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71c86816014ead/Documents/"/>
    </mc:Choice>
  </mc:AlternateContent>
  <xr:revisionPtr revIDLastSave="116" documentId="8_{CA53A1B1-CC79-4DA4-93C1-957339E4BA2C}" xr6:coauthVersionLast="47" xr6:coauthVersionMax="47" xr10:uidLastSave="{A60AE950-FD99-4545-8B8D-B25779D8589C}"/>
  <bookViews>
    <workbookView xWindow="-96" yWindow="0" windowWidth="11712" windowHeight="13056" xr2:uid="{1481C2AD-31C7-4079-88FF-9F2A3776DC2C}"/>
  </bookViews>
  <sheets>
    <sheet name="Data Validation" sheetId="3" r:id="rId1"/>
    <sheet name="claims_raw" sheetId="1" r:id="rId2"/>
    <sheet name="Customers" sheetId="2" r:id="rId3"/>
    <sheet name="Excel_Analysis" sheetId="4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02" i="1" l="1"/>
  <c r="B18" i="4"/>
  <c r="B19" i="4"/>
  <c r="B20" i="4"/>
  <c r="B21" i="4"/>
  <c r="B5" i="4"/>
  <c r="B4" i="4"/>
  <c r="B2" i="4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T2" i="1"/>
  <c r="T3" i="1"/>
  <c r="D18" i="4" s="1"/>
  <c r="T4" i="1"/>
  <c r="C12" i="4" s="1"/>
  <c r="T5" i="1"/>
  <c r="D19" i="4" s="1"/>
  <c r="T6" i="1"/>
  <c r="T7" i="1"/>
  <c r="D21" i="4" s="1"/>
  <c r="T8" i="1"/>
  <c r="T9" i="1"/>
  <c r="T10" i="1"/>
  <c r="T11" i="1"/>
  <c r="T12" i="1"/>
  <c r="T13" i="1"/>
  <c r="T14" i="1"/>
  <c r="D20" i="4" s="1"/>
  <c r="T15" i="1"/>
  <c r="T16" i="1"/>
  <c r="C21" i="4" s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C20" i="4" s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R2" i="1"/>
  <c r="C14" i="4" s="1"/>
  <c r="R3" i="1"/>
  <c r="C13" i="4" s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1" i="1"/>
  <c r="R482" i="1"/>
  <c r="R483" i="1"/>
  <c r="R484" i="1"/>
  <c r="R485" i="1"/>
  <c r="R486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4" i="1"/>
  <c r="R3225" i="1"/>
  <c r="R3226" i="1"/>
  <c r="R3227" i="1"/>
  <c r="R3229" i="1"/>
  <c r="R3230" i="1"/>
  <c r="R3231" i="1"/>
  <c r="R3232" i="1"/>
  <c r="R3233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3" i="1"/>
  <c r="R4054" i="1"/>
  <c r="R4055" i="1"/>
  <c r="R4056" i="1"/>
  <c r="R4057" i="1"/>
  <c r="R4058" i="1"/>
  <c r="R4059" i="1"/>
  <c r="R4060" i="1"/>
  <c r="R4061" i="1"/>
  <c r="R4062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1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9" i="1"/>
  <c r="R4820" i="1"/>
  <c r="R4821" i="1"/>
  <c r="R4822" i="1"/>
  <c r="R4823" i="1"/>
  <c r="R4824" i="1"/>
  <c r="R4825" i="1"/>
  <c r="R4826" i="1"/>
  <c r="R4827" i="1"/>
  <c r="R4828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R140" i="1" s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R172" i="1" s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R240" i="1" s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R271" i="1" s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R333" i="1" s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R416" i="1" s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R480" i="1" s="1"/>
  <c r="Q481" i="1"/>
  <c r="Q482" i="1"/>
  <c r="Q483" i="1"/>
  <c r="Q484" i="1"/>
  <c r="Q485" i="1"/>
  <c r="Q486" i="1"/>
  <c r="Q487" i="1"/>
  <c r="R487" i="1" s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R528" i="1" s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R596" i="1" s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R766" i="1" s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R903" i="1" s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R924" i="1" s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R956" i="1" s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R1036" i="1" s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R1199" i="1" s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R1425" i="1" s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R1678" i="1" s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R1866" i="1" s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R1883" i="1" s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R2038" i="1" s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R2200" i="1" s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R2641" i="1" s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R2713" i="1" s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R2853" i="1" s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R2871" i="1" s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R3137" i="1" s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R3223" i="1" s="1"/>
  <c r="Q3224" i="1"/>
  <c r="Q3225" i="1"/>
  <c r="Q3226" i="1"/>
  <c r="Q3227" i="1"/>
  <c r="Q3228" i="1"/>
  <c r="R3228" i="1" s="1"/>
  <c r="Q3229" i="1"/>
  <c r="Q3230" i="1"/>
  <c r="Q3231" i="1"/>
  <c r="Q3232" i="1"/>
  <c r="Q3233" i="1"/>
  <c r="Q3234" i="1"/>
  <c r="R3234" i="1" s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R3300" i="1" s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R3387" i="1" s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R3412" i="1" s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R3462" i="1" s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R3542" i="1" s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R3764" i="1" s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R3821" i="1" s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R3857" i="1" s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R4052" i="1" s="1"/>
  <c r="Q4053" i="1"/>
  <c r="Q4054" i="1"/>
  <c r="Q4055" i="1"/>
  <c r="Q4056" i="1"/>
  <c r="Q4057" i="1"/>
  <c r="Q4058" i="1"/>
  <c r="Q4059" i="1"/>
  <c r="Q4060" i="1"/>
  <c r="Q4061" i="1"/>
  <c r="Q4062" i="1"/>
  <c r="Q4063" i="1"/>
  <c r="R4063" i="1" s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R4299" i="1" s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R4467" i="1" s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R4530" i="1" s="1"/>
  <c r="Q4531" i="1"/>
  <c r="Q4532" i="1"/>
  <c r="R4532" i="1" s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R4603" i="1" s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R4658" i="1" s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R4686" i="1" s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R4818" i="1" s="1"/>
  <c r="Q4819" i="1"/>
  <c r="Q4820" i="1"/>
  <c r="Q4821" i="1"/>
  <c r="Q4822" i="1"/>
  <c r="Q4823" i="1"/>
  <c r="Q4824" i="1"/>
  <c r="Q4825" i="1"/>
  <c r="Q4826" i="1"/>
  <c r="Q4827" i="1"/>
  <c r="Q4828" i="1"/>
  <c r="Q4829" i="1"/>
  <c r="R4829" i="1" s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R5110" i="1" s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R5197" i="1" s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R5278" i="1" s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R5586" i="1" s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R5742" i="1" s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R5898" i="1" s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R6252" i="1" s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R6287" i="1" s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R6305" i="1" s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R6358" i="1" s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R6516" i="1" s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R6933" i="1" s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R6959" i="1" s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R7235" i="1" s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R7252" i="1" s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R7287" i="1" s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R7317" i="1" s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R7332" i="1" s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R7372" i="1" s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R7392" i="1" s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R7766" i="1" s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P2" i="1"/>
  <c r="B25" i="4" s="1"/>
  <c r="P3" i="1"/>
  <c r="B28" i="4" s="1"/>
  <c r="P4" i="1"/>
  <c r="P5" i="1"/>
  <c r="P6" i="1"/>
  <c r="B27" i="4" s="1"/>
  <c r="P7" i="1"/>
  <c r="B24" i="4" s="1"/>
  <c r="P8" i="1"/>
  <c r="P9" i="1"/>
  <c r="P10" i="1"/>
  <c r="P11" i="1"/>
  <c r="P12" i="1"/>
  <c r="P13" i="1"/>
  <c r="P14" i="1"/>
  <c r="P15" i="1"/>
  <c r="B26" i="4" s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B3" i="4" l="1"/>
  <c r="C11" i="4"/>
  <c r="D11" i="4" s="1"/>
  <c r="C19" i="4"/>
  <c r="C18" i="4"/>
  <c r="B6" i="4"/>
  <c r="B15" i="4"/>
  <c r="B14" i="4"/>
  <c r="D14" i="4" s="1"/>
  <c r="B13" i="4"/>
  <c r="D13" i="4" s="1"/>
  <c r="B12" i="4"/>
  <c r="D12" i="4" s="1"/>
  <c r="B11" i="4"/>
  <c r="C15" i="4"/>
  <c r="D15" i="4" s="1"/>
</calcChain>
</file>

<file path=xl/sharedStrings.xml><?xml version="1.0" encoding="utf-8"?>
<sst xmlns="http://schemas.openxmlformats.org/spreadsheetml/2006/main" count="79515" uniqueCount="13608">
  <si>
    <t>Claim_ID</t>
  </si>
  <si>
    <t>Customer_ID</t>
  </si>
  <si>
    <t>Policy_ID</t>
  </si>
  <si>
    <t>Claim_Type</t>
  </si>
  <si>
    <t>Region</t>
  </si>
  <si>
    <t>Claim_Amount</t>
  </si>
  <si>
    <t>Claim_Date</t>
  </si>
  <si>
    <t>Settlement_Date</t>
  </si>
  <si>
    <t>Claim_Status</t>
  </si>
  <si>
    <t>Processing_Days</t>
  </si>
  <si>
    <t>SLA_Days</t>
  </si>
  <si>
    <t>Agent_ID</t>
  </si>
  <si>
    <t>Policy_Type</t>
  </si>
  <si>
    <t>Workflow</t>
  </si>
  <si>
    <t>CLM000001</t>
  </si>
  <si>
    <t>CUST00261</t>
  </si>
  <si>
    <t>POL02744</t>
  </si>
  <si>
    <t>Accident</t>
  </si>
  <si>
    <t>South</t>
  </si>
  <si>
    <t>Settled</t>
  </si>
  <si>
    <t>AGT013</t>
  </si>
  <si>
    <t>Motor</t>
  </si>
  <si>
    <t>Fast Track</t>
  </si>
  <si>
    <t>CLM000002</t>
  </si>
  <si>
    <t>CUST01743</t>
  </si>
  <si>
    <t>POL03031</t>
  </si>
  <si>
    <t>Disability</t>
  </si>
  <si>
    <t>West</t>
  </si>
  <si>
    <t>AGT009</t>
  </si>
  <si>
    <t>Life</t>
  </si>
  <si>
    <t>Standard</t>
  </si>
  <si>
    <t>CLM000003</t>
  </si>
  <si>
    <t>CUST01811</t>
  </si>
  <si>
    <t>POL00282</t>
  </si>
  <si>
    <t>Death Benefit</t>
  </si>
  <si>
    <t>AGT040</t>
  </si>
  <si>
    <t>CLM000004</t>
  </si>
  <si>
    <t>CUST01475</t>
  </si>
  <si>
    <t>POL00572</t>
  </si>
  <si>
    <t>North</t>
  </si>
  <si>
    <t>Pending</t>
  </si>
  <si>
    <t>AGT061</t>
  </si>
  <si>
    <t>Manual Review</t>
  </si>
  <si>
    <t>CLM000005</t>
  </si>
  <si>
    <t>CUST00556</t>
  </si>
  <si>
    <t>POL02641</t>
  </si>
  <si>
    <t>Theft</t>
  </si>
  <si>
    <t>Rejected</t>
  </si>
  <si>
    <t>AGT053</t>
  </si>
  <si>
    <t>Home</t>
  </si>
  <si>
    <t>CLM000006</t>
  </si>
  <si>
    <t>CUST00712</t>
  </si>
  <si>
    <t>POL00974</t>
  </si>
  <si>
    <t>Hospitalization</t>
  </si>
  <si>
    <t>AGT064</t>
  </si>
  <si>
    <t>Health</t>
  </si>
  <si>
    <t>CLM000007</t>
  </si>
  <si>
    <t>CUST01190</t>
  </si>
  <si>
    <t>POL02002</t>
  </si>
  <si>
    <t>Critical Illness</t>
  </si>
  <si>
    <t>AGT037</t>
  </si>
  <si>
    <t>CLM000008</t>
  </si>
  <si>
    <t>CUST00563</t>
  </si>
  <si>
    <t>POL01115</t>
  </si>
  <si>
    <t>Under Review</t>
  </si>
  <si>
    <t>AGT071</t>
  </si>
  <si>
    <t>CLM000009</t>
  </si>
  <si>
    <t>CUST02359</t>
  </si>
  <si>
    <t>POL00697</t>
  </si>
  <si>
    <t>Property Damage</t>
  </si>
  <si>
    <t>AGT062</t>
  </si>
  <si>
    <t>CLM000010</t>
  </si>
  <si>
    <t>CUST00688</t>
  </si>
  <si>
    <t>POL02000</t>
  </si>
  <si>
    <t>East</t>
  </si>
  <si>
    <t>AGT004</t>
  </si>
  <si>
    <t>CLM000011</t>
  </si>
  <si>
    <t>CUST01734</t>
  </si>
  <si>
    <t>POL00658</t>
  </si>
  <si>
    <t>AGT041</t>
  </si>
  <si>
    <t>CLM000012</t>
  </si>
  <si>
    <t>CUST00945</t>
  </si>
  <si>
    <t>POL00437</t>
  </si>
  <si>
    <t>AGT078</t>
  </si>
  <si>
    <t>CLM000013</t>
  </si>
  <si>
    <t>CUST01458</t>
  </si>
  <si>
    <t>POL01698</t>
  </si>
  <si>
    <t>AGT059</t>
  </si>
  <si>
    <t>Fraud Review</t>
  </si>
  <si>
    <t>CLM000014</t>
  </si>
  <si>
    <t>CUST01843</t>
  </si>
  <si>
    <t>POL00619</t>
  </si>
  <si>
    <t>Baggage Loss</t>
  </si>
  <si>
    <t>AGT066</t>
  </si>
  <si>
    <t>Travel</t>
  </si>
  <si>
    <t>CLM000015</t>
  </si>
  <si>
    <t>CUST01312</t>
  </si>
  <si>
    <t>POL00616</t>
  </si>
  <si>
    <t>AGT058</t>
  </si>
  <si>
    <t>CLM000016</t>
  </si>
  <si>
    <t>CUST02196</t>
  </si>
  <si>
    <t>POL02498</t>
  </si>
  <si>
    <t>Maturity</t>
  </si>
  <si>
    <t>AGT049</t>
  </si>
  <si>
    <t>CLM000017</t>
  </si>
  <si>
    <t>CUST01665</t>
  </si>
  <si>
    <t>POL01692</t>
  </si>
  <si>
    <t>AGT027</t>
  </si>
  <si>
    <t>CLM000018</t>
  </si>
  <si>
    <t>CUST00338</t>
  </si>
  <si>
    <t>POL01735</t>
  </si>
  <si>
    <t>Fire</t>
  </si>
  <si>
    <t>AGT006</t>
  </si>
  <si>
    <t>CLM000019</t>
  </si>
  <si>
    <t>CUST00294</t>
  </si>
  <si>
    <t>POL00459</t>
  </si>
  <si>
    <t>Medical Emergency</t>
  </si>
  <si>
    <t>AGT025</t>
  </si>
  <si>
    <t>CLM000020</t>
  </si>
  <si>
    <t>CUST01888</t>
  </si>
  <si>
    <t>POL00514</t>
  </si>
  <si>
    <t>AGT020</t>
  </si>
  <si>
    <t>CLM000021</t>
  </si>
  <si>
    <t>CUST01725</t>
  </si>
  <si>
    <t>POL01251</t>
  </si>
  <si>
    <t>CLM000022</t>
  </si>
  <si>
    <t>CUST01395</t>
  </si>
  <si>
    <t>POL01243</t>
  </si>
  <si>
    <t>AGT028</t>
  </si>
  <si>
    <t>CLM000023</t>
  </si>
  <si>
    <t>CUST02219</t>
  </si>
  <si>
    <t>POL01446</t>
  </si>
  <si>
    <t>AGT029</t>
  </si>
  <si>
    <t>CLM000024</t>
  </si>
  <si>
    <t>CUST02143</t>
  </si>
  <si>
    <t>POL00431</t>
  </si>
  <si>
    <t>AGT069</t>
  </si>
  <si>
    <t>CLM000025</t>
  </si>
  <si>
    <t>CUST01896</t>
  </si>
  <si>
    <t>POL02875</t>
  </si>
  <si>
    <t>AGT016</t>
  </si>
  <si>
    <t>CLM000026</t>
  </si>
  <si>
    <t>CUST01337</t>
  </si>
  <si>
    <t>POL01161</t>
  </si>
  <si>
    <t>CLM000027</t>
  </si>
  <si>
    <t>CUST01165</t>
  </si>
  <si>
    <t>POL02612</t>
  </si>
  <si>
    <t>CLM000028</t>
  </si>
  <si>
    <t>CUST01648</t>
  </si>
  <si>
    <t>POL01281</t>
  </si>
  <si>
    <t>AGT076</t>
  </si>
  <si>
    <t>CLM000029</t>
  </si>
  <si>
    <t>CUST00260</t>
  </si>
  <si>
    <t>POL01511</t>
  </si>
  <si>
    <t>Vehicle Damage</t>
  </si>
  <si>
    <t>AGT077</t>
  </si>
  <si>
    <t>CLM000030</t>
  </si>
  <si>
    <t>CUST01115</t>
  </si>
  <si>
    <t>POL00359</t>
  </si>
  <si>
    <t>AGT034</t>
  </si>
  <si>
    <t>CLM000031</t>
  </si>
  <si>
    <t>CUST00862</t>
  </si>
  <si>
    <t>POL02166</t>
  </si>
  <si>
    <t>AGT063</t>
  </si>
  <si>
    <t>CLM000032</t>
  </si>
  <si>
    <t>POL00192</t>
  </si>
  <si>
    <t>AGT074</t>
  </si>
  <si>
    <t>CLM000033</t>
  </si>
  <si>
    <t>CUST01245</t>
  </si>
  <si>
    <t>POL02394</t>
  </si>
  <si>
    <t>CLM000034</t>
  </si>
  <si>
    <t>CUST00978</t>
  </si>
  <si>
    <t>POL02822</t>
  </si>
  <si>
    <t>Central</t>
  </si>
  <si>
    <t>AGT072</t>
  </si>
  <si>
    <t>CLM000035</t>
  </si>
  <si>
    <t>CUST02199</t>
  </si>
  <si>
    <t>POL01158</t>
  </si>
  <si>
    <t>AGT055</t>
  </si>
  <si>
    <t>CLM000036</t>
  </si>
  <si>
    <t>CUST01363</t>
  </si>
  <si>
    <t>POL02841</t>
  </si>
  <si>
    <t>Trip Cancellation</t>
  </si>
  <si>
    <t>AGT002</t>
  </si>
  <si>
    <t>CLM000037</t>
  </si>
  <si>
    <t>CUST02342</t>
  </si>
  <si>
    <t>POL02237</t>
  </si>
  <si>
    <t>CLM000038</t>
  </si>
  <si>
    <t>CUST00238</t>
  </si>
  <si>
    <t>POL00009</t>
  </si>
  <si>
    <t>CLM000039</t>
  </si>
  <si>
    <t>CUST01945</t>
  </si>
  <si>
    <t>POL00650</t>
  </si>
  <si>
    <t>AGT048</t>
  </si>
  <si>
    <t>CLM000040</t>
  </si>
  <si>
    <t>CUST00168</t>
  </si>
  <si>
    <t>POL02052</t>
  </si>
  <si>
    <t>CLM000041</t>
  </si>
  <si>
    <t>CUST01059</t>
  </si>
  <si>
    <t>POL02246</t>
  </si>
  <si>
    <t>CLM000042</t>
  </si>
  <si>
    <t>CUST01353</t>
  </si>
  <si>
    <t>POL00300</t>
  </si>
  <si>
    <t>Hospitalisation</t>
  </si>
  <si>
    <t>AGT054</t>
  </si>
  <si>
    <t>CLM000043</t>
  </si>
  <si>
    <t>CUST02046</t>
  </si>
  <si>
    <t>POL02191</t>
  </si>
  <si>
    <t>AGT044</t>
  </si>
  <si>
    <t>CLM000044</t>
  </si>
  <si>
    <t>CUST00275</t>
  </si>
  <si>
    <t>POL02593</t>
  </si>
  <si>
    <t>AGT018</t>
  </si>
  <si>
    <t>CLM000045</t>
  </si>
  <si>
    <t>CUST02028</t>
  </si>
  <si>
    <t>POL00295</t>
  </si>
  <si>
    <t>Outpatient</t>
  </si>
  <si>
    <t>CLM000046</t>
  </si>
  <si>
    <t>CUST00268</t>
  </si>
  <si>
    <t>POL02815</t>
  </si>
  <si>
    <t>CLM000047</t>
  </si>
  <si>
    <t>CUST01528</t>
  </si>
  <si>
    <t>POL01706</t>
  </si>
  <si>
    <t>AGT001</t>
  </si>
  <si>
    <t>CLM000048</t>
  </si>
  <si>
    <t>CUST00578</t>
  </si>
  <si>
    <t>POL01974</t>
  </si>
  <si>
    <t>AGT026</t>
  </si>
  <si>
    <t>CLM000049</t>
  </si>
  <si>
    <t>CUST01354</t>
  </si>
  <si>
    <t>POL00162</t>
  </si>
  <si>
    <t>property damage</t>
  </si>
  <si>
    <t>CLM000050</t>
  </si>
  <si>
    <t>CUST02059</t>
  </si>
  <si>
    <t>POL01963</t>
  </si>
  <si>
    <t>CLM000051</t>
  </si>
  <si>
    <t>CUST01303</t>
  </si>
  <si>
    <t>POL01455</t>
  </si>
  <si>
    <t>Vehicle dmg</t>
  </si>
  <si>
    <t>CLM000052</t>
  </si>
  <si>
    <t>CUST00266</t>
  </si>
  <si>
    <t>POL01189</t>
  </si>
  <si>
    <t>AGT075</t>
  </si>
  <si>
    <t>CLM000053</t>
  </si>
  <si>
    <t>AGT032</t>
  </si>
  <si>
    <t>CLM000054</t>
  </si>
  <si>
    <t>CUST00034</t>
  </si>
  <si>
    <t>POL00799</t>
  </si>
  <si>
    <t>CLM000055</t>
  </si>
  <si>
    <t>CLM000056</t>
  </si>
  <si>
    <t>CUST00094</t>
  </si>
  <si>
    <t>POL01598</t>
  </si>
  <si>
    <t>AGT005</t>
  </si>
  <si>
    <t>CLM000057</t>
  </si>
  <si>
    <t>CUST00774</t>
  </si>
  <si>
    <t>POL02380</t>
  </si>
  <si>
    <t>CLM000058</t>
  </si>
  <si>
    <t>CUST02087</t>
  </si>
  <si>
    <t>POL00428</t>
  </si>
  <si>
    <t>CLM000059</t>
  </si>
  <si>
    <t>CUST01634</t>
  </si>
  <si>
    <t>POL03151</t>
  </si>
  <si>
    <t>CLM000060</t>
  </si>
  <si>
    <t>CUST01085</t>
  </si>
  <si>
    <t>POL02152</t>
  </si>
  <si>
    <t>CLM000061</t>
  </si>
  <si>
    <t>CUST02344</t>
  </si>
  <si>
    <t>POL02990</t>
  </si>
  <si>
    <t>AGT068</t>
  </si>
  <si>
    <t>CLM000062</t>
  </si>
  <si>
    <t>CUST00581</t>
  </si>
  <si>
    <t>POL01505</t>
  </si>
  <si>
    <t>CLM000063</t>
  </si>
  <si>
    <t>CUST00074</t>
  </si>
  <si>
    <t>POL00395</t>
  </si>
  <si>
    <t>CLM000064</t>
  </si>
  <si>
    <t>CUST00013</t>
  </si>
  <si>
    <t>POL00569</t>
  </si>
  <si>
    <t>AGT038</t>
  </si>
  <si>
    <t>CLM000065</t>
  </si>
  <si>
    <t>CUST00286</t>
  </si>
  <si>
    <t>POL01603</t>
  </si>
  <si>
    <t>AGT080</t>
  </si>
  <si>
    <t>CLM000066</t>
  </si>
  <si>
    <t>CUST02142</t>
  </si>
  <si>
    <t>POL01883</t>
  </si>
  <si>
    <t>CLM000067</t>
  </si>
  <si>
    <t>CUST01242</t>
  </si>
  <si>
    <t>POL02350</t>
  </si>
  <si>
    <t>vehicle damage</t>
  </si>
  <si>
    <t>CLM000068</t>
  </si>
  <si>
    <t>CUST00087</t>
  </si>
  <si>
    <t>POL02546</t>
  </si>
  <si>
    <t>CLM000069</t>
  </si>
  <si>
    <t>CUST01993</t>
  </si>
  <si>
    <t>POL02441</t>
  </si>
  <si>
    <t>AGT022</t>
  </si>
  <si>
    <t>CLM000070</t>
  </si>
  <si>
    <t>CUST01497</t>
  </si>
  <si>
    <t>POL01885</t>
  </si>
  <si>
    <t>AGT056</t>
  </si>
  <si>
    <t>CLM000071</t>
  </si>
  <si>
    <t>CUST00804</t>
  </si>
  <si>
    <t>POL00058</t>
  </si>
  <si>
    <t>CLM000072</t>
  </si>
  <si>
    <t>CUST02147</t>
  </si>
  <si>
    <t>POL01695</t>
  </si>
  <si>
    <t>CLM000073</t>
  </si>
  <si>
    <t>CUST02418</t>
  </si>
  <si>
    <t>POL02623</t>
  </si>
  <si>
    <t>AGT065</t>
  </si>
  <si>
    <t>CLM000074</t>
  </si>
  <si>
    <t>CUST00060</t>
  </si>
  <si>
    <t>POL02713</t>
  </si>
  <si>
    <t>CLM000075</t>
  </si>
  <si>
    <t>CUST01279</t>
  </si>
  <si>
    <t>POL02671</t>
  </si>
  <si>
    <t>CLM000076</t>
  </si>
  <si>
    <t>CUST02076</t>
  </si>
  <si>
    <t>POL00035</t>
  </si>
  <si>
    <t>CLM000077</t>
  </si>
  <si>
    <t>CUST00022</t>
  </si>
  <si>
    <t>POL01394</t>
  </si>
  <si>
    <t>AGT051</t>
  </si>
  <si>
    <t>CLM000078</t>
  </si>
  <si>
    <t>AGT012</t>
  </si>
  <si>
    <t>CLM000079</t>
  </si>
  <si>
    <t>CUST02460</t>
  </si>
  <si>
    <t>POL00793</t>
  </si>
  <si>
    <t>CLM000080</t>
  </si>
  <si>
    <t>POL01312</t>
  </si>
  <si>
    <t>AGT011</t>
  </si>
  <si>
    <t>CLM000081</t>
  </si>
  <si>
    <t>CUST02360</t>
  </si>
  <si>
    <t>POL00312</t>
  </si>
  <si>
    <t>CLM000082</t>
  </si>
  <si>
    <t>CUST00612</t>
  </si>
  <si>
    <t>POL00620</t>
  </si>
  <si>
    <t>CLM000083</t>
  </si>
  <si>
    <t>CUST00955</t>
  </si>
  <si>
    <t>POL00019</t>
  </si>
  <si>
    <t>AGT008</t>
  </si>
  <si>
    <t>CLM000084</t>
  </si>
  <si>
    <t>CUST02423</t>
  </si>
  <si>
    <t>POL03135</t>
  </si>
  <si>
    <t>AGT067</t>
  </si>
  <si>
    <t>CLM000085</t>
  </si>
  <si>
    <t>CUST01623</t>
  </si>
  <si>
    <t>POL02752</t>
  </si>
  <si>
    <t>AGT033</t>
  </si>
  <si>
    <t>CLM000086</t>
  </si>
  <si>
    <t>CUST01880</t>
  </si>
  <si>
    <t>POL01293</t>
  </si>
  <si>
    <t>AGT021</t>
  </si>
  <si>
    <t>CLM000087</t>
  </si>
  <si>
    <t>CUST00512</t>
  </si>
  <si>
    <t>POL00014</t>
  </si>
  <si>
    <t>CLM000088</t>
  </si>
  <si>
    <t>CUST01544</t>
  </si>
  <si>
    <t>POL01073</t>
  </si>
  <si>
    <t>CLM000089</t>
  </si>
  <si>
    <t>CUST01297</t>
  </si>
  <si>
    <t>POL01390</t>
  </si>
  <si>
    <t>CLM000090</t>
  </si>
  <si>
    <t>CUST00152</t>
  </si>
  <si>
    <t>POL00541</t>
  </si>
  <si>
    <t>AGT046</t>
  </si>
  <si>
    <t>CLM000091</t>
  </si>
  <si>
    <t>CUST00044</t>
  </si>
  <si>
    <t>POL02118</t>
  </si>
  <si>
    <t>CLM000092</t>
  </si>
  <si>
    <t>CUST01929</t>
  </si>
  <si>
    <t>POL03193</t>
  </si>
  <si>
    <t>AGT057</t>
  </si>
  <si>
    <t>CLM000093</t>
  </si>
  <si>
    <t>CUST00140</t>
  </si>
  <si>
    <t>POL02701</t>
  </si>
  <si>
    <t>CLM000094</t>
  </si>
  <si>
    <t>CUST00888</t>
  </si>
  <si>
    <t>POL02740</t>
  </si>
  <si>
    <t>CLM000095</t>
  </si>
  <si>
    <t>CUST00514</t>
  </si>
  <si>
    <t>POL02659</t>
  </si>
  <si>
    <t>CLM000096</t>
  </si>
  <si>
    <t>CUST00351</t>
  </si>
  <si>
    <t>POL00224</t>
  </si>
  <si>
    <t>CLM000097</t>
  </si>
  <si>
    <t>POL01765</t>
  </si>
  <si>
    <t>AGT036</t>
  </si>
  <si>
    <t>CLM000098</t>
  </si>
  <si>
    <t>CUST01360</t>
  </si>
  <si>
    <t>POL01811</t>
  </si>
  <si>
    <t>CLM000099</t>
  </si>
  <si>
    <t>CUST00595</t>
  </si>
  <si>
    <t>POL00323</t>
  </si>
  <si>
    <t>CLM000100</t>
  </si>
  <si>
    <t>CUST00014</t>
  </si>
  <si>
    <t>POL00472</t>
  </si>
  <si>
    <t>CLM000101</t>
  </si>
  <si>
    <t>CUST00579</t>
  </si>
  <si>
    <t>POL01809</t>
  </si>
  <si>
    <t>CLM000102</t>
  </si>
  <si>
    <t>CUST00166</t>
  </si>
  <si>
    <t>POL02291</t>
  </si>
  <si>
    <t>AGT073</t>
  </si>
  <si>
    <t>CLM000103</t>
  </si>
  <si>
    <t>CUST01293</t>
  </si>
  <si>
    <t>POL00670</t>
  </si>
  <si>
    <t>CLM000104</t>
  </si>
  <si>
    <t>CUST01849</t>
  </si>
  <si>
    <t>POL01550</t>
  </si>
  <si>
    <t>AGT024</t>
  </si>
  <si>
    <t>CLM000105</t>
  </si>
  <si>
    <t>CUST01658</t>
  </si>
  <si>
    <t>POL00241</t>
  </si>
  <si>
    <t>CLM000106</t>
  </si>
  <si>
    <t>CUST00562</t>
  </si>
  <si>
    <t>POL00354</t>
  </si>
  <si>
    <t>CLM000107</t>
  </si>
  <si>
    <t>CUST02365</t>
  </si>
  <si>
    <t>POL01857</t>
  </si>
  <si>
    <t>CLM000108</t>
  </si>
  <si>
    <t>CUST01182</t>
  </si>
  <si>
    <t>POL01783</t>
  </si>
  <si>
    <t>CLM000109</t>
  </si>
  <si>
    <t>CUST01281</t>
  </si>
  <si>
    <t>POL02401</t>
  </si>
  <si>
    <t>AGT043</t>
  </si>
  <si>
    <t>CLM000110</t>
  </si>
  <si>
    <t>CUST01522</t>
  </si>
  <si>
    <t>POL02915</t>
  </si>
  <si>
    <t>AGT030</t>
  </si>
  <si>
    <t>CLM000111</t>
  </si>
  <si>
    <t>CUST00051</t>
  </si>
  <si>
    <t>POL00608</t>
  </si>
  <si>
    <t>CLM000112</t>
  </si>
  <si>
    <t>CUST01117</t>
  </si>
  <si>
    <t>POL01092</t>
  </si>
  <si>
    <t>CLM000113</t>
  </si>
  <si>
    <t>CUST01763</t>
  </si>
  <si>
    <t>POL02739</t>
  </si>
  <si>
    <t>CLM000114</t>
  </si>
  <si>
    <t>CUST00002</t>
  </si>
  <si>
    <t>POL00163</t>
  </si>
  <si>
    <t>CLM000115</t>
  </si>
  <si>
    <t>CUST00190</t>
  </si>
  <si>
    <t>POL02651</t>
  </si>
  <si>
    <t>CLM000116</t>
  </si>
  <si>
    <t>CUST02262</t>
  </si>
  <si>
    <t>POL03025</t>
  </si>
  <si>
    <t>AGT023</t>
  </si>
  <si>
    <t>CLM000117</t>
  </si>
  <si>
    <t>CUST00917</t>
  </si>
  <si>
    <t>POL00320</t>
  </si>
  <si>
    <t>CLM000118</t>
  </si>
  <si>
    <t>CUST01477</t>
  </si>
  <si>
    <t>POL00454</t>
  </si>
  <si>
    <t>CLM000119</t>
  </si>
  <si>
    <t>CUST00608</t>
  </si>
  <si>
    <t>POL02190</t>
  </si>
  <si>
    <t>CLM000120</t>
  </si>
  <si>
    <t>CUST01894</t>
  </si>
  <si>
    <t>POL01521</t>
  </si>
  <si>
    <t>CLM000121</t>
  </si>
  <si>
    <t>CUST00577</t>
  </si>
  <si>
    <t>POL03161</t>
  </si>
  <si>
    <t>CLM000122</t>
  </si>
  <si>
    <t>CUST01912</t>
  </si>
  <si>
    <t>POL01743</t>
  </si>
  <si>
    <t>CLM000123</t>
  </si>
  <si>
    <t>CUST02008</t>
  </si>
  <si>
    <t>POL02097</t>
  </si>
  <si>
    <t>CLM000124</t>
  </si>
  <si>
    <t>CUST01721</t>
  </si>
  <si>
    <t>POL00759</t>
  </si>
  <si>
    <t>CLM000125</t>
  </si>
  <si>
    <t>CUST00480</t>
  </si>
  <si>
    <t>POL01039</t>
  </si>
  <si>
    <t>CLM000126</t>
  </si>
  <si>
    <t>CUST00441</t>
  </si>
  <si>
    <t>POL00568</t>
  </si>
  <si>
    <t>CLM000127</t>
  </si>
  <si>
    <t>CUST00353</t>
  </si>
  <si>
    <t>POL00470</t>
  </si>
  <si>
    <t>CLM000128</t>
  </si>
  <si>
    <t>CUST01873</t>
  </si>
  <si>
    <t>POL00363</t>
  </si>
  <si>
    <t>CLM000129</t>
  </si>
  <si>
    <t>CUST00499</t>
  </si>
  <si>
    <t>POL02857</t>
  </si>
  <si>
    <t>CLM000130</t>
  </si>
  <si>
    <t>AGT079</t>
  </si>
  <si>
    <t>CLM000131</t>
  </si>
  <si>
    <t>CUST00387</t>
  </si>
  <si>
    <t>POL01653</t>
  </si>
  <si>
    <t>CLM000132</t>
  </si>
  <si>
    <t>CUST00056</t>
  </si>
  <si>
    <t>POL01627</t>
  </si>
  <si>
    <t>CLM000133</t>
  </si>
  <si>
    <t>CUST00528</t>
  </si>
  <si>
    <t>POL00179</t>
  </si>
  <si>
    <t>AGT042</t>
  </si>
  <si>
    <t>CLM000134</t>
  </si>
  <si>
    <t>CUST00484</t>
  </si>
  <si>
    <t>POL02695</t>
  </si>
  <si>
    <t>CLM000135</t>
  </si>
  <si>
    <t>CLM000136</t>
  </si>
  <si>
    <t>CUST00408</t>
  </si>
  <si>
    <t>POL00406</t>
  </si>
  <si>
    <t>CLM000137</t>
  </si>
  <si>
    <t>CUST02050</t>
  </si>
  <si>
    <t>POL00412</t>
  </si>
  <si>
    <t>CLM000138</t>
  </si>
  <si>
    <t>CUST01423</t>
  </si>
  <si>
    <t>POL02242</t>
  </si>
  <si>
    <t>CLM000139</t>
  </si>
  <si>
    <t>POL01983</t>
  </si>
  <si>
    <t>CLM000140</t>
  </si>
  <si>
    <t>CUST00859</t>
  </si>
  <si>
    <t>POL01321</t>
  </si>
  <si>
    <t>CLM000141</t>
  </si>
  <si>
    <t>CUST02397</t>
  </si>
  <si>
    <t>POL01297</t>
  </si>
  <si>
    <t>CLM000142</t>
  </si>
  <si>
    <t>CUST01139</t>
  </si>
  <si>
    <t>POL00113</t>
  </si>
  <si>
    <t>CLM000143</t>
  </si>
  <si>
    <t>CUST01728</t>
  </si>
  <si>
    <t>POL00102</t>
  </si>
  <si>
    <t>CLM000144</t>
  </si>
  <si>
    <t>CUST00308</t>
  </si>
  <si>
    <t>POL01716</t>
  </si>
  <si>
    <t>CLM000145</t>
  </si>
  <si>
    <t>CUST01879</t>
  </si>
  <si>
    <t>POL01164</t>
  </si>
  <si>
    <t>CLM000146</t>
  </si>
  <si>
    <t>CUST01882</t>
  </si>
  <si>
    <t>POL00807</t>
  </si>
  <si>
    <t>CLM000147</t>
  </si>
  <si>
    <t>CUST00035</t>
  </si>
  <si>
    <t>POL01214</t>
  </si>
  <si>
    <t>AGT035</t>
  </si>
  <si>
    <t>CLM000148</t>
  </si>
  <si>
    <t>CUST02364</t>
  </si>
  <si>
    <t>POL01937</t>
  </si>
  <si>
    <t>CLM000149</t>
  </si>
  <si>
    <t>CUST01967</t>
  </si>
  <si>
    <t>POL00939</t>
  </si>
  <si>
    <t>AGT017</t>
  </si>
  <si>
    <t>CLM000150</t>
  </si>
  <si>
    <t>CUST00453</t>
  </si>
  <si>
    <t>POL01118</t>
  </si>
  <si>
    <t>CLM000151</t>
  </si>
  <si>
    <t>CUST01488</t>
  </si>
  <si>
    <t>POL00905</t>
  </si>
  <si>
    <t>CLM000152</t>
  </si>
  <si>
    <t>CUST01748</t>
  </si>
  <si>
    <t>POL02133</t>
  </si>
  <si>
    <t>CLM000153</t>
  </si>
  <si>
    <t>CUST00590</t>
  </si>
  <si>
    <t>POL00176</t>
  </si>
  <si>
    <t>AGT019</t>
  </si>
  <si>
    <t>CLM000154</t>
  </si>
  <si>
    <t>CUST00003</t>
  </si>
  <si>
    <t>POL02940</t>
  </si>
  <si>
    <t>CLM000155</t>
  </si>
  <si>
    <t>CUST01669</t>
  </si>
  <si>
    <t>POL01775</t>
  </si>
  <si>
    <t>CLM000156</t>
  </si>
  <si>
    <t>CUST02031</t>
  </si>
  <si>
    <t>POL00783</t>
  </si>
  <si>
    <t>CLM000157</t>
  </si>
  <si>
    <t>CUST02378</t>
  </si>
  <si>
    <t>POL02431</t>
  </si>
  <si>
    <t>CLM000158</t>
  </si>
  <si>
    <t>CUST01892</t>
  </si>
  <si>
    <t>POL03008</t>
  </si>
  <si>
    <t>CLM000159</t>
  </si>
  <si>
    <t>CUST01227</t>
  </si>
  <si>
    <t>POL00187</t>
  </si>
  <si>
    <t>AGT010</t>
  </si>
  <si>
    <t>CLM000160</t>
  </si>
  <si>
    <t>CUST00296</t>
  </si>
  <si>
    <t>POL00654</t>
  </si>
  <si>
    <t>CLM000161</t>
  </si>
  <si>
    <t>CUST01356</t>
  </si>
  <si>
    <t>POL00461</t>
  </si>
  <si>
    <t>CLM000162</t>
  </si>
  <si>
    <t>CUST01136</t>
  </si>
  <si>
    <t>POL00227</t>
  </si>
  <si>
    <t>AGT003</t>
  </si>
  <si>
    <t>CLM000163</t>
  </si>
  <si>
    <t>CUST00746</t>
  </si>
  <si>
    <t>POL02364</t>
  </si>
  <si>
    <t>CLM000164</t>
  </si>
  <si>
    <t>CUST02150</t>
  </si>
  <si>
    <t>POL00617</t>
  </si>
  <si>
    <t>CLM000165</t>
  </si>
  <si>
    <t>CUST00176</t>
  </si>
  <si>
    <t>POL01228</t>
  </si>
  <si>
    <t>CLM000166</t>
  </si>
  <si>
    <t>CUST00448</t>
  </si>
  <si>
    <t>POL02608</t>
  </si>
  <si>
    <t>CLM000167</t>
  </si>
  <si>
    <t>CUST01065</t>
  </si>
  <si>
    <t>POL01958</t>
  </si>
  <si>
    <t>AGT015</t>
  </si>
  <si>
    <t>CLM000168</t>
  </si>
  <si>
    <t>CUST00618</t>
  </si>
  <si>
    <t>POL02169</t>
  </si>
  <si>
    <t>AGT045</t>
  </si>
  <si>
    <t>CLM000169</t>
  </si>
  <si>
    <t>CUST01104</t>
  </si>
  <si>
    <t>POL00313</t>
  </si>
  <si>
    <t>CLM000170</t>
  </si>
  <si>
    <t>CUST00554</t>
  </si>
  <si>
    <t>POL03107</t>
  </si>
  <si>
    <t>CLM000171</t>
  </si>
  <si>
    <t>CUST02400</t>
  </si>
  <si>
    <t>POL00265</t>
  </si>
  <si>
    <t>CLM000172</t>
  </si>
  <si>
    <t>CUST01710</t>
  </si>
  <si>
    <t>POL02272</t>
  </si>
  <si>
    <t>CLM000173</t>
  </si>
  <si>
    <t>CUST01673</t>
  </si>
  <si>
    <t>POL02047</t>
  </si>
  <si>
    <t>CLM000174</t>
  </si>
  <si>
    <t>CLM000175</t>
  </si>
  <si>
    <t>CUST00697</t>
  </si>
  <si>
    <t>POL02683</t>
  </si>
  <si>
    <t>AGT060</t>
  </si>
  <si>
    <t>CLM000176</t>
  </si>
  <si>
    <t>CUST01241</t>
  </si>
  <si>
    <t>POL02856</t>
  </si>
  <si>
    <t>CLM000177</t>
  </si>
  <si>
    <t>CUST01335</t>
  </si>
  <si>
    <t>POL00225</t>
  </si>
  <si>
    <t>CLM000178</t>
  </si>
  <si>
    <t>CUST01799</t>
  </si>
  <si>
    <t>POL03067</t>
  </si>
  <si>
    <t>CLM000179</t>
  </si>
  <si>
    <t>POL00772</t>
  </si>
  <si>
    <t>CLM000180</t>
  </si>
  <si>
    <t>CUST01270</t>
  </si>
  <si>
    <t>POL02534</t>
  </si>
  <si>
    <t>CLM000181</t>
  </si>
  <si>
    <t>CUST02290</t>
  </si>
  <si>
    <t>POL02627</t>
  </si>
  <si>
    <t>CLM000182</t>
  </si>
  <si>
    <t>CUST01931</t>
  </si>
  <si>
    <t>POL01782</t>
  </si>
  <si>
    <t>AGT039</t>
  </si>
  <si>
    <t>CLM000183</t>
  </si>
  <si>
    <t>CUST01152</t>
  </si>
  <si>
    <t>POL02763</t>
  </si>
  <si>
    <t>CLM000184</t>
  </si>
  <si>
    <t>POL02643</t>
  </si>
  <si>
    <t>CLM000185</t>
  </si>
  <si>
    <t>CUST00829</t>
  </si>
  <si>
    <t>POL01673</t>
  </si>
  <si>
    <t>CLM000186</t>
  </si>
  <si>
    <t>CUST01609</t>
  </si>
  <si>
    <t>POL00573</t>
  </si>
  <si>
    <t>CLM000187</t>
  </si>
  <si>
    <t>CUST00518</t>
  </si>
  <si>
    <t>POL01391</t>
  </si>
  <si>
    <t>CLM000188</t>
  </si>
  <si>
    <t>CUST00730</t>
  </si>
  <si>
    <t>POL02882</t>
  </si>
  <si>
    <t>CLM000189</t>
  </si>
  <si>
    <t>CUST01143</t>
  </si>
  <si>
    <t>POL00649</t>
  </si>
  <si>
    <t>CLM000190</t>
  </si>
  <si>
    <t>CUST01764</t>
  </si>
  <si>
    <t>POL03199</t>
  </si>
  <si>
    <t>CLM000191</t>
  </si>
  <si>
    <t>CUST01277</t>
  </si>
  <si>
    <t>POL00582</t>
  </si>
  <si>
    <t>CLM000192</t>
  </si>
  <si>
    <t>CUST01219</t>
  </si>
  <si>
    <t>POL02129</t>
  </si>
  <si>
    <t>AGT050</t>
  </si>
  <si>
    <t>CLM000193</t>
  </si>
  <si>
    <t>CLM000194</t>
  </si>
  <si>
    <t>CUST02328</t>
  </si>
  <si>
    <t>POL00627</t>
  </si>
  <si>
    <t>CLM000195</t>
  </si>
  <si>
    <t>CUST01422</t>
  </si>
  <si>
    <t>POL01512</t>
  </si>
  <si>
    <t>CLM000196</t>
  </si>
  <si>
    <t>CUST00676</t>
  </si>
  <si>
    <t>POL00463</t>
  </si>
  <si>
    <t>CLM000197</t>
  </si>
  <si>
    <t>CUST00277</t>
  </si>
  <si>
    <t>POL01168</t>
  </si>
  <si>
    <t>CLM000198</t>
  </si>
  <si>
    <t>CUST02239</t>
  </si>
  <si>
    <t>POL03071</t>
  </si>
  <si>
    <t>CLM000199</t>
  </si>
  <si>
    <t>CUST02144</t>
  </si>
  <si>
    <t>POL00174</t>
  </si>
  <si>
    <t>CLM000200</t>
  </si>
  <si>
    <t>CUST00028</t>
  </si>
  <si>
    <t>POL02789</t>
  </si>
  <si>
    <t>AGT070</t>
  </si>
  <si>
    <t>CLM000201</t>
  </si>
  <si>
    <t>CLM000202</t>
  </si>
  <si>
    <t>CUST02041</t>
  </si>
  <si>
    <t>POL02396</t>
  </si>
  <si>
    <t>CLM000203</t>
  </si>
  <si>
    <t>CUST00866</t>
  </si>
  <si>
    <t>POL00903</t>
  </si>
  <si>
    <t>CLM000204</t>
  </si>
  <si>
    <t>CUST01508</t>
  </si>
  <si>
    <t>POL03038</t>
  </si>
  <si>
    <t>CLM000205</t>
  </si>
  <si>
    <t>CUST01330</t>
  </si>
  <si>
    <t>POL00811</t>
  </si>
  <si>
    <t>CLM000206</t>
  </si>
  <si>
    <t>CUST00438</t>
  </si>
  <si>
    <t>POL01611</t>
  </si>
  <si>
    <t>CLM000207</t>
  </si>
  <si>
    <t>CUST01808</t>
  </si>
  <si>
    <t>POL00118</t>
  </si>
  <si>
    <t>CLM000208</t>
  </si>
  <si>
    <t>Medical Emerg.</t>
  </si>
  <si>
    <t>CLM000209</t>
  </si>
  <si>
    <t>CUST00985</t>
  </si>
  <si>
    <t>POL02255</t>
  </si>
  <si>
    <t>CLM000210</t>
  </si>
  <si>
    <t>CUST02034</t>
  </si>
  <si>
    <t>POL00522</t>
  </si>
  <si>
    <t>CLM000211</t>
  </si>
  <si>
    <t>CUST01336</t>
  </si>
  <si>
    <t>POL02119</t>
  </si>
  <si>
    <t>CLM000212</t>
  </si>
  <si>
    <t>CUST00316</t>
  </si>
  <si>
    <t>POL00585</t>
  </si>
  <si>
    <t>CLM000213</t>
  </si>
  <si>
    <t>CUST00006</t>
  </si>
  <si>
    <t>POL01423</t>
  </si>
  <si>
    <t>CLM000214</t>
  </si>
  <si>
    <t>CUST00559</t>
  </si>
  <si>
    <t>POL01640</t>
  </si>
  <si>
    <t>CLM000215</t>
  </si>
  <si>
    <t>CUST00257</t>
  </si>
  <si>
    <t>POL02981</t>
  </si>
  <si>
    <t>CLM000216</t>
  </si>
  <si>
    <t>CUST00893</t>
  </si>
  <si>
    <t>POL01065</t>
  </si>
  <si>
    <t>CLM000217</t>
  </si>
  <si>
    <t>CUST01676</t>
  </si>
  <si>
    <t>POL00042</t>
  </si>
  <si>
    <t>CLM000218</t>
  </si>
  <si>
    <t>CUST01711</t>
  </si>
  <si>
    <t>POL01385</t>
  </si>
  <si>
    <t>CLM000219</t>
  </si>
  <si>
    <t>CUST01531</t>
  </si>
  <si>
    <t>POL02965</t>
  </si>
  <si>
    <t>CLM000220</t>
  </si>
  <si>
    <t>POL02555</t>
  </si>
  <si>
    <t>CLM000221</t>
  </si>
  <si>
    <t>CUST01495</t>
  </si>
  <si>
    <t>POL00190</t>
  </si>
  <si>
    <t>CLM000222</t>
  </si>
  <si>
    <t>CUST02085</t>
  </si>
  <si>
    <t>POL00171</t>
  </si>
  <si>
    <t>CLM000223</t>
  </si>
  <si>
    <t>CUST00331</t>
  </si>
  <si>
    <t>POL02422</t>
  </si>
  <si>
    <t>AGT047</t>
  </si>
  <si>
    <t>CLM000224</t>
  </si>
  <si>
    <t>CUST00928</t>
  </si>
  <si>
    <t>POL02307</t>
  </si>
  <si>
    <t>CLM000225</t>
  </si>
  <si>
    <t>CUST02440</t>
  </si>
  <si>
    <t>POL01784</t>
  </si>
  <si>
    <t>CLM000226</t>
  </si>
  <si>
    <t>CUST01142</t>
  </si>
  <si>
    <t>POL00283</t>
  </si>
  <si>
    <t>CLM000227</t>
  </si>
  <si>
    <t>CUST01040</t>
  </si>
  <si>
    <t>POL00897</t>
  </si>
  <si>
    <t>CLM000228</t>
  </si>
  <si>
    <t>CLM000229</t>
  </si>
  <si>
    <t>CUST01387</t>
  </si>
  <si>
    <t>POL00447</t>
  </si>
  <si>
    <t>AGT007</t>
  </si>
  <si>
    <t>CLM000230</t>
  </si>
  <si>
    <t>CUST00914</t>
  </si>
  <si>
    <t>POL00647</t>
  </si>
  <si>
    <t>CLM000231</t>
  </si>
  <si>
    <t>CUST00474</t>
  </si>
  <si>
    <t>POL01448</t>
  </si>
  <si>
    <t>CLM000232</t>
  </si>
  <si>
    <t>CUST01708</t>
  </si>
  <si>
    <t>POL02352</t>
  </si>
  <si>
    <t>CLM000233</t>
  </si>
  <si>
    <t>CLM000234</t>
  </si>
  <si>
    <t>CUST01052</t>
  </si>
  <si>
    <t>POL01895</t>
  </si>
  <si>
    <t>CLM000235</t>
  </si>
  <si>
    <t>CUST00443</t>
  </si>
  <si>
    <t>POL01576</t>
  </si>
  <si>
    <t>CLM000236</t>
  </si>
  <si>
    <t>CUST00991</t>
  </si>
  <si>
    <t>POL01234</t>
  </si>
  <si>
    <t>CLM000237</t>
  </si>
  <si>
    <t>CUST00344</t>
  </si>
  <si>
    <t>POL00140</t>
  </si>
  <si>
    <t>CLM000238</t>
  </si>
  <si>
    <t>CUST01310</t>
  </si>
  <si>
    <t>POL00857</t>
  </si>
  <si>
    <t>AGT014</t>
  </si>
  <si>
    <t>CLM000239</t>
  </si>
  <si>
    <t>CUST00113</t>
  </si>
  <si>
    <t>POL00688</t>
  </si>
  <si>
    <t>CLM000240</t>
  </si>
  <si>
    <t>CUST02385</t>
  </si>
  <si>
    <t>POL00184</t>
  </si>
  <si>
    <t>CLM000241</t>
  </si>
  <si>
    <t>CUST02191</t>
  </si>
  <si>
    <t>POL02385</t>
  </si>
  <si>
    <t>CLM000242</t>
  </si>
  <si>
    <t>CUST02266</t>
  </si>
  <si>
    <t>POL01131</t>
  </si>
  <si>
    <t>CLM000243</t>
  </si>
  <si>
    <t>CUST01978</t>
  </si>
  <si>
    <t>POL01631</t>
  </si>
  <si>
    <t>CLM000244</t>
  </si>
  <si>
    <t>CUST00935</t>
  </si>
  <si>
    <t>POL00642</t>
  </si>
  <si>
    <t>CLM000245</t>
  </si>
  <si>
    <t>CUST01102</t>
  </si>
  <si>
    <t>POL01892</t>
  </si>
  <si>
    <t>CLM000246</t>
  </si>
  <si>
    <t>CUST02380</t>
  </si>
  <si>
    <t>POL00435</t>
  </si>
  <si>
    <t>CLM000247</t>
  </si>
  <si>
    <t>CLM000248</t>
  </si>
  <si>
    <t>CLM000249</t>
  </si>
  <si>
    <t>CUST00048</t>
  </si>
  <si>
    <t>POL00997</t>
  </si>
  <si>
    <t>CLM000250</t>
  </si>
  <si>
    <t>CUST01547</t>
  </si>
  <si>
    <t>POL00681</t>
  </si>
  <si>
    <t>CLM000251</t>
  </si>
  <si>
    <t>CUST00992</t>
  </si>
  <si>
    <t>POL02497</t>
  </si>
  <si>
    <t>CLM000252</t>
  </si>
  <si>
    <t>CUST00510</t>
  </si>
  <si>
    <t>POL00715</t>
  </si>
  <si>
    <t>CLM000253</t>
  </si>
  <si>
    <t>CUST01593</t>
  </si>
  <si>
    <t>POL00571</t>
  </si>
  <si>
    <t>CLM000254</t>
  </si>
  <si>
    <t>CUST00890</t>
  </si>
  <si>
    <t>POL01090</t>
  </si>
  <si>
    <t>CLM000255</t>
  </si>
  <si>
    <t>CUST00875</t>
  </si>
  <si>
    <t>POL03094</t>
  </si>
  <si>
    <t>CLM000256</t>
  </si>
  <si>
    <t>CUST00284</t>
  </si>
  <si>
    <t>POL01481</t>
  </si>
  <si>
    <t>AGT031</t>
  </si>
  <si>
    <t>CLM000257</t>
  </si>
  <si>
    <t>CUST02033</t>
  </si>
  <si>
    <t>POL00841</t>
  </si>
  <si>
    <t>CLM000258</t>
  </si>
  <si>
    <t>CUST02130</t>
  </si>
  <si>
    <t>POL01644</t>
  </si>
  <si>
    <t>CLM000259</t>
  </si>
  <si>
    <t>CLM000260</t>
  </si>
  <si>
    <t>CUST00237</t>
  </si>
  <si>
    <t>POL02127</t>
  </si>
  <si>
    <t>CLM000261</t>
  </si>
  <si>
    <t>CUST00731</t>
  </si>
  <si>
    <t>POL01405</t>
  </si>
  <si>
    <t>CLM000262</t>
  </si>
  <si>
    <t>CUST02334</t>
  </si>
  <si>
    <t>POL01884</t>
  </si>
  <si>
    <t>CLM000263</t>
  </si>
  <si>
    <t>CUST01039</t>
  </si>
  <si>
    <t>POL01397</t>
  </si>
  <si>
    <t>CLM000264</t>
  </si>
  <si>
    <t>POL01542</t>
  </si>
  <si>
    <t>CLM000265</t>
  </si>
  <si>
    <t>CUST01973</t>
  </si>
  <si>
    <t>POL01431</t>
  </si>
  <si>
    <t>CLM000266</t>
  </si>
  <si>
    <t>CUST00944</t>
  </si>
  <si>
    <t>POL01261</t>
  </si>
  <si>
    <t>CLM000267</t>
  </si>
  <si>
    <t>CUST01498</t>
  </si>
  <si>
    <t>POL03085</t>
  </si>
  <si>
    <t>CLM000268</t>
  </si>
  <si>
    <t>POL00851</t>
  </si>
  <si>
    <t>CLM000269</t>
  </si>
  <si>
    <t>CUST01804</t>
  </si>
  <si>
    <t>POL02578</t>
  </si>
  <si>
    <t>CLM000270</t>
  </si>
  <si>
    <t>CLM000271</t>
  </si>
  <si>
    <t>CUST00154</t>
  </si>
  <si>
    <t>POL01690</t>
  </si>
  <si>
    <t>CLM000272</t>
  </si>
  <si>
    <t>CUST00169</t>
  </si>
  <si>
    <t>POL01017</t>
  </si>
  <si>
    <t>CLM000273</t>
  </si>
  <si>
    <t>CUST01864</t>
  </si>
  <si>
    <t>POL01549</t>
  </si>
  <si>
    <t>CLM000274</t>
  </si>
  <si>
    <t>CUST01580</t>
  </si>
  <si>
    <t>POL02719</t>
  </si>
  <si>
    <t>CLM000275</t>
  </si>
  <si>
    <t>CUST01148</t>
  </si>
  <si>
    <t>POL00583</t>
  </si>
  <si>
    <t>CLM000276</t>
  </si>
  <si>
    <t>CUST01504</t>
  </si>
  <si>
    <t>POL01876</t>
  </si>
  <si>
    <t>CLM000277</t>
  </si>
  <si>
    <t>CUST01893</t>
  </si>
  <si>
    <t>POL02448</t>
  </si>
  <si>
    <t>CLM000278</t>
  </si>
  <si>
    <t>CUST01866</t>
  </si>
  <si>
    <t>POL02029</t>
  </si>
  <si>
    <t>CLM000279</t>
  </si>
  <si>
    <t>CUST01434</t>
  </si>
  <si>
    <t>POL00462</t>
  </si>
  <si>
    <t>CLM000280</t>
  </si>
  <si>
    <t>CUST02093</t>
  </si>
  <si>
    <t>POL01629</t>
  </si>
  <si>
    <t>CLM000281</t>
  </si>
  <si>
    <t>CUST01441</t>
  </si>
  <si>
    <t>POL00586</t>
  </si>
  <si>
    <t>CLM000282</t>
  </si>
  <si>
    <t>CUST00310</t>
  </si>
  <si>
    <t>POL02972</t>
  </si>
  <si>
    <t>CLM000283</t>
  </si>
  <si>
    <t>CUST00110</t>
  </si>
  <si>
    <t>POL01126</t>
  </si>
  <si>
    <t>CLM000284</t>
  </si>
  <si>
    <t>CUST00409</t>
  </si>
  <si>
    <t>POL01350</t>
  </si>
  <si>
    <t>CLM000285</t>
  </si>
  <si>
    <t>CLM000286</t>
  </si>
  <si>
    <t>CUST01594</t>
  </si>
  <si>
    <t>POL01367</t>
  </si>
  <si>
    <t>CLM000287</t>
  </si>
  <si>
    <t>CUST01267</t>
  </si>
  <si>
    <t>POL00621</t>
  </si>
  <si>
    <t>CLM000288</t>
  </si>
  <si>
    <t>CUST00839</t>
  </si>
  <si>
    <t>POL02858</t>
  </si>
  <si>
    <t>CLM000289</t>
  </si>
  <si>
    <t>CUST00322</t>
  </si>
  <si>
    <t>POL02074</t>
  </si>
  <si>
    <t>CLM000290</t>
  </si>
  <si>
    <t>CUST00209</t>
  </si>
  <si>
    <t>POL01936</t>
  </si>
  <si>
    <t>CLM000291</t>
  </si>
  <si>
    <t>CUST00302</t>
  </si>
  <si>
    <t>POL00242</t>
  </si>
  <si>
    <t>CLM000292</t>
  </si>
  <si>
    <t>CUST02232</t>
  </si>
  <si>
    <t>POL01438</t>
  </si>
  <si>
    <t>CLM000293</t>
  </si>
  <si>
    <t>CUST00112</t>
  </si>
  <si>
    <t>POL01470</t>
  </si>
  <si>
    <t>CLM000294</t>
  </si>
  <si>
    <t>CUST00227</t>
  </si>
  <si>
    <t>POL00839</t>
  </si>
  <si>
    <t>CLM000295</t>
  </si>
  <si>
    <t>CUST02154</t>
  </si>
  <si>
    <t>POL01807</t>
  </si>
  <si>
    <t>CLM000296</t>
  </si>
  <si>
    <t>CUST02273</t>
  </si>
  <si>
    <t>POL00785</t>
  </si>
  <si>
    <t>CLM000297</t>
  </si>
  <si>
    <t>CUST01222</t>
  </si>
  <si>
    <t>POL01508</t>
  </si>
  <si>
    <t>CLM000298</t>
  </si>
  <si>
    <t>CUST00777</t>
  </si>
  <si>
    <t>POL02565</t>
  </si>
  <si>
    <t>CLM000299</t>
  </si>
  <si>
    <t>CUST01733</t>
  </si>
  <si>
    <t>POL02353</t>
  </si>
  <si>
    <t>CLM000300</t>
  </si>
  <si>
    <t>CUST02404</t>
  </si>
  <si>
    <t>POL00895</t>
  </si>
  <si>
    <t>CLM000301</t>
  </si>
  <si>
    <t>CUST00927</t>
  </si>
  <si>
    <t>POL00665</t>
  </si>
  <si>
    <t>CLM000302</t>
  </si>
  <si>
    <t>CLM000303</t>
  </si>
  <si>
    <t>CUST00507</t>
  </si>
  <si>
    <t>POL01106</t>
  </si>
  <si>
    <t>CLM000304</t>
  </si>
  <si>
    <t>CUST01374</t>
  </si>
  <si>
    <t>POL00063</t>
  </si>
  <si>
    <t>CLM000305</t>
  </si>
  <si>
    <t>CUST01097</t>
  </si>
  <si>
    <t>POL00411</t>
  </si>
  <si>
    <t>CLM000306</t>
  </si>
  <si>
    <t>CUST00588</t>
  </si>
  <si>
    <t>POL03131</t>
  </si>
  <si>
    <t>CLM000307</t>
  </si>
  <si>
    <t>CLM000308</t>
  </si>
  <si>
    <t>CUST02095</t>
  </si>
  <si>
    <t>POL01792</t>
  </si>
  <si>
    <t>CLM000309</t>
  </si>
  <si>
    <t>CUST00739</t>
  </si>
  <si>
    <t>POL02479</t>
  </si>
  <si>
    <t>CLM000310</t>
  </si>
  <si>
    <t>CUST01058</t>
  </si>
  <si>
    <t>POL01565</t>
  </si>
  <si>
    <t>CLM000311</t>
  </si>
  <si>
    <t>POL01925</t>
  </si>
  <si>
    <t>CLM000312</t>
  </si>
  <si>
    <t>POL02938</t>
  </si>
  <si>
    <t>CLM000313</t>
  </si>
  <si>
    <t>CUST01388</t>
  </si>
  <si>
    <t>POL00252</t>
  </si>
  <si>
    <t>CLM000314</t>
  </si>
  <si>
    <t>CLM000315</t>
  </si>
  <si>
    <t>CUST02072</t>
  </si>
  <si>
    <t>POL00381</t>
  </si>
  <si>
    <t>CLM000316</t>
  </si>
  <si>
    <t>CUST00699</t>
  </si>
  <si>
    <t>POL02544</t>
  </si>
  <si>
    <t>CLM000317</t>
  </si>
  <si>
    <t>CUST01421</t>
  </si>
  <si>
    <t>POL02633</t>
  </si>
  <si>
    <t>CLM000318</t>
  </si>
  <si>
    <t>CUST01080</t>
  </si>
  <si>
    <t>POL02310</t>
  </si>
  <si>
    <t>CLM000319</t>
  </si>
  <si>
    <t>CUST02433</t>
  </si>
  <si>
    <t>POL01949</t>
  </si>
  <si>
    <t>CLM000320</t>
  </si>
  <si>
    <t>POL01527</t>
  </si>
  <si>
    <t>CLM000321</t>
  </si>
  <si>
    <t>CUST01278</t>
  </si>
  <si>
    <t>POL00076</t>
  </si>
  <si>
    <t>CLM000322</t>
  </si>
  <si>
    <t>CLM000323</t>
  </si>
  <si>
    <t>CUST02358</t>
  </si>
  <si>
    <t>POL02861</t>
  </si>
  <si>
    <t>AGT052</t>
  </si>
  <si>
    <t>CLM000324</t>
  </si>
  <si>
    <t>CUST00099</t>
  </si>
  <si>
    <t>POL03091</t>
  </si>
  <si>
    <t>CLM000325</t>
  </si>
  <si>
    <t>POL01094</t>
  </si>
  <si>
    <t>CLM000326</t>
  </si>
  <si>
    <t>CLM000327</t>
  </si>
  <si>
    <t>CUST00806</t>
  </si>
  <si>
    <t>POL02093</t>
  </si>
  <si>
    <t>CLM000328</t>
  </si>
  <si>
    <t>POL00057</t>
  </si>
  <si>
    <t>CLM000329</t>
  </si>
  <si>
    <t>POL00193</t>
  </si>
  <si>
    <t>CLM000330</t>
  </si>
  <si>
    <t>POL02629</t>
  </si>
  <si>
    <t>CLM000331</t>
  </si>
  <si>
    <t>CUST00845</t>
  </si>
  <si>
    <t>POL03062</t>
  </si>
  <si>
    <t>CLM000332</t>
  </si>
  <si>
    <t>CUST01652</t>
  </si>
  <si>
    <t>POL01292</t>
  </si>
  <si>
    <t>CLM000333</t>
  </si>
  <si>
    <t>CUST00290</t>
  </si>
  <si>
    <t>POL01625</t>
  </si>
  <si>
    <t>CLM000334</t>
  </si>
  <si>
    <t>CLM000335</t>
  </si>
  <si>
    <t>CUST02417</t>
  </si>
  <si>
    <t>POL00444</t>
  </si>
  <si>
    <t>CLM000336</t>
  </si>
  <si>
    <t>CUST02172</t>
  </si>
  <si>
    <t>POL00712</t>
  </si>
  <si>
    <t>CLM000337</t>
  </si>
  <si>
    <t>CUST00084</t>
  </si>
  <si>
    <t>POL00956</t>
  </si>
  <si>
    <t>CLM000338</t>
  </si>
  <si>
    <t>CUST00459</t>
  </si>
  <si>
    <t>POL02694</t>
  </si>
  <si>
    <t>CLM000339</t>
  </si>
  <si>
    <t>CUST01962</t>
  </si>
  <si>
    <t>POL01403</t>
  </si>
  <si>
    <t>CLM000340</t>
  </si>
  <si>
    <t>CUST01979</t>
  </si>
  <si>
    <t>POL02308</t>
  </si>
  <si>
    <t>CLM000341</t>
  </si>
  <si>
    <t>CUST01231</t>
  </si>
  <si>
    <t>POL00623</t>
  </si>
  <si>
    <t>CLM000342</t>
  </si>
  <si>
    <t>CUST01077</t>
  </si>
  <si>
    <t>POL03051</t>
  </si>
  <si>
    <t>CLM000343</t>
  </si>
  <si>
    <t>CUST00825</t>
  </si>
  <si>
    <t>POL02827</t>
  </si>
  <si>
    <t>CLM000344</t>
  </si>
  <si>
    <t>CLM000345</t>
  </si>
  <si>
    <t>CUST00778</t>
  </si>
  <si>
    <t>POL00722</t>
  </si>
  <si>
    <t>CLM000346</t>
  </si>
  <si>
    <t>POL03126</t>
  </si>
  <si>
    <t>CLM000347</t>
  </si>
  <si>
    <t>CUST00070</t>
  </si>
  <si>
    <t>POL02586</t>
  </si>
  <si>
    <t>CLM000348</t>
  </si>
  <si>
    <t>POL01635</t>
  </si>
  <si>
    <t>CLM000349</t>
  </si>
  <si>
    <t>CLM000350</t>
  </si>
  <si>
    <t>CUST02367</t>
  </si>
  <si>
    <t>POL01989</t>
  </si>
  <si>
    <t>CLM000351</t>
  </si>
  <si>
    <t>CUST01560</t>
  </si>
  <si>
    <t>POL01186</t>
  </si>
  <si>
    <t>CLM000352</t>
  </si>
  <si>
    <t>CUST00274</t>
  </si>
  <si>
    <t>POL02158</t>
  </si>
  <si>
    <t>CLM000353</t>
  </si>
  <si>
    <t>CUST01555</t>
  </si>
  <si>
    <t>POL02664</t>
  </si>
  <si>
    <t>CLM000354</t>
  </si>
  <si>
    <t>POL01568</t>
  </si>
  <si>
    <t>CLM000355</t>
  </si>
  <si>
    <t>CUST00093</t>
  </si>
  <si>
    <t>POL00155</t>
  </si>
  <si>
    <t>CLM000356</t>
  </si>
  <si>
    <t>CUST01122</t>
  </si>
  <si>
    <t>POL01801</t>
  </si>
  <si>
    <t>CLM000357</t>
  </si>
  <si>
    <t>CUST01076</t>
  </si>
  <si>
    <t>POL02748</t>
  </si>
  <si>
    <t>CLM000358</t>
  </si>
  <si>
    <t>CLM000359</t>
  </si>
  <si>
    <t>CLM000360</t>
  </si>
  <si>
    <t>CUST01627</t>
  </si>
  <si>
    <t>POL01160</t>
  </si>
  <si>
    <t>CLM000361</t>
  </si>
  <si>
    <t>CLM000362</t>
  </si>
  <si>
    <t>CUST00981</t>
  </si>
  <si>
    <t>POL02247</t>
  </si>
  <si>
    <t>CLM000363</t>
  </si>
  <si>
    <t>CLM000364</t>
  </si>
  <si>
    <t>CUST00335</t>
  </si>
  <si>
    <t>POL00125</t>
  </si>
  <si>
    <t>CLM000365</t>
  </si>
  <si>
    <t>CUST02062</t>
  </si>
  <si>
    <t>POL03037</t>
  </si>
  <si>
    <t>CLM000366</t>
  </si>
  <si>
    <t>CLM000367</t>
  </si>
  <si>
    <t>CUST02329</t>
  </si>
  <si>
    <t>POL02021</t>
  </si>
  <si>
    <t>CLM000368</t>
  </si>
  <si>
    <t>CUST00330</t>
  </si>
  <si>
    <t>POL00973</t>
  </si>
  <si>
    <t>CLM000369</t>
  </si>
  <si>
    <t>CUST02375</t>
  </si>
  <si>
    <t>POL00346</t>
  </si>
  <si>
    <t>CLM000370</t>
  </si>
  <si>
    <t>CUST00564</t>
  </si>
  <si>
    <t>POL00870</t>
  </si>
  <si>
    <t>CLM000371</t>
  </si>
  <si>
    <t>CUST01787</t>
  </si>
  <si>
    <t>POL01753</t>
  </si>
  <si>
    <t>CLM000372</t>
  </si>
  <si>
    <t>CUST02108</t>
  </si>
  <si>
    <t>POL02220</t>
  </si>
  <si>
    <t>CLM000373</t>
  </si>
  <si>
    <t>CUST00605</t>
  </si>
  <si>
    <t>POL01021</t>
  </si>
  <si>
    <t>CLM000374</t>
  </si>
  <si>
    <t>CLM000375</t>
  </si>
  <si>
    <t>CLM000376</t>
  </si>
  <si>
    <t>CUST00650</t>
  </si>
  <si>
    <t>POL03078</t>
  </si>
  <si>
    <t>CLM000377</t>
  </si>
  <si>
    <t>POL02018</t>
  </si>
  <si>
    <t>CLM000378</t>
  </si>
  <si>
    <t>CUST00642</t>
  </si>
  <si>
    <t>POL03171</t>
  </si>
  <si>
    <t>CLM000379</t>
  </si>
  <si>
    <t>CUST00965</t>
  </si>
  <si>
    <t>POL00021</t>
  </si>
  <si>
    <t>CLM000380</t>
  </si>
  <si>
    <t>CUST00532</t>
  </si>
  <si>
    <t>POL01466</t>
  </si>
  <si>
    <t>CLM000381</t>
  </si>
  <si>
    <t>CUST01525</t>
  </si>
  <si>
    <t>POL01464</t>
  </si>
  <si>
    <t>CLM000382</t>
  </si>
  <si>
    <t>CUST00434</t>
  </si>
  <si>
    <t>POL01285</t>
  </si>
  <si>
    <t>CLM000383</t>
  </si>
  <si>
    <t>CUST01393</t>
  </si>
  <si>
    <t>POL01254</t>
  </si>
  <si>
    <t>CLM000384</t>
  </si>
  <si>
    <t>POL00253</t>
  </si>
  <si>
    <t>CLM000385</t>
  </si>
  <si>
    <t>CUST01819</t>
  </si>
  <si>
    <t>POL00103</t>
  </si>
  <si>
    <t>CLM000386</t>
  </si>
  <si>
    <t>CUST01552</t>
  </si>
  <si>
    <t>POL02491</t>
  </si>
  <si>
    <t>CLM000387</t>
  </si>
  <si>
    <t>CUST00879</t>
  </si>
  <si>
    <t>POL01410</t>
  </si>
  <si>
    <t>CLM000388</t>
  </si>
  <si>
    <t>CUST01446</t>
  </si>
  <si>
    <t>POL00521</t>
  </si>
  <si>
    <t>CLM000389</t>
  </si>
  <si>
    <t>CUST00913</t>
  </si>
  <si>
    <t>POL01113</t>
  </si>
  <si>
    <t>CLM000390</t>
  </si>
  <si>
    <t>CUST01187</t>
  </si>
  <si>
    <t>POL02986</t>
  </si>
  <si>
    <t>CLM000391</t>
  </si>
  <si>
    <t>CUST02491</t>
  </si>
  <si>
    <t>POL01497</t>
  </si>
  <si>
    <t>CLM000392</t>
  </si>
  <si>
    <t>CUST02158</t>
  </si>
  <si>
    <t>POL03170</t>
  </si>
  <si>
    <t>CLM000393</t>
  </si>
  <si>
    <t>CUST01750</t>
  </si>
  <si>
    <t>POL00517</t>
  </si>
  <si>
    <t>CLM000394</t>
  </si>
  <si>
    <t>POL00392</t>
  </si>
  <si>
    <t>CLM000395</t>
  </si>
  <si>
    <t>CUST00649</t>
  </si>
  <si>
    <t>POL01805</t>
  </si>
  <si>
    <t>CLM000396</t>
  </si>
  <si>
    <t>CUST00401</t>
  </si>
  <si>
    <t>POL02186</t>
  </si>
  <si>
    <t>CLM000397</t>
  </si>
  <si>
    <t>CUST01445</t>
  </si>
  <si>
    <t>POL03141</t>
  </si>
  <si>
    <t>CLM000398</t>
  </si>
  <si>
    <t>CUST02303</t>
  </si>
  <si>
    <t>POL01492</t>
  </si>
  <si>
    <t>CLM000399</t>
  </si>
  <si>
    <t>CUST02177</t>
  </si>
  <si>
    <t>POL00641</t>
  </si>
  <si>
    <t>CLM000400</t>
  </si>
  <si>
    <t>CUST02122</t>
  </si>
  <si>
    <t>POL01732</t>
  </si>
  <si>
    <t>CLM000401</t>
  </si>
  <si>
    <t>CUST02012</t>
  </si>
  <si>
    <t>POL00983</t>
  </si>
  <si>
    <t>CLM000402</t>
  </si>
  <si>
    <t>CUST01093</t>
  </si>
  <si>
    <t>POL00575</t>
  </si>
  <si>
    <t>CLM000403</t>
  </si>
  <si>
    <t>Property dmg</t>
  </si>
  <si>
    <t>CLM000404</t>
  </si>
  <si>
    <t>CUST02336</t>
  </si>
  <si>
    <t>POL02316</t>
  </si>
  <si>
    <t>CLM000405</t>
  </si>
  <si>
    <t>CUST01869</t>
  </si>
  <si>
    <t>POL02057</t>
  </si>
  <si>
    <t>CLM000406</t>
  </si>
  <si>
    <t>CUST00662</t>
  </si>
  <si>
    <t>POL00534</t>
  </si>
  <si>
    <t>hospitalization</t>
  </si>
  <si>
    <t>CLM000407</t>
  </si>
  <si>
    <t>CUST00109</t>
  </si>
  <si>
    <t>POL01789</t>
  </si>
  <si>
    <t>CLM000408</t>
  </si>
  <si>
    <t>CUST00541</t>
  </si>
  <si>
    <t>POL02833</t>
  </si>
  <si>
    <t>CLM000409</t>
  </si>
  <si>
    <t>CUST02325</t>
  </si>
  <si>
    <t>POL02618</t>
  </si>
  <si>
    <t>CLM000410</t>
  </si>
  <si>
    <t>CUST01018</t>
  </si>
  <si>
    <t>POL01453</t>
  </si>
  <si>
    <t>CLM000411</t>
  </si>
  <si>
    <t>CLM000412</t>
  </si>
  <si>
    <t>CUST02156</t>
  </si>
  <si>
    <t>POL02032</t>
  </si>
  <si>
    <t>CLM000413</t>
  </si>
  <si>
    <t>CUST00336</t>
  </si>
  <si>
    <t>POL01652</t>
  </si>
  <si>
    <t>CLM000414</t>
  </si>
  <si>
    <t>CUST00740</t>
  </si>
  <si>
    <t>POL02950</t>
  </si>
  <si>
    <t>CLM000415</t>
  </si>
  <si>
    <t>CUST01629</t>
  </si>
  <si>
    <t>POL01771</t>
  </si>
  <si>
    <t>CLM000416</t>
  </si>
  <si>
    <t>CUST00413</t>
  </si>
  <si>
    <t>POL02362</t>
  </si>
  <si>
    <t>CLM000417</t>
  </si>
  <si>
    <t>CLM000418</t>
  </si>
  <si>
    <t>CUST00200</t>
  </si>
  <si>
    <t>POL01731</t>
  </si>
  <si>
    <t>CLM000419</t>
  </si>
  <si>
    <t>POL01016</t>
  </si>
  <si>
    <t>CLM000420</t>
  </si>
  <si>
    <t>CUST00289</t>
  </si>
  <si>
    <t>POL01289</t>
  </si>
  <si>
    <t>CLM000421</t>
  </si>
  <si>
    <t>CUST01795</t>
  </si>
  <si>
    <t>POL00947</t>
  </si>
  <si>
    <t>CLM000422</t>
  </si>
  <si>
    <t>CUST01344</t>
  </si>
  <si>
    <t>POL01479</t>
  </si>
  <si>
    <t>CLM000423</t>
  </si>
  <si>
    <t>CUST01935</t>
  </si>
  <si>
    <t>POL03045</t>
  </si>
  <si>
    <t>CLM000424</t>
  </si>
  <si>
    <t>CLM000425</t>
  </si>
  <si>
    <t>CUST01698</t>
  </si>
  <si>
    <t>POL01483</t>
  </si>
  <si>
    <t>CLM000426</t>
  </si>
  <si>
    <t>CUST01723</t>
  </si>
  <si>
    <t>POL03028</t>
  </si>
  <si>
    <t>CLM000427</t>
  </si>
  <si>
    <t>CUST00465</t>
  </si>
  <si>
    <t>POL00484</t>
  </si>
  <si>
    <t>CLM000428</t>
  </si>
  <si>
    <t>CUST00265</t>
  </si>
  <si>
    <t>POL00810</t>
  </si>
  <si>
    <t>CLM000429</t>
  </si>
  <si>
    <t>CUST01775</t>
  </si>
  <si>
    <t>POL01579</t>
  </si>
  <si>
    <t>CLM000430</t>
  </si>
  <si>
    <t>CUST01630</t>
  </si>
  <si>
    <t>POL01310</t>
  </si>
  <si>
    <t>CLM000431</t>
  </si>
  <si>
    <t>CLM000432</t>
  </si>
  <si>
    <t>CLM000433</t>
  </si>
  <si>
    <t>CUST02021</t>
  </si>
  <si>
    <t>POL01597</t>
  </si>
  <si>
    <t>CLM000434</t>
  </si>
  <si>
    <t>CUST01815</t>
  </si>
  <si>
    <t>POL01166</t>
  </si>
  <si>
    <t>CLM000435</t>
  </si>
  <si>
    <t>CUST00095</t>
  </si>
  <si>
    <t>POL01533</t>
  </si>
  <si>
    <t>CLM000436</t>
  </si>
  <si>
    <t>CUST01738</t>
  </si>
  <si>
    <t>POL02838</t>
  </si>
  <si>
    <t>CLM000437</t>
  </si>
  <si>
    <t>CUST01385</t>
  </si>
  <si>
    <t>POL03149</t>
  </si>
  <si>
    <t>CLM000438</t>
  </si>
  <si>
    <t>CUST02127</t>
  </si>
  <si>
    <t>POL00778</t>
  </si>
  <si>
    <t>CLM000439</t>
  </si>
  <si>
    <t>CUST01167</t>
  </si>
  <si>
    <t>POL00129</t>
  </si>
  <si>
    <t>CLM000440</t>
  </si>
  <si>
    <t>CUST01113</t>
  </si>
  <si>
    <t>POL00101</t>
  </si>
  <si>
    <t>CLM000441</t>
  </si>
  <si>
    <t>CUST00938</t>
  </si>
  <si>
    <t>POL01426</t>
  </si>
  <si>
    <t>CLM000442</t>
  </si>
  <si>
    <t>CUST02121</t>
  </si>
  <si>
    <t>POL02013</t>
  </si>
  <si>
    <t>CLM000443</t>
  </si>
  <si>
    <t>POL00165</t>
  </si>
  <si>
    <t>CLM000444</t>
  </si>
  <si>
    <t>CLM000445</t>
  </si>
  <si>
    <t>CUST00424</t>
  </si>
  <si>
    <t>POL01279</t>
  </si>
  <si>
    <t>CLM000446</t>
  </si>
  <si>
    <t>CLM000447</t>
  </si>
  <si>
    <t>CUST02415</t>
  </si>
  <si>
    <t>POL01932</t>
  </si>
  <si>
    <t>CLM000448</t>
  </si>
  <si>
    <t>POL01355</t>
  </si>
  <si>
    <t>CLM000449</t>
  </si>
  <si>
    <t>CUST00358</t>
  </si>
  <si>
    <t>POL01878</t>
  </si>
  <si>
    <t>CLM000450</t>
  </si>
  <si>
    <t>POL00434</t>
  </si>
  <si>
    <t>CLM000451</t>
  </si>
  <si>
    <t>CLM000452</t>
  </si>
  <si>
    <t>CUST02102</t>
  </si>
  <si>
    <t>POL01056</t>
  </si>
  <si>
    <t>CLM000453</t>
  </si>
  <si>
    <t>CUST01649</t>
  </si>
  <si>
    <t>POL00580</t>
  </si>
  <si>
    <t>CLM000454</t>
  </si>
  <si>
    <t>CUST01539</t>
  </si>
  <si>
    <t>POL01259</t>
  </si>
  <si>
    <t>CLM000455</t>
  </si>
  <si>
    <t>CUST00031</t>
  </si>
  <si>
    <t>POL02045</t>
  </si>
  <si>
    <t>CLM000456</t>
  </si>
  <si>
    <t>CUST02261</t>
  </si>
  <si>
    <t>POL01867</t>
  </si>
  <si>
    <t>CLM000457</t>
  </si>
  <si>
    <t>CLM000458</t>
  </si>
  <si>
    <t>CUST00054</t>
  </si>
  <si>
    <t>POL00879</t>
  </si>
  <si>
    <t>CLM000459</t>
  </si>
  <si>
    <t>CUST00667</t>
  </si>
  <si>
    <t>POL02239</t>
  </si>
  <si>
    <t>CLM000460</t>
  </si>
  <si>
    <t>CUST00970</t>
  </si>
  <si>
    <t>POL01762</t>
  </si>
  <si>
    <t>CLM000461</t>
  </si>
  <si>
    <t>CUST01915</t>
  </si>
  <si>
    <t>POL02797</t>
  </si>
  <si>
    <t>CLM000462</t>
  </si>
  <si>
    <t>CUST01008</t>
  </si>
  <si>
    <t>POL02906</t>
  </si>
  <si>
    <t>CLM000463</t>
  </si>
  <si>
    <t>POL02265</t>
  </si>
  <si>
    <t>CLM000464</t>
  </si>
  <si>
    <t>CUST02376</t>
  </si>
  <si>
    <t>POL01356</t>
  </si>
  <si>
    <t>CLM000465</t>
  </si>
  <si>
    <t>CUST02309</t>
  </si>
  <si>
    <t>POL01707</t>
  </si>
  <si>
    <t>CLM000466</t>
  </si>
  <si>
    <t>POL02086</t>
  </si>
  <si>
    <t>CLM000467</t>
  </si>
  <si>
    <t>CUST01663</t>
  </si>
  <si>
    <t>POL02579</t>
  </si>
  <si>
    <t>CLM000468</t>
  </si>
  <si>
    <t>CUST00500</t>
  </si>
  <si>
    <t>POL00733</t>
  </si>
  <si>
    <t>CLM000469</t>
  </si>
  <si>
    <t>CUST01767</t>
  </si>
  <si>
    <t>POL02794</t>
  </si>
  <si>
    <t>CLM000470</t>
  </si>
  <si>
    <t>CLM000471</t>
  </si>
  <si>
    <t>CLM000472</t>
  </si>
  <si>
    <t>POL00863</t>
  </si>
  <si>
    <t>CLM000473</t>
  </si>
  <si>
    <t>CUST01050</t>
  </si>
  <si>
    <t>POL00755</t>
  </si>
  <si>
    <t>CLM000474</t>
  </si>
  <si>
    <t>CUST00638</t>
  </si>
  <si>
    <t>POL01856</t>
  </si>
  <si>
    <t>CLM000475</t>
  </si>
  <si>
    <t>CUST00560</t>
  </si>
  <si>
    <t>POL00668</t>
  </si>
  <si>
    <t>CLM000476</t>
  </si>
  <si>
    <t>CUST01876</t>
  </si>
  <si>
    <t>POL00961</t>
  </si>
  <si>
    <t>CLM000477</t>
  </si>
  <si>
    <t>CUST00803</t>
  </si>
  <si>
    <t>POL00606</t>
  </si>
  <si>
    <t>CLM000478</t>
  </si>
  <si>
    <t>CUST01599</t>
  </si>
  <si>
    <t>POL00216</t>
  </si>
  <si>
    <t>CLM000479</t>
  </si>
  <si>
    <t>CLM000480</t>
  </si>
  <si>
    <t>POL01023</t>
  </si>
  <si>
    <t>CLM000481</t>
  </si>
  <si>
    <t>CUST00620</t>
  </si>
  <si>
    <t>POL01615</t>
  </si>
  <si>
    <t>CLM000482</t>
  </si>
  <si>
    <t>CUST01691</t>
  </si>
  <si>
    <t>POL00679</t>
  </si>
  <si>
    <t>CLM000483</t>
  </si>
  <si>
    <t>POL00917</t>
  </si>
  <si>
    <t>CLM000484</t>
  </si>
  <si>
    <t>CLM000485</t>
  </si>
  <si>
    <t>POL02577</t>
  </si>
  <si>
    <t>CLM000486</t>
  </si>
  <si>
    <t>CUST00895</t>
  </si>
  <si>
    <t>POL00852</t>
  </si>
  <si>
    <t>CLM000487</t>
  </si>
  <si>
    <t>CUST01975</t>
  </si>
  <si>
    <t>POL00518</t>
  </si>
  <si>
    <t>CLM000488</t>
  </si>
  <si>
    <t>POL03119</t>
  </si>
  <si>
    <t>CLM000489</t>
  </si>
  <si>
    <t>POL02179</t>
  </si>
  <si>
    <t>CLM000490</t>
  </si>
  <si>
    <t>CLM000491</t>
  </si>
  <si>
    <t>CLM000492</t>
  </si>
  <si>
    <t>CUST01829</t>
  </si>
  <si>
    <t>POL00708</t>
  </si>
  <si>
    <t>CLM000493</t>
  </si>
  <si>
    <t>CUST00660</t>
  </si>
  <si>
    <t>POL01371</t>
  </si>
  <si>
    <t>CLM000494</t>
  </si>
  <si>
    <t>CUST00625</t>
  </si>
  <si>
    <t>POL01253</t>
  </si>
  <si>
    <t>CLM000495</t>
  </si>
  <si>
    <t>CLM000496</t>
  </si>
  <si>
    <t>CUST02476</t>
  </si>
  <si>
    <t>POL00587</t>
  </si>
  <si>
    <t>CLM000497</t>
  </si>
  <si>
    <t>CUST00837</t>
  </si>
  <si>
    <t>POL01566</t>
  </si>
  <si>
    <t>CLM000498</t>
  </si>
  <si>
    <t>POL02668</t>
  </si>
  <si>
    <t>CLM000499</t>
  </si>
  <si>
    <t>CUST02339</t>
  </si>
  <si>
    <t>POL00629</t>
  </si>
  <si>
    <t>CLM000500</t>
  </si>
  <si>
    <t>CUST00366</t>
  </si>
  <si>
    <t>POL00384</t>
  </si>
  <si>
    <t>CLM000501</t>
  </si>
  <si>
    <t>POL02628</t>
  </si>
  <si>
    <t>CLM000502</t>
  </si>
  <si>
    <t>CUST00137</t>
  </si>
  <si>
    <t>POL02796</t>
  </si>
  <si>
    <t>CLM000503</t>
  </si>
  <si>
    <t>CUST00906</t>
  </si>
  <si>
    <t>POL01378</t>
  </si>
  <si>
    <t>CLM000504</t>
  </si>
  <si>
    <t>CUST02044</t>
  </si>
  <si>
    <t>POL00147</t>
  </si>
  <si>
    <t>CLM000505</t>
  </si>
  <si>
    <t>CLM000506</t>
  </si>
  <si>
    <t>CUST01157</t>
  </si>
  <si>
    <t>POL00959</t>
  </si>
  <si>
    <t>CLM000507</t>
  </si>
  <si>
    <t>POL01880</t>
  </si>
  <si>
    <t>CLM000508</t>
  </si>
  <si>
    <t>POL00448</t>
  </si>
  <si>
    <t>CLM000509</t>
  </si>
  <si>
    <t>CLM000510</t>
  </si>
  <si>
    <t>CUST00732</t>
  </si>
  <si>
    <t>POL02193</t>
  </si>
  <si>
    <t>CLM000511</t>
  </si>
  <si>
    <t>CUST00996</t>
  </si>
  <si>
    <t>POL02065</t>
  </si>
  <si>
    <t>CLM000512</t>
  </si>
  <si>
    <t>CLM000513</t>
  </si>
  <si>
    <t>POL00705</t>
  </si>
  <si>
    <t>CLM000514</t>
  </si>
  <si>
    <t>CUST00909</t>
  </si>
  <si>
    <t>POL03006</t>
  </si>
  <si>
    <t>CLM000515</t>
  </si>
  <si>
    <t>CLM000516</t>
  </si>
  <si>
    <t>CUST02355</t>
  </si>
  <si>
    <t>POL01172</t>
  </si>
  <si>
    <t>CLM000517</t>
  </si>
  <si>
    <t>CLM000518</t>
  </si>
  <si>
    <t>CUST01316</t>
  </si>
  <si>
    <t>POL00131</t>
  </si>
  <si>
    <t>CLM000519</t>
  </si>
  <si>
    <t>CUST00120</t>
  </si>
  <si>
    <t>POL00401</t>
  </si>
  <si>
    <t>CLM000520</t>
  </si>
  <si>
    <t>CUST00450</t>
  </si>
  <si>
    <t>POL02438</t>
  </si>
  <si>
    <t>CLM000521</t>
  </si>
  <si>
    <t>CUST01307</t>
  </si>
  <si>
    <t>POL01178</t>
  </si>
  <si>
    <t>CLM000522</t>
  </si>
  <si>
    <t>POL01855</t>
  </si>
  <si>
    <t>CLM000523</t>
  </si>
  <si>
    <t>CUST01305</t>
  </si>
  <si>
    <t>POL01858</t>
  </si>
  <si>
    <t>CLM000524</t>
  </si>
  <si>
    <t>CUST01464</t>
  </si>
  <si>
    <t>POL02648</t>
  </si>
  <si>
    <t>CLM000525</t>
  </si>
  <si>
    <t>POL01985</t>
  </si>
  <si>
    <t>CLM000526</t>
  </si>
  <si>
    <t>CUST00267</t>
  </si>
  <si>
    <t>POL01364</t>
  </si>
  <si>
    <t>CLM000527</t>
  </si>
  <si>
    <t>POL01758</t>
  </si>
  <si>
    <t>CLM000528</t>
  </si>
  <si>
    <t>POL02363</t>
  </si>
  <si>
    <t>CLM000529</t>
  </si>
  <si>
    <t>CLM000530</t>
  </si>
  <si>
    <t>CUST00929</t>
  </si>
  <si>
    <t>POL00548</t>
  </si>
  <si>
    <t>CLM000531</t>
  </si>
  <si>
    <t>CUST01092</t>
  </si>
  <si>
    <t>POL01557</t>
  </si>
  <si>
    <t>CLM000532</t>
  </si>
  <si>
    <t>CLM000533</t>
  </si>
  <si>
    <t>CLM000534</t>
  </si>
  <si>
    <t>CUST00627</t>
  </si>
  <si>
    <t>POL00556</t>
  </si>
  <si>
    <t>CLM000535</t>
  </si>
  <si>
    <t>CUST00092</t>
  </si>
  <si>
    <t>POL03185</t>
  </si>
  <si>
    <t>CLM000536</t>
  </si>
  <si>
    <t>CUST01192</t>
  </si>
  <si>
    <t>POL02656</t>
  </si>
  <si>
    <t>CLM000537</t>
  </si>
  <si>
    <t>POL00375</t>
  </si>
  <si>
    <t>CLM000538</t>
  </si>
  <si>
    <t>CUST02258</t>
  </si>
  <si>
    <t>POL00680</t>
  </si>
  <si>
    <t>CLM000539</t>
  </si>
  <si>
    <t>CUST01450</t>
  </si>
  <si>
    <t>POL02211</t>
  </si>
  <si>
    <t>CLM000540</t>
  </si>
  <si>
    <t>CUST00702</t>
  </si>
  <si>
    <t>POL02505</t>
  </si>
  <si>
    <t>CLM000541</t>
  </si>
  <si>
    <t>CUST02467</t>
  </si>
  <si>
    <t>POL02349</t>
  </si>
  <si>
    <t>CLM000542</t>
  </si>
  <si>
    <t>CUST02321</t>
  </si>
  <si>
    <t>POL02757</t>
  </si>
  <si>
    <t>CLM000543</t>
  </si>
  <si>
    <t>CUST02092</t>
  </si>
  <si>
    <t>POL01622</t>
  </si>
  <si>
    <t>CLM000544</t>
  </si>
  <si>
    <t>CUST01517</t>
  </si>
  <si>
    <t>POL02806</t>
  </si>
  <si>
    <t>CLM000545</t>
  </si>
  <si>
    <t>CUST01462</t>
  </si>
  <si>
    <t>POL01908</t>
  </si>
  <si>
    <t>CLM000546</t>
  </si>
  <si>
    <t>CUST01233</t>
  </si>
  <si>
    <t>POL01523</t>
  </si>
  <si>
    <t>CLM000547</t>
  </si>
  <si>
    <t>CUST00792</t>
  </si>
  <si>
    <t>POL02037</t>
  </si>
  <si>
    <t>CLM000548</t>
  </si>
  <si>
    <t>CUST00784</t>
  </si>
  <si>
    <t>POL01373</t>
  </si>
  <si>
    <t>CLM000549</t>
  </si>
  <si>
    <t>CUST02425</t>
  </si>
  <si>
    <t>POL01941</t>
  </si>
  <si>
    <t>CLM000550</t>
  </si>
  <si>
    <t>POL02669</t>
  </si>
  <si>
    <t>CLM000551</t>
  </si>
  <si>
    <t>CLM000552</t>
  </si>
  <si>
    <t>CLM000553</t>
  </si>
  <si>
    <t>CLM000554</t>
  </si>
  <si>
    <t>CLM000555</t>
  </si>
  <si>
    <t>CLM000556</t>
  </si>
  <si>
    <t>POL00756</t>
  </si>
  <si>
    <t>CLM000557</t>
  </si>
  <si>
    <t>POL02820</t>
  </si>
  <si>
    <t>CLM000558</t>
  </si>
  <si>
    <t>CUST01349</t>
  </si>
  <si>
    <t>POL01428</t>
  </si>
  <si>
    <t>CLM000559</t>
  </si>
  <si>
    <t>CUST01537</t>
  </si>
  <si>
    <t>POL02530</t>
  </si>
  <si>
    <t>CLM000560</t>
  </si>
  <si>
    <t>CUST00513</t>
  </si>
  <si>
    <t>POL01183</t>
  </si>
  <si>
    <t>CLM000561</t>
  </si>
  <si>
    <t>CUST00429</t>
  </si>
  <si>
    <t>POL01942</t>
  </si>
  <si>
    <t>CLM000562</t>
  </si>
  <si>
    <t>CUST02298</t>
  </si>
  <si>
    <t>POL02130</t>
  </si>
  <si>
    <t>CLM000563</t>
  </si>
  <si>
    <t>CUST00303</t>
  </si>
  <si>
    <t>POL02859</t>
  </si>
  <si>
    <t>CLM000564</t>
  </si>
  <si>
    <t>CLM000565</t>
  </si>
  <si>
    <t>CUST01412</t>
  </si>
  <si>
    <t>POL01796</t>
  </si>
  <si>
    <t>CLM000566</t>
  </si>
  <si>
    <t>CUST00982</t>
  </si>
  <si>
    <t>POL01299</t>
  </si>
  <si>
    <t>CLM000567</t>
  </si>
  <si>
    <t>CUST01546</t>
  </si>
  <si>
    <t>POL01485</t>
  </si>
  <si>
    <t>CLM000568</t>
  </si>
  <si>
    <t>CUST00733</t>
  </si>
  <si>
    <t>POL02716</t>
  </si>
  <si>
    <t>CLM000569</t>
  </si>
  <si>
    <t>CLM000570</t>
  </si>
  <si>
    <t>POL01749</t>
  </si>
  <si>
    <t>CLM000571</t>
  </si>
  <si>
    <t>POL01242</t>
  </si>
  <si>
    <t>CLM000572</t>
  </si>
  <si>
    <t>POL02868</t>
  </si>
  <si>
    <t>CLM000573</t>
  </si>
  <si>
    <t>CUST02010</t>
  </si>
  <si>
    <t>POL00693</t>
  </si>
  <si>
    <t>CLM000574</t>
  </si>
  <si>
    <t>CUST01752</t>
  </si>
  <si>
    <t>POL00745</t>
  </si>
  <si>
    <t>CLM000575</t>
  </si>
  <si>
    <t>CUST00525</t>
  </si>
  <si>
    <t>POL00291</t>
  </si>
  <si>
    <t>CLM000576</t>
  </si>
  <si>
    <t>CUST00851</t>
  </si>
  <si>
    <t>POL01408</t>
  </si>
  <si>
    <t>CLM000577</t>
  </si>
  <si>
    <t>CLM000578</t>
  </si>
  <si>
    <t>CUST01976</t>
  </si>
  <si>
    <t>POL01602</t>
  </si>
  <si>
    <t>CLM000579</t>
  </si>
  <si>
    <t>CUST00142</t>
  </si>
  <si>
    <t>POL00716</t>
  </si>
  <si>
    <t>CLM000580</t>
  </si>
  <si>
    <t>CUST01668</t>
  </si>
  <si>
    <t>POL01282</t>
  </si>
  <si>
    <t>CLM000581</t>
  </si>
  <si>
    <t>CLM000582</t>
  </si>
  <si>
    <t>CLM000583</t>
  </si>
  <si>
    <t>CUST01747</t>
  </si>
  <si>
    <t>POL00196</t>
  </si>
  <si>
    <t>CLM000584</t>
  </si>
  <si>
    <t>CUST02159</t>
  </si>
  <si>
    <t>POL00476</t>
  </si>
  <si>
    <t>CLM000585</t>
  </si>
  <si>
    <t>CLM000586</t>
  </si>
  <si>
    <t>CUST00582</t>
  </si>
  <si>
    <t>POL01663</t>
  </si>
  <si>
    <t>CLM000587</t>
  </si>
  <si>
    <t>CUST00521</t>
  </si>
  <si>
    <t>POL02828</t>
  </si>
  <si>
    <t>CLM000588</t>
  </si>
  <si>
    <t>CUST01257</t>
  </si>
  <si>
    <t>POL00445</t>
  </si>
  <si>
    <t>CLM000589</t>
  </si>
  <si>
    <t>CUST01304</t>
  </si>
  <si>
    <t>POL00218</t>
  </si>
  <si>
    <t>CLM000590</t>
  </si>
  <si>
    <t>CUST01318</t>
  </si>
  <si>
    <t>POL02014</t>
  </si>
  <si>
    <t>CLM000591</t>
  </si>
  <si>
    <t>CUST01704</t>
  </si>
  <si>
    <t>POL03133</t>
  </si>
  <si>
    <t>CLM000592</t>
  </si>
  <si>
    <t>POL02657</t>
  </si>
  <si>
    <t>CLM000593</t>
  </si>
  <si>
    <t>CUST01180</t>
  </si>
  <si>
    <t>POL01810</t>
  </si>
  <si>
    <t>CLM000594</t>
  </si>
  <si>
    <t>POL00064</t>
  </si>
  <si>
    <t>CLM000595</t>
  </si>
  <si>
    <t>CUST00049</t>
  </si>
  <si>
    <t>POL01844</t>
  </si>
  <si>
    <t>CLM000596</t>
  </si>
  <si>
    <t>CUST00785</t>
  </si>
  <si>
    <t>POL01463</t>
  </si>
  <si>
    <t>CLM000597</t>
  </si>
  <si>
    <t>CLM000598</t>
  </si>
  <si>
    <t>CUST01288</t>
  </si>
  <si>
    <t>POL01577</t>
  </si>
  <si>
    <t>CLM000599</t>
  </si>
  <si>
    <t>CUST01666</t>
  </si>
  <si>
    <t>POL01797</t>
  </si>
  <si>
    <t>CLM000600</t>
  </si>
  <si>
    <t>CUST00826</t>
  </si>
  <si>
    <t>POL02305</t>
  </si>
  <si>
    <t>CLM000601</t>
  </si>
  <si>
    <t>CUST00135</t>
  </si>
  <si>
    <t>POL00615</t>
  </si>
  <si>
    <t>CLM000602</t>
  </si>
  <si>
    <t>CUST01581</t>
  </si>
  <si>
    <t>POL00240</t>
  </si>
  <si>
    <t>CLM000603</t>
  </si>
  <si>
    <t>CLM000604</t>
  </si>
  <si>
    <t>POL01300</t>
  </si>
  <si>
    <t>CLM000605</t>
  </si>
  <si>
    <t>CUST00167</t>
  </si>
  <si>
    <t>POL01626</t>
  </si>
  <si>
    <t>CLM000606</t>
  </si>
  <si>
    <t>CUST02452</t>
  </si>
  <si>
    <t>POL02514</t>
  </si>
  <si>
    <t>CLM000607</t>
  </si>
  <si>
    <t>CUST00345</t>
  </si>
  <si>
    <t>POL01388</t>
  </si>
  <si>
    <t>CLM000608</t>
  </si>
  <si>
    <t>POL01703</t>
  </si>
  <si>
    <t>CLM000609</t>
  </si>
  <si>
    <t>CLM000610</t>
  </si>
  <si>
    <t>POL02400</t>
  </si>
  <si>
    <t>CLM000611</t>
  </si>
  <si>
    <t>CLM000612</t>
  </si>
  <si>
    <t>CUST02203</t>
  </si>
  <si>
    <t>POL01165</t>
  </si>
  <si>
    <t>CLM000613</t>
  </si>
  <si>
    <t>CUST00146</t>
  </si>
  <si>
    <t>POL00488</t>
  </si>
  <si>
    <t>CLM000614</t>
  </si>
  <si>
    <t>CUST00340</t>
  </si>
  <si>
    <t>POL02945</t>
  </si>
  <si>
    <t>CLM000615</t>
  </si>
  <si>
    <t>POL01772</t>
  </si>
  <si>
    <t>CLM000616</t>
  </si>
  <si>
    <t>CUST01796</t>
  </si>
  <si>
    <t>POL00248</t>
  </si>
  <si>
    <t>CLM000617</t>
  </si>
  <si>
    <t>POL01544</t>
  </si>
  <si>
    <t>CLM000618</t>
  </si>
  <si>
    <t>CUST01212</t>
  </si>
  <si>
    <t>POL00292</t>
  </si>
  <si>
    <t>CLM000619</t>
  </si>
  <si>
    <t>CLM000620</t>
  </si>
  <si>
    <t>CLM000621</t>
  </si>
  <si>
    <t>CUST01404</t>
  </si>
  <si>
    <t>POL02512</t>
  </si>
  <si>
    <t>CLM000622</t>
  </si>
  <si>
    <t>CUST01269</t>
  </si>
  <si>
    <t>POL01507</t>
  </si>
  <si>
    <t>CLM000623</t>
  </si>
  <si>
    <t>CLM000624</t>
  </si>
  <si>
    <t>POL02044</t>
  </si>
  <si>
    <t>CLM000625</t>
  </si>
  <si>
    <t>CUST02252</t>
  </si>
  <si>
    <t>POL02090</t>
  </si>
  <si>
    <t>CLM000626</t>
  </si>
  <si>
    <t>CLM000627</t>
  </si>
  <si>
    <t>CUST02137</t>
  </si>
  <si>
    <t>POL02293</t>
  </si>
  <si>
    <t>CLM000628</t>
  </si>
  <si>
    <t>CUST00954</t>
  </si>
  <si>
    <t>POL00724</t>
  </si>
  <si>
    <t>CLM000629</t>
  </si>
  <si>
    <t>CUST00986</t>
  </si>
  <si>
    <t>POL02214</t>
  </si>
  <si>
    <t>CLM000630</t>
  </si>
  <si>
    <t>CUST00664</t>
  </si>
  <si>
    <t>POL02398</t>
  </si>
  <si>
    <t>CLM000631</t>
  </si>
  <si>
    <t>POL00440</t>
  </si>
  <si>
    <t>CLM000632</t>
  </si>
  <si>
    <t>CUST01411</t>
  </si>
  <si>
    <t>POL00934</t>
  </si>
  <si>
    <t>CLM000633</t>
  </si>
  <si>
    <t>CUST01253</t>
  </si>
  <si>
    <t>POL00523</t>
  </si>
  <si>
    <t>CLM000634</t>
  </si>
  <si>
    <t>CUST00355</t>
  </si>
  <si>
    <t>POL02328</t>
  </si>
  <si>
    <t>CLM000635</t>
  </si>
  <si>
    <t>CUST02274</t>
  </si>
  <si>
    <t>POL00754</t>
  </si>
  <si>
    <t>CLM000636</t>
  </si>
  <si>
    <t>CUST02247</t>
  </si>
  <si>
    <t>POL02051</t>
  </si>
  <si>
    <t>CLM000637</t>
  </si>
  <si>
    <t>CUST00723</t>
  </si>
  <si>
    <t>POL01337</t>
  </si>
  <si>
    <t>CLM000638</t>
  </si>
  <si>
    <t>POL00267</t>
  </si>
  <si>
    <t>CLM000639</t>
  </si>
  <si>
    <t>POL02825</t>
  </si>
  <si>
    <t>CLM000640</t>
  </si>
  <si>
    <t>CUST02431</t>
  </si>
  <si>
    <t>POL02276</t>
  </si>
  <si>
    <t>CLM000641</t>
  </si>
  <si>
    <t>CUST00416</t>
  </si>
  <si>
    <t>POL00838</t>
  </si>
  <si>
    <t>CLM000642</t>
  </si>
  <si>
    <t>CLM000643</t>
  </si>
  <si>
    <t>POL02269</t>
  </si>
  <si>
    <t>CLM000644</t>
  </si>
  <si>
    <t>CUST02100</t>
  </si>
  <si>
    <t>POL02614</t>
  </si>
  <si>
    <t>CLM000645</t>
  </si>
  <si>
    <t>CUST00193</t>
  </si>
  <si>
    <t>POL00570</t>
  </si>
  <si>
    <t>CLM000646</t>
  </si>
  <si>
    <t>CUST00959</t>
  </si>
  <si>
    <t>POL00029</t>
  </si>
  <si>
    <t>CLM000647</t>
  </si>
  <si>
    <t>CUST01313</t>
  </si>
  <si>
    <t>POL00198</t>
  </si>
  <si>
    <t>CLM000648</t>
  </si>
  <si>
    <t>CUST02498</t>
  </si>
  <si>
    <t>POL01728</t>
  </si>
  <si>
    <t>CLM000649</t>
  </si>
  <si>
    <t>CUST01614</t>
  </si>
  <si>
    <t>POL02518</t>
  </si>
  <si>
    <t>CLM000650</t>
  </si>
  <si>
    <t>CUST01007</t>
  </si>
  <si>
    <t>POL02923</t>
  </si>
  <si>
    <t>CLM000651</t>
  </si>
  <si>
    <t>POL03076</t>
  </si>
  <si>
    <t>CLM000652</t>
  </si>
  <si>
    <t>CUST01680</t>
  </si>
  <si>
    <t>POL01916</t>
  </si>
  <si>
    <t>CLM000653</t>
  </si>
  <si>
    <t>CLM000654</t>
  </si>
  <si>
    <t>CUST00818</t>
  </si>
  <si>
    <t>POL00930</t>
  </si>
  <si>
    <t>CLM000655</t>
  </si>
  <si>
    <t>POL00004</t>
  </si>
  <si>
    <t>CLM000656</t>
  </si>
  <si>
    <t>CLM000657</t>
  </si>
  <si>
    <t>CUST01769</t>
  </si>
  <si>
    <t>POL00178</t>
  </si>
  <si>
    <t>CLM000658</t>
  </si>
  <si>
    <t>POL02192</t>
  </si>
  <si>
    <t>CLM000659</t>
  </si>
  <si>
    <t>CUST01729</t>
  </si>
  <si>
    <t>POL01610</t>
  </si>
  <si>
    <t>CLM000660</t>
  </si>
  <si>
    <t>CUST02389</t>
  </si>
  <si>
    <t>POL02469</t>
  </si>
  <si>
    <t>CLM000661</t>
  </si>
  <si>
    <t>POL00474</t>
  </si>
  <si>
    <t>CLM000662</t>
  </si>
  <si>
    <t>CUST00658</t>
  </si>
  <si>
    <t>POL02921</t>
  </si>
  <si>
    <t>CLM000663</t>
  </si>
  <si>
    <t>CUST01066</t>
  </si>
  <si>
    <t>POL02303</t>
  </si>
  <si>
    <t>CLM000664</t>
  </si>
  <si>
    <t>CUST02370</t>
  </si>
  <si>
    <t>POL02899</t>
  </si>
  <si>
    <t>CLM000665</t>
  </si>
  <si>
    <t>CUST00174</t>
  </si>
  <si>
    <t>POL02076</t>
  </si>
  <si>
    <t>CLM000666</t>
  </si>
  <si>
    <t>CUST00924</t>
  </si>
  <si>
    <t>POL01086</t>
  </si>
  <si>
    <t>CLM000667</t>
  </si>
  <si>
    <t>POL02004</t>
  </si>
  <si>
    <t>CLM000668</t>
  </si>
  <si>
    <t>CUST02489</t>
  </si>
  <si>
    <t>POL01933</t>
  </si>
  <si>
    <t>CLM000669</t>
  </si>
  <si>
    <t>CUST00690</t>
  </si>
  <si>
    <t>POL00579</t>
  </si>
  <si>
    <t>CLM000670</t>
  </si>
  <si>
    <t>POL00325</t>
  </si>
  <si>
    <t>CLM000671</t>
  </si>
  <si>
    <t>CUST02444</t>
  </si>
  <si>
    <t>POL02081</t>
  </si>
  <si>
    <t>CLM000672</t>
  </si>
  <si>
    <t>POL00303</t>
  </si>
  <si>
    <t>CLM000673</t>
  </si>
  <si>
    <t>POL00322</t>
  </si>
  <si>
    <t>CLM000674</t>
  </si>
  <si>
    <t>CUST02053</t>
  </si>
  <si>
    <t>POL00229</t>
  </si>
  <si>
    <t>CLM000675</t>
  </si>
  <si>
    <t>CUST01737</t>
  </si>
  <si>
    <t>POL01991</t>
  </si>
  <si>
    <t>CLM000676</t>
  </si>
  <si>
    <t>CUST00255</t>
  </si>
  <si>
    <t>POL02967</t>
  </si>
  <si>
    <t>CLM000677</t>
  </si>
  <si>
    <t>CUST01407</t>
  </si>
  <si>
    <t>POL01591</t>
  </si>
  <si>
    <t>CLM000678</t>
  </si>
  <si>
    <t>CLM000679</t>
  </si>
  <si>
    <t>CUST01794</t>
  </si>
  <si>
    <t>POL01641</t>
  </si>
  <si>
    <t>CLM000680</t>
  </si>
  <si>
    <t>CLM000681</t>
  </si>
  <si>
    <t>CUST01754</t>
  </si>
  <si>
    <t>POL01899</t>
  </si>
  <si>
    <t>CLM000682</t>
  </si>
  <si>
    <t>POL01386</t>
  </si>
  <si>
    <t>CLM000683</t>
  </si>
  <si>
    <t>CLM000684</t>
  </si>
  <si>
    <t>CUST01333</t>
  </si>
  <si>
    <t>POL01040</t>
  </si>
  <si>
    <t>CLM000685</t>
  </si>
  <si>
    <t>POL02900</t>
  </si>
  <si>
    <t>CLM000686</t>
  </si>
  <si>
    <t>CUST00144</t>
  </si>
  <si>
    <t>POL01721</t>
  </si>
  <si>
    <t>CLM000687</t>
  </si>
  <si>
    <t>POL00995</t>
  </si>
  <si>
    <t>CLM000688</t>
  </si>
  <si>
    <t>CLM000689</t>
  </si>
  <si>
    <t>CUST00871</t>
  </si>
  <si>
    <t>POL02172</t>
  </si>
  <si>
    <t>CLM000690</t>
  </si>
  <si>
    <t>CUST01901</t>
  </si>
  <si>
    <t>POL01217</t>
  </si>
  <si>
    <t>CLM000691</t>
  </si>
  <si>
    <t>CUST00968</t>
  </si>
  <si>
    <t>POL00797</t>
  </si>
  <si>
    <t>CLM000692</t>
  </si>
  <si>
    <t>POL01534</t>
  </si>
  <si>
    <t>CLM000693</t>
  </si>
  <si>
    <t>CUST02106</t>
  </si>
  <si>
    <t>POL01553</t>
  </si>
  <si>
    <t>CLM000694</t>
  </si>
  <si>
    <t>CUST01194</t>
  </si>
  <si>
    <t>POL02571</t>
  </si>
  <si>
    <t>CLM000695</t>
  </si>
  <si>
    <t>CUST00999</t>
  </si>
  <si>
    <t>POL01737</t>
  </si>
  <si>
    <t>CLM000696</t>
  </si>
  <si>
    <t>CUST01287</t>
  </si>
  <si>
    <t>POL02244</t>
  </si>
  <si>
    <t>CLM000697</t>
  </si>
  <si>
    <t>CUST02198</t>
  </si>
  <si>
    <t>POL02071</t>
  </si>
  <si>
    <t>CLM000698</t>
  </si>
  <si>
    <t>CUST02340</t>
  </si>
  <si>
    <t>POL02720</t>
  </si>
  <si>
    <t>CLM000699</t>
  </si>
  <si>
    <t>CUST02434</t>
  </si>
  <si>
    <t>POL00020</t>
  </si>
  <si>
    <t>CLM000700</t>
  </si>
  <si>
    <t>CUST00798</t>
  </si>
  <si>
    <t>POL01205</t>
  </si>
  <si>
    <t>CLM000701</t>
  </si>
  <si>
    <t>CUST02006</t>
  </si>
  <si>
    <t>POL02290</t>
  </si>
  <si>
    <t>CLM000702</t>
  </si>
  <si>
    <t>CUST01391</t>
  </si>
  <si>
    <t>POL00451</t>
  </si>
  <si>
    <t>CLM000703</t>
  </si>
  <si>
    <t>CUST01220</t>
  </si>
  <si>
    <t>POL01414</t>
  </si>
  <si>
    <t>CLM000704</t>
  </si>
  <si>
    <t>CUST00259</t>
  </si>
  <si>
    <t>POL01284</t>
  </si>
  <si>
    <t>CLM000705</t>
  </si>
  <si>
    <t>CLM000706</t>
  </si>
  <si>
    <t>CUST01523</t>
  </si>
  <si>
    <t>POL03082</t>
  </si>
  <si>
    <t>CLM000707</t>
  </si>
  <si>
    <t>CUST00082</t>
  </si>
  <si>
    <t>POL00341</t>
  </si>
  <si>
    <t>CLM000708</t>
  </si>
  <si>
    <t>CUST00088</t>
  </si>
  <si>
    <t>POL00686</t>
  </si>
  <si>
    <t>CLM000709</t>
  </si>
  <si>
    <t>CUST01202</t>
  </si>
  <si>
    <t>POL02478</t>
  </si>
  <si>
    <t>CLM000710</t>
  </si>
  <si>
    <t>CUST02350</t>
  </si>
  <si>
    <t>POL00560</t>
  </si>
  <si>
    <t>CLM000711</t>
  </si>
  <si>
    <t>CLM000712</t>
  </si>
  <si>
    <t>CUST00546</t>
  </si>
  <si>
    <t>POL03022</t>
  </si>
  <si>
    <t>CLM000713</t>
  </si>
  <si>
    <t>CUST01534</t>
  </si>
  <si>
    <t>POL03121</t>
  </si>
  <si>
    <t>CLM000714</t>
  </si>
  <si>
    <t>CUST01012</t>
  </si>
  <si>
    <t>POL03040</t>
  </si>
  <si>
    <t>CLM000715</t>
  </si>
  <si>
    <t>CLM000716</t>
  </si>
  <si>
    <t>CUST00239</t>
  </si>
  <si>
    <t>POL00478</t>
  </si>
  <si>
    <t>CLM000717</t>
  </si>
  <si>
    <t>CUST00942</t>
  </si>
  <si>
    <t>POL00564</t>
  </si>
  <si>
    <t>CLM000718</t>
  </si>
  <si>
    <t>POL02463</t>
  </si>
  <si>
    <t>CLM000719</t>
  </si>
  <si>
    <t>CLM000720</t>
  </si>
  <si>
    <t>POL01376</t>
  </si>
  <si>
    <t>CLM000721</t>
  </si>
  <si>
    <t>CUST00816</t>
  </si>
  <si>
    <t>POL02619</t>
  </si>
  <si>
    <t>CLM000722</t>
  </si>
  <si>
    <t>CLM000723</t>
  </si>
  <si>
    <t>CUST02308</t>
  </si>
  <si>
    <t>POL03010</t>
  </si>
  <si>
    <t>CLM000724</t>
  </si>
  <si>
    <t>CUST00973</t>
  </si>
  <si>
    <t>POL01596</t>
  </si>
  <si>
    <t>CLM000725</t>
  </si>
  <si>
    <t>CUST00971</t>
  </si>
  <si>
    <t>POL01216</t>
  </si>
  <si>
    <t>CLM000726</t>
  </si>
  <si>
    <t>CUST00406</t>
  </si>
  <si>
    <t>POL03099</t>
  </si>
  <si>
    <t>CLM000727</t>
  </si>
  <si>
    <t>POL01751</t>
  </si>
  <si>
    <t>CLM000728</t>
  </si>
  <si>
    <t>CUST00096</t>
  </si>
  <si>
    <t>POL00591</t>
  </si>
  <si>
    <t>CLM000729</t>
  </si>
  <si>
    <t>CUST01259</t>
  </si>
  <si>
    <t>POL02031</t>
  </si>
  <si>
    <t>CLM000730</t>
  </si>
  <si>
    <t>CUST02070</t>
  </si>
  <si>
    <t>POL02474</t>
  </si>
  <si>
    <t>CLM000731</t>
  </si>
  <si>
    <t>POL02684</t>
  </si>
  <si>
    <t>CLM000732</t>
  </si>
  <si>
    <t>CLM000733</t>
  </si>
  <si>
    <t>CUST02222</t>
  </si>
  <si>
    <t>POL00347</t>
  </si>
  <si>
    <t>CLM000734</t>
  </si>
  <si>
    <t>CUST01951</t>
  </si>
  <si>
    <t>POL02012</t>
  </si>
  <si>
    <t>CLM000735</t>
  </si>
  <si>
    <t>CUST00208</t>
  </si>
  <si>
    <t>POL02375</t>
  </si>
  <si>
    <t>CLM000736</t>
  </si>
  <si>
    <t>POL02089</t>
  </si>
  <si>
    <t>CLM000737</t>
  </si>
  <si>
    <t>POL01226</t>
  </si>
  <si>
    <t>CLM000738</t>
  </si>
  <si>
    <t>CUST00671</t>
  </si>
  <si>
    <t>POL02412</t>
  </si>
  <si>
    <t>CLM000739</t>
  </si>
  <si>
    <t>CUST01414</t>
  </si>
  <si>
    <t>POL01854</t>
  </si>
  <si>
    <t>CLM000740</t>
  </si>
  <si>
    <t>CUST01972</t>
  </si>
  <si>
    <t>POL02964</t>
  </si>
  <si>
    <t>CLM000741</t>
  </si>
  <si>
    <t>CUST01762</t>
  </si>
  <si>
    <t>POL01177</t>
  </si>
  <si>
    <t>CLM000742</t>
  </si>
  <si>
    <t>CUST02162</t>
  </si>
  <si>
    <t>POL02413</t>
  </si>
  <si>
    <t>CLM000743</t>
  </si>
  <si>
    <t>CLM000744</t>
  </si>
  <si>
    <t>CUST01749</t>
  </si>
  <si>
    <t>POL02343</t>
  </si>
  <si>
    <t>CLM000745</t>
  </si>
  <si>
    <t>CUST01216</t>
  </si>
  <si>
    <t>POL02342</t>
  </si>
  <si>
    <t>CLM000746</t>
  </si>
  <si>
    <t>CUST02354</t>
  </si>
  <si>
    <t>POL00813</t>
  </si>
  <si>
    <t>CLM000747</t>
  </si>
  <si>
    <t>CLM000748</t>
  </si>
  <si>
    <t>CUST01383</t>
  </si>
  <si>
    <t>POL03178</t>
  </si>
  <si>
    <t>CLM000749</t>
  </si>
  <si>
    <t>CUST00995</t>
  </si>
  <si>
    <t>POL00245</t>
  </si>
  <si>
    <t>CLM000750</t>
  </si>
  <si>
    <t>CUST00127</t>
  </si>
  <si>
    <t>POL01499</t>
  </si>
  <si>
    <t>CLM000751</t>
  </si>
  <si>
    <t>CLM000752</t>
  </si>
  <si>
    <t>CUST01357</t>
  </si>
  <si>
    <t>POL01336</t>
  </si>
  <si>
    <t>CLM000753</t>
  </si>
  <si>
    <t>CLM000754</t>
  </si>
  <si>
    <t>CUST02245</t>
  </si>
  <si>
    <t>POL01607</t>
  </si>
  <si>
    <t>CLM000755</t>
  </si>
  <si>
    <t>CUST01777</t>
  </si>
  <si>
    <t>POL00768</t>
  </si>
  <si>
    <t>CLM000756</t>
  </si>
  <si>
    <t>CLM000757</t>
  </si>
  <si>
    <t>CUST00865</t>
  </si>
  <si>
    <t>POL00296</t>
  </si>
  <si>
    <t>CLM000758</t>
  </si>
  <si>
    <t>CUST02013</t>
  </si>
  <si>
    <t>POL01900</t>
  </si>
  <si>
    <t>CLM000759</t>
  </si>
  <si>
    <t>CLM000760</t>
  </si>
  <si>
    <t>CUST01371</t>
  </si>
  <si>
    <t>POL01119</t>
  </si>
  <si>
    <t>CLM000761</t>
  </si>
  <si>
    <t>CUST02242</t>
  </si>
  <si>
    <t>POL00195</t>
  </si>
  <si>
    <t>CLM000762</t>
  </si>
  <si>
    <t>CLM000763</t>
  </si>
  <si>
    <t>CLM000764</t>
  </si>
  <si>
    <t>POL02970</t>
  </si>
  <si>
    <t>CLM000765</t>
  </si>
  <si>
    <t>CUST01405</t>
  </si>
  <si>
    <t>POL02471</t>
  </si>
  <si>
    <t>CLM000766</t>
  </si>
  <si>
    <t>CLM000767</t>
  </si>
  <si>
    <t>CLM000768</t>
  </si>
  <si>
    <t>POL01588</t>
  </si>
  <si>
    <t>CLM000769</t>
  </si>
  <si>
    <t>CUST00884</t>
  </si>
  <si>
    <t>POL00557</t>
  </si>
  <si>
    <t>CLM000770</t>
  </si>
  <si>
    <t>CUST01000</t>
  </si>
  <si>
    <t>POL03079</t>
  </si>
  <si>
    <t>CLM000771</t>
  </si>
  <si>
    <t>CUST01966</t>
  </si>
  <si>
    <t>POL02937</t>
  </si>
  <si>
    <t>CLM000772</t>
  </si>
  <si>
    <t>POL01331</t>
  </si>
  <si>
    <t>CLM000773</t>
  </si>
  <si>
    <t>CLM000774</t>
  </si>
  <si>
    <t>POL01240</t>
  </si>
  <si>
    <t>CLM000775</t>
  </si>
  <si>
    <t>CUST01289</t>
  </si>
  <si>
    <t>POL01262</t>
  </si>
  <si>
    <t>CLM000776</t>
  </si>
  <si>
    <t>CUST01501</t>
  </si>
  <si>
    <t>POL02935</t>
  </si>
  <si>
    <t>CLM000777</t>
  </si>
  <si>
    <t>POL00214</t>
  </si>
  <si>
    <t>CLM000778</t>
  </si>
  <si>
    <t>CUST00041</t>
  </si>
  <si>
    <t>POL02026</t>
  </si>
  <si>
    <t>CLM000779</t>
  </si>
  <si>
    <t>CUST01071</t>
  </si>
  <si>
    <t>POL02460</t>
  </si>
  <si>
    <t>CLM000780</t>
  </si>
  <si>
    <t>CLM000781</t>
  </si>
  <si>
    <t>CLM000782</t>
  </si>
  <si>
    <t>CLM000783</t>
  </si>
  <si>
    <t>CUST01824</t>
  </si>
  <si>
    <t>POL01095</t>
  </si>
  <si>
    <t>CLM000784</t>
  </si>
  <si>
    <t>CUST01908</t>
  </si>
  <si>
    <t>POL01303</t>
  </si>
  <si>
    <t>CLM000785</t>
  </si>
  <si>
    <t>CUST02496</t>
  </si>
  <si>
    <t>POL00279</t>
  </si>
  <si>
    <t>CLM000786</t>
  </si>
  <si>
    <t>CLM000787</t>
  </si>
  <si>
    <t>CUST02392</t>
  </si>
  <si>
    <t>POL00078</t>
  </si>
  <si>
    <t>CLM000788</t>
  </si>
  <si>
    <t>CLM000789</t>
  </si>
  <si>
    <t>POL01334</t>
  </si>
  <si>
    <t>CLM000790</t>
  </si>
  <si>
    <t>POL00730</t>
  </si>
  <si>
    <t>CLM000791</t>
  </si>
  <si>
    <t>CUST00050</t>
  </si>
  <si>
    <t>POL02553</t>
  </si>
  <si>
    <t>CLM000792</t>
  </si>
  <si>
    <t>CUST00749</t>
  </si>
  <si>
    <t>POL01582</t>
  </si>
  <si>
    <t>CLM000793</t>
  </si>
  <si>
    <t>POL01167</t>
  </si>
  <si>
    <t>CLM000794</t>
  </si>
  <si>
    <t>CUST01817</t>
  </si>
  <si>
    <t>POL00367</t>
  </si>
  <si>
    <t>CLM000795</t>
  </si>
  <si>
    <t>CUST02401</t>
  </si>
  <si>
    <t>POL01236</t>
  </si>
  <si>
    <t>CLM000796</t>
  </si>
  <si>
    <t>CLM000797</t>
  </si>
  <si>
    <t>CUST02296</t>
  </si>
  <si>
    <t>POL01995</t>
  </si>
  <si>
    <t>CLM000798</t>
  </si>
  <si>
    <t>CLM000799</t>
  </si>
  <si>
    <t>CUST00010</t>
  </si>
  <si>
    <t>POL01962</t>
  </si>
  <si>
    <t>CLM000800</t>
  </si>
  <si>
    <t>CUST01513</t>
  </si>
  <si>
    <t>POL02457</t>
  </si>
  <si>
    <t>CLM000801</t>
  </si>
  <si>
    <t>CUST02341</t>
  </si>
  <si>
    <t>POL02977</t>
  </si>
  <si>
    <t>CLM000802</t>
  </si>
  <si>
    <t>CUST01075</t>
  </si>
  <si>
    <t>POL01691</t>
  </si>
  <si>
    <t>CLM000803</t>
  </si>
  <si>
    <t>POL00729</t>
  </si>
  <si>
    <t>CLM000804</t>
  </si>
  <si>
    <t>CUST01146</t>
  </si>
  <si>
    <t>POL00415</t>
  </si>
  <si>
    <t>CLM000805</t>
  </si>
  <si>
    <t>CUST00543</t>
  </si>
  <si>
    <t>POL00505</t>
  </si>
  <si>
    <t>CLM000806</t>
  </si>
  <si>
    <t>CLM000807</t>
  </si>
  <si>
    <t>CUST00046</t>
  </si>
  <si>
    <t>POL01786</t>
  </si>
  <si>
    <t>CLM000808</t>
  </si>
  <si>
    <t>CLM000809</t>
  </si>
  <si>
    <t>CLM000810</t>
  </si>
  <si>
    <t>CUST02373</t>
  </si>
  <si>
    <t>POL02318</t>
  </si>
  <si>
    <t>CLM000811</t>
  </si>
  <si>
    <t>CLM000812</t>
  </si>
  <si>
    <t>POL02652</t>
  </si>
  <si>
    <t>CLM000813</t>
  </si>
  <si>
    <t>CUST02016</t>
  </si>
  <si>
    <t>POL00439</t>
  </si>
  <si>
    <t>CLM000814</t>
  </si>
  <si>
    <t>POL01093</t>
  </si>
  <si>
    <t>CLM000815</t>
  </si>
  <si>
    <t>CUST02406</t>
  </si>
  <si>
    <t>POL00166</t>
  </si>
  <si>
    <t>CLM000816</t>
  </si>
  <si>
    <t>POL01715</t>
  </si>
  <si>
    <t>CLM000817</t>
  </si>
  <si>
    <t>CUST01145</t>
  </si>
  <si>
    <t>POL00400</t>
  </si>
  <si>
    <t>CLM000818</t>
  </si>
  <si>
    <t>CUST00062</t>
  </si>
  <si>
    <t>POL00769</t>
  </si>
  <si>
    <t>CLM000819</t>
  </si>
  <si>
    <t>CUST00593</t>
  </si>
  <si>
    <t>POL02354</t>
  </si>
  <si>
    <t>CLM000820</t>
  </si>
  <si>
    <t>CUST01687</t>
  </si>
  <si>
    <t>POL02818</t>
  </si>
  <si>
    <t>CLM000821</t>
  </si>
  <si>
    <t>POL01746</t>
  </si>
  <si>
    <t>CLM000822</t>
  </si>
  <si>
    <t>CUST01036</t>
  </si>
  <si>
    <t>POL03089</t>
  </si>
  <si>
    <t>CLM000823</t>
  </si>
  <si>
    <t>CLM000824</t>
  </si>
  <si>
    <t>CUST00840</t>
  </si>
  <si>
    <t>POL02410</t>
  </si>
  <si>
    <t>CLM000825</t>
  </si>
  <si>
    <t>CLM000826</t>
  </si>
  <si>
    <t>CUST00262</t>
  </si>
  <si>
    <t>POL00285</t>
  </si>
  <si>
    <t>CLM000827</t>
  </si>
  <si>
    <t>CUST02281</t>
  </si>
  <si>
    <t>POL00744</t>
  </si>
  <si>
    <t>CLM000828</t>
  </si>
  <si>
    <t>CUST01810</t>
  </si>
  <si>
    <t>POL01399</t>
  </si>
  <si>
    <t>CLM000829</t>
  </si>
  <si>
    <t>POL01979</t>
  </si>
  <si>
    <t>CLM000830</t>
  </si>
  <si>
    <t>CLM000831</t>
  </si>
  <si>
    <t>CUST01465</t>
  </si>
  <si>
    <t>POL00317</t>
  </si>
  <si>
    <t>CLM000832</t>
  </si>
  <si>
    <t>CUST01953</t>
  </si>
  <si>
    <t>POL00735</t>
  </si>
  <si>
    <t>CLM000833</t>
  </si>
  <si>
    <t>POL00955</t>
  </si>
  <si>
    <t>CLM000834</t>
  </si>
  <si>
    <t>POL02146</t>
  </si>
  <si>
    <t>CLM000835</t>
  </si>
  <si>
    <t>CUST02283</t>
  </si>
  <si>
    <t>POL03046</t>
  </si>
  <si>
    <t>CLM000836</t>
  </si>
  <si>
    <t>CUST02346</t>
  </si>
  <si>
    <t>POL03004</t>
  </si>
  <si>
    <t>CLM000837</t>
  </si>
  <si>
    <t>POL02393</t>
  </si>
  <si>
    <t>CLM000838</t>
  </si>
  <si>
    <t>POL02475</t>
  </si>
  <si>
    <t>CLM000839</t>
  </si>
  <si>
    <t>CUST00027</t>
  </si>
  <si>
    <t>POL01330</t>
  </si>
  <si>
    <t>CLM000840</t>
  </si>
  <si>
    <t>CLM000841</t>
  </si>
  <si>
    <t>CUST00121</t>
  </si>
  <si>
    <t>POL00547</t>
  </si>
  <si>
    <t>CLM000842</t>
  </si>
  <si>
    <t>CLM000843</t>
  </si>
  <si>
    <t>CUST00882</t>
  </si>
  <si>
    <t>POL00937</t>
  </si>
  <si>
    <t>CLM000844</t>
  </si>
  <si>
    <t>CUST02447</t>
  </si>
  <si>
    <t>POL02973</t>
  </si>
  <si>
    <t>CLM000845</t>
  </si>
  <si>
    <t>CLM000846</t>
  </si>
  <si>
    <t>POL01264</t>
  </si>
  <si>
    <t>CLM000847</t>
  </si>
  <si>
    <t>CLM000848</t>
  </si>
  <si>
    <t>CUST01855</t>
  </si>
  <si>
    <t>POL02885</t>
  </si>
  <si>
    <t>CLM000849</t>
  </si>
  <si>
    <t>CUST02435</t>
  </si>
  <si>
    <t>POL02985</t>
  </si>
  <si>
    <t>CLM000850</t>
  </si>
  <si>
    <t>CUST00116</t>
  </si>
  <si>
    <t>POL01380</t>
  </si>
  <si>
    <t>CLM000851</t>
  </si>
  <si>
    <t>CUST00184</t>
  </si>
  <si>
    <t>POL03187</t>
  </si>
  <si>
    <t>CLM000852</t>
  </si>
  <si>
    <t>POL02421</t>
  </si>
  <si>
    <t>CLM000853</t>
  </si>
  <si>
    <t>CUST01016</t>
  </si>
  <si>
    <t>POL02709</t>
  </si>
  <si>
    <t>CLM000854</t>
  </si>
  <si>
    <t>CUST00298</t>
  </si>
  <si>
    <t>POL02931</t>
  </si>
  <si>
    <t>CLM000855</t>
  </si>
  <si>
    <t>CLM000856</t>
  </si>
  <si>
    <t>CUST00145</t>
  </si>
  <si>
    <t>POL01763</t>
  </si>
  <si>
    <t>CLM000857</t>
  </si>
  <si>
    <t>CUST00059</t>
  </si>
  <si>
    <t>POL00913</t>
  </si>
  <si>
    <t>CLM000858</t>
  </si>
  <si>
    <t>CUST00089</t>
  </si>
  <si>
    <t>POL00992</t>
  </si>
  <si>
    <t>CLM000859</t>
  </si>
  <si>
    <t>CUST00763</t>
  </si>
  <si>
    <t>POL01486</t>
  </si>
  <si>
    <t>CLM000860</t>
  </si>
  <si>
    <t>CUST01598</t>
  </si>
  <si>
    <t>POL00164</t>
  </si>
  <si>
    <t>CLM000861</t>
  </si>
  <si>
    <t>CUST01366</t>
  </si>
  <si>
    <t>POL00689</t>
  </si>
  <si>
    <t>CLM000862</t>
  </si>
  <si>
    <t>CUST01933</t>
  </si>
  <si>
    <t>POL02590</t>
  </si>
  <si>
    <t>CLM000863</t>
  </si>
  <si>
    <t>POL00531</t>
  </si>
  <si>
    <t>CLM000864</t>
  </si>
  <si>
    <t>CLM000865</t>
  </si>
  <si>
    <t>CUST00471</t>
  </si>
  <si>
    <t>POL02451</t>
  </si>
  <si>
    <t>CLM000866</t>
  </si>
  <si>
    <t>POL00842</t>
  </si>
  <si>
    <t>CLM000867</t>
  </si>
  <si>
    <t>CUST00704</t>
  </si>
  <si>
    <t>POL01467</t>
  </si>
  <si>
    <t>CLM000868</t>
  </si>
  <si>
    <t>CUST01812</t>
  </si>
  <si>
    <t>POL02808</t>
  </si>
  <si>
    <t>CLM000869</t>
  </si>
  <si>
    <t>CUST01845</t>
  </si>
  <si>
    <t>POL02674</t>
  </si>
  <si>
    <t>CLM000870</t>
  </si>
  <si>
    <t>CLM000871</t>
  </si>
  <si>
    <t>CUST01402</t>
  </si>
  <si>
    <t>POL02011</t>
  </si>
  <si>
    <t>CLM000872</t>
  </si>
  <si>
    <t>CUST01936</t>
  </si>
  <si>
    <t>POL02839</t>
  </si>
  <si>
    <t>CLM000873</t>
  </si>
  <si>
    <t>CUST02074</t>
  </si>
  <si>
    <t>POL01276</t>
  </si>
  <si>
    <t>CLM000874</t>
  </si>
  <si>
    <t>CLM000875</t>
  </si>
  <si>
    <t>POL02136</t>
  </si>
  <si>
    <t>CLM000876</t>
  </si>
  <si>
    <t>CLM000877</t>
  </si>
  <si>
    <t>CUST00793</t>
  </si>
  <si>
    <t>POL01179</t>
  </si>
  <si>
    <t>CLM000878</t>
  </si>
  <si>
    <t>POL02800</t>
  </si>
  <si>
    <t>CLM000879</t>
  </si>
  <si>
    <t>CUST00753</t>
  </si>
  <si>
    <t>POL01630</t>
  </si>
  <si>
    <t>CLM000880</t>
  </si>
  <si>
    <t>CUST00026</t>
  </si>
  <si>
    <t>POL00334</t>
  </si>
  <si>
    <t>CLM000881</t>
  </si>
  <si>
    <t>POL02098</t>
  </si>
  <si>
    <t>CLM000882</t>
  </si>
  <si>
    <t>CUST01716</t>
  </si>
  <si>
    <t>POL03140</t>
  </si>
  <si>
    <t>CLM000883</t>
  </si>
  <si>
    <t>CUST01838</t>
  </si>
  <si>
    <t>POL01451</t>
  </si>
  <si>
    <t>CLM000884</t>
  </si>
  <si>
    <t>CUST01164</t>
  </si>
  <si>
    <t>POL01757</t>
  </si>
  <si>
    <t>CLM000885</t>
  </si>
  <si>
    <t>CUST01264</t>
  </si>
  <si>
    <t>POL02968</t>
  </si>
  <si>
    <t>CLM000886</t>
  </si>
  <si>
    <t>CLM000887</t>
  </si>
  <si>
    <t>CLM000888</t>
  </si>
  <si>
    <t>CUST00738</t>
  </si>
  <si>
    <t>POL02434</t>
  </si>
  <si>
    <t>CLM000889</t>
  </si>
  <si>
    <t>CUST01565</t>
  </si>
  <si>
    <t>POL02020</t>
  </si>
  <si>
    <t>CLM000890</t>
  </si>
  <si>
    <t>CUST00334</t>
  </si>
  <si>
    <t>POL02073</t>
  </si>
  <si>
    <t>CLM000891</t>
  </si>
  <si>
    <t>CUST02187</t>
  </si>
  <si>
    <t>POL02306</t>
  </si>
  <si>
    <t>CLM000892</t>
  </si>
  <si>
    <t>CUST02462</t>
  </si>
  <si>
    <t>POL01046</t>
  </si>
  <si>
    <t>CLM000893</t>
  </si>
  <si>
    <t>CUST00682</t>
  </si>
  <si>
    <t>POL00976</t>
  </si>
  <si>
    <t>CLM000894</t>
  </si>
  <si>
    <t>CUST01056</t>
  </si>
  <si>
    <t>POL00087</t>
  </si>
  <si>
    <t>CLM000895</t>
  </si>
  <si>
    <t>CUST02443</t>
  </si>
  <si>
    <t>POL02741</t>
  </si>
  <si>
    <t>CLM000896</t>
  </si>
  <si>
    <t>POL00886</t>
  </si>
  <si>
    <t>CLM000897</t>
  </si>
  <si>
    <t>CLM000898</t>
  </si>
  <si>
    <t>POL02195</t>
  </si>
  <si>
    <t>CLM000899</t>
  </si>
  <si>
    <t>CUST01694</t>
  </si>
  <si>
    <t>POL02252</t>
  </si>
  <si>
    <t>CLM000900</t>
  </si>
  <si>
    <t>POL02762</t>
  </si>
  <si>
    <t>CLM000901</t>
  </si>
  <si>
    <t>CUST00305</t>
  </si>
  <si>
    <t>POL02778</t>
  </si>
  <si>
    <t>CLM000902</t>
  </si>
  <si>
    <t>POL00008</t>
  </si>
  <si>
    <t>CLM000903</t>
  </si>
  <si>
    <t>CUST00361</t>
  </si>
  <si>
    <t>POL02689</t>
  </si>
  <si>
    <t>CLM000904</t>
  </si>
  <si>
    <t>CUST01653</t>
  </si>
  <si>
    <t>POL00666</t>
  </si>
  <si>
    <t>CLM000905</t>
  </si>
  <si>
    <t>CUST01990</t>
  </si>
  <si>
    <t>POL02066</t>
  </si>
  <si>
    <t>CLM000906</t>
  </si>
  <si>
    <t>POL02154</t>
  </si>
  <si>
    <t>CLM000907</t>
  </si>
  <si>
    <t>POL00172</t>
  </si>
  <si>
    <t>CLM000908</t>
  </si>
  <si>
    <t>CUST01254</t>
  </si>
  <si>
    <t>POL00908</t>
  </si>
  <si>
    <t>CLM000909</t>
  </si>
  <si>
    <t>CUST01847</t>
  </si>
  <si>
    <t>POL02913</t>
  </si>
  <si>
    <t>CLM000910</t>
  </si>
  <si>
    <t>CLM000911</t>
  </si>
  <si>
    <t>POL00743</t>
  </si>
  <si>
    <t>CLM000912</t>
  </si>
  <si>
    <t>POL00263</t>
  </si>
  <si>
    <t>CLM000913</t>
  </si>
  <si>
    <t>CLM000914</t>
  </si>
  <si>
    <t>POL02042</t>
  </si>
  <si>
    <t>CLM000915</t>
  </si>
  <si>
    <t>POL02693</t>
  </si>
  <si>
    <t>CLM000916</t>
  </si>
  <si>
    <t>CUST00383</t>
  </si>
  <si>
    <t>POL01904</t>
  </si>
  <si>
    <t>CLM000917</t>
  </si>
  <si>
    <t>CUST00009</t>
  </si>
  <si>
    <t>POL00911</t>
  </si>
  <si>
    <t>CLM000918</t>
  </si>
  <si>
    <t>CLM000919</t>
  </si>
  <si>
    <t>CUST01556</t>
  </si>
  <si>
    <t>POL01176</t>
  </si>
  <si>
    <t>CLM000920</t>
  </si>
  <si>
    <t>CUST01217</t>
  </si>
  <si>
    <t>POL01008</t>
  </si>
  <si>
    <t>CLM000921</t>
  </si>
  <si>
    <t>CUST00940</t>
  </si>
  <si>
    <t>POL01618</t>
  </si>
  <si>
    <t>CLM000922</t>
  </si>
  <si>
    <t>CUST02310</t>
  </si>
  <si>
    <t>POL00438</t>
  </si>
  <si>
    <t>CLM000923</t>
  </si>
  <si>
    <t>CUST01707</t>
  </si>
  <si>
    <t>POL01141</t>
  </si>
  <si>
    <t>CLM000924</t>
  </si>
  <si>
    <t>CUST01943</t>
  </si>
  <si>
    <t>POL02558</t>
  </si>
  <si>
    <t>CLM000925</t>
  </si>
  <si>
    <t>CUST01442</t>
  </si>
  <si>
    <t>POL01947</t>
  </si>
  <si>
    <t>CLM000926</t>
  </si>
  <si>
    <t>CUST01072</t>
  </si>
  <si>
    <t>POL03163</t>
  </si>
  <si>
    <t>CLM000927</t>
  </si>
  <si>
    <t>CUST01463</t>
  </si>
  <si>
    <t>POL02483</t>
  </si>
  <si>
    <t>CLM000928</t>
  </si>
  <si>
    <t>CUST02315</t>
  </si>
  <si>
    <t>POL01154</t>
  </si>
  <si>
    <t>CLM000929</t>
  </si>
  <si>
    <t>CUST01214</t>
  </si>
  <si>
    <t>POL02454</t>
  </si>
  <si>
    <t>CLM000930</t>
  </si>
  <si>
    <t>POL02770</t>
  </si>
  <si>
    <t>CLM000931</t>
  </si>
  <si>
    <t>POL02019</t>
  </si>
  <si>
    <t>CLM000932</t>
  </si>
  <si>
    <t>CLM000933</t>
  </si>
  <si>
    <t>CLM000934</t>
  </si>
  <si>
    <t>CUST02024</t>
  </si>
  <si>
    <t>POL02918</t>
  </si>
  <si>
    <t>CLM000935</t>
  </si>
  <si>
    <t>CUST00678</t>
  </si>
  <si>
    <t>POL00761</t>
  </si>
  <si>
    <t>CLM000936</t>
  </si>
  <si>
    <t>POL01358</t>
  </si>
  <si>
    <t>CLM000937</t>
  </si>
  <si>
    <t>CLM000938</t>
  </si>
  <si>
    <t>CLM000939</t>
  </si>
  <si>
    <t>POL01972</t>
  </si>
  <si>
    <t>CLM000940</t>
  </si>
  <si>
    <t>CUST01980</t>
  </si>
  <si>
    <t>POL00379</t>
  </si>
  <si>
    <t>CLM000941</t>
  </si>
  <si>
    <t>CLM000942</t>
  </si>
  <si>
    <t>CUST01692</t>
  </si>
  <si>
    <t>POL02443</t>
  </si>
  <si>
    <t>CLM000943</t>
  </si>
  <si>
    <t>CLM000944</t>
  </si>
  <si>
    <t>CLM000945</t>
  </si>
  <si>
    <t>CUST02040</t>
  </si>
  <si>
    <t>POL00158</t>
  </si>
  <si>
    <t>CLM000946</t>
  </si>
  <si>
    <t>CLM000947</t>
  </si>
  <si>
    <t>POL00215</t>
  </si>
  <si>
    <t>CLM000948</t>
  </si>
  <si>
    <t>CUST00097</t>
  </si>
  <si>
    <t>POL00191</t>
  </si>
  <si>
    <t>CLM000949</t>
  </si>
  <si>
    <t>POL02532</t>
  </si>
  <si>
    <t>CLM000950</t>
  </si>
  <si>
    <t>CLM000951</t>
  </si>
  <si>
    <t>CLM000952</t>
  </si>
  <si>
    <t>CLM000953</t>
  </si>
  <si>
    <t>CUST01538</t>
  </si>
  <si>
    <t>POL01545</t>
  </si>
  <si>
    <t>CLM000954</t>
  </si>
  <si>
    <t>CLM000955</t>
  </si>
  <si>
    <t>POL01241</t>
  </si>
  <si>
    <t>CLM000956</t>
  </si>
  <si>
    <t>CLM000957</t>
  </si>
  <si>
    <t>CLM000958</t>
  </si>
  <si>
    <t>CUST00634</t>
  </si>
  <si>
    <t>POL02082</t>
  </si>
  <si>
    <t>CLM000959</t>
  </si>
  <si>
    <t>POL02712</t>
  </si>
  <si>
    <t>CLM000960</t>
  </si>
  <si>
    <t>CLM000961</t>
  </si>
  <si>
    <t>POL00900</t>
  </si>
  <si>
    <t>CLM000962</t>
  </si>
  <si>
    <t>CUST00654</t>
  </si>
  <si>
    <t>POL02848</t>
  </si>
  <si>
    <t>CLM000963</t>
  </si>
  <si>
    <t>CUST02500</t>
  </si>
  <si>
    <t>POL01917</t>
  </si>
  <si>
    <t>CLM000964</t>
  </si>
  <si>
    <t>CLM000965</t>
  </si>
  <si>
    <t>CUST02064</t>
  </si>
  <si>
    <t>POL01384</t>
  </si>
  <si>
    <t>CLM000966</t>
  </si>
  <si>
    <t>POL00638</t>
  </si>
  <si>
    <t>CLM000967</t>
  </si>
  <si>
    <t>CUST02366</t>
  </si>
  <si>
    <t>POL03023</t>
  </si>
  <si>
    <t>CLM000968</t>
  </si>
  <si>
    <t>CLM000969</t>
  </si>
  <si>
    <t>CUST01472</t>
  </si>
  <si>
    <t>POL00985</t>
  </si>
  <si>
    <t>CLM000970</t>
  </si>
  <si>
    <t>CLM000971</t>
  </si>
  <si>
    <t>POL00030</t>
  </si>
  <si>
    <t>CLM000972</t>
  </si>
  <si>
    <t>CLM000973</t>
  </si>
  <si>
    <t>CUST01940</t>
  </si>
  <si>
    <t>POL01852</t>
  </si>
  <si>
    <t>CLM000974</t>
  </si>
  <si>
    <t>CUST01420</t>
  </si>
  <si>
    <t>POL01888</t>
  </si>
  <si>
    <t>CLM000975</t>
  </si>
  <si>
    <t>CUST02468</t>
  </si>
  <si>
    <t>POL00043</t>
  </si>
  <si>
    <t>CLM000976</t>
  </si>
  <si>
    <t>CUST00461</t>
  </si>
  <si>
    <t>POL00563</t>
  </si>
  <si>
    <t>CLM000977</t>
  </si>
  <si>
    <t>CLM000978</t>
  </si>
  <si>
    <t>CUST02472</t>
  </si>
  <si>
    <t>POL01787</t>
  </si>
  <si>
    <t>CLM000979</t>
  </si>
  <si>
    <t>CUST00052</t>
  </si>
  <si>
    <t>POL00409</t>
  </si>
  <si>
    <t>CLM000980</t>
  </si>
  <si>
    <t>POL02131</t>
  </si>
  <si>
    <t>CLM000981</t>
  </si>
  <si>
    <t>CUST01389</t>
  </si>
  <si>
    <t>POL02389</t>
  </si>
  <si>
    <t>CLM000982</t>
  </si>
  <si>
    <t>CUST02165</t>
  </si>
  <si>
    <t>POL00872</t>
  </si>
  <si>
    <t>CLM000983</t>
  </si>
  <si>
    <t>POL02206</t>
  </si>
  <si>
    <t>CLM000984</t>
  </si>
  <si>
    <t>CUST02019</t>
  </si>
  <si>
    <t>POL03114</t>
  </si>
  <si>
    <t>CLM000985</t>
  </si>
  <si>
    <t>CLM000986</t>
  </si>
  <si>
    <t>CUST00067</t>
  </si>
  <si>
    <t>POL00734</t>
  </si>
  <si>
    <t>CLM000987</t>
  </si>
  <si>
    <t>CLM000988</t>
  </si>
  <si>
    <t>CUST01977</t>
  </si>
  <si>
    <t>POL02917</t>
  </si>
  <si>
    <t>CLM000989</t>
  </si>
  <si>
    <t>CUST02183</t>
  </si>
  <si>
    <t>POL01462</t>
  </si>
  <si>
    <t>CLM000990</t>
  </si>
  <si>
    <t>CUST02265</t>
  </si>
  <si>
    <t>POL01361</t>
  </si>
  <si>
    <t>CLM000991</t>
  </si>
  <si>
    <t>CLM000992</t>
  </si>
  <si>
    <t>CUST02356</t>
  </si>
  <si>
    <t>POL00002</t>
  </si>
  <si>
    <t>CLM000993</t>
  </si>
  <si>
    <t>CUST01373</t>
  </si>
  <si>
    <t>POL01000</t>
  </si>
  <si>
    <t>CLM000994</t>
  </si>
  <si>
    <t>CUST00446</t>
  </si>
  <si>
    <t>POL01739</t>
  </si>
  <si>
    <t>CLM000995</t>
  </si>
  <si>
    <t>CLM000996</t>
  </si>
  <si>
    <t>CLM000997</t>
  </si>
  <si>
    <t>CLM000998</t>
  </si>
  <si>
    <t>CUST01939</t>
  </si>
  <si>
    <t>POL02782</t>
  </si>
  <si>
    <t>CLM000999</t>
  </si>
  <si>
    <t>CUST00601</t>
  </si>
  <si>
    <t>POL02079</t>
  </si>
  <si>
    <t>CLM001000</t>
  </si>
  <si>
    <t>CUST01781</t>
  </si>
  <si>
    <t>POL01730</t>
  </si>
  <si>
    <t>CLM001001</t>
  </si>
  <si>
    <t>CLM001002</t>
  </si>
  <si>
    <t>CUST01324</t>
  </si>
  <si>
    <t>POL00302</t>
  </si>
  <si>
    <t>CLM001003</t>
  </si>
  <si>
    <t>CLM001004</t>
  </si>
  <si>
    <t>CUST01813</t>
  </si>
  <si>
    <t>POL02966</t>
  </si>
  <si>
    <t>CLM001005</t>
  </si>
  <si>
    <t>CLM001006</t>
  </si>
  <si>
    <t>CLM001007</t>
  </si>
  <si>
    <t>CLM001008</t>
  </si>
  <si>
    <t>CUST00887</t>
  </si>
  <si>
    <t>POL00869</t>
  </si>
  <si>
    <t>CLM001009</t>
  </si>
  <si>
    <t>CUST02025</t>
  </si>
  <si>
    <t>POL01747</t>
  </si>
  <si>
    <t>CLM001010</t>
  </si>
  <si>
    <t>CUST00357</t>
  </si>
  <si>
    <t>POL02877</t>
  </si>
  <si>
    <t>CLM001011</t>
  </si>
  <si>
    <t>CUST00549</t>
  </si>
  <si>
    <t>POL01480</t>
  </si>
  <si>
    <t>CLM001012</t>
  </si>
  <si>
    <t>CUST02484</t>
  </si>
  <si>
    <t>POL00387</t>
  </si>
  <si>
    <t>CLM001013</t>
  </si>
  <si>
    <t>POL01548</t>
  </si>
  <si>
    <t>CLM001014</t>
  </si>
  <si>
    <t>CLM001015</t>
  </si>
  <si>
    <t>CUST02048</t>
  </si>
  <si>
    <t>POL02996</t>
  </si>
  <si>
    <t>CLM001016</t>
  </si>
  <si>
    <t>CUST00339</t>
  </si>
  <si>
    <t>POL01713</t>
  </si>
  <si>
    <t>CLM001017</t>
  </si>
  <si>
    <t>CUST00725</t>
  </si>
  <si>
    <t>POL00685</t>
  </si>
  <si>
    <t>CLM001018</t>
  </si>
  <si>
    <t>CLM001019</t>
  </si>
  <si>
    <t>CLM001020</t>
  </si>
  <si>
    <t>CUST00729</t>
  </si>
  <si>
    <t>POL01636</t>
  </si>
  <si>
    <t>CLM001021</t>
  </si>
  <si>
    <t>CLM001022</t>
  </si>
  <si>
    <t>CLM001023</t>
  </si>
  <si>
    <t>CLM001024</t>
  </si>
  <si>
    <t>CLM001025</t>
  </si>
  <si>
    <t>CLM001026</t>
  </si>
  <si>
    <t>CUST00328</t>
  </si>
  <si>
    <t>POL03169</t>
  </si>
  <si>
    <t>CLM001027</t>
  </si>
  <si>
    <t>CUST00130</t>
  </si>
  <si>
    <t>POL02064</t>
  </si>
  <si>
    <t>CLM001028</t>
  </si>
  <si>
    <t>CUST02416</t>
  </si>
  <si>
    <t>POL00062</t>
  </si>
  <si>
    <t>CLM001029</t>
  </si>
  <si>
    <t>CLM001030</t>
  </si>
  <si>
    <t>POL00380</t>
  </si>
  <si>
    <t>CLM001031</t>
  </si>
  <si>
    <t>CUST00270</t>
  </si>
  <si>
    <t>POL00096</t>
  </si>
  <si>
    <t>CLM001032</t>
  </si>
  <si>
    <t>POL00595</t>
  </si>
  <si>
    <t>CLM001033</t>
  </si>
  <si>
    <t>CUST00614</t>
  </si>
  <si>
    <t>POL00815</t>
  </si>
  <si>
    <t>CLM001034</t>
  </si>
  <si>
    <t>CUST00396</t>
  </si>
  <si>
    <t>POL00255</t>
  </si>
  <si>
    <t>CLM001035</t>
  </si>
  <si>
    <t>CLM001036</t>
  </si>
  <si>
    <t>CLM001037</t>
  </si>
  <si>
    <t>CUST01512</t>
  </si>
  <si>
    <t>POL01767</t>
  </si>
  <si>
    <t>CLM001038</t>
  </si>
  <si>
    <t>CLM001039</t>
  </si>
  <si>
    <t>CUST02090</t>
  </si>
  <si>
    <t>POL02679</t>
  </si>
  <si>
    <t>CLM001040</t>
  </si>
  <si>
    <t>CLM001041</t>
  </si>
  <si>
    <t>CLM001042</t>
  </si>
  <si>
    <t>CUST02084</t>
  </si>
  <si>
    <t>POL02384</t>
  </si>
  <si>
    <t>CLM001043</t>
  </si>
  <si>
    <t>CLM001044</t>
  </si>
  <si>
    <t>CUST00064</t>
  </si>
  <si>
    <t>POL00024</t>
  </si>
  <si>
    <t>CLM001045</t>
  </si>
  <si>
    <t>CLM001046</t>
  </si>
  <si>
    <t>CUST00212</t>
  </si>
  <si>
    <t>POL02771</t>
  </si>
  <si>
    <t>CLM001047</t>
  </si>
  <si>
    <t>CLM001048</t>
  </si>
  <si>
    <t>CUST00325</t>
  </si>
  <si>
    <t>POL01269</t>
  </si>
  <si>
    <t>CLM001049</t>
  </si>
  <si>
    <t>POL00637</t>
  </si>
  <si>
    <t>CLM001050</t>
  </si>
  <si>
    <t>CLM001051</t>
  </si>
  <si>
    <t>CUST02120</t>
  </si>
  <si>
    <t>POL01994</t>
  </si>
  <si>
    <t>CLM001052</t>
  </si>
  <si>
    <t>CUST00287</t>
  </si>
  <si>
    <t>POL02327</t>
  </si>
  <si>
    <t>CLM001053</t>
  </si>
  <si>
    <t>CUST01251</t>
  </si>
  <si>
    <t>POL00820</t>
  </si>
  <si>
    <t>CLM001054</t>
  </si>
  <si>
    <t>CLM001055</t>
  </si>
  <si>
    <t>CUST02176</t>
  </si>
  <si>
    <t>POL02886</t>
  </si>
  <si>
    <t>CLM001056</t>
  </si>
  <si>
    <t>CUST00470</t>
  </si>
  <si>
    <t>POL01650</t>
  </si>
  <si>
    <t>CLM001057</t>
  </si>
  <si>
    <t>POL02725</t>
  </si>
  <si>
    <t>CLM001058</t>
  </si>
  <si>
    <t>CLM001059</t>
  </si>
  <si>
    <t>CLM001060</t>
  </si>
  <si>
    <t>CLM001061</t>
  </si>
  <si>
    <t>CUST01788</t>
  </si>
  <si>
    <t>POL02867</t>
  </si>
  <si>
    <t>CLM001062</t>
  </si>
  <si>
    <t>CUST00953</t>
  </si>
  <si>
    <t>POL02289</t>
  </si>
  <si>
    <t>CLM001063</t>
  </si>
  <si>
    <t>POL02132</t>
  </si>
  <si>
    <t>CLM001064</t>
  </si>
  <si>
    <t>CUST00378</t>
  </si>
  <si>
    <t>POL03066</t>
  </si>
  <si>
    <t>CLM001065</t>
  </si>
  <si>
    <t>POL00789</t>
  </si>
  <si>
    <t>CLM001066</t>
  </si>
  <si>
    <t>POL01155</t>
  </si>
  <si>
    <t>CLM001067</t>
  </si>
  <si>
    <t>CLM001068</t>
  </si>
  <si>
    <t>CLM001069</t>
  </si>
  <si>
    <t>POL01429</t>
  </si>
  <si>
    <t>CLM001070</t>
  </si>
  <si>
    <t>POL01449</t>
  </si>
  <si>
    <t>CLM001071</t>
  </si>
  <si>
    <t>POL00483</t>
  </si>
  <si>
    <t>CLM001072</t>
  </si>
  <si>
    <t>CUST02113</t>
  </si>
  <si>
    <t>POL02589</t>
  </si>
  <si>
    <t>CLM001073</t>
  </si>
  <si>
    <t>CLM001074</t>
  </si>
  <si>
    <t>CUST00111</t>
  </si>
  <si>
    <t>POL01406</t>
  </si>
  <si>
    <t>CLM001075</t>
  </si>
  <si>
    <t>CUST00347</t>
  </si>
  <si>
    <t>POL02765</t>
  </si>
  <si>
    <t>CLM001076</t>
  </si>
  <si>
    <t>CUST00186</t>
  </si>
  <si>
    <t>POL01556</t>
  </si>
  <si>
    <t>CLM001077</t>
  </si>
  <si>
    <t>CUST01918</t>
  </si>
  <si>
    <t>POL02855</t>
  </si>
  <si>
    <t>CLM001078</t>
  </si>
  <si>
    <t>CLM001079</t>
  </si>
  <si>
    <t>CUST01087</t>
  </si>
  <si>
    <t>POL02723</t>
  </si>
  <si>
    <t>CLM001080</t>
  </si>
  <si>
    <t>CLM001081</t>
  </si>
  <si>
    <t>POL02402</t>
  </si>
  <si>
    <t>CLM001082</t>
  </si>
  <si>
    <t>CLM001083</t>
  </si>
  <si>
    <t>CUST00106</t>
  </si>
  <si>
    <t>POL02369</t>
  </si>
  <si>
    <t>CLM001084</t>
  </si>
  <si>
    <t>CUST01887</t>
  </si>
  <si>
    <t>POL01921</t>
  </si>
  <si>
    <t>CLM001085</t>
  </si>
  <si>
    <t>CUST02197</t>
  </si>
  <si>
    <t>POL02445</t>
  </si>
  <si>
    <t>CLM001086</t>
  </si>
  <si>
    <t>CUST00295</t>
  </si>
  <si>
    <t>POL03074</t>
  </si>
  <si>
    <t>CLM001087</t>
  </si>
  <si>
    <t>CLM001088</t>
  </si>
  <si>
    <t>POL02199</t>
  </si>
  <si>
    <t>CLM001089</t>
  </si>
  <si>
    <t>CUST00363</t>
  </si>
  <si>
    <t>POL00254</t>
  </si>
  <si>
    <t>CLM001090</t>
  </si>
  <si>
    <t>CUST01779</t>
  </si>
  <si>
    <t>POL03070</t>
  </si>
  <si>
    <t>CLM001091</t>
  </si>
  <si>
    <t>CUST00206</t>
  </si>
  <si>
    <t>POL02489</t>
  </si>
  <si>
    <t>CLM001092</t>
  </si>
  <si>
    <t>CLM001093</t>
  </si>
  <si>
    <t>CUST00632</t>
  </si>
  <si>
    <t>POL00928</t>
  </si>
  <si>
    <t>CLM001094</t>
  </si>
  <si>
    <t>CLM001095</t>
  </si>
  <si>
    <t>CLM001096</t>
  </si>
  <si>
    <t>CLM001097</t>
  </si>
  <si>
    <t>CLM001098</t>
  </si>
  <si>
    <t>POL01344</t>
  </si>
  <si>
    <t>CLM001099</t>
  </si>
  <si>
    <t>CUST01250</t>
  </si>
  <si>
    <t>POL02493</t>
  </si>
  <si>
    <t>CLM001100</t>
  </si>
  <si>
    <t>CUST01647</t>
  </si>
  <si>
    <t>POL01188</t>
  </si>
  <si>
    <t>CLM001101</t>
  </si>
  <si>
    <t>CUST00235</t>
  </si>
  <si>
    <t>POL02835</t>
  </si>
  <si>
    <t>CLM001102</t>
  </si>
  <si>
    <t>CUST01745</t>
  </si>
  <si>
    <t>POL02414</t>
  </si>
  <si>
    <t>CLM001103</t>
  </si>
  <si>
    <t>CUST01461</t>
  </si>
  <si>
    <t>POL00823</t>
  </si>
  <si>
    <t>CLM001104</t>
  </si>
  <si>
    <t>CLM001105</t>
  </si>
  <si>
    <t>CLM001106</t>
  </si>
  <si>
    <t>CUST01802</t>
  </si>
  <si>
    <t>POL01102</t>
  </si>
  <si>
    <t>CLM001107</t>
  </si>
  <si>
    <t>POL02901</t>
  </si>
  <si>
    <t>CLM001108</t>
  </si>
  <si>
    <t>POL01274</t>
  </si>
  <si>
    <t>CLM001109</t>
  </si>
  <si>
    <t>CUST01429</t>
  </si>
  <si>
    <t>POL00374</t>
  </si>
  <si>
    <t>CLM001110</t>
  </si>
  <si>
    <t>CUST02301</t>
  </si>
  <si>
    <t>POL01307</t>
  </si>
  <si>
    <t>CLM001111</t>
  </si>
  <si>
    <t>CUST01861</t>
  </si>
  <si>
    <t>POL01654</t>
  </si>
  <si>
    <t>CLM001112</t>
  </si>
  <si>
    <t>POL00405</t>
  </si>
  <si>
    <t>CLM001113</t>
  </si>
  <si>
    <t>CUST02109</t>
  </si>
  <si>
    <t>POL02377</t>
  </si>
  <si>
    <t>CLM001114</t>
  </si>
  <si>
    <t>CLM001115</t>
  </si>
  <si>
    <t>CLM001116</t>
  </si>
  <si>
    <t>CLM001117</t>
  </si>
  <si>
    <t>CUST02311</t>
  </si>
  <si>
    <t>POL00516</t>
  </si>
  <si>
    <t>CLM001118</t>
  </si>
  <si>
    <t>CUST01911</t>
  </si>
  <si>
    <t>POL02502</t>
  </si>
  <si>
    <t>CLM001119</t>
  </si>
  <si>
    <t>CUST01210</t>
  </si>
  <si>
    <t>POL00219</t>
  </si>
  <si>
    <t>CLM001120</t>
  </si>
  <si>
    <t>POL01341</t>
  </si>
  <si>
    <t>CLM001121</t>
  </si>
  <si>
    <t>CLM001122</t>
  </si>
  <si>
    <t>POL01227</t>
  </si>
  <si>
    <t>CLM001123</t>
  </si>
  <si>
    <t>CUST01334</t>
  </si>
  <si>
    <t>POL02987</t>
  </si>
  <si>
    <t>CLM001124</t>
  </si>
  <si>
    <t>CLM001125</t>
  </si>
  <si>
    <t>CLM001126</t>
  </si>
  <si>
    <t>POL00504</t>
  </si>
  <si>
    <t>CLM001127</t>
  </si>
  <si>
    <t>CUST00012</t>
  </si>
  <si>
    <t>POL01002</t>
  </si>
  <si>
    <t>CLM001128</t>
  </si>
  <si>
    <t>CUST01183</t>
  </si>
  <si>
    <t>POL01219</t>
  </si>
  <si>
    <t>CLM001129</t>
  </si>
  <si>
    <t>CLM001130</t>
  </si>
  <si>
    <t>POL00667</t>
  </si>
  <si>
    <t>CLM001131</t>
  </si>
  <si>
    <t>POL03200</t>
  </si>
  <si>
    <t>CLM001132</t>
  </si>
  <si>
    <t>CLM001133</t>
  </si>
  <si>
    <t>POL00998</t>
  </si>
  <si>
    <t>CLM001134</t>
  </si>
  <si>
    <t>CUST01654</t>
  </si>
  <si>
    <t>POL00360</t>
  </si>
  <si>
    <t>CLM001135</t>
  </si>
  <si>
    <t>POL01905</t>
  </si>
  <si>
    <t>CLM001136</t>
  </si>
  <si>
    <t>POL01434</t>
  </si>
  <si>
    <t>CLM001137</t>
  </si>
  <si>
    <t>POL02157</t>
  </si>
  <si>
    <t>CLM001138</t>
  </si>
  <si>
    <t>CLM001139</t>
  </si>
  <si>
    <t>POL02050</t>
  </si>
  <si>
    <t>CLM001140</t>
  </si>
  <si>
    <t>CLM001141</t>
  </si>
  <si>
    <t>POL01681</t>
  </si>
  <si>
    <t>CLM001142</t>
  </si>
  <si>
    <t>POL02319</t>
  </si>
  <si>
    <t>CLM001143</t>
  </si>
  <si>
    <t>POL01149</t>
  </si>
  <si>
    <t>CLM001144</t>
  </si>
  <si>
    <t>CUST01230</t>
  </si>
  <si>
    <t>POL03018</t>
  </si>
  <si>
    <t>CLM001145</t>
  </si>
  <si>
    <t>POL01306</t>
  </si>
  <si>
    <t>CLM001146</t>
  </si>
  <si>
    <t>POL02176</t>
  </si>
  <si>
    <t>CLM001147</t>
  </si>
  <si>
    <t>POL03196</t>
  </si>
  <si>
    <t>CLM001148</t>
  </si>
  <si>
    <t>CLM001149</t>
  </si>
  <si>
    <t>CUST01583</t>
  </si>
  <si>
    <t>POL00326</t>
  </si>
  <si>
    <t>CLM001150</t>
  </si>
  <si>
    <t>POL00742</t>
  </si>
  <si>
    <t>CLM001151</t>
  </si>
  <si>
    <t>CUST01163</t>
  </si>
  <si>
    <t>POL00781</t>
  </si>
  <si>
    <t>CLM001152</t>
  </si>
  <si>
    <t>CUST02466</t>
  </si>
  <si>
    <t>POL00182</t>
  </si>
  <si>
    <t>CLM001153</t>
  </si>
  <si>
    <t>CUST02251</t>
  </si>
  <si>
    <t>POL01741</t>
  </si>
  <si>
    <t>CLM001154</t>
  </si>
  <si>
    <t>POL00889</t>
  </si>
  <si>
    <t>CLM001155</t>
  </si>
  <si>
    <t>CUST01425</t>
  </si>
  <si>
    <t>POL00311</t>
  </si>
  <si>
    <t>CLM001156</t>
  </si>
  <si>
    <t>CLM001157</t>
  </si>
  <si>
    <t>CUST01416</t>
  </si>
  <si>
    <t>POL00875</t>
  </si>
  <si>
    <t>CLM001158</t>
  </si>
  <si>
    <t>CUST00038</t>
  </si>
  <si>
    <t>POL01182</t>
  </si>
  <si>
    <t>CLM001159</t>
  </si>
  <si>
    <t>CLM001160</t>
  </si>
  <si>
    <t>CUST01641</t>
  </si>
  <si>
    <t>POL02249</t>
  </si>
  <si>
    <t>CLM001161</t>
  </si>
  <si>
    <t>POL02288</t>
  </si>
  <si>
    <t>CLM001162</t>
  </si>
  <si>
    <t>POL02215</t>
  </si>
  <si>
    <t>CLM001163</t>
  </si>
  <si>
    <t>CLM001164</t>
  </si>
  <si>
    <t>CUST00301</t>
  </si>
  <si>
    <t>POL01019</t>
  </si>
  <si>
    <t>CLM001165</t>
  </si>
  <si>
    <t>CUST02454</t>
  </si>
  <si>
    <t>POL00318</t>
  </si>
  <si>
    <t>CLM001166</t>
  </si>
  <si>
    <t>CUST00609</t>
  </si>
  <si>
    <t>POL01628</t>
  </si>
  <si>
    <t>CLM001167</t>
  </si>
  <si>
    <t>POL00005</t>
  </si>
  <si>
    <t>CLM001168</t>
  </si>
  <si>
    <t>CUST00045</t>
  </si>
  <si>
    <t>POL00694</t>
  </si>
  <si>
    <t>CLM001169</t>
  </si>
  <si>
    <t>CLM001170</t>
  </si>
  <si>
    <t>CLM001171</t>
  </si>
  <si>
    <t>CLM001172</t>
  </si>
  <si>
    <t>POL01633</t>
  </si>
  <si>
    <t>CLM001173</t>
  </si>
  <si>
    <t>CLM001174</t>
  </si>
  <si>
    <t>CUST01010</t>
  </si>
  <si>
    <t>POL00965</t>
  </si>
  <si>
    <t>CLM001175</t>
  </si>
  <si>
    <t>POL00700</t>
  </si>
  <si>
    <t>CLM001176</t>
  </si>
  <si>
    <t>CUST02345</t>
  </si>
  <si>
    <t>POL00831</t>
  </si>
  <si>
    <t>CLM001177</t>
  </si>
  <si>
    <t>CUST01800</t>
  </si>
  <si>
    <t>POL02554</t>
  </si>
  <si>
    <t>CLM001178</t>
  </si>
  <si>
    <t>CLM001179</t>
  </si>
  <si>
    <t>CUST01783</t>
  </si>
  <si>
    <t>POL00262</t>
  </si>
  <si>
    <t>CLM001180</t>
  </si>
  <si>
    <t>CUST00452</t>
  </si>
  <si>
    <t>POL01719</t>
  </si>
  <si>
    <t>CLM001181</t>
  </si>
  <si>
    <t>CUST01054</t>
  </si>
  <si>
    <t>POL01506</t>
  </si>
  <si>
    <t>CLM001182</t>
  </si>
  <si>
    <t>CUST00767</t>
  </si>
  <si>
    <t>POL01799</t>
  </si>
  <si>
    <t>CLM001183</t>
  </si>
  <si>
    <t>POL00746</t>
  </si>
  <si>
    <t>CLM001184</t>
  </si>
  <si>
    <t>CUST00276</t>
  </si>
  <si>
    <t>POL00025</t>
  </si>
  <si>
    <t>CLM001185</t>
  </si>
  <si>
    <t>CUST00469</t>
  </si>
  <si>
    <t>POL00651</t>
  </si>
  <si>
    <t>CLM001186</t>
  </si>
  <si>
    <t>CLM001187</t>
  </si>
  <si>
    <t>CUST01235</t>
  </si>
  <si>
    <t>POL00168</t>
  </si>
  <si>
    <t>CLM001188</t>
  </si>
  <si>
    <t>CUST00425</t>
  </si>
  <si>
    <t>POL01142</t>
  </si>
  <si>
    <t>CLM001189</t>
  </si>
  <si>
    <t>CUST01693</t>
  </si>
  <si>
    <t>POL02189</t>
  </si>
  <si>
    <t>CLM001190</t>
  </si>
  <si>
    <t>POL03092</t>
  </si>
  <si>
    <t>CLM001191</t>
  </si>
  <si>
    <t>CUST00131</t>
  </si>
  <si>
    <t>POL02104</t>
  </si>
  <si>
    <t>CLM001192</t>
  </si>
  <si>
    <t>CUST01758</t>
  </si>
  <si>
    <t>POL00561</t>
  </si>
  <si>
    <t>CLM001193</t>
  </si>
  <si>
    <t>CUST00523</t>
  </si>
  <si>
    <t>POL01159</t>
  </si>
  <si>
    <t>CLM001194</t>
  </si>
  <si>
    <t>CUST00282</t>
  </si>
  <si>
    <t>POL00971</t>
  </si>
  <si>
    <t>CLM001195</t>
  </si>
  <si>
    <t>CLM001196</t>
  </si>
  <si>
    <t>CLM001197</t>
  </si>
  <si>
    <t>CUST01499</t>
  </si>
  <si>
    <t>POL02099</t>
  </si>
  <si>
    <t>CLM001198</t>
  </si>
  <si>
    <t>POL01540</t>
  </si>
  <si>
    <t>CLM001199</t>
  </si>
  <si>
    <t>CUST01043</t>
  </si>
  <si>
    <t>POL01398</t>
  </si>
  <si>
    <t>CLM001200</t>
  </si>
  <si>
    <t>CLM001201</t>
  </si>
  <si>
    <t>CLM001202</t>
  </si>
  <si>
    <t>CUST00628</t>
  </si>
  <si>
    <t>POL02030</t>
  </si>
  <si>
    <t>CLM001203</t>
  </si>
  <si>
    <t>CUST02248</t>
  </si>
  <si>
    <t>POL02971</t>
  </si>
  <si>
    <t>CLM001204</t>
  </si>
  <si>
    <t>CUST00509</t>
  </si>
  <si>
    <t>POL01589</t>
  </si>
  <si>
    <t>CLM001205</t>
  </si>
  <si>
    <t>CUST01982</t>
  </si>
  <si>
    <t>POL00592</t>
  </si>
  <si>
    <t>CLM001206</t>
  </si>
  <si>
    <t>CUST00681</t>
  </si>
  <si>
    <t>POL03064</t>
  </si>
  <si>
    <t>CLM001207</t>
  </si>
  <si>
    <t>CLM001208</t>
  </si>
  <si>
    <t>CLM001209</t>
  </si>
  <si>
    <t>POL01742</t>
  </si>
  <si>
    <t>CLM001210</t>
  </si>
  <si>
    <t>CLM001211</t>
  </si>
  <si>
    <t>CUST00734</t>
  </si>
  <si>
    <t>POL00825</t>
  </si>
  <si>
    <t>CLM001212</t>
  </si>
  <si>
    <t>CUST01639</t>
  </si>
  <si>
    <t>POL00894</t>
  </si>
  <si>
    <t>CLM001213</t>
  </si>
  <si>
    <t>CUST02226</t>
  </si>
  <si>
    <t>POL00926</t>
  </si>
  <si>
    <t>CLM001214</t>
  </si>
  <si>
    <t>CUST02353</t>
  </si>
  <si>
    <t>POL02582</t>
  </si>
  <si>
    <t>CLM001215</t>
  </si>
  <si>
    <t>CLM001216</t>
  </si>
  <si>
    <t>CLM001217</t>
  </si>
  <si>
    <t>CLM001218</t>
  </si>
  <si>
    <t>CUST00573</t>
  </si>
  <si>
    <t>POL02718</t>
  </si>
  <si>
    <t>CLM001219</t>
  </si>
  <si>
    <t>POL00991</t>
  </si>
  <si>
    <t>CLM001220</t>
  </si>
  <si>
    <t>CUST00863</t>
  </si>
  <si>
    <t>POL02774</t>
  </si>
  <si>
    <t>CLM001221</t>
  </si>
  <si>
    <t>CUST00989</t>
  </si>
  <si>
    <t>POL03173</t>
  </si>
  <si>
    <t>CLM001222</t>
  </si>
  <si>
    <t>CUST00629</t>
  </si>
  <si>
    <t>POL02299</t>
  </si>
  <si>
    <t>CLM001223</t>
  </si>
  <si>
    <t>CUST01110</t>
  </si>
  <si>
    <t>POL03057</t>
  </si>
  <si>
    <t>CLM001224</t>
  </si>
  <si>
    <t>POL00456</t>
  </si>
  <si>
    <t>CLM001225</t>
  </si>
  <si>
    <t>CUST01741</t>
  </si>
  <si>
    <t>POL02096</t>
  </si>
  <si>
    <t>CLM001226</t>
  </si>
  <si>
    <t>CUST00754</t>
  </si>
  <si>
    <t>POL00167</t>
  </si>
  <si>
    <t>CLM001227</t>
  </si>
  <si>
    <t>POL02088</t>
  </si>
  <si>
    <t>CLM001228</t>
  </si>
  <si>
    <t>CUST02403</t>
  </si>
  <si>
    <t>POL01091</t>
  </si>
  <si>
    <t>CLM001229</t>
  </si>
  <si>
    <t>CUST00103</t>
  </si>
  <si>
    <t>POL03104</t>
  </si>
  <si>
    <t>CLM001230</t>
  </si>
  <si>
    <t>CUST00619</t>
  </si>
  <si>
    <t>POL01585</t>
  </si>
  <si>
    <t>CLM001231</t>
  </si>
  <si>
    <t>POL02440</t>
  </si>
  <si>
    <t>CLM001232</t>
  </si>
  <si>
    <t>CUST00616</t>
  </si>
  <si>
    <t>POL00969</t>
  </si>
  <si>
    <t>CLM001233</t>
  </si>
  <si>
    <t>CLM001234</t>
  </si>
  <si>
    <t>POL02376</t>
  </si>
  <si>
    <t>CLM001235</t>
  </si>
  <si>
    <t>CUST00561</t>
  </si>
  <si>
    <t>POL00710</t>
  </si>
  <si>
    <t>CLM001236</t>
  </si>
  <si>
    <t>CUST00297</t>
  </si>
  <si>
    <t>POL02312</t>
  </si>
  <si>
    <t>CLM001237</t>
  </si>
  <si>
    <t>CUST00451</t>
  </si>
  <si>
    <t>POL01487</t>
  </si>
  <si>
    <t>CLM001238</t>
  </si>
  <si>
    <t>CUST00841</t>
  </si>
  <si>
    <t>POL03111</t>
  </si>
  <si>
    <t>CLM001239</t>
  </si>
  <si>
    <t>CUST00874</t>
  </si>
  <si>
    <t>POL01129</t>
  </si>
  <si>
    <t>CLM001240</t>
  </si>
  <si>
    <t>CLM001241</t>
  </si>
  <si>
    <t>CUST01591</t>
  </si>
  <si>
    <t>POL02370</t>
  </si>
  <si>
    <t>CLM001242</t>
  </si>
  <si>
    <t>CUST01904</t>
  </si>
  <si>
    <t>POL02515</t>
  </si>
  <si>
    <t>CLM001243</t>
  </si>
  <si>
    <t>CUST02224</t>
  </si>
  <si>
    <t>POL00403</t>
  </si>
  <si>
    <t>CLM001244</t>
  </si>
  <si>
    <t>CUST00181</t>
  </si>
  <si>
    <t>POL02372</t>
  </si>
  <si>
    <t>CLM001245</t>
  </si>
  <si>
    <t>POL01573</t>
  </si>
  <si>
    <t>CLM001246</t>
  </si>
  <si>
    <t>POL03164</t>
  </si>
  <si>
    <t>CLM001247</t>
  </si>
  <si>
    <t>CLM001248</t>
  </si>
  <si>
    <t>CUST02184</t>
  </si>
  <si>
    <t>POL02476</t>
  </si>
  <si>
    <t>CLM001249</t>
  </si>
  <si>
    <t>CUST00086</t>
  </si>
  <si>
    <t>POL01101</t>
  </si>
  <si>
    <t>CLM001250</t>
  </si>
  <si>
    <t>CLM001251</t>
  </si>
  <si>
    <t>CUST01452</t>
  </si>
  <si>
    <t>POL02513</t>
  </si>
  <si>
    <t>CLM001252</t>
  </si>
  <si>
    <t>CUST02289</t>
  </si>
  <si>
    <t>POL00049</t>
  </si>
  <si>
    <t>CLM001253</t>
  </si>
  <si>
    <t>CLM001254</t>
  </si>
  <si>
    <t>CLM001255</t>
  </si>
  <si>
    <t>CUST02278</t>
  </si>
  <si>
    <t>POL03172</t>
  </si>
  <si>
    <t>CLM001256</t>
  </si>
  <si>
    <t>CUST01138</t>
  </si>
  <si>
    <t>POL02292</t>
  </si>
  <si>
    <t>CLM001257</t>
  </si>
  <si>
    <t>CUST01964</t>
  </si>
  <si>
    <t>POL01592</t>
  </si>
  <si>
    <t>CLM001258</t>
  </si>
  <si>
    <t>CUST00108</t>
  </si>
  <si>
    <t>POL02601</t>
  </si>
  <si>
    <t>CLM001259</t>
  </si>
  <si>
    <t>POL00047</t>
  </si>
  <si>
    <t>CLM001260</t>
  </si>
  <si>
    <t>CUST00967</t>
  </si>
  <si>
    <t>POL02539</t>
  </si>
  <si>
    <t>CLM001261</t>
  </si>
  <si>
    <t>CLM001262</t>
  </si>
  <si>
    <t>CUST01822</t>
  </si>
  <si>
    <t>POL02355</t>
  </si>
  <si>
    <t>CLM001263</t>
  </si>
  <si>
    <t>CUST00990</t>
  </si>
  <si>
    <t>POL01114</t>
  </si>
  <si>
    <t>CLM001264</t>
  </si>
  <si>
    <t>CUST00555</t>
  </si>
  <si>
    <t>POL02405</t>
  </si>
  <si>
    <t>CLM001265</t>
  </si>
  <si>
    <t>CUST01518</t>
  </si>
  <si>
    <t>POL01931</t>
  </si>
  <si>
    <t>CLM001266</t>
  </si>
  <si>
    <t>CUST01566</t>
  </si>
  <si>
    <t>POL02975</t>
  </si>
  <si>
    <t>CLM001267</t>
  </si>
  <si>
    <t>POL02520</t>
  </si>
  <si>
    <t>CLM001268</t>
  </si>
  <si>
    <t>CUST01643</t>
  </si>
  <si>
    <t>POL02926</t>
  </si>
  <si>
    <t>CLM001269</t>
  </si>
  <si>
    <t>CLM001270</t>
  </si>
  <si>
    <t>CLM001271</t>
  </si>
  <si>
    <t>CUST01690</t>
  </si>
  <si>
    <t>POL01400</t>
  </si>
  <si>
    <t>CLM001272</t>
  </si>
  <si>
    <t>CUST00531</t>
  </si>
  <si>
    <t>POL00100</t>
  </si>
  <si>
    <t>CLM001273</t>
  </si>
  <si>
    <t>POL00073</t>
  </si>
  <si>
    <t>CLM001274</t>
  </si>
  <si>
    <t>CUST01091</t>
  </si>
  <si>
    <t>POL00124</t>
  </si>
  <si>
    <t>CLM001275</t>
  </si>
  <si>
    <t>POL02456</t>
  </si>
  <si>
    <t>CLM001276</t>
  </si>
  <si>
    <t>POL01430</t>
  </si>
  <si>
    <t>CLM001277</t>
  </si>
  <si>
    <t>CUST02042</t>
  </si>
  <si>
    <t>POL02406</t>
  </si>
  <si>
    <t>CLM001278</t>
  </si>
  <si>
    <t>CUST02173</t>
  </si>
  <si>
    <t>POL02672</t>
  </si>
  <si>
    <t>CLM001279</t>
  </si>
  <si>
    <t>CUST00466</t>
  </si>
  <si>
    <t>POL00116</t>
  </si>
  <si>
    <t>CLM001280</t>
  </si>
  <si>
    <t>CLM001281</t>
  </si>
  <si>
    <t>CUST01084</t>
  </si>
  <si>
    <t>POL00723</t>
  </si>
  <si>
    <t>CLM001282</t>
  </si>
  <si>
    <t>CUST02163</t>
  </si>
  <si>
    <t>POL01295</t>
  </si>
  <si>
    <t>CLM001283</t>
  </si>
  <si>
    <t>CLM001284</t>
  </si>
  <si>
    <t>CUST01249</t>
  </si>
  <si>
    <t>POL00966</t>
  </si>
  <si>
    <t>CLM001285</t>
  </si>
  <si>
    <t>CLM001286</t>
  </si>
  <si>
    <t>CLM001287</t>
  </si>
  <si>
    <t>CLM001288</t>
  </si>
  <si>
    <t>CUST01494</t>
  </si>
  <si>
    <t>POL02665</t>
  </si>
  <si>
    <t>CLM001289</t>
  </si>
  <si>
    <t>CUST02291</t>
  </si>
  <si>
    <t>POL00142</t>
  </si>
  <si>
    <t>CLM001290</t>
  </si>
  <si>
    <t>CLM001291</t>
  </si>
  <si>
    <t>CLM001292</t>
  </si>
  <si>
    <t>CLM001293</t>
  </si>
  <si>
    <t>CUST00741</t>
  </si>
  <si>
    <t>POL01647</t>
  </si>
  <si>
    <t>CLM001294</t>
  </si>
  <si>
    <t>CLM001295</t>
  </si>
  <si>
    <t>CUST01321</t>
  </si>
  <si>
    <t>POL00316</t>
  </si>
  <si>
    <t>CLM001296</t>
  </si>
  <si>
    <t>CUST00776</t>
  </si>
  <si>
    <t>POL01778</t>
  </si>
  <si>
    <t>CLM001297</t>
  </si>
  <si>
    <t>CUST02129</t>
  </si>
  <si>
    <t>POL00141</t>
  </si>
  <si>
    <t>CLM001298</t>
  </si>
  <si>
    <t>POL01723</t>
  </si>
  <si>
    <t>CLM001299</t>
  </si>
  <si>
    <t>CLM001300</t>
  </si>
  <si>
    <t>CLM001301</t>
  </si>
  <si>
    <t>POL03041</t>
  </si>
  <si>
    <t>CLM001302</t>
  </si>
  <si>
    <t>CUST00665</t>
  </si>
  <si>
    <t>POL02983</t>
  </si>
  <si>
    <t>CLM001303</t>
  </si>
  <si>
    <t>POL03001</t>
  </si>
  <si>
    <t>CLM001304</t>
  </si>
  <si>
    <t>CLM001305</t>
  </si>
  <si>
    <t>CUST01061</t>
  </si>
  <si>
    <t>POL01632</t>
  </si>
  <si>
    <t>CLM001306</t>
  </si>
  <si>
    <t>CUST00817</t>
  </si>
  <si>
    <t>POL00719</t>
  </si>
  <si>
    <t>CLM001307</t>
  </si>
  <si>
    <t>CUST00457</t>
  </si>
  <si>
    <t>POL00310</t>
  </si>
  <si>
    <t>CLM001308</t>
  </si>
  <si>
    <t>CUST01410</t>
  </si>
  <si>
    <t>POL01255</t>
  </si>
  <si>
    <t>CLM001309</t>
  </si>
  <si>
    <t>CUST01839</t>
  </si>
  <si>
    <t>POL01374</t>
  </si>
  <si>
    <t>CLM001310</t>
  </si>
  <si>
    <t>CUST00249</t>
  </si>
  <si>
    <t>POL00949</t>
  </si>
  <si>
    <t>CLM001311</t>
  </si>
  <si>
    <t>POL00366</t>
  </si>
  <si>
    <t>CLM001312</t>
  </si>
  <si>
    <t>CLM001313</t>
  </si>
  <si>
    <t>POL00498</t>
  </si>
  <si>
    <t>CLM001314</t>
  </si>
  <si>
    <t>CLM001315</t>
  </si>
  <si>
    <t>CUST02079</t>
  </si>
  <si>
    <t>POL01445</t>
  </si>
  <si>
    <t>CLM001316</t>
  </si>
  <si>
    <t>POL00212</t>
  </si>
  <si>
    <t>CLM001317</t>
  </si>
  <si>
    <t>CLM001318</t>
  </si>
  <si>
    <t>CLM001319</t>
  </si>
  <si>
    <t>CUST01645</t>
  </si>
  <si>
    <t>POL02963</t>
  </si>
  <si>
    <t>CLM001320</t>
  </si>
  <si>
    <t>CUST00721</t>
  </si>
  <si>
    <t>POL00329</t>
  </si>
  <si>
    <t>CLM001321</t>
  </si>
  <si>
    <t>CUST01179</t>
  </si>
  <si>
    <t>POL01488</t>
  </si>
  <si>
    <t>CLM001322</t>
  </si>
  <si>
    <t>CUST02002</t>
  </si>
  <si>
    <t>POL02638</t>
  </si>
  <si>
    <t>CLM001323</t>
  </si>
  <si>
    <t>POL01842</t>
  </si>
  <si>
    <t>CLM001324</t>
  </si>
  <si>
    <t>POL00981</t>
  </si>
  <si>
    <t>CLM001325</t>
  </si>
  <si>
    <t>CUST02125</t>
  </si>
  <si>
    <t>POL02661</t>
  </si>
  <si>
    <t>CLM001326</t>
  </si>
  <si>
    <t>CUST00772</t>
  </si>
  <si>
    <t>POL00990</t>
  </si>
  <si>
    <t>CLM001327</t>
  </si>
  <si>
    <t>POL03117</t>
  </si>
  <si>
    <t>CLM001328</t>
  </si>
  <si>
    <t>CLM001329</t>
  </si>
  <si>
    <t>CUST00218</t>
  </si>
  <si>
    <t>POL02260</t>
  </si>
  <si>
    <t>CLM001330</t>
  </si>
  <si>
    <t>CLM001331</t>
  </si>
  <si>
    <t>CLM001332</t>
  </si>
  <si>
    <t>POL01137</t>
  </si>
  <si>
    <t>CLM001333</t>
  </si>
  <si>
    <t>POL00066</t>
  </si>
  <si>
    <t>CLM001334</t>
  </si>
  <si>
    <t>CLM001335</t>
  </si>
  <si>
    <t>CUST01910</t>
  </si>
  <si>
    <t>POL03096</t>
  </si>
  <si>
    <t>CLM001336</t>
  </si>
  <si>
    <t>CUST01633</t>
  </si>
  <si>
    <t>POL02944</t>
  </si>
  <si>
    <t>CLM001337</t>
  </si>
  <si>
    <t>CUST01520</t>
  </si>
  <si>
    <t>POL01555</t>
  </si>
  <si>
    <t>CLM001338</t>
  </si>
  <si>
    <t>CLM001339</t>
  </si>
  <si>
    <t>CLM001340</t>
  </si>
  <si>
    <t>POL00099</t>
  </si>
  <si>
    <t>CLM001341</t>
  </si>
  <si>
    <t>CLM001342</t>
  </si>
  <si>
    <t>POL00509</t>
  </si>
  <si>
    <t>CLM001343</t>
  </si>
  <si>
    <t>POL01803</t>
  </si>
  <si>
    <t>CLM001344</t>
  </si>
  <si>
    <t>POL02453</t>
  </si>
  <si>
    <t>CLM001345</t>
  </si>
  <si>
    <t>CUST00771</t>
  </si>
  <si>
    <t>POL01872</t>
  </si>
  <si>
    <t>CLM001346</t>
  </si>
  <si>
    <t>CUST01644</t>
  </si>
  <si>
    <t>POL00656</t>
  </si>
  <si>
    <t>CLM001347</t>
  </si>
  <si>
    <t>POL01926</t>
  </si>
  <si>
    <t>CLM001348</t>
  </si>
  <si>
    <t>POL00739</t>
  </si>
  <si>
    <t>CLM001349</t>
  </si>
  <si>
    <t>POL01476</t>
  </si>
  <si>
    <t>CLM001350</t>
  </si>
  <si>
    <t>CUST01576</t>
  </si>
  <si>
    <t>POL02845</t>
  </si>
  <si>
    <t>CLM001351</t>
  </si>
  <si>
    <t>CLM001352</t>
  </si>
  <si>
    <t>CLM001353</t>
  </si>
  <si>
    <t>POL00868</t>
  </si>
  <si>
    <t>CLM001354</t>
  </si>
  <si>
    <t>CUST00422</t>
  </si>
  <si>
    <t>POL02145</t>
  </si>
  <si>
    <t>CLM001355</t>
  </si>
  <si>
    <t>CUST00827</t>
  </si>
  <si>
    <t>POL00837</t>
  </si>
  <si>
    <t>CLM001356</t>
  </si>
  <si>
    <t>POL00525</t>
  </si>
  <si>
    <t>CLM001357</t>
  </si>
  <si>
    <t>CUST01260</t>
  </si>
  <si>
    <t>POL01442</t>
  </si>
  <si>
    <t>CLM001358</t>
  </si>
  <si>
    <t>CUST02430</t>
  </si>
  <si>
    <t>POL01220</t>
  </si>
  <si>
    <t>CLM001359</t>
  </si>
  <si>
    <t>POL01624</t>
  </si>
  <si>
    <t>CLM001360</t>
  </si>
  <si>
    <t>CLM001361</t>
  </si>
  <si>
    <t>CLM001362</t>
  </si>
  <si>
    <t>CUST02241</t>
  </si>
  <si>
    <t>POL02150</t>
  </si>
  <si>
    <t>CLM001363</t>
  </si>
  <si>
    <t>CUST00367</t>
  </si>
  <si>
    <t>POL02690</t>
  </si>
  <si>
    <t>CLM001364</t>
  </si>
  <si>
    <t>POL02496</t>
  </si>
  <si>
    <t>CLM001365</t>
  </si>
  <si>
    <t>CLM001366</t>
  </si>
  <si>
    <t>CUST00621</t>
  </si>
  <si>
    <t>POL00455</t>
  </si>
  <si>
    <t>CLM001367</t>
  </si>
  <si>
    <t>CUST01709</t>
  </si>
  <si>
    <t>POL01882</t>
  </si>
  <si>
    <t>CLM001368</t>
  </si>
  <si>
    <t>POL02874</t>
  </si>
  <si>
    <t>CLM001369</t>
  </si>
  <si>
    <t>POL00308</t>
  </si>
  <si>
    <t>CLM001370</t>
  </si>
  <si>
    <t>CUST02372</t>
  </si>
  <si>
    <t>POL01482</t>
  </si>
  <si>
    <t>CLM001371</t>
  </si>
  <si>
    <t>CUST02009</t>
  </si>
  <si>
    <t>POL00590</t>
  </si>
  <si>
    <t>CLM001372</t>
  </si>
  <si>
    <t>POL02545</t>
  </si>
  <si>
    <t>CLM001373</t>
  </si>
  <si>
    <t>CLM001374</t>
  </si>
  <si>
    <t>CLM001375</t>
  </si>
  <si>
    <t>CLM001376</t>
  </si>
  <si>
    <t>CLM001377</t>
  </si>
  <si>
    <t>CLM001378</t>
  </si>
  <si>
    <t>CUST00207</t>
  </si>
  <si>
    <t>POL00048</t>
  </si>
  <si>
    <t>CLM001379</t>
  </si>
  <si>
    <t>CUST02449</t>
  </si>
  <si>
    <t>POL00613</t>
  </si>
  <si>
    <t>CLM001380</t>
  </si>
  <si>
    <t>POL02300</t>
  </si>
  <si>
    <t>CLM001381</t>
  </si>
  <si>
    <t>CLM001382</t>
  </si>
  <si>
    <t>CLM001383</t>
  </si>
  <si>
    <t>POL00513</t>
  </si>
  <si>
    <t>CLM001384</t>
  </si>
  <si>
    <t>CUST01228</t>
  </si>
  <si>
    <t>POL01083</t>
  </si>
  <si>
    <t>CLM001385</t>
  </si>
  <si>
    <t>CUST01564</t>
  </si>
  <si>
    <t>POL00112</t>
  </si>
  <si>
    <t>CLM001386</t>
  </si>
  <si>
    <t>CLM001387</t>
  </si>
  <si>
    <t>POL02143</t>
  </si>
  <si>
    <t>CLM001388</t>
  </si>
  <si>
    <t>POL02397</t>
  </si>
  <si>
    <t>CLM001389</t>
  </si>
  <si>
    <t>POL01503</t>
  </si>
  <si>
    <t>CLM001390</t>
  </si>
  <si>
    <t>POL02049</t>
  </si>
  <si>
    <t>CLM001391</t>
  </si>
  <si>
    <t>POL01833</t>
  </si>
  <si>
    <t>CLM001392</t>
  </si>
  <si>
    <t>POL02221</t>
  </si>
  <si>
    <t>CLM001393</t>
  </si>
  <si>
    <t>CLM001394</t>
  </si>
  <si>
    <t>CUST01126</t>
  </si>
  <si>
    <t>POL02084</t>
  </si>
  <si>
    <t>CLM001395</t>
  </si>
  <si>
    <t>CLM001396</t>
  </si>
  <si>
    <t>CUST01229</t>
  </si>
  <si>
    <t>POL02053</t>
  </si>
  <si>
    <t>CLM001397</t>
  </si>
  <si>
    <t>POL02792</t>
  </si>
  <si>
    <t>CLM001398</t>
  </si>
  <si>
    <t>CLM001399</t>
  </si>
  <si>
    <t>POL02813</t>
  </si>
  <si>
    <t>CLM001400</t>
  </si>
  <si>
    <t>CUST00372</t>
  </si>
  <si>
    <t>POL00091</t>
  </si>
  <si>
    <t>CLM001401</t>
  </si>
  <si>
    <t>CLM001402</t>
  </si>
  <si>
    <t>CLM001403</t>
  </si>
  <si>
    <t>CLM001404</t>
  </si>
  <si>
    <t>CUST00080</t>
  </si>
  <si>
    <t>POL00146</t>
  </si>
  <si>
    <t>CLM001405</t>
  </si>
  <si>
    <t>CLM001406</t>
  </si>
  <si>
    <t>POL01501</t>
  </si>
  <si>
    <t>CLM001407</t>
  </si>
  <si>
    <t>CUST01612</t>
  </si>
  <si>
    <t>POL02610</t>
  </si>
  <si>
    <t>CLM001408</t>
  </si>
  <si>
    <t>CLM001409</t>
  </si>
  <si>
    <t>CLM001410</t>
  </si>
  <si>
    <t>CLM001411</t>
  </si>
  <si>
    <t>POL03019</t>
  </si>
  <si>
    <t>CLM001412</t>
  </si>
  <si>
    <t>CUST00454</t>
  </si>
  <si>
    <t>POL02510</t>
  </si>
  <si>
    <t>CLM001413</t>
  </si>
  <si>
    <t>POL00138</t>
  </si>
  <si>
    <t>CLM001414</t>
  </si>
  <si>
    <t>POL02254</t>
  </si>
  <si>
    <t>CLM001415</t>
  </si>
  <si>
    <t>CLM001416</t>
  </si>
  <si>
    <t>CUST02427</t>
  </si>
  <si>
    <t>POL01791</t>
  </si>
  <si>
    <t>CLM001417</t>
  </si>
  <si>
    <t>CUST01174</t>
  </si>
  <si>
    <t>POL02268</t>
  </si>
  <si>
    <t>CLM001418</t>
  </si>
  <si>
    <t>CLM001419</t>
  </si>
  <si>
    <t>POL00226</t>
  </si>
  <si>
    <t>CLM001420</t>
  </si>
  <si>
    <t>CUST02094</t>
  </si>
  <si>
    <t>POL00919</t>
  </si>
  <si>
    <t>CLM001421</t>
  </si>
  <si>
    <t>CUST01924</t>
  </si>
  <si>
    <t>POL02210</t>
  </si>
  <si>
    <t>CLM001422</t>
  </si>
  <si>
    <t>CLM001423</t>
  </si>
  <si>
    <t>POL02281</t>
  </si>
  <si>
    <t>CLM001424</t>
  </si>
  <si>
    <t>CLM001425</t>
  </si>
  <si>
    <t>CUST01011</t>
  </si>
  <si>
    <t>POL00524</t>
  </si>
  <si>
    <t>CLM001426</t>
  </si>
  <si>
    <t>CLM001427</t>
  </si>
  <si>
    <t>CLM001428</t>
  </si>
  <si>
    <t>CLM001429</t>
  </si>
  <si>
    <t>CLM001430</t>
  </si>
  <si>
    <t>CUST00631</t>
  </si>
  <si>
    <t>POL02781</t>
  </si>
  <si>
    <t>CLM001431</t>
  </si>
  <si>
    <t>POL00260</t>
  </si>
  <si>
    <t>CLM001432</t>
  </si>
  <si>
    <t>CLM001433</t>
  </si>
  <si>
    <t>CUST01792</t>
  </si>
  <si>
    <t>POL01780</t>
  </si>
  <si>
    <t>CLM001434</t>
  </si>
  <si>
    <t>POL01571</t>
  </si>
  <si>
    <t>CLM001435</t>
  </si>
  <si>
    <t>CUST01532</t>
  </si>
  <si>
    <t>POL00816</t>
  </si>
  <si>
    <t>CLM001436</t>
  </si>
  <si>
    <t>CLM001437</t>
  </si>
  <si>
    <t>CUST01368</t>
  </si>
  <si>
    <t>POL03081</t>
  </si>
  <si>
    <t>CLM001438</t>
  </si>
  <si>
    <t>CLM001439</t>
  </si>
  <si>
    <t>CUST00815</t>
  </si>
  <si>
    <t>POL00701</t>
  </si>
  <si>
    <t>CLM001440</t>
  </si>
  <si>
    <t>CLM001441</t>
  </si>
  <si>
    <t>CUST01950</t>
  </si>
  <si>
    <t>POL01827</t>
  </si>
  <si>
    <t>CLM001442</t>
  </si>
  <si>
    <t>CLM001443</t>
  </si>
  <si>
    <t>POL02069</t>
  </si>
  <si>
    <t>CLM001444</t>
  </si>
  <si>
    <t>CUST02204</t>
  </si>
  <si>
    <t>POL02435</t>
  </si>
  <si>
    <t>CLM001445</t>
  </si>
  <si>
    <t>CUST00756</t>
  </si>
  <si>
    <t>POL02334</t>
  </si>
  <si>
    <t>CLM001446</t>
  </si>
  <si>
    <t>CUST00856</t>
  </si>
  <si>
    <t>POL01939</t>
  </si>
  <si>
    <t>CLM001447</t>
  </si>
  <si>
    <t>CLM001448</t>
  </si>
  <si>
    <t>CUST01732</t>
  </si>
  <si>
    <t>POL01473</t>
  </si>
  <si>
    <t>CLM001449</t>
  </si>
  <si>
    <t>POL00850</t>
  </si>
  <si>
    <t>CLM001450</t>
  </si>
  <si>
    <t>CUST02206</t>
  </si>
  <si>
    <t>POL01437</t>
  </si>
  <si>
    <t>CLM001451</t>
  </si>
  <si>
    <t>CLM001452</t>
  </si>
  <si>
    <t>CLM001453</t>
  </si>
  <si>
    <t>CLM001454</t>
  </si>
  <si>
    <t>CUST02032</t>
  </si>
  <si>
    <t>POL01207</t>
  </si>
  <si>
    <t>CLM001455</t>
  </si>
  <si>
    <t>CUST02270</t>
  </si>
  <si>
    <t>POL02346</t>
  </si>
  <si>
    <t>CLM001456</t>
  </si>
  <si>
    <t>CLM001457</t>
  </si>
  <si>
    <t>CUST00159</t>
  </si>
  <si>
    <t>POL01147</t>
  </si>
  <si>
    <t>CLM001458</t>
  </si>
  <si>
    <t>CLM001459</t>
  </si>
  <si>
    <t>CLM001460</t>
  </si>
  <si>
    <t>CUST00542</t>
  </si>
  <si>
    <t>POL02175</t>
  </si>
  <si>
    <t>CLM001461</t>
  </si>
  <si>
    <t>CLM001462</t>
  </si>
  <si>
    <t>CUST00657</t>
  </si>
  <si>
    <t>POL00247</t>
  </si>
  <si>
    <t>CLM001463</t>
  </si>
  <si>
    <t>CUST01500</t>
  </si>
  <si>
    <t>POL00871</t>
  </si>
  <si>
    <t>CLM001464</t>
  </si>
  <si>
    <t>CLM001465</t>
  </si>
  <si>
    <t>CUST00381</t>
  </si>
  <si>
    <t>POL00480</t>
  </si>
  <si>
    <t>CLM001466</t>
  </si>
  <si>
    <t>POL00460</t>
  </si>
  <si>
    <t>CLM001467</t>
  </si>
  <si>
    <t>CUST00759</t>
  </si>
  <si>
    <t>POL01291</t>
  </si>
  <si>
    <t>CLM001468</t>
  </si>
  <si>
    <t>CLM001469</t>
  </si>
  <si>
    <t>CLM001470</t>
  </si>
  <si>
    <t>CLM001471</t>
  </si>
  <si>
    <t>CLM001472</t>
  </si>
  <si>
    <t>POL00931</t>
  </si>
  <si>
    <t>CLM001473</t>
  </si>
  <si>
    <t>CUST00091</t>
  </si>
  <si>
    <t>POL00800</t>
  </si>
  <si>
    <t>CLM001474</t>
  </si>
  <si>
    <t>POL01032</t>
  </si>
  <si>
    <t>CLM001475</t>
  </si>
  <si>
    <t>CLM001476</t>
  </si>
  <si>
    <t>CLM001477</t>
  </si>
  <si>
    <t>CUST00854</t>
  </si>
  <si>
    <t>POL02529</t>
  </si>
  <si>
    <t>CLM001478</t>
  </si>
  <si>
    <t>POL00566</t>
  </si>
  <si>
    <t>CLM001479</t>
  </si>
  <si>
    <t>CUST01907</t>
  </si>
  <si>
    <t>POL01587</t>
  </si>
  <si>
    <t>CLM001480</t>
  </si>
  <si>
    <t>CUST00900</t>
  </si>
  <si>
    <t>POL00845</t>
  </si>
  <si>
    <t>CLM001481</t>
  </si>
  <si>
    <t>CUST02175</t>
  </si>
  <si>
    <t>POL02777</t>
  </si>
  <si>
    <t>CLM001482</t>
  </si>
  <si>
    <t>POL00324</t>
  </si>
  <si>
    <t>CLM001483</t>
  </si>
  <si>
    <t>CLM001484</t>
  </si>
  <si>
    <t>CUST01047</t>
  </si>
  <si>
    <t>POL01061</t>
  </si>
  <si>
    <t>CLM001485</t>
  </si>
  <si>
    <t>CLM001486</t>
  </si>
  <si>
    <t>CUST02426</t>
  </si>
  <si>
    <t>POL03012</t>
  </si>
  <si>
    <t>CLM001487</t>
  </si>
  <si>
    <t>CLM001488</t>
  </si>
  <si>
    <t>CLM001489</t>
  </si>
  <si>
    <t>CLM001490</t>
  </si>
  <si>
    <t>POL02488</t>
  </si>
  <si>
    <t>CLM001491</t>
  </si>
  <si>
    <t>POL00464</t>
  </si>
  <si>
    <t>CLM001492</t>
  </si>
  <si>
    <t>POL01478</t>
  </si>
  <si>
    <t>CLM001493</t>
  </si>
  <si>
    <t>CUST00711</t>
  </si>
  <si>
    <t>POL01319</t>
  </si>
  <si>
    <t>CLM001494</t>
  </si>
  <si>
    <t>CUST00374</t>
  </si>
  <si>
    <t>POL01439</t>
  </si>
  <si>
    <t>CLM001495</t>
  </si>
  <si>
    <t>CUST00700</t>
  </si>
  <si>
    <t>POL01117</t>
  </si>
  <si>
    <t>CLM001496</t>
  </si>
  <si>
    <t>CUST01454</t>
  </si>
  <si>
    <t>POL02637</t>
  </si>
  <si>
    <t>CLM001497</t>
  </si>
  <si>
    <t>CUST00714</t>
  </si>
  <si>
    <t>POL03188</t>
  </si>
  <si>
    <t>CLM001498</t>
  </si>
  <si>
    <t>CUST02213</t>
  </si>
  <si>
    <t>POL00086</t>
  </si>
  <si>
    <t>CLM001499</t>
  </si>
  <si>
    <t>CUST02394</t>
  </si>
  <si>
    <t>POL02742</t>
  </si>
  <si>
    <t>CLM001500</t>
  </si>
  <si>
    <t>CUST01712</t>
  </si>
  <si>
    <t>POL02768</t>
  </si>
  <si>
    <t>CLM001501</t>
  </si>
  <si>
    <t>CUST02499</t>
  </si>
  <si>
    <t>POL01170</t>
  </si>
  <si>
    <t>CLM001502</t>
  </si>
  <si>
    <t>CLM001503</t>
  </si>
  <si>
    <t>CUST01068</t>
  </si>
  <si>
    <t>POL00327</t>
  </si>
  <si>
    <t>CLM001504</t>
  </si>
  <si>
    <t>CUST01273</t>
  </si>
  <si>
    <t>POL01124</t>
  </si>
  <si>
    <t>CLM001505</t>
  </si>
  <si>
    <t>CUST00482</t>
  </si>
  <si>
    <t>POL00763</t>
  </si>
  <si>
    <t>CLM001506</t>
  </si>
  <si>
    <t>CUST00405</t>
  </si>
  <si>
    <t>POL02902</t>
  </si>
  <si>
    <t>CLM001507</t>
  </si>
  <si>
    <t>CUST01851</t>
  </si>
  <si>
    <t>POL00343</t>
  </si>
  <si>
    <t>CLM001508</t>
  </si>
  <si>
    <t>POL01088</t>
  </si>
  <si>
    <t>CLM001509</t>
  </si>
  <si>
    <t>POL01539</t>
  </si>
  <si>
    <t>CLM001510</t>
  </si>
  <si>
    <t>CUST01780</t>
  </si>
  <si>
    <t>POL03129</t>
  </si>
  <si>
    <t>CLM001511</t>
  </si>
  <si>
    <t>CUST01213</t>
  </si>
  <si>
    <t>POL02616</t>
  </si>
  <si>
    <t>CLM001512</t>
  </si>
  <si>
    <t>CUST01225</t>
  </si>
  <si>
    <t>POL02997</t>
  </si>
  <si>
    <t>CLM001513</t>
  </si>
  <si>
    <t>CUST01875</t>
  </si>
  <si>
    <t>POL00993</t>
  </si>
  <si>
    <t>CLM001514</t>
  </si>
  <si>
    <t>CUST00439</t>
  </si>
  <si>
    <t>POL00858</t>
  </si>
  <si>
    <t>CLM001515</t>
  </si>
  <si>
    <t>CUST01323</t>
  </si>
  <si>
    <t>POL01829</t>
  </si>
  <si>
    <t>CLM001516</t>
  </si>
  <si>
    <t>CLM001517</t>
  </si>
  <si>
    <t>POL00051</t>
  </si>
  <si>
    <t>CLM001518</t>
  </si>
  <si>
    <t>POL02599</t>
  </si>
  <si>
    <t>CLM001519</t>
  </si>
  <si>
    <t>CUST00489</t>
  </si>
  <si>
    <t>POL00304</t>
  </si>
  <si>
    <t>CLM001520</t>
  </si>
  <si>
    <t>CUST01842</t>
  </si>
  <si>
    <t>POL00626</t>
  </si>
  <si>
    <t>CLM001521</t>
  </si>
  <si>
    <t>CLM001522</t>
  </si>
  <si>
    <t>CLM001523</t>
  </si>
  <si>
    <t>POL02056</t>
  </si>
  <si>
    <t>CLM001524</t>
  </si>
  <si>
    <t>POL00414</t>
  </si>
  <si>
    <t>CLM001525</t>
  </si>
  <si>
    <t>CUST01029</t>
  </si>
  <si>
    <t>POL00803</t>
  </si>
  <si>
    <t>CLM001526</t>
  </si>
  <si>
    <t>CLM001527</t>
  </si>
  <si>
    <t>CLM001528</t>
  </si>
  <si>
    <t>CLM001529</t>
  </si>
  <si>
    <t>CLM001530</t>
  </si>
  <si>
    <t>CUST01471</t>
  </si>
  <si>
    <t>POL02387</t>
  </si>
  <si>
    <t>CLM001531</t>
  </si>
  <si>
    <t>CUST01941</t>
  </si>
  <si>
    <t>POL02490</t>
  </si>
  <si>
    <t>CLM001532</t>
  </si>
  <si>
    <t>CUST00603</t>
  </si>
  <si>
    <t>POL02367</t>
  </si>
  <si>
    <t>CLM001533</t>
  </si>
  <si>
    <t>CUST02305</t>
  </si>
  <si>
    <t>POL00339</t>
  </si>
  <si>
    <t>CLM001534</t>
  </si>
  <si>
    <t>CLM001535</t>
  </si>
  <si>
    <t>CUST01100</t>
  </si>
  <si>
    <t>POL00673</t>
  </si>
  <si>
    <t>CLM001536</t>
  </si>
  <si>
    <t>CLM001537</t>
  </si>
  <si>
    <t>CLM001538</t>
  </si>
  <si>
    <t>CLM001539</t>
  </si>
  <si>
    <t>POL02521</t>
  </si>
  <si>
    <t>CLM001540</t>
  </si>
  <si>
    <t>POL00788</t>
  </si>
  <si>
    <t>CLM001541</t>
  </si>
  <si>
    <t>CUST00300</t>
  </si>
  <si>
    <t>POL03112</t>
  </si>
  <si>
    <t>CLM001542</t>
  </si>
  <si>
    <t>CUST01674</t>
  </si>
  <si>
    <t>POL00887</t>
  </si>
  <si>
    <t>CLM001543</t>
  </si>
  <si>
    <t>CLM001544</t>
  </si>
  <si>
    <t>CUST01642</t>
  </si>
  <si>
    <t>POL01035</t>
  </si>
  <si>
    <t>CLM001545</t>
  </si>
  <si>
    <t>CLM001546</t>
  </si>
  <si>
    <t>CLM001547</t>
  </si>
  <si>
    <t>CLM001548</t>
  </si>
  <si>
    <t>CLM001549</t>
  </si>
  <si>
    <t>CLM001550</t>
  </si>
  <si>
    <t>CUST00791</t>
  </si>
  <si>
    <t>POL00137</t>
  </si>
  <si>
    <t>CLM001551</t>
  </si>
  <si>
    <t>CLM001552</t>
  </si>
  <si>
    <t>CUST00183</t>
  </si>
  <si>
    <t>POL02216</t>
  </si>
  <si>
    <t>CLM001553</t>
  </si>
  <si>
    <t>CLM001554</t>
  </si>
  <si>
    <t>CUST01872</t>
  </si>
  <si>
    <t>POL00070</t>
  </si>
  <si>
    <t>CLM001555</t>
  </si>
  <si>
    <t>CUST02445</t>
  </si>
  <si>
    <t>POL00506</t>
  </si>
  <si>
    <t>CLM001556</t>
  </si>
  <si>
    <t>CLM001557</t>
  </si>
  <si>
    <t>CLM001558</t>
  </si>
  <si>
    <t>CUST01135</t>
  </si>
  <si>
    <t>POL01121</t>
  </si>
  <si>
    <t>CLM001559</t>
  </si>
  <si>
    <t>CLM001560</t>
  </si>
  <si>
    <t>CUST02194</t>
  </si>
  <si>
    <t>POL00022</t>
  </si>
  <si>
    <t>CLM001561</t>
  </si>
  <si>
    <t>CUST01435</t>
  </si>
  <si>
    <t>POL00152</t>
  </si>
  <si>
    <t>CLM001562</t>
  </si>
  <si>
    <t>CUST01784</t>
  </si>
  <si>
    <t>POL02831</t>
  </si>
  <si>
    <t>CLM001563</t>
  </si>
  <si>
    <t>CLM001564</t>
  </si>
  <si>
    <t>CUST00668</t>
  </si>
  <si>
    <t>POL01920</t>
  </si>
  <si>
    <t>CLM001565</t>
  </si>
  <si>
    <t>CUST00535</t>
  </si>
  <si>
    <t>POL01103</t>
  </si>
  <si>
    <t>CLM001566</t>
  </si>
  <si>
    <t>CLM001567</t>
  </si>
  <si>
    <t>CLM001568</t>
  </si>
  <si>
    <t>CUST01914</t>
  </si>
  <si>
    <t>POL01393</t>
  </si>
  <si>
    <t>CLM001569</t>
  </si>
  <si>
    <t>CUST01841</t>
  </si>
  <si>
    <t>POL01218</t>
  </si>
  <si>
    <t>CLM001570</t>
  </si>
  <si>
    <t>CUST01588</t>
  </si>
  <si>
    <t>POL01134</t>
  </si>
  <si>
    <t>CLM001571</t>
  </si>
  <si>
    <t>CLM001572</t>
  </si>
  <si>
    <t>CLM001573</t>
  </si>
  <si>
    <t>CUST00977</t>
  </si>
  <si>
    <t>POL02576</t>
  </si>
  <si>
    <t>CLM001574</t>
  </si>
  <si>
    <t>CLM001575</t>
  </si>
  <si>
    <t>CLM001576</t>
  </si>
  <si>
    <t>CLM001577</t>
  </si>
  <si>
    <t>CLM001578</t>
  </si>
  <si>
    <t>POL00890</t>
  </si>
  <si>
    <t>CLM001579</t>
  </si>
  <si>
    <t>CUST01683</t>
  </si>
  <si>
    <t>POL00235</t>
  </si>
  <si>
    <t>CLM001580</t>
  </si>
  <si>
    <t>CLM001581</t>
  </si>
  <si>
    <t>CLM001582</t>
  </si>
  <si>
    <t>POL00264</t>
  </si>
  <si>
    <t>CLM001583</t>
  </si>
  <si>
    <t>CLM001584</t>
  </si>
  <si>
    <t>CUST00017</t>
  </si>
  <si>
    <t>POL02501</t>
  </si>
  <si>
    <t>CLM001585</t>
  </si>
  <si>
    <t>CUST01427</t>
  </si>
  <si>
    <t>POL00114</t>
  </si>
  <si>
    <t>CLM001586</t>
  </si>
  <si>
    <t>CLM001587</t>
  </si>
  <si>
    <t>CLM001588</t>
  </si>
  <si>
    <t>CUST02211</t>
  </si>
  <si>
    <t>POL03120</t>
  </si>
  <si>
    <t>CLM001589</t>
  </si>
  <si>
    <t>POL01401</t>
  </si>
  <si>
    <t>CLM001590</t>
  </si>
  <si>
    <t>POL00832</t>
  </si>
  <si>
    <t>CLM001591</t>
  </si>
  <si>
    <t>CLM001592</t>
  </si>
  <si>
    <t>CLM001593</t>
  </si>
  <si>
    <t>POL00600</t>
  </si>
  <si>
    <t>CLM001594</t>
  </si>
  <si>
    <t>CUST01919</t>
  </si>
  <si>
    <t>POL00978</t>
  </si>
  <si>
    <t>CLM001595</t>
  </si>
  <si>
    <t>CUST01684</t>
  </si>
  <si>
    <t>POL00408</t>
  </si>
  <si>
    <t>CLM001596</t>
  </si>
  <si>
    <t>CLM001597</t>
  </si>
  <si>
    <t>CLM001598</t>
  </si>
  <si>
    <t>POL02587</t>
  </si>
  <si>
    <t>CLM001599</t>
  </si>
  <si>
    <t>CUST00004</t>
  </si>
  <si>
    <t>POL01202</t>
  </si>
  <si>
    <t>CLM001600</t>
  </si>
  <si>
    <t>POL01559</t>
  </si>
  <si>
    <t>CLM001601</t>
  </si>
  <si>
    <t>CLM001602</t>
  </si>
  <si>
    <t>CUST02348</t>
  </si>
  <si>
    <t>POL01175</t>
  </si>
  <si>
    <t>CLM001603</t>
  </si>
  <si>
    <t>CLM001604</t>
  </si>
  <si>
    <t>CLM001605</t>
  </si>
  <si>
    <t>POL02910</t>
  </si>
  <si>
    <t>CLM001606</t>
  </si>
  <si>
    <t>CLM001607</t>
  </si>
  <si>
    <t>CLM001608</t>
  </si>
  <si>
    <t>CUST01199</t>
  </si>
  <si>
    <t>POL01919</t>
  </si>
  <si>
    <t>CLM001609</t>
  </si>
  <si>
    <t>CUST01127</t>
  </si>
  <si>
    <t>POL01338</t>
  </si>
  <si>
    <t>CLM001610</t>
  </si>
  <si>
    <t>POL02348</t>
  </si>
  <si>
    <t>CLM001611</t>
  </si>
  <si>
    <t>CLM001612</t>
  </si>
  <si>
    <t>CUST00594</t>
  </si>
  <si>
    <t>POL00862</t>
  </si>
  <si>
    <t>CLM001613</t>
  </si>
  <si>
    <t>CUST01530</t>
  </si>
  <si>
    <t>POL02556</t>
  </si>
  <si>
    <t>CLM001614</t>
  </si>
  <si>
    <t>CLM001615</t>
  </si>
  <si>
    <t>CLM001616</t>
  </si>
  <si>
    <t>CLM001617</t>
  </si>
  <si>
    <t>CLM001618</t>
  </si>
  <si>
    <t>CUST02022</t>
  </si>
  <si>
    <t>POL00376</t>
  </si>
  <si>
    <t>CLM001619</t>
  </si>
  <si>
    <t>CUST00600</t>
  </si>
  <si>
    <t>POL00533</t>
  </si>
  <si>
    <t>CLM001620</t>
  </si>
  <si>
    <t>POL01037</t>
  </si>
  <si>
    <t>CLM001621</t>
  </si>
  <si>
    <t>CLM001622</t>
  </si>
  <si>
    <t>CUST01128</t>
  </si>
  <si>
    <t>POL01301</t>
  </si>
  <si>
    <t>CLM001623</t>
  </si>
  <si>
    <t>POL01477</t>
  </si>
  <si>
    <t>CLM001624</t>
  </si>
  <si>
    <t>POL02484</t>
  </si>
  <si>
    <t>CLM001625</t>
  </si>
  <si>
    <t>CUST00770</t>
  </si>
  <si>
    <t>POL00549</t>
  </si>
  <si>
    <t>CLM001626</t>
  </si>
  <si>
    <t>CUST00315</t>
  </si>
  <si>
    <t>POL01817</t>
  </si>
  <si>
    <t>CLM001627</t>
  </si>
  <si>
    <t>CLM001628</t>
  </si>
  <si>
    <t>CLM001629</t>
  </si>
  <si>
    <t>CUST00782</t>
  </si>
  <si>
    <t>POL02904</t>
  </si>
  <si>
    <t>CLM001630</t>
  </si>
  <si>
    <t>CLM001631</t>
  </si>
  <si>
    <t>CLM001632</t>
  </si>
  <si>
    <t>CUST01480</t>
  </si>
  <si>
    <t>POL00013</t>
  </si>
  <si>
    <t>CLM001633</t>
  </si>
  <si>
    <t>CUST00431</t>
  </si>
  <si>
    <t>POL01315</t>
  </si>
  <si>
    <t>CLM001634</t>
  </si>
  <si>
    <t>CUST02368</t>
  </si>
  <si>
    <t>POL00065</t>
  </si>
  <si>
    <t>CLM001635</t>
  </si>
  <si>
    <t>CLM001636</t>
  </si>
  <si>
    <t>CUST02124</t>
  </si>
  <si>
    <t>POL00770</t>
  </si>
  <si>
    <t>CLM001637</t>
  </si>
  <si>
    <t>CLM001638</t>
  </si>
  <si>
    <t>CLM001639</t>
  </si>
  <si>
    <t>CUST00098</t>
  </si>
  <si>
    <t>POL00878</t>
  </si>
  <si>
    <t>CLM001640</t>
  </si>
  <si>
    <t>CUST00456</t>
  </si>
  <si>
    <t>POL00383</t>
  </si>
  <si>
    <t>CLM001641</t>
  </si>
  <si>
    <t>CUST01341</t>
  </si>
  <si>
    <t>POL01180</t>
  </si>
  <si>
    <t>CLM001642</t>
  </si>
  <si>
    <t>POL01929</t>
  </si>
  <si>
    <t>CLM001643</t>
  </si>
  <si>
    <t>CLM001644</t>
  </si>
  <si>
    <t>POL01938</t>
  </si>
  <si>
    <t>CLM001645</t>
  </si>
  <si>
    <t>CUST01575</t>
  </si>
  <si>
    <t>POL02581</t>
  </si>
  <si>
    <t>CLM001646</t>
  </si>
  <si>
    <t>CUST01569</t>
  </si>
  <si>
    <t>POL00144</t>
  </si>
  <si>
    <t>CLM001647</t>
  </si>
  <si>
    <t>CLM001648</t>
  </si>
  <si>
    <t>POL01901</t>
  </si>
  <si>
    <t>CLM001649</t>
  </si>
  <si>
    <t>CUST02230</t>
  </si>
  <si>
    <t>POL01676</t>
  </si>
  <si>
    <t>CLM001650</t>
  </si>
  <si>
    <t>POL00467</t>
  </si>
  <si>
    <t>CLM001651</t>
  </si>
  <si>
    <t>POL00662</t>
  </si>
  <si>
    <t>CLM001652</t>
  </si>
  <si>
    <t>CUST01032</t>
  </si>
  <si>
    <t>POL01208</t>
  </si>
  <si>
    <t>CLM001653</t>
  </si>
  <si>
    <t>POL02085</t>
  </si>
  <si>
    <t>CLM001654</t>
  </si>
  <si>
    <t>CUST02139</t>
  </si>
  <si>
    <t>POL03167</t>
  </si>
  <si>
    <t>CLM001655</t>
  </si>
  <si>
    <t>CLM001656</t>
  </si>
  <si>
    <t>POL01671</t>
  </si>
  <si>
    <t>CLM001657</t>
  </si>
  <si>
    <t>CLM001658</t>
  </si>
  <si>
    <t>CUST01449</t>
  </si>
  <si>
    <t>POL00110</t>
  </si>
  <si>
    <t>CLM001659</t>
  </si>
  <si>
    <t>CUST02236</t>
  </si>
  <si>
    <t>POL01275</t>
  </si>
  <si>
    <t>CLM001660</t>
  </si>
  <si>
    <t>CLM001661</t>
  </si>
  <si>
    <t>CUST01120</t>
  </si>
  <si>
    <t>POL00482</t>
  </si>
  <si>
    <t>CLM001662</t>
  </si>
  <si>
    <t>CUST01827</t>
  </si>
  <si>
    <t>POL02147</t>
  </si>
  <si>
    <t>CLM001663</t>
  </si>
  <si>
    <t>POL00828</t>
  </si>
  <si>
    <t>CLM001664</t>
  </si>
  <si>
    <t>CLM001665</t>
  </si>
  <si>
    <t>CUST00779</t>
  </si>
  <si>
    <t>POL01246</t>
  </si>
  <si>
    <t>CLM001666</t>
  </si>
  <si>
    <t>POL03087</t>
  </si>
  <si>
    <t>CLM001667</t>
  </si>
  <si>
    <t>CLM001668</t>
  </si>
  <si>
    <t>CLM001669</t>
  </si>
  <si>
    <t>CLM001670</t>
  </si>
  <si>
    <t>CUST01597</t>
  </si>
  <si>
    <t>POL00068</t>
  </si>
  <si>
    <t>CLM001671</t>
  </si>
  <si>
    <t>CUST00849</t>
  </si>
  <si>
    <t>POL01078</t>
  </si>
  <si>
    <t>CLM001672</t>
  </si>
  <si>
    <t>CLM001673</t>
  </si>
  <si>
    <t>POL01564</t>
  </si>
  <si>
    <t>CLM001674</t>
  </si>
  <si>
    <t>CUST00164</t>
  </si>
  <si>
    <t>POL02164</t>
  </si>
  <si>
    <t>CLM001675</t>
  </si>
  <si>
    <t>CLM001676</t>
  </si>
  <si>
    <t>POL01460</t>
  </si>
  <si>
    <t>CLM001677</t>
  </si>
  <si>
    <t>CLM001678</t>
  </si>
  <si>
    <t>CLM001679</t>
  </si>
  <si>
    <t>CLM001680</t>
  </si>
  <si>
    <t>CUST00204</t>
  </si>
  <si>
    <t>POL02887</t>
  </si>
  <si>
    <t>CLM001681</t>
  </si>
  <si>
    <t>CLM001682</t>
  </si>
  <si>
    <t>CLM001683</t>
  </si>
  <si>
    <t>CLM001684</t>
  </si>
  <si>
    <t>CUST01706</t>
  </si>
  <si>
    <t>POL00256</t>
  </si>
  <si>
    <t>CLM001685</t>
  </si>
  <si>
    <t>POL00678</t>
  </si>
  <si>
    <t>CLM001686</t>
  </si>
  <si>
    <t>CLM001687</t>
  </si>
  <si>
    <t>CUST01688</t>
  </si>
  <si>
    <t>POL00222</t>
  </si>
  <si>
    <t>CLM001688</t>
  </si>
  <si>
    <t>CLM001689</t>
  </si>
  <si>
    <t>CUST02369</t>
  </si>
  <si>
    <t>POL01316</t>
  </si>
  <si>
    <t>CLM001690</t>
  </si>
  <si>
    <t>CLM001691</t>
  </si>
  <si>
    <t>CLM001692</t>
  </si>
  <si>
    <t>CLM001693</t>
  </si>
  <si>
    <t>CUST01236</t>
  </si>
  <si>
    <t>POL01968</t>
  </si>
  <si>
    <t>CLM001694</t>
  </si>
  <si>
    <t>CUST02216</t>
  </si>
  <si>
    <t>POL03044</t>
  </si>
  <si>
    <t>CLM001695</t>
  </si>
  <si>
    <t>CUST01862</t>
  </si>
  <si>
    <t>POL01014</t>
  </si>
  <si>
    <t>CLM001696</t>
  </si>
  <si>
    <t>CUST00574</t>
  </si>
  <si>
    <t>POL00984</t>
  </si>
  <si>
    <t>CLM001697</t>
  </si>
  <si>
    <t>CLM001698</t>
  </si>
  <si>
    <t>CUST00904</t>
  </si>
  <si>
    <t>POL02574</t>
  </si>
  <si>
    <t>CLM001699</t>
  </si>
  <si>
    <t>CUST02039</t>
  </si>
  <si>
    <t>POL01701</t>
  </si>
  <si>
    <t>CLM001700</t>
  </si>
  <si>
    <t>CUST01954</t>
  </si>
  <si>
    <t>POL02663</t>
  </si>
  <si>
    <t>CLM001701</t>
  </si>
  <si>
    <t>POL00238</t>
  </si>
  <si>
    <t>CLM001702</t>
  </si>
  <si>
    <t>CUST00388</t>
  </si>
  <si>
    <t>POL00315</t>
  </si>
  <si>
    <t>CLM001703</t>
  </si>
  <si>
    <t>CLM001704</t>
  </si>
  <si>
    <t>CLM001705</t>
  </si>
  <si>
    <t>POL00075</t>
  </si>
  <si>
    <t>CLM001706</t>
  </si>
  <si>
    <t>CLM001707</t>
  </si>
  <si>
    <t>CLM001708</t>
  </si>
  <si>
    <t>CUST02123</t>
  </si>
  <si>
    <t>POL02943</t>
  </si>
  <si>
    <t>CLM001709</t>
  </si>
  <si>
    <t>CUST01020</t>
  </si>
  <si>
    <t>POL02504</t>
  </si>
  <si>
    <t>CLM001710</t>
  </si>
  <si>
    <t>CLM001711</t>
  </si>
  <si>
    <t>CLM001712</t>
  </si>
  <si>
    <t>CUST00175</t>
  </si>
  <si>
    <t>POL02677</t>
  </si>
  <si>
    <t>CLM001713</t>
  </si>
  <si>
    <t>CLM001714</t>
  </si>
  <si>
    <t>CUST01761</t>
  </si>
  <si>
    <t>POL01530</t>
  </si>
  <si>
    <t>CLM001715</t>
  </si>
  <si>
    <t>CLM001716</t>
  </si>
  <si>
    <t>CLM001717</t>
  </si>
  <si>
    <t>CUST00902</t>
  </si>
  <si>
    <t>POL01187</t>
  </si>
  <si>
    <t>CLM001718</t>
  </si>
  <si>
    <t>CUST01952</t>
  </si>
  <si>
    <t>POL02891</t>
  </si>
  <si>
    <t>CLM001719</t>
  </si>
  <si>
    <t>CUST01460</t>
  </si>
  <si>
    <t>POL02114</t>
  </si>
  <si>
    <t>CLM001720</t>
  </si>
  <si>
    <t>POL01411</t>
  </si>
  <si>
    <t>CLM001721</t>
  </si>
  <si>
    <t>CUST01589</t>
  </si>
  <si>
    <t>POL02784</t>
  </si>
  <si>
    <t>CLM001722</t>
  </si>
  <si>
    <t>CLM001723</t>
  </si>
  <si>
    <t>CLM001724</t>
  </si>
  <si>
    <t>CUST00710</t>
  </si>
  <si>
    <t>POL01359</t>
  </si>
  <si>
    <t>CLM001725</t>
  </si>
  <si>
    <t>CLM001726</t>
  </si>
  <si>
    <t>CLM001727</t>
  </si>
  <si>
    <t>POL03055</t>
  </si>
  <si>
    <t>CLM001728</t>
  </si>
  <si>
    <t>CUST02294</t>
  </si>
  <si>
    <t>POL00170</t>
  </si>
  <si>
    <t>CLM001729</t>
  </si>
  <si>
    <t>CUST00076</t>
  </si>
  <si>
    <t>POL02678</t>
  </si>
  <si>
    <t>CLM001730</t>
  </si>
  <si>
    <t>CLM001731</t>
  </si>
  <si>
    <t>CUST00907</t>
  </si>
  <si>
    <t>POL01733</t>
  </si>
  <si>
    <t>CLM001732</t>
  </si>
  <si>
    <t>CLM001733</t>
  </si>
  <si>
    <t>CLM001734</t>
  </si>
  <si>
    <t>POL01196</t>
  </si>
  <si>
    <t>CLM001735</t>
  </si>
  <si>
    <t>POL02961</t>
  </si>
  <si>
    <t>CLM001736</t>
  </si>
  <si>
    <t>CUST00223</t>
  </si>
  <si>
    <t>POL01454</t>
  </si>
  <si>
    <t>CLM001737</t>
  </si>
  <si>
    <t>CUST00269</t>
  </si>
  <si>
    <t>POL02775</t>
  </si>
  <si>
    <t>CLM001738</t>
  </si>
  <si>
    <t>CLM001739</t>
  </si>
  <si>
    <t>CLM001740</t>
  </si>
  <si>
    <t>CLM001741</t>
  </si>
  <si>
    <t>CLM001742</t>
  </si>
  <si>
    <t>CUST01159</t>
  </si>
  <si>
    <t>POL02572</t>
  </si>
  <si>
    <t>CLM001743</t>
  </si>
  <si>
    <t>CUST00780</t>
  </si>
  <si>
    <t>POL01146</t>
  </si>
  <si>
    <t>CLM001744</t>
  </si>
  <si>
    <t>CUST02295</t>
  </si>
  <si>
    <t>POL01999</t>
  </si>
  <si>
    <t>CLM001745</t>
  </si>
  <si>
    <t>CUST00758</t>
  </si>
  <si>
    <t>POL01987</t>
  </si>
  <si>
    <t>CLM001746</t>
  </si>
  <si>
    <t>CLM001747</t>
  </si>
  <si>
    <t>CLM001748</t>
  </si>
  <si>
    <t>CUST01801</t>
  </si>
  <si>
    <t>POL00053</t>
  </si>
  <si>
    <t>CLM001749</t>
  </si>
  <si>
    <t>CUST02469</t>
  </si>
  <si>
    <t>POL01840</t>
  </si>
  <si>
    <t>CLM001750</t>
  </si>
  <si>
    <t>CLM001751</t>
  </si>
  <si>
    <t>CLM001752</t>
  </si>
  <si>
    <t>POL01601</t>
  </si>
  <si>
    <t>CLM001753</t>
  </si>
  <si>
    <t>CLM001754</t>
  </si>
  <si>
    <t>CUST00376</t>
  </si>
  <si>
    <t>POL00853</t>
  </si>
  <si>
    <t>CLM001755</t>
  </si>
  <si>
    <t>CUST01755</t>
  </si>
  <si>
    <t>POL01109</t>
  </si>
  <si>
    <t>CLM001756</t>
  </si>
  <si>
    <t>CUST00377</t>
  </si>
  <si>
    <t>POL02197</t>
  </si>
  <si>
    <t>CLM001757</t>
  </si>
  <si>
    <t>CUST01340</t>
  </si>
  <si>
    <t>POL01171</t>
  </si>
  <si>
    <t>CLM001758</t>
  </si>
  <si>
    <t>CLM001759</t>
  </si>
  <si>
    <t>CLM001760</t>
  </si>
  <si>
    <t>CUST00587</t>
  </si>
  <si>
    <t>POL00328</t>
  </si>
  <si>
    <t>CLM001761</t>
  </si>
  <si>
    <t>CLM001762</t>
  </si>
  <si>
    <t>CUST01543</t>
  </si>
  <si>
    <t>POL02936</t>
  </si>
  <si>
    <t>CLM001763</t>
  </si>
  <si>
    <t>POL00888</t>
  </si>
  <si>
    <t>CLM001764</t>
  </si>
  <si>
    <t>CLM001765</t>
  </si>
  <si>
    <t>CUST00768</t>
  </si>
  <si>
    <t>POL01009</t>
  </si>
  <si>
    <t>CLM001766</t>
  </si>
  <si>
    <t>CUST00492</t>
  </si>
  <si>
    <t>POL02203</t>
  </si>
  <si>
    <t>CLM001767</t>
  </si>
  <si>
    <t>CLM001768</t>
  </si>
  <si>
    <t>CUST01605</t>
  </si>
  <si>
    <t>POL01231</t>
  </si>
  <si>
    <t>CLM001769</t>
  </si>
  <si>
    <t>POL00277</t>
  </si>
  <si>
    <t>CLM001770</t>
  </si>
  <si>
    <t>CLM001771</t>
  </si>
  <si>
    <t>CUST01722</t>
  </si>
  <si>
    <t>POL00706</t>
  </si>
  <si>
    <t>CLM001772</t>
  </si>
  <si>
    <t>CLM001773</t>
  </si>
  <si>
    <t>CLM001774</t>
  </si>
  <si>
    <t>CUST00644</t>
  </si>
  <si>
    <t>POL02999</t>
  </si>
  <si>
    <t>CLM001775</t>
  </si>
  <si>
    <t>CUST00279</t>
  </si>
  <si>
    <t>POL01954</t>
  </si>
  <si>
    <t>CLM001776</t>
  </si>
  <si>
    <t>CUST00526</t>
  </si>
  <si>
    <t>POL03000</t>
  </si>
  <si>
    <t>CLM001777</t>
  </si>
  <si>
    <t>POL01287</t>
  </si>
  <si>
    <t>CLM001778</t>
  </si>
  <si>
    <t>CLM001779</t>
  </si>
  <si>
    <t>POL01144</t>
  </si>
  <si>
    <t>CLM001780</t>
  </si>
  <si>
    <t>CLM001781</t>
  </si>
  <si>
    <t>CLM001782</t>
  </si>
  <si>
    <t>CLM001783</t>
  </si>
  <si>
    <t>CLM001784</t>
  </si>
  <si>
    <t>CLM001785</t>
  </si>
  <si>
    <t>CLM001786</t>
  </si>
  <si>
    <t>CUST01044</t>
  </si>
  <si>
    <t>POL01740</t>
  </si>
  <si>
    <t>CLM001787</t>
  </si>
  <si>
    <t>POL01785</t>
  </si>
  <si>
    <t>CLM001788</t>
  </si>
  <si>
    <t>POL01886</t>
  </si>
  <si>
    <t>CLM001789</t>
  </si>
  <si>
    <t>CUST00197</t>
  </si>
  <si>
    <t>POL02772</t>
  </si>
  <si>
    <t>CLM001790</t>
  </si>
  <si>
    <t>CLM001791</t>
  </si>
  <si>
    <t>CUST01996</t>
  </si>
  <si>
    <t>POL03109</t>
  </si>
  <si>
    <t>CLM001792</t>
  </si>
  <si>
    <t>POL01956</t>
  </si>
  <si>
    <t>CLM001793</t>
  </si>
  <si>
    <t>CLM001794</t>
  </si>
  <si>
    <t>CLM001795</t>
  </si>
  <si>
    <t>CLM001796</t>
  </si>
  <si>
    <t>CUST00832</t>
  </si>
  <si>
    <t>POL02925</t>
  </si>
  <si>
    <t>CLM001797</t>
  </si>
  <si>
    <t>POL00120</t>
  </si>
  <si>
    <t>CLM001798</t>
  </si>
  <si>
    <t>CUST01521</t>
  </si>
  <si>
    <t>POL00692</t>
  </si>
  <si>
    <t>CLM001799</t>
  </si>
  <si>
    <t>CLM001800</t>
  </si>
  <si>
    <t>CUST01696</t>
  </si>
  <si>
    <t>POL00529</t>
  </si>
  <si>
    <t>CLM001801</t>
  </si>
  <si>
    <t>CUST00979</t>
  </si>
  <si>
    <t>POL00161</t>
  </si>
  <si>
    <t>CLM001802</t>
  </si>
  <si>
    <t>CUST01397</t>
  </si>
  <si>
    <t>POL03191</t>
  </si>
  <si>
    <t>CLM001803</t>
  </si>
  <si>
    <t>CLM001804</t>
  </si>
  <si>
    <t>POL00683</t>
  </si>
  <si>
    <t>CLM001805</t>
  </si>
  <si>
    <t>CUST01587</t>
  </si>
  <si>
    <t>POL03165</t>
  </si>
  <si>
    <t>CLM001806</t>
  </si>
  <si>
    <t>CUST01619</t>
  </si>
  <si>
    <t>POL00321</t>
  </si>
  <si>
    <t>CLM001807</t>
  </si>
  <si>
    <t>POL02560</t>
  </si>
  <si>
    <t>CLM001808</t>
  </si>
  <si>
    <t>CLM001809</t>
  </si>
  <si>
    <t>CLM001810</t>
  </si>
  <si>
    <t>CLM001811</t>
  </si>
  <si>
    <t>CUST01507</t>
  </si>
  <si>
    <t>POL00069</t>
  </si>
  <si>
    <t>CLM001812</t>
  </si>
  <si>
    <t>CLM001813</t>
  </si>
  <si>
    <t>CLM001814</t>
  </si>
  <si>
    <t>CUST02210</t>
  </si>
  <si>
    <t>POL01569</t>
  </si>
  <si>
    <t>CLM001815</t>
  </si>
  <si>
    <t>POL03080</t>
  </si>
  <si>
    <t>CLM001816</t>
  </si>
  <si>
    <t>POL00220</t>
  </si>
  <si>
    <t>CLM001817</t>
  </si>
  <si>
    <t>POL01345</t>
  </si>
  <si>
    <t>CLM001818</t>
  </si>
  <si>
    <t>POL01372</t>
  </si>
  <si>
    <t>CLM001819</t>
  </si>
  <si>
    <t>CLM001820</t>
  </si>
  <si>
    <t>CLM001821</t>
  </si>
  <si>
    <t>POL00644</t>
  </si>
  <si>
    <t>CLM001822</t>
  </si>
  <si>
    <t>CLM001823</t>
  </si>
  <si>
    <t>POL01668</t>
  </si>
  <si>
    <t>CLM001824</t>
  </si>
  <si>
    <t>CUST02297</t>
  </si>
  <si>
    <t>POL02980</t>
  </si>
  <si>
    <t>CLM001825</t>
  </si>
  <si>
    <t>POL01294</t>
  </si>
  <si>
    <t>CLM001826</t>
  </si>
  <si>
    <t>CLM001827</t>
  </si>
  <si>
    <t>CLM001828</t>
  </si>
  <si>
    <t>CUST02351</t>
  </si>
  <si>
    <t>POL02698</t>
  </si>
  <si>
    <t>CLM001829</t>
  </si>
  <si>
    <t>CUST01991</t>
  </si>
  <si>
    <t>POL02640</t>
  </si>
  <si>
    <t>CLM001830</t>
  </si>
  <si>
    <t>CLM001831</t>
  </si>
  <si>
    <t>CUST01379</t>
  </si>
  <si>
    <t>POL02607</t>
  </si>
  <si>
    <t>CLM001832</t>
  </si>
  <si>
    <t>CLM001833</t>
  </si>
  <si>
    <t>CLM001834</t>
  </si>
  <si>
    <t>CLM001835</t>
  </si>
  <si>
    <t>CLM001836</t>
  </si>
  <si>
    <t>CLM001837</t>
  </si>
  <si>
    <t>CLM001838</t>
  </si>
  <si>
    <t>CUST01937</t>
  </si>
  <si>
    <t>POL02653</t>
  </si>
  <si>
    <t>CLM001839</t>
  </si>
  <si>
    <t>CLM001840</t>
  </si>
  <si>
    <t>CUST01961</t>
  </si>
  <si>
    <t>POL01665</t>
  </si>
  <si>
    <t>CLM001841</t>
  </si>
  <si>
    <t>CUST01637</t>
  </si>
  <si>
    <t>POL00244</t>
  </si>
  <si>
    <t>CLM001842</t>
  </si>
  <si>
    <t>CLM001843</t>
  </si>
  <si>
    <t>POL01848</t>
  </si>
  <si>
    <t>CLM001844</t>
  </si>
  <si>
    <t>POL01235</t>
  </si>
  <si>
    <t>CLM001845</t>
  </si>
  <si>
    <t>CLM001846</t>
  </si>
  <si>
    <t>CUST01702</t>
  </si>
  <si>
    <t>POL00964</t>
  </si>
  <si>
    <t>CLM001847</t>
  </si>
  <si>
    <t>CLM001848</t>
  </si>
  <si>
    <t>CLM001849</t>
  </si>
  <si>
    <t>POL01424</t>
  </si>
  <si>
    <t>CLM001850</t>
  </si>
  <si>
    <t>CLM001851</t>
  </si>
  <si>
    <t>CLM001852</t>
  </si>
  <si>
    <t>POL01552</t>
  </si>
  <si>
    <t>CLM001853</t>
  </si>
  <si>
    <t>CUST01608</t>
  </si>
  <si>
    <t>POL02733</t>
  </si>
  <si>
    <t>CLM001854</t>
  </si>
  <si>
    <t>CLM001855</t>
  </si>
  <si>
    <t>POL01013</t>
  </si>
  <si>
    <t>CLM001856</t>
  </si>
  <si>
    <t>CUST00343</t>
  </si>
  <si>
    <t>POL00280</t>
  </si>
  <si>
    <t>CLM001857</t>
  </si>
  <si>
    <t>POL01839</t>
  </si>
  <si>
    <t>CLM001858</t>
  </si>
  <si>
    <t>CLM001859</t>
  </si>
  <si>
    <t>CUST01070</t>
  </si>
  <si>
    <t>POL01541</t>
  </si>
  <si>
    <t>CLM001860</t>
  </si>
  <si>
    <t>CLM001861</t>
  </si>
  <si>
    <t>CLM001862</t>
  </si>
  <si>
    <t>CUST00198</t>
  </si>
  <si>
    <t>POL01415</t>
  </si>
  <si>
    <t>CLM001863</t>
  </si>
  <si>
    <t>CLM001864</t>
  </si>
  <si>
    <t>POL02444</t>
  </si>
  <si>
    <t>CLM001865</t>
  </si>
  <si>
    <t>CUST01554</t>
  </si>
  <si>
    <t>POL00909</t>
  </si>
  <si>
    <t>CLM001866</t>
  </si>
  <si>
    <t>CLM001867</t>
  </si>
  <si>
    <t>POL00859</t>
  </si>
  <si>
    <t>CLM001868</t>
  </si>
  <si>
    <t>CLM001869</t>
  </si>
  <si>
    <t>POL00801</t>
  </si>
  <si>
    <t>CLM001870</t>
  </si>
  <si>
    <t>CUST01655</t>
  </si>
  <si>
    <t>POL02024</t>
  </si>
  <si>
    <t>CLM001871</t>
  </si>
  <si>
    <t>CLM001872</t>
  </si>
  <si>
    <t>POL00766</t>
  </si>
  <si>
    <t>CLM001873</t>
  </si>
  <si>
    <t>POL02381</t>
  </si>
  <si>
    <t>CLM001874</t>
  </si>
  <si>
    <t>POL02993</t>
  </si>
  <si>
    <t>CLM001875</t>
  </si>
  <si>
    <t>POL00090</t>
  </si>
  <si>
    <t>CLM001876</t>
  </si>
  <si>
    <t>CUST01686</t>
  </si>
  <si>
    <t>POL01818</t>
  </si>
  <si>
    <t>CLM001877</t>
  </si>
  <si>
    <t>CLM001878</t>
  </si>
  <si>
    <t>CLM001879</t>
  </si>
  <si>
    <t>CLM001880</t>
  </si>
  <si>
    <t>CLM001881</t>
  </si>
  <si>
    <t>CLM001882</t>
  </si>
  <si>
    <t>POL02039</t>
  </si>
  <si>
    <t>CLM001883</t>
  </si>
  <si>
    <t>POL00927</t>
  </si>
  <si>
    <t>CLM001884</t>
  </si>
  <si>
    <t>CUST02407</t>
  </si>
  <si>
    <t>POL01181</t>
  </si>
  <si>
    <t>CLM001885</t>
  </si>
  <si>
    <t>CLM001886</t>
  </si>
  <si>
    <t>POL01441</t>
  </si>
  <si>
    <t>CLM001887</t>
  </si>
  <si>
    <t>CLM001888</t>
  </si>
  <si>
    <t>CUST00622</t>
  </si>
  <si>
    <t>POL02183</t>
  </si>
  <si>
    <t>CLM001889</t>
  </si>
  <si>
    <t>CUST00607</t>
  </si>
  <si>
    <t>POL03150</t>
  </si>
  <si>
    <t>CLM001890</t>
  </si>
  <si>
    <t>POL02549</t>
  </si>
  <si>
    <t>CLM001891</t>
  </si>
  <si>
    <t>CUST00467</t>
  </si>
  <si>
    <t>POL00027</t>
  </si>
  <si>
    <t>CLM001892</t>
  </si>
  <si>
    <t>CLM001893</t>
  </si>
  <si>
    <t>POL00032</t>
  </si>
  <si>
    <t>CLM001894</t>
  </si>
  <si>
    <t>CUST00972</t>
  </si>
  <si>
    <t>POL02795</t>
  </si>
  <si>
    <t>CLM001895</t>
  </si>
  <si>
    <t>CUST00656</t>
  </si>
  <si>
    <t>POL02063</t>
  </si>
  <si>
    <t>CLM001896</t>
  </si>
  <si>
    <t>CLM001897</t>
  </si>
  <si>
    <t>CUST01308</t>
  </si>
  <si>
    <t>POL02686</t>
  </si>
  <si>
    <t>CLM001898</t>
  </si>
  <si>
    <t>CUST00661</t>
  </si>
  <si>
    <t>POL01802</t>
  </si>
  <si>
    <t>CLM001899</t>
  </si>
  <si>
    <t>CLM001900</t>
  </si>
  <si>
    <t>CUST01049</t>
  </si>
  <si>
    <t>POL00485</t>
  </si>
  <si>
    <t>CLM001901</t>
  </si>
  <si>
    <t>CLM001902</t>
  </si>
  <si>
    <t>CLM001903</t>
  </si>
  <si>
    <t>POL01679</t>
  </si>
  <si>
    <t>CLM001904</t>
  </si>
  <si>
    <t>POL02866</t>
  </si>
  <si>
    <t>CLM001905</t>
  </si>
  <si>
    <t>CLM001906</t>
  </si>
  <si>
    <t>CUST02320</t>
  </si>
  <si>
    <t>POL00037</t>
  </si>
  <si>
    <t>CLM001907</t>
  </si>
  <si>
    <t>CUST02475</t>
  </si>
  <si>
    <t>POL00269</t>
  </si>
  <si>
    <t>CLM001908</t>
  </si>
  <si>
    <t>CUST02330</t>
  </si>
  <si>
    <t>POL02930</t>
  </si>
  <si>
    <t>CLM001909</t>
  </si>
  <si>
    <t>CLM001910</t>
  </si>
  <si>
    <t>CUST02323</t>
  </si>
  <si>
    <t>POL01051</t>
  </si>
  <si>
    <t>CLM001911</t>
  </si>
  <si>
    <t>CLM001912</t>
  </si>
  <si>
    <t>CUST01790</t>
  </si>
  <si>
    <t>POL02227</t>
  </si>
  <si>
    <t>CLM001913</t>
  </si>
  <si>
    <t>POL00127</t>
  </si>
  <si>
    <t>CLM001914</t>
  </si>
  <si>
    <t>POL00294</t>
  </si>
  <si>
    <t>CLM001915</t>
  </si>
  <si>
    <t>CLM001916</t>
  </si>
  <si>
    <t>CLM001917</t>
  </si>
  <si>
    <t>CUST01352</t>
  </si>
  <si>
    <t>POL01824</t>
  </si>
  <si>
    <t>CLM001918</t>
  </si>
  <si>
    <t>CUST00550</t>
  </si>
  <si>
    <t>POL02911</t>
  </si>
  <si>
    <t>CLM001919</t>
  </si>
  <si>
    <t>CLM001920</t>
  </si>
  <si>
    <t>POL01777</t>
  </si>
  <si>
    <t>CLM001921</t>
  </si>
  <si>
    <t>CUST01766</t>
  </si>
  <si>
    <t>POL00980</t>
  </si>
  <si>
    <t>CLM001922</t>
  </si>
  <si>
    <t>CLM001923</t>
  </si>
  <si>
    <t>CLM001924</t>
  </si>
  <si>
    <t>POL02540</t>
  </si>
  <si>
    <t>CLM001925</t>
  </si>
  <si>
    <t>CLM001926</t>
  </si>
  <si>
    <t>CLM001927</t>
  </si>
  <si>
    <t>CLM001928</t>
  </si>
  <si>
    <t>POL00377</t>
  </si>
  <si>
    <t>CLM001929</t>
  </si>
  <si>
    <t>CUST01957</t>
  </si>
  <si>
    <t>POL02503</t>
  </si>
  <si>
    <t>CLM001930</t>
  </si>
  <si>
    <t>CLM001931</t>
  </si>
  <si>
    <t>CLM001932</t>
  </si>
  <si>
    <t>CLM001933</t>
  </si>
  <si>
    <t>CUST00545</t>
  </si>
  <si>
    <t>POL03137</t>
  </si>
  <si>
    <t>CLM001934</t>
  </si>
  <si>
    <t>POL02407</t>
  </si>
  <si>
    <t>CLM001935</t>
  </si>
  <si>
    <t>CLM001936</t>
  </si>
  <si>
    <t>CLM001937</t>
  </si>
  <si>
    <t>CLM001938</t>
  </si>
  <si>
    <t>CLM001939</t>
  </si>
  <si>
    <t>CUST02138</t>
  </si>
  <si>
    <t>POL02358</t>
  </si>
  <si>
    <t>CLM001940</t>
  </si>
  <si>
    <t>CUST00831</t>
  </si>
  <si>
    <t>POL03073</t>
  </si>
  <si>
    <t>CLM001941</t>
  </si>
  <si>
    <t>CUST00349</t>
  </si>
  <si>
    <t>POL01298</t>
  </si>
  <si>
    <t>CLM001942</t>
  </si>
  <si>
    <t>CUST01088</t>
  </si>
  <si>
    <t>POL01836</t>
  </si>
  <si>
    <t>CLM001943</t>
  </si>
  <si>
    <t>CLM001944</t>
  </si>
  <si>
    <t>CLM001945</t>
  </si>
  <si>
    <t>CUST00057</t>
  </si>
  <si>
    <t>POL00243</t>
  </si>
  <si>
    <t>CLM001946</t>
  </si>
  <si>
    <t>POL03158</t>
  </si>
  <si>
    <t>CLM001947</t>
  </si>
  <si>
    <t>CLM001948</t>
  </si>
  <si>
    <t>CLM001949</t>
  </si>
  <si>
    <t>POL01837</t>
  </si>
  <si>
    <t>CLM001950</t>
  </si>
  <si>
    <t>CLM001951</t>
  </si>
  <si>
    <t>POL02631</t>
  </si>
  <si>
    <t>CLM001952</t>
  </si>
  <si>
    <t>CUST01558</t>
  </si>
  <si>
    <t>POL02432</t>
  </si>
  <si>
    <t>CLM001953</t>
  </si>
  <si>
    <t>POL01223</t>
  </si>
  <si>
    <t>CLM001954</t>
  </si>
  <si>
    <t>POL02282</t>
  </si>
  <si>
    <t>CLM001955</t>
  </si>
  <si>
    <t>CUST01578</t>
  </si>
  <si>
    <t>POL00106</t>
  </si>
  <si>
    <t>CLM001956</t>
  </si>
  <si>
    <t>CLM001957</t>
  </si>
  <si>
    <t>CLM001958</t>
  </si>
  <si>
    <t>CUST00861</t>
  </si>
  <si>
    <t>POL02094</t>
  </si>
  <si>
    <t>CLM001959</t>
  </si>
  <si>
    <t>CLM001960</t>
  </si>
  <si>
    <t>CLM001961</t>
  </si>
  <si>
    <t>CUST00079</t>
  </si>
  <si>
    <t>POL02208</t>
  </si>
  <si>
    <t>CLM001962</t>
  </si>
  <si>
    <t>CUST01367</t>
  </si>
  <si>
    <t>POL01273</t>
  </si>
  <si>
    <t>CLM001963</t>
  </si>
  <si>
    <t>CLM001964</t>
  </si>
  <si>
    <t>POL00288</t>
  </si>
  <si>
    <t>CLM001965</t>
  </si>
  <si>
    <t>POL00468</t>
  </si>
  <si>
    <t>CLM001966</t>
  </si>
  <si>
    <t>CUST02299</t>
  </si>
  <si>
    <t>POL02956</t>
  </si>
  <si>
    <t>CLM001967</t>
  </si>
  <si>
    <t>CLM001968</t>
  </si>
  <si>
    <t>CLM001969</t>
  </si>
  <si>
    <t>CLM001970</t>
  </si>
  <si>
    <t>CLM001971</t>
  </si>
  <si>
    <t>CLM001972</t>
  </si>
  <si>
    <t>CLM001973</t>
  </si>
  <si>
    <t>CLM001974</t>
  </si>
  <si>
    <t>CUST00191</t>
  </si>
  <si>
    <t>POL00430</t>
  </si>
  <si>
    <t>CLM001975</t>
  </si>
  <si>
    <t>CUST01272</t>
  </si>
  <si>
    <t>POL00960</t>
  </si>
  <si>
    <t>CLM001976</t>
  </si>
  <si>
    <t>POL00938</t>
  </si>
  <si>
    <t>CLM001977</t>
  </si>
  <si>
    <t>CLM001978</t>
  </si>
  <si>
    <t>POL02028</t>
  </si>
  <si>
    <t>CLM001979</t>
  </si>
  <si>
    <t>CLM001980</t>
  </si>
  <si>
    <t>CLM001981</t>
  </si>
  <si>
    <t>CUST02439</t>
  </si>
  <si>
    <t>POL00071</t>
  </si>
  <si>
    <t>CLM001982</t>
  </si>
  <si>
    <t>CLM001983</t>
  </si>
  <si>
    <t>CLM001984</t>
  </si>
  <si>
    <t>CLM001985</t>
  </si>
  <si>
    <t>CLM001986</t>
  </si>
  <si>
    <t>CUST00850</t>
  </si>
  <si>
    <t>POL00271</t>
  </si>
  <si>
    <t>CLM001987</t>
  </si>
  <si>
    <t>CLM001988</t>
  </si>
  <si>
    <t>CUST02363</t>
  </si>
  <si>
    <t>POL02779</t>
  </si>
  <si>
    <t>CLM001989</t>
  </si>
  <si>
    <t>POL00230</t>
  </si>
  <si>
    <t>CLM001990</t>
  </si>
  <si>
    <t>POL01052</t>
  </si>
  <si>
    <t>CLM001991</t>
  </si>
  <si>
    <t>CUST01524</t>
  </si>
  <si>
    <t>POL02409</t>
  </si>
  <si>
    <t>CLM001992</t>
  </si>
  <si>
    <t>CUST00427</t>
  </si>
  <si>
    <t>POL00217</t>
  </si>
  <si>
    <t>CLM001993</t>
  </si>
  <si>
    <t>POL00543</t>
  </si>
  <si>
    <t>CLM001994</t>
  </si>
  <si>
    <t>CLM001995</t>
  </si>
  <si>
    <t>CLM001996</t>
  </si>
  <si>
    <t>CLM001997</t>
  </si>
  <si>
    <t>CUST00637</t>
  </si>
  <si>
    <t>POL02271</t>
  </si>
  <si>
    <t>medical emergency</t>
  </si>
  <si>
    <t>CLM001998</t>
  </si>
  <si>
    <t>CLM001999</t>
  </si>
  <si>
    <t>POL00084</t>
  </si>
  <si>
    <t>CLM002000</t>
  </si>
  <si>
    <t>POL00764</t>
  </si>
  <si>
    <t>CLM002001</t>
  </si>
  <si>
    <t>CLM002002</t>
  </si>
  <si>
    <t>CUST01828</t>
  </si>
  <si>
    <t>POL02302</t>
  </si>
  <si>
    <t>CLM002003</t>
  </si>
  <si>
    <t>CLM002004</t>
  </si>
  <si>
    <t>CUST01274</t>
  </si>
  <si>
    <t>POL02266</t>
  </si>
  <si>
    <t>CLM002005</t>
  </si>
  <si>
    <t>CLM002006</t>
  </si>
  <si>
    <t>CUST01370</t>
  </si>
  <si>
    <t>POL02378</t>
  </si>
  <si>
    <t>CLM002007</t>
  </si>
  <si>
    <t>CLM002008</t>
  </si>
  <si>
    <t>CLM002009</t>
  </si>
  <si>
    <t>CLM002010</t>
  </si>
  <si>
    <t>POL02621</t>
  </si>
  <si>
    <t>CLM002011</t>
  </si>
  <si>
    <t>CLM002012</t>
  </si>
  <si>
    <t>CLM002013</t>
  </si>
  <si>
    <t>CLM002014</t>
  </si>
  <si>
    <t>POL00402</t>
  </si>
  <si>
    <t>CLM002015</t>
  </si>
  <si>
    <t>CUST02497</t>
  </si>
  <si>
    <t>POL02552</t>
  </si>
  <si>
    <t>CLM002016</t>
  </si>
  <si>
    <t>CLM002017</t>
  </si>
  <si>
    <t>CLM002018</t>
  </si>
  <si>
    <t>CLM002019</t>
  </si>
  <si>
    <t>CLM002020</t>
  </si>
  <si>
    <t>CUST00139</t>
  </si>
  <si>
    <t>POL02257</t>
  </si>
  <si>
    <t>CLM002021</t>
  </si>
  <si>
    <t>CUST01526</t>
  </si>
  <si>
    <t>POL00503</t>
  </si>
  <si>
    <t>CLM002022</t>
  </si>
  <si>
    <t>CUST00333</t>
  </si>
  <si>
    <t>POL02161</t>
  </si>
  <si>
    <t>CLM002023</t>
  </si>
  <si>
    <t>CLM002024</t>
  </si>
  <si>
    <t>CUST01271</t>
  </si>
  <si>
    <t>POL01075</t>
  </si>
  <si>
    <t>CLM002025</t>
  </si>
  <si>
    <t>CUST01433</t>
  </si>
  <si>
    <t>POL01621</t>
  </si>
  <si>
    <t>CLM002026</t>
  </si>
  <si>
    <t>CLM002027</t>
  </si>
  <si>
    <t>CUST01048</t>
  </si>
  <si>
    <t>POL02543</t>
  </si>
  <si>
    <t>CLM002028</t>
  </si>
  <si>
    <t>POL02224</t>
  </si>
  <si>
    <t>CLM002029</t>
  </si>
  <si>
    <t>CLM002030</t>
  </si>
  <si>
    <t>CUST01398</t>
  </si>
  <si>
    <t>POL02717</t>
  </si>
  <si>
    <t>CLM002031</t>
  </si>
  <si>
    <t>CUST00570</t>
  </si>
  <si>
    <t>POL02294</t>
  </si>
  <si>
    <t>CLM002032</t>
  </si>
  <si>
    <t>CLM002033</t>
  </si>
  <si>
    <t>CLM002034</t>
  </si>
  <si>
    <t>CUST00810</t>
  </si>
  <si>
    <t>POL02005</t>
  </si>
  <si>
    <t>CLM002035</t>
  </si>
  <si>
    <t>CLM002036</t>
  </si>
  <si>
    <t>POL00728</t>
  </si>
  <si>
    <t>CLM002037</t>
  </si>
  <si>
    <t>CLM002038</t>
  </si>
  <si>
    <t>POL01012</t>
  </si>
  <si>
    <t>CLM002039</t>
  </si>
  <si>
    <t>CUST00764</t>
  </si>
  <si>
    <t>POL00932</t>
  </si>
  <si>
    <t>CLM002040</t>
  </si>
  <si>
    <t>POL02415</t>
  </si>
  <si>
    <t>CLM002041</t>
  </si>
  <si>
    <t>CUST01248</t>
  </si>
  <si>
    <t>POL01678</t>
  </si>
  <si>
    <t>CLM002042</t>
  </si>
  <si>
    <t>CLM002043</t>
  </si>
  <si>
    <t>CUST01485</t>
  </si>
  <si>
    <t>POL02321</t>
  </si>
  <si>
    <t>CLM002044</t>
  </si>
  <si>
    <t>POL02344</t>
  </si>
  <si>
    <t>CLM002045</t>
  </si>
  <si>
    <t>POL02992</t>
  </si>
  <si>
    <t>CLM002046</t>
  </si>
  <si>
    <t>CLM002047</t>
  </si>
  <si>
    <t>CUST01276</t>
  </si>
  <si>
    <t>POL00779</t>
  </si>
  <si>
    <t>CLM002048</t>
  </si>
  <si>
    <t>CLM002049</t>
  </si>
  <si>
    <t>CUST00318</t>
  </si>
  <si>
    <t>POL00512</t>
  </si>
  <si>
    <t>CLM002050</t>
  </si>
  <si>
    <t>CLM002051</t>
  </si>
  <si>
    <t>CLM002052</t>
  </si>
  <si>
    <t>POL01923</t>
  </si>
  <si>
    <t>CLM002053</t>
  </si>
  <si>
    <t>POL03174</t>
  </si>
  <si>
    <t>CLM002054</t>
  </si>
  <si>
    <t>POL02009</t>
  </si>
  <si>
    <t>CLM002055</t>
  </si>
  <si>
    <t>CLM002056</t>
  </si>
  <si>
    <t>CLM002057</t>
  </si>
  <si>
    <t>CLM002058</t>
  </si>
  <si>
    <t>CUST02089</t>
  </si>
  <si>
    <t>POL02596</t>
  </si>
  <si>
    <t>CLM002059</t>
  </si>
  <si>
    <t>CUST02288</t>
  </si>
  <si>
    <t>POL02115</t>
  </si>
  <si>
    <t>CLM002060</t>
  </si>
  <si>
    <t>CUST00903</t>
  </si>
  <si>
    <t>POL01560</t>
  </si>
  <si>
    <t>CLM002061</t>
  </si>
  <si>
    <t>POL03059</t>
  </si>
  <si>
    <t>CLM002062</t>
  </si>
  <si>
    <t>CLM002063</t>
  </si>
  <si>
    <t>POL00946</t>
  </si>
  <si>
    <t>CLM002064</t>
  </si>
  <si>
    <t>CLM002065</t>
  </si>
  <si>
    <t>POL01268</t>
  </si>
  <si>
    <t>CLM002066</t>
  </si>
  <si>
    <t>POL01332</t>
  </si>
  <si>
    <t>CLM002067</t>
  </si>
  <si>
    <t>CLM002068</t>
  </si>
  <si>
    <t>CLM002069</t>
  </si>
  <si>
    <t>CUST00565</t>
  </si>
  <si>
    <t>POL00040</t>
  </si>
  <si>
    <t>CLM002070</t>
  </si>
  <si>
    <t>CLM002071</t>
  </si>
  <si>
    <t>CLM002072</t>
  </si>
  <si>
    <t>CLM002073</t>
  </si>
  <si>
    <t>CLM002074</t>
  </si>
  <si>
    <t>CLM002075</t>
  </si>
  <si>
    <t>CUST01291</t>
  </si>
  <si>
    <t>POL03033</t>
  </si>
  <si>
    <t>CLM002076</t>
  </si>
  <si>
    <t>POL00276</t>
  </si>
  <si>
    <t>CLM002077</t>
  </si>
  <si>
    <t>CUST00775</t>
  </si>
  <si>
    <t>POL01930</t>
  </si>
  <si>
    <t>CLM002078</t>
  </si>
  <si>
    <t>CLM002079</t>
  </si>
  <si>
    <t>CLM002080</t>
  </si>
  <si>
    <t>CLM002081</t>
  </si>
  <si>
    <t>CLM002082</t>
  </si>
  <si>
    <t>CUST01920</t>
  </si>
  <si>
    <t>POL00720</t>
  </si>
  <si>
    <t>CLM002083</t>
  </si>
  <si>
    <t>POL01252</t>
  </si>
  <si>
    <t>CLM002084</t>
  </si>
  <si>
    <t>POL02470</t>
  </si>
  <si>
    <t>CLM002085</t>
  </si>
  <si>
    <t>CLM002086</t>
  </si>
  <si>
    <t>POL00740</t>
  </si>
  <si>
    <t>CLM002087</t>
  </si>
  <si>
    <t>CUST00327</t>
  </si>
  <si>
    <t>POL03197</t>
  </si>
  <si>
    <t>CLM002088</t>
  </si>
  <si>
    <t>CLM002089</t>
  </si>
  <si>
    <t>CUST01628</t>
  </si>
  <si>
    <t>POL00727</t>
  </si>
  <si>
    <t>CLM002090</t>
  </si>
  <si>
    <t>POL01346</t>
  </si>
  <si>
    <t>CLM002091</t>
  </si>
  <si>
    <t>CLM002092</t>
  </si>
  <si>
    <t>CUST00240</t>
  </si>
  <si>
    <t>POL00950</t>
  </si>
  <si>
    <t>CLM002093</t>
  </si>
  <si>
    <t>CUST01375</t>
  </si>
  <si>
    <t>POL00490</t>
  </si>
  <si>
    <t>CLM002094</t>
  </si>
  <si>
    <t>CUST01282</t>
  </si>
  <si>
    <t>POL00199</t>
  </si>
  <si>
    <t>CLM002095</t>
  </si>
  <si>
    <t>POL01965</t>
  </si>
  <si>
    <t>CLM002096</t>
  </si>
  <si>
    <t>CUST02212</t>
  </si>
  <si>
    <t>POL00134</t>
  </si>
  <si>
    <t>CLM002097</t>
  </si>
  <si>
    <t>POL01988</t>
  </si>
  <si>
    <t>CLM002098</t>
  </si>
  <si>
    <t>POL00305</t>
  </si>
  <si>
    <t>CLM002099</t>
  </si>
  <si>
    <t>CUST00615</t>
  </si>
  <si>
    <t>POL00495</t>
  </si>
  <si>
    <t>CLM002100</t>
  </si>
  <si>
    <t>POL00017</t>
  </si>
  <si>
    <t>CLM002101</t>
  </si>
  <si>
    <t>CLM002102</t>
  </si>
  <si>
    <t>CUST01456</t>
  </si>
  <si>
    <t>POL01047</t>
  </si>
  <si>
    <t>CLM002103</t>
  </si>
  <si>
    <t>CUST00030</t>
  </si>
  <si>
    <t>POL01064</t>
  </si>
  <si>
    <t>CLM002104</t>
  </si>
  <si>
    <t>POL00994</t>
  </si>
  <si>
    <t>CLM002105</t>
  </si>
  <si>
    <t>CUST02470</t>
  </si>
  <si>
    <t>POL03003</t>
  </si>
  <si>
    <t>CLM002106</t>
  </si>
  <si>
    <t>POL01377</t>
  </si>
  <si>
    <t>CLM002107</t>
  </si>
  <si>
    <t>CLM002108</t>
  </si>
  <si>
    <t>CLM002109</t>
  </si>
  <si>
    <t>CUST02071</t>
  </si>
  <si>
    <t>POL01547</t>
  </si>
  <si>
    <t>CLM002110</t>
  </si>
  <si>
    <t>POL00201</t>
  </si>
  <si>
    <t>CLM002111</t>
  </si>
  <si>
    <t>CLM002112</t>
  </si>
  <si>
    <t>POL00228</t>
  </si>
  <si>
    <t>CLM002113</t>
  </si>
  <si>
    <t>POL00067</t>
  </si>
  <si>
    <t>CLM002114</t>
  </si>
  <si>
    <t>CLM002115</t>
  </si>
  <si>
    <t>CLM002116</t>
  </si>
  <si>
    <t>CLM002117</t>
  </si>
  <si>
    <t>CLM002118</t>
  </si>
  <si>
    <t>CLM002119</t>
  </si>
  <si>
    <t>CUST01516</t>
  </si>
  <si>
    <t>POL01955</t>
  </si>
  <si>
    <t>CLM002120</t>
  </si>
  <si>
    <t>POL01169</t>
  </si>
  <si>
    <t>CLM002121</t>
  </si>
  <si>
    <t>CLM002122</t>
  </si>
  <si>
    <t>POL02952</t>
  </si>
  <si>
    <t>CLM002123</t>
  </si>
  <si>
    <t>CLM002124</t>
  </si>
  <si>
    <t>CLM002125</t>
  </si>
  <si>
    <t>CUST01986</t>
  </si>
  <si>
    <t>POL00762</t>
  </si>
  <si>
    <t>CLM002126</t>
  </si>
  <si>
    <t>POL00539</t>
  </si>
  <si>
    <t>CLM002127</t>
  </si>
  <si>
    <t>POL02567</t>
  </si>
  <si>
    <t>CLM002128</t>
  </si>
  <si>
    <t>CUST01019</t>
  </si>
  <si>
    <t>POL02128</t>
  </si>
  <si>
    <t>CLM002129</t>
  </si>
  <si>
    <t>CLM002130</t>
  </si>
  <si>
    <t>CLM002131</t>
  </si>
  <si>
    <t>CLM002132</t>
  </si>
  <si>
    <t>CLM002133</t>
  </si>
  <si>
    <t>CUST01193</t>
  </si>
  <si>
    <t>POL02908</t>
  </si>
  <si>
    <t>CLM002134</t>
  </si>
  <si>
    <t>CLM002135</t>
  </si>
  <si>
    <t>POL01714</t>
  </si>
  <si>
    <t>CLM002136</t>
  </si>
  <si>
    <t>CLM002137</t>
  </si>
  <si>
    <t>POL00350</t>
  </si>
  <si>
    <t>CLM002138</t>
  </si>
  <si>
    <t>CUST00722</t>
  </si>
  <si>
    <t>POL03128</t>
  </si>
  <si>
    <t>CLM002139</t>
  </si>
  <si>
    <t>CLM002140</t>
  </si>
  <si>
    <t>CLM002141</t>
  </si>
  <si>
    <t>CUST00783</t>
  </si>
  <si>
    <t>POL02766</t>
  </si>
  <si>
    <t>CLM002142</t>
  </si>
  <si>
    <t>CUST01909</t>
  </si>
  <si>
    <t>POL01870</t>
  </si>
  <si>
    <t>CLM002143</t>
  </si>
  <si>
    <t>POL00923</t>
  </si>
  <si>
    <t>CLM002144</t>
  </si>
  <si>
    <t>POL02196</t>
  </si>
  <si>
    <t>CLM002145</t>
  </si>
  <si>
    <t>CLM002146</t>
  </si>
  <si>
    <t>POL01311</t>
  </si>
  <si>
    <t>CLM002147</t>
  </si>
  <si>
    <t>CUST01601</t>
  </si>
  <si>
    <t>POL02277</t>
  </si>
  <si>
    <t>CLM002148</t>
  </si>
  <si>
    <t>CUST00368</t>
  </si>
  <si>
    <t>POL02844</t>
  </si>
  <si>
    <t>CLM002149</t>
  </si>
  <si>
    <t>CLM002150</t>
  </si>
  <si>
    <t>CUST01185</t>
  </si>
  <si>
    <t>POL01769</t>
  </si>
  <si>
    <t>CLM002151</t>
  </si>
  <si>
    <t>CUST00278</t>
  </si>
  <si>
    <t>POL02492</t>
  </si>
  <si>
    <t>CLM002152</t>
  </si>
  <si>
    <t>CUST01807</t>
  </si>
  <si>
    <t>POL01042</t>
  </si>
  <si>
    <t>CLM002153</t>
  </si>
  <si>
    <t>CLM002154</t>
  </si>
  <si>
    <t>CUST00502</t>
  </si>
  <si>
    <t>POL00031</t>
  </si>
  <si>
    <t>CLM002155</t>
  </si>
  <si>
    <t>CUST00934</t>
  </si>
  <si>
    <t>POL01034</t>
  </si>
  <si>
    <t>CLM002156</t>
  </si>
  <si>
    <t>POL01877</t>
  </si>
  <si>
    <t>CLM002157</t>
  </si>
  <si>
    <t>CLM002158</t>
  </si>
  <si>
    <t>POL01682</t>
  </si>
  <si>
    <t>CLM002159</t>
  </si>
  <si>
    <t>CLM002160</t>
  </si>
  <si>
    <t>CLM002161</t>
  </si>
  <si>
    <t>POL00601</t>
  </si>
  <si>
    <t>CLM002162</t>
  </si>
  <si>
    <t>POL00599</t>
  </si>
  <si>
    <t>CLM002163</t>
  </si>
  <si>
    <t>POL01669</t>
  </si>
  <si>
    <t>CLM002164</t>
  </si>
  <si>
    <t>CLM002165</t>
  </si>
  <si>
    <t>CLM002166</t>
  </si>
  <si>
    <t>CLM002167</t>
  </si>
  <si>
    <t>CLM002168</t>
  </si>
  <si>
    <t>CLM002169</t>
  </si>
  <si>
    <t>CLM002170</t>
  </si>
  <si>
    <t>CUST01640</t>
  </si>
  <si>
    <t>POL01270</t>
  </si>
  <si>
    <t>CLM002171</t>
  </si>
  <si>
    <t>CLM002172</t>
  </si>
  <si>
    <t>CLM002173</t>
  </si>
  <si>
    <t>POL01504</t>
  </si>
  <si>
    <t>CLM002174</t>
  </si>
  <si>
    <t>CUST02214</t>
  </si>
  <si>
    <t>POL01387</t>
  </si>
  <si>
    <t>CLM002175</t>
  </si>
  <si>
    <t>CLM002176</t>
  </si>
  <si>
    <t>CLM002177</t>
  </si>
  <si>
    <t>CLM002178</t>
  </si>
  <si>
    <t>CLM002179</t>
  </si>
  <si>
    <t>CLM002180</t>
  </si>
  <si>
    <t>CLM002181</t>
  </si>
  <si>
    <t>CLM002182</t>
  </si>
  <si>
    <t>CLM002183</t>
  </si>
  <si>
    <t>CLM002184</t>
  </si>
  <si>
    <t>POL02359</t>
  </si>
  <si>
    <t>CLM002185</t>
  </si>
  <si>
    <t>CLM002186</t>
  </si>
  <si>
    <t>CLM002187</t>
  </si>
  <si>
    <t>CLM002188</t>
  </si>
  <si>
    <t>CUST00544</t>
  </si>
  <si>
    <t>POL00107</t>
  </si>
  <si>
    <t>CLM002189</t>
  </si>
  <si>
    <t>POL00362</t>
  </si>
  <si>
    <t>CLM002190</t>
  </si>
  <si>
    <t>CLM002191</t>
  </si>
  <si>
    <t>CLM002192</t>
  </si>
  <si>
    <t>CUST01244</t>
  </si>
  <si>
    <t>POL02526</t>
  </si>
  <si>
    <t>CLM002193</t>
  </si>
  <si>
    <t>CUST00402</t>
  </si>
  <si>
    <t>POL02209</t>
  </si>
  <si>
    <t>CLM002194</t>
  </si>
  <si>
    <t>POL02548</t>
  </si>
  <si>
    <t>CLM002195</t>
  </si>
  <si>
    <t>CLM002196</t>
  </si>
  <si>
    <t>CLM002197</t>
  </si>
  <si>
    <t>CLM002198</t>
  </si>
  <si>
    <t>POL01865</t>
  </si>
  <si>
    <t>CLM002199</t>
  </si>
  <si>
    <t>POL02417</t>
  </si>
  <si>
    <t>CLM002200</t>
  </si>
  <si>
    <t>POL03179</t>
  </si>
  <si>
    <t>CLM002201</t>
  </si>
  <si>
    <t>CUST00537</t>
  </si>
  <si>
    <t>POL01150</t>
  </si>
  <si>
    <t>CLM002202</t>
  </si>
  <si>
    <t>CUST00061</t>
  </si>
  <si>
    <t>POL00574</t>
  </si>
  <si>
    <t>CLM002203</t>
  </si>
  <si>
    <t>CLM002204</t>
  </si>
  <si>
    <t>CUST01392</t>
  </si>
  <si>
    <t>POL00232</t>
  </si>
  <si>
    <t>CLM002205</t>
  </si>
  <si>
    <t>POL02486</t>
  </si>
  <si>
    <t>CLM002206</t>
  </si>
  <si>
    <t>CLM002207</t>
  </si>
  <si>
    <t>CUST02300</t>
  </si>
  <si>
    <t>POL02212</t>
  </si>
  <si>
    <t>CLM002208</t>
  </si>
  <si>
    <t>POL00941</t>
  </si>
  <si>
    <t>CLM002209</t>
  </si>
  <si>
    <t>CUST02200</t>
  </si>
  <si>
    <t>POL00385</t>
  </si>
  <si>
    <t>CLM002210</t>
  </si>
  <si>
    <t>CLM002211</t>
  </si>
  <si>
    <t>CLM002212</t>
  </si>
  <si>
    <t>CLM002213</t>
  </si>
  <si>
    <t>CLM002214</t>
  </si>
  <si>
    <t>CUST01496</t>
  </si>
  <si>
    <t>POL01068</t>
  </si>
  <si>
    <t>CLM002215</t>
  </si>
  <si>
    <t>CLM002216</t>
  </si>
  <si>
    <t>CLM002217</t>
  </si>
  <si>
    <t>CLM002218</t>
  </si>
  <si>
    <t>CLM002219</t>
  </si>
  <si>
    <t>POL00109</t>
  </si>
  <si>
    <t>CLM002220</t>
  </si>
  <si>
    <t>CUST00961</t>
  </si>
  <si>
    <t>POL00605</t>
  </si>
  <si>
    <t>CLM002221</t>
  </si>
  <si>
    <t>CLM002222</t>
  </si>
  <si>
    <t>CUST01487</t>
  </si>
  <si>
    <t>POL02138</t>
  </si>
  <si>
    <t>CLM002223</t>
  </si>
  <si>
    <t>CLM002224</t>
  </si>
  <si>
    <t>CLM002225</t>
  </si>
  <si>
    <t>CLM002226</t>
  </si>
  <si>
    <t>CLM002227</t>
  </si>
  <si>
    <t>CLM002228</t>
  </si>
  <si>
    <t>CLM002229</t>
  </si>
  <si>
    <t>CUST02411</t>
  </si>
  <si>
    <t>POL02932</t>
  </si>
  <si>
    <t>CLM002230</t>
  </si>
  <si>
    <t>CUST01166</t>
  </si>
  <si>
    <t>POL02823</t>
  </si>
  <si>
    <t>CLM002231</t>
  </si>
  <si>
    <t>CLM002232</t>
  </si>
  <si>
    <t>CUST01096</t>
  </si>
  <si>
    <t>POL01951</t>
  </si>
  <si>
    <t>CLM002233</t>
  </si>
  <si>
    <t>CUST01283</t>
  </si>
  <si>
    <t>POL02243</t>
  </si>
  <si>
    <t>CLM002234</t>
  </si>
  <si>
    <t>POL02635</t>
  </si>
  <si>
    <t>CLM002235</t>
  </si>
  <si>
    <t>POL00741</t>
  </si>
  <si>
    <t>CLM002236</t>
  </si>
  <si>
    <t>CLM002237</t>
  </si>
  <si>
    <t>POL00593</t>
  </si>
  <si>
    <t>CLM002238</t>
  </si>
  <si>
    <t>POL01143</t>
  </si>
  <si>
    <t>CLM002239</t>
  </si>
  <si>
    <t>CLM002240</t>
  </si>
  <si>
    <t>POL01680</t>
  </si>
  <si>
    <t>CLM002241</t>
  </si>
  <si>
    <t>CUST00698</t>
  </si>
  <si>
    <t>POL00442</t>
  </si>
  <si>
    <t>CLM002242</t>
  </si>
  <si>
    <t>POL01847</t>
  </si>
  <si>
    <t>CLM002243</t>
  </si>
  <si>
    <t>POL02274</t>
  </si>
  <si>
    <t>CLM002244</t>
  </si>
  <si>
    <t>CLM002245</t>
  </si>
  <si>
    <t>CLM002246</t>
  </si>
  <si>
    <t>POL01724</t>
  </si>
  <si>
    <t>CLM002247</t>
  </si>
  <si>
    <t>CLM002248</t>
  </si>
  <si>
    <t>CLM002249</t>
  </si>
  <si>
    <t>CLM002250</t>
  </si>
  <si>
    <t>CLM002251</t>
  </si>
  <si>
    <t>CLM002252</t>
  </si>
  <si>
    <t>CLM002253</t>
  </si>
  <si>
    <t>CLM002254</t>
  </si>
  <si>
    <t>CLM002255</t>
  </si>
  <si>
    <t>CLM002256</t>
  </si>
  <si>
    <t>CUST00611</t>
  </si>
  <si>
    <t>POL02786</t>
  </si>
  <si>
    <t>CLM002257</t>
  </si>
  <si>
    <t>CUST00823</t>
  </si>
  <si>
    <t>POL00899</t>
  </si>
  <si>
    <t>CLM002258</t>
  </si>
  <si>
    <t>CUST01618</t>
  </si>
  <si>
    <t>POL01918</t>
  </si>
  <si>
    <t>CLM002259</t>
  </si>
  <si>
    <t>POL00135</t>
  </si>
  <si>
    <t>CLM002260</t>
  </si>
  <si>
    <t>CLM002261</t>
  </si>
  <si>
    <t>CLM002262</t>
  </si>
  <si>
    <t>CLM002263</t>
  </si>
  <si>
    <t>CUST01002</t>
  </si>
  <si>
    <t>POL00639</t>
  </si>
  <si>
    <t>CLM002264</t>
  </si>
  <si>
    <t>CLM002265</t>
  </si>
  <si>
    <t>CLM002266</t>
  </si>
  <si>
    <t>CUST01992</t>
  </si>
  <si>
    <t>POL00896</t>
  </si>
  <si>
    <t>CLM002267</t>
  </si>
  <si>
    <t>POL02673</t>
  </si>
  <si>
    <t>CLM002268</t>
  </si>
  <si>
    <t>POL02054</t>
  </si>
  <si>
    <t>CLM002269</t>
  </si>
  <si>
    <t>CLM002270</t>
  </si>
  <si>
    <t>CLM002271</t>
  </si>
  <si>
    <t>POL02428</t>
  </si>
  <si>
    <t>CLM002272</t>
  </si>
  <si>
    <t>CLM002273</t>
  </si>
  <si>
    <t>CLM002274</t>
  </si>
  <si>
    <t>POL02006</t>
  </si>
  <si>
    <t>CLM002275</t>
  </si>
  <si>
    <t>CLM002276</t>
  </si>
  <si>
    <t>CUST00163</t>
  </si>
  <si>
    <t>POL00502</t>
  </si>
  <si>
    <t>CLM002277</t>
  </si>
  <si>
    <t>CLM002278</t>
  </si>
  <si>
    <t>CUST01382</t>
  </si>
  <si>
    <t>POL02613</t>
  </si>
  <si>
    <t>CLM002279</t>
  </si>
  <si>
    <t>POL02760</t>
  </si>
  <si>
    <t>CLM002280</t>
  </si>
  <si>
    <t>CLM002281</t>
  </si>
  <si>
    <t>CLM002282</t>
  </si>
  <si>
    <t>CLM002283</t>
  </si>
  <si>
    <t>CLM002284</t>
  </si>
  <si>
    <t>CLM002285</t>
  </si>
  <si>
    <t>POL03154</t>
  </si>
  <si>
    <t>CLM002286</t>
  </si>
  <si>
    <t>POL00056</t>
  </si>
  <si>
    <t>CLM002287</t>
  </si>
  <si>
    <t>POL00287</t>
  </si>
  <si>
    <t>CLM002288</t>
  </si>
  <si>
    <t>POL01634</t>
  </si>
  <si>
    <t>CLM002289</t>
  </si>
  <si>
    <t>CUST01201</t>
  </si>
  <si>
    <t>POL02148</t>
  </si>
  <si>
    <t>CLM002290</t>
  </si>
  <si>
    <t>POL02892</t>
  </si>
  <si>
    <t>CLM002291</t>
  </si>
  <si>
    <t>CUST02410</t>
  </si>
  <si>
    <t>POL02171</t>
  </si>
  <si>
    <t>CLM002292</t>
  </si>
  <si>
    <t>CLM002293</t>
  </si>
  <si>
    <t>CLM002294</t>
  </si>
  <si>
    <t>POL00266</t>
  </si>
  <si>
    <t>CLM002295</t>
  </si>
  <si>
    <t>CLM002296</t>
  </si>
  <si>
    <t>POL02304</t>
  </si>
  <si>
    <t>CLM002297</t>
  </si>
  <si>
    <t>POL03083</t>
  </si>
  <si>
    <t>CLM002298</t>
  </si>
  <si>
    <t>POL01609</t>
  </si>
  <si>
    <t>CLM002299</t>
  </si>
  <si>
    <t>CUST01852</t>
  </si>
  <si>
    <t>POL00432</t>
  </si>
  <si>
    <t>CLM002300</t>
  </si>
  <si>
    <t>POL00153</t>
  </si>
  <si>
    <t>CLM002301</t>
  </si>
  <si>
    <t>CLM002302</t>
  </si>
  <si>
    <t>CLM002303</t>
  </si>
  <si>
    <t>POL02046</t>
  </si>
  <si>
    <t>CLM002304</t>
  </si>
  <si>
    <t>CLM002305</t>
  </si>
  <si>
    <t>POL00687</t>
  </si>
  <si>
    <t>CLM002306</t>
  </si>
  <si>
    <t>CLM002307</t>
  </si>
  <si>
    <t>POL02366</t>
  </si>
  <si>
    <t>CLM002308</t>
  </si>
  <si>
    <t>POL01510</t>
  </si>
  <si>
    <t>CLM002309</t>
  </si>
  <si>
    <t>CLM002310</t>
  </si>
  <si>
    <t>CLM002311</t>
  </si>
  <si>
    <t>CUST00490</t>
  </si>
  <si>
    <t>POL01893</t>
  </si>
  <si>
    <t>CLM002312</t>
  </si>
  <si>
    <t>CLM002313</t>
  </si>
  <si>
    <t>CLM002314</t>
  </si>
  <si>
    <t>CUST02335</t>
  </si>
  <si>
    <t>POL00891</t>
  </si>
  <si>
    <t>CLM002315</t>
  </si>
  <si>
    <t>POL00791</t>
  </si>
  <si>
    <t>CLM002316</t>
  </si>
  <si>
    <t>POL02153</t>
  </si>
  <si>
    <t>CLM002317</t>
  </si>
  <si>
    <t>CLM002318</t>
  </si>
  <si>
    <t>CLM002319</t>
  </si>
  <si>
    <t>CLM002320</t>
  </si>
  <si>
    <t>CUST01107</t>
  </si>
  <si>
    <t>POL01339</t>
  </si>
  <si>
    <t>CLM002321</t>
  </si>
  <si>
    <t>CLM002322</t>
  </si>
  <si>
    <t>POL01779</t>
  </si>
  <si>
    <t>CLM002323</t>
  </si>
  <si>
    <t>CLM002324</t>
  </si>
  <si>
    <t>CLM002325</t>
  </si>
  <si>
    <t>CUST02217</t>
  </si>
  <si>
    <t>POL02871</t>
  </si>
  <si>
    <t>CLM002326</t>
  </si>
  <si>
    <t>CLM002327</t>
  </si>
  <si>
    <t>CLM002328</t>
  </si>
  <si>
    <t>POL00861</t>
  </si>
  <si>
    <t>CLM002329</t>
  </si>
  <si>
    <t>CLM002330</t>
  </si>
  <si>
    <t>CUST01095</t>
  </si>
  <si>
    <t>POL00332</t>
  </si>
  <si>
    <t>CLM002331</t>
  </si>
  <si>
    <t>CUST00635</t>
  </si>
  <si>
    <t>POL02137</t>
  </si>
  <si>
    <t>CLM002332</t>
  </si>
  <si>
    <t>CLM002333</t>
  </si>
  <si>
    <t>POL00391</t>
  </si>
  <si>
    <t>CLM002334</t>
  </si>
  <si>
    <t>POL01750</t>
  </si>
  <si>
    <t>CLM002335</t>
  </si>
  <si>
    <t>CLM002336</t>
  </si>
  <si>
    <t>CLM002337</t>
  </si>
  <si>
    <t>POL01296</t>
  </si>
  <si>
    <t>CLM002338</t>
  </si>
  <si>
    <t>CUST02490</t>
  </si>
  <si>
    <t>POL02850</t>
  </si>
  <si>
    <t>CLM002339</t>
  </si>
  <si>
    <t>CLM002340</t>
  </si>
  <si>
    <t>POL02557</t>
  </si>
  <si>
    <t>CLM002341</t>
  </si>
  <si>
    <t>CLM002342</t>
  </si>
  <si>
    <t>CUST01003</t>
  </si>
  <si>
    <t>POL01580</t>
  </si>
  <si>
    <t>CLM002343</t>
  </si>
  <si>
    <t>CLM002344</t>
  </si>
  <si>
    <t>CLM002345</t>
  </si>
  <si>
    <t>CLM002346</t>
  </si>
  <si>
    <t>CLM002347</t>
  </si>
  <si>
    <t>CLM002348</t>
  </si>
  <si>
    <t>CLM002349</t>
  </si>
  <si>
    <t>CUST01006</t>
  </si>
  <si>
    <t>POL01705</t>
  </si>
  <si>
    <t>CLM002350</t>
  </si>
  <si>
    <t>POL01907</t>
  </si>
  <si>
    <t>CLM002351</t>
  </si>
  <si>
    <t>CUST00899</t>
  </si>
  <si>
    <t>POL01320</t>
  </si>
  <si>
    <t>CLM002352</t>
  </si>
  <si>
    <t>POL02854</t>
  </si>
  <si>
    <t>CLM002353</t>
  </si>
  <si>
    <t>CLM002354</t>
  </si>
  <si>
    <t>CUST02456</t>
  </si>
  <si>
    <t>POL01604</t>
  </si>
  <si>
    <t>CLM002355</t>
  </si>
  <si>
    <t>CLM002356</t>
  </si>
  <si>
    <t>CLM002357</t>
  </si>
  <si>
    <t>POL00555</t>
  </si>
  <si>
    <t>CLM002358</t>
  </si>
  <si>
    <t>CUST00842</t>
  </si>
  <si>
    <t>POL00577</t>
  </si>
  <si>
    <t>CLM002359</t>
  </si>
  <si>
    <t>POL00814</t>
  </si>
  <si>
    <t>CLM002360</t>
  </si>
  <si>
    <t>CLM002361</t>
  </si>
  <si>
    <t>POL00718</t>
  </si>
  <si>
    <t>CLM002362</t>
  </si>
  <si>
    <t>CLM002363</t>
  </si>
  <si>
    <t>CLM002364</t>
  </si>
  <si>
    <t>CLM002365</t>
  </si>
  <si>
    <t>CLM002366</t>
  </si>
  <si>
    <t>CLM002367</t>
  </si>
  <si>
    <t>CLM002368</t>
  </si>
  <si>
    <t>CLM002369</t>
  </si>
  <si>
    <t>CLM002370</t>
  </si>
  <si>
    <t>CUST02455</t>
  </si>
  <si>
    <t>POL00307</t>
  </si>
  <si>
    <t>CLM002371</t>
  </si>
  <si>
    <t>POL00986</t>
  </si>
  <si>
    <t>CLM002372</t>
  </si>
  <si>
    <t>CLM002373</t>
  </si>
  <si>
    <t>CLM002374</t>
  </si>
  <si>
    <t>CLM002375</t>
  </si>
  <si>
    <t>CLM002376</t>
  </si>
  <si>
    <t>CLM002377</t>
  </si>
  <si>
    <t>POL01422</t>
  </si>
  <si>
    <t>CLM002378</t>
  </si>
  <si>
    <t>CLM002379</t>
  </si>
  <si>
    <t>CLM002380</t>
  </si>
  <si>
    <t>CUST01956</t>
  </si>
  <si>
    <t>POL02120</t>
  </si>
  <si>
    <t>CLM002381</t>
  </si>
  <si>
    <t>POL00157</t>
  </si>
  <si>
    <t>CLM002382</t>
  </si>
  <si>
    <t>CUST00575</t>
  </si>
  <si>
    <t>POL02872</t>
  </si>
  <si>
    <t>CLM002383</t>
  </si>
  <si>
    <t>CLM002384</t>
  </si>
  <si>
    <t>CLM002385</t>
  </si>
  <si>
    <t>CLM002386</t>
  </si>
  <si>
    <t>CLM002387</t>
  </si>
  <si>
    <t>CLM002388</t>
  </si>
  <si>
    <t>CLM002389</t>
  </si>
  <si>
    <t>CUST02482</t>
  </si>
  <si>
    <t>POL02667</t>
  </si>
  <si>
    <t>CLM002390</t>
  </si>
  <si>
    <t>CLM002391</t>
  </si>
  <si>
    <t>POL01509</t>
  </si>
  <si>
    <t>CLM002392</t>
  </si>
  <si>
    <t>POL00016</t>
  </si>
  <si>
    <t>CLM002393</t>
  </si>
  <si>
    <t>CUST01191</t>
  </si>
  <si>
    <t>POL01402</t>
  </si>
  <si>
    <t>CLM002394</t>
  </si>
  <si>
    <t>CLM002395</t>
  </si>
  <si>
    <t>POL00784</t>
  </si>
  <si>
    <t>CLM002396</t>
  </si>
  <si>
    <t>CLM002397</t>
  </si>
  <si>
    <t>CLM002398</t>
  </si>
  <si>
    <t>CUST00039</t>
  </si>
  <si>
    <t>POL01030</t>
  </si>
  <si>
    <t>CLM002399</t>
  </si>
  <si>
    <t>CUST00023</t>
  </si>
  <si>
    <t>POL01257</t>
  </si>
  <si>
    <t>CLM002400</t>
  </si>
  <si>
    <t>CLM002401</t>
  </si>
  <si>
    <t>CUST01562</t>
  </si>
  <si>
    <t>POL02245</t>
  </si>
  <si>
    <t>CLM002402</t>
  </si>
  <si>
    <t>POL02442</t>
  </si>
  <si>
    <t>CLM002403</t>
  </si>
  <si>
    <t>CUST02381</t>
  </si>
  <si>
    <t>POL01788</t>
  </si>
  <si>
    <t>CLM002404</t>
  </si>
  <si>
    <t>POL00092</t>
  </si>
  <si>
    <t>CLM002405</t>
  </si>
  <si>
    <t>CUST01130</t>
  </si>
  <si>
    <t>POL02519</t>
  </si>
  <si>
    <t>CLM002406</t>
  </si>
  <si>
    <t>CLM002407</t>
  </si>
  <si>
    <t>CLM002408</t>
  </si>
  <si>
    <t>CLM002409</t>
  </si>
  <si>
    <t>POL02751</t>
  </si>
  <si>
    <t>CLM002410</t>
  </si>
  <si>
    <t>CUST01108</t>
  </si>
  <si>
    <t>POL01409</t>
  </si>
  <si>
    <t>CLM002411</t>
  </si>
  <si>
    <t>CUST02267</t>
  </si>
  <si>
    <t>POL01419</t>
  </si>
  <si>
    <t>CLM002412</t>
  </si>
  <si>
    <t>POL02919</t>
  </si>
  <si>
    <t>CLM002413</t>
  </si>
  <si>
    <t>POL00612</t>
  </si>
  <si>
    <t>CLM002414</t>
  </si>
  <si>
    <t>CUST02037</t>
  </si>
  <si>
    <t>POL01309</t>
  </si>
  <si>
    <t>CLM002415</t>
  </si>
  <si>
    <t>POL01826</t>
  </si>
  <si>
    <t>CLM002416</t>
  </si>
  <si>
    <t>CUST00760</t>
  </si>
  <si>
    <t>POL01110</t>
  </si>
  <si>
    <t>CLM002417</t>
  </si>
  <si>
    <t>CUST01549</t>
  </si>
  <si>
    <t>POL01011</t>
  </si>
  <si>
    <t>CLM002418</t>
  </si>
  <si>
    <t>CUST01832</t>
  </si>
  <si>
    <t>POL00344</t>
  </si>
  <si>
    <t>CLM002419</t>
  </si>
  <si>
    <t>POL00854</t>
  </si>
  <si>
    <t>CLM002420</t>
  </si>
  <si>
    <t>CLM002421</t>
  </si>
  <si>
    <t>POL02680</t>
  </si>
  <si>
    <t>CLM002422</t>
  </si>
  <si>
    <t>CUST01396</t>
  </si>
  <si>
    <t>POL01079</t>
  </si>
  <si>
    <t>CLM002423</t>
  </si>
  <si>
    <t>CLM002424</t>
  </si>
  <si>
    <t>CLM002425</t>
  </si>
  <si>
    <t>CLM002426</t>
  </si>
  <si>
    <t>CLM002427</t>
  </si>
  <si>
    <t>CUST01871</t>
  </si>
  <si>
    <t>POL00349</t>
  </si>
  <si>
    <t>CLM002428</t>
  </si>
  <si>
    <t>CLM002429</t>
  </si>
  <si>
    <t>CLM002430</t>
  </si>
  <si>
    <t>CLM002431</t>
  </si>
  <si>
    <t>CUST00394</t>
  </si>
  <si>
    <t>POL00028</t>
  </si>
  <si>
    <t>CLM002432</t>
  </si>
  <si>
    <t>CUST02228</t>
  </si>
  <si>
    <t>POL02059</t>
  </si>
  <si>
    <t>CLM002433</t>
  </si>
  <si>
    <t>CLM002434</t>
  </si>
  <si>
    <t>CLM002435</t>
  </si>
  <si>
    <t>CLM002436</t>
  </si>
  <si>
    <t>POL00951</t>
  </si>
  <si>
    <t>CLM002437</t>
  </si>
  <si>
    <t>CLM002438</t>
  </si>
  <si>
    <t>CLM002439</t>
  </si>
  <si>
    <t>CLM002440</t>
  </si>
  <si>
    <t>CLM002441</t>
  </si>
  <si>
    <t>CLM002442</t>
  </si>
  <si>
    <t>CLM002443</t>
  </si>
  <si>
    <t>CUST00483</t>
  </si>
  <si>
    <t>POL01756</t>
  </si>
  <si>
    <t>CLM002444</t>
  </si>
  <si>
    <t>CLM002445</t>
  </si>
  <si>
    <t>POL01471</t>
  </si>
  <si>
    <t>CLM002446</t>
  </si>
  <si>
    <t>POL02365</t>
  </si>
  <si>
    <t>CLM002447</t>
  </si>
  <si>
    <t>CLM002448</t>
  </si>
  <si>
    <t>CUST00188</t>
  </si>
  <si>
    <t>POL00962</t>
  </si>
  <si>
    <t>CLM002449</t>
  </si>
  <si>
    <t>CLM002450</t>
  </si>
  <si>
    <t>POL01366</t>
  </si>
  <si>
    <t>CLM002451</t>
  </si>
  <si>
    <t>CUST01369</t>
  </si>
  <si>
    <t>POL00054</t>
  </si>
  <si>
    <t>CLM002452</t>
  </si>
  <si>
    <t>POL01687</t>
  </si>
  <si>
    <t>CLM002453</t>
  </si>
  <si>
    <t>CLM002454</t>
  </si>
  <si>
    <t>POL00677</t>
  </si>
  <si>
    <t>CLM002455</t>
  </si>
  <si>
    <t>CLM002456</t>
  </si>
  <si>
    <t>CLM002457</t>
  </si>
  <si>
    <t>POL02602</t>
  </si>
  <si>
    <t>CLM002458</t>
  </si>
  <si>
    <t>CLM002459</t>
  </si>
  <si>
    <t>CLM002460</t>
  </si>
  <si>
    <t>POL02785</t>
  </si>
  <si>
    <t>CLM002461</t>
  </si>
  <si>
    <t>POL01515</t>
  </si>
  <si>
    <t>CLM002462</t>
  </si>
  <si>
    <t>CUST00024</t>
  </si>
  <si>
    <t>POL01522</t>
  </si>
  <si>
    <t>CLM002463</t>
  </si>
  <si>
    <t>CUST01295</t>
  </si>
  <si>
    <t>POL02809</t>
  </si>
  <si>
    <t>CLM002464</t>
  </si>
  <si>
    <t>CLM002465</t>
  </si>
  <si>
    <t>CLM002466</t>
  </si>
  <si>
    <t>CLM002467</t>
  </si>
  <si>
    <t>CLM002468</t>
  </si>
  <si>
    <t>CUST01315</t>
  </si>
  <si>
    <t>POL01744</t>
  </si>
  <si>
    <t>CLM002469</t>
  </si>
  <si>
    <t>CUST01850</t>
  </si>
  <si>
    <t>POL01853</t>
  </si>
  <si>
    <t>CLM002470</t>
  </si>
  <si>
    <t>CLM002471</t>
  </si>
  <si>
    <t>CLM002472</t>
  </si>
  <si>
    <t>CLM002473</t>
  </si>
  <si>
    <t>CLM002474</t>
  </si>
  <si>
    <t>CUST02395</t>
  </si>
  <si>
    <t>POL00466</t>
  </si>
  <si>
    <t>CLM002475</t>
  </si>
  <si>
    <t>CLM002476</t>
  </si>
  <si>
    <t>POL00874</t>
  </si>
  <si>
    <t>CLM002477</t>
  </si>
  <si>
    <t>CLM002478</t>
  </si>
  <si>
    <t>POL00046</t>
  </si>
  <si>
    <t>CLM002479</t>
  </si>
  <si>
    <t>POL02124</t>
  </si>
  <si>
    <t>CLM002480</t>
  </si>
  <si>
    <t>CUST01150</t>
  </si>
  <si>
    <t>POL01022</t>
  </si>
  <si>
    <t>CLM002481</t>
  </si>
  <si>
    <t>CLM002482</t>
  </si>
  <si>
    <t>POL01859</t>
  </si>
  <si>
    <t>CLM002483</t>
  </si>
  <si>
    <t>CLM002484</t>
  </si>
  <si>
    <t>CLM002485</t>
  </si>
  <si>
    <t>CLM002486</t>
  </si>
  <si>
    <t>CLM002487</t>
  </si>
  <si>
    <t>CLM002488</t>
  </si>
  <si>
    <t>CLM002489</t>
  </si>
  <si>
    <t>CUST02171</t>
  </si>
  <si>
    <t>POL02700</t>
  </si>
  <si>
    <t>CLM002490</t>
  </si>
  <si>
    <t>CLM002491</t>
  </si>
  <si>
    <t>CLM002492</t>
  </si>
  <si>
    <t>CLM002493</t>
  </si>
  <si>
    <t>CUST02438</t>
  </si>
  <si>
    <t>POL01302</t>
  </si>
  <si>
    <t>CLM002494</t>
  </si>
  <si>
    <t>POL02226</t>
  </si>
  <si>
    <t>CLM002495</t>
  </si>
  <si>
    <t>CLM002496</t>
  </si>
  <si>
    <t>CLM002497</t>
  </si>
  <si>
    <t>CUST02153</t>
  </si>
  <si>
    <t>POL00111</t>
  </si>
  <si>
    <t>CLM002498</t>
  </si>
  <si>
    <t>POL03139</t>
  </si>
  <si>
    <t>CLM002499</t>
  </si>
  <si>
    <t>POL01693</t>
  </si>
  <si>
    <t>CLM002500</t>
  </si>
  <si>
    <t>CLM002501</t>
  </si>
  <si>
    <t>CUST01116</t>
  </si>
  <si>
    <t>POL00233</t>
  </si>
  <si>
    <t>CLM002502</t>
  </si>
  <si>
    <t>CLM002503</t>
  </si>
  <si>
    <t>POL01845</t>
  </si>
  <si>
    <t>CLM002504</t>
  </si>
  <si>
    <t>CUST00922</t>
  </si>
  <si>
    <t>POL02948</t>
  </si>
  <si>
    <t>CLM002505</t>
  </si>
  <si>
    <t>CLM002506</t>
  </si>
  <si>
    <t>CUST00931</t>
  </si>
  <si>
    <t>POL02010</t>
  </si>
  <si>
    <t>CLM002507</t>
  </si>
  <si>
    <t>CUST02229</t>
  </si>
  <si>
    <t>POL00940</t>
  </si>
  <si>
    <t>CLM002508</t>
  </si>
  <si>
    <t>POL03181</t>
  </si>
  <si>
    <t>CLM002509</t>
  </si>
  <si>
    <t>CUST01657</t>
  </si>
  <si>
    <t>POL01049</t>
  </si>
  <si>
    <t>CLM002510</t>
  </si>
  <si>
    <t>CLM002511</t>
  </si>
  <si>
    <t>CLM002512</t>
  </si>
  <si>
    <t>CLM002513</t>
  </si>
  <si>
    <t>CLM002514</t>
  </si>
  <si>
    <t>CLM002515</t>
  </si>
  <si>
    <t>CLM002516</t>
  </si>
  <si>
    <t>CLM002517</t>
  </si>
  <si>
    <t>CUST00491</t>
  </si>
  <si>
    <t>POL00711</t>
  </si>
  <si>
    <t>CLM002518</t>
  </si>
  <si>
    <t>CUST02402</t>
  </si>
  <si>
    <t>POL02994</t>
  </si>
  <si>
    <t>CLM002519</t>
  </si>
  <si>
    <t>CLM002520</t>
  </si>
  <si>
    <t>CLM002521</t>
  </si>
  <si>
    <t>CLM002522</t>
  </si>
  <si>
    <t>POL00672</t>
  </si>
  <si>
    <t>CLM002523</t>
  </si>
  <si>
    <t>CLM002524</t>
  </si>
  <si>
    <t>CLM002525</t>
  </si>
  <si>
    <t>CLM002526</t>
  </si>
  <si>
    <t>POL00477</t>
  </si>
  <si>
    <t>CLM002527</t>
  </si>
  <si>
    <t>POL03047</t>
  </si>
  <si>
    <t>CLM002528</t>
  </si>
  <si>
    <t>CLM002529</t>
  </si>
  <si>
    <t>CLM002530</t>
  </si>
  <si>
    <t>CUST00317</t>
  </si>
  <si>
    <t>POL01348</t>
  </si>
  <si>
    <t>CLM002531</t>
  </si>
  <si>
    <t>CLM002532</t>
  </si>
  <si>
    <t>POL01736</t>
  </si>
  <si>
    <t>CLM002533</t>
  </si>
  <si>
    <t>POL02920</t>
  </si>
  <si>
    <t>CLM002534</t>
  </si>
  <si>
    <t>POL02604</t>
  </si>
  <si>
    <t>CLM002535</t>
  </si>
  <si>
    <t>CLM002536</t>
  </si>
  <si>
    <t>CLM002537</t>
  </si>
  <si>
    <t>CLM002538</t>
  </si>
  <si>
    <t>POL02692</t>
  </si>
  <si>
    <t>CLM002539</t>
  </si>
  <si>
    <t>CLM002540</t>
  </si>
  <si>
    <t>CLM002541</t>
  </si>
  <si>
    <t>POL01516</t>
  </si>
  <si>
    <t>CLM002542</t>
  </si>
  <si>
    <t>CLM002543</t>
  </si>
  <si>
    <t>CLM002544</t>
  </si>
  <si>
    <t>CUST00853</t>
  </si>
  <si>
    <t>POL02423</t>
  </si>
  <si>
    <t>CLM002545</t>
  </si>
  <si>
    <t>POL00910</t>
  </si>
  <si>
    <t>CLM002546</t>
  </si>
  <si>
    <t>CLM002547</t>
  </si>
  <si>
    <t>POL00119</t>
  </si>
  <si>
    <t>CLM002548</t>
  </si>
  <si>
    <t>POL00299</t>
  </si>
  <si>
    <t>CLM002549</t>
  </si>
  <si>
    <t>CLM002550</t>
  </si>
  <si>
    <t>CLM002551</t>
  </si>
  <si>
    <t>CUST01328</t>
  </si>
  <si>
    <t>POL01773</t>
  </si>
  <si>
    <t>CLM002552</t>
  </si>
  <si>
    <t>CUST02428</t>
  </si>
  <si>
    <t>POL02909</t>
  </si>
  <si>
    <t>CLM002553</t>
  </si>
  <si>
    <t>CUST01934</t>
  </si>
  <si>
    <t>POL02787</t>
  </si>
  <si>
    <t>CLM002554</t>
  </si>
  <si>
    <t>CLM002555</t>
  </si>
  <si>
    <t>CUST01089</t>
  </si>
  <si>
    <t>POL00527</t>
  </si>
  <si>
    <t>CLM002556</t>
  </si>
  <si>
    <t>CLM002557</t>
  </si>
  <si>
    <t>CLM002558</t>
  </si>
  <si>
    <t>CLM002559</t>
  </si>
  <si>
    <t>CLM002560</t>
  </si>
  <si>
    <t>CLM002561</t>
  </si>
  <si>
    <t>POL00330</t>
  </si>
  <si>
    <t>CLM002562</t>
  </si>
  <si>
    <t>POL00880</t>
  </si>
  <si>
    <t>CLM002563</t>
  </si>
  <si>
    <t>POL01082</t>
  </si>
  <si>
    <t>CLM002564</t>
  </si>
  <si>
    <t>CLM002565</t>
  </si>
  <si>
    <t>POL00149</t>
  </si>
  <si>
    <t>CLM002566</t>
  </si>
  <si>
    <t>CLM002567</t>
  </si>
  <si>
    <t>POL00258</t>
  </si>
  <si>
    <t>CLM002568</t>
  </si>
  <si>
    <t>CUST00713</t>
  </si>
  <si>
    <t>POL01677</t>
  </si>
  <si>
    <t>CLM002569</t>
  </si>
  <si>
    <t>CLM002570</t>
  </si>
  <si>
    <t>CUST02207</t>
  </si>
  <si>
    <t>POL00622</t>
  </si>
  <si>
    <t>CLM002571</t>
  </si>
  <si>
    <t>POL02200</t>
  </si>
  <si>
    <t>CLM002572</t>
  </si>
  <si>
    <t>POL01759</t>
  </si>
  <si>
    <t>CLM002573</t>
  </si>
  <si>
    <t>POL02624</t>
  </si>
  <si>
    <t>CLM002574</t>
  </si>
  <si>
    <t>CLM002575</t>
  </si>
  <si>
    <t>POL02715</t>
  </si>
  <si>
    <t>CLM002576</t>
  </si>
  <si>
    <t>POL01290</t>
  </si>
  <si>
    <t>CLM002577</t>
  </si>
  <si>
    <t>CLM002578</t>
  </si>
  <si>
    <t>CLM002579</t>
  </si>
  <si>
    <t>POL03097</t>
  </si>
  <si>
    <t>CLM002580</t>
  </si>
  <si>
    <t>CLM002581</t>
  </si>
  <si>
    <t>CLM002582</t>
  </si>
  <si>
    <t>CLM002583</t>
  </si>
  <si>
    <t>CLM002584</t>
  </si>
  <si>
    <t>CLM002585</t>
  </si>
  <si>
    <t>CLM002586</t>
  </si>
  <si>
    <t>CLM002587</t>
  </si>
  <si>
    <t>CUST02036</t>
  </si>
  <si>
    <t>POL01076</t>
  </si>
  <si>
    <t>CLM002588</t>
  </si>
  <si>
    <t>CUST01886</t>
  </si>
  <si>
    <t>POL01684</t>
  </si>
  <si>
    <t>CLM002589</t>
  </si>
  <si>
    <t>POL00249</t>
  </si>
  <si>
    <t>CLM002590</t>
  </si>
  <si>
    <t>CLM002591</t>
  </si>
  <si>
    <t>CLM002592</t>
  </si>
  <si>
    <t>CLM002593</t>
  </si>
  <si>
    <t>CLM002594</t>
  </si>
  <si>
    <t>POL00221</t>
  </si>
  <si>
    <t>CLM002595</t>
  </si>
  <si>
    <t>CLM002596</t>
  </si>
  <si>
    <t>CUST01074</t>
  </si>
  <si>
    <t>POL01657</t>
  </si>
  <si>
    <t>CLM002597</t>
  </si>
  <si>
    <t>CLM002598</t>
  </si>
  <si>
    <t>CLM002599</t>
  </si>
  <si>
    <t>CLM002600</t>
  </si>
  <si>
    <t>CLM002601</t>
  </si>
  <si>
    <t>POL00033</t>
  </si>
  <si>
    <t>CLM002602</t>
  </si>
  <si>
    <t>CLM002603</t>
  </si>
  <si>
    <t>CLM002604</t>
  </si>
  <si>
    <t>CUST00185</t>
  </si>
  <si>
    <t>POL01342</t>
  </si>
  <si>
    <t>CLM002605</t>
  </si>
  <si>
    <t>CUST01009</t>
  </si>
  <si>
    <t>POL03039</t>
  </si>
  <si>
    <t>CLM002606</t>
  </si>
  <si>
    <t>POL01335</t>
  </si>
  <si>
    <t>CLM002607</t>
  </si>
  <si>
    <t>CLM002608</t>
  </si>
  <si>
    <t>POL00393</t>
  </si>
  <si>
    <t>CLM002609</t>
  </si>
  <si>
    <t>CLM002610</t>
  </si>
  <si>
    <t>CLM002611</t>
  </si>
  <si>
    <t>POL01232</t>
  </si>
  <si>
    <t>CLM002612</t>
  </si>
  <si>
    <t>CLM002613</t>
  </si>
  <si>
    <t>CLM002614</t>
  </si>
  <si>
    <t>POL02764</t>
  </si>
  <si>
    <t>CLM002615</t>
  </si>
  <si>
    <t>POL00038</t>
  </si>
  <si>
    <t>CLM002616</t>
  </si>
  <si>
    <t>CLM002617</t>
  </si>
  <si>
    <t>POL00765</t>
  </si>
  <si>
    <t>CLM002618</t>
  </si>
  <si>
    <t>POL03052</t>
  </si>
  <si>
    <t>CLM002619</t>
  </si>
  <si>
    <t>POL00433</t>
  </si>
  <si>
    <t>CLM002620</t>
  </si>
  <si>
    <t>CLM002621</t>
  </si>
  <si>
    <t>CUST02240</t>
  </si>
  <si>
    <t>POL00389</t>
  </si>
  <si>
    <t>CLM002622</t>
  </si>
  <si>
    <t>CUST00102</t>
  </si>
  <si>
    <t>POL00948</t>
  </si>
  <si>
    <t>CLM002623</t>
  </si>
  <si>
    <t>CUST00236</t>
  </si>
  <si>
    <t>POL03013</t>
  </si>
  <si>
    <t>CLM002624</t>
  </si>
  <si>
    <t>CLM002625</t>
  </si>
  <si>
    <t>CLM002626</t>
  </si>
  <si>
    <t>CLM002627</t>
  </si>
  <si>
    <t>CLM002628</t>
  </si>
  <si>
    <t>CLM002629</t>
  </si>
  <si>
    <t>CUST01681</t>
  </si>
  <si>
    <t>POL02373</t>
  </si>
  <si>
    <t>CLM002630</t>
  </si>
  <si>
    <t>CUST01376</t>
  </si>
  <si>
    <t>POL02516</t>
  </si>
  <si>
    <t>CLM002631</t>
  </si>
  <si>
    <t>CLM002632</t>
  </si>
  <si>
    <t>CLM002633</t>
  </si>
  <si>
    <t>CLM002634</t>
  </si>
  <si>
    <t>CLM002635</t>
  </si>
  <si>
    <t>POL03113</t>
  </si>
  <si>
    <t>CLM002636</t>
  </si>
  <si>
    <t>CLM002637</t>
  </si>
  <si>
    <t>CLM002638</t>
  </si>
  <si>
    <t>CLM002639</t>
  </si>
  <si>
    <t>CLM002640</t>
  </si>
  <si>
    <t>CUST00994</t>
  </si>
  <si>
    <t>POL02573</t>
  </si>
  <si>
    <t>CLM002641</t>
  </si>
  <si>
    <t>CLM002642</t>
  </si>
  <si>
    <t>CUST00348</t>
  </si>
  <si>
    <t>POL02278</t>
  </si>
  <si>
    <t>CLM002643</t>
  </si>
  <si>
    <t>CUST00947</t>
  </si>
  <si>
    <t>POL00798</t>
  </si>
  <si>
    <t>CLM002644</t>
  </si>
  <si>
    <t>POL00449</t>
  </si>
  <si>
    <t>CLM002645</t>
  </si>
  <si>
    <t>CLM002646</t>
  </si>
  <si>
    <t>CLM002647</t>
  </si>
  <si>
    <t>POL03186</t>
  </si>
  <si>
    <t>CLM002648</t>
  </si>
  <si>
    <t>CUST00663</t>
  </si>
  <si>
    <t>POL02738</t>
  </si>
  <si>
    <t>CLM002649</t>
  </si>
  <si>
    <t>CLM002650</t>
  </si>
  <si>
    <t>POL02495</t>
  </si>
  <si>
    <t>CLM002651</t>
  </si>
  <si>
    <t>CUST00447</t>
  </si>
  <si>
    <t>POL00699</t>
  </si>
  <si>
    <t>CLM002652</t>
  </si>
  <si>
    <t>CLM002653</t>
  </si>
  <si>
    <t>CLM002654</t>
  </si>
  <si>
    <t>CLM002655</t>
  </si>
  <si>
    <t>CLM002656</t>
  </si>
  <si>
    <t>POL02187</t>
  </si>
  <si>
    <t>CLM002657</t>
  </si>
  <si>
    <t>CUST01730</t>
  </si>
  <si>
    <t>POL00115</t>
  </si>
  <si>
    <t>CLM002658</t>
  </si>
  <si>
    <t>CLM002659</t>
  </si>
  <si>
    <t>CLM002660</t>
  </si>
  <si>
    <t>CLM002661</t>
  </si>
  <si>
    <t>CLM002662</t>
  </si>
  <si>
    <t>CLM002663</t>
  </si>
  <si>
    <t>POL01322</t>
  </si>
  <si>
    <t>CLM002664</t>
  </si>
  <si>
    <t>CUST01467</t>
  </si>
  <si>
    <t>POL00018</t>
  </si>
  <si>
    <t>CLM002665</t>
  </si>
  <si>
    <t>CLM002666</t>
  </si>
  <si>
    <t>POL02309</t>
  </si>
  <si>
    <t>CLM002667</t>
  </si>
  <si>
    <t>CLM002668</t>
  </si>
  <si>
    <t>POL01729</t>
  </si>
  <si>
    <t>CLM002669</t>
  </si>
  <si>
    <t>CLM002670</t>
  </si>
  <si>
    <t>POL00251</t>
  </si>
  <si>
    <t>CLM002671</t>
  </si>
  <si>
    <t>CUST01701</t>
  </si>
  <si>
    <t>POL01010</t>
  </si>
  <si>
    <t>CLM002672</t>
  </si>
  <si>
    <t>CLM002673</t>
  </si>
  <si>
    <t>CLM002674</t>
  </si>
  <si>
    <t>CLM002675</t>
  </si>
  <si>
    <t>CUST00397</t>
  </si>
  <si>
    <t>POL00695</t>
  </si>
  <si>
    <t>CLM002676</t>
  </si>
  <si>
    <t>CLM002677</t>
  </si>
  <si>
    <t>CLM002678</t>
  </si>
  <si>
    <t>CUST01846</t>
  </si>
  <si>
    <t>POL01554</t>
  </si>
  <si>
    <t>CLM002679</t>
  </si>
  <si>
    <t>CLM002680</t>
  </si>
  <si>
    <t>CUST02327</t>
  </si>
  <si>
    <t>POL01600</t>
  </si>
  <si>
    <t>CLM002681</t>
  </si>
  <si>
    <t>POL00293</t>
  </si>
  <si>
    <t>CLM002682</t>
  </si>
  <si>
    <t>POL01085</t>
  </si>
  <si>
    <t>CLM002683</t>
  </si>
  <si>
    <t>CLM002684</t>
  </si>
  <si>
    <t>CUST01362</t>
  </si>
  <si>
    <t>POL01990</t>
  </si>
  <si>
    <t>CLM002685</t>
  </si>
  <si>
    <t>POL00747</t>
  </si>
  <si>
    <t>CLM002686</t>
  </si>
  <si>
    <t>CLM002687</t>
  </si>
  <si>
    <t>CLM002688</t>
  </si>
  <si>
    <t>POL01879</t>
  </si>
  <si>
    <t>CLM002689</t>
  </si>
  <si>
    <t>CLM002690</t>
  </si>
  <si>
    <t>POL01120</t>
  </si>
  <si>
    <t>CLM002691</t>
  </si>
  <si>
    <t>POL02979</t>
  </si>
  <si>
    <t>CLM002692</t>
  </si>
  <si>
    <t>CLM002693</t>
  </si>
  <si>
    <t>CUST00765</t>
  </si>
  <si>
    <t>POL01651</t>
  </si>
  <si>
    <t>CLM002694</t>
  </si>
  <si>
    <t>CLM002695</t>
  </si>
  <si>
    <t>CLM002696</t>
  </si>
  <si>
    <t>CLM002697</t>
  </si>
  <si>
    <t>CUST00901</t>
  </si>
  <si>
    <t>POL00806</t>
  </si>
  <si>
    <t>CLM002698</t>
  </si>
  <si>
    <t>CLM002699</t>
  </si>
  <si>
    <t>CLM002700</t>
  </si>
  <si>
    <t>POL02509</t>
  </si>
  <si>
    <t>CLM002701</t>
  </si>
  <si>
    <t>CUST00150</t>
  </si>
  <si>
    <t>POL01683</t>
  </si>
  <si>
    <t>CLM002702</t>
  </si>
  <si>
    <t>CUST00172</t>
  </si>
  <si>
    <t>POL00211</t>
  </si>
  <si>
    <t>CLM002703</t>
  </si>
  <si>
    <t>CLM002704</t>
  </si>
  <si>
    <t>CUST01215</t>
  </si>
  <si>
    <t>POL01952</t>
  </si>
  <si>
    <t>CLM002705</t>
  </si>
  <si>
    <t>CLM002706</t>
  </si>
  <si>
    <t>CLM002707</t>
  </si>
  <si>
    <t>CUST00196</t>
  </si>
  <si>
    <t>POL01123</t>
  </si>
  <si>
    <t>CLM002708</t>
  </si>
  <si>
    <t>CLM002709</t>
  </si>
  <si>
    <t>CUST00253</t>
  </si>
  <si>
    <t>POL00388</t>
  </si>
  <si>
    <t>CLM002710</t>
  </si>
  <si>
    <t>CLM002711</t>
  </si>
  <si>
    <t>POL01204</t>
  </si>
  <si>
    <t>CLM002712</t>
  </si>
  <si>
    <t>CUST02152</t>
  </si>
  <si>
    <t>POL01328</t>
  </si>
  <si>
    <t>CLM002713</t>
  </si>
  <si>
    <t>CLM002714</t>
  </si>
  <si>
    <t>CLM002715</t>
  </si>
  <si>
    <t>CLM002716</t>
  </si>
  <si>
    <t>CLM002717</t>
  </si>
  <si>
    <t>POL02863</t>
  </si>
  <si>
    <t>CLM002718</t>
  </si>
  <si>
    <t>CLM002719</t>
  </si>
  <si>
    <t>CUST01774</t>
  </si>
  <si>
    <t>POL01054</t>
  </si>
  <si>
    <t>CLM002720</t>
  </si>
  <si>
    <t>POL01869</t>
  </si>
  <si>
    <t>CLM002721</t>
  </si>
  <si>
    <t>CLM002722</t>
  </si>
  <si>
    <t>CLM002723</t>
  </si>
  <si>
    <t>POL02395</t>
  </si>
  <si>
    <t>CLM002724</t>
  </si>
  <si>
    <t>CLM002725</t>
  </si>
  <si>
    <t>CLM002726</t>
  </si>
  <si>
    <t>CUST02493</t>
  </si>
  <si>
    <t>POL00929</t>
  </si>
  <si>
    <t>CLM002727</t>
  </si>
  <si>
    <t>CUST02004</t>
  </si>
  <si>
    <t>POL03147</t>
  </si>
  <si>
    <t>CLM002728</t>
  </si>
  <si>
    <t>CLM002729</t>
  </si>
  <si>
    <t>POL00059</t>
  </si>
  <si>
    <t>CLM002730</t>
  </si>
  <si>
    <t>CLM002731</t>
  </si>
  <si>
    <t>CLM002732</t>
  </si>
  <si>
    <t>CUST00736</t>
  </si>
  <si>
    <t>POL02632</t>
  </si>
  <si>
    <t>CLM002733</t>
  </si>
  <si>
    <t>CLM002734</t>
  </si>
  <si>
    <t>CLM002735</t>
  </si>
  <si>
    <t>CUST00925</t>
  </si>
  <si>
    <t>POL02691</t>
  </si>
  <si>
    <t>CLM002736</t>
  </si>
  <si>
    <t>CLM002737</t>
  </si>
  <si>
    <t>POL01184</t>
  </si>
  <si>
    <t>CLM002738</t>
  </si>
  <si>
    <t>CUST00073</t>
  </si>
  <si>
    <t>POL00545</t>
  </si>
  <si>
    <t>CLM002739</t>
  </si>
  <si>
    <t>CLM002740</t>
  </si>
  <si>
    <t>CLM002741</t>
  </si>
  <si>
    <t>CUST02136</t>
  </si>
  <si>
    <t>POL00272</t>
  </si>
  <si>
    <t>CLM002742</t>
  </si>
  <si>
    <t>CLM002743</t>
  </si>
  <si>
    <t>CLM002744</t>
  </si>
  <si>
    <t>CLM002745</t>
  </si>
  <si>
    <t>CUST00669</t>
  </si>
  <si>
    <t>POL02075</t>
  </si>
  <si>
    <t>CLM002746</t>
  </si>
  <si>
    <t>CUST02067</t>
  </si>
  <si>
    <t>POL03156</t>
  </si>
  <si>
    <t>CLM002747</t>
  </si>
  <si>
    <t>CLM002748</t>
  </si>
  <si>
    <t>POL02542</t>
  </si>
  <si>
    <t>CLM002749</t>
  </si>
  <si>
    <t>POL00351</t>
  </si>
  <si>
    <t>CLM002750</t>
  </si>
  <si>
    <t>CLM002751</t>
  </si>
  <si>
    <t>CLM002752</t>
  </si>
  <si>
    <t>CLM002753</t>
  </si>
  <si>
    <t>CUST00437</t>
  </si>
  <si>
    <t>POL00732</t>
  </si>
  <si>
    <t>CLM002754</t>
  </si>
  <si>
    <t>CLM002755</t>
  </si>
  <si>
    <t>POL02336</t>
  </si>
  <si>
    <t>CLM002756</t>
  </si>
  <si>
    <t>POL02178</t>
  </si>
  <si>
    <t>CLM002757</t>
  </si>
  <si>
    <t>CUST00946</t>
  </si>
  <si>
    <t>POL02332</t>
  </si>
  <si>
    <t>CLM002758</t>
  </si>
  <si>
    <t>CLM002759</t>
  </si>
  <si>
    <t>CLM002760</t>
  </si>
  <si>
    <t>CUST01677</t>
  </si>
  <si>
    <t>POL01389</t>
  </si>
  <si>
    <t>CLM002761</t>
  </si>
  <si>
    <t>CUST00675</t>
  </si>
  <si>
    <t>POL00357</t>
  </si>
  <si>
    <t>CLM002762</t>
  </si>
  <si>
    <t>CLM002763</t>
  </si>
  <si>
    <t>CUST00008</t>
  </si>
  <si>
    <t>POL02537</t>
  </si>
  <si>
    <t>CLM002764</t>
  </si>
  <si>
    <t>CLM002765</t>
  </si>
  <si>
    <t>CLM002766</t>
  </si>
  <si>
    <t>CLM002767</t>
  </si>
  <si>
    <t>CUST02035</t>
  </si>
  <si>
    <t>POL02185</t>
  </si>
  <si>
    <t>CLM002768</t>
  </si>
  <si>
    <t>CLM002769</t>
  </si>
  <si>
    <t>CLM002770</t>
  </si>
  <si>
    <t>CLM002771</t>
  </si>
  <si>
    <t>CLM002772</t>
  </si>
  <si>
    <t>CLM002773</t>
  </si>
  <si>
    <t>CUST00360</t>
  </si>
  <si>
    <t>POL02219</t>
  </si>
  <si>
    <t>CLM002774</t>
  </si>
  <si>
    <t>CLM002775</t>
  </si>
  <si>
    <t>CUST02111</t>
  </si>
  <si>
    <t>POL00143</t>
  </si>
  <si>
    <t>CLM002776</t>
  </si>
  <si>
    <t>CLM002777</t>
  </si>
  <si>
    <t>CUST01208</t>
  </si>
  <si>
    <t>POL00795</t>
  </si>
  <si>
    <t>CLM002778</t>
  </si>
  <si>
    <t>POL02403</t>
  </si>
  <si>
    <t>CLM002779</t>
  </si>
  <si>
    <t>POL00446</t>
  </si>
  <si>
    <t>CLM002780</t>
  </si>
  <si>
    <t>POL01173</t>
  </si>
  <si>
    <t>CLM002781</t>
  </si>
  <si>
    <t>CUST00795</t>
  </si>
  <si>
    <t>POL00659</t>
  </si>
  <si>
    <t>CLM002782</t>
  </si>
  <si>
    <t>CLM002783</t>
  </si>
  <si>
    <t>CLM002784</t>
  </si>
  <si>
    <t>CUST01238</t>
  </si>
  <si>
    <t>POL01863</t>
  </si>
  <si>
    <t>CLM002785</t>
  </si>
  <si>
    <t>CUST02237</t>
  </si>
  <si>
    <t>POL00386</t>
  </si>
  <si>
    <t>CLM002786</t>
  </si>
  <si>
    <t>CLM002787</t>
  </si>
  <si>
    <t>CUST00243</t>
  </si>
  <si>
    <t>POL02458</t>
  </si>
  <si>
    <t>CLM002788</t>
  </si>
  <si>
    <t>POL02408</t>
  </si>
  <si>
    <t>CLM002789</t>
  </si>
  <si>
    <t>CLM002790</t>
  </si>
  <si>
    <t>CLM002791</t>
  </si>
  <si>
    <t>CLM002792</t>
  </si>
  <si>
    <t>CUST02314</t>
  </si>
  <si>
    <t>POL02182</t>
  </si>
  <si>
    <t>CLM002793</t>
  </si>
  <si>
    <t>CLM002794</t>
  </si>
  <si>
    <t>CLM002795</t>
  </si>
  <si>
    <t>CLM002796</t>
  </si>
  <si>
    <t>CLM002797</t>
  </si>
  <si>
    <t>POL00453</t>
  </si>
  <si>
    <t>CLM002798</t>
  </si>
  <si>
    <t>POL00835</t>
  </si>
  <si>
    <t>CLM002799</t>
  </si>
  <si>
    <t>CLM002800</t>
  </si>
  <si>
    <t>CLM002801</t>
  </si>
  <si>
    <t>POL00944</t>
  </si>
  <si>
    <t>CLM002802</t>
  </si>
  <si>
    <t>CLM002803</t>
  </si>
  <si>
    <t>CUST02221</t>
  </si>
  <si>
    <t>POL02547</t>
  </si>
  <si>
    <t>CLM002804</t>
  </si>
  <si>
    <t>CLM002805</t>
  </si>
  <si>
    <t>CLM002806</t>
  </si>
  <si>
    <t>CLM002807</t>
  </si>
  <si>
    <t>CLM002808</t>
  </si>
  <si>
    <t>CLM002809</t>
  </si>
  <si>
    <t>CLM002810</t>
  </si>
  <si>
    <t>CLM002811</t>
  </si>
  <si>
    <t>CUST01067</t>
  </si>
  <si>
    <t>POL02934</t>
  </si>
  <si>
    <t>CLM002812</t>
  </si>
  <si>
    <t>CLM002813</t>
  </si>
  <si>
    <t>CUST00173</t>
  </si>
  <si>
    <t>POL03061</t>
  </si>
  <si>
    <t>CLM002814</t>
  </si>
  <si>
    <t>CUST01184</t>
  </si>
  <si>
    <t>POL02184</t>
  </si>
  <si>
    <t>CLM002815</t>
  </si>
  <si>
    <t>CUST01536</t>
  </si>
  <si>
    <t>POL01864</t>
  </si>
  <si>
    <t>CLM002816</t>
  </si>
  <si>
    <t>POL00684</t>
  </si>
  <si>
    <t>CLM002817</t>
  </si>
  <si>
    <t>CLM002818</t>
  </si>
  <si>
    <t>CUST01561</t>
  </si>
  <si>
    <t>POL01725</t>
  </si>
  <si>
    <t>CLM002819</t>
  </si>
  <si>
    <t>CLM002820</t>
  </si>
  <si>
    <t>CLM002821</t>
  </si>
  <si>
    <t>CLM002822</t>
  </si>
  <si>
    <t>CUST01409</t>
  </si>
  <si>
    <t>POL02852</t>
  </si>
  <si>
    <t>CLM002823</t>
  </si>
  <si>
    <t>CUST01206</t>
  </si>
  <si>
    <t>POL00546</t>
  </si>
  <si>
    <t>CLM002824</t>
  </si>
  <si>
    <t>CLM002825</t>
  </si>
  <si>
    <t>POL01140</t>
  </si>
  <si>
    <t>CLM002826</t>
  </si>
  <si>
    <t>POL02959</t>
  </si>
  <si>
    <t>CLM002827</t>
  </si>
  <si>
    <t>CLM002828</t>
  </si>
  <si>
    <t>CLM002829</t>
  </si>
  <si>
    <t>CUST00254</t>
  </si>
  <si>
    <t>POL02730</t>
  </si>
  <si>
    <t>CLM002830</t>
  </si>
  <si>
    <t>CLM002831</t>
  </si>
  <si>
    <t>CLM002832</t>
  </si>
  <si>
    <t>CLM002833</t>
  </si>
  <si>
    <t>CLM002834</t>
  </si>
  <si>
    <t>CLM002835</t>
  </si>
  <si>
    <t>POL00519</t>
  </si>
  <si>
    <t>CLM002836</t>
  </si>
  <si>
    <t>CUST01553</t>
  </si>
  <si>
    <t>POL00036</t>
  </si>
  <si>
    <t>CLM002837</t>
  </si>
  <si>
    <t>CLM002838</t>
  </si>
  <si>
    <t>CLM002839</t>
  </si>
  <si>
    <t>CUST01296</t>
  </si>
  <si>
    <t>POL01535</t>
  </si>
  <si>
    <t>CLM002840</t>
  </si>
  <si>
    <t>POL01097</t>
  </si>
  <si>
    <t>CLM002841</t>
  </si>
  <si>
    <t>CLM002842</t>
  </si>
  <si>
    <t>CUST01840</t>
  </si>
  <si>
    <t>POL00486</t>
  </si>
  <si>
    <t>CLM002843</t>
  </si>
  <si>
    <t>POL00160</t>
  </si>
  <si>
    <t>CLM002844</t>
  </si>
  <si>
    <t>CLM002845</t>
  </si>
  <si>
    <t>CLM002846</t>
  </si>
  <si>
    <t>POL02462</t>
  </si>
  <si>
    <t>CLM002847</t>
  </si>
  <si>
    <t>POL01948</t>
  </si>
  <si>
    <t>CLM002848</t>
  </si>
  <si>
    <t>CLM002849</t>
  </si>
  <si>
    <t>CLM002850</t>
  </si>
  <si>
    <t>CLM002851</t>
  </si>
  <si>
    <t>CLM002852</t>
  </si>
  <si>
    <t>POL03106</t>
  </si>
  <si>
    <t>CLM002853</t>
  </si>
  <si>
    <t>POL03002</t>
  </si>
  <si>
    <t>CLM002854</t>
  </si>
  <si>
    <t>CUST01064</t>
  </si>
  <si>
    <t>POL02429</t>
  </si>
  <si>
    <t>CLM002855</t>
  </si>
  <si>
    <t>CUST02047</t>
  </si>
  <si>
    <t>POL02588</t>
  </si>
  <si>
    <t>CLM002856</t>
  </si>
  <si>
    <t>POL01752</t>
  </si>
  <si>
    <t>CLM002857</t>
  </si>
  <si>
    <t>CLM002858</t>
  </si>
  <si>
    <t>CLM002859</t>
  </si>
  <si>
    <t>POL00532</t>
  </si>
  <si>
    <t>CLM002860</t>
  </si>
  <si>
    <t>CUST00216</t>
  </si>
  <si>
    <t>POL00536</t>
  </si>
  <si>
    <t>CLM002861</t>
  </si>
  <si>
    <t>CLM002862</t>
  </si>
  <si>
    <t>CLM002863</t>
  </si>
  <si>
    <t>POL02335</t>
  </si>
  <si>
    <t>CLM002864</t>
  </si>
  <si>
    <t>CLM002865</t>
  </si>
  <si>
    <t>CLM002866</t>
  </si>
  <si>
    <t>POL00268</t>
  </si>
  <si>
    <t>CLM002867</t>
  </si>
  <si>
    <t>POL00707</t>
  </si>
  <si>
    <t>CLM002868</t>
  </si>
  <si>
    <t>CLM002869</t>
  </si>
  <si>
    <t>CLM002870</t>
  </si>
  <si>
    <t>CLM002871</t>
  </si>
  <si>
    <t>CLM002872</t>
  </si>
  <si>
    <t>CLM002873</t>
  </si>
  <si>
    <t>CLM002874</t>
  </si>
  <si>
    <t>CLM002875</t>
  </si>
  <si>
    <t>CLM002876</t>
  </si>
  <si>
    <t>CLM002877</t>
  </si>
  <si>
    <t>CLM002878</t>
  </si>
  <si>
    <t>CLM002879</t>
  </si>
  <si>
    <t>CUST01177</t>
  </si>
  <si>
    <t>POL00473</t>
  </si>
  <si>
    <t>CLM002880</t>
  </si>
  <si>
    <t>POL02259</t>
  </si>
  <si>
    <t>CLM002881</t>
  </si>
  <si>
    <t>CLM002882</t>
  </si>
  <si>
    <t>CLM002883</t>
  </si>
  <si>
    <t>CUST00007</t>
  </si>
  <si>
    <t>POL01526</t>
  </si>
  <si>
    <t>CLM002884</t>
  </si>
  <si>
    <t>CLM002885</t>
  </si>
  <si>
    <t>CLM002886</t>
  </si>
  <si>
    <t>CLM002887</t>
  </si>
  <si>
    <t>CLM002888</t>
  </si>
  <si>
    <t>POL00001</t>
  </si>
  <si>
    <t>CLM002889</t>
  </si>
  <si>
    <t>POL00848</t>
  </si>
  <si>
    <t>CLM002890</t>
  </si>
  <si>
    <t>CLM002891</t>
  </si>
  <si>
    <t>CUST01856</t>
  </si>
  <si>
    <t>POL03110</t>
  </si>
  <si>
    <t>CLM002892</t>
  </si>
  <si>
    <t>CLM002893</t>
  </si>
  <si>
    <t>CUST01476</t>
  </si>
  <si>
    <t>POL00088</t>
  </si>
  <si>
    <t>CLM002894</t>
  </si>
  <si>
    <t>CLM002895</t>
  </si>
  <si>
    <t>CUST02103</t>
  </si>
  <si>
    <t>POL02609</t>
  </si>
  <si>
    <t>CLM002896</t>
  </si>
  <si>
    <t>CUST01203</t>
  </si>
  <si>
    <t>POL01100</t>
  </si>
  <si>
    <t>CLM002897</t>
  </si>
  <si>
    <t>CLM002898</t>
  </si>
  <si>
    <t>CLM002899</t>
  </si>
  <si>
    <t>CUST01577</t>
  </si>
  <si>
    <t>POL02814</t>
  </si>
  <si>
    <t>CLM002900</t>
  </si>
  <si>
    <t>CLM002901</t>
  </si>
  <si>
    <t>POL02747</t>
  </si>
  <si>
    <t>CLM002902</t>
  </si>
  <si>
    <t>CLM002903</t>
  </si>
  <si>
    <t>CLM002904</t>
  </si>
  <si>
    <t>CLM002905</t>
  </si>
  <si>
    <t>CLM002906</t>
  </si>
  <si>
    <t>CLM002907</t>
  </si>
  <si>
    <t>CUST01298</t>
  </si>
  <si>
    <t>POL02465</t>
  </si>
  <si>
    <t>CLM002908</t>
  </si>
  <si>
    <t>CLM002909</t>
  </si>
  <si>
    <t>CLM002910</t>
  </si>
  <si>
    <t>CLM002911</t>
  </si>
  <si>
    <t>CUST01685</t>
  </si>
  <si>
    <t>POL02461</t>
  </si>
  <si>
    <t>CLM002912</t>
  </si>
  <si>
    <t>CLM002913</t>
  </si>
  <si>
    <t>CLM002914</t>
  </si>
  <si>
    <t>CUST00141</t>
  </si>
  <si>
    <t>POL01519</t>
  </si>
  <si>
    <t>CLM002915</t>
  </si>
  <si>
    <t>CLM002916</t>
  </si>
  <si>
    <t>CLM002917</t>
  </si>
  <si>
    <t>CLM002918</t>
  </si>
  <si>
    <t>CLM002919</t>
  </si>
  <si>
    <t>CLM002920</t>
  </si>
  <si>
    <t>CUST01322</t>
  </si>
  <si>
    <t>POL01977</t>
  </si>
  <si>
    <t>CLM002921</t>
  </si>
  <si>
    <t>CLM002922</t>
  </si>
  <si>
    <t>CLM002923</t>
  </si>
  <si>
    <t>CLM002924</t>
  </si>
  <si>
    <t>CUST02337</t>
  </si>
  <si>
    <t>POL03144</t>
  </si>
  <si>
    <t>CLM002925</t>
  </si>
  <si>
    <t>CLM002926</t>
  </si>
  <si>
    <t>CUST00449</t>
  </si>
  <si>
    <t>POL03017</t>
  </si>
  <si>
    <t>CLM002927</t>
  </si>
  <si>
    <t>CLM002928</t>
  </si>
  <si>
    <t>CUST00234</t>
  </si>
  <si>
    <t>POL00901</t>
  </si>
  <si>
    <t>CLM002929</t>
  </si>
  <si>
    <t>CLM002930</t>
  </si>
  <si>
    <t>CLM002931</t>
  </si>
  <si>
    <t>CUST02474</t>
  </si>
  <si>
    <t>POL01986</t>
  </si>
  <si>
    <t>CLM002932</t>
  </si>
  <si>
    <t>POL02466</t>
  </si>
  <si>
    <t>CLM002933</t>
  </si>
  <si>
    <t>CLM002934</t>
  </si>
  <si>
    <t>POL02946</t>
  </si>
  <si>
    <t>CLM002935</t>
  </si>
  <si>
    <t>CLM002936</t>
  </si>
  <si>
    <t>CUST02141</t>
  </si>
  <si>
    <t>POL01875</t>
  </si>
  <si>
    <t>CLM002937</t>
  </si>
  <si>
    <t>CLM002938</t>
  </si>
  <si>
    <t>POL00061</t>
  </si>
  <si>
    <t>CLM002939</t>
  </si>
  <si>
    <t>POL02499</t>
  </si>
  <si>
    <t>CLM002940</t>
  </si>
  <si>
    <t>CLM002941</t>
  </si>
  <si>
    <t>CLM002942</t>
  </si>
  <si>
    <t>CUST01818</t>
  </si>
  <si>
    <t>POL00298</t>
  </si>
  <si>
    <t>CLM002943</t>
  </si>
  <si>
    <t>CLM002944</t>
  </si>
  <si>
    <t>CLM002945</t>
  </si>
  <si>
    <t>CLM002946</t>
  </si>
  <si>
    <t>CLM002947</t>
  </si>
  <si>
    <t>CLM002948</t>
  </si>
  <si>
    <t>CLM002949</t>
  </si>
  <si>
    <t>CUST01542</t>
  </si>
  <si>
    <t>POL02108</t>
  </si>
  <si>
    <t>CLM002950</t>
  </si>
  <si>
    <t>CLM002951</t>
  </si>
  <si>
    <t>CLM002952</t>
  </si>
  <si>
    <t>CLM002953</t>
  </si>
  <si>
    <t>CLM002954</t>
  </si>
  <si>
    <t>POL01978</t>
  </si>
  <si>
    <t>CLM002955</t>
  </si>
  <si>
    <t>POL02383</t>
  </si>
  <si>
    <t>CLM002956</t>
  </si>
  <si>
    <t>CLM002957</t>
  </si>
  <si>
    <t>CLM002958</t>
  </si>
  <si>
    <t>CLM002959</t>
  </si>
  <si>
    <t>CLM002960</t>
  </si>
  <si>
    <t>CUST01256</t>
  </si>
  <si>
    <t>POL00713</t>
  </si>
  <si>
    <t>CLM002961</t>
  </si>
  <si>
    <t>CLM002962</t>
  </si>
  <si>
    <t>CUST00458</t>
  </si>
  <si>
    <t>POL02746</t>
  </si>
  <si>
    <t>CLM002963</t>
  </si>
  <si>
    <t>CLM002964</t>
  </si>
  <si>
    <t>CLM002965</t>
  </si>
  <si>
    <t>CLM002966</t>
  </si>
  <si>
    <t>POL02116</t>
  </si>
  <si>
    <t>CLM002967</t>
  </si>
  <si>
    <t>CUST02349</t>
  </si>
  <si>
    <t>POL01903</t>
  </si>
  <si>
    <t>CLM002968</t>
  </si>
  <si>
    <t>CUST00886</t>
  </si>
  <si>
    <t>POL01648</t>
  </si>
  <si>
    <t>CLM002969</t>
  </si>
  <si>
    <t>POL01605</t>
  </si>
  <si>
    <t>CLM002970</t>
  </si>
  <si>
    <t>POL02670</t>
  </si>
  <si>
    <t>CLM002971</t>
  </si>
  <si>
    <t>POL01861</t>
  </si>
  <si>
    <t>CLM002972</t>
  </si>
  <si>
    <t>CLM002973</t>
  </si>
  <si>
    <t>POL02840</t>
  </si>
  <si>
    <t>CLM002974</t>
  </si>
  <si>
    <t>CLM002975</t>
  </si>
  <si>
    <t>CLM002976</t>
  </si>
  <si>
    <t>CUST00626</t>
  </si>
  <si>
    <t>POL00634</t>
  </si>
  <si>
    <t>CLM002977</t>
  </si>
  <si>
    <t>CUST00703</t>
  </si>
  <si>
    <t>POL01062</t>
  </si>
  <si>
    <t>CLM002978</t>
  </si>
  <si>
    <t>CLM002979</t>
  </si>
  <si>
    <t>CLM002980</t>
  </si>
  <si>
    <t>CLM002981</t>
  </si>
  <si>
    <t>POL01222</t>
  </si>
  <si>
    <t>CLM002982</t>
  </si>
  <si>
    <t>POL02123</t>
  </si>
  <si>
    <t>CLM002983</t>
  </si>
  <si>
    <t>POL01258</t>
  </si>
  <si>
    <t>CLM002984</t>
  </si>
  <si>
    <t>CUST00558</t>
  </si>
  <si>
    <t>POL02430</t>
  </si>
  <si>
    <t>CLM002985</t>
  </si>
  <si>
    <t>CLM002986</t>
  </si>
  <si>
    <t>CLM002987</t>
  </si>
  <si>
    <t>CLM002988</t>
  </si>
  <si>
    <t>POL02639</t>
  </si>
  <si>
    <t>CLM002989</t>
  </si>
  <si>
    <t>CUST01479</t>
  </si>
  <si>
    <t>POL00122</t>
  </si>
  <si>
    <t>CLM002990</t>
  </si>
  <si>
    <t>CUST00309</t>
  </si>
  <si>
    <t>POL03159</t>
  </si>
  <si>
    <t>CLM002991</t>
  </si>
  <si>
    <t>CUST02317</t>
  </si>
  <si>
    <t>POL02687</t>
  </si>
  <si>
    <t>CLM002992</t>
  </si>
  <si>
    <t>POL02092</t>
  </si>
  <si>
    <t>CLM002993</t>
  </si>
  <si>
    <t>CLM002994</t>
  </si>
  <si>
    <t>POL00808</t>
  </si>
  <si>
    <t>CLM002995</t>
  </si>
  <si>
    <t>CUST02243</t>
  </si>
  <si>
    <t>POL01381</t>
  </si>
  <si>
    <t>CLM002996</t>
  </si>
  <si>
    <t>CLM002997</t>
  </si>
  <si>
    <t>CLM002998</t>
  </si>
  <si>
    <t>CLM002999</t>
  </si>
  <si>
    <t>CLM003000</t>
  </si>
  <si>
    <t>POL02467</t>
  </si>
  <si>
    <t>CLM003001</t>
  </si>
  <si>
    <t>CUST01567</t>
  </si>
  <si>
    <t>POL02731</t>
  </si>
  <si>
    <t>CLM003002</t>
  </si>
  <si>
    <t>POL01798</t>
  </si>
  <si>
    <t>CLM003003</t>
  </si>
  <si>
    <t>CLM003004</t>
  </si>
  <si>
    <t>POL00972</t>
  </si>
  <si>
    <t>CLM003005</t>
  </si>
  <si>
    <t>CLM003006</t>
  </si>
  <si>
    <t>CLM003007</t>
  </si>
  <si>
    <t>CLM003008</t>
  </si>
  <si>
    <t>CLM003009</t>
  </si>
  <si>
    <t>CLM003010</t>
  </si>
  <si>
    <t>POL00918</t>
  </si>
  <si>
    <t>CLM003011</t>
  </si>
  <si>
    <t>CLM003012</t>
  </si>
  <si>
    <t>CLM003013</t>
  </si>
  <si>
    <t>CLM003014</t>
  </si>
  <si>
    <t>CLM003015</t>
  </si>
  <si>
    <t>CUST00597</t>
  </si>
  <si>
    <t>POL00123</t>
  </si>
  <si>
    <t>CLM003016</t>
  </si>
  <si>
    <t>CLM003017</t>
  </si>
  <si>
    <t>CLM003018</t>
  </si>
  <si>
    <t>CLM003019</t>
  </si>
  <si>
    <t>CLM003020</t>
  </si>
  <si>
    <t>POL01830</t>
  </si>
  <si>
    <t>CLM003021</t>
  </si>
  <si>
    <t>CUST01160</t>
  </si>
  <si>
    <t>POL02888</t>
  </si>
  <si>
    <t>CLM003022</t>
  </si>
  <si>
    <t>POL01354</t>
  </si>
  <si>
    <t>CLM003023</t>
  </si>
  <si>
    <t>CLM003024</t>
  </si>
  <si>
    <t>CLM003025</t>
  </si>
  <si>
    <t>CLM003026</t>
  </si>
  <si>
    <t>CLM003027</t>
  </si>
  <si>
    <t>CLM003028</t>
  </si>
  <si>
    <t>CLM003029</t>
  </si>
  <si>
    <t>CLM003030</t>
  </si>
  <si>
    <t>CLM003031</t>
  </si>
  <si>
    <t>CUST01319</t>
  </si>
  <si>
    <t>POL02711</t>
  </si>
  <si>
    <t>CLM003032</t>
  </si>
  <si>
    <t>CUST01759</t>
  </si>
  <si>
    <t>POL01718</t>
  </si>
  <si>
    <t>CLM003033</t>
  </si>
  <si>
    <t>CLM003034</t>
  </si>
  <si>
    <t>CLM003035</t>
  </si>
  <si>
    <t>CUST01234</t>
  </si>
  <si>
    <t>POL00290</t>
  </si>
  <si>
    <t>CLM003036</t>
  </si>
  <si>
    <t>POL01063</t>
  </si>
  <si>
    <t>CLM003037</t>
  </si>
  <si>
    <t>CLM003038</t>
  </si>
  <si>
    <t>CUST00867</t>
  </si>
  <si>
    <t>POL01084</t>
  </si>
  <si>
    <t>CLM003039</t>
  </si>
  <si>
    <t>CUST02249</t>
  </si>
  <si>
    <t>POL02843</t>
  </si>
  <si>
    <t>CLM003040</t>
  </si>
  <si>
    <t>CLM003041</t>
  </si>
  <si>
    <t>CLM003042</t>
  </si>
  <si>
    <t>CLM003043</t>
  </si>
  <si>
    <t>CLM003044</t>
  </si>
  <si>
    <t>CLM003045</t>
  </si>
  <si>
    <t>CLM003046</t>
  </si>
  <si>
    <t>CLM003047</t>
  </si>
  <si>
    <t>CLM003048</t>
  </si>
  <si>
    <t>POL03180</t>
  </si>
  <si>
    <t>CLM003049</t>
  </si>
  <si>
    <t>CUST01491</t>
  </si>
  <si>
    <t>POL00737</t>
  </si>
  <si>
    <t>CLM003050</t>
  </si>
  <si>
    <t>CLM003051</t>
  </si>
  <si>
    <t>CLM003052</t>
  </si>
  <si>
    <t>CUST00812</t>
  </si>
  <si>
    <t>POL02238</t>
  </si>
  <si>
    <t>CLM003053</t>
  </si>
  <si>
    <t>CLM003054</t>
  </si>
  <si>
    <t>CLM003055</t>
  </si>
  <si>
    <t>CLM003056</t>
  </si>
  <si>
    <t>CLM003057</t>
  </si>
  <si>
    <t>CLM003058</t>
  </si>
  <si>
    <t>CLM003059</t>
  </si>
  <si>
    <t>CLM003060</t>
  </si>
  <si>
    <t>POL01638</t>
  </si>
  <si>
    <t>CLM003061</t>
  </si>
  <si>
    <t>CUST00848</t>
  </si>
  <si>
    <t>POL03118</t>
  </si>
  <si>
    <t>CLM003062</t>
  </si>
  <si>
    <t>POL01583</t>
  </si>
  <si>
    <t>CLM003063</t>
  </si>
  <si>
    <t>CLM003064</t>
  </si>
  <si>
    <t>CLM003065</t>
  </si>
  <si>
    <t>POL00139</t>
  </si>
  <si>
    <t>CLM003066</t>
  </si>
  <si>
    <t>CUST01137</t>
  </si>
  <si>
    <t>POL02988</t>
  </si>
  <si>
    <t>CLM003067</t>
  </si>
  <si>
    <t>CUST01590</t>
  </si>
  <si>
    <t>POL02630</t>
  </si>
  <si>
    <t>CLM003068</t>
  </si>
  <si>
    <t>CLM003069</t>
  </si>
  <si>
    <t>POL02473</t>
  </si>
  <si>
    <t>CLM003070</t>
  </si>
  <si>
    <t>POL00501</t>
  </si>
  <si>
    <t>CLM003071</t>
  </si>
  <si>
    <t>POL00967</t>
  </si>
  <si>
    <t>CLM003072</t>
  </si>
  <si>
    <t>POL00012</t>
  </si>
  <si>
    <t>CLM003073</t>
  </si>
  <si>
    <t>CUST01060</t>
  </si>
  <si>
    <t>POL01946</t>
  </si>
  <si>
    <t>CLM003074</t>
  </si>
  <si>
    <t>CLM003075</t>
  </si>
  <si>
    <t>CUST00897</t>
  </si>
  <si>
    <t>POL01520</t>
  </si>
  <si>
    <t>CLM003076</t>
  </si>
  <si>
    <t>CUST01326</t>
  </si>
  <si>
    <t>POL02347</t>
  </si>
  <si>
    <t>CLM003077</t>
  </si>
  <si>
    <t>POL02625</t>
  </si>
  <si>
    <t>CLM003078</t>
  </si>
  <si>
    <t>POL00234</t>
  </si>
  <si>
    <t>CLM003079</t>
  </si>
  <si>
    <t>CLM003080</t>
  </si>
  <si>
    <t>CLM003081</t>
  </si>
  <si>
    <t>CLM003082</t>
  </si>
  <si>
    <t>CLM003083</t>
  </si>
  <si>
    <t>POL01421</t>
  </si>
  <si>
    <t>CLM003084</t>
  </si>
  <si>
    <t>CLM003085</t>
  </si>
  <si>
    <t>POL00607</t>
  </si>
  <si>
    <t>CLM003086</t>
  </si>
  <si>
    <t>POL02340</t>
  </si>
  <si>
    <t>CLM003087</t>
  </si>
  <si>
    <t>CUST01550</t>
  </si>
  <si>
    <t>POL01029</t>
  </si>
  <si>
    <t>CLM003088</t>
  </si>
  <si>
    <t>CLM003089</t>
  </si>
  <si>
    <t>CLM003090</t>
  </si>
  <si>
    <t>CLM003091</t>
  </si>
  <si>
    <t>POL01266</t>
  </si>
  <si>
    <t>CLM003092</t>
  </si>
  <si>
    <t>CLM003093</t>
  </si>
  <si>
    <t>POL01190</t>
  </si>
  <si>
    <t>CLM003094</t>
  </si>
  <si>
    <t>CLM003095</t>
  </si>
  <si>
    <t>CUST00645</t>
  </si>
  <si>
    <t>POL01543</t>
  </si>
  <si>
    <t>CLM003096</t>
  </si>
  <si>
    <t>CLM003097</t>
  </si>
  <si>
    <t>CLM003098</t>
  </si>
  <si>
    <t>CLM003099</t>
  </si>
  <si>
    <t>POL02761</t>
  </si>
  <si>
    <t>CLM003100</t>
  </si>
  <si>
    <t>CLM003101</t>
  </si>
  <si>
    <t>CLM003102</t>
  </si>
  <si>
    <t>POL02708</t>
  </si>
  <si>
    <t>CLM003103</t>
  </si>
  <si>
    <t>CLM003104</t>
  </si>
  <si>
    <t>CUST00974</t>
  </si>
  <si>
    <t>POL01755</t>
  </si>
  <si>
    <t>CLM003105</t>
  </si>
  <si>
    <t>CLM003106</t>
  </si>
  <si>
    <t>CLM003107</t>
  </si>
  <si>
    <t>CLM003108</t>
  </si>
  <si>
    <t>CLM003109</t>
  </si>
  <si>
    <t>CLM003110</t>
  </si>
  <si>
    <t>CUST00960</t>
  </si>
  <si>
    <t>POL00584</t>
  </si>
  <si>
    <t>CLM003111</t>
  </si>
  <si>
    <t>CUST01621</t>
  </si>
  <si>
    <t>POL00209</t>
  </si>
  <si>
    <t>CLM003112</t>
  </si>
  <si>
    <t>CLM003113</t>
  </si>
  <si>
    <t>CLM003114</t>
  </si>
  <si>
    <t>CUST02023</t>
  </si>
  <si>
    <t>POL01500</t>
  </si>
  <si>
    <t>CLM003115</t>
  </si>
  <si>
    <t>CLM003116</t>
  </si>
  <si>
    <t>CLM003117</t>
  </si>
  <si>
    <t>POL02842</t>
  </si>
  <si>
    <t>CLM003118</t>
  </si>
  <si>
    <t>CLM003119</t>
  </si>
  <si>
    <t>CLM003120</t>
  </si>
  <si>
    <t>CLM003121</t>
  </si>
  <si>
    <t>CLM003122</t>
  </si>
  <si>
    <t>CLM003123</t>
  </si>
  <si>
    <t>CUST01438</t>
  </si>
  <si>
    <t>POL00041</t>
  </si>
  <si>
    <t>CLM003124</t>
  </si>
  <si>
    <t>CLM003125</t>
  </si>
  <si>
    <t>CUST00119</t>
  </si>
  <si>
    <t>POL01594</t>
  </si>
  <si>
    <t>CLM003126</t>
  </si>
  <si>
    <t>CLM003127</t>
  </si>
  <si>
    <t>CLM003128</t>
  </si>
  <si>
    <t>CLM003129</t>
  </si>
  <si>
    <t>POL02368</t>
  </si>
  <si>
    <t>CLM003130</t>
  </si>
  <si>
    <t>POL00207</t>
  </si>
  <si>
    <t>CLM003131</t>
  </si>
  <si>
    <t>CLM003132</t>
  </si>
  <si>
    <t>CLM003133</t>
  </si>
  <si>
    <t>CLM003134</t>
  </si>
  <si>
    <t>POL02117</t>
  </si>
  <si>
    <t>CLM003135</t>
  </si>
  <si>
    <t>CUST02014</t>
  </si>
  <si>
    <t>POL02788</t>
  </si>
  <si>
    <t>CLM003136</t>
  </si>
  <si>
    <t>POL01700</t>
  </si>
  <si>
    <t>CLM003137</t>
  </si>
  <si>
    <t>CLM003138</t>
  </si>
  <si>
    <t>CLM003139</t>
  </si>
  <si>
    <t>CLM003140</t>
  </si>
  <si>
    <t>POL00657</t>
  </si>
  <si>
    <t>CLM003141</t>
  </si>
  <si>
    <t>POL01493</t>
  </si>
  <si>
    <t>CLM003142</t>
  </si>
  <si>
    <t>CLM003143</t>
  </si>
  <si>
    <t>POL00072</t>
  </si>
  <si>
    <t>CLM003144</t>
  </si>
  <si>
    <t>CLM003145</t>
  </si>
  <si>
    <t>CUST02259</t>
  </si>
  <si>
    <t>POL00489</t>
  </si>
  <si>
    <t>CLM003146</t>
  </si>
  <si>
    <t>CLM003147</t>
  </si>
  <si>
    <t>CLM003148</t>
  </si>
  <si>
    <t>CLM003149</t>
  </si>
  <si>
    <t>CLM003150</t>
  </si>
  <si>
    <t>CLM003151</t>
  </si>
  <si>
    <t>CLM003152</t>
  </si>
  <si>
    <t>CLM003153</t>
  </si>
  <si>
    <t>CUST01981</t>
  </si>
  <si>
    <t>POL01136</t>
  </si>
  <si>
    <t>CLM003154</t>
  </si>
  <si>
    <t>CLM003155</t>
  </si>
  <si>
    <t>CUST00881</t>
  </si>
  <si>
    <t>POL03157</t>
  </si>
  <si>
    <t>CLM003156</t>
  </si>
  <si>
    <t>CLM003157</t>
  </si>
  <si>
    <t>POL00846</t>
  </si>
  <si>
    <t>CLM003158</t>
  </si>
  <si>
    <t>CLM003159</t>
  </si>
  <si>
    <t>CLM003160</t>
  </si>
  <si>
    <t>CLM003161</t>
  </si>
  <si>
    <t>POL02682</t>
  </si>
  <si>
    <t>CLM003162</t>
  </si>
  <si>
    <t>CLM003163</t>
  </si>
  <si>
    <t>CLM003164</t>
  </si>
  <si>
    <t>CLM003165</t>
  </si>
  <si>
    <t>CLM003166</t>
  </si>
  <si>
    <t>POL03148</t>
  </si>
  <si>
    <t>CLM003167</t>
  </si>
  <si>
    <t>CLM003168</t>
  </si>
  <si>
    <t>POL00052</t>
  </si>
  <si>
    <t>CLM003169</t>
  </si>
  <si>
    <t>CLM003170</t>
  </si>
  <si>
    <t>CLM003171</t>
  </si>
  <si>
    <t>CUST00037</t>
  </si>
  <si>
    <t>POL00355</t>
  </si>
  <si>
    <t>CLM003172</t>
  </si>
  <si>
    <t>CLM003173</t>
  </si>
  <si>
    <t>POL01116</t>
  </si>
  <si>
    <t>CLM003174</t>
  </si>
  <si>
    <t>CUST00567</t>
  </si>
  <si>
    <t>POL00443</t>
  </si>
  <si>
    <t>CLM003175</t>
  </si>
  <si>
    <t>POL03123</t>
  </si>
  <si>
    <t>CLM003176</t>
  </si>
  <si>
    <t>CLM003177</t>
  </si>
  <si>
    <t>CLM003178</t>
  </si>
  <si>
    <t>CLM003179</t>
  </si>
  <si>
    <t>POL01860</t>
  </si>
  <si>
    <t>CLM003180</t>
  </si>
  <si>
    <t>CUST00689</t>
  </si>
  <si>
    <t>POL02231</t>
  </si>
  <si>
    <t>CLM003181</t>
  </si>
  <si>
    <t>POL02425</t>
  </si>
  <si>
    <t>CLM003182</t>
  </si>
  <si>
    <t>CLM003183</t>
  </si>
  <si>
    <t>CLM003184</t>
  </si>
  <si>
    <t>CLM003185</t>
  </si>
  <si>
    <t>CLM003186</t>
  </si>
  <si>
    <t>POL02392</t>
  </si>
  <si>
    <t>CLM003187</t>
  </si>
  <si>
    <t>CLM003188</t>
  </si>
  <si>
    <t>CLM003189</t>
  </si>
  <si>
    <t>CLM003190</t>
  </si>
  <si>
    <t>CLM003191</t>
  </si>
  <si>
    <t>POL02217</t>
  </si>
  <si>
    <t>CLM003192</t>
  </si>
  <si>
    <t>CUST01917</t>
  </si>
  <si>
    <t>POL02536</t>
  </si>
  <si>
    <t>CLM003193</t>
  </si>
  <si>
    <t>CLM003194</t>
  </si>
  <si>
    <t>CLM003195</t>
  </si>
  <si>
    <t>CLM003196</t>
  </si>
  <si>
    <t>CLM003197</t>
  </si>
  <si>
    <t>CUST02436</t>
  </si>
  <si>
    <t>POL02062</t>
  </si>
  <si>
    <t>CLM003198</t>
  </si>
  <si>
    <t>CLM003199</t>
  </si>
  <si>
    <t>CLM003200</t>
  </si>
  <si>
    <t>POL02234</t>
  </si>
  <si>
    <t>CLM003201</t>
  </si>
  <si>
    <t>CLM003202</t>
  </si>
  <si>
    <t>CUST01033</t>
  </si>
  <si>
    <t>POL02253</t>
  </si>
  <si>
    <t>CLM003203</t>
  </si>
  <si>
    <t>CLM003204</t>
  </si>
  <si>
    <t>CLM003205</t>
  </si>
  <si>
    <t>CLM003206</t>
  </si>
  <si>
    <t>CUST02052</t>
  </si>
  <si>
    <t>POL00844</t>
  </si>
  <si>
    <t>CLM003207</t>
  </si>
  <si>
    <t>CLM003208</t>
  </si>
  <si>
    <t>POL02517</t>
  </si>
  <si>
    <t>CLM003209</t>
  </si>
  <si>
    <t>POL03153</t>
  </si>
  <si>
    <t>CLM003210</t>
  </si>
  <si>
    <t>CLM003211</t>
  </si>
  <si>
    <t>CLM003212</t>
  </si>
  <si>
    <t>CUST00683</t>
  </si>
  <si>
    <t>POL02812</t>
  </si>
  <si>
    <t>CLM003213</t>
  </si>
  <si>
    <t>CLM003214</t>
  </si>
  <si>
    <t>CLM003215</t>
  </si>
  <si>
    <t>CUST00324</t>
  </si>
  <si>
    <t>POL01911</t>
  </si>
  <si>
    <t>CLM003216</t>
  </si>
  <si>
    <t>CUST01757</t>
  </si>
  <si>
    <t>POL02728</t>
  </si>
  <si>
    <t>CLM003217</t>
  </si>
  <si>
    <t>CLM003218</t>
  </si>
  <si>
    <t>CUST00001</t>
  </si>
  <si>
    <t>POL01151</t>
  </si>
  <si>
    <t>CLM003219</t>
  </si>
  <si>
    <t>CUST01726</t>
  </si>
  <si>
    <t>POL00306</t>
  </si>
  <si>
    <t>CLM003220</t>
  </si>
  <si>
    <t>CLM003221</t>
  </si>
  <si>
    <t>CLM003222</t>
  </si>
  <si>
    <t>POL01163</t>
  </si>
  <si>
    <t>CLM003223</t>
  </si>
  <si>
    <t>CLM003224</t>
  </si>
  <si>
    <t>CLM003225</t>
  </si>
  <si>
    <t>CUST00707</t>
  </si>
  <si>
    <t>POL02077</t>
  </si>
  <si>
    <t>CLM003226</t>
  </si>
  <si>
    <t>POL00422</t>
  </si>
  <si>
    <t>CLM003227</t>
  </si>
  <si>
    <t>POL02283</t>
  </si>
  <si>
    <t>CLM003228</t>
  </si>
  <si>
    <t>CLM003229</t>
  </si>
  <si>
    <t>POL03152</t>
  </si>
  <si>
    <t>CLM003230</t>
  </si>
  <si>
    <t>CLM003231</t>
  </si>
  <si>
    <t>POL03122</t>
  </si>
  <si>
    <t>CLM003232</t>
  </si>
  <si>
    <t>POL02865</t>
  </si>
  <si>
    <t>CLM003233</t>
  </si>
  <si>
    <t>CLM003234</t>
  </si>
  <si>
    <t>CLM003235</t>
  </si>
  <si>
    <t>CLM003236</t>
  </si>
  <si>
    <t>CLM003237</t>
  </si>
  <si>
    <t>CLM003238</t>
  </si>
  <si>
    <t>POL00373</t>
  </si>
  <si>
    <t>CLM003239</t>
  </si>
  <si>
    <t>CLM003240</t>
  </si>
  <si>
    <t>CLM003241</t>
  </si>
  <si>
    <t>CLM003242</t>
  </si>
  <si>
    <t>CLM003243</t>
  </si>
  <si>
    <t>POL00996</t>
  </si>
  <si>
    <t>CLM003244</t>
  </si>
  <si>
    <t>CLM003245</t>
  </si>
  <si>
    <t>CLM003246</t>
  </si>
  <si>
    <t>CLM003247</t>
  </si>
  <si>
    <t>CUST01327</t>
  </si>
  <si>
    <t>POL02472</t>
  </si>
  <si>
    <t>CLM003248</t>
  </si>
  <si>
    <t>CLM003249</t>
  </si>
  <si>
    <t>POL02550</t>
  </si>
  <si>
    <t>CLM003250</t>
  </si>
  <si>
    <t>CLM003251</t>
  </si>
  <si>
    <t>CLM003252</t>
  </si>
  <si>
    <t>CLM003253</t>
  </si>
  <si>
    <t>CLM003254</t>
  </si>
  <si>
    <t>POL02696</t>
  </si>
  <si>
    <t>CLM003255</t>
  </si>
  <si>
    <t>POL00352</t>
  </si>
  <si>
    <t>CLM003256</t>
  </si>
  <si>
    <t>CLM003257</t>
  </si>
  <si>
    <t>POL00558</t>
  </si>
  <si>
    <t>CLM003258</t>
  </si>
  <si>
    <t>CLM003259</t>
  </si>
  <si>
    <t>CUST01246</t>
  </si>
  <si>
    <t>POL01838</t>
  </si>
  <si>
    <t>CLM003260</t>
  </si>
  <si>
    <t>CLM003261</t>
  </si>
  <si>
    <t>CLM003262</t>
  </si>
  <si>
    <t>CLM003263</t>
  </si>
  <si>
    <t>CLM003264</t>
  </si>
  <si>
    <t>CLM003265</t>
  </si>
  <si>
    <t>POL03102</t>
  </si>
  <si>
    <t>CLM003266</t>
  </si>
  <si>
    <t>CLM003267</t>
  </si>
  <si>
    <t>CLM003268</t>
  </si>
  <si>
    <t>CLM003269</t>
  </si>
  <si>
    <t>POL02976</t>
  </si>
  <si>
    <t>CLM003270</t>
  </si>
  <si>
    <t>POL02878</t>
  </si>
  <si>
    <t>CLM003271</t>
  </si>
  <si>
    <t>CUST00836</t>
  </si>
  <si>
    <t>POL01005</t>
  </si>
  <si>
    <t>CLM003272</t>
  </si>
  <si>
    <t>CLM003273</t>
  </si>
  <si>
    <t>CLM003274</t>
  </si>
  <si>
    <t>CUST02099</t>
  </si>
  <si>
    <t>POL02233</t>
  </si>
  <si>
    <t>CLM003275</t>
  </si>
  <si>
    <t>CLM003276</t>
  </si>
  <si>
    <t>CUST02338</t>
  </si>
  <si>
    <t>POL00465</t>
  </si>
  <si>
    <t>CLM003277</t>
  </si>
  <si>
    <t>CLM003278</t>
  </si>
  <si>
    <t>CLM003279</t>
  </si>
  <si>
    <t>CLM003280</t>
  </si>
  <si>
    <t>CLM003281</t>
  </si>
  <si>
    <t>CLM003282</t>
  </si>
  <si>
    <t>CUST02319</t>
  </si>
  <si>
    <t>POL01902</t>
  </si>
  <si>
    <t>CLM003283</t>
  </si>
  <si>
    <t>POL02597</t>
  </si>
  <si>
    <t>CLM003284</t>
  </si>
  <si>
    <t>CUST01401</t>
  </si>
  <si>
    <t>POL01806</t>
  </si>
  <si>
    <t>CLM003285</t>
  </si>
  <si>
    <t>CLM003286</t>
  </si>
  <si>
    <t>POL00652</t>
  </si>
  <si>
    <t>CLM003287</t>
  </si>
  <si>
    <t>CLM003288</t>
  </si>
  <si>
    <t>CLM003289</t>
  </si>
  <si>
    <t>CLM003290</t>
  </si>
  <si>
    <t>CLM003291</t>
  </si>
  <si>
    <t>CLM003292</t>
  </si>
  <si>
    <t>CLM003293</t>
  </si>
  <si>
    <t>POL01157</t>
  </si>
  <si>
    <t>CLM003294</t>
  </si>
  <si>
    <t>POL03177</t>
  </si>
  <si>
    <t>CLM003295</t>
  </si>
  <si>
    <t>CLM003296</t>
  </si>
  <si>
    <t>POL02511</t>
  </si>
  <si>
    <t>CLM003297</t>
  </si>
  <si>
    <t>CLM003298</t>
  </si>
  <si>
    <t>POL02060</t>
  </si>
  <si>
    <t>CLM003299</t>
  </si>
  <si>
    <t>CLM003300</t>
  </si>
  <si>
    <t>CLM003301</t>
  </si>
  <si>
    <t>CLM003302</t>
  </si>
  <si>
    <t>CLM003303</t>
  </si>
  <si>
    <t>POL03142</t>
  </si>
  <si>
    <t>CLM003304</t>
  </si>
  <si>
    <t>CLM003305</t>
  </si>
  <si>
    <t>CLM003306</t>
  </si>
  <si>
    <t>CLM003307</t>
  </si>
  <si>
    <t>CLM003308</t>
  </si>
  <si>
    <t>CLM003309</t>
  </si>
  <si>
    <t>CLM003310</t>
  </si>
  <si>
    <t>POL03009</t>
  </si>
  <si>
    <t>CLM003311</t>
  </si>
  <si>
    <t>CLM003312</t>
  </si>
  <si>
    <t>CLM003313</t>
  </si>
  <si>
    <t>CLM003314</t>
  </si>
  <si>
    <t>CLM003315</t>
  </si>
  <si>
    <t>POL03190</t>
  </si>
  <si>
    <t>CLM003316</t>
  </si>
  <si>
    <t>CLM003317</t>
  </si>
  <si>
    <t>CUST01515</t>
  </si>
  <si>
    <t>POL00550</t>
  </si>
  <si>
    <t>CLM003318</t>
  </si>
  <si>
    <t>CUST01103</t>
  </si>
  <si>
    <t>POL02371</t>
  </si>
  <si>
    <t>CLM003319</t>
  </si>
  <si>
    <t>CUST00553</t>
  </si>
  <si>
    <t>POL02811</t>
  </si>
  <si>
    <t>CLM003320</t>
  </si>
  <si>
    <t>CLM003321</t>
  </si>
  <si>
    <t>CLM003322</t>
  </si>
  <si>
    <t>CLM003323</t>
  </si>
  <si>
    <t>CLM003324</t>
  </si>
  <si>
    <t>CLM003325</t>
  </si>
  <si>
    <t>POL01790</t>
  </si>
  <si>
    <t>CLM003326</t>
  </si>
  <si>
    <t>CLM003327</t>
  </si>
  <si>
    <t>CLM003328</t>
  </si>
  <si>
    <t>CUST01023</t>
  </si>
  <si>
    <t>POL02015</t>
  </si>
  <si>
    <t>CLM003329</t>
  </si>
  <si>
    <t>CLM003330</t>
  </si>
  <si>
    <t>CUST01083</t>
  </si>
  <si>
    <t>POL01245</t>
  </si>
  <si>
    <t>CLM003331</t>
  </si>
  <si>
    <t>POL00469</t>
  </si>
  <si>
    <t>CLM003332</t>
  </si>
  <si>
    <t>CLM003333</t>
  </si>
  <si>
    <t>CLM003334</t>
  </si>
  <si>
    <t>CUST01332</t>
  </si>
  <si>
    <t>POL00010</t>
  </si>
  <si>
    <t>CLM003335</t>
  </si>
  <si>
    <t>CLM003336</t>
  </si>
  <si>
    <t>CLM003337</t>
  </si>
  <si>
    <t>CLM003338</t>
  </si>
  <si>
    <t>POL00982</t>
  </si>
  <si>
    <t>CLM003339</t>
  </si>
  <si>
    <t>CLM003340</t>
  </si>
  <si>
    <t>CLM003341</t>
  </si>
  <si>
    <t>POL02301</t>
  </si>
  <si>
    <t>CLM003342</t>
  </si>
  <si>
    <t>CLM003343</t>
  </si>
  <si>
    <t>CUST01881</t>
  </si>
  <si>
    <t>POL00281</t>
  </si>
  <si>
    <t>CLM003344</t>
  </si>
  <si>
    <t>CLM003345</t>
  </si>
  <si>
    <t>CUST00352</t>
  </si>
  <si>
    <t>POL00333</t>
  </si>
  <si>
    <t>CLM003346</t>
  </si>
  <si>
    <t>CLM003347</t>
  </si>
  <si>
    <t>CUST00414</t>
  </si>
  <si>
    <t>POL01096</t>
  </si>
  <si>
    <t>CLM003348</t>
  </si>
  <si>
    <t>POL01599</t>
  </si>
  <si>
    <t>CLM003349</t>
  </si>
  <si>
    <t>CUST01390</t>
  </si>
  <si>
    <t>POL01766</t>
  </si>
  <si>
    <t>CLM003350</t>
  </si>
  <si>
    <t>POL01674</t>
  </si>
  <si>
    <t>CLM003351</t>
  </si>
  <si>
    <t>CLM003352</t>
  </si>
  <si>
    <t>CLM003353</t>
  </si>
  <si>
    <t>CLM003354</t>
  </si>
  <si>
    <t>POL02939</t>
  </si>
  <si>
    <t>CLM003355</t>
  </si>
  <si>
    <t>POL02449</t>
  </si>
  <si>
    <t>CLM003356</t>
  </si>
  <si>
    <t>CLM003357</t>
  </si>
  <si>
    <t>CUST02045</t>
  </si>
  <si>
    <t>POL02250</t>
  </si>
  <si>
    <t>CLM003358</t>
  </si>
  <si>
    <t>CUST01428</t>
  </si>
  <si>
    <t>POL03132</t>
  </si>
  <si>
    <t>CLM003359</t>
  </si>
  <si>
    <t>CLM003360</t>
  </si>
  <si>
    <t>POL01053</t>
  </si>
  <si>
    <t>CLM003361</t>
  </si>
  <si>
    <t>CLM003362</t>
  </si>
  <si>
    <t>CLM003363</t>
  </si>
  <si>
    <t>CLM003364</t>
  </si>
  <si>
    <t>POL00094</t>
  </si>
  <si>
    <t>CLM003365</t>
  </si>
  <si>
    <t>CLM003366</t>
  </si>
  <si>
    <t>CLM003367</t>
  </si>
  <si>
    <t>POL00015</t>
  </si>
  <si>
    <t>CLM003368</t>
  </si>
  <si>
    <t>CLM003369</t>
  </si>
  <si>
    <t>CUST01437</t>
  </si>
  <si>
    <t>POL00882</t>
  </si>
  <si>
    <t>CLM003370</t>
  </si>
  <si>
    <t>CLM003371</t>
  </si>
  <si>
    <t>CLM003372</t>
  </si>
  <si>
    <t>CLM003373</t>
  </si>
  <si>
    <t>POL00436</t>
  </si>
  <si>
    <t>CLM003374</t>
  </si>
  <si>
    <t>CLM003375</t>
  </si>
  <si>
    <t>CLM003376</t>
  </si>
  <si>
    <t>CLM003377</t>
  </si>
  <si>
    <t>CLM003378</t>
  </si>
  <si>
    <t>CLM003379</t>
  </si>
  <si>
    <t>POL01967</t>
  </si>
  <si>
    <t>CLM003380</t>
  </si>
  <si>
    <t>CLM003381</t>
  </si>
  <si>
    <t>CUST02277</t>
  </si>
  <si>
    <t>POL03189</t>
  </si>
  <si>
    <t>CLM003382</t>
  </si>
  <si>
    <t>CLM003383</t>
  </si>
  <si>
    <t>CLM003384</t>
  </si>
  <si>
    <t>CLM003385</t>
  </si>
  <si>
    <t>CLM003386</t>
  </si>
  <si>
    <t>POL01821</t>
  </si>
  <si>
    <t>CLM003387</t>
  </si>
  <si>
    <t>CLM003388</t>
  </si>
  <si>
    <t>CUST00129</t>
  </si>
  <si>
    <t>POL02836</t>
  </si>
  <si>
    <t>CLM003389</t>
  </si>
  <si>
    <t>CUST01403</t>
  </si>
  <si>
    <t>POL03086</t>
  </si>
  <si>
    <t>CLM003390</t>
  </si>
  <si>
    <t>CLM003391</t>
  </si>
  <si>
    <t>CLM003392</t>
  </si>
  <si>
    <t>CLM003393</t>
  </si>
  <si>
    <t>CLM003394</t>
  </si>
  <si>
    <t>POL02174</t>
  </si>
  <si>
    <t>CLM003395</t>
  </si>
  <si>
    <t>CLM003396</t>
  </si>
  <si>
    <t>CLM003397</t>
  </si>
  <si>
    <t>CLM003398</t>
  </si>
  <si>
    <t>CLM003399</t>
  </si>
  <si>
    <t>CLM003400</t>
  </si>
  <si>
    <t>CLM003401</t>
  </si>
  <si>
    <t>CLM003402</t>
  </si>
  <si>
    <t>POL02280</t>
  </si>
  <si>
    <t>CLM003403</t>
  </si>
  <si>
    <t>CLM003404</t>
  </si>
  <si>
    <t>CLM003405</t>
  </si>
  <si>
    <t>CLM003406</t>
  </si>
  <si>
    <t>POL02258</t>
  </si>
  <si>
    <t>CLM003407</t>
  </si>
  <si>
    <t>CLM003408</t>
  </si>
  <si>
    <t>CLM003409</t>
  </si>
  <si>
    <t>CLM003410</t>
  </si>
  <si>
    <t>CLM003411</t>
  </si>
  <si>
    <t>CLM003412</t>
  </si>
  <si>
    <t>CLM003413</t>
  </si>
  <si>
    <t>CLM003414</t>
  </si>
  <si>
    <t>CLM003415</t>
  </si>
  <si>
    <t>CLM003416</t>
  </si>
  <si>
    <t>POL01696</t>
  </si>
  <si>
    <t>CLM003417</t>
  </si>
  <si>
    <t>POL02876</t>
  </si>
  <si>
    <t>CLM003418</t>
  </si>
  <si>
    <t>CLM003419</t>
  </si>
  <si>
    <t>POL00050</t>
  </si>
  <si>
    <t>CLM003420</t>
  </si>
  <si>
    <t>CLM003421</t>
  </si>
  <si>
    <t>CLM003422</t>
  </si>
  <si>
    <t>CLM003423</t>
  </si>
  <si>
    <t>POL00128</t>
  </si>
  <si>
    <t>CLM003424</t>
  </si>
  <si>
    <t>CLM003425</t>
  </si>
  <si>
    <t>CUST01262</t>
  </si>
  <si>
    <t>POL00407</t>
  </si>
  <si>
    <t>CLM003426</t>
  </si>
  <si>
    <t>CUST00788</t>
  </si>
  <si>
    <t>POL01815</t>
  </si>
  <si>
    <t>CLM003427</t>
  </si>
  <si>
    <t>CUST01968</t>
  </si>
  <si>
    <t>POL02107</t>
  </si>
  <si>
    <t>CLM003428</t>
  </si>
  <si>
    <t>CUST00423</t>
  </si>
  <si>
    <t>POL01250</t>
  </si>
  <si>
    <t>CLM003429</t>
  </si>
  <si>
    <t>CLM003430</t>
  </si>
  <si>
    <t>POL00645</t>
  </si>
  <si>
    <t>CLM003431</t>
  </si>
  <si>
    <t>POL02726</t>
  </si>
  <si>
    <t>CLM003432</t>
  </si>
  <si>
    <t>CLM003433</t>
  </si>
  <si>
    <t>CLM003434</t>
  </si>
  <si>
    <t>CLM003435</t>
  </si>
  <si>
    <t>CUST02396</t>
  </si>
  <si>
    <t>POL01443</t>
  </si>
  <si>
    <t>CLM003436</t>
  </si>
  <si>
    <t>CLM003437</t>
  </si>
  <si>
    <t>CUST01615</t>
  </si>
  <si>
    <t>POL02068</t>
  </si>
  <si>
    <t>CLM003438</t>
  </si>
  <si>
    <t>CUST01963</t>
  </si>
  <si>
    <t>POL02974</t>
  </si>
  <si>
    <t>CLM003439</t>
  </si>
  <si>
    <t>CLM003440</t>
  </si>
  <si>
    <t>CLM003441</t>
  </si>
  <si>
    <t>CLM003442</t>
  </si>
  <si>
    <t>CLM003443</t>
  </si>
  <si>
    <t>CUST00478</t>
  </si>
  <si>
    <t>POL02767</t>
  </si>
  <si>
    <t>CLM003444</t>
  </si>
  <si>
    <t>POL01813</t>
  </si>
  <si>
    <t>CLM003445</t>
  </si>
  <si>
    <t>CLM003446</t>
  </si>
  <si>
    <t>POL02078</t>
  </si>
  <si>
    <t>CLM003447</t>
  </si>
  <si>
    <t>CLM003448</t>
  </si>
  <si>
    <t>CLM003449</t>
  </si>
  <si>
    <t>CLM003450</t>
  </si>
  <si>
    <t>CUST00503</t>
  </si>
  <si>
    <t>POL00319</t>
  </si>
  <si>
    <t>CLM003451</t>
  </si>
  <si>
    <t>CLM003452</t>
  </si>
  <si>
    <t>CUST01930</t>
  </si>
  <si>
    <t>POL02949</t>
  </si>
  <si>
    <t>CLM003453</t>
  </si>
  <si>
    <t>CLM003454</t>
  </si>
  <si>
    <t>POL03049</t>
  </si>
  <si>
    <t>CLM003455</t>
  </si>
  <si>
    <t>CLM003456</t>
  </si>
  <si>
    <t>CLM003457</t>
  </si>
  <si>
    <t>CUST02486</t>
  </si>
  <si>
    <t>POL01004</t>
  </si>
  <si>
    <t>CLM003458</t>
  </si>
  <si>
    <t>CLM003459</t>
  </si>
  <si>
    <t>CLM003460</t>
  </si>
  <si>
    <t>CUST01947</t>
  </si>
  <si>
    <t>POL00093</t>
  </si>
  <si>
    <t>CLM003461</t>
  </si>
  <si>
    <t>CLM003462</t>
  </si>
  <si>
    <t>CLM003463</t>
  </si>
  <si>
    <t>POL02061</t>
  </si>
  <si>
    <t>CLM003464</t>
  </si>
  <si>
    <t>CUST01045</t>
  </si>
  <si>
    <t>POL00246</t>
  </si>
  <si>
    <t>CLM003465</t>
  </si>
  <si>
    <t>CLM003466</t>
  </si>
  <si>
    <t>CLM003467</t>
  </si>
  <si>
    <t>CLM003468</t>
  </si>
  <si>
    <t>CLM003469</t>
  </si>
  <si>
    <t>CUST01742</t>
  </si>
  <si>
    <t>POL01642</t>
  </si>
  <si>
    <t>CLM003470</t>
  </si>
  <si>
    <t>CLM003471</t>
  </si>
  <si>
    <t>CUST00136</t>
  </si>
  <si>
    <t>POL01894</t>
  </si>
  <si>
    <t>CLM003472</t>
  </si>
  <si>
    <t>CLM003473</t>
  </si>
  <si>
    <t>POL02605</t>
  </si>
  <si>
    <t>CLM003474</t>
  </si>
  <si>
    <t>POL00074</t>
  </si>
  <si>
    <t>CLM003475</t>
  </si>
  <si>
    <t>CLM003476</t>
  </si>
  <si>
    <t>CLM003477</t>
  </si>
  <si>
    <t>CLM003478</t>
  </si>
  <si>
    <t>POL01734</t>
  </si>
  <si>
    <t>CLM003479</t>
  </si>
  <si>
    <t>CLM003480</t>
  </si>
  <si>
    <t>CLM003481</t>
  </si>
  <si>
    <t>CLM003482</t>
  </si>
  <si>
    <t>CLM003483</t>
  </si>
  <si>
    <t>CLM003484</t>
  </si>
  <si>
    <t>CLM003485</t>
  </si>
  <si>
    <t>CLM003486</t>
  </si>
  <si>
    <t>POL02411</t>
  </si>
  <si>
    <t>CLM003487</t>
  </si>
  <si>
    <t>CLM003488</t>
  </si>
  <si>
    <t>CLM003489</t>
  </si>
  <si>
    <t>POL00080</t>
  </si>
  <si>
    <t>CLM003490</t>
  </si>
  <si>
    <t>CLM003491</t>
  </si>
  <si>
    <t>CLM003492</t>
  </si>
  <si>
    <t>POL02734</t>
  </si>
  <si>
    <t>CLM003493</t>
  </si>
  <si>
    <t>CLM003494</t>
  </si>
  <si>
    <t>CLM003495</t>
  </si>
  <si>
    <t>CLM003496</t>
  </si>
  <si>
    <t>CLM003497</t>
  </si>
  <si>
    <t>POL02654</t>
  </si>
  <si>
    <t>CLM003498</t>
  </si>
  <si>
    <t>CLM003499</t>
  </si>
  <si>
    <t>CLM003500</t>
  </si>
  <si>
    <t>CLM003501</t>
  </si>
  <si>
    <t>CLM003502</t>
  </si>
  <si>
    <t>CLM003503</t>
  </si>
  <si>
    <t>POL02611</t>
  </si>
  <si>
    <t>CLM003504</t>
  </si>
  <si>
    <t>CLM003505</t>
  </si>
  <si>
    <t>POL01349</t>
  </si>
  <si>
    <t>CLM003506</t>
  </si>
  <si>
    <t>CLM003507</t>
  </si>
  <si>
    <t>CLM003508</t>
  </si>
  <si>
    <t>CLM003509</t>
  </si>
  <si>
    <t>CLM003510</t>
  </si>
  <si>
    <t>POL00508</t>
  </si>
  <si>
    <t>CLM003511</t>
  </si>
  <si>
    <t>CLM003512</t>
  </si>
  <si>
    <t>CLM003513</t>
  </si>
  <si>
    <t>POL02361</t>
  </si>
  <si>
    <t>CLM003514</t>
  </si>
  <si>
    <t>CLM003515</t>
  </si>
  <si>
    <t>CLM003516</t>
  </si>
  <si>
    <t>CLM003517</t>
  </si>
  <si>
    <t>CLM003518</t>
  </si>
  <si>
    <t>CLM003519</t>
  </si>
  <si>
    <t>CLM003520</t>
  </si>
  <si>
    <t>CUST01906</t>
  </si>
  <si>
    <t>POL02824</t>
  </si>
  <si>
    <t>CLM003521</t>
  </si>
  <si>
    <t>CLM003522</t>
  </si>
  <si>
    <t>CLM003523</t>
  </si>
  <si>
    <t>CLM003524</t>
  </si>
  <si>
    <t>CLM003525</t>
  </si>
  <si>
    <t>POL01407</t>
  </si>
  <si>
    <t>CLM003526</t>
  </si>
  <si>
    <t>CLM003527</t>
  </si>
  <si>
    <t>CLM003528</t>
  </si>
  <si>
    <t>CLM003529</t>
  </si>
  <si>
    <t>CLM003530</t>
  </si>
  <si>
    <t>CLM003531</t>
  </si>
  <si>
    <t>CLM003532</t>
  </si>
  <si>
    <t>CLM003533</t>
  </si>
  <si>
    <t>CLM003534</t>
  </si>
  <si>
    <t>POL00671</t>
  </si>
  <si>
    <t>CLM003535</t>
  </si>
  <si>
    <t>CLM003536</t>
  </si>
  <si>
    <t>CLM003537</t>
  </si>
  <si>
    <t>CLM003538</t>
  </si>
  <si>
    <t>CLM003539</t>
  </si>
  <si>
    <t>CLM003540</t>
  </si>
  <si>
    <t>CUST02393</t>
  </si>
  <si>
    <t>POL02180</t>
  </si>
  <si>
    <t>CLM003541</t>
  </si>
  <si>
    <t>POL03192</t>
  </si>
  <si>
    <t>CLM003542</t>
  </si>
  <si>
    <t>CLM003543</t>
  </si>
  <si>
    <t>CLM003544</t>
  </si>
  <si>
    <t>CLM003545</t>
  </si>
  <si>
    <t>CLM003546</t>
  </si>
  <si>
    <t>CUST00356</t>
  </si>
  <si>
    <t>POL02506</t>
  </si>
  <si>
    <t>CLM003547</t>
  </si>
  <si>
    <t>CLM003548</t>
  </si>
  <si>
    <t>CLM003549</t>
  </si>
  <si>
    <t>CLM003550</t>
  </si>
  <si>
    <t>CLM003551</t>
  </si>
  <si>
    <t>CLM003552</t>
  </si>
  <si>
    <t>CUST00957</t>
  </si>
  <si>
    <t>POL00492</t>
  </si>
  <si>
    <t>CLM003553</t>
  </si>
  <si>
    <t>CLM003554</t>
  </si>
  <si>
    <t>CLM003555</t>
  </si>
  <si>
    <t>POL02810</t>
  </si>
  <si>
    <t>CLM003556</t>
  </si>
  <si>
    <t>POL00510</t>
  </si>
  <si>
    <t>CLM003557</t>
  </si>
  <si>
    <t>CUST00021</t>
  </si>
  <si>
    <t>POL02339</t>
  </si>
  <si>
    <t>CLM003558</t>
  </si>
  <si>
    <t>CLM003559</t>
  </si>
  <si>
    <t>CLM003560</t>
  </si>
  <si>
    <t>CLM003561</t>
  </si>
  <si>
    <t>CLM003562</t>
  </si>
  <si>
    <t>POL00792</t>
  </si>
  <si>
    <t>CLM003563</t>
  </si>
  <si>
    <t>CLM003564</t>
  </si>
  <si>
    <t>POL01412</t>
  </si>
  <si>
    <t>CLM003565</t>
  </si>
  <si>
    <t>CLM003566</t>
  </si>
  <si>
    <t>CLM003567</t>
  </si>
  <si>
    <t>POL00270</t>
  </si>
  <si>
    <t>CLM003568</t>
  </si>
  <si>
    <t>CLM003569</t>
  </si>
  <si>
    <t>CLM003570</t>
  </si>
  <si>
    <t>POL03084</t>
  </si>
  <si>
    <t>CLM003571</t>
  </si>
  <si>
    <t>CLM003572</t>
  </si>
  <si>
    <t>CLM003573</t>
  </si>
  <si>
    <t>CLM003574</t>
  </si>
  <si>
    <t>CUST01776</t>
  </si>
  <si>
    <t>POL02922</t>
  </si>
  <si>
    <t>CLM003575</t>
  </si>
  <si>
    <t>CLM003576</t>
  </si>
  <si>
    <t>POL00003</t>
  </si>
  <si>
    <t>CLM003577</t>
  </si>
  <si>
    <t>CLM003578</t>
  </si>
  <si>
    <t>CLM003579</t>
  </si>
  <si>
    <t>CLM003580</t>
  </si>
  <si>
    <t>CLM003581</t>
  </si>
  <si>
    <t>CLM003582</t>
  </si>
  <si>
    <t>POL02330</t>
  </si>
  <si>
    <t>CLM003583</t>
  </si>
  <si>
    <t>CLM003584</t>
  </si>
  <si>
    <t>CLM003585</t>
  </si>
  <si>
    <t>CUST01899</t>
  </si>
  <si>
    <t>POL00424</t>
  </si>
  <si>
    <t>CLM003586</t>
  </si>
  <si>
    <t>CUST00487</t>
  </si>
  <si>
    <t>POL02324</t>
  </si>
  <si>
    <t>CLM003587</t>
  </si>
  <si>
    <t>CLM003588</t>
  </si>
  <si>
    <t>CLM003589</t>
  </si>
  <si>
    <t>CUST01519</t>
  </si>
  <si>
    <t>POL00805</t>
  </si>
  <si>
    <t>CLM003590</t>
  </si>
  <si>
    <t>CLM003591</t>
  </si>
  <si>
    <t>CLM003592</t>
  </si>
  <si>
    <t>CUST01062</t>
  </si>
  <si>
    <t>POL00496</t>
  </si>
  <si>
    <t>CLM003593</t>
  </si>
  <si>
    <t>CUST01928</t>
  </si>
  <si>
    <t>POL01304</t>
  </si>
  <si>
    <t>CLM003594</t>
  </si>
  <si>
    <t>POL02541</t>
  </si>
  <si>
    <t>CLM003595</t>
  </si>
  <si>
    <t>CLM003596</t>
  </si>
  <si>
    <t>CUST01301</t>
  </si>
  <si>
    <t>POL03007</t>
  </si>
  <si>
    <t>CLM003597</t>
  </si>
  <si>
    <t>CLM003598</t>
  </si>
  <si>
    <t>POL02745</t>
  </si>
  <si>
    <t>CLM003599</t>
  </si>
  <si>
    <t>CLM003600</t>
  </si>
  <si>
    <t>CLM003601</t>
  </si>
  <si>
    <t>CLM003602</t>
  </si>
  <si>
    <t>CLM003603</t>
  </si>
  <si>
    <t>POL00827</t>
  </si>
  <si>
    <t>CLM003604</t>
  </si>
  <si>
    <t>CLM003605</t>
  </si>
  <si>
    <t>CLM003606</t>
  </si>
  <si>
    <t>POL01265</t>
  </si>
  <si>
    <t>CLM003607</t>
  </si>
  <si>
    <t>CLM003608</t>
  </si>
  <si>
    <t>CLM003609</t>
  </si>
  <si>
    <t>CLM003610</t>
  </si>
  <si>
    <t>POL02072</t>
  </si>
  <si>
    <t>CLM003611</t>
  </si>
  <si>
    <t>CLM003612</t>
  </si>
  <si>
    <t>POL01392</t>
  </si>
  <si>
    <t>CLM003613</t>
  </si>
  <si>
    <t>POL01514</t>
  </si>
  <si>
    <t>CLM003614</t>
  </si>
  <si>
    <t>CLM003615</t>
  </si>
  <si>
    <t>POL00594</t>
  </si>
  <si>
    <t>CLM003616</t>
  </si>
  <si>
    <t>CLM003617</t>
  </si>
  <si>
    <t>CUST01132</t>
  </si>
  <si>
    <t>POL01617</t>
  </si>
  <si>
    <t>CLM003618</t>
  </si>
  <si>
    <t>CLM003619</t>
  </si>
  <si>
    <t>CLM003620</t>
  </si>
  <si>
    <t>CUST00797</t>
  </si>
  <si>
    <t>POL02595</t>
  </si>
  <si>
    <t>CLM003621</t>
  </si>
  <si>
    <t>CLM003622</t>
  </si>
  <si>
    <t>CLM003623</t>
  </si>
  <si>
    <t>CUST01891</t>
  </si>
  <si>
    <t>POL02112</t>
  </si>
  <si>
    <t>CLM003624</t>
  </si>
  <si>
    <t>POL00121</t>
  </si>
  <si>
    <t>CLM003625</t>
  </si>
  <si>
    <t>CLM003626</t>
  </si>
  <si>
    <t>CUST02020</t>
  </si>
  <si>
    <t>POL02284</t>
  </si>
  <si>
    <t>CLM003627</t>
  </si>
  <si>
    <t>CUST00248</t>
  </si>
  <si>
    <t>POL01613</t>
  </si>
  <si>
    <t>CLM003628</t>
  </si>
  <si>
    <t>CUST00213</t>
  </si>
  <si>
    <t>POL00640</t>
  </si>
  <si>
    <t>CLM003629</t>
  </si>
  <si>
    <t>CUST00636</t>
  </si>
  <si>
    <t>POL00802</t>
  </si>
  <si>
    <t>CLM003630</t>
  </si>
  <si>
    <t>CLM003631</t>
  </si>
  <si>
    <t>CLM003632</t>
  </si>
  <si>
    <t>CLM003633</t>
  </si>
  <si>
    <t>CUST00393</t>
  </si>
  <si>
    <t>POL01112</t>
  </si>
  <si>
    <t>CLM003634</t>
  </si>
  <si>
    <t>POL00736</t>
  </si>
  <si>
    <t>CLM003635</t>
  </si>
  <si>
    <t>CLM003636</t>
  </si>
  <si>
    <t>CLM003637</t>
  </si>
  <si>
    <t>CLM003638</t>
  </si>
  <si>
    <t>CLM003639</t>
  </si>
  <si>
    <t>CLM003640</t>
  </si>
  <si>
    <t>CLM003641</t>
  </si>
  <si>
    <t>CLM003642</t>
  </si>
  <si>
    <t>CLM003643</t>
  </si>
  <si>
    <t>POL02345</t>
  </si>
  <si>
    <t>CLM003644</t>
  </si>
  <si>
    <t>CLM003645</t>
  </si>
  <si>
    <t>POL00372</t>
  </si>
  <si>
    <t>CLM003646</t>
  </si>
  <si>
    <t>CUST01161</t>
  </si>
  <si>
    <t>POL01953</t>
  </si>
  <si>
    <t>CLM003647</t>
  </si>
  <si>
    <t>CLM003648</t>
  </si>
  <si>
    <t>CLM003649</t>
  </si>
  <si>
    <t>CLM003650</t>
  </si>
  <si>
    <t>CUST01713</t>
  </si>
  <si>
    <t>POL00297</t>
  </si>
  <si>
    <t>CLM003651</t>
  </si>
  <si>
    <t>POL03155</t>
  </si>
  <si>
    <t>CLM003652</t>
  </si>
  <si>
    <t>POL02773</t>
  </si>
  <si>
    <t>CLM003653</t>
  </si>
  <si>
    <t>CLM003654</t>
  </si>
  <si>
    <t>CLM003655</t>
  </si>
  <si>
    <t>CLM003656</t>
  </si>
  <si>
    <t>CUST01949</t>
  </si>
  <si>
    <t>POL02860</t>
  </si>
  <si>
    <t>CLM003657</t>
  </si>
  <si>
    <t>CLM003658</t>
  </si>
  <si>
    <t>CLM003659</t>
  </si>
  <si>
    <t>CLM003660</t>
  </si>
  <si>
    <t>CLM003661</t>
  </si>
  <si>
    <t>CLM003662</t>
  </si>
  <si>
    <t>CLM003663</t>
  </si>
  <si>
    <t>CLM003664</t>
  </si>
  <si>
    <t>POL03043</t>
  </si>
  <si>
    <t>CLM003665</t>
  </si>
  <si>
    <t>CUST02066</t>
  </si>
  <si>
    <t>POL01436</t>
  </si>
  <si>
    <t>CLM003666</t>
  </si>
  <si>
    <t>CUST01196</t>
  </si>
  <si>
    <t>POL02420</t>
  </si>
  <si>
    <t>CLM003667</t>
  </si>
  <si>
    <t>CLM003668</t>
  </si>
  <si>
    <t>CLM003669</t>
  </si>
  <si>
    <t>CLM003670</t>
  </si>
  <si>
    <t>POL01395</t>
  </si>
  <si>
    <t>CLM003671</t>
  </si>
  <si>
    <t>POL02416</t>
  </si>
  <si>
    <t>CLM003672</t>
  </si>
  <si>
    <t>CLM003673</t>
  </si>
  <si>
    <t>CUST00068</t>
  </si>
  <si>
    <t>POL00189</t>
  </si>
  <si>
    <t>CLM003674</t>
  </si>
  <si>
    <t>CLM003675</t>
  </si>
  <si>
    <t>CLM003676</t>
  </si>
  <si>
    <t>POL03029</t>
  </si>
  <si>
    <t>CLM003677</t>
  </si>
  <si>
    <t>CUST00708</t>
  </si>
  <si>
    <t>POL01966</t>
  </si>
  <si>
    <t>CLM003678</t>
  </si>
  <si>
    <t>CLM003679</t>
  </si>
  <si>
    <t>CLM003680</t>
  </si>
  <si>
    <t>CLM003681</t>
  </si>
  <si>
    <t>CLM003682</t>
  </si>
  <si>
    <t>CLM003683</t>
  </si>
  <si>
    <t>CLM003684</t>
  </si>
  <si>
    <t>CLM003685</t>
  </si>
  <si>
    <t>CLM003686</t>
  </si>
  <si>
    <t>CLM003687</t>
  </si>
  <si>
    <t>CLM003688</t>
  </si>
  <si>
    <t>CLM003689</t>
  </si>
  <si>
    <t>CLM003690</t>
  </si>
  <si>
    <t>CLM003691</t>
  </si>
  <si>
    <t>CLM003692</t>
  </si>
  <si>
    <t>CLM003693</t>
  </si>
  <si>
    <t>CLM003694</t>
  </si>
  <si>
    <t>CLM003695</t>
  </si>
  <si>
    <t>CLM003696</t>
  </si>
  <si>
    <t>POL01465</t>
  </si>
  <si>
    <t>CLM003697</t>
  </si>
  <si>
    <t>CLM003698</t>
  </si>
  <si>
    <t>CLM003699</t>
  </si>
  <si>
    <t>CLM003700</t>
  </si>
  <si>
    <t>CLM003701</t>
  </si>
  <si>
    <t>CLM003702</t>
  </si>
  <si>
    <t>CLM003703</t>
  </si>
  <si>
    <t>CLM003704</t>
  </si>
  <si>
    <t>POL00420</t>
  </si>
  <si>
    <t>CLM003705</t>
  </si>
  <si>
    <t>CUST01055</t>
  </si>
  <si>
    <t>POL01305</t>
  </si>
  <si>
    <t>CLM003706</t>
  </si>
  <si>
    <t>CLM003707</t>
  </si>
  <si>
    <t>POL00602</t>
  </si>
  <si>
    <t>CLM003708</t>
  </si>
  <si>
    <t>CUST01717</t>
  </si>
  <si>
    <t>POL01452</t>
  </si>
  <si>
    <t>CLM003709</t>
  </si>
  <si>
    <t>CLM003710</t>
  </si>
  <si>
    <t>CLM003711</t>
  </si>
  <si>
    <t>CLM003712</t>
  </si>
  <si>
    <t>CLM003713</t>
  </si>
  <si>
    <t>CLM003714</t>
  </si>
  <si>
    <t>CLM003715</t>
  </si>
  <si>
    <t>CLM003716</t>
  </si>
  <si>
    <t>CLM003717</t>
  </si>
  <si>
    <t>CLM003718</t>
  </si>
  <si>
    <t>POL02727</t>
  </si>
  <si>
    <t>CLM003719</t>
  </si>
  <si>
    <t>CUST01001</t>
  </si>
  <si>
    <t>POL00989</t>
  </si>
  <si>
    <t>CLM003720</t>
  </si>
  <si>
    <t>CLM003721</t>
  </si>
  <si>
    <t>CUST00481</t>
  </si>
  <si>
    <t>POL02228</t>
  </si>
  <si>
    <t>CLM003722</t>
  </si>
  <si>
    <t>CLM003723</t>
  </si>
  <si>
    <t>CLM003724</t>
  </si>
  <si>
    <t>CLM003725</t>
  </si>
  <si>
    <t>POL00849</t>
  </si>
  <si>
    <t>CLM003726</t>
  </si>
  <si>
    <t>CLM003727</t>
  </si>
  <si>
    <t>CLM003728</t>
  </si>
  <si>
    <t>CLM003729</t>
  </si>
  <si>
    <t>CLM003730</t>
  </si>
  <si>
    <t>POL01745</t>
  </si>
  <si>
    <t>CLM003731</t>
  </si>
  <si>
    <t>CLM003732</t>
  </si>
  <si>
    <t>CLM003733</t>
  </si>
  <si>
    <t>CLM003734</t>
  </si>
  <si>
    <t>POL02636</t>
  </si>
  <si>
    <t>CLM003735</t>
  </si>
  <si>
    <t>CLM003736</t>
  </si>
  <si>
    <t>CLM003737</t>
  </si>
  <si>
    <t>POL00098</t>
  </si>
  <si>
    <t>CLM003738</t>
  </si>
  <si>
    <t>CLM003739</t>
  </si>
  <si>
    <t>CLM003740</t>
  </si>
  <si>
    <t>CLM003741</t>
  </si>
  <si>
    <t>CLM003742</t>
  </si>
  <si>
    <t>CLM003743</t>
  </si>
  <si>
    <t>CLM003744</t>
  </si>
  <si>
    <t>CLM003745</t>
  </si>
  <si>
    <t>CLM003746</t>
  </si>
  <si>
    <t>CLM003747</t>
  </si>
  <si>
    <t>CUST01162</t>
  </si>
  <si>
    <t>POL00007</t>
  </si>
  <si>
    <t>CLM003748</t>
  </si>
  <si>
    <t>POL01659</t>
  </si>
  <si>
    <t>CLM003749</t>
  </si>
  <si>
    <t>POL01283</t>
  </si>
  <si>
    <t>CLM003750</t>
  </si>
  <si>
    <t>CLM003751</t>
  </si>
  <si>
    <t>CLM003752</t>
  </si>
  <si>
    <t>CLM003753</t>
  </si>
  <si>
    <t>CLM003754</t>
  </si>
  <si>
    <t>POL01524</t>
  </si>
  <si>
    <t>CLM003755</t>
  </si>
  <si>
    <t>CLM003756</t>
  </si>
  <si>
    <t>CUST01826</t>
  </si>
  <si>
    <t>POL00953</t>
  </si>
  <si>
    <t>CLM003757</t>
  </si>
  <si>
    <t>CUST02118</t>
  </si>
  <si>
    <t>POL02500</t>
  </si>
  <si>
    <t>CLM003758</t>
  </si>
  <si>
    <t>CLM003759</t>
  </si>
  <si>
    <t>CLM003760</t>
  </si>
  <si>
    <t>CLM003761</t>
  </si>
  <si>
    <t>CLM003762</t>
  </si>
  <si>
    <t>CLM003763</t>
  </si>
  <si>
    <t>POL02095</t>
  </si>
  <si>
    <t>CLM003764</t>
  </si>
  <si>
    <t>CUST00399</t>
  </si>
  <si>
    <t>POL02600</t>
  </si>
  <si>
    <t>CLM003765</t>
  </si>
  <si>
    <t>CLM003766</t>
  </si>
  <si>
    <t>CLM003767</t>
  </si>
  <si>
    <t>CUST02324</t>
  </si>
  <si>
    <t>POL01776</t>
  </si>
  <si>
    <t>CLM003768</t>
  </si>
  <si>
    <t>POL03048</t>
  </si>
  <si>
    <t>CLM003769</t>
  </si>
  <si>
    <t>CLM003770</t>
  </si>
  <si>
    <t>POL01574</t>
  </si>
  <si>
    <t>CLM003771</t>
  </si>
  <si>
    <t>CLM003772</t>
  </si>
  <si>
    <t>CLM003773</t>
  </si>
  <si>
    <t>CLM003774</t>
  </si>
  <si>
    <t>POL02561</t>
  </si>
  <si>
    <t>CLM003775</t>
  </si>
  <si>
    <t>CLM003776</t>
  </si>
  <si>
    <t>POL02027</t>
  </si>
  <si>
    <t>CLM003777</t>
  </si>
  <si>
    <t>POL01927</t>
  </si>
  <si>
    <t>CLM003778</t>
  </si>
  <si>
    <t>CLM003779</t>
  </si>
  <si>
    <t>CLM003780</t>
  </si>
  <si>
    <t>CLM003781</t>
  </si>
  <si>
    <t>CUST01746</t>
  </si>
  <si>
    <t>POL00804</t>
  </si>
  <si>
    <t>CLM003782</t>
  </si>
  <si>
    <t>CLM003783</t>
  </si>
  <si>
    <t>CLM003784</t>
  </si>
  <si>
    <t>POL02905</t>
  </si>
  <si>
    <t>CLM003785</t>
  </si>
  <si>
    <t>CUST00687</t>
  </si>
  <si>
    <t>POL01697</t>
  </si>
  <si>
    <t>CLM003786</t>
  </si>
  <si>
    <t>POL01897</t>
  </si>
  <si>
    <t>CLM003787</t>
  </si>
  <si>
    <t>CLM003788</t>
  </si>
  <si>
    <t>CLM003789</t>
  </si>
  <si>
    <t>CLM003790</t>
  </si>
  <si>
    <t>CUST01727</t>
  </si>
  <si>
    <t>POL02754</t>
  </si>
  <si>
    <t>CLM003791</t>
  </si>
  <si>
    <t>CLM003792</t>
  </si>
  <si>
    <t>CLM003793</t>
  </si>
  <si>
    <t>POL01831</t>
  </si>
  <si>
    <t>CLM003794</t>
  </si>
  <si>
    <t>CLM003795</t>
  </si>
  <si>
    <t>CUST00160</t>
  </si>
  <si>
    <t>POL00553</t>
  </si>
  <si>
    <t>CLM003796</t>
  </si>
  <si>
    <t>CLM003797</t>
  </si>
  <si>
    <t>CLM003798</t>
  </si>
  <si>
    <t>CLM003799</t>
  </si>
  <si>
    <t>CLM003800</t>
  </si>
  <si>
    <t>CLM003801</t>
  </si>
  <si>
    <t>CLM003802</t>
  </si>
  <si>
    <t>CLM003803</t>
  </si>
  <si>
    <t>POL02893</t>
  </si>
  <si>
    <t>CLM003804</t>
  </si>
  <si>
    <t>POL00494</t>
  </si>
  <si>
    <t>CLM003805</t>
  </si>
  <si>
    <t>CLM003806</t>
  </si>
  <si>
    <t>POL01077</t>
  </si>
  <si>
    <t>CLM003807</t>
  </si>
  <si>
    <t>CLM003808</t>
  </si>
  <si>
    <t>CLM003809</t>
  </si>
  <si>
    <t>CUST01782</t>
  </si>
  <si>
    <t>POL01567</t>
  </si>
  <si>
    <t>CLM003810</t>
  </si>
  <si>
    <t>POL00419</t>
  </si>
  <si>
    <t>CLM003811</t>
  </si>
  <si>
    <t>CLM003812</t>
  </si>
  <si>
    <t>CLM003813</t>
  </si>
  <si>
    <t>CLM003814</t>
  </si>
  <si>
    <t>POL00843</t>
  </si>
  <si>
    <t>CLM003815</t>
  </si>
  <si>
    <t>CLM003816</t>
  </si>
  <si>
    <t>CLM003817</t>
  </si>
  <si>
    <t>CLM003818</t>
  </si>
  <si>
    <t>CUST01284</t>
  </si>
  <si>
    <t>POL03034</t>
  </si>
  <si>
    <t>CLM003819</t>
  </si>
  <si>
    <t>POL00481</t>
  </si>
  <si>
    <t>CLM003820</t>
  </si>
  <si>
    <t>CUST01140</t>
  </si>
  <si>
    <t>POL03176</t>
  </si>
  <si>
    <t>CLM003821</t>
  </si>
  <si>
    <t>CLM003822</t>
  </si>
  <si>
    <t>CLM003823</t>
  </si>
  <si>
    <t>POL01327</t>
  </si>
  <si>
    <t>CLM003824</t>
  </si>
  <si>
    <t>POL00175</t>
  </si>
  <si>
    <t>CLM003825</t>
  </si>
  <si>
    <t>CLM003826</t>
  </si>
  <si>
    <t>CLM003827</t>
  </si>
  <si>
    <t>CLM003828</t>
  </si>
  <si>
    <t>CLM003829</t>
  </si>
  <si>
    <t>POL01976</t>
  </si>
  <si>
    <t>CLM003830</t>
  </si>
  <si>
    <t>POL01822</t>
  </si>
  <si>
    <t>CLM003831</t>
  </si>
  <si>
    <t>POL01417</t>
  </si>
  <si>
    <t>CLM003832</t>
  </si>
  <si>
    <t>CLM003833</t>
  </si>
  <si>
    <t>CLM003834</t>
  </si>
  <si>
    <t>CLM003835</t>
  </si>
  <si>
    <t>CLM003836</t>
  </si>
  <si>
    <t>CLM003837</t>
  </si>
  <si>
    <t>POL02776</t>
  </si>
  <si>
    <t>CLM003838</t>
  </si>
  <si>
    <t>CUST01926</t>
  </si>
  <si>
    <t>POL02267</t>
  </si>
  <si>
    <t>CLM003839</t>
  </si>
  <si>
    <t>POL00259</t>
  </si>
  <si>
    <t>CLM003840</t>
  </si>
  <si>
    <t>CLM003841</t>
  </si>
  <si>
    <t>CLM003842</t>
  </si>
  <si>
    <t>CLM003843</t>
  </si>
  <si>
    <t>POL02662</t>
  </si>
  <si>
    <t>CLM003844</t>
  </si>
  <si>
    <t>CLM003845</t>
  </si>
  <si>
    <t>CLM003846</t>
  </si>
  <si>
    <t>CLM003847</t>
  </si>
  <si>
    <t>CLM003848</t>
  </si>
  <si>
    <t>CLM003849</t>
  </si>
  <si>
    <t>POL01221</t>
  </si>
  <si>
    <t>CLM003850</t>
  </si>
  <si>
    <t>CLM003851</t>
  </si>
  <si>
    <t>POL02356</t>
  </si>
  <si>
    <t>CLM003852</t>
  </si>
  <si>
    <t>POL03095</t>
  </si>
  <si>
    <t>CLM003853</t>
  </si>
  <si>
    <t>POL01353</t>
  </si>
  <si>
    <t>CLM003854</t>
  </si>
  <si>
    <t>CLM003855</t>
  </si>
  <si>
    <t>CLM003856</t>
  </si>
  <si>
    <t>CLM003857</t>
  </si>
  <si>
    <t>CUST00802</t>
  </si>
  <si>
    <t>POL00511</t>
  </si>
  <si>
    <t>CLM003858</t>
  </si>
  <si>
    <t>CLM003859</t>
  </si>
  <si>
    <t>CLM003860</t>
  </si>
  <si>
    <t>CLM003861</t>
  </si>
  <si>
    <t>CLM003862</t>
  </si>
  <si>
    <t>CLM003863</t>
  </si>
  <si>
    <t>CLM003864</t>
  </si>
  <si>
    <t>POL02487</t>
  </si>
  <si>
    <t>CLM003865</t>
  </si>
  <si>
    <t>CLM003866</t>
  </si>
  <si>
    <t>CLM003867</t>
  </si>
  <si>
    <t>CUST00781</t>
  </si>
  <si>
    <t>POL01340</t>
  </si>
  <si>
    <t>CLM003868</t>
  </si>
  <si>
    <t>CLM003869</t>
  </si>
  <si>
    <t>CLM003870</t>
  </si>
  <si>
    <t>CLM003871</t>
  </si>
  <si>
    <t>CLM003872</t>
  </si>
  <si>
    <t>CLM003873</t>
  </si>
  <si>
    <t>CLM003874</t>
  </si>
  <si>
    <t>CLM003875</t>
  </si>
  <si>
    <t>CLM003876</t>
  </si>
  <si>
    <t>CLM003877</t>
  </si>
  <si>
    <t>POL00044</t>
  </si>
  <si>
    <t>CLM003878</t>
  </si>
  <si>
    <t>CUST00462</t>
  </si>
  <si>
    <t>POL00786</t>
  </si>
  <si>
    <t>CLM003879</t>
  </si>
  <si>
    <t>CLM003880</t>
  </si>
  <si>
    <t>CLM003881</t>
  </si>
  <si>
    <t>CLM003882</t>
  </si>
  <si>
    <t>POL02525</t>
  </si>
  <si>
    <t>CLM003883</t>
  </si>
  <si>
    <t>CLM003884</t>
  </si>
  <si>
    <t>POL00261</t>
  </si>
  <si>
    <t>CLM003885</t>
  </si>
  <si>
    <t>CLM003886</t>
  </si>
  <si>
    <t>CUST00821</t>
  </si>
  <si>
    <t>POL03184</t>
  </si>
  <si>
    <t>CLM003887</t>
  </si>
  <si>
    <t>CLM003888</t>
  </si>
  <si>
    <t>CLM003889</t>
  </si>
  <si>
    <t>CLM003890</t>
  </si>
  <si>
    <t>POL01018</t>
  </si>
  <si>
    <t>CLM003891</t>
  </si>
  <si>
    <t>POL02507</t>
  </si>
  <si>
    <t>CLM003892</t>
  </si>
  <si>
    <t>CLM003893</t>
  </si>
  <si>
    <t>POL00457</t>
  </si>
  <si>
    <t>CLM003894</t>
  </si>
  <si>
    <t>CLM003895</t>
  </si>
  <si>
    <t>CLM003896</t>
  </si>
  <si>
    <t>CLM003897</t>
  </si>
  <si>
    <t>CLM003898</t>
  </si>
  <si>
    <t>CLM003899</t>
  </si>
  <si>
    <t>CLM003900</t>
  </si>
  <si>
    <t>CLM003901</t>
  </si>
  <si>
    <t>CLM003902</t>
  </si>
  <si>
    <t>CLM003903</t>
  </si>
  <si>
    <t>CLM003904</t>
  </si>
  <si>
    <t>CLM003905</t>
  </si>
  <si>
    <t>CLM003906</t>
  </si>
  <si>
    <t>CLM003907</t>
  </si>
  <si>
    <t>CLM003908</t>
  </si>
  <si>
    <t>CLM003909</t>
  </si>
  <si>
    <t>CLM003910</t>
  </si>
  <si>
    <t>POL03088</t>
  </si>
  <si>
    <t>CLM003911</t>
  </si>
  <si>
    <t>CLM003912</t>
  </si>
  <si>
    <t>POL01590</t>
  </si>
  <si>
    <t>CLM003913</t>
  </si>
  <si>
    <t>POL01006</t>
  </si>
  <si>
    <t>CLM003914</t>
  </si>
  <si>
    <t>CLM003915</t>
  </si>
  <si>
    <t>CLM003916</t>
  </si>
  <si>
    <t>POL02675</t>
  </si>
  <si>
    <t>CLM003917</t>
  </si>
  <si>
    <t>CLM003918</t>
  </si>
  <si>
    <t>CLM003919</t>
  </si>
  <si>
    <t>CLM003920</t>
  </si>
  <si>
    <t>CLM003921</t>
  </si>
  <si>
    <t>CLM003922</t>
  </si>
  <si>
    <t>POL02933</t>
  </si>
  <si>
    <t>CLM003923</t>
  </si>
  <si>
    <t>CLM003924</t>
  </si>
  <si>
    <t>CLM003925</t>
  </si>
  <si>
    <t>CLM003926</t>
  </si>
  <si>
    <t>CLM003927</t>
  </si>
  <si>
    <t>CLM003928</t>
  </si>
  <si>
    <t>CLM003929</t>
  </si>
  <si>
    <t>CLM003930</t>
  </si>
  <si>
    <t>CLM003931</t>
  </si>
  <si>
    <t>CLM003932</t>
  </si>
  <si>
    <t>CLM003933</t>
  </si>
  <si>
    <t>CLM003934</t>
  </si>
  <si>
    <t>CLM003935</t>
  </si>
  <si>
    <t>CLM003936</t>
  </si>
  <si>
    <t>POL01934</t>
  </si>
  <si>
    <t>CLM003937</t>
  </si>
  <si>
    <t>CLM003938</t>
  </si>
  <si>
    <t>CLM003939</t>
  </si>
  <si>
    <t>CLM003940</t>
  </si>
  <si>
    <t>CLM003941</t>
  </si>
  <si>
    <t>POL00278</t>
  </si>
  <si>
    <t>CLM003942</t>
  </si>
  <si>
    <t>CUST00923</t>
  </si>
  <si>
    <t>POL01067</t>
  </si>
  <si>
    <t>CLM003943</t>
  </si>
  <si>
    <t>CUST02332</t>
  </si>
  <si>
    <t>POL02759</t>
  </si>
  <si>
    <t>CLM003944</t>
  </si>
  <si>
    <t>CLM003945</t>
  </si>
  <si>
    <t>POL03030</t>
  </si>
  <si>
    <t>CLM003946</t>
  </si>
  <si>
    <t>CLM003947</t>
  </si>
  <si>
    <t>CLM003948</t>
  </si>
  <si>
    <t>CLM003949</t>
  </si>
  <si>
    <t>CLM003950</t>
  </si>
  <si>
    <t>CLM003951</t>
  </si>
  <si>
    <t>CLM003952</t>
  </si>
  <si>
    <t>CLM003953</t>
  </si>
  <si>
    <t>CLM003954</t>
  </si>
  <si>
    <t>CLM003955</t>
  </si>
  <si>
    <t>CLM003956</t>
  </si>
  <si>
    <t>POL00497</t>
  </si>
  <si>
    <t>CLM003957</t>
  </si>
  <si>
    <t>CLM003958</t>
  </si>
  <si>
    <t>CLM003959</t>
  </si>
  <si>
    <t>CLM003960</t>
  </si>
  <si>
    <t>CLM003961</t>
  </si>
  <si>
    <t>CLM003962</t>
  </si>
  <si>
    <t>POL00625</t>
  </si>
  <si>
    <t>CLM003963</t>
  </si>
  <si>
    <t>CLM003964</t>
  </si>
  <si>
    <t>CLM003965</t>
  </si>
  <si>
    <t>CUST01325</t>
  </si>
  <si>
    <t>POL01139</t>
  </si>
  <si>
    <t>CLM003966</t>
  </si>
  <si>
    <t>CLM003967</t>
  </si>
  <si>
    <t>CLM003968</t>
  </si>
  <si>
    <t>CLM003969</t>
  </si>
  <si>
    <t>CLM003970</t>
  </si>
  <si>
    <t>POL02575</t>
  </si>
  <si>
    <t>CLM003971</t>
  </si>
  <si>
    <t>POL01089</t>
  </si>
  <si>
    <t>CLM003972</t>
  </si>
  <si>
    <t>CLM003973</t>
  </si>
  <si>
    <t>POL00458</t>
  </si>
  <si>
    <t>CLM003974</t>
  </si>
  <si>
    <t>CLM003975</t>
  </si>
  <si>
    <t>CLM003976</t>
  </si>
  <si>
    <t>CLM003977</t>
  </si>
  <si>
    <t>POL02584</t>
  </si>
  <si>
    <t>CLM003978</t>
  </si>
  <si>
    <t>CUST00090</t>
  </si>
  <si>
    <t>POL01992</t>
  </si>
  <si>
    <t>CLM003979</t>
  </si>
  <si>
    <t>CLM003980</t>
  </si>
  <si>
    <t>CLM003981</t>
  </si>
  <si>
    <t>CLM003982</t>
  </si>
  <si>
    <t>CLM003983</t>
  </si>
  <si>
    <t>CLM003984</t>
  </si>
  <si>
    <t>CLM003985</t>
  </si>
  <si>
    <t>CLM003986</t>
  </si>
  <si>
    <t>CLM003987</t>
  </si>
  <si>
    <t>CLM003988</t>
  </si>
  <si>
    <t>CLM003989</t>
  </si>
  <si>
    <t>CLM003990</t>
  </si>
  <si>
    <t>CLM003991</t>
  </si>
  <si>
    <t>CLM003992</t>
  </si>
  <si>
    <t>CLM003993</t>
  </si>
  <si>
    <t>CLM003994</t>
  </si>
  <si>
    <t>CLM003995</t>
  </si>
  <si>
    <t>CLM003996</t>
  </si>
  <si>
    <t>CLM003997</t>
  </si>
  <si>
    <t>CLM003998</t>
  </si>
  <si>
    <t>CLM003999</t>
  </si>
  <si>
    <t>CLM004000</t>
  </si>
  <si>
    <t>CLM004001</t>
  </si>
  <si>
    <t>CLM004002</t>
  </si>
  <si>
    <t>CLM004003</t>
  </si>
  <si>
    <t>CLM004004</t>
  </si>
  <si>
    <t>CUST01541</t>
  </si>
  <si>
    <t>POL02286</t>
  </si>
  <si>
    <t>CLM004005</t>
  </si>
  <si>
    <t>CLM004006</t>
  </si>
  <si>
    <t>CLM004007</t>
  </si>
  <si>
    <t>CUST02131</t>
  </si>
  <si>
    <t>POL01825</t>
  </si>
  <si>
    <t>CLM004008</t>
  </si>
  <si>
    <t>CLM004009</t>
  </si>
  <si>
    <t>CLM004010</t>
  </si>
  <si>
    <t>CLM004011</t>
  </si>
  <si>
    <t>CLM004012</t>
  </si>
  <si>
    <t>POL02803</t>
  </si>
  <si>
    <t>CLM004013</t>
  </si>
  <si>
    <t>CLM004014</t>
  </si>
  <si>
    <t>CLM004015</t>
  </si>
  <si>
    <t>CLM004016</t>
  </si>
  <si>
    <t>CLM004017</t>
  </si>
  <si>
    <t>CLM004018</t>
  </si>
  <si>
    <t>CLM004019</t>
  </si>
  <si>
    <t>CLM004020</t>
  </si>
  <si>
    <t>CLM004021</t>
  </si>
  <si>
    <t>POL02721</t>
  </si>
  <si>
    <t>CLM004022</t>
  </si>
  <si>
    <t>CLM004023</t>
  </si>
  <si>
    <t>POL00636</t>
  </si>
  <si>
    <t>CLM004024</t>
  </si>
  <si>
    <t>CLM004025</t>
  </si>
  <si>
    <t>CUST01351</t>
  </si>
  <si>
    <t>POL00703</t>
  </si>
  <si>
    <t>CLM004026</t>
  </si>
  <si>
    <t>POL01851</t>
  </si>
  <si>
    <t>CLM004027</t>
  </si>
  <si>
    <t>CLM004028</t>
  </si>
  <si>
    <t>POL00542</t>
  </si>
  <si>
    <t>CLM004029</t>
  </si>
  <si>
    <t>CLM004030</t>
  </si>
  <si>
    <t>CLM004031</t>
  </si>
  <si>
    <t>CLM004032</t>
  </si>
  <si>
    <t>CLM004033</t>
  </si>
  <si>
    <t>POL01461</t>
  </si>
  <si>
    <t>CLM004034</t>
  </si>
  <si>
    <t>CLM004035</t>
  </si>
  <si>
    <t>CLM004036</t>
  </si>
  <si>
    <t>CLM004037</t>
  </si>
  <si>
    <t>CLM004038</t>
  </si>
  <si>
    <t>CLM004039</t>
  </si>
  <si>
    <t>CLM004040</t>
  </si>
  <si>
    <t>CLM004041</t>
  </si>
  <si>
    <t>CUST01772</t>
  </si>
  <si>
    <t>POL00912</t>
  </si>
  <si>
    <t>CLM004042</t>
  </si>
  <si>
    <t>POL00183</t>
  </si>
  <si>
    <t>CLM004043</t>
  </si>
  <si>
    <t>CLM004044</t>
  </si>
  <si>
    <t>CLM004045</t>
  </si>
  <si>
    <t>POL01975</t>
  </si>
  <si>
    <t>CLM004046</t>
  </si>
  <si>
    <t>CLM004047</t>
  </si>
  <si>
    <t>CLM004048</t>
  </si>
  <si>
    <t>CLM004049</t>
  </si>
  <si>
    <t>CLM004050</t>
  </si>
  <si>
    <t>CLM004051</t>
  </si>
  <si>
    <t>CLM004052</t>
  </si>
  <si>
    <t>CLM004053</t>
  </si>
  <si>
    <t>CUST00244</t>
  </si>
  <si>
    <t>POL00284</t>
  </si>
  <si>
    <t>CLM004054</t>
  </si>
  <si>
    <t>CUST01664</t>
  </si>
  <si>
    <t>POL03195</t>
  </si>
  <si>
    <t>CLM004055</t>
  </si>
  <si>
    <t>POL01469</t>
  </si>
  <si>
    <t>CLM004056</t>
  </si>
  <si>
    <t>POL00551</t>
  </si>
  <si>
    <t>CLM004057</t>
  </si>
  <si>
    <t>CLM004058</t>
  </si>
  <si>
    <t>CLM004059</t>
  </si>
  <si>
    <t>CLM004060</t>
  </si>
  <si>
    <t>CLM004061</t>
  </si>
  <si>
    <t>CLM004062</t>
  </si>
  <si>
    <t>CLM004063</t>
  </si>
  <si>
    <t>CLM004064</t>
  </si>
  <si>
    <t>CUST01436</t>
  </si>
  <si>
    <t>POL02452</t>
  </si>
  <si>
    <t>CLM004065</t>
  </si>
  <si>
    <t>POL02724</t>
  </si>
  <si>
    <t>CLM004066</t>
  </si>
  <si>
    <t>POL02743</t>
  </si>
  <si>
    <t>CLM004067</t>
  </si>
  <si>
    <t>CLM004068</t>
  </si>
  <si>
    <t>CLM004069</t>
  </si>
  <si>
    <t>CLM004070</t>
  </si>
  <si>
    <t>CLM004071</t>
  </si>
  <si>
    <t>POL00337</t>
  </si>
  <si>
    <t>CLM004072</t>
  </si>
  <si>
    <t>CLM004073</t>
  </si>
  <si>
    <t>CLM004074</t>
  </si>
  <si>
    <t>POL02374</t>
  </si>
  <si>
    <t>CLM004075</t>
  </si>
  <si>
    <t>CLM004076</t>
  </si>
  <si>
    <t>CLM004077</t>
  </si>
  <si>
    <t>CLM004078</t>
  </si>
  <si>
    <t>CLM004079</t>
  </si>
  <si>
    <t>POL02468</t>
  </si>
  <si>
    <t>CLM004080</t>
  </si>
  <si>
    <t>CLM004081</t>
  </si>
  <si>
    <t>CLM004082</t>
  </si>
  <si>
    <t>CLM004083</t>
  </si>
  <si>
    <t>CLM004084</t>
  </si>
  <si>
    <t>CLM004085</t>
  </si>
  <si>
    <t>CUST02238</t>
  </si>
  <si>
    <t>POL02870</t>
  </si>
  <si>
    <t>CLM004086</t>
  </si>
  <si>
    <t>POL00635</t>
  </si>
  <si>
    <t>CLM004087</t>
  </si>
  <si>
    <t>CLM004088</t>
  </si>
  <si>
    <t>CLM004089</t>
  </si>
  <si>
    <t>CLM004090</t>
  </si>
  <si>
    <t>CLM004091</t>
  </si>
  <si>
    <t>CLM004092</t>
  </si>
  <si>
    <t>CLM004093</t>
  </si>
  <si>
    <t>CLM004094</t>
  </si>
  <si>
    <t>CLM004095</t>
  </si>
  <si>
    <t>CLM004096</t>
  </si>
  <si>
    <t>CLM004097</t>
  </si>
  <si>
    <t>CLM004098</t>
  </si>
  <si>
    <t>CUST00529</t>
  </si>
  <si>
    <t>POL01015</t>
  </si>
  <si>
    <t>CLM004099</t>
  </si>
  <si>
    <t>POL01850</t>
  </si>
  <si>
    <t>CLM004100</t>
  </si>
  <si>
    <t>CLM004101</t>
  </si>
  <si>
    <t>CLM004102</t>
  </si>
  <si>
    <t>CLM004103</t>
  </si>
  <si>
    <t>CLM004104</t>
  </si>
  <si>
    <t>POL03198</t>
  </si>
  <si>
    <t>CLM004105</t>
  </si>
  <si>
    <t>POL03011</t>
  </si>
  <si>
    <t>CLM004106</t>
  </si>
  <si>
    <t>CLM004107</t>
  </si>
  <si>
    <t>CLM004108</t>
  </si>
  <si>
    <t>CUST02148</t>
  </si>
  <si>
    <t>POL00920</t>
  </si>
  <si>
    <t>CLM004109</t>
  </si>
  <si>
    <t>CLM004110</t>
  </si>
  <si>
    <t>CLM004111</t>
  </si>
  <si>
    <t>CLM004112</t>
  </si>
  <si>
    <t>CLM004113</t>
  </si>
  <si>
    <t>CLM004114</t>
  </si>
  <si>
    <t>CLM004115</t>
  </si>
  <si>
    <t>CUST01331</t>
  </si>
  <si>
    <t>POL01823</t>
  </si>
  <si>
    <t>CLM004116</t>
  </si>
  <si>
    <t>CLM004117</t>
  </si>
  <si>
    <t>CLM004118</t>
  </si>
  <si>
    <t>CLM004119</t>
  </si>
  <si>
    <t>CUST01292</t>
  </si>
  <si>
    <t>POL00664</t>
  </si>
  <si>
    <t>CLM004120</t>
  </si>
  <si>
    <t>POL01546</t>
  </si>
  <si>
    <t>CLM004121</t>
  </si>
  <si>
    <t>CLM004122</t>
  </si>
  <si>
    <t>CLM004123</t>
  </si>
  <si>
    <t>POL02273</t>
  </si>
  <si>
    <t>CLM004124</t>
  </si>
  <si>
    <t>CLM004125</t>
  </si>
  <si>
    <t>CLM004126</t>
  </si>
  <si>
    <t>CLM004127</t>
  </si>
  <si>
    <t>CLM004128</t>
  </si>
  <si>
    <t>CLM004129</t>
  </si>
  <si>
    <t>CLM004130</t>
  </si>
  <si>
    <t>CLM004131</t>
  </si>
  <si>
    <t>CLM004132</t>
  </si>
  <si>
    <t>CLM004133</t>
  </si>
  <si>
    <t>CLM004134</t>
  </si>
  <si>
    <t>CLM004135</t>
  </si>
  <si>
    <t>CLM004136</t>
  </si>
  <si>
    <t>CLM004137</t>
  </si>
  <si>
    <t>CLM004138</t>
  </si>
  <si>
    <t>CUST00479</t>
  </si>
  <si>
    <t>POL00690</t>
  </si>
  <si>
    <t>CLM004139</t>
  </si>
  <si>
    <t>CLM004140</t>
  </si>
  <si>
    <t>CUST02244</t>
  </si>
  <si>
    <t>POL00609</t>
  </si>
  <si>
    <t>CLM004141</t>
  </si>
  <si>
    <t>CLM004142</t>
  </si>
  <si>
    <t>CLM004143</t>
  </si>
  <si>
    <t>CLM004144</t>
  </si>
  <si>
    <t>CLM004145</t>
  </si>
  <si>
    <t>CLM004146</t>
  </si>
  <si>
    <t>CLM004147</t>
  </si>
  <si>
    <t>CLM004148</t>
  </si>
  <si>
    <t>CLM004149</t>
  </si>
  <si>
    <t>CLM004150</t>
  </si>
  <si>
    <t>CLM004151</t>
  </si>
  <si>
    <t>POL01199</t>
  </si>
  <si>
    <t>CLM004152</t>
  </si>
  <si>
    <t>CLM004153</t>
  </si>
  <si>
    <t>CUST00118</t>
  </si>
  <si>
    <t>POL01998</t>
  </si>
  <si>
    <t>CLM004154</t>
  </si>
  <si>
    <t>CLM004155</t>
  </si>
  <si>
    <t>CLM004156</t>
  </si>
  <si>
    <t>CLM004157</t>
  </si>
  <si>
    <t>CLM004158</t>
  </si>
  <si>
    <t>CLM004159</t>
  </si>
  <si>
    <t>CLM004160</t>
  </si>
  <si>
    <t>CLM004161</t>
  </si>
  <si>
    <t>CLM004162</t>
  </si>
  <si>
    <t>POL02034</t>
  </si>
  <si>
    <t>CLM004163</t>
  </si>
  <si>
    <t>CLM004164</t>
  </si>
  <si>
    <t>CLM004165</t>
  </si>
  <si>
    <t>CLM004166</t>
  </si>
  <si>
    <t>CLM004167</t>
  </si>
  <si>
    <t>POL01044</t>
  </si>
  <si>
    <t>CLM004168</t>
  </si>
  <si>
    <t>CLM004169</t>
  </si>
  <si>
    <t>CLM004170</t>
  </si>
  <si>
    <t>CLM004171</t>
  </si>
  <si>
    <t>CLM004172</t>
  </si>
  <si>
    <t>CLM004173</t>
  </si>
  <si>
    <t>CLM004174</t>
  </si>
  <si>
    <t>CUST01942</t>
  </si>
  <si>
    <t>POL02262</t>
  </si>
  <si>
    <t>CLM004175</t>
  </si>
  <si>
    <t>POL01913</t>
  </si>
  <si>
    <t>CLM004176</t>
  </si>
  <si>
    <t>CUST00718</t>
  </si>
  <si>
    <t>POL02991</t>
  </si>
  <si>
    <t>CLM004177</t>
  </si>
  <si>
    <t>CLM004178</t>
  </si>
  <si>
    <t>POL01060</t>
  </si>
  <si>
    <t>CLM004179</t>
  </si>
  <si>
    <t>CLM004180</t>
  </si>
  <si>
    <t>CLM004181</t>
  </si>
  <si>
    <t>CLM004182</t>
  </si>
  <si>
    <t>CLM004183</t>
  </si>
  <si>
    <t>POL01623</t>
  </si>
  <si>
    <t>CLM004184</t>
  </si>
  <si>
    <t>POL03130</t>
  </si>
  <si>
    <t>CLM004185</t>
  </si>
  <si>
    <t>POL00581</t>
  </si>
  <si>
    <t>CLM004186</t>
  </si>
  <si>
    <t>CLM004187</t>
  </si>
  <si>
    <t>CLM004188</t>
  </si>
  <si>
    <t>CLM004189</t>
  </si>
  <si>
    <t>CLM004190</t>
  </si>
  <si>
    <t>CLM004191</t>
  </si>
  <si>
    <t>POL01024</t>
  </si>
  <si>
    <t>CLM004192</t>
  </si>
  <si>
    <t>CLM004193</t>
  </si>
  <si>
    <t>CLM004194</t>
  </si>
  <si>
    <t>POL02264</t>
  </si>
  <si>
    <t>CLM004195</t>
  </si>
  <si>
    <t>CLM004196</t>
  </si>
  <si>
    <t>CLM004197</t>
  </si>
  <si>
    <t>CUST01028</t>
  </si>
  <si>
    <t>POL00653</t>
  </si>
  <si>
    <t>CLM004198</t>
  </si>
  <si>
    <t>CLM004199</t>
  </si>
  <si>
    <t>CLM004200</t>
  </si>
  <si>
    <t>CLM004201</t>
  </si>
  <si>
    <t>CLM004202</t>
  </si>
  <si>
    <t>CLM004203</t>
  </si>
  <si>
    <t>CLM004204</t>
  </si>
  <si>
    <t>CLM004205</t>
  </si>
  <si>
    <t>CLM004206</t>
  </si>
  <si>
    <t>CUST01178</t>
  </si>
  <si>
    <t>POL00776</t>
  </si>
  <si>
    <t>CLM004207</t>
  </si>
  <si>
    <t>CLM004208</t>
  </si>
  <si>
    <t>CLM004209</t>
  </si>
  <si>
    <t>CUST00258</t>
  </si>
  <si>
    <t>POL01132</t>
  </si>
  <si>
    <t>CLM004210</t>
  </si>
  <si>
    <t>CLM004211</t>
  </si>
  <si>
    <t>POL02167</t>
  </si>
  <si>
    <t>CLM004212</t>
  </si>
  <si>
    <t>CUST00773</t>
  </si>
  <si>
    <t>POL02149</t>
  </si>
  <si>
    <t>CLM004213</t>
  </si>
  <si>
    <t>CLM004214</t>
  </si>
  <si>
    <t>POL02801</t>
  </si>
  <si>
    <t>CLM004215</t>
  </si>
  <si>
    <t>CLM004216</t>
  </si>
  <si>
    <t>POL01007</t>
  </si>
  <si>
    <t>CLM004217</t>
  </si>
  <si>
    <t>CLM004218</t>
  </si>
  <si>
    <t>CLM004219</t>
  </si>
  <si>
    <t>CLM004220</t>
  </si>
  <si>
    <t>CLM004221</t>
  </si>
  <si>
    <t>CLM004222</t>
  </si>
  <si>
    <t>CLM004223</t>
  </si>
  <si>
    <t>POL02942</t>
  </si>
  <si>
    <t>CLM004224</t>
  </si>
  <si>
    <t>CLM004225</t>
  </si>
  <si>
    <t>CLM004226</t>
  </si>
  <si>
    <t>CLM004227</t>
  </si>
  <si>
    <t>CLM004228</t>
  </si>
  <si>
    <t>CLM004229</t>
  </si>
  <si>
    <t>CLM004230</t>
  </si>
  <si>
    <t>CUST02286</t>
  </si>
  <si>
    <t>POL01620</t>
  </si>
  <si>
    <t>CLM004231</t>
  </si>
  <si>
    <t>POL02121</t>
  </si>
  <si>
    <t>CLM004232</t>
  </si>
  <si>
    <t>CUST01740</t>
  </si>
  <si>
    <t>POL02162</t>
  </si>
  <si>
    <t>CLM004233</t>
  </si>
  <si>
    <t>CLM004234</t>
  </si>
  <si>
    <t>CLM004235</t>
  </si>
  <si>
    <t>CLM004236</t>
  </si>
  <si>
    <t>CLM004237</t>
  </si>
  <si>
    <t>CLM004238</t>
  </si>
  <si>
    <t>CLM004239</t>
  </si>
  <si>
    <t>CLM004240</t>
  </si>
  <si>
    <t>CLM004241</t>
  </si>
  <si>
    <t>CLM004242</t>
  </si>
  <si>
    <t>CLM004243</t>
  </si>
  <si>
    <t>POL02314</t>
  </si>
  <si>
    <t>CLM004244</t>
  </si>
  <si>
    <t>CLM004245</t>
  </si>
  <si>
    <t>CLM004246</t>
  </si>
  <si>
    <t>CLM004247</t>
  </si>
  <si>
    <t>CLM004248</t>
  </si>
  <si>
    <t>CLM004249</t>
  </si>
  <si>
    <t>CLM004250</t>
  </si>
  <si>
    <t>CLM004251</t>
  </si>
  <si>
    <t>CLM004252</t>
  </si>
  <si>
    <t>CLM004253</t>
  </si>
  <si>
    <t>CLM004254</t>
  </si>
  <si>
    <t>POL02998</t>
  </si>
  <si>
    <t>CLM004255</t>
  </si>
  <si>
    <t>CLM004256</t>
  </si>
  <si>
    <t>CUST02195</t>
  </si>
  <si>
    <t>POL00970</t>
  </si>
  <si>
    <t>CLM004257</t>
  </si>
  <si>
    <t>CLM004258</t>
  </si>
  <si>
    <t>CUST02275</t>
  </si>
  <si>
    <t>POL02341</t>
  </si>
  <si>
    <t>CLM004259</t>
  </si>
  <si>
    <t>CLM004260</t>
  </si>
  <si>
    <t>CLM004261</t>
  </si>
  <si>
    <t>CLM004262</t>
  </si>
  <si>
    <t>CLM004263</t>
  </si>
  <si>
    <t>CLM004264</t>
  </si>
  <si>
    <t>CLM004265</t>
  </si>
  <si>
    <t>CUST00646</t>
  </si>
  <si>
    <t>POL01518</t>
  </si>
  <si>
    <t>CLM004266</t>
  </si>
  <si>
    <t>CLM004267</t>
  </si>
  <si>
    <t>CLM004268</t>
  </si>
  <si>
    <t>CUST00122</t>
  </si>
  <si>
    <t>POL00702</t>
  </si>
  <si>
    <t>CLM004269</t>
  </si>
  <si>
    <t>CLM004270</t>
  </si>
  <si>
    <t>POL02326</t>
  </si>
  <si>
    <t>CLM004271</t>
  </si>
  <si>
    <t>CLM004272</t>
  </si>
  <si>
    <t>POL00537</t>
  </si>
  <si>
    <t>CLM004273</t>
  </si>
  <si>
    <t>CLM004274</t>
  </si>
  <si>
    <t>CLM004275</t>
  </si>
  <si>
    <t>CLM004276</t>
  </si>
  <si>
    <t>CLM004277</t>
  </si>
  <si>
    <t>POL00675</t>
  </si>
  <si>
    <t>CLM004278</t>
  </si>
  <si>
    <t>CLM004279</t>
  </si>
  <si>
    <t>CUST00873</t>
  </si>
  <si>
    <t>POL00491</t>
  </si>
  <si>
    <t>CLM004280</t>
  </si>
  <si>
    <t>CLM004281</t>
  </si>
  <si>
    <t>POL01584</t>
  </si>
  <si>
    <t>CLM004282</t>
  </si>
  <si>
    <t>CLM004283</t>
  </si>
  <si>
    <t>CUST01490</t>
  </si>
  <si>
    <t>POL02924</t>
  </si>
  <si>
    <t>CLM004284</t>
  </si>
  <si>
    <t>CUST00519</t>
  </si>
  <si>
    <t>POL02837</t>
  </si>
  <si>
    <t>CLM004285</t>
  </si>
  <si>
    <t>CLM004286</t>
  </si>
  <si>
    <t>CLM004287</t>
  </si>
  <si>
    <t>CLM004288</t>
  </si>
  <si>
    <t>CLM004289</t>
  </si>
  <si>
    <t>CLM004290</t>
  </si>
  <si>
    <t>CUST01094</t>
  </si>
  <si>
    <t>POL01323</t>
  </si>
  <si>
    <t>CLM004291</t>
  </si>
  <si>
    <t>CLM004292</t>
  </si>
  <si>
    <t>CLM004293</t>
  </si>
  <si>
    <t>CUST00420</t>
  </si>
  <si>
    <t>POL00342</t>
  </si>
  <si>
    <t>CLM004294</t>
  </si>
  <si>
    <t>CLM004295</t>
  </si>
  <si>
    <t>CLM004296</t>
  </si>
  <si>
    <t>CUST01670</t>
  </si>
  <si>
    <t>POL01357</t>
  </si>
  <si>
    <t>CLM004297</t>
  </si>
  <si>
    <t>CUST02422</t>
  </si>
  <si>
    <t>POL02688</t>
  </si>
  <si>
    <t>CLM004298</t>
  </si>
  <si>
    <t>CUST01478</t>
  </si>
  <si>
    <t>POL00425</t>
  </si>
  <si>
    <t>CLM004299</t>
  </si>
  <si>
    <t>CLM004300</t>
  </si>
  <si>
    <t>CLM004301</t>
  </si>
  <si>
    <t>CLM004302</t>
  </si>
  <si>
    <t>CLM004303</t>
  </si>
  <si>
    <t>CLM004304</t>
  </si>
  <si>
    <t>CLM004305</t>
  </si>
  <si>
    <t>CLM004306</t>
  </si>
  <si>
    <t>POL02251</t>
  </si>
  <si>
    <t>CLM004307</t>
  </si>
  <si>
    <t>CLM004308</t>
  </si>
  <si>
    <t>CUST00790</t>
  </si>
  <si>
    <t>POL01608</t>
  </si>
  <si>
    <t>CLM004309</t>
  </si>
  <si>
    <t>CLM004310</t>
  </si>
  <si>
    <t>CLM004311</t>
  </si>
  <si>
    <t>CLM004312</t>
  </si>
  <si>
    <t>CLM004313</t>
  </si>
  <si>
    <t>CLM004314</t>
  </si>
  <si>
    <t>CUST00719</t>
  </si>
  <si>
    <t>POL02141</t>
  </si>
  <si>
    <t>CLM004315</t>
  </si>
  <si>
    <t>CLM004316</t>
  </si>
  <si>
    <t>CLM004317</t>
  </si>
  <si>
    <t>POL01820</t>
  </si>
  <si>
    <t>CLM004318</t>
  </si>
  <si>
    <t>CLM004319</t>
  </si>
  <si>
    <t>POL01984</t>
  </si>
  <si>
    <t>CLM004320</t>
  </si>
  <si>
    <t>CLM004321</t>
  </si>
  <si>
    <t>POL02737</t>
  </si>
  <si>
    <t>CLM004322</t>
  </si>
  <si>
    <t>CLM004323</t>
  </si>
  <si>
    <t>CLM004324</t>
  </si>
  <si>
    <t>CUST00536</t>
  </si>
  <si>
    <t>POL02204</t>
  </si>
  <si>
    <t>CLM004325</t>
  </si>
  <si>
    <t>CLM004326</t>
  </si>
  <si>
    <t>CUST01170</t>
  </si>
  <si>
    <t>POL02038</t>
  </si>
  <si>
    <t>CLM004327</t>
  </si>
  <si>
    <t>CLM004328</t>
  </si>
  <si>
    <t>CUST00288</t>
  </si>
  <si>
    <t>POL00204</t>
  </si>
  <si>
    <t>CLM004329</t>
  </si>
  <si>
    <t>CLM004330</t>
  </si>
  <si>
    <t>POL01256</t>
  </si>
  <si>
    <t>CLM004331</t>
  </si>
  <si>
    <t>POL00335</t>
  </si>
  <si>
    <t>CLM004332</t>
  </si>
  <si>
    <t>CLM004333</t>
  </si>
  <si>
    <t>POL03032</t>
  </si>
  <si>
    <t>CLM004334</t>
  </si>
  <si>
    <t>CLM004335</t>
  </si>
  <si>
    <t>CLM004336</t>
  </si>
  <si>
    <t>CLM004337</t>
  </si>
  <si>
    <t>POL02710</t>
  </si>
  <si>
    <t>CLM004338</t>
  </si>
  <si>
    <t>CUST00264</t>
  </si>
  <si>
    <t>POL01058</t>
  </si>
  <si>
    <t>CLM004339</t>
  </si>
  <si>
    <t>CLM004340</t>
  </si>
  <si>
    <t>CLM004341</t>
  </si>
  <si>
    <t>CLM004342</t>
  </si>
  <si>
    <t>CLM004343</t>
  </si>
  <si>
    <t>CLM004344</t>
  </si>
  <si>
    <t>POL00023</t>
  </si>
  <si>
    <t>CLM004345</t>
  </si>
  <si>
    <t>CUST01595</t>
  </si>
  <si>
    <t>POL00535</t>
  </si>
  <si>
    <t>CLM004346</t>
  </si>
  <si>
    <t>CLM004347</t>
  </si>
  <si>
    <t>CLM004348</t>
  </si>
  <si>
    <t>CUST00426</t>
  </si>
  <si>
    <t>POL00774</t>
  </si>
  <si>
    <t>CLM004349</t>
  </si>
  <si>
    <t>CLM004350</t>
  </si>
  <si>
    <t>POL00399</t>
  </si>
  <si>
    <t>CLM004351</t>
  </si>
  <si>
    <t>CLM004352</t>
  </si>
  <si>
    <t>CLM004353</t>
  </si>
  <si>
    <t>CLM004354</t>
  </si>
  <si>
    <t>POL02650</t>
  </si>
  <si>
    <t>CLM004355</t>
  </si>
  <si>
    <t>CUST01406</t>
  </si>
  <si>
    <t>POL01532</t>
  </si>
  <si>
    <t>CLM004356</t>
  </si>
  <si>
    <t>CLM004357</t>
  </si>
  <si>
    <t>CLM004358</t>
  </si>
  <si>
    <t>CLM004359</t>
  </si>
  <si>
    <t>CUST01413</t>
  </si>
  <si>
    <t>POL01031</t>
  </si>
  <si>
    <t>CLM004360</t>
  </si>
  <si>
    <t>CLM004361</t>
  </si>
  <si>
    <t>CLM004362</t>
  </si>
  <si>
    <t>CUST01481</t>
  </si>
  <si>
    <t>POL01459</t>
  </si>
  <si>
    <t>CLM004363</t>
  </si>
  <si>
    <t>CLM004364</t>
  </si>
  <si>
    <t>POL02569</t>
  </si>
  <si>
    <t>CLM004365</t>
  </si>
  <si>
    <t>POL01435</t>
  </si>
  <si>
    <t>CLM004366</t>
  </si>
  <si>
    <t>CLM004367</t>
  </si>
  <si>
    <t>CLM004368</t>
  </si>
  <si>
    <t>CUST00233</t>
  </si>
  <si>
    <t>POL01233</t>
  </si>
  <si>
    <t>CLM004369</t>
  </si>
  <si>
    <t>CUST01622</t>
  </si>
  <si>
    <t>POL01333</t>
  </si>
  <si>
    <t>CLM004370</t>
  </si>
  <si>
    <t>POL00760</t>
  </si>
  <si>
    <t>CLM004371</t>
  </si>
  <si>
    <t>CUST01631</t>
  </si>
  <si>
    <t>POL02928</t>
  </si>
  <si>
    <t>CLM004372</t>
  </si>
  <si>
    <t>CUST00548</t>
  </si>
  <si>
    <t>POL01832</t>
  </si>
  <si>
    <t>CLM004373</t>
  </si>
  <si>
    <t>CLM004374</t>
  </si>
  <si>
    <t>CUST01938</t>
  </si>
  <si>
    <t>POL02110</t>
  </si>
  <si>
    <t>CLM004375</t>
  </si>
  <si>
    <t>POL01130</t>
  </si>
  <si>
    <t>CLM004376</t>
  </si>
  <si>
    <t>POL01020</t>
  </si>
  <si>
    <t>CLM004377</t>
  </si>
  <si>
    <t>CLM004378</t>
  </si>
  <si>
    <t>CLM004379</t>
  </si>
  <si>
    <t>CLM004380</t>
  </si>
  <si>
    <t>CLM004381</t>
  </si>
  <si>
    <t>CLM004382</t>
  </si>
  <si>
    <t>CLM004383</t>
  </si>
  <si>
    <t>CLM004384</t>
  </si>
  <si>
    <t>CLM004385</t>
  </si>
  <si>
    <t>CLM004386</t>
  </si>
  <si>
    <t>CLM004387</t>
  </si>
  <si>
    <t>CLM004388</t>
  </si>
  <si>
    <t>POL03063</t>
  </si>
  <si>
    <t>CLM004389</t>
  </si>
  <si>
    <t>CUST00921</t>
  </si>
  <si>
    <t>POL02043</t>
  </si>
  <si>
    <t>CLM004390</t>
  </si>
  <si>
    <t>POL02017</t>
  </si>
  <si>
    <t>CLM004391</t>
  </si>
  <si>
    <t>CLM004392</t>
  </si>
  <si>
    <t>CUST01265</t>
  </si>
  <si>
    <t>POL01906</t>
  </si>
  <si>
    <t>CLM004393</t>
  </si>
  <si>
    <t>CLM004394</t>
  </si>
  <si>
    <t>CUST02088</t>
  </si>
  <si>
    <t>POL02048</t>
  </si>
  <si>
    <t>CLM004395</t>
  </si>
  <si>
    <t>CLM004396</t>
  </si>
  <si>
    <t>CLM004397</t>
  </si>
  <si>
    <t>CLM004398</t>
  </si>
  <si>
    <t>CLM004399</t>
  </si>
  <si>
    <t>CLM004400</t>
  </si>
  <si>
    <t>CLM004401</t>
  </si>
  <si>
    <t>CLM004402</t>
  </si>
  <si>
    <t>POL01206</t>
  </si>
  <si>
    <t>CLM004403</t>
  </si>
  <si>
    <t>CLM004404</t>
  </si>
  <si>
    <t>POL02564</t>
  </si>
  <si>
    <t>CLM004405</t>
  </si>
  <si>
    <t>CLM004406</t>
  </si>
  <si>
    <t>CLM004407</t>
  </si>
  <si>
    <t>CLM004408</t>
  </si>
  <si>
    <t>CLM004409</t>
  </si>
  <si>
    <t>CLM004410</t>
  </si>
  <si>
    <t>CUST00855</t>
  </si>
  <si>
    <t>POL00731</t>
  </si>
  <si>
    <t>CLM004411</t>
  </si>
  <si>
    <t>CLM004412</t>
  </si>
  <si>
    <t>CLM004413</t>
  </si>
  <si>
    <t>CLM004414</t>
  </si>
  <si>
    <t>CLM004415</t>
  </si>
  <si>
    <t>POL01570</t>
  </si>
  <si>
    <t>CLM004416</t>
  </si>
  <si>
    <t>POL01191</t>
  </si>
  <si>
    <t>CLM004417</t>
  </si>
  <si>
    <t>CLM004418</t>
  </si>
  <si>
    <t>POL00884</t>
  </si>
  <si>
    <t>CLM004419</t>
  </si>
  <si>
    <t>CLM004420</t>
  </si>
  <si>
    <t>CLM004421</t>
  </si>
  <si>
    <t>CLM004422</t>
  </si>
  <si>
    <t>CLM004423</t>
  </si>
  <si>
    <t>CLM004424</t>
  </si>
  <si>
    <t>CLM004425</t>
  </si>
  <si>
    <t>CLM004426</t>
  </si>
  <si>
    <t>CLM004427</t>
  </si>
  <si>
    <t>CLM004428</t>
  </si>
  <si>
    <t>POL02889</t>
  </si>
  <si>
    <t>CLM004429</t>
  </si>
  <si>
    <t>POL03054</t>
  </si>
  <si>
    <t>CLM004430</t>
  </si>
  <si>
    <t>CUST00745</t>
  </si>
  <si>
    <t>POL01324</t>
  </si>
  <si>
    <t>CLM004431</t>
  </si>
  <si>
    <t>CLM004432</t>
  </si>
  <si>
    <t>CLM004433</t>
  </si>
  <si>
    <t>CUST00604</t>
  </si>
  <si>
    <t>POL00873</t>
  </si>
  <si>
    <t>CLM004434</t>
  </si>
  <si>
    <t>CLM004435</t>
  </si>
  <si>
    <t>CUST01771</t>
  </si>
  <si>
    <t>POL00829</t>
  </si>
  <si>
    <t>CLM004436</t>
  </si>
  <si>
    <t>CLM004437</t>
  </si>
  <si>
    <t>CLM004438</t>
  </si>
  <si>
    <t>CLM004439</t>
  </si>
  <si>
    <t>CUST00232</t>
  </si>
  <si>
    <t>POL01127</t>
  </si>
  <si>
    <t>CLM004440</t>
  </si>
  <si>
    <t>CLM004441</t>
  </si>
  <si>
    <t>CLM004442</t>
  </si>
  <si>
    <t>CLM004443</t>
  </si>
  <si>
    <t>CLM004444</t>
  </si>
  <si>
    <t>CLM004445</t>
  </si>
  <si>
    <t>CLM004446</t>
  </si>
  <si>
    <t>CLM004447</t>
  </si>
  <si>
    <t>CLM004448</t>
  </si>
  <si>
    <t>CLM004449</t>
  </si>
  <si>
    <t>CLM004450</t>
  </si>
  <si>
    <t>CUST00958</t>
  </si>
  <si>
    <t>POL01360</t>
  </si>
  <si>
    <t>CLM004451</t>
  </si>
  <si>
    <t>POL01237</t>
  </si>
  <si>
    <t>CLM004452</t>
  </si>
  <si>
    <t>CLM004453</t>
  </si>
  <si>
    <t>CUST01927</t>
  </si>
  <si>
    <t>POL01363</t>
  </si>
  <si>
    <t>CLM004454</t>
  </si>
  <si>
    <t>POL01192</t>
  </si>
  <si>
    <t>CLM004455</t>
  </si>
  <si>
    <t>CLM004456</t>
  </si>
  <si>
    <t>CLM004457</t>
  </si>
  <si>
    <t>CLM004458</t>
  </si>
  <si>
    <t>CLM004459</t>
  </si>
  <si>
    <t>CLM004460</t>
  </si>
  <si>
    <t>CLM004461</t>
  </si>
  <si>
    <t>CLM004462</t>
  </si>
  <si>
    <t>POL00552</t>
  </si>
  <si>
    <t>CLM004463</t>
  </si>
  <si>
    <t>CLM004464</t>
  </si>
  <si>
    <t>CLM004465</t>
  </si>
  <si>
    <t>CLM004466</t>
  </si>
  <si>
    <t>CUST01468</t>
  </si>
  <si>
    <t>POL01639</t>
  </si>
  <si>
    <t>CLM004467</t>
  </si>
  <si>
    <t>CLM004468</t>
  </si>
  <si>
    <t>CLM004469</t>
  </si>
  <si>
    <t>CLM004470</t>
  </si>
  <si>
    <t>CUST00504</t>
  </si>
  <si>
    <t>POL00034</t>
  </si>
  <si>
    <t>CLM004471</t>
  </si>
  <si>
    <t>CLM004472</t>
  </si>
  <si>
    <t>CLM004473</t>
  </si>
  <si>
    <t>CLM004474</t>
  </si>
  <si>
    <t>CLM004475</t>
  </si>
  <si>
    <t>CLM004476</t>
  </si>
  <si>
    <t>POL00942</t>
  </si>
  <si>
    <t>CLM004477</t>
  </si>
  <si>
    <t>CLM004478</t>
  </si>
  <si>
    <t>CLM004479</t>
  </si>
  <si>
    <t>POL02989</t>
  </si>
  <si>
    <t>CLM004480</t>
  </si>
  <si>
    <t>POL00554</t>
  </si>
  <si>
    <t>CLM004481</t>
  </si>
  <si>
    <t>CLM004482</t>
  </si>
  <si>
    <t>CLM004483</t>
  </si>
  <si>
    <t>POL01365</t>
  </si>
  <si>
    <t>CLM004484</t>
  </si>
  <si>
    <t>CLM004485</t>
  </si>
  <si>
    <t>CLM004486</t>
  </si>
  <si>
    <t>CLM004487</t>
  </si>
  <si>
    <t>CLM004488</t>
  </si>
  <si>
    <t>CLM004489</t>
  </si>
  <si>
    <t>POL01325</t>
  </si>
  <si>
    <t>CLM004490</t>
  </si>
  <si>
    <t>POL00257</t>
  </si>
  <si>
    <t>CLM004491</t>
  </si>
  <si>
    <t>CLM004492</t>
  </si>
  <si>
    <t>CLM004493</t>
  </si>
  <si>
    <t>CLM004494</t>
  </si>
  <si>
    <t>CLM004495</t>
  </si>
  <si>
    <t>POL02647</t>
  </si>
  <si>
    <t>CLM004496</t>
  </si>
  <si>
    <t>CUST00748</t>
  </si>
  <si>
    <t>POL02894</t>
  </si>
  <si>
    <t>CLM004497</t>
  </si>
  <si>
    <t>POL02685</t>
  </si>
  <si>
    <t>CLM004498</t>
  </si>
  <si>
    <t>CLM004499</t>
  </si>
  <si>
    <t>CLM004500</t>
  </si>
  <si>
    <t>CLM004501</t>
  </si>
  <si>
    <t>CLM004502</t>
  </si>
  <si>
    <t>CLM004503</t>
  </si>
  <si>
    <t>CLM004504</t>
  </si>
  <si>
    <t>POL02100</t>
  </si>
  <si>
    <t>CLM004505</t>
  </si>
  <si>
    <t>CLM004506</t>
  </si>
  <si>
    <t>CLM004507</t>
  </si>
  <si>
    <t>CLM004508</t>
  </si>
  <si>
    <t>POL00250</t>
  </si>
  <si>
    <t>CLM004509</t>
  </si>
  <si>
    <t>POL00309</t>
  </si>
  <si>
    <t>CLM004510</t>
  </si>
  <si>
    <t>CLM004511</t>
  </si>
  <si>
    <t>CLM004512</t>
  </si>
  <si>
    <t>CLM004513</t>
  </si>
  <si>
    <t>CLM004514</t>
  </si>
  <si>
    <t>CLM004515</t>
  </si>
  <si>
    <t>CLM004516</t>
  </si>
  <si>
    <t>CUST01865</t>
  </si>
  <si>
    <t>POL00589</t>
  </si>
  <si>
    <t>CLM004517</t>
  </si>
  <si>
    <t>CLM004518</t>
  </si>
  <si>
    <t>CLM004519</t>
  </si>
  <si>
    <t>CLM004520</t>
  </si>
  <si>
    <t>CLM004521</t>
  </si>
  <si>
    <t>CLM004522</t>
  </si>
  <si>
    <t>CLM004523</t>
  </si>
  <si>
    <t>CLM004524</t>
  </si>
  <si>
    <t>CLM004525</t>
  </si>
  <si>
    <t>CLM004526</t>
  </si>
  <si>
    <t>CUST01053</t>
  </si>
  <si>
    <t>POL01980</t>
  </si>
  <si>
    <t>CLM004527</t>
  </si>
  <si>
    <t>POL02962</t>
  </si>
  <si>
    <t>CLM004528</t>
  </si>
  <si>
    <t>CLM004529</t>
  </si>
  <si>
    <t>CLM004530</t>
  </si>
  <si>
    <t>CLM004531</t>
  </si>
  <si>
    <t>CLM004532</t>
  </si>
  <si>
    <t>CLM004533</t>
  </si>
  <si>
    <t>CUST00728</t>
  </si>
  <si>
    <t>POL02007</t>
  </si>
  <si>
    <t>CLM004534</t>
  </si>
  <si>
    <t>CLM004535</t>
  </si>
  <si>
    <t>CLM004536</t>
  </si>
  <si>
    <t>CLM004537</t>
  </si>
  <si>
    <t>CUST00210</t>
  </si>
  <si>
    <t>POL01996</t>
  </si>
  <si>
    <t>CLM004538</t>
  </si>
  <si>
    <t>POL00397</t>
  </si>
  <si>
    <t>CLM004539</t>
  </si>
  <si>
    <t>CUST02333</t>
  </si>
  <si>
    <t>POL00132</t>
  </si>
  <si>
    <t>CLM004540</t>
  </si>
  <si>
    <t>CLM004541</t>
  </si>
  <si>
    <t>POL02296</t>
  </si>
  <si>
    <t>CLM004542</t>
  </si>
  <si>
    <t>CUST00552</t>
  </si>
  <si>
    <t>POL01238</t>
  </si>
  <si>
    <t>CLM004543</t>
  </si>
  <si>
    <t>POL02201</t>
  </si>
  <si>
    <t>CLM004544</t>
  </si>
  <si>
    <t>CLM004545</t>
  </si>
  <si>
    <t>POL02847</t>
  </si>
  <si>
    <t>CLM004546</t>
  </si>
  <si>
    <t>CLM004547</t>
  </si>
  <si>
    <t>CUST00114</t>
  </si>
  <si>
    <t>POL02331</t>
  </si>
  <si>
    <t>CLM004548</t>
  </si>
  <si>
    <t>CLM004549</t>
  </si>
  <si>
    <t>CUST00032</t>
  </si>
  <si>
    <t>POL00273</t>
  </si>
  <si>
    <t>CLM004550</t>
  </si>
  <si>
    <t>CLM004551</t>
  </si>
  <si>
    <t>CLM004552</t>
  </si>
  <si>
    <t>CLM004553</t>
  </si>
  <si>
    <t>POL01896</t>
  </si>
  <si>
    <t>CLM004554</t>
  </si>
  <si>
    <t>CUST01970</t>
  </si>
  <si>
    <t>POL00916</t>
  </si>
  <si>
    <t>CLM004555</t>
  </si>
  <si>
    <t>CUST01858</t>
  </si>
  <si>
    <t>POL00348</t>
  </si>
  <si>
    <t>CLM004556</t>
  </si>
  <si>
    <t>CUST00433</t>
  </si>
  <si>
    <t>POL01212</t>
  </si>
  <si>
    <t>CLM004557</t>
  </si>
  <si>
    <t>POL01433</t>
  </si>
  <si>
    <t>CLM004558</t>
  </si>
  <si>
    <t>CLM004559</t>
  </si>
  <si>
    <t>CLM004560</t>
  </si>
  <si>
    <t>CLM004561</t>
  </si>
  <si>
    <t>CLM004562</t>
  </si>
  <si>
    <t>POL02958</t>
  </si>
  <si>
    <t>CLM004563</t>
  </si>
  <si>
    <t>CLM004564</t>
  </si>
  <si>
    <t>CLM004565</t>
  </si>
  <si>
    <t>CLM004566</t>
  </si>
  <si>
    <t>POL00194</t>
  </si>
  <si>
    <t>CLM004567</t>
  </si>
  <si>
    <t>CLM004568</t>
  </si>
  <si>
    <t>CLM004569</t>
  </si>
  <si>
    <t>CLM004570</t>
  </si>
  <si>
    <t>CLM004571</t>
  </si>
  <si>
    <t>POL00559</t>
  </si>
  <si>
    <t>CLM004572</t>
  </si>
  <si>
    <t>CUST00055</t>
  </si>
  <si>
    <t>POL01866</t>
  </si>
  <si>
    <t>CLM004573</t>
  </si>
  <si>
    <t>CLM004574</t>
  </si>
  <si>
    <t>CLM004575</t>
  </si>
  <si>
    <t>CLM004576</t>
  </si>
  <si>
    <t>CUST01037</t>
  </si>
  <si>
    <t>POL00597</t>
  </si>
  <si>
    <t>CLM004577</t>
  </si>
  <si>
    <t>CLM004578</t>
  </si>
  <si>
    <t>POL01200</t>
  </si>
  <si>
    <t>CLM004579</t>
  </si>
  <si>
    <t>CLM004580</t>
  </si>
  <si>
    <t>CLM004581</t>
  </si>
  <si>
    <t>CUST00801</t>
  </si>
  <si>
    <t>POL02357</t>
  </si>
  <si>
    <t>CLM004582</t>
  </si>
  <si>
    <t>POL02080</t>
  </si>
  <si>
    <t>CLM004583</t>
  </si>
  <si>
    <t>CUST02390</t>
  </si>
  <si>
    <t>POL00865</t>
  </si>
  <si>
    <t>CLM004584</t>
  </si>
  <si>
    <t>CLM004585</t>
  </si>
  <si>
    <t>CLM004586</t>
  </si>
  <si>
    <t>POL02022</t>
  </si>
  <si>
    <t>CLM004587</t>
  </si>
  <si>
    <t>CLM004588</t>
  </si>
  <si>
    <t>CLM004589</t>
  </si>
  <si>
    <t>CUST02384</t>
  </si>
  <si>
    <t>POL01432</t>
  </si>
  <si>
    <t>CLM004590</t>
  </si>
  <si>
    <t>CLM004591</t>
  </si>
  <si>
    <t>CLM004592</t>
  </si>
  <si>
    <t>CLM004593</t>
  </si>
  <si>
    <t>CLM004594</t>
  </si>
  <si>
    <t>CLM004595</t>
  </si>
  <si>
    <t>CLM004596</t>
  </si>
  <si>
    <t>CLM004597</t>
  </si>
  <si>
    <t>CLM004598</t>
  </si>
  <si>
    <t>CLM004599</t>
  </si>
  <si>
    <t>CLM004600</t>
  </si>
  <si>
    <t>CLM004601</t>
  </si>
  <si>
    <t>CLM004602</t>
  </si>
  <si>
    <t>CLM004603</t>
  </si>
  <si>
    <t>CLM004604</t>
  </si>
  <si>
    <t>CLM004605</t>
  </si>
  <si>
    <t>CLM004606</t>
  </si>
  <si>
    <t>CLM004607</t>
  </si>
  <si>
    <t>CLM004608</t>
  </si>
  <si>
    <t>CLM004609</t>
  </si>
  <si>
    <t>POL00429</t>
  </si>
  <si>
    <t>CLM004610</t>
  </si>
  <si>
    <t>CLM004611</t>
  </si>
  <si>
    <t>POL02439</t>
  </si>
  <si>
    <t>CLM004612</t>
  </si>
  <si>
    <t>CLM004613</t>
  </si>
  <si>
    <t>CLM004614</t>
  </si>
  <si>
    <t>CLM004615</t>
  </si>
  <si>
    <t>CUST00717</t>
  </si>
  <si>
    <t>POL00696</t>
  </si>
  <si>
    <t>CLM004616</t>
  </si>
  <si>
    <t>CLM004617</t>
  </si>
  <si>
    <t>CLM004618</t>
  </si>
  <si>
    <t>CUST00761</t>
  </si>
  <si>
    <t>POL02295</t>
  </si>
  <si>
    <t>CLM004619</t>
  </si>
  <si>
    <t>CLM004620</t>
  </si>
  <si>
    <t>CLM004621</t>
  </si>
  <si>
    <t>CLM004622</t>
  </si>
  <si>
    <t>CUST02362</t>
  </si>
  <si>
    <t>POL02035</t>
  </si>
  <si>
    <t>CLM004623</t>
  </si>
  <si>
    <t>CLM004624</t>
  </si>
  <si>
    <t>CLM004625</t>
  </si>
  <si>
    <t>CLM004626</t>
  </si>
  <si>
    <t>CLM004627</t>
  </si>
  <si>
    <t>CLM004628</t>
  </si>
  <si>
    <t>CLM004629</t>
  </si>
  <si>
    <t>CLM004630</t>
  </si>
  <si>
    <t>CLM004631</t>
  </si>
  <si>
    <t>CLM004632</t>
  </si>
  <si>
    <t>CLM004633</t>
  </si>
  <si>
    <t>CLM004634</t>
  </si>
  <si>
    <t>CLM004635</t>
  </si>
  <si>
    <t>CLM004636</t>
  </si>
  <si>
    <t>CLM004637</t>
  </si>
  <si>
    <t>CLM004638</t>
  </si>
  <si>
    <t>CLM004639</t>
  </si>
  <si>
    <t>CLM004640</t>
  </si>
  <si>
    <t>CLM004641</t>
  </si>
  <si>
    <t>POL00975</t>
  </si>
  <si>
    <t>CLM004642</t>
  </si>
  <si>
    <t>CUST00222</t>
  </si>
  <si>
    <t>POL00180</t>
  </si>
  <si>
    <t>CLM004643</t>
  </si>
  <si>
    <t>CUST02155</t>
  </si>
  <si>
    <t>POL00856</t>
  </si>
  <si>
    <t>CLM004644</t>
  </si>
  <si>
    <t>CLM004645</t>
  </si>
  <si>
    <t>CLM004646</t>
  </si>
  <si>
    <t>POL02802</t>
  </si>
  <si>
    <t>CLM004647</t>
  </si>
  <si>
    <t>CLM004648</t>
  </si>
  <si>
    <t>CLM004649</t>
  </si>
  <si>
    <t>CLM004650</t>
  </si>
  <si>
    <t>CLM004651</t>
  </si>
  <si>
    <t>CLM004652</t>
  </si>
  <si>
    <t>CLM004653</t>
  </si>
  <si>
    <t>CLM004654</t>
  </si>
  <si>
    <t>CLM004655</t>
  </si>
  <si>
    <t>CLM004656</t>
  </si>
  <si>
    <t>CLM004657</t>
  </si>
  <si>
    <t>CLM004658</t>
  </si>
  <si>
    <t>CLM004659</t>
  </si>
  <si>
    <t>POL01416</t>
  </si>
  <si>
    <t>CLM004660</t>
  </si>
  <si>
    <t>POL01814</t>
  </si>
  <si>
    <t>CLM004661</t>
  </si>
  <si>
    <t>CLM004662</t>
  </si>
  <si>
    <t>CLM004663</t>
  </si>
  <si>
    <t>CLM004664</t>
  </si>
  <si>
    <t>CUST01705</t>
  </si>
  <si>
    <t>POL01862</t>
  </si>
  <si>
    <t>CLM004665</t>
  </si>
  <si>
    <t>CLM004666</t>
  </si>
  <si>
    <t>CLM004667</t>
  </si>
  <si>
    <t>CLM004668</t>
  </si>
  <si>
    <t>CLM004669</t>
  </si>
  <si>
    <t>CLM004670</t>
  </si>
  <si>
    <t>CLM004671</t>
  </si>
  <si>
    <t>CLM004672</t>
  </si>
  <si>
    <t>CLM004673</t>
  </si>
  <si>
    <t>POL02736</t>
  </si>
  <si>
    <t>CLM004674</t>
  </si>
  <si>
    <t>CLM004675</t>
  </si>
  <si>
    <t>CUST01662</t>
  </si>
  <si>
    <t>POL00954</t>
  </si>
  <si>
    <t>CLM004676</t>
  </si>
  <si>
    <t>CLM004677</t>
  </si>
  <si>
    <t>CLM004678</t>
  </si>
  <si>
    <t>CLM004679</t>
  </si>
  <si>
    <t>POL01738</t>
  </si>
  <si>
    <t>CLM004680</t>
  </si>
  <si>
    <t>CLM004681</t>
  </si>
  <si>
    <t>CLM004682</t>
  </si>
  <si>
    <t>CLM004683</t>
  </si>
  <si>
    <t>CUST00473</t>
  </si>
  <si>
    <t>POL02391</t>
  </si>
  <si>
    <t>CLM004684</t>
  </si>
  <si>
    <t>CLM004685</t>
  </si>
  <si>
    <t>CLM004686</t>
  </si>
  <si>
    <t>CLM004687</t>
  </si>
  <si>
    <t>POL00655</t>
  </si>
  <si>
    <t>CLM004688</t>
  </si>
  <si>
    <t>POL01561</t>
  </si>
  <si>
    <t>CLM004689</t>
  </si>
  <si>
    <t>CLM004690</t>
  </si>
  <si>
    <t>CLM004691</t>
  </si>
  <si>
    <t>CLM004692</t>
  </si>
  <si>
    <t>CLM004693</t>
  </si>
  <si>
    <t>CLM004694</t>
  </si>
  <si>
    <t>CLM004695</t>
  </si>
  <si>
    <t>CLM004696</t>
  </si>
  <si>
    <t>CLM004697</t>
  </si>
  <si>
    <t>CLM004698</t>
  </si>
  <si>
    <t>CLM004699</t>
  </si>
  <si>
    <t>CLM004700</t>
  </si>
  <si>
    <t>CLM004701</t>
  </si>
  <si>
    <t>CLM004702</t>
  </si>
  <si>
    <t>CLM004703</t>
  </si>
  <si>
    <t>CLM004704</t>
  </si>
  <si>
    <t>CLM004705</t>
  </si>
  <si>
    <t>CLM004706</t>
  </si>
  <si>
    <t>CLM004707</t>
  </si>
  <si>
    <t>CLM004708</t>
  </si>
  <si>
    <t>CLM004709</t>
  </si>
  <si>
    <t>POL03056</t>
  </si>
  <si>
    <t>CLM004710</t>
  </si>
  <si>
    <t>CLM004711</t>
  </si>
  <si>
    <t>CLM004712</t>
  </si>
  <si>
    <t>CLM004713</t>
  </si>
  <si>
    <t>CLM004714</t>
  </si>
  <si>
    <t>CLM004715</t>
  </si>
  <si>
    <t>CLM004716</t>
  </si>
  <si>
    <t>CUST00870</t>
  </si>
  <si>
    <t>POL01688</t>
  </si>
  <si>
    <t>CLM004717</t>
  </si>
  <si>
    <t>CLM004718</t>
  </si>
  <si>
    <t>CLM004719</t>
  </si>
  <si>
    <t>CLM004720</t>
  </si>
  <si>
    <t>CLM004721</t>
  </si>
  <si>
    <t>CUST00742</t>
  </si>
  <si>
    <t>POL03183</t>
  </si>
  <si>
    <t>CLM004722</t>
  </si>
  <si>
    <t>CLM004723</t>
  </si>
  <si>
    <t>CLM004724</t>
  </si>
  <si>
    <t>CLM004725</t>
  </si>
  <si>
    <t>CLM004726</t>
  </si>
  <si>
    <t>CLM004727</t>
  </si>
  <si>
    <t>CLM004728</t>
  </si>
  <si>
    <t>POL00669</t>
  </si>
  <si>
    <t>CLM004729</t>
  </si>
  <si>
    <t>CUST00187</t>
  </si>
  <si>
    <t>POL02447</t>
  </si>
  <si>
    <t>CLM004730</t>
  </si>
  <si>
    <t>CLM004731</t>
  </si>
  <si>
    <t>CUST01831</t>
  </si>
  <si>
    <t>POL01456</t>
  </si>
  <si>
    <t>CLM004732</t>
  </si>
  <si>
    <t>CLM004733</t>
  </si>
  <si>
    <t>CUST00589</t>
  </si>
  <si>
    <t>POL01586</t>
  </si>
  <si>
    <t>CLM004734</t>
  </si>
  <si>
    <t>CUST00138</t>
  </si>
  <si>
    <t>POL01981</t>
  </si>
  <si>
    <t>CLM004735</t>
  </si>
  <si>
    <t>CLM004736</t>
  </si>
  <si>
    <t>CLM004737</t>
  </si>
  <si>
    <t>CLM004738</t>
  </si>
  <si>
    <t>CLM004739</t>
  </si>
  <si>
    <t>CLM004740</t>
  </si>
  <si>
    <t>CLM004741</t>
  </si>
  <si>
    <t>POL00520</t>
  </si>
  <si>
    <t>CLM004742</t>
  </si>
  <si>
    <t>POL00154</t>
  </si>
  <si>
    <t>CLM004743</t>
  </si>
  <si>
    <t>CLM004744</t>
  </si>
  <si>
    <t>CLM004745</t>
  </si>
  <si>
    <t>CLM004746</t>
  </si>
  <si>
    <t>CUST01035</t>
  </si>
  <si>
    <t>POL00771</t>
  </si>
  <si>
    <t>CLM004747</t>
  </si>
  <si>
    <t>CUST01551</t>
  </si>
  <si>
    <t>POL01036</t>
  </si>
  <si>
    <t>CLM004748</t>
  </si>
  <si>
    <t>CLM004749</t>
  </si>
  <si>
    <t>POL02101</t>
  </si>
  <si>
    <t>CLM004750</t>
  </si>
  <si>
    <t>POL00704</t>
  </si>
  <si>
    <t>CLM004751</t>
  </si>
  <si>
    <t>CLM004752</t>
  </si>
  <si>
    <t>CLM004753</t>
  </si>
  <si>
    <t>CLM004754</t>
  </si>
  <si>
    <t>CLM004755</t>
  </si>
  <si>
    <t>CLM004756</t>
  </si>
  <si>
    <t>CLM004757</t>
  </si>
  <si>
    <t>CLM004758</t>
  </si>
  <si>
    <t>POL00136</t>
  </si>
  <si>
    <t>CLM004759</t>
  </si>
  <si>
    <t>CLM004760</t>
  </si>
  <si>
    <t>CLM004761</t>
  </si>
  <si>
    <t>CUST01573</t>
  </si>
  <si>
    <t>POL02230</t>
  </si>
  <si>
    <t>CLM004762</t>
  </si>
  <si>
    <t>CUST02027</t>
  </si>
  <si>
    <t>POL00236</t>
  </si>
  <si>
    <t>CLM004763</t>
  </si>
  <si>
    <t>CLM004764</t>
  </si>
  <si>
    <t>POL02793</t>
  </si>
  <si>
    <t>CLM004765</t>
  </si>
  <si>
    <t>CLM004766</t>
  </si>
  <si>
    <t>CLM004767</t>
  </si>
  <si>
    <t>POL01558</t>
  </si>
  <si>
    <t>CLM004768</t>
  </si>
  <si>
    <t>CLM004769</t>
  </si>
  <si>
    <t>CLM004770</t>
  </si>
  <si>
    <t>CLM004771</t>
  </si>
  <si>
    <t>CLM004772</t>
  </si>
  <si>
    <t>CLM004773</t>
  </si>
  <si>
    <t>CLM004774</t>
  </si>
  <si>
    <t>CLM004775</t>
  </si>
  <si>
    <t>CLM004776</t>
  </si>
  <si>
    <t>CLM004777</t>
  </si>
  <si>
    <t>CLM004778</t>
  </si>
  <si>
    <t>CLM004779</t>
  </si>
  <si>
    <t>CUST01768</t>
  </si>
  <si>
    <t>POL03053</t>
  </si>
  <si>
    <t>CLM004780</t>
  </si>
  <si>
    <t>CUST01358</t>
  </si>
  <si>
    <t>POL03098</t>
  </si>
  <si>
    <t>CLM004781</t>
  </si>
  <si>
    <t>CLM004782</t>
  </si>
  <si>
    <t>CLM004783</t>
  </si>
  <si>
    <t>CLM004784</t>
  </si>
  <si>
    <t>POL01666</t>
  </si>
  <si>
    <t>CLM004785</t>
  </si>
  <si>
    <t>POL00239</t>
  </si>
  <si>
    <t>CLM004786</t>
  </si>
  <si>
    <t>CLM004787</t>
  </si>
  <si>
    <t>CLM004788</t>
  </si>
  <si>
    <t>CLM004789</t>
  </si>
  <si>
    <t>CUST01922</t>
  </si>
  <si>
    <t>POL01313</t>
  </si>
  <si>
    <t>CLM004790</t>
  </si>
  <si>
    <t>CLM004791</t>
  </si>
  <si>
    <t>CLM004792</t>
  </si>
  <si>
    <t>CUST01025</t>
  </si>
  <si>
    <t>POL03143</t>
  </si>
  <si>
    <t>CLM004793</t>
  </si>
  <si>
    <t>CLM004794</t>
  </si>
  <si>
    <t>POL01396</t>
  </si>
  <si>
    <t>CLM004795</t>
  </si>
  <si>
    <t>CLM004796</t>
  </si>
  <si>
    <t>POL00314</t>
  </si>
  <si>
    <t>CLM004797</t>
  </si>
  <si>
    <t>CLM004798</t>
  </si>
  <si>
    <t>CLM004799</t>
  </si>
  <si>
    <t>CLM004800</t>
  </si>
  <si>
    <t>CLM004801</t>
  </si>
  <si>
    <t>CLM004802</t>
  </si>
  <si>
    <t>CLM004803</t>
  </si>
  <si>
    <t>CLM004804</t>
  </si>
  <si>
    <t>POL02198</t>
  </si>
  <si>
    <t>CLM004805</t>
  </si>
  <si>
    <t>CLM004806</t>
  </si>
  <si>
    <t>CUST01527</t>
  </si>
  <si>
    <t>POL00378</t>
  </si>
  <si>
    <t>CLM004807</t>
  </si>
  <si>
    <t>CLM004808</t>
  </si>
  <si>
    <t>CLM004809</t>
  </si>
  <si>
    <t>CLM004810</t>
  </si>
  <si>
    <t>POL00156</t>
  </si>
  <si>
    <t>CLM004811</t>
  </si>
  <si>
    <t>CLM004812</t>
  </si>
  <si>
    <t>CLM004813</t>
  </si>
  <si>
    <t>CLM004814</t>
  </si>
  <si>
    <t>CLM004815</t>
  </si>
  <si>
    <t>CLM004816</t>
  </si>
  <si>
    <t>CLM004817</t>
  </si>
  <si>
    <t>CLM004818</t>
  </si>
  <si>
    <t>CUST02081</t>
  </si>
  <si>
    <t>POL01074</t>
  </si>
  <si>
    <t>CLM004819</t>
  </si>
  <si>
    <t>CLM004820</t>
  </si>
  <si>
    <t>POL02890</t>
  </si>
  <si>
    <t>CLM004821</t>
  </si>
  <si>
    <t>POL03136</t>
  </si>
  <si>
    <t>CLM004822</t>
  </si>
  <si>
    <t>POL02646</t>
  </si>
  <si>
    <t>CLM004823</t>
  </si>
  <si>
    <t>CUST00984</t>
  </si>
  <si>
    <t>POL00933</t>
  </si>
  <si>
    <t>CLM004824</t>
  </si>
  <si>
    <t>CLM004825</t>
  </si>
  <si>
    <t>CLM004826</t>
  </si>
  <si>
    <t>CUST01118</t>
  </si>
  <si>
    <t>POL01551</t>
  </si>
  <si>
    <t>CLM004827</t>
  </si>
  <si>
    <t>CLM004828</t>
  </si>
  <si>
    <t>CLM004829</t>
  </si>
  <si>
    <t>POL01444</t>
  </si>
  <si>
    <t>CLM004830</t>
  </si>
  <si>
    <t>CLM004831</t>
  </si>
  <si>
    <t>CLM004832</t>
  </si>
  <si>
    <t>CLM004833</t>
  </si>
  <si>
    <t>CLM004834</t>
  </si>
  <si>
    <t>CLM004835</t>
  </si>
  <si>
    <t>CLM004836</t>
  </si>
  <si>
    <t>CLM004837</t>
  </si>
  <si>
    <t>CLM004838</t>
  </si>
  <si>
    <t>CLM004839</t>
  </si>
  <si>
    <t>CLM004840</t>
  </si>
  <si>
    <t>CLM004841</t>
  </si>
  <si>
    <t>POL02113</t>
  </si>
  <si>
    <t>CLM004842</t>
  </si>
  <si>
    <t>POL02222</t>
  </si>
  <si>
    <t>CLM004843</t>
  </si>
  <si>
    <t>CLM004844</t>
  </si>
  <si>
    <t>CLM004845</t>
  </si>
  <si>
    <t>CLM004846</t>
  </si>
  <si>
    <t>CLM004847</t>
  </si>
  <si>
    <t>CLM004848</t>
  </si>
  <si>
    <t>CLM004849</t>
  </si>
  <si>
    <t>POL02897</t>
  </si>
  <si>
    <t>CLM004850</t>
  </si>
  <si>
    <t>CLM004851</t>
  </si>
  <si>
    <t>CUST01294</t>
  </si>
  <si>
    <t>POL01637</t>
  </si>
  <si>
    <t>CLM004852</t>
  </si>
  <si>
    <t>CLM004853</t>
  </si>
  <si>
    <t>CLM004854</t>
  </si>
  <si>
    <t>CLM004855</t>
  </si>
  <si>
    <t>CLM004856</t>
  </si>
  <si>
    <t>CLM004857</t>
  </si>
  <si>
    <t>POL03005</t>
  </si>
  <si>
    <t>CLM004858</t>
  </si>
  <si>
    <t>CUST00539</t>
  </si>
  <si>
    <t>POL02205</t>
  </si>
  <si>
    <t>CLM004859</t>
  </si>
  <si>
    <t>POL02676</t>
  </si>
  <si>
    <t>CLM004860</t>
  </si>
  <si>
    <t>CUST00648</t>
  </si>
  <si>
    <t>POL00709</t>
  </si>
  <si>
    <t>CLM004861</t>
  </si>
  <si>
    <t>CLM004862</t>
  </si>
  <si>
    <t>CLM004863</t>
  </si>
  <si>
    <t>CLM004864</t>
  </si>
  <si>
    <t>CLM004865</t>
  </si>
  <si>
    <t>CLM004866</t>
  </si>
  <si>
    <t>CLM004867</t>
  </si>
  <si>
    <t>CLM004868</t>
  </si>
  <si>
    <t>CLM004869</t>
  </si>
  <si>
    <t>CLM004870</t>
  </si>
  <si>
    <t>CUST01997</t>
  </si>
  <si>
    <t>POL00528</t>
  </si>
  <si>
    <t>CLM004871</t>
  </si>
  <si>
    <t>CLM004872</t>
  </si>
  <si>
    <t>CLM004873</t>
  </si>
  <si>
    <t>CLM004874</t>
  </si>
  <si>
    <t>CLM004875</t>
  </si>
  <si>
    <t>CLM004876</t>
  </si>
  <si>
    <t>CLM004877</t>
  </si>
  <si>
    <t>CLM004878</t>
  </si>
  <si>
    <t>CLM004879</t>
  </si>
  <si>
    <t>CLM004880</t>
  </si>
  <si>
    <t>CLM004881</t>
  </si>
  <si>
    <t>CLM004882</t>
  </si>
  <si>
    <t>CLM004883</t>
  </si>
  <si>
    <t>CLM004884</t>
  </si>
  <si>
    <t>CLM004885</t>
  </si>
  <si>
    <t>CLM004886</t>
  </si>
  <si>
    <t>CLM004887</t>
  </si>
  <si>
    <t>CLM004888</t>
  </si>
  <si>
    <t>CUST01173</t>
  </si>
  <si>
    <t>POL01656</t>
  </si>
  <si>
    <t>CLM004889</t>
  </si>
  <si>
    <t>POL01816</t>
  </si>
  <si>
    <t>CLM004890</t>
  </si>
  <si>
    <t>CLM004891</t>
  </si>
  <si>
    <t>CLM004892</t>
  </si>
  <si>
    <t>CLM004893</t>
  </si>
  <si>
    <t>CLM004894</t>
  </si>
  <si>
    <t>CLM004895</t>
  </si>
  <si>
    <t>CLM004896</t>
  </si>
  <si>
    <t>CLM004897</t>
  </si>
  <si>
    <t>CLM004898</t>
  </si>
  <si>
    <t>CLM004899</t>
  </si>
  <si>
    <t>CUST01700</t>
  </si>
  <si>
    <t>POL01828</t>
  </si>
  <si>
    <t>CLM004900</t>
  </si>
  <si>
    <t>CLM004901</t>
  </si>
  <si>
    <t>CLM004902</t>
  </si>
  <si>
    <t>CLM004903</t>
  </si>
  <si>
    <t>POL01418</t>
  </si>
  <si>
    <t>CLM004904</t>
  </si>
  <si>
    <t>CLM004905</t>
  </si>
  <si>
    <t>CUST01329</t>
  </si>
  <si>
    <t>POL03058</t>
  </si>
  <si>
    <t>CLM004906</t>
  </si>
  <si>
    <t>POL02134</t>
  </si>
  <si>
    <t>CLM004907</t>
  </si>
  <si>
    <t>POL00365</t>
  </si>
  <si>
    <t>CLM004908</t>
  </si>
  <si>
    <t>CLM004909</t>
  </si>
  <si>
    <t>CLM004910</t>
  </si>
  <si>
    <t>POL02753</t>
  </si>
  <si>
    <t>CLM004911</t>
  </si>
  <si>
    <t>CLM004912</t>
  </si>
  <si>
    <t>CLM004913</t>
  </si>
  <si>
    <t>CLM004914</t>
  </si>
  <si>
    <t>CLM004915</t>
  </si>
  <si>
    <t>CLM004916</t>
  </si>
  <si>
    <t>CLM004917</t>
  </si>
  <si>
    <t>CLM004918</t>
  </si>
  <si>
    <t>CLM004919</t>
  </si>
  <si>
    <t>CLM004920</t>
  </si>
  <si>
    <t>CLM004921</t>
  </si>
  <si>
    <t>POL02881</t>
  </si>
  <si>
    <t>CLM004922</t>
  </si>
  <si>
    <t>CLM004923</t>
  </si>
  <si>
    <t>POL00663</t>
  </si>
  <si>
    <t>CLM004924</t>
  </si>
  <si>
    <t>CLM004925</t>
  </si>
  <si>
    <t>CLM004926</t>
  </si>
  <si>
    <t>CLM004927</t>
  </si>
  <si>
    <t>POL00083</t>
  </si>
  <si>
    <t>CLM004928</t>
  </si>
  <si>
    <t>CLM004929</t>
  </si>
  <si>
    <t>CLM004930</t>
  </si>
  <si>
    <t>CLM004931</t>
  </si>
  <si>
    <t>CLM004932</t>
  </si>
  <si>
    <t>POL01329</t>
  </si>
  <si>
    <t>CLM004933</t>
  </si>
  <si>
    <t>CLM004934</t>
  </si>
  <si>
    <t>POL02041</t>
  </si>
  <si>
    <t>CLM004935</t>
  </si>
  <si>
    <t>POL00205</t>
  </si>
  <si>
    <t>CLM004936</t>
  </si>
  <si>
    <t>CLM004937</t>
  </si>
  <si>
    <t>CLM004938</t>
  </si>
  <si>
    <t>POL02522</t>
  </si>
  <si>
    <t>CLM004939</t>
  </si>
  <si>
    <t>CLM004940</t>
  </si>
  <si>
    <t>CLM004941</t>
  </si>
  <si>
    <t>CLM004942</t>
  </si>
  <si>
    <t>CLM004943</t>
  </si>
  <si>
    <t>POL01660</t>
  </si>
  <si>
    <t>CLM004944</t>
  </si>
  <si>
    <t>CLM004945</t>
  </si>
  <si>
    <t>POL02240</t>
  </si>
  <si>
    <t>CLM004946</t>
  </si>
  <si>
    <t>CLM004947</t>
  </si>
  <si>
    <t>CLM004948</t>
  </si>
  <si>
    <t>CLM004949</t>
  </si>
  <si>
    <t>POL00717</t>
  </si>
  <si>
    <t>CLM004950</t>
  </si>
  <si>
    <t>CLM004951</t>
  </si>
  <si>
    <t>CLM004952</t>
  </si>
  <si>
    <t>CLM004953</t>
  </si>
  <si>
    <t>CUST00464</t>
  </si>
  <si>
    <t>POL02622</t>
  </si>
  <si>
    <t>CLM004954</t>
  </si>
  <si>
    <t>POL01484</t>
  </si>
  <si>
    <t>CLM004955</t>
  </si>
  <si>
    <t>CLM004956</t>
  </si>
  <si>
    <t>CUST01805</t>
  </si>
  <si>
    <t>POL01277</t>
  </si>
  <si>
    <t>CLM004957</t>
  </si>
  <si>
    <t>CLM004958</t>
  </si>
  <si>
    <t>POL02287</t>
  </si>
  <si>
    <t>CLM004959</t>
  </si>
  <si>
    <t>CLM004960</t>
  </si>
  <si>
    <t>POL01959</t>
  </si>
  <si>
    <t>CLM004961</t>
  </si>
  <si>
    <t>CLM004962</t>
  </si>
  <si>
    <t>POL02817</t>
  </si>
  <si>
    <t>CLM004963</t>
  </si>
  <si>
    <t>CLM004964</t>
  </si>
  <si>
    <t>CLM004965</t>
  </si>
  <si>
    <t>CLM004966</t>
  </si>
  <si>
    <t>CLM004967</t>
  </si>
  <si>
    <t>CLM004968</t>
  </si>
  <si>
    <t>CLM004969</t>
  </si>
  <si>
    <t>CLM004970</t>
  </si>
  <si>
    <t>POL02735</t>
  </si>
  <si>
    <t>CLM004971</t>
  </si>
  <si>
    <t>CLM004972</t>
  </si>
  <si>
    <t>CLM004973</t>
  </si>
  <si>
    <t>CLM004974</t>
  </si>
  <si>
    <t>POL01111</t>
  </si>
  <si>
    <t>CLM004975</t>
  </si>
  <si>
    <t>CLM004976</t>
  </si>
  <si>
    <t>CUST00015</t>
  </si>
  <si>
    <t>POL00507</t>
  </si>
  <si>
    <t>CLM004977</t>
  </si>
  <si>
    <t>CLM004978</t>
  </si>
  <si>
    <t>POL02218</t>
  </si>
  <si>
    <t>CLM004979</t>
  </si>
  <si>
    <t>CLM004980</t>
  </si>
  <si>
    <t>CLM004981</t>
  </si>
  <si>
    <t>CLM004982</t>
  </si>
  <si>
    <t>CLM004983</t>
  </si>
  <si>
    <t>POL03100</t>
  </si>
  <si>
    <t>CLM004984</t>
  </si>
  <si>
    <t>CLM004985</t>
  </si>
  <si>
    <t>POL01059</t>
  </si>
  <si>
    <t>CLM004986</t>
  </si>
  <si>
    <t>CLM004987</t>
  </si>
  <si>
    <t>CLM004988</t>
  </si>
  <si>
    <t>CLM004989</t>
  </si>
  <si>
    <t>POL02188</t>
  </si>
  <si>
    <t>CLM004990</t>
  </si>
  <si>
    <t>POL02311</t>
  </si>
  <si>
    <t>CLM004991</t>
  </si>
  <si>
    <t>CLM004992</t>
  </si>
  <si>
    <t>CLM004993</t>
  </si>
  <si>
    <t>CLM004994</t>
  </si>
  <si>
    <t>CLM004995</t>
  </si>
  <si>
    <t>CUST01109</t>
  </si>
  <si>
    <t>POL02799</t>
  </si>
  <si>
    <t>CLM004996</t>
  </si>
  <si>
    <t>CLM004997</t>
  </si>
  <si>
    <t>CLM004998</t>
  </si>
  <si>
    <t>CLM004999</t>
  </si>
  <si>
    <t>CLM005000</t>
  </si>
  <si>
    <t>CLM005001</t>
  </si>
  <si>
    <t>CLM005002</t>
  </si>
  <si>
    <t>CLM005003</t>
  </si>
  <si>
    <t>CLM005004</t>
  </si>
  <si>
    <t>CLM005005</t>
  </si>
  <si>
    <t>CLM005006</t>
  </si>
  <si>
    <t>CLM005007</t>
  </si>
  <si>
    <t>CLM005008</t>
  </si>
  <si>
    <t>CLM005009</t>
  </si>
  <si>
    <t>POL02538</t>
  </si>
  <si>
    <t>CLM005010</t>
  </si>
  <si>
    <t>CLM005011</t>
  </si>
  <si>
    <t>CLM005012</t>
  </si>
  <si>
    <t>CLM005013</t>
  </si>
  <si>
    <t>CLM005014</t>
  </si>
  <si>
    <t>CLM005015</t>
  </si>
  <si>
    <t>CLM005016</t>
  </si>
  <si>
    <t>CLM005017</t>
  </si>
  <si>
    <t>CUST01959</t>
  </si>
  <si>
    <t>POL02317</t>
  </si>
  <si>
    <t>CLM005018</t>
  </si>
  <si>
    <t>POL00452</t>
  </si>
  <si>
    <t>CLM005019</t>
  </si>
  <si>
    <t>POL03021</t>
  </si>
  <si>
    <t>CLM005020</t>
  </si>
  <si>
    <t>CLM005021</t>
  </si>
  <si>
    <t>CLM005022</t>
  </si>
  <si>
    <t>CLM005023</t>
  </si>
  <si>
    <t>CLM005024</t>
  </si>
  <si>
    <t>CLM005025</t>
  </si>
  <si>
    <t>CLM005026</t>
  </si>
  <si>
    <t>POL02626</t>
  </si>
  <si>
    <t>CLM005027</t>
  </si>
  <si>
    <t>CLM005028</t>
  </si>
  <si>
    <t>CLM005029</t>
  </si>
  <si>
    <t>CUST02227</t>
  </si>
  <si>
    <t>POL00907</t>
  </si>
  <si>
    <t>CLM005030</t>
  </si>
  <si>
    <t>POL02703</t>
  </si>
  <si>
    <t>CLM005031</t>
  </si>
  <si>
    <t>CLM005032</t>
  </si>
  <si>
    <t>CLM005033</t>
  </si>
  <si>
    <t>CLM005034</t>
  </si>
  <si>
    <t>CLM005035</t>
  </si>
  <si>
    <t>POL01781</t>
  </si>
  <si>
    <t>CLM005036</t>
  </si>
  <si>
    <t>CLM005037</t>
  </si>
  <si>
    <t>CLM005038</t>
  </si>
  <si>
    <t>CLM005039</t>
  </si>
  <si>
    <t>CLM005040</t>
  </si>
  <si>
    <t>CLM005041</t>
  </si>
  <si>
    <t>CLM005042</t>
  </si>
  <si>
    <t>CLM005043</t>
  </si>
  <si>
    <t>CLM005044</t>
  </si>
  <si>
    <t>CLM005045</t>
  </si>
  <si>
    <t>CLM005046</t>
  </si>
  <si>
    <t>CLM005047</t>
  </si>
  <si>
    <t>CLM005048</t>
  </si>
  <si>
    <t>CLM005049</t>
  </si>
  <si>
    <t>CLM005050</t>
  </si>
  <si>
    <t>CUST02414</t>
  </si>
  <si>
    <t>POL01447</t>
  </si>
  <si>
    <t>CLM005051</t>
  </si>
  <si>
    <t>CLM005052</t>
  </si>
  <si>
    <t>CLM005053</t>
  </si>
  <si>
    <t>CLM005054</t>
  </si>
  <si>
    <t>CLM005055</t>
  </si>
  <si>
    <t>CLM005056</t>
  </si>
  <si>
    <t>CLM005057</t>
  </si>
  <si>
    <t>CLM005058</t>
  </si>
  <si>
    <t>CLM005059</t>
  </si>
  <si>
    <t>CLM005060</t>
  </si>
  <si>
    <t>CLM005061</t>
  </si>
  <si>
    <t>CUST01175</t>
  </si>
  <si>
    <t>POL02494</t>
  </si>
  <si>
    <t>CLM005062</t>
  </si>
  <si>
    <t>CLM005063</t>
  </si>
  <si>
    <t>CLM005064</t>
  </si>
  <si>
    <t>CLM005065</t>
  </si>
  <si>
    <t>CLM005066</t>
  </si>
  <si>
    <t>POL01107</t>
  </si>
  <si>
    <t>CLM005067</t>
  </si>
  <si>
    <t>CLM005068</t>
  </si>
  <si>
    <t>CLM005069</t>
  </si>
  <si>
    <t>CLM005070</t>
  </si>
  <si>
    <t>CLM005071</t>
  </si>
  <si>
    <t>CLM005072</t>
  </si>
  <si>
    <t>CLM005073</t>
  </si>
  <si>
    <t>CLM005074</t>
  </si>
  <si>
    <t>POL00738</t>
  </si>
  <si>
    <t>CLM005075</t>
  </si>
  <si>
    <t>CUST01432</t>
  </si>
  <si>
    <t>POL01726</t>
  </si>
  <si>
    <t>CLM005076</t>
  </si>
  <si>
    <t>POL02070</t>
  </si>
  <si>
    <t>CLM005077</t>
  </si>
  <si>
    <t>CLM005078</t>
  </si>
  <si>
    <t>CLM005079</t>
  </si>
  <si>
    <t>CLM005080</t>
  </si>
  <si>
    <t>CUST01765</t>
  </si>
  <si>
    <t>POL00213</t>
  </si>
  <si>
    <t>CLM005081</t>
  </si>
  <si>
    <t>CLM005082</t>
  </si>
  <si>
    <t>CLM005083</t>
  </si>
  <si>
    <t>CLM005084</t>
  </si>
  <si>
    <t>POL02033</t>
  </si>
  <si>
    <t>CLM005085</t>
  </si>
  <si>
    <t>CLM005086</t>
  </si>
  <si>
    <t>CUST00177</t>
  </si>
  <si>
    <t>POL02177</t>
  </si>
  <si>
    <t>CLM005087</t>
  </si>
  <si>
    <t>CLM005088</t>
  </si>
  <si>
    <t>CLM005089</t>
  </si>
  <si>
    <t>CUST01252</t>
  </si>
  <si>
    <t>POL00396</t>
  </si>
  <si>
    <t>CLM005090</t>
  </si>
  <si>
    <t>CLM005091</t>
  </si>
  <si>
    <t>CLM005092</t>
  </si>
  <si>
    <t>CLM005093</t>
  </si>
  <si>
    <t>CLM005094</t>
  </si>
  <si>
    <t>POL03103</t>
  </si>
  <si>
    <t>CLM005095</t>
  </si>
  <si>
    <t>CLM005096</t>
  </si>
  <si>
    <t>CUST02149</t>
  </si>
  <si>
    <t>POL00526</t>
  </si>
  <si>
    <t>CLM005097</t>
  </si>
  <si>
    <t>CLM005098</t>
  </si>
  <si>
    <t>CLM005099</t>
  </si>
  <si>
    <t>CLM005100</t>
  </si>
  <si>
    <t>CLM005101</t>
  </si>
  <si>
    <t>CLM005102</t>
  </si>
  <si>
    <t>CLM005103</t>
  </si>
  <si>
    <t>CLM005104</t>
  </si>
  <si>
    <t>CLM005105</t>
  </si>
  <si>
    <t>CLM005106</t>
  </si>
  <si>
    <t>CLM005107</t>
  </si>
  <si>
    <t>CLM005108</t>
  </si>
  <si>
    <t>CLM005109</t>
  </si>
  <si>
    <t>CLM005110</t>
  </si>
  <si>
    <t>CLM005111</t>
  </si>
  <si>
    <t>CLM005112</t>
  </si>
  <si>
    <t>CLM005113</t>
  </si>
  <si>
    <t>CUST01470</t>
  </si>
  <si>
    <t>POL00515</t>
  </si>
  <si>
    <t>CLM005114</t>
  </si>
  <si>
    <t>CLM005115</t>
  </si>
  <si>
    <t>CLM005116</t>
  </si>
  <si>
    <t>CLM005117</t>
  </si>
  <si>
    <t>CLM005118</t>
  </si>
  <si>
    <t>CLM005119</t>
  </si>
  <si>
    <t>CLM005120</t>
  </si>
  <si>
    <t>CLM005121</t>
  </si>
  <si>
    <t>CLM005122</t>
  </si>
  <si>
    <t>CLM005123</t>
  </si>
  <si>
    <t>CLM005124</t>
  </si>
  <si>
    <t>CLM005125</t>
  </si>
  <si>
    <t>CUST01617</t>
  </si>
  <si>
    <t>POL00866</t>
  </si>
  <si>
    <t>CLM005126</t>
  </si>
  <si>
    <t>CLM005127</t>
  </si>
  <si>
    <t>CLM005128</t>
  </si>
  <si>
    <t>CLM005129</t>
  </si>
  <si>
    <t>CLM005130</t>
  </si>
  <si>
    <t>CLM005131</t>
  </si>
  <si>
    <t>CLM005132</t>
  </si>
  <si>
    <t>POL01812</t>
  </si>
  <si>
    <t>CLM005133</t>
  </si>
  <si>
    <t>CLM005134</t>
  </si>
  <si>
    <t>CLM005135</t>
  </si>
  <si>
    <t>CLM005136</t>
  </si>
  <si>
    <t>CLM005137</t>
  </si>
  <si>
    <t>CLM005138</t>
  </si>
  <si>
    <t>CLM005139</t>
  </si>
  <si>
    <t>CLM005140</t>
  </si>
  <si>
    <t>CLM005141</t>
  </si>
  <si>
    <t>CLM005142</t>
  </si>
  <si>
    <t>CLM005143</t>
  </si>
  <si>
    <t>CLM005144</t>
  </si>
  <si>
    <t>CLM005145</t>
  </si>
  <si>
    <t>CLM005146</t>
  </si>
  <si>
    <t>CLM005147</t>
  </si>
  <si>
    <t>CLM005148</t>
  </si>
  <si>
    <t>CLM005149</t>
  </si>
  <si>
    <t>CLM005150</t>
  </si>
  <si>
    <t>CLM005151</t>
  </si>
  <si>
    <t>CLM005152</t>
  </si>
  <si>
    <t>CLM005153</t>
  </si>
  <si>
    <t>POL00661</t>
  </si>
  <si>
    <t>CLM005154</t>
  </si>
  <si>
    <t>CUST02412</t>
  </si>
  <si>
    <t>POL01197</t>
  </si>
  <si>
    <t>CLM005155</t>
  </si>
  <si>
    <t>CLM005156</t>
  </si>
  <si>
    <t>CLM005157</t>
  </si>
  <si>
    <t>CLM005158</t>
  </si>
  <si>
    <t>CLM005159</t>
  </si>
  <si>
    <t>CLM005160</t>
  </si>
  <si>
    <t>CUST00020</t>
  </si>
  <si>
    <t>POL00479</t>
  </si>
  <si>
    <t>CLM005161</t>
  </si>
  <si>
    <t>CLM005162</t>
  </si>
  <si>
    <t>CLM005163</t>
  </si>
  <si>
    <t>CLM005164</t>
  </si>
  <si>
    <t>POL01071</t>
  </si>
  <si>
    <t>CLM005165</t>
  </si>
  <si>
    <t>POL01496</t>
  </si>
  <si>
    <t>CLM005166</t>
  </si>
  <si>
    <t>POL03075</t>
  </si>
  <si>
    <t>CLM005167</t>
  </si>
  <si>
    <t>CLM005168</t>
  </si>
  <si>
    <t>CLM005169</t>
  </si>
  <si>
    <t>CLM005170</t>
  </si>
  <si>
    <t>CLM005171</t>
  </si>
  <si>
    <t>CLM005172</t>
  </si>
  <si>
    <t>CLM005173</t>
  </si>
  <si>
    <t>CLM005174</t>
  </si>
  <si>
    <t>CLM005175</t>
  </si>
  <si>
    <t>CLM005176</t>
  </si>
  <si>
    <t>CLM005177</t>
  </si>
  <si>
    <t>CLM005178</t>
  </si>
  <si>
    <t>CLM005179</t>
  </si>
  <si>
    <t>CLM005180</t>
  </si>
  <si>
    <t>CLM005181</t>
  </si>
  <si>
    <t>CLM005182</t>
  </si>
  <si>
    <t>POL01174</t>
  </si>
  <si>
    <t>CLM005183</t>
  </si>
  <si>
    <t>CLM005184</t>
  </si>
  <si>
    <t>CLM005185</t>
  </si>
  <si>
    <t>CLM005186</t>
  </si>
  <si>
    <t>CLM005187</t>
  </si>
  <si>
    <t>POL00578</t>
  </si>
  <si>
    <t>CLM005188</t>
  </si>
  <si>
    <t>POL00821</t>
  </si>
  <si>
    <t>CLM005189</t>
  </si>
  <si>
    <t>CLM005190</t>
  </si>
  <si>
    <t>CLM005191</t>
  </si>
  <si>
    <t>CLM005192</t>
  </si>
  <si>
    <t>CLM005193</t>
  </si>
  <si>
    <t>CLM005194</t>
  </si>
  <si>
    <t>CLM005195</t>
  </si>
  <si>
    <t>CLM005196</t>
  </si>
  <si>
    <t>CLM005197</t>
  </si>
  <si>
    <t>CLM005198</t>
  </si>
  <si>
    <t>POL01874</t>
  </si>
  <si>
    <t>CLM005199</t>
  </si>
  <si>
    <t>CLM005200</t>
  </si>
  <si>
    <t>CLM005201</t>
  </si>
  <si>
    <t>POL03105</t>
  </si>
  <si>
    <t>CLM005202</t>
  </si>
  <si>
    <t>CLM005203</t>
  </si>
  <si>
    <t>CLM005204</t>
  </si>
  <si>
    <t>CLM005205</t>
  </si>
  <si>
    <t>POL02666</t>
  </si>
  <si>
    <t>CLM005206</t>
  </si>
  <si>
    <t>CLM005207</t>
  </si>
  <si>
    <t>CLM005208</t>
  </si>
  <si>
    <t>POL02617</t>
  </si>
  <si>
    <t>CLM005209</t>
  </si>
  <si>
    <t>CUST02488</t>
  </si>
  <si>
    <t>POL03166</t>
  </si>
  <si>
    <t>CLM005210</t>
  </si>
  <si>
    <t>CLM005211</t>
  </si>
  <si>
    <t>CUST00369</t>
  </si>
  <si>
    <t>POL02707</t>
  </si>
  <si>
    <t>CLM005212</t>
  </si>
  <si>
    <t>CLM005213</t>
  </si>
  <si>
    <t>POL01135</t>
  </si>
  <si>
    <t>CLM005214</t>
  </si>
  <si>
    <t>CLM005215</t>
  </si>
  <si>
    <t>CLM005216</t>
  </si>
  <si>
    <t>CLM005217</t>
  </si>
  <si>
    <t>CLM005218</t>
  </si>
  <si>
    <t>CLM005219</t>
  </si>
  <si>
    <t>CLM005220</t>
  </si>
  <si>
    <t>CLM005221</t>
  </si>
  <si>
    <t>CLM005222</t>
  </si>
  <si>
    <t>POL01528</t>
  </si>
  <si>
    <t>CLM005223</t>
  </si>
  <si>
    <t>CLM005224</t>
  </si>
  <si>
    <t>CLM005225</t>
  </si>
  <si>
    <t>CUST00389</t>
  </si>
  <si>
    <t>POL00881</t>
  </si>
  <si>
    <t>CLM005226</t>
  </si>
  <si>
    <t>CLM005227</t>
  </si>
  <si>
    <t>CLM005228</t>
  </si>
  <si>
    <t>POL02706</t>
  </si>
  <si>
    <t>CLM005229</t>
  </si>
  <si>
    <t>CLM005230</t>
  </si>
  <si>
    <t>CLM005231</t>
  </si>
  <si>
    <t>CLM005232</t>
  </si>
  <si>
    <t>CLM005233</t>
  </si>
  <si>
    <t>CLM005234</t>
  </si>
  <si>
    <t>CUST00501</t>
  </si>
  <si>
    <t>POL00398</t>
  </si>
  <si>
    <t>CLM005235</t>
  </si>
  <si>
    <t>CLM005236</t>
  </si>
  <si>
    <t>CLM005237</t>
  </si>
  <si>
    <t>POL01249</t>
  </si>
  <si>
    <t>CLM005238</t>
  </si>
  <si>
    <t>CUST01607</t>
  </si>
  <si>
    <t>POL01050</t>
  </si>
  <si>
    <t>CLM005239</t>
  </si>
  <si>
    <t>CLM005240</t>
  </si>
  <si>
    <t>CLM005241</t>
  </si>
  <si>
    <t>CLM005242</t>
  </si>
  <si>
    <t>POL01185</t>
  </si>
  <si>
    <t>CLM005243</t>
  </si>
  <si>
    <t>CUST00407</t>
  </si>
  <si>
    <t>POL01278</t>
  </si>
  <si>
    <t>CLM005244</t>
  </si>
  <si>
    <t>CLM005245</t>
  </si>
  <si>
    <t>CLM005246</t>
  </si>
  <si>
    <t>CLM005247</t>
  </si>
  <si>
    <t>CLM005248</t>
  </si>
  <si>
    <t>CLM005249</t>
  </si>
  <si>
    <t>CLM005250</t>
  </si>
  <si>
    <t>CLM005251</t>
  </si>
  <si>
    <t>CLM005252</t>
  </si>
  <si>
    <t>CLM005253</t>
  </si>
  <si>
    <t>POL01369</t>
  </si>
  <si>
    <t>CLM005254</t>
  </si>
  <si>
    <t>CLM005255</t>
  </si>
  <si>
    <t>POL01563</t>
  </si>
  <si>
    <t>CLM005256</t>
  </si>
  <si>
    <t>POL00567</t>
  </si>
  <si>
    <t>CLM005257</t>
  </si>
  <si>
    <t>CLM005258</t>
  </si>
  <si>
    <t>POL01804</t>
  </si>
  <si>
    <t>CLM005259</t>
  </si>
  <si>
    <t>CLM005260</t>
  </si>
  <si>
    <t>CLM005261</t>
  </si>
  <si>
    <t>CLM005262</t>
  </si>
  <si>
    <t>CLM005263</t>
  </si>
  <si>
    <t>CLM005264</t>
  </si>
  <si>
    <t>CLM005265</t>
  </si>
  <si>
    <t>CLM005266</t>
  </si>
  <si>
    <t>CLM005267</t>
  </si>
  <si>
    <t>CLM005268</t>
  </si>
  <si>
    <t>CLM005269</t>
  </si>
  <si>
    <t>CLM005270</t>
  </si>
  <si>
    <t>CLM005271</t>
  </si>
  <si>
    <t>CUST01459</t>
  </si>
  <si>
    <t>POL02585</t>
  </si>
  <si>
    <t>CLM005272</t>
  </si>
  <si>
    <t>CLM005273</t>
  </si>
  <si>
    <t>CLM005274</t>
  </si>
  <si>
    <t>CLM005275</t>
  </si>
  <si>
    <t>POL02155</t>
  </si>
  <si>
    <t>CLM005276</t>
  </si>
  <si>
    <t>CLM005277</t>
  </si>
  <si>
    <t>CLM005278</t>
  </si>
  <si>
    <t>CLM005279</t>
  </si>
  <si>
    <t>CLM005280</t>
  </si>
  <si>
    <t>POL02382</t>
  </si>
  <si>
    <t>CLM005281</t>
  </si>
  <si>
    <t>CLM005282</t>
  </si>
  <si>
    <t>CLM005283</t>
  </si>
  <si>
    <t>CLM005284</t>
  </si>
  <si>
    <t>CLM005285</t>
  </si>
  <si>
    <t>CLM005286</t>
  </si>
  <si>
    <t>POL02821</t>
  </si>
  <si>
    <t>CLM005287</t>
  </si>
  <si>
    <t>CLM005288</t>
  </si>
  <si>
    <t>CLM005289</t>
  </si>
  <si>
    <t>CLM005290</t>
  </si>
  <si>
    <t>CLM005291</t>
  </si>
  <si>
    <t>CLM005292</t>
  </si>
  <si>
    <t>CLM005293</t>
  </si>
  <si>
    <t>CLM005294</t>
  </si>
  <si>
    <t>CLM005295</t>
  </si>
  <si>
    <t>CLM005296</t>
  </si>
  <si>
    <t>CUST00696</t>
  </si>
  <si>
    <t>POL01531</t>
  </si>
  <si>
    <t>CLM005297</t>
  </si>
  <si>
    <t>CLM005298</t>
  </si>
  <si>
    <t>CLM005299</t>
  </si>
  <si>
    <t>CLM005300</t>
  </si>
  <si>
    <t>CLM005301</t>
  </si>
  <si>
    <t>CLM005302</t>
  </si>
  <si>
    <t>CLM005303</t>
  </si>
  <si>
    <t>CLM005304</t>
  </si>
  <si>
    <t>CLM005305</t>
  </si>
  <si>
    <t>CLM005306</t>
  </si>
  <si>
    <t>CLM005307</t>
  </si>
  <si>
    <t>CLM005308</t>
  </si>
  <si>
    <t>CLM005309</t>
  </si>
  <si>
    <t>CLM005310</t>
  </si>
  <si>
    <t>CLM005311</t>
  </si>
  <si>
    <t>CLM005312</t>
  </si>
  <si>
    <t>CLM005313</t>
  </si>
  <si>
    <t>CUST00126</t>
  </si>
  <si>
    <t>POL01945</t>
  </si>
  <si>
    <t>CLM005314</t>
  </si>
  <si>
    <t>CLM005315</t>
  </si>
  <si>
    <t>CLM005316</t>
  </si>
  <si>
    <t>CLM005317</t>
  </si>
  <si>
    <t>CLM005318</t>
  </si>
  <si>
    <t>POL01720</t>
  </si>
  <si>
    <t>CLM005319</t>
  </si>
  <si>
    <t>CLM005320</t>
  </si>
  <si>
    <t>CLM005321</t>
  </si>
  <si>
    <t>CLM005322</t>
  </si>
  <si>
    <t>POL00958</t>
  </si>
  <si>
    <t>CLM005323</t>
  </si>
  <si>
    <t>POL00540</t>
  </si>
  <si>
    <t>CLM005324</t>
  </si>
  <si>
    <t>CLM005325</t>
  </si>
  <si>
    <t>CUST02487</t>
  </si>
  <si>
    <t>POL00231</t>
  </si>
  <si>
    <t>CLM005326</t>
  </si>
  <si>
    <t>CLM005327</t>
  </si>
  <si>
    <t>CLM005328</t>
  </si>
  <si>
    <t>CLM005329</t>
  </si>
  <si>
    <t>CUST02043</t>
  </si>
  <si>
    <t>POL01868</t>
  </si>
  <si>
    <t>CLM005330</t>
  </si>
  <si>
    <t>CLM005331</t>
  </si>
  <si>
    <t>POL03068</t>
  </si>
  <si>
    <t>CLM005332</t>
  </si>
  <si>
    <t>CLM005333</t>
  </si>
  <si>
    <t>CUST02264</t>
  </si>
  <si>
    <t>POL00471</t>
  </si>
  <si>
    <t>CLM005334</t>
  </si>
  <si>
    <t>POL03101</t>
  </si>
  <si>
    <t>CLM005335</t>
  </si>
  <si>
    <t>CLM005336</t>
  </si>
  <si>
    <t>CLM005337</t>
  </si>
  <si>
    <t>CLM005338</t>
  </si>
  <si>
    <t>POL00782</t>
  </si>
  <si>
    <t>CLM005339</t>
  </si>
  <si>
    <t>CLM005340</t>
  </si>
  <si>
    <t>CLM005341</t>
  </si>
  <si>
    <t>CLM005342</t>
  </si>
  <si>
    <t>CUST02382</t>
  </si>
  <si>
    <t>POL02927</t>
  </si>
  <si>
    <t>CLM005343</t>
  </si>
  <si>
    <t>CUST01243</t>
  </si>
  <si>
    <t>POL01280</t>
  </si>
  <si>
    <t>CLM005344</t>
  </si>
  <si>
    <t>CLM005345</t>
  </si>
  <si>
    <t>CLM005346</t>
  </si>
  <si>
    <t>CLM005347</t>
  </si>
  <si>
    <t>CLM005348</t>
  </si>
  <si>
    <t>CLM005349</t>
  </si>
  <si>
    <t>CLM005350</t>
  </si>
  <si>
    <t>CLM005351</t>
  </si>
  <si>
    <t>CLM005352</t>
  </si>
  <si>
    <t>CUST00375</t>
  </si>
  <si>
    <t>POL01286</t>
  </si>
  <si>
    <t>CLM005353</t>
  </si>
  <si>
    <t>CLM005354</t>
  </si>
  <si>
    <t>POL03160</t>
  </si>
  <si>
    <t>CLM005355</t>
  </si>
  <si>
    <t>POL02329</t>
  </si>
  <si>
    <t>CLM005356</t>
  </si>
  <si>
    <t>CLM005357</t>
  </si>
  <si>
    <t>POL00830</t>
  </si>
  <si>
    <t>CLM005358</t>
  </si>
  <si>
    <t>POL02642</t>
  </si>
  <si>
    <t>CLM005359</t>
  </si>
  <si>
    <t>POL02109</t>
  </si>
  <si>
    <t>CLM005360</t>
  </si>
  <si>
    <t>CLM005361</t>
  </si>
  <si>
    <t>CLM005362</t>
  </si>
  <si>
    <t>CLM005363</t>
  </si>
  <si>
    <t>CLM005364</t>
  </si>
  <si>
    <t>CLM005365</t>
  </si>
  <si>
    <t>CLM005366</t>
  </si>
  <si>
    <t>CLM005367</t>
  </si>
  <si>
    <t>CLM005368</t>
  </si>
  <si>
    <t>CLM005369</t>
  </si>
  <si>
    <t>CLM005370</t>
  </si>
  <si>
    <t>CLM005371</t>
  </si>
  <si>
    <t>CLM005372</t>
  </si>
  <si>
    <t>CLM005373</t>
  </si>
  <si>
    <t>CLM005374</t>
  </si>
  <si>
    <t>CLM005375</t>
  </si>
  <si>
    <t>CLM005376</t>
  </si>
  <si>
    <t>CLM005377</t>
  </si>
  <si>
    <t>CLM005378</t>
  </si>
  <si>
    <t>CLM005379</t>
  </si>
  <si>
    <t>CLM005380</t>
  </si>
  <si>
    <t>CLM005381</t>
  </si>
  <si>
    <t>CLM005382</t>
  </si>
  <si>
    <t>CUST00828</t>
  </si>
  <si>
    <t>POL00369</t>
  </si>
  <si>
    <t>CLM005383</t>
  </si>
  <si>
    <t>CUST02399</t>
  </si>
  <si>
    <t>POL02338</t>
  </si>
  <si>
    <t>CLM005384</t>
  </si>
  <si>
    <t>POL02658</t>
  </si>
  <si>
    <t>CLM005385</t>
  </si>
  <si>
    <t>CLM005386</t>
  </si>
  <si>
    <t>CLM005387</t>
  </si>
  <si>
    <t>CLM005388</t>
  </si>
  <si>
    <t>POL01961</t>
  </si>
  <si>
    <t>CLM005389</t>
  </si>
  <si>
    <t>POL00725</t>
  </si>
  <si>
    <t>CLM005390</t>
  </si>
  <si>
    <t>CLM005391</t>
  </si>
  <si>
    <t>CLM005392</t>
  </si>
  <si>
    <t>CUST01895</t>
  </si>
  <si>
    <t>POL01969</t>
  </si>
  <si>
    <t>CLM005393</t>
  </si>
  <si>
    <t>CLM005394</t>
  </si>
  <si>
    <t>CLM005395</t>
  </si>
  <si>
    <t>POL01145</t>
  </si>
  <si>
    <t>CLM005396</t>
  </si>
  <si>
    <t>CLM005397</t>
  </si>
  <si>
    <t>POL01993</t>
  </si>
  <si>
    <t>CLM005398</t>
  </si>
  <si>
    <t>CLM005399</t>
  </si>
  <si>
    <t>CLM005400</t>
  </si>
  <si>
    <t>CLM005401</t>
  </si>
  <si>
    <t>POL02615</t>
  </si>
  <si>
    <t>CLM005402</t>
  </si>
  <si>
    <t>CLM005403</t>
  </si>
  <si>
    <t>CLM005404</t>
  </si>
  <si>
    <t>CLM005405</t>
  </si>
  <si>
    <t>CLM005406</t>
  </si>
  <si>
    <t>CLM005407</t>
  </si>
  <si>
    <t>CLM005408</t>
  </si>
  <si>
    <t>CLM005409</t>
  </si>
  <si>
    <t>CLM005410</t>
  </si>
  <si>
    <t>CLM005411</t>
  </si>
  <si>
    <t>CLM005412</t>
  </si>
  <si>
    <t>CLM005413</t>
  </si>
  <si>
    <t>CUST02284</t>
  </si>
  <si>
    <t>POL00286</t>
  </si>
  <si>
    <t>CLM005414</t>
  </si>
  <si>
    <t>CLM005415</t>
  </si>
  <si>
    <t>CLM005416</t>
  </si>
  <si>
    <t>CLM005417</t>
  </si>
  <si>
    <t>POL02816</t>
  </si>
  <si>
    <t>CLM005418</t>
  </si>
  <si>
    <t>POL00202</t>
  </si>
  <si>
    <t>CLM005419</t>
  </si>
  <si>
    <t>CLM005420</t>
  </si>
  <si>
    <t>CLM005421</t>
  </si>
  <si>
    <t>CLM005422</t>
  </si>
  <si>
    <t>CLM005423</t>
  </si>
  <si>
    <t>POL02140</t>
  </si>
  <si>
    <t>CLM005424</t>
  </si>
  <si>
    <t>CLM005425</t>
  </si>
  <si>
    <t>CLM005426</t>
  </si>
  <si>
    <t>CLM005427</t>
  </si>
  <si>
    <t>CUST00307</t>
  </si>
  <si>
    <t>POL00864</t>
  </si>
  <si>
    <t>CLM005428</t>
  </si>
  <si>
    <t>CLM005429</t>
  </si>
  <si>
    <t>CLM005430</t>
  </si>
  <si>
    <t>CLM005431</t>
  </si>
  <si>
    <t>CLM005432</t>
  </si>
  <si>
    <t>POL00390</t>
  </si>
  <si>
    <t>CLM005433</t>
  </si>
  <si>
    <t>CLM005434</t>
  </si>
  <si>
    <t>CLM005435</t>
  </si>
  <si>
    <t>POL01494</t>
  </si>
  <si>
    <t>CLM005436</t>
  </si>
  <si>
    <t>CLM005437</t>
  </si>
  <si>
    <t>POL01440</t>
  </si>
  <si>
    <t>CLM005438</t>
  </si>
  <si>
    <t>CLM005439</t>
  </si>
  <si>
    <t>CLM005440</t>
  </si>
  <si>
    <t>CLM005441</t>
  </si>
  <si>
    <t>CLM005442</t>
  </si>
  <si>
    <t>CLM005443</t>
  </si>
  <si>
    <t>CLM005444</t>
  </si>
  <si>
    <t>CLM005445</t>
  </si>
  <si>
    <t>POL00914</t>
  </si>
  <si>
    <t>CLM005446</t>
  </si>
  <si>
    <t>CLM005447</t>
  </si>
  <si>
    <t>CLM005448</t>
  </si>
  <si>
    <t>CLM005449</t>
  </si>
  <si>
    <t>POL02895</t>
  </si>
  <si>
    <t>CLM005450</t>
  </si>
  <si>
    <t>CLM005451</t>
  </si>
  <si>
    <t>CLM005452</t>
  </si>
  <si>
    <t>CUST02408</t>
  </si>
  <si>
    <t>POL03026</t>
  </si>
  <si>
    <t>CLM005453</t>
  </si>
  <si>
    <t>CLM005454</t>
  </si>
  <si>
    <t>CLM005455</t>
  </si>
  <si>
    <t>CLM005456</t>
  </si>
  <si>
    <t>CUST02188</t>
  </si>
  <si>
    <t>POL02482</t>
  </si>
  <si>
    <t>CLM005457</t>
  </si>
  <si>
    <t>CLM005458</t>
  </si>
  <si>
    <t>CLM005459</t>
  </si>
  <si>
    <t>CUST01814</t>
  </si>
  <si>
    <t>POL01940</t>
  </si>
  <si>
    <t>CLM005460</t>
  </si>
  <si>
    <t>CLM005461</t>
  </si>
  <si>
    <t>CLM005462</t>
  </si>
  <si>
    <t>CLM005463</t>
  </si>
  <si>
    <t>CLM005464</t>
  </si>
  <si>
    <t>CLM005465</t>
  </si>
  <si>
    <t>CUST02003</t>
  </si>
  <si>
    <t>POL00404</t>
  </si>
  <si>
    <t>CLM005466</t>
  </si>
  <si>
    <t>CLM005467</t>
  </si>
  <si>
    <t>CLM005468</t>
  </si>
  <si>
    <t>CLM005469</t>
  </si>
  <si>
    <t>CLM005470</t>
  </si>
  <si>
    <t>CLM005471</t>
  </si>
  <si>
    <t>POL00487</t>
  </si>
  <si>
    <t>CLM005472</t>
  </si>
  <si>
    <t>CLM005473</t>
  </si>
  <si>
    <t>CUST01415</t>
  </si>
  <si>
    <t>POL00643</t>
  </si>
  <si>
    <t>CLM005474</t>
  </si>
  <si>
    <t>POL01045</t>
  </si>
  <si>
    <t>CLM005475</t>
  </si>
  <si>
    <t>POL00632</t>
  </si>
  <si>
    <t>CLM005476</t>
  </si>
  <si>
    <t>CLM005477</t>
  </si>
  <si>
    <t>CLM005478</t>
  </si>
  <si>
    <t>CLM005479</t>
  </si>
  <si>
    <t>POL00493</t>
  </si>
  <si>
    <t>CLM005480</t>
  </si>
  <si>
    <t>CLM005481</t>
  </si>
  <si>
    <t>CLM005482</t>
  </si>
  <si>
    <t>POL00197</t>
  </si>
  <si>
    <t>CLM005483</t>
  </si>
  <si>
    <t>CUST00533</t>
  </si>
  <si>
    <t>POL00223</t>
  </si>
  <si>
    <t>CLM005484</t>
  </si>
  <si>
    <t>CLM005485</t>
  </si>
  <si>
    <t>CLM005486</t>
  </si>
  <si>
    <t>CLM005487</t>
  </si>
  <si>
    <t>CLM005488</t>
  </si>
  <si>
    <t>CUST00694</t>
  </si>
  <si>
    <t>POL00185</t>
  </si>
  <si>
    <t>CLM005489</t>
  </si>
  <si>
    <t>CLM005490</t>
  </si>
  <si>
    <t>CLM005491</t>
  </si>
  <si>
    <t>CLM005492</t>
  </si>
  <si>
    <t>POL01070</t>
  </si>
  <si>
    <t>CLM005493</t>
  </si>
  <si>
    <t>CLM005494</t>
  </si>
  <si>
    <t>CLM005495</t>
  </si>
  <si>
    <t>POL02450</t>
  </si>
  <si>
    <t>CLM005496</t>
  </si>
  <si>
    <t>CLM005497</t>
  </si>
  <si>
    <t>CLM005498</t>
  </si>
  <si>
    <t>CLM005499</t>
  </si>
  <si>
    <t>CLM005500</t>
  </si>
  <si>
    <t>CLM005501</t>
  </si>
  <si>
    <t>CLM005502</t>
  </si>
  <si>
    <t>CLM005503</t>
  </si>
  <si>
    <t>CLM005504</t>
  </si>
  <si>
    <t>POL02016</t>
  </si>
  <si>
    <t>CLM005505</t>
  </si>
  <si>
    <t>CLM005506</t>
  </si>
  <si>
    <t>CLM005507</t>
  </si>
  <si>
    <t>CLM005508</t>
  </si>
  <si>
    <t>CLM005509</t>
  </si>
  <si>
    <t>CLM005510</t>
  </si>
  <si>
    <t>CLM005511</t>
  </si>
  <si>
    <t>POL00237</t>
  </si>
  <si>
    <t>CLM005512</t>
  </si>
  <si>
    <t>CLM005513</t>
  </si>
  <si>
    <t>CLM005514</t>
  </si>
  <si>
    <t>CLM005515</t>
  </si>
  <si>
    <t>CLM005516</t>
  </si>
  <si>
    <t>CUST02185</t>
  </si>
  <si>
    <t>POL02969</t>
  </si>
  <si>
    <t>CLM005517</t>
  </si>
  <si>
    <t>CLM005518</t>
  </si>
  <si>
    <t>CLM005519</t>
  </si>
  <si>
    <t>CLM005520</t>
  </si>
  <si>
    <t>CLM005521</t>
  </si>
  <si>
    <t>CLM005522</t>
  </si>
  <si>
    <t>CLM005523</t>
  </si>
  <si>
    <t>POL01612</t>
  </si>
  <si>
    <t>CLM005524</t>
  </si>
  <si>
    <t>POL02261</t>
  </si>
  <si>
    <t>CLM005525</t>
  </si>
  <si>
    <t>CLM005526</t>
  </si>
  <si>
    <t>CLM005527</t>
  </si>
  <si>
    <t>CUST01650</t>
  </si>
  <si>
    <t>POL02982</t>
  </si>
  <si>
    <t>CLM005528</t>
  </si>
  <si>
    <t>CLM005529</t>
  </si>
  <si>
    <t>CLM005530</t>
  </si>
  <si>
    <t>CLM005531</t>
  </si>
  <si>
    <t>CUST00571</t>
  </si>
  <si>
    <t>POL01997</t>
  </si>
  <si>
    <t>CLM005532</t>
  </si>
  <si>
    <t>CLM005533</t>
  </si>
  <si>
    <t>CLM005534</t>
  </si>
  <si>
    <t>CLM005535</t>
  </si>
  <si>
    <t>CLM005536</t>
  </si>
  <si>
    <t>CLM005537</t>
  </si>
  <si>
    <t>CLM005538</t>
  </si>
  <si>
    <t>CLM005539</t>
  </si>
  <si>
    <t>POL01928</t>
  </si>
  <si>
    <t>CLM005540</t>
  </si>
  <si>
    <t>CLM005541</t>
  </si>
  <si>
    <t>CLM005542</t>
  </si>
  <si>
    <t>CUST01592</t>
  </si>
  <si>
    <t>POL00104</t>
  </si>
  <si>
    <t>CLM005543</t>
  </si>
  <si>
    <t>CLM005544</t>
  </si>
  <si>
    <t>CLM005545</t>
  </si>
  <si>
    <t>CLM005546</t>
  </si>
  <si>
    <t>CUST00149</t>
  </si>
  <si>
    <t>POL01538</t>
  </si>
  <si>
    <t>CLM005547</t>
  </si>
  <si>
    <t>CLM005548</t>
  </si>
  <si>
    <t>CLM005549</t>
  </si>
  <si>
    <t>CLM005550</t>
  </si>
  <si>
    <t>POL02995</t>
  </si>
  <si>
    <t>CLM005551</t>
  </si>
  <si>
    <t>POL02645</t>
  </si>
  <si>
    <t>CLM005552</t>
  </si>
  <si>
    <t>CLM005553</t>
  </si>
  <si>
    <t>CLM005554</t>
  </si>
  <si>
    <t>CLM005555</t>
  </si>
  <si>
    <t>CUST00495</t>
  </si>
  <si>
    <t>POL02008</t>
  </si>
  <si>
    <t>CLM005556</t>
  </si>
  <si>
    <t>CLM005557</t>
  </si>
  <si>
    <t>CLM005558</t>
  </si>
  <si>
    <t>CLM005559</t>
  </si>
  <si>
    <t>CLM005560</t>
  </si>
  <si>
    <t>CLM005561</t>
  </si>
  <si>
    <t>CLM005562</t>
  </si>
  <si>
    <t>CLM005563</t>
  </si>
  <si>
    <t>POL01970</t>
  </si>
  <si>
    <t>CLM005564</t>
  </si>
  <si>
    <t>CLM005565</t>
  </si>
  <si>
    <t>POL01914</t>
  </si>
  <si>
    <t>CLM005566</t>
  </si>
  <si>
    <t>CLM005567</t>
  </si>
  <si>
    <t>CUST01835</t>
  </si>
  <si>
    <t>POL02481</t>
  </si>
  <si>
    <t>CLM005568</t>
  </si>
  <si>
    <t>CLM005569</t>
  </si>
  <si>
    <t>CLM005570</t>
  </si>
  <si>
    <t>CLM005571</t>
  </si>
  <si>
    <t>CUST00993</t>
  </si>
  <si>
    <t>POL01081</t>
  </si>
  <si>
    <t>CLM005572</t>
  </si>
  <si>
    <t>CLM005573</t>
  </si>
  <si>
    <t>CLM005574</t>
  </si>
  <si>
    <t>CLM005575</t>
  </si>
  <si>
    <t>CLM005576</t>
  </si>
  <si>
    <t>CLM005577</t>
  </si>
  <si>
    <t>CLM005578</t>
  </si>
  <si>
    <t>CLM005579</t>
  </si>
  <si>
    <t>CLM005580</t>
  </si>
  <si>
    <t>CLM005581</t>
  </si>
  <si>
    <t>CLM005582</t>
  </si>
  <si>
    <t>CLM005583</t>
  </si>
  <si>
    <t>CLM005584</t>
  </si>
  <si>
    <t>CLM005585</t>
  </si>
  <si>
    <t>CLM005586</t>
  </si>
  <si>
    <t>CLM005587</t>
  </si>
  <si>
    <t>POL00902</t>
  </si>
  <si>
    <t>CLM005588</t>
  </si>
  <si>
    <t>CLM005589</t>
  </si>
  <si>
    <t>CLM005590</t>
  </si>
  <si>
    <t>CLM005591</t>
  </si>
  <si>
    <t>CLM005592</t>
  </si>
  <si>
    <t>CLM005593</t>
  </si>
  <si>
    <t>CLM005594</t>
  </si>
  <si>
    <t>CLM005595</t>
  </si>
  <si>
    <t>CLM005596</t>
  </si>
  <si>
    <t>CLM005597</t>
  </si>
  <si>
    <t>POL03115</t>
  </si>
  <si>
    <t>CLM005598</t>
  </si>
  <si>
    <t>CLM005599</t>
  </si>
  <si>
    <t>CLM005600</t>
  </si>
  <si>
    <t>CLM005601</t>
  </si>
  <si>
    <t>CLM005602</t>
  </si>
  <si>
    <t>CLM005603</t>
  </si>
  <si>
    <t>CLM005604</t>
  </si>
  <si>
    <t>CLM005605</t>
  </si>
  <si>
    <t>CLM005606</t>
  </si>
  <si>
    <t>POL02849</t>
  </si>
  <si>
    <t>CLM005607</t>
  </si>
  <si>
    <t>CLM005608</t>
  </si>
  <si>
    <t>CLM005609</t>
  </si>
  <si>
    <t>POL00906</t>
  </si>
  <si>
    <t>CLM005610</t>
  </si>
  <si>
    <t>CLM005611</t>
  </si>
  <si>
    <t>CLM005612</t>
  </si>
  <si>
    <t>CLM005613</t>
  </si>
  <si>
    <t>CLM005614</t>
  </si>
  <si>
    <t>POL01943</t>
  </si>
  <si>
    <t>CLM005615</t>
  </si>
  <si>
    <t>CLM005616</t>
  </si>
  <si>
    <t>CLM005617</t>
  </si>
  <si>
    <t>CLM005618</t>
  </si>
  <si>
    <t>CLM005619</t>
  </si>
  <si>
    <t>CLM005620</t>
  </si>
  <si>
    <t>CLM005621</t>
  </si>
  <si>
    <t>POL01201</t>
  </si>
  <si>
    <t>CLM005622</t>
  </si>
  <si>
    <t>CLM005623</t>
  </si>
  <si>
    <t>CLM005624</t>
  </si>
  <si>
    <t>CLM005625</t>
  </si>
  <si>
    <t>CLM005626</t>
  </si>
  <si>
    <t>CLM005627</t>
  </si>
  <si>
    <t>CUST00617</t>
  </si>
  <si>
    <t>POL02941</t>
  </si>
  <si>
    <t>CLM005628</t>
  </si>
  <si>
    <t>POL00177</t>
  </si>
  <si>
    <t>CLM005629</t>
  </si>
  <si>
    <t>CLM005630</t>
  </si>
  <si>
    <t>CLM005631</t>
  </si>
  <si>
    <t>CLM005632</t>
  </si>
  <si>
    <t>CLM005633</t>
  </si>
  <si>
    <t>CLM005634</t>
  </si>
  <si>
    <t>POL00588</t>
  </si>
  <si>
    <t>CLM005635</t>
  </si>
  <si>
    <t>CLM005636</t>
  </si>
  <si>
    <t>CLM005637</t>
  </si>
  <si>
    <t>CUST00789</t>
  </si>
  <si>
    <t>POL00371</t>
  </si>
  <si>
    <t>CLM005638</t>
  </si>
  <si>
    <t>CLM005639</t>
  </si>
  <si>
    <t>CLM005640</t>
  </si>
  <si>
    <t>CLM005641</t>
  </si>
  <si>
    <t>CLM005642</t>
  </si>
  <si>
    <t>CLM005643</t>
  </si>
  <si>
    <t>CLM005644</t>
  </si>
  <si>
    <t>CLM005645</t>
  </si>
  <si>
    <t>CLM005646</t>
  </si>
  <si>
    <t>CLM005647</t>
  </si>
  <si>
    <t>CLM005648</t>
  </si>
  <si>
    <t>CLM005649</t>
  </si>
  <si>
    <t>CLM005650</t>
  </si>
  <si>
    <t>CLM005651</t>
  </si>
  <si>
    <t>CLM005652</t>
  </si>
  <si>
    <t>CLM005653</t>
  </si>
  <si>
    <t>CLM005654</t>
  </si>
  <si>
    <t>CLM005655</t>
  </si>
  <si>
    <t>POL00206</t>
  </si>
  <si>
    <t>CLM005656</t>
  </si>
  <si>
    <t>CLM005657</t>
  </si>
  <si>
    <t>CLM005658</t>
  </si>
  <si>
    <t>CLM005659</t>
  </si>
  <si>
    <t>CLM005660</t>
  </si>
  <si>
    <t>CLM005661</t>
  </si>
  <si>
    <t>POL02160</t>
  </si>
  <si>
    <t>CLM005662</t>
  </si>
  <si>
    <t>CUST00428</t>
  </si>
  <si>
    <t>POL02106</t>
  </si>
  <si>
    <t>CLM005663</t>
  </si>
  <si>
    <t>CLM005664</t>
  </si>
  <si>
    <t>CLM005665</t>
  </si>
  <si>
    <t>CLM005666</t>
  </si>
  <si>
    <t>CLM005667</t>
  </si>
  <si>
    <t>CLM005668</t>
  </si>
  <si>
    <t>POL01472</t>
  </si>
  <si>
    <t>CLM005669</t>
  </si>
  <si>
    <t>CUST02112</t>
  </si>
  <si>
    <t>POL02067</t>
  </si>
  <si>
    <t>CLM005670</t>
  </si>
  <si>
    <t>CLM005671</t>
  </si>
  <si>
    <t>CLM005672</t>
  </si>
  <si>
    <t>CLM005673</t>
  </si>
  <si>
    <t>CLM005674</t>
  </si>
  <si>
    <t>CLM005675</t>
  </si>
  <si>
    <t>CLM005676</t>
  </si>
  <si>
    <t>CLM005677</t>
  </si>
  <si>
    <t>CLM005678</t>
  </si>
  <si>
    <t>CLM005679</t>
  </si>
  <si>
    <t>CLM005680</t>
  </si>
  <si>
    <t>CLM005681</t>
  </si>
  <si>
    <t>CLM005682</t>
  </si>
  <si>
    <t>CLM005683</t>
  </si>
  <si>
    <t>CLM005684</t>
  </si>
  <si>
    <t>CLM005685</t>
  </si>
  <si>
    <t>CUST00706</t>
  </si>
  <si>
    <t>POL02750</t>
  </si>
  <si>
    <t>CLM005686</t>
  </si>
  <si>
    <t>CLM005687</t>
  </si>
  <si>
    <t>CLM005688</t>
  </si>
  <si>
    <t>POL02729</t>
  </si>
  <si>
    <t>CLM005689</t>
  </si>
  <si>
    <t>CLM005690</t>
  </si>
  <si>
    <t>CLM005691</t>
  </si>
  <si>
    <t>CLM005692</t>
  </si>
  <si>
    <t>CLM005693</t>
  </si>
  <si>
    <t>CLM005694</t>
  </si>
  <si>
    <t>CLM005695</t>
  </si>
  <si>
    <t>CLM005696</t>
  </si>
  <si>
    <t>CLM005697</t>
  </si>
  <si>
    <t>POL02758</t>
  </si>
  <si>
    <t>CLM005698</t>
  </si>
  <si>
    <t>CLM005699</t>
  </si>
  <si>
    <t>CUST00506</t>
  </si>
  <si>
    <t>POL00904</t>
  </si>
  <si>
    <t>CLM005700</t>
  </si>
  <si>
    <t>CLM005701</t>
  </si>
  <si>
    <t>CLM005702</t>
  </si>
  <si>
    <t>CUST01342</t>
  </si>
  <si>
    <t>POL01727</t>
  </si>
  <si>
    <t>CLM005703</t>
  </si>
  <si>
    <t>CLM005704</t>
  </si>
  <si>
    <t>CLM005705</t>
  </si>
  <si>
    <t>CLM005706</t>
  </si>
  <si>
    <t>CLM005707</t>
  </si>
  <si>
    <t>CLM005708</t>
  </si>
  <si>
    <t>CLM005709</t>
  </si>
  <si>
    <t>CLM005710</t>
  </si>
  <si>
    <t>CLM005711</t>
  </si>
  <si>
    <t>POL01922</t>
  </si>
  <si>
    <t>CLM005712</t>
  </si>
  <si>
    <t>CLM005713</t>
  </si>
  <si>
    <t>CLM005714</t>
  </si>
  <si>
    <t>CLM005715</t>
  </si>
  <si>
    <t>CLM005716</t>
  </si>
  <si>
    <t>CLM005717</t>
  </si>
  <si>
    <t>CLM005718</t>
  </si>
  <si>
    <t>CLM005719</t>
  </si>
  <si>
    <t>CLM005720</t>
  </si>
  <si>
    <t>CLM005721</t>
  </si>
  <si>
    <t>CLM005722</t>
  </si>
  <si>
    <t>CLM005723</t>
  </si>
  <si>
    <t>POL00624</t>
  </si>
  <si>
    <t>CLM005724</t>
  </si>
  <si>
    <t>CLM005725</t>
  </si>
  <si>
    <t>CLM005726</t>
  </si>
  <si>
    <t>CLM005727</t>
  </si>
  <si>
    <t>CLM005728</t>
  </si>
  <si>
    <t>CLM005729</t>
  </si>
  <si>
    <t>CLM005730</t>
  </si>
  <si>
    <t>CLM005731</t>
  </si>
  <si>
    <t>CLM005732</t>
  </si>
  <si>
    <t>CLM005733</t>
  </si>
  <si>
    <t>CLM005734</t>
  </si>
  <si>
    <t>CLM005735</t>
  </si>
  <si>
    <t>CLM005736</t>
  </si>
  <si>
    <t>CLM005737</t>
  </si>
  <si>
    <t>CLM005738</t>
  </si>
  <si>
    <t>CLM005739</t>
  </si>
  <si>
    <t>CLM005740</t>
  </si>
  <si>
    <t>CLM005741</t>
  </si>
  <si>
    <t>CLM005742</t>
  </si>
  <si>
    <t>CUST00392</t>
  </si>
  <si>
    <t>POL00045</t>
  </si>
  <si>
    <t>CLM005743</t>
  </si>
  <si>
    <t>CLM005744</t>
  </si>
  <si>
    <t>CLM005745</t>
  </si>
  <si>
    <t>CLM005746</t>
  </si>
  <si>
    <t>CLM005747</t>
  </si>
  <si>
    <t>POL00427</t>
  </si>
  <si>
    <t>CLM005748</t>
  </si>
  <si>
    <t>CLM005749</t>
  </si>
  <si>
    <t>CLM005750</t>
  </si>
  <si>
    <t>CLM005751</t>
  </si>
  <si>
    <t>CUST00769</t>
  </si>
  <si>
    <t>POL03027</t>
  </si>
  <si>
    <t>CLM005752</t>
  </si>
  <si>
    <t>CUST01806</t>
  </si>
  <si>
    <t>POL02235</t>
  </si>
  <si>
    <t>CLM005753</t>
  </si>
  <si>
    <t>POL00416</t>
  </si>
  <si>
    <t>CLM005754</t>
  </si>
  <si>
    <t>CLM005755</t>
  </si>
  <si>
    <t>CLM005756</t>
  </si>
  <si>
    <t>CLM005757</t>
  </si>
  <si>
    <t>CUST01785</t>
  </si>
  <si>
    <t>POL01260</t>
  </si>
  <si>
    <t>CLM005758</t>
  </si>
  <si>
    <t>CLM005759</t>
  </si>
  <si>
    <t>CLM005760</t>
  </si>
  <si>
    <t>CLM005761</t>
  </si>
  <si>
    <t>CLM005762</t>
  </si>
  <si>
    <t>CLM005763</t>
  </si>
  <si>
    <t>POL02722</t>
  </si>
  <si>
    <t>CLM005764</t>
  </si>
  <si>
    <t>CLM005765</t>
  </si>
  <si>
    <t>CLM005766</t>
  </si>
  <si>
    <t>CLM005767</t>
  </si>
  <si>
    <t>CLM005768</t>
  </si>
  <si>
    <t>CLM005769</t>
  </si>
  <si>
    <t>CLM005770</t>
  </si>
  <si>
    <t>CLM005771</t>
  </si>
  <si>
    <t>CLM005772</t>
  </si>
  <si>
    <t>CLM005773</t>
  </si>
  <si>
    <t>CUST01171</t>
  </si>
  <si>
    <t>POL02947</t>
  </si>
  <si>
    <t>CLM005774</t>
  </si>
  <si>
    <t>CLM005775</t>
  </si>
  <si>
    <t>CLM005776</t>
  </si>
  <si>
    <t>CLM005777</t>
  </si>
  <si>
    <t>POL00181</t>
  </si>
  <si>
    <t>CLM005778</t>
  </si>
  <si>
    <t>CLM005779</t>
  </si>
  <si>
    <t>CLM005780</t>
  </si>
  <si>
    <t>CLM005781</t>
  </si>
  <si>
    <t>CLM005782</t>
  </si>
  <si>
    <t>CLM005783</t>
  </si>
  <si>
    <t>CLM005784</t>
  </si>
  <si>
    <t>CLM005785</t>
  </si>
  <si>
    <t>POL01890</t>
  </si>
  <si>
    <t>CLM005786</t>
  </si>
  <si>
    <t>CLM005787</t>
  </si>
  <si>
    <t>CLM005788</t>
  </si>
  <si>
    <t>CLM005789</t>
  </si>
  <si>
    <t>POL02181</t>
  </si>
  <si>
    <t>CLM005790</t>
  </si>
  <si>
    <t>CLM005791</t>
  </si>
  <si>
    <t>POL00275</t>
  </si>
  <si>
    <t>CLM005792</t>
  </si>
  <si>
    <t>CUST01027</t>
  </si>
  <si>
    <t>POL01616</t>
  </si>
  <si>
    <t>CLM005793</t>
  </si>
  <si>
    <t>POL02883</t>
  </si>
  <si>
    <t>CLM005794</t>
  </si>
  <si>
    <t>CLM005795</t>
  </si>
  <si>
    <t>CLM005796</t>
  </si>
  <si>
    <t>CLM005797</t>
  </si>
  <si>
    <t>CLM005798</t>
  </si>
  <si>
    <t>POL01209</t>
  </si>
  <si>
    <t>CLM005799</t>
  </si>
  <si>
    <t>CLM005800</t>
  </si>
  <si>
    <t>CLM005801</t>
  </si>
  <si>
    <t>CLM005802</t>
  </si>
  <si>
    <t>CLM005803</t>
  </si>
  <si>
    <t>CLM005804</t>
  </si>
  <si>
    <t>CLM005805</t>
  </si>
  <si>
    <t>CLM005806</t>
  </si>
  <si>
    <t>CLM005807</t>
  </si>
  <si>
    <t>CLM005808</t>
  </si>
  <si>
    <t>POL01748</t>
  </si>
  <si>
    <t>CLM005809</t>
  </si>
  <si>
    <t>CLM005810</t>
  </si>
  <si>
    <t>CLM005811</t>
  </si>
  <si>
    <t>CUST00624</t>
  </si>
  <si>
    <t>POL01572</t>
  </si>
  <si>
    <t>CLM005812</t>
  </si>
  <si>
    <t>CLM005813</t>
  </si>
  <si>
    <t>CLM005814</t>
  </si>
  <si>
    <t>CLM005815</t>
  </si>
  <si>
    <t>CLM005816</t>
  </si>
  <si>
    <t>POL00674</t>
  </si>
  <si>
    <t>CLM005817</t>
  </si>
  <si>
    <t>CUST00551</t>
  </si>
  <si>
    <t>POL00500</t>
  </si>
  <si>
    <t>CLM005818</t>
  </si>
  <si>
    <t>CLM005819</t>
  </si>
  <si>
    <t>POL00834</t>
  </si>
  <si>
    <t>CLM005820</t>
  </si>
  <si>
    <t>CLM005821</t>
  </si>
  <si>
    <t>CLM005822</t>
  </si>
  <si>
    <t>CLM005823</t>
  </si>
  <si>
    <t>POL02125</t>
  </si>
  <si>
    <t>CLM005824</t>
  </si>
  <si>
    <t>CUST02478</t>
  </si>
  <si>
    <t>POL01517</t>
  </si>
  <si>
    <t>CLM005825</t>
  </si>
  <si>
    <t>CLM005826</t>
  </si>
  <si>
    <t>CLM005827</t>
  </si>
  <si>
    <t>CLM005828</t>
  </si>
  <si>
    <t>CLM005829</t>
  </si>
  <si>
    <t>CLM005830</t>
  </si>
  <si>
    <t>CLM005831</t>
  </si>
  <si>
    <t>CLM005832</t>
  </si>
  <si>
    <t>CLM005833</t>
  </si>
  <si>
    <t>CLM005834</t>
  </si>
  <si>
    <t>CLM005835</t>
  </si>
  <si>
    <t>CUST02413</t>
  </si>
  <si>
    <t>POL00780</t>
  </si>
  <si>
    <t>CLM005836</t>
  </si>
  <si>
    <t>CLM005837</t>
  </si>
  <si>
    <t>POL00356</t>
  </si>
  <si>
    <t>CLM005838</t>
  </si>
  <si>
    <t>CLM005839</t>
  </si>
  <si>
    <t>CLM005840</t>
  </si>
  <si>
    <t>CLM005841</t>
  </si>
  <si>
    <t>CLM005842</t>
  </si>
  <si>
    <t>CLM005843</t>
  </si>
  <si>
    <t>POL01495</t>
  </si>
  <si>
    <t>CLM005844</t>
  </si>
  <si>
    <t>CLM005845</t>
  </si>
  <si>
    <t>CLM005846</t>
  </si>
  <si>
    <t>CLM005847</t>
  </si>
  <si>
    <t>CLM005848</t>
  </si>
  <si>
    <t>CLM005849</t>
  </si>
  <si>
    <t>CLM005850</t>
  </si>
  <si>
    <t>CLM005851</t>
  </si>
  <si>
    <t>CLM005852</t>
  </si>
  <si>
    <t>CLM005853</t>
  </si>
  <si>
    <t>CLM005854</t>
  </si>
  <si>
    <t>CLM005855</t>
  </si>
  <si>
    <t>CLM005856</t>
  </si>
  <si>
    <t>CLM005857</t>
  </si>
  <si>
    <t>POL02960</t>
  </si>
  <si>
    <t>CLM005858</t>
  </si>
  <si>
    <t>CLM005859</t>
  </si>
  <si>
    <t>CLM005860</t>
  </si>
  <si>
    <t>CUST00205</t>
  </si>
  <si>
    <t>POL00169</t>
  </si>
  <si>
    <t>CLM005861</t>
  </si>
  <si>
    <t>CLM005862</t>
  </si>
  <si>
    <t>CLM005863</t>
  </si>
  <si>
    <t>CLM005864</t>
  </si>
  <si>
    <t>CLM005865</t>
  </si>
  <si>
    <t>CLM005866</t>
  </si>
  <si>
    <t>CLM005867</t>
  </si>
  <si>
    <t>CLM005868</t>
  </si>
  <si>
    <t>CLM005869</t>
  </si>
  <si>
    <t>CUST00180</t>
  </si>
  <si>
    <t>POL02732</t>
  </si>
  <si>
    <t>CLM005870</t>
  </si>
  <si>
    <t>CLM005871</t>
  </si>
  <si>
    <t>CLM005872</t>
  </si>
  <si>
    <t>CLM005873</t>
  </si>
  <si>
    <t>CLM005874</t>
  </si>
  <si>
    <t>CLM005875</t>
  </si>
  <si>
    <t>CLM005876</t>
  </si>
  <si>
    <t>CLM005877</t>
  </si>
  <si>
    <t>CUST02471</t>
  </si>
  <si>
    <t>POL01069</t>
  </si>
  <si>
    <t>CLM005878</t>
  </si>
  <si>
    <t>CLM005879</t>
  </si>
  <si>
    <t>CLM005880</t>
  </si>
  <si>
    <t>POL02163</t>
  </si>
  <si>
    <t>CLM005881</t>
  </si>
  <si>
    <t>CLM005882</t>
  </si>
  <si>
    <t>POL01318</t>
  </si>
  <si>
    <t>CLM005883</t>
  </si>
  <si>
    <t>CLM005884</t>
  </si>
  <si>
    <t>CLM005885</t>
  </si>
  <si>
    <t>POL02399</t>
  </si>
  <si>
    <t>CLM005886</t>
  </si>
  <si>
    <t>CLM005887</t>
  </si>
  <si>
    <t>CLM005888</t>
  </si>
  <si>
    <t>POL01210</t>
  </si>
  <si>
    <t>CLM005889</t>
  </si>
  <si>
    <t>CLM005890</t>
  </si>
  <si>
    <t>CLM005891</t>
  </si>
  <si>
    <t>CLM005892</t>
  </si>
  <si>
    <t>CLM005893</t>
  </si>
  <si>
    <t>CLM005894</t>
  </si>
  <si>
    <t>CLM005895</t>
  </si>
  <si>
    <t>POL01764</t>
  </si>
  <si>
    <t>CLM005896</t>
  </si>
  <si>
    <t>CLM005897</t>
  </si>
  <si>
    <t>CLM005898</t>
  </si>
  <si>
    <t>CLM005899</t>
  </si>
  <si>
    <t>CLM005900</t>
  </si>
  <si>
    <t>POL01843</t>
  </si>
  <si>
    <t>CLM005901</t>
  </si>
  <si>
    <t>CLM005902</t>
  </si>
  <si>
    <t>CLM005903</t>
  </si>
  <si>
    <t>CLM005904</t>
  </si>
  <si>
    <t>CLM005905</t>
  </si>
  <si>
    <t>CLM005906</t>
  </si>
  <si>
    <t>CLM005907</t>
  </si>
  <si>
    <t>CLM005908</t>
  </si>
  <si>
    <t>POL03016</t>
  </si>
  <si>
    <t>CLM005909</t>
  </si>
  <si>
    <t>CLM005910</t>
  </si>
  <si>
    <t>POL00817</t>
  </si>
  <si>
    <t>CLM005911</t>
  </si>
  <si>
    <t>CLM005912</t>
  </si>
  <si>
    <t>CLM005913</t>
  </si>
  <si>
    <t>CLM005914</t>
  </si>
  <si>
    <t>CLM005915</t>
  </si>
  <si>
    <t>CLM005916</t>
  </si>
  <si>
    <t>CLM005917</t>
  </si>
  <si>
    <t>CLM005918</t>
  </si>
  <si>
    <t>CLM005919</t>
  </si>
  <si>
    <t>CLM005920</t>
  </si>
  <si>
    <t>CLM005921</t>
  </si>
  <si>
    <t>CLM005922</t>
  </si>
  <si>
    <t>POL03108</t>
  </si>
  <si>
    <t>CLM005923</t>
  </si>
  <si>
    <t>CLM005924</t>
  </si>
  <si>
    <t>CLM005925</t>
  </si>
  <si>
    <t>CLM005926</t>
  </si>
  <si>
    <t>CLM005927</t>
  </si>
  <si>
    <t>CLM005928</t>
  </si>
  <si>
    <t>CLM005929</t>
  </si>
  <si>
    <t>CLM005930</t>
  </si>
  <si>
    <t>CLM005931</t>
  </si>
  <si>
    <t>CLM005932</t>
  </si>
  <si>
    <t>CLM005933</t>
  </si>
  <si>
    <t>CLM005934</t>
  </si>
  <si>
    <t>CLM005935</t>
  </si>
  <si>
    <t>CLM005936</t>
  </si>
  <si>
    <t>CLM005937</t>
  </si>
  <si>
    <t>CLM005938</t>
  </si>
  <si>
    <t>CLM005939</t>
  </si>
  <si>
    <t>CLM005940</t>
  </si>
  <si>
    <t>CLM005941</t>
  </si>
  <si>
    <t>CLM005942</t>
  </si>
  <si>
    <t>CLM005943</t>
  </si>
  <si>
    <t>CLM005944</t>
  </si>
  <si>
    <t>CLM005945</t>
  </si>
  <si>
    <t>CLM005946</t>
  </si>
  <si>
    <t>CLM005947</t>
  </si>
  <si>
    <t>CLM005948</t>
  </si>
  <si>
    <t>CLM005949</t>
  </si>
  <si>
    <t>CLM005950</t>
  </si>
  <si>
    <t>CLM005951</t>
  </si>
  <si>
    <t>CLM005952</t>
  </si>
  <si>
    <t>CLM005953</t>
  </si>
  <si>
    <t>CUST00147</t>
  </si>
  <si>
    <t>POL00631</t>
  </si>
  <si>
    <t>CLM005954</t>
  </si>
  <si>
    <t>CLM005955</t>
  </si>
  <si>
    <t>CLM005956</t>
  </si>
  <si>
    <t>CLM005957</t>
  </si>
  <si>
    <t>CLM005958</t>
  </si>
  <si>
    <t>CLM005959</t>
  </si>
  <si>
    <t>POL02419</t>
  </si>
  <si>
    <t>CLM005960</t>
  </si>
  <si>
    <t>CLM005961</t>
  </si>
  <si>
    <t>POL02320</t>
  </si>
  <si>
    <t>CLM005962</t>
  </si>
  <si>
    <t>CLM005963</t>
  </si>
  <si>
    <t>CLM005964</t>
  </si>
  <si>
    <t>CLM005965</t>
  </si>
  <si>
    <t>CLM005966</t>
  </si>
  <si>
    <t>POL01474</t>
  </si>
  <si>
    <t>CLM005967</t>
  </si>
  <si>
    <t>CLM005968</t>
  </si>
  <si>
    <t>CLM005969</t>
  </si>
  <si>
    <t>CLM005970</t>
  </si>
  <si>
    <t>CLM005971</t>
  </si>
  <si>
    <t>POL02984</t>
  </si>
  <si>
    <t>CLM005972</t>
  </si>
  <si>
    <t>CLM005973</t>
  </si>
  <si>
    <t>POL01104</t>
  </si>
  <si>
    <t>CLM005974</t>
  </si>
  <si>
    <t>POL02704</t>
  </si>
  <si>
    <t>CLM005975</t>
  </si>
  <si>
    <t>CLM005976</t>
  </si>
  <si>
    <t>CLM005977</t>
  </si>
  <si>
    <t>CLM005978</t>
  </si>
  <si>
    <t>CUST00939</t>
  </si>
  <si>
    <t>POL01247</t>
  </si>
  <si>
    <t>CLM005979</t>
  </si>
  <si>
    <t>CLM005980</t>
  </si>
  <si>
    <t>POL03182</t>
  </si>
  <si>
    <t>CLM005981</t>
  </si>
  <si>
    <t>POL00126</t>
  </si>
  <si>
    <t>CLM005982</t>
  </si>
  <si>
    <t>CLM005983</t>
  </si>
  <si>
    <t>POL00836</t>
  </si>
  <si>
    <t>CLM005984</t>
  </si>
  <si>
    <t>CLM005985</t>
  </si>
  <si>
    <t>POL00676</t>
  </si>
  <si>
    <t>CLM005986</t>
  </si>
  <si>
    <t>CLM005987</t>
  </si>
  <si>
    <t>CLM005988</t>
  </si>
  <si>
    <t>POL01033</t>
  </si>
  <si>
    <t>CLM005989</t>
  </si>
  <si>
    <t>CLM005990</t>
  </si>
  <si>
    <t>CLM005991</t>
  </si>
  <si>
    <t>CLM005992</t>
  </si>
  <si>
    <t>CLM005993</t>
  </si>
  <si>
    <t>CLM005994</t>
  </si>
  <si>
    <t>CLM005995</t>
  </si>
  <si>
    <t>CLM005996</t>
  </si>
  <si>
    <t>CLM005997</t>
  </si>
  <si>
    <t>CLM005998</t>
  </si>
  <si>
    <t>CLM005999</t>
  </si>
  <si>
    <t>CLM006000</t>
  </si>
  <si>
    <t>CLM006001</t>
  </si>
  <si>
    <t>CLM006002</t>
  </si>
  <si>
    <t>CLM006003</t>
  </si>
  <si>
    <t>CLM006004</t>
  </si>
  <si>
    <t>CLM006005</t>
  </si>
  <si>
    <t>CLM006006</t>
  </si>
  <si>
    <t>CUST00670</t>
  </si>
  <si>
    <t>POL02832</t>
  </si>
  <si>
    <t>CLM006007</t>
  </si>
  <si>
    <t>POL02337</t>
  </si>
  <si>
    <t>CLM006008</t>
  </si>
  <si>
    <t>POL02531</t>
  </si>
  <si>
    <t>CLM006009</t>
  </si>
  <si>
    <t>CLM006010</t>
  </si>
  <si>
    <t>POL00353</t>
  </si>
  <si>
    <t>CLM006011</t>
  </si>
  <si>
    <t>CLM006012</t>
  </si>
  <si>
    <t>CLM006013</t>
  </si>
  <si>
    <t>CLM006014</t>
  </si>
  <si>
    <t>POL01935</t>
  </si>
  <si>
    <t>CLM006015</t>
  </si>
  <si>
    <t>CLM006016</t>
  </si>
  <si>
    <t>CLM006017</t>
  </si>
  <si>
    <t>CLM006018</t>
  </si>
  <si>
    <t>CLM006019</t>
  </si>
  <si>
    <t>CLM006020</t>
  </si>
  <si>
    <t>CLM006021</t>
  </si>
  <si>
    <t>CLM006022</t>
  </si>
  <si>
    <t>CLM006023</t>
  </si>
  <si>
    <t>CLM006024</t>
  </si>
  <si>
    <t>CLM006025</t>
  </si>
  <si>
    <t>CLM006026</t>
  </si>
  <si>
    <t>CLM006027</t>
  </si>
  <si>
    <t>CLM006028</t>
  </si>
  <si>
    <t>POL01800</t>
  </si>
  <si>
    <t>CLM006029</t>
  </si>
  <si>
    <t>CLM006030</t>
  </si>
  <si>
    <t>CLM006031</t>
  </si>
  <si>
    <t>CLM006032</t>
  </si>
  <si>
    <t>CLM006033</t>
  </si>
  <si>
    <t>CLM006034</t>
  </si>
  <si>
    <t>CLM006035</t>
  </si>
  <si>
    <t>CLM006036</t>
  </si>
  <si>
    <t>CLM006037</t>
  </si>
  <si>
    <t>CLM006038</t>
  </si>
  <si>
    <t>CLM006039</t>
  </si>
  <si>
    <t>CUST00915</t>
  </si>
  <si>
    <t>POL02102</t>
  </si>
  <si>
    <t>CLM006040</t>
  </si>
  <si>
    <t>CLM006041</t>
  </si>
  <si>
    <t>CLM006042</t>
  </si>
  <si>
    <t>CLM006043</t>
  </si>
  <si>
    <t>CLM006044</t>
  </si>
  <si>
    <t>CLM006045</t>
  </si>
  <si>
    <t>CLM006046</t>
  </si>
  <si>
    <t>CLM006047</t>
  </si>
  <si>
    <t>CLM006048</t>
  </si>
  <si>
    <t>CLM006049</t>
  </si>
  <si>
    <t>CLM006050</t>
  </si>
  <si>
    <t>CLM006051</t>
  </si>
  <si>
    <t>CLM006052</t>
  </si>
  <si>
    <t>CLM006053</t>
  </si>
  <si>
    <t>CLM006054</t>
  </si>
  <si>
    <t>CLM006055</t>
  </si>
  <si>
    <t>CLM006056</t>
  </si>
  <si>
    <t>CLM006057</t>
  </si>
  <si>
    <t>POL01973</t>
  </si>
  <si>
    <t>CLM006058</t>
  </si>
  <si>
    <t>CLM006059</t>
  </si>
  <si>
    <t>CLM006060</t>
  </si>
  <si>
    <t>CLM006061</t>
  </si>
  <si>
    <t>CLM006062</t>
  </si>
  <si>
    <t>POL01575</t>
  </si>
  <si>
    <t>CLM006063</t>
  </si>
  <si>
    <t>CLM006064</t>
  </si>
  <si>
    <t>CLM006065</t>
  </si>
  <si>
    <t>CLM006066</t>
  </si>
  <si>
    <t>CLM006067</t>
  </si>
  <si>
    <t>CLM006068</t>
  </si>
  <si>
    <t>CLM006069</t>
  </si>
  <si>
    <t>POL02551</t>
  </si>
  <si>
    <t>CLM006070</t>
  </si>
  <si>
    <t>CUST02492</t>
  </si>
  <si>
    <t>POL01148</t>
  </si>
  <si>
    <t>CLM006071</t>
  </si>
  <si>
    <t>CLM006072</t>
  </si>
  <si>
    <t>CLM006073</t>
  </si>
  <si>
    <t>CLM006074</t>
  </si>
  <si>
    <t>CLM006075</t>
  </si>
  <si>
    <t>CLM006076</t>
  </si>
  <si>
    <t>CLM006077</t>
  </si>
  <si>
    <t>POL02485</t>
  </si>
  <si>
    <t>CLM006078</t>
  </si>
  <si>
    <t>CLM006079</t>
  </si>
  <si>
    <t>CLM006080</t>
  </si>
  <si>
    <t>CLM006081</t>
  </si>
  <si>
    <t>CLM006082</t>
  </si>
  <si>
    <t>CLM006083</t>
  </si>
  <si>
    <t>CLM006084</t>
  </si>
  <si>
    <t>CLM006085</t>
  </si>
  <si>
    <t>CLM006086</t>
  </si>
  <si>
    <t>CLM006087</t>
  </si>
  <si>
    <t>CLM006088</t>
  </si>
  <si>
    <t>CLM006089</t>
  </si>
  <si>
    <t>CLM006090</t>
  </si>
  <si>
    <t>CLM006091</t>
  </si>
  <si>
    <t>CLM006092</t>
  </si>
  <si>
    <t>CLM006093</t>
  </si>
  <si>
    <t>CLM006094</t>
  </si>
  <si>
    <t>CLM006095</t>
  </si>
  <si>
    <t>CLM006096</t>
  </si>
  <si>
    <t>CLM006097</t>
  </si>
  <si>
    <t>CLM006098</t>
  </si>
  <si>
    <t>CLM006099</t>
  </si>
  <si>
    <t>CLM006100</t>
  </si>
  <si>
    <t>CLM006101</t>
  </si>
  <si>
    <t>CLM006102</t>
  </si>
  <si>
    <t>CLM006103</t>
  </si>
  <si>
    <t>CLM006104</t>
  </si>
  <si>
    <t>CLM006105</t>
  </si>
  <si>
    <t>CLM006106</t>
  </si>
  <si>
    <t>CLM006107</t>
  </si>
  <si>
    <t>CLM006108</t>
  </si>
  <si>
    <t>CLM006109</t>
  </si>
  <si>
    <t>POL02527</t>
  </si>
  <si>
    <t>CLM006110</t>
  </si>
  <si>
    <t>CLM006111</t>
  </si>
  <si>
    <t>CLM006112</t>
  </si>
  <si>
    <t>CLM006113</t>
  </si>
  <si>
    <t>CLM006114</t>
  </si>
  <si>
    <t>CLM006115</t>
  </si>
  <si>
    <t>CLM006116</t>
  </si>
  <si>
    <t>CLM006117</t>
  </si>
  <si>
    <t>CLM006118</t>
  </si>
  <si>
    <t>CLM006119</t>
  </si>
  <si>
    <t>CLM006120</t>
  </si>
  <si>
    <t>CLM006121</t>
  </si>
  <si>
    <t>CLM006122</t>
  </si>
  <si>
    <t>POL02040</t>
  </si>
  <si>
    <t>CLM006123</t>
  </si>
  <si>
    <t>CUST02388</t>
  </si>
  <si>
    <t>POL01379</t>
  </si>
  <si>
    <t>CLM006124</t>
  </si>
  <si>
    <t>CLM006125</t>
  </si>
  <si>
    <t>CUST00919</t>
  </si>
  <si>
    <t>POL02907</t>
  </si>
  <si>
    <t>CLM006126</t>
  </si>
  <si>
    <t>CLM006127</t>
  </si>
  <si>
    <t>CLM006128</t>
  </si>
  <si>
    <t>POL02884</t>
  </si>
  <si>
    <t>CLM006129</t>
  </si>
  <si>
    <t>CUST01346</t>
  </si>
  <si>
    <t>POL02903</t>
  </si>
  <si>
    <t>CLM006130</t>
  </si>
  <si>
    <t>CUST02448</t>
  </si>
  <si>
    <t>POL01593</t>
  </si>
  <si>
    <t>CLM006131</t>
  </si>
  <si>
    <t>CLM006132</t>
  </si>
  <si>
    <t>CLM006133</t>
  </si>
  <si>
    <t>CUST00751</t>
  </si>
  <si>
    <t>POL02826</t>
  </si>
  <si>
    <t>CLM006134</t>
  </si>
  <si>
    <t>CLM006135</t>
  </si>
  <si>
    <t>CLM006136</t>
  </si>
  <si>
    <t>CLM006137</t>
  </si>
  <si>
    <t>CLM006138</t>
  </si>
  <si>
    <t>CLM006139</t>
  </si>
  <si>
    <t>CLM006140</t>
  </si>
  <si>
    <t>CLM006141</t>
  </si>
  <si>
    <t>CLM006142</t>
  </si>
  <si>
    <t>CLM006143</t>
  </si>
  <si>
    <t>CUST01221</t>
  </si>
  <si>
    <t>POL01317</t>
  </si>
  <si>
    <t>CLM006144</t>
  </si>
  <si>
    <t>CLM006145</t>
  </si>
  <si>
    <t>CLM006146</t>
  </si>
  <si>
    <t>CLM006147</t>
  </si>
  <si>
    <t>CLM006148</t>
  </si>
  <si>
    <t>CLM006149</t>
  </si>
  <si>
    <t>CUST00475</t>
  </si>
  <si>
    <t>POL01675</t>
  </si>
  <si>
    <t>CLM006150</t>
  </si>
  <si>
    <t>CLM006151</t>
  </si>
  <si>
    <t>CLM006152</t>
  </si>
  <si>
    <t>CLM006153</t>
  </si>
  <si>
    <t>CLM006154</t>
  </si>
  <si>
    <t>CLM006155</t>
  </si>
  <si>
    <t>CLM006156</t>
  </si>
  <si>
    <t>CLM006157</t>
  </si>
  <si>
    <t>CLM006158</t>
  </si>
  <si>
    <t>POL02804</t>
  </si>
  <si>
    <t>CLM006159</t>
  </si>
  <si>
    <t>CLM006160</t>
  </si>
  <si>
    <t>CLM006161</t>
  </si>
  <si>
    <t>CLM006162</t>
  </si>
  <si>
    <t>CLM006163</t>
  </si>
  <si>
    <t>CLM006164</t>
  </si>
  <si>
    <t>CLM006165</t>
  </si>
  <si>
    <t>CLM006166</t>
  </si>
  <si>
    <t>POL01960</t>
  </si>
  <si>
    <t>CLM006167</t>
  </si>
  <si>
    <t>CLM006168</t>
  </si>
  <si>
    <t>CLM006169</t>
  </si>
  <si>
    <t>CLM006170</t>
  </si>
  <si>
    <t>CLM006171</t>
  </si>
  <si>
    <t>CLM006172</t>
  </si>
  <si>
    <t>CLM006173</t>
  </si>
  <si>
    <t>CLM006174</t>
  </si>
  <si>
    <t>CLM006175</t>
  </si>
  <si>
    <t>CLM006176</t>
  </si>
  <si>
    <t>CLM006177</t>
  </si>
  <si>
    <t>CUST00178</t>
  </si>
  <si>
    <t>POL02298</t>
  </si>
  <si>
    <t>CLM006178</t>
  </si>
  <si>
    <t>POL02388</t>
  </si>
  <si>
    <t>CLM006179</t>
  </si>
  <si>
    <t>CLM006180</t>
  </si>
  <si>
    <t>CUST01417</t>
  </si>
  <si>
    <t>POL03035</t>
  </si>
  <si>
    <t>CLM006181</t>
  </si>
  <si>
    <t>CLM006182</t>
  </si>
  <si>
    <t>POL01087</t>
  </si>
  <si>
    <t>CLM006183</t>
  </si>
  <si>
    <t>CUST01874</t>
  </si>
  <si>
    <t>POL02144</t>
  </si>
  <si>
    <t>CLM006184</t>
  </si>
  <si>
    <t>POL01712</t>
  </si>
  <si>
    <t>CLM006185</t>
  </si>
  <si>
    <t>CLM006186</t>
  </si>
  <si>
    <t>CLM006187</t>
  </si>
  <si>
    <t>CLM006188</t>
  </si>
  <si>
    <t>CLM006189</t>
  </si>
  <si>
    <t>CLM006190</t>
  </si>
  <si>
    <t>POL00921</t>
  </si>
  <si>
    <t>CLM006191</t>
  </si>
  <si>
    <t>CUST02387</t>
  </si>
  <si>
    <t>POL02315</t>
  </si>
  <si>
    <t>CLM006192</t>
  </si>
  <si>
    <t>CLM006193</t>
  </si>
  <si>
    <t>CLM006194</t>
  </si>
  <si>
    <t>CLM006195</t>
  </si>
  <si>
    <t>CLM006196</t>
  </si>
  <si>
    <t>CLM006197</t>
  </si>
  <si>
    <t>CUST00623</t>
  </si>
  <si>
    <t>POL02634</t>
  </si>
  <si>
    <t>CLM006198</t>
  </si>
  <si>
    <t>CUST00787</t>
  </si>
  <si>
    <t>POL00499</t>
  </si>
  <si>
    <t>CLM006199</t>
  </si>
  <si>
    <t>CLM006200</t>
  </si>
  <si>
    <t>CLM006201</t>
  </si>
  <si>
    <t>CLM006202</t>
  </si>
  <si>
    <t>CLM006203</t>
  </si>
  <si>
    <t>CLM006204</t>
  </si>
  <si>
    <t>CLM006205</t>
  </si>
  <si>
    <t>CLM006206</t>
  </si>
  <si>
    <t>CLM006207</t>
  </si>
  <si>
    <t>CLM006208</t>
  </si>
  <si>
    <t>POL01708</t>
  </si>
  <si>
    <t>CLM006209</t>
  </si>
  <si>
    <t>CLM006210</t>
  </si>
  <si>
    <t>CLM006211</t>
  </si>
  <si>
    <t>CLM006212</t>
  </si>
  <si>
    <t>CLM006213</t>
  </si>
  <si>
    <t>CLM006214</t>
  </si>
  <si>
    <t>POL02591</t>
  </si>
  <si>
    <t>CLM006215</t>
  </si>
  <si>
    <t>CLM006216</t>
  </si>
  <si>
    <t>POL02427</t>
  </si>
  <si>
    <t>CLM006217</t>
  </si>
  <si>
    <t>CLM006218</t>
  </si>
  <si>
    <t>CLM006219</t>
  </si>
  <si>
    <t>POL00208</t>
  </si>
  <si>
    <t>CLM006220</t>
  </si>
  <si>
    <t>CLM006221</t>
  </si>
  <si>
    <t>CLM006222</t>
  </si>
  <si>
    <t>POL00648</t>
  </si>
  <si>
    <t>CLM006223</t>
  </si>
  <si>
    <t>CLM006224</t>
  </si>
  <si>
    <t>CLM006225</t>
  </si>
  <si>
    <t>CLM006226</t>
  </si>
  <si>
    <t>CLM006227</t>
  </si>
  <si>
    <t>CLM006228</t>
  </si>
  <si>
    <t>CLM006229</t>
  </si>
  <si>
    <t>CLM006230</t>
  </si>
  <si>
    <t>CLM006231</t>
  </si>
  <si>
    <t>CLM006232</t>
  </si>
  <si>
    <t>CLM006233</t>
  </si>
  <si>
    <t>CLM006234</t>
  </si>
  <si>
    <t>CLM006235</t>
  </si>
  <si>
    <t>CLM006236</t>
  </si>
  <si>
    <t>CLM006237</t>
  </si>
  <si>
    <t>CLM006238</t>
  </si>
  <si>
    <t>CLM006239</t>
  </si>
  <si>
    <t>CLM006240</t>
  </si>
  <si>
    <t>CLM006241</t>
  </si>
  <si>
    <t>CLM006242</t>
  </si>
  <si>
    <t>CLM006243</t>
  </si>
  <si>
    <t>CLM006244</t>
  </si>
  <si>
    <t>CLM006245</t>
  </si>
  <si>
    <t>CLM006246</t>
  </si>
  <si>
    <t>CLM006247</t>
  </si>
  <si>
    <t>CLM006248</t>
  </si>
  <si>
    <t>POL00777</t>
  </si>
  <si>
    <t>CLM006249</t>
  </si>
  <si>
    <t>CLM006250</t>
  </si>
  <si>
    <t>CLM006251</t>
  </si>
  <si>
    <t>CLM006252</t>
  </si>
  <si>
    <t>CLM006253</t>
  </si>
  <si>
    <t>POL03125</t>
  </si>
  <si>
    <t>CLM006254</t>
  </si>
  <si>
    <t>CLM006255</t>
  </si>
  <si>
    <t>CLM006256</t>
  </si>
  <si>
    <t>CLM006257</t>
  </si>
  <si>
    <t>CLM006258</t>
  </si>
  <si>
    <t>CLM006259</t>
  </si>
  <si>
    <t>CLM006260</t>
  </si>
  <si>
    <t>CLM006261</t>
  </si>
  <si>
    <t>CLM006262</t>
  </si>
  <si>
    <t>CLM006263</t>
  </si>
  <si>
    <t>CLM006264</t>
  </si>
  <si>
    <t>CLM006265</t>
  </si>
  <si>
    <t>CLM006266</t>
  </si>
  <si>
    <t>CLM006267</t>
  </si>
  <si>
    <t>CLM006268</t>
  </si>
  <si>
    <t>CLM006269</t>
  </si>
  <si>
    <t>CLM006270</t>
  </si>
  <si>
    <t>CLM006271</t>
  </si>
  <si>
    <t>CLM006272</t>
  </si>
  <si>
    <t>CLM006273</t>
  </si>
  <si>
    <t>CLM006274</t>
  </si>
  <si>
    <t>CLM006275</t>
  </si>
  <si>
    <t>CLM006276</t>
  </si>
  <si>
    <t>CLM006277</t>
  </si>
  <si>
    <t>CUST00123</t>
  </si>
  <si>
    <t>POL01468</t>
  </si>
  <si>
    <t>CLM006278</t>
  </si>
  <si>
    <t>CLM006279</t>
  </si>
  <si>
    <t>CLM006280</t>
  </si>
  <si>
    <t>CLM006281</t>
  </si>
  <si>
    <t>POL02780</t>
  </si>
  <si>
    <t>CLM006282</t>
  </si>
  <si>
    <t>POL01891</t>
  </si>
  <si>
    <t>CLM006283</t>
  </si>
  <si>
    <t>CLM006284</t>
  </si>
  <si>
    <t>CLM006285</t>
  </si>
  <si>
    <t>CLM006286</t>
  </si>
  <si>
    <t>CLM006287</t>
  </si>
  <si>
    <t>CUST01378</t>
  </si>
  <si>
    <t>POL03042</t>
  </si>
  <si>
    <t>CLM006288</t>
  </si>
  <si>
    <t>CLM006289</t>
  </si>
  <si>
    <t>CLM006290</t>
  </si>
  <si>
    <t>CLM006291</t>
  </si>
  <si>
    <t>CLM006292</t>
  </si>
  <si>
    <t>CLM006293</t>
  </si>
  <si>
    <t>CLM006294</t>
  </si>
  <si>
    <t>POL03072</t>
  </si>
  <si>
    <t>CLM006295</t>
  </si>
  <si>
    <t>CUST01582</t>
  </si>
  <si>
    <t>POL00611</t>
  </si>
  <si>
    <t>CLM006296</t>
  </si>
  <si>
    <t>CLM006297</t>
  </si>
  <si>
    <t>CLM006298</t>
  </si>
  <si>
    <t>CLM006299</t>
  </si>
  <si>
    <t>CLM006300</t>
  </si>
  <si>
    <t>POL01664</t>
  </si>
  <si>
    <t>CLM006301</t>
  </si>
  <si>
    <t>CLM006302</t>
  </si>
  <si>
    <t>CLM006303</t>
  </si>
  <si>
    <t>CLM006304</t>
  </si>
  <si>
    <t>CLM006305</t>
  </si>
  <si>
    <t>POL00660</t>
  </si>
  <si>
    <t>CLM006306</t>
  </si>
  <si>
    <t>CLM006307</t>
  </si>
  <si>
    <t>CLM006308</t>
  </si>
  <si>
    <t>CLM006309</t>
  </si>
  <si>
    <t>CLM006310</t>
  </si>
  <si>
    <t>CLM006311</t>
  </si>
  <si>
    <t>CLM006312</t>
  </si>
  <si>
    <t>CLM006313</t>
  </si>
  <si>
    <t>CLM006314</t>
  </si>
  <si>
    <t>CLM006315</t>
  </si>
  <si>
    <t>CLM006316</t>
  </si>
  <si>
    <t>CLM006317</t>
  </si>
  <si>
    <t>CLM006318</t>
  </si>
  <si>
    <t>CLM006319</t>
  </si>
  <si>
    <t>CLM006320</t>
  </si>
  <si>
    <t>CLM006321</t>
  </si>
  <si>
    <t>CUST01306</t>
  </si>
  <si>
    <t>POL01343</t>
  </si>
  <si>
    <t>CLM006322</t>
  </si>
  <si>
    <t>CLM006323</t>
  </si>
  <si>
    <t>CLM006324</t>
  </si>
  <si>
    <t>CLM006325</t>
  </si>
  <si>
    <t>CLM006326</t>
  </si>
  <si>
    <t>CLM006327</t>
  </si>
  <si>
    <t>CLM006328</t>
  </si>
  <si>
    <t>CLM006329</t>
  </si>
  <si>
    <t>CLM006330</t>
  </si>
  <si>
    <t>CLM006331</t>
  </si>
  <si>
    <t>CLM006332</t>
  </si>
  <si>
    <t>CLM006333</t>
  </si>
  <si>
    <t>CLM006334</t>
  </si>
  <si>
    <t>CLM006335</t>
  </si>
  <si>
    <t>POL02702</t>
  </si>
  <si>
    <t>CLM006336</t>
  </si>
  <si>
    <t>CLM006337</t>
  </si>
  <si>
    <t>POL00963</t>
  </si>
  <si>
    <t>CLM006338</t>
  </si>
  <si>
    <t>CLM006339</t>
  </si>
  <si>
    <t>POL01156</t>
  </si>
  <si>
    <t>CLM006340</t>
  </si>
  <si>
    <t>CLM006341</t>
  </si>
  <si>
    <t>CLM006342</t>
  </si>
  <si>
    <t>CLM006343</t>
  </si>
  <si>
    <t>CLM006344</t>
  </si>
  <si>
    <t>CLM006345</t>
  </si>
  <si>
    <t>CLM006346</t>
  </si>
  <si>
    <t>CLM006347</t>
  </si>
  <si>
    <t>POL01873</t>
  </si>
  <si>
    <t>CLM006348</t>
  </si>
  <si>
    <t>CLM006349</t>
  </si>
  <si>
    <t>CLM006350</t>
  </si>
  <si>
    <t>CLM006351</t>
  </si>
  <si>
    <t>CLM006352</t>
  </si>
  <si>
    <t>CLM006353</t>
  </si>
  <si>
    <t>CLM006354</t>
  </si>
  <si>
    <t>CLM006355</t>
  </si>
  <si>
    <t>CLM006356</t>
  </si>
  <si>
    <t>CUST02078</t>
  </si>
  <si>
    <t>POL02464</t>
  </si>
  <si>
    <t>CLM006357</t>
  </si>
  <si>
    <t>CLM006358</t>
  </si>
  <si>
    <t>CLM006359</t>
  </si>
  <si>
    <t>CLM006360</t>
  </si>
  <si>
    <t>CLM006361</t>
  </si>
  <si>
    <t>CLM006362</t>
  </si>
  <si>
    <t>CLM006363</t>
  </si>
  <si>
    <t>CLM006364</t>
  </si>
  <si>
    <t>CLM006365</t>
  </si>
  <si>
    <t>CLM006366</t>
  </si>
  <si>
    <t>POL00714</t>
  </si>
  <si>
    <t>CLM006367</t>
  </si>
  <si>
    <t>CLM006368</t>
  </si>
  <si>
    <t>CLM006369</t>
  </si>
  <si>
    <t>CLM006370</t>
  </si>
  <si>
    <t>CLM006371</t>
  </si>
  <si>
    <t>CLM006372</t>
  </si>
  <si>
    <t>CLM006373</t>
  </si>
  <si>
    <t>CLM006374</t>
  </si>
  <si>
    <t>CLM006375</t>
  </si>
  <si>
    <t>CLM006376</t>
  </si>
  <si>
    <t>CLM006377</t>
  </si>
  <si>
    <t>CLM006378</t>
  </si>
  <si>
    <t>CLM006379</t>
  </si>
  <si>
    <t>POL00441</t>
  </si>
  <si>
    <t>CLM006380</t>
  </si>
  <si>
    <t>POL01529</t>
  </si>
  <si>
    <t>CLM006381</t>
  </si>
  <si>
    <t>CLM006382</t>
  </si>
  <si>
    <t>CLM006383</t>
  </si>
  <si>
    <t>CLM006384</t>
  </si>
  <si>
    <t>CLM006385</t>
  </si>
  <si>
    <t>CLM006386</t>
  </si>
  <si>
    <t>CLM006387</t>
  </si>
  <si>
    <t>CLM006388</t>
  </si>
  <si>
    <t>CLM006389</t>
  </si>
  <si>
    <t>CLM006390</t>
  </si>
  <si>
    <t>CLM006391</t>
  </si>
  <si>
    <t>CLM006392</t>
  </si>
  <si>
    <t>CLM006393</t>
  </si>
  <si>
    <t>CLM006394</t>
  </si>
  <si>
    <t>CLM006395</t>
  </si>
  <si>
    <t>CUST01099</t>
  </si>
  <si>
    <t>POL01649</t>
  </si>
  <si>
    <t>CLM006396</t>
  </si>
  <si>
    <t>CLM006397</t>
  </si>
  <si>
    <t>POL01138</t>
  </si>
  <si>
    <t>CLM006398</t>
  </si>
  <si>
    <t>POL02477</t>
  </si>
  <si>
    <t>CLM006399</t>
  </si>
  <si>
    <t>POL01490</t>
  </si>
  <si>
    <t>CLM006400</t>
  </si>
  <si>
    <t>CLM006401</t>
  </si>
  <si>
    <t>POL01229</t>
  </si>
  <si>
    <t>CLM006402</t>
  </si>
  <si>
    <t>CLM006403</t>
  </si>
  <si>
    <t>CLM006404</t>
  </si>
  <si>
    <t>CLM006405</t>
  </si>
  <si>
    <t>CLM006406</t>
  </si>
  <si>
    <t>CLM006407</t>
  </si>
  <si>
    <t>CLM006408</t>
  </si>
  <si>
    <t>CLM006409</t>
  </si>
  <si>
    <t>CLM006410</t>
  </si>
  <si>
    <t>CLM006411</t>
  </si>
  <si>
    <t>CLM006412</t>
  </si>
  <si>
    <t>POL03194</t>
  </si>
  <si>
    <t>CLM006413</t>
  </si>
  <si>
    <t>CLM006414</t>
  </si>
  <si>
    <t>CLM006415</t>
  </si>
  <si>
    <t>POL01950</t>
  </si>
  <si>
    <t>CLM006416</t>
  </si>
  <si>
    <t>CLM006417</t>
  </si>
  <si>
    <t>POL00079</t>
  </si>
  <si>
    <t>CLM006418</t>
  </si>
  <si>
    <t>CLM006419</t>
  </si>
  <si>
    <t>CLM006420</t>
  </si>
  <si>
    <t>CLM006421</t>
  </si>
  <si>
    <t>CLM006422</t>
  </si>
  <si>
    <t>CLM006423</t>
  </si>
  <si>
    <t>CLM006424</t>
  </si>
  <si>
    <t>POL03145</t>
  </si>
  <si>
    <t>CLM006425</t>
  </si>
  <si>
    <t>CLM006426</t>
  </si>
  <si>
    <t>CLM006427</t>
  </si>
  <si>
    <t>CLM006428</t>
  </si>
  <si>
    <t>CLM006429</t>
  </si>
  <si>
    <t>CLM006430</t>
  </si>
  <si>
    <t>CLM006431</t>
  </si>
  <si>
    <t>CLM006432</t>
  </si>
  <si>
    <t>CUST02442</t>
  </si>
  <si>
    <t>POL01028</t>
  </si>
  <si>
    <t>CLM006433</t>
  </si>
  <si>
    <t>CLM006434</t>
  </si>
  <si>
    <t>POL02879</t>
  </si>
  <si>
    <t>CLM006435</t>
  </si>
  <si>
    <t>CLM006436</t>
  </si>
  <si>
    <t>CUST00472</t>
  </si>
  <si>
    <t>POL01770</t>
  </si>
  <si>
    <t>CLM006437</t>
  </si>
  <si>
    <t>POL01368</t>
  </si>
  <si>
    <t>CLM006438</t>
  </si>
  <si>
    <t>CLM006439</t>
  </si>
  <si>
    <t>CLM006440</t>
  </si>
  <si>
    <t>CLM006441</t>
  </si>
  <si>
    <t>CLM006442</t>
  </si>
  <si>
    <t>CLM006443</t>
  </si>
  <si>
    <t>CLM006444</t>
  </si>
  <si>
    <t>CLM006445</t>
  </si>
  <si>
    <t>CLM006446</t>
  </si>
  <si>
    <t>CLM006447</t>
  </si>
  <si>
    <t>CLM006448</t>
  </si>
  <si>
    <t>CLM006449</t>
  </si>
  <si>
    <t>CLM006450</t>
  </si>
  <si>
    <t>CLM006451</t>
  </si>
  <si>
    <t>CLM006452</t>
  </si>
  <si>
    <t>CLM006453</t>
  </si>
  <si>
    <t>CLM006454</t>
  </si>
  <si>
    <t>CLM006455</t>
  </si>
  <si>
    <t>CLM006456</t>
  </si>
  <si>
    <t>CLM006457</t>
  </si>
  <si>
    <t>CLM006458</t>
  </si>
  <si>
    <t>CLM006459</t>
  </si>
  <si>
    <t>POL02851</t>
  </si>
  <si>
    <t>CLM006460</t>
  </si>
  <si>
    <t>CLM006461</t>
  </si>
  <si>
    <t>CLM006462</t>
  </si>
  <si>
    <t>CLM006463</t>
  </si>
  <si>
    <t>POL00340</t>
  </si>
  <si>
    <t>CLM006464</t>
  </si>
  <si>
    <t>CLM006465</t>
  </si>
  <si>
    <t>CLM006466</t>
  </si>
  <si>
    <t>CLM006467</t>
  </si>
  <si>
    <t>CLM006468</t>
  </si>
  <si>
    <t>CLM006469</t>
  </si>
  <si>
    <t>CLM006470</t>
  </si>
  <si>
    <t>CLM006471</t>
  </si>
  <si>
    <t>CLM006472</t>
  </si>
  <si>
    <t>CLM006473</t>
  </si>
  <si>
    <t>CLM006474</t>
  </si>
  <si>
    <t>CLM006475</t>
  </si>
  <si>
    <t>CLM006476</t>
  </si>
  <si>
    <t>CLM006477</t>
  </si>
  <si>
    <t>CLM006478</t>
  </si>
  <si>
    <t>CLM006479</t>
  </si>
  <si>
    <t>CLM006480</t>
  </si>
  <si>
    <t>CLM006481</t>
  </si>
  <si>
    <t>CLM006482</t>
  </si>
  <si>
    <t>CLM006483</t>
  </si>
  <si>
    <t>CLM006484</t>
  </si>
  <si>
    <t>CLM006485</t>
  </si>
  <si>
    <t>CLM006486</t>
  </si>
  <si>
    <t>CLM006487</t>
  </si>
  <si>
    <t>CLM006488</t>
  </si>
  <si>
    <t>CLM006489</t>
  </si>
  <si>
    <t>CLM006490</t>
  </si>
  <si>
    <t>POL01982</t>
  </si>
  <si>
    <t>CLM006491</t>
  </si>
  <si>
    <t>CLM006492</t>
  </si>
  <si>
    <t>CLM006493</t>
  </si>
  <si>
    <t>CLM006494</t>
  </si>
  <si>
    <t>CLM006495</t>
  </si>
  <si>
    <t>CLM006496</t>
  </si>
  <si>
    <t>CLM006497</t>
  </si>
  <si>
    <t>CLM006498</t>
  </si>
  <si>
    <t>CLM006499</t>
  </si>
  <si>
    <t>CLM006500</t>
  </si>
  <si>
    <t>CLM006501</t>
  </si>
  <si>
    <t>CLM006502</t>
  </si>
  <si>
    <t>CLM006503</t>
  </si>
  <si>
    <t>CLM006504</t>
  </si>
  <si>
    <t>CLM006505</t>
  </si>
  <si>
    <t>CLM006506</t>
  </si>
  <si>
    <t>CLM006507</t>
  </si>
  <si>
    <t>CLM006508</t>
  </si>
  <si>
    <t>CLM006509</t>
  </si>
  <si>
    <t>CLM006510</t>
  </si>
  <si>
    <t>CLM006511</t>
  </si>
  <si>
    <t>CLM006512</t>
  </si>
  <si>
    <t>CLM006513</t>
  </si>
  <si>
    <t>CLM006514</t>
  </si>
  <si>
    <t>CUST02398</t>
  </si>
  <si>
    <t>POL02279</t>
  </si>
  <si>
    <t>CLM006515</t>
  </si>
  <si>
    <t>POL01272</t>
  </si>
  <si>
    <t>CLM006516</t>
  </si>
  <si>
    <t>CLM006517</t>
  </si>
  <si>
    <t>POL01038</t>
  </si>
  <si>
    <t>CLM006518</t>
  </si>
  <si>
    <t>CLM006519</t>
  </si>
  <si>
    <t>POL00812</t>
  </si>
  <si>
    <t>CLM006520</t>
  </si>
  <si>
    <t>CLM006521</t>
  </si>
  <si>
    <t>CLM006522</t>
  </si>
  <si>
    <t>CLM006523</t>
  </si>
  <si>
    <t>CUST00058</t>
  </si>
  <si>
    <t>POL01924</t>
  </si>
  <si>
    <t>CLM006524</t>
  </si>
  <si>
    <t>CLM006525</t>
  </si>
  <si>
    <t>CLM006526</t>
  </si>
  <si>
    <t>CLM006527</t>
  </si>
  <si>
    <t>CLM006528</t>
  </si>
  <si>
    <t>CLM006529</t>
  </si>
  <si>
    <t>CLM006530</t>
  </si>
  <si>
    <t>CLM006531</t>
  </si>
  <si>
    <t>CLM006532</t>
  </si>
  <si>
    <t>CLM006533</t>
  </si>
  <si>
    <t>CLM006534</t>
  </si>
  <si>
    <t>CLM006535</t>
  </si>
  <si>
    <t>CLM006536</t>
  </si>
  <si>
    <t>CLM006537</t>
  </si>
  <si>
    <t>CLM006538</t>
  </si>
  <si>
    <t>CLM006539</t>
  </si>
  <si>
    <t>POL02459</t>
  </si>
  <si>
    <t>CLM006540</t>
  </si>
  <si>
    <t>CLM006541</t>
  </si>
  <si>
    <t>CLM006542</t>
  </si>
  <si>
    <t>CUST01793</t>
  </si>
  <si>
    <t>POL02168</t>
  </si>
  <si>
    <t>CLM006543</t>
  </si>
  <si>
    <t>POL03090</t>
  </si>
  <si>
    <t>CLM006544</t>
  </si>
  <si>
    <t>CLM006545</t>
  </si>
  <si>
    <t>CLM006546</t>
  </si>
  <si>
    <t>CLM006547</t>
  </si>
  <si>
    <t>CLM006548</t>
  </si>
  <si>
    <t>CLM006549</t>
  </si>
  <si>
    <t>CLM006550</t>
  </si>
  <si>
    <t>CLM006551</t>
  </si>
  <si>
    <t>POL02103</t>
  </si>
  <si>
    <t>CLM006552</t>
  </si>
  <si>
    <t>CLM006553</t>
  </si>
  <si>
    <t>CLM006554</t>
  </si>
  <si>
    <t>CUST00311</t>
  </si>
  <si>
    <t>POL02559</t>
  </si>
  <si>
    <t>CLM006555</t>
  </si>
  <si>
    <t>CUST01098</t>
  </si>
  <si>
    <t>POL01711</t>
  </si>
  <si>
    <t>CLM006556</t>
  </si>
  <si>
    <t>CLM006557</t>
  </si>
  <si>
    <t>CLM006558</t>
  </si>
  <si>
    <t>CLM006559</t>
  </si>
  <si>
    <t>CLM006560</t>
  </si>
  <si>
    <t>CLM006561</t>
  </si>
  <si>
    <t>CLM006562</t>
  </si>
  <si>
    <t>CLM006563</t>
  </si>
  <si>
    <t>CLM006564</t>
  </si>
  <si>
    <t>CLM006565</t>
  </si>
  <si>
    <t>CLM006566</t>
  </si>
  <si>
    <t>CLM006567</t>
  </si>
  <si>
    <t>CLM006568</t>
  </si>
  <si>
    <t>CLM006569</t>
  </si>
  <si>
    <t>CLM006570</t>
  </si>
  <si>
    <t>CLM006571</t>
  </si>
  <si>
    <t>CLM006572</t>
  </si>
  <si>
    <t>CLM006573</t>
  </si>
  <si>
    <t>CLM006574</t>
  </si>
  <si>
    <t>CLM006575</t>
  </si>
  <si>
    <t>CLM006576</t>
  </si>
  <si>
    <t>CLM006577</t>
  </si>
  <si>
    <t>CLM006578</t>
  </si>
  <si>
    <t>CLM006579</t>
  </si>
  <si>
    <t>CLM006580</t>
  </si>
  <si>
    <t>CLM006581</t>
  </si>
  <si>
    <t>CLM006582</t>
  </si>
  <si>
    <t>CLM006583</t>
  </si>
  <si>
    <t>CLM006584</t>
  </si>
  <si>
    <t>POL00345</t>
  </si>
  <si>
    <t>CLM006585</t>
  </si>
  <si>
    <t>CLM006586</t>
  </si>
  <si>
    <t>CLM006587</t>
  </si>
  <si>
    <t>CLM006588</t>
  </si>
  <si>
    <t>CLM006589</t>
  </si>
  <si>
    <t>CLM006590</t>
  </si>
  <si>
    <t>CLM006591</t>
  </si>
  <si>
    <t>CLM006592</t>
  </si>
  <si>
    <t>CLM006593</t>
  </si>
  <si>
    <t>POL02207</t>
  </si>
  <si>
    <t>CLM006594</t>
  </si>
  <si>
    <t>CLM006595</t>
  </si>
  <si>
    <t>CLM006596</t>
  </si>
  <si>
    <t>CLM006597</t>
  </si>
  <si>
    <t>CLM006598</t>
  </si>
  <si>
    <t>CLM006599</t>
  </si>
  <si>
    <t>CLM006600</t>
  </si>
  <si>
    <t>CLM006601</t>
  </si>
  <si>
    <t>POL00082</t>
  </si>
  <si>
    <t>CLM006602</t>
  </si>
  <si>
    <t>CLM006603</t>
  </si>
  <si>
    <t>CLM006604</t>
  </si>
  <si>
    <t>CLM006605</t>
  </si>
  <si>
    <t>CLM006606</t>
  </si>
  <si>
    <t>CLM006607</t>
  </si>
  <si>
    <t>CLM006608</t>
  </si>
  <si>
    <t>POL02105</t>
  </si>
  <si>
    <t>CLM006609</t>
  </si>
  <si>
    <t>CLM006610</t>
  </si>
  <si>
    <t>CLM006611</t>
  </si>
  <si>
    <t>CLM006612</t>
  </si>
  <si>
    <t>CLM006613</t>
  </si>
  <si>
    <t>CLM006614</t>
  </si>
  <si>
    <t>CLM006615</t>
  </si>
  <si>
    <t>CLM006616</t>
  </si>
  <si>
    <t>CLM006617</t>
  </si>
  <si>
    <t>CLM006618</t>
  </si>
  <si>
    <t>CLM006619</t>
  </si>
  <si>
    <t>CLM006620</t>
  </si>
  <si>
    <t>POL00915</t>
  </si>
  <si>
    <t>CLM006621</t>
  </si>
  <si>
    <t>CLM006622</t>
  </si>
  <si>
    <t>CLM006623</t>
  </si>
  <si>
    <t>CLM006624</t>
  </si>
  <si>
    <t>CLM006625</t>
  </si>
  <si>
    <t>CLM006626</t>
  </si>
  <si>
    <t>CLM006627</t>
  </si>
  <si>
    <t>CLM006628</t>
  </si>
  <si>
    <t>CLM006629</t>
  </si>
  <si>
    <t>CLM006630</t>
  </si>
  <si>
    <t>POL02151</t>
  </si>
  <si>
    <t>CLM006631</t>
  </si>
  <si>
    <t>CLM006632</t>
  </si>
  <si>
    <t>CLM006633</t>
  </si>
  <si>
    <t>CLM006634</t>
  </si>
  <si>
    <t>CLM006635</t>
  </si>
  <si>
    <t>CLM006636</t>
  </si>
  <si>
    <t>CLM006637</t>
  </si>
  <si>
    <t>CLM006638</t>
  </si>
  <si>
    <t>CLM006639</t>
  </si>
  <si>
    <t>CLM006640</t>
  </si>
  <si>
    <t>CLM006641</t>
  </si>
  <si>
    <t>CUST00726</t>
  </si>
  <si>
    <t>POL02957</t>
  </si>
  <si>
    <t>CLM006642</t>
  </si>
  <si>
    <t>CLM006643</t>
  </si>
  <si>
    <t>CLM006644</t>
  </si>
  <si>
    <t>CLM006645</t>
  </si>
  <si>
    <t>CUST02234</t>
  </si>
  <si>
    <t>POL01215</t>
  </si>
  <si>
    <t>CLM006646</t>
  </si>
  <si>
    <t>CLM006647</t>
  </si>
  <si>
    <t>CUST01903</t>
  </si>
  <si>
    <t>POL02896</t>
  </si>
  <si>
    <t>CLM006648</t>
  </si>
  <si>
    <t>CLM006649</t>
  </si>
  <si>
    <t>CLM006650</t>
  </si>
  <si>
    <t>CLM006651</t>
  </si>
  <si>
    <t>CLM006652</t>
  </si>
  <si>
    <t>CLM006653</t>
  </si>
  <si>
    <t>CLM006654</t>
  </si>
  <si>
    <t>CLM006655</t>
  </si>
  <si>
    <t>CLM006656</t>
  </si>
  <si>
    <t>CLM006657</t>
  </si>
  <si>
    <t>CLM006658</t>
  </si>
  <si>
    <t>CUST00016</t>
  </si>
  <si>
    <t>POL00885</t>
  </si>
  <si>
    <t>CLM006659</t>
  </si>
  <si>
    <t>CUST01005</t>
  </si>
  <si>
    <t>POL02829</t>
  </si>
  <si>
    <t>CLM006660</t>
  </si>
  <si>
    <t>CLM006661</t>
  </si>
  <si>
    <t>POL01964</t>
  </si>
  <si>
    <t>CLM006662</t>
  </si>
  <si>
    <t>CLM006663</t>
  </si>
  <si>
    <t>POL00999</t>
  </si>
  <si>
    <t>CLM006664</t>
  </si>
  <si>
    <t>CLM006665</t>
  </si>
  <si>
    <t>CLM006666</t>
  </si>
  <si>
    <t>CLM006667</t>
  </si>
  <si>
    <t>CLM006668</t>
  </si>
  <si>
    <t>CLM006669</t>
  </si>
  <si>
    <t>CLM006670</t>
  </si>
  <si>
    <t>CLM006671</t>
  </si>
  <si>
    <t>CLM006672</t>
  </si>
  <si>
    <t>CLM006673</t>
  </si>
  <si>
    <t>CLM006674</t>
  </si>
  <si>
    <t>CLM006675</t>
  </si>
  <si>
    <t>POL01710</t>
  </si>
  <si>
    <t>CLM006676</t>
  </si>
  <si>
    <t>CLM006677</t>
  </si>
  <si>
    <t>CLM006678</t>
  </si>
  <si>
    <t>CLM006679</t>
  </si>
  <si>
    <t>CLM006680</t>
  </si>
  <si>
    <t>POL00691</t>
  </si>
  <si>
    <t>CLM006681</t>
  </si>
  <si>
    <t>CLM006682</t>
  </si>
  <si>
    <t>CLM006683</t>
  </si>
  <si>
    <t>CUST00337</t>
  </si>
  <si>
    <t>POL02819</t>
  </si>
  <si>
    <t>CLM006684</t>
  </si>
  <si>
    <t>CLM006685</t>
  </si>
  <si>
    <t>CLM006686</t>
  </si>
  <si>
    <t>CLM006687</t>
  </si>
  <si>
    <t>CLM006688</t>
  </si>
  <si>
    <t>CLM006689</t>
  </si>
  <si>
    <t>CLM006690</t>
  </si>
  <si>
    <t>CLM006691</t>
  </si>
  <si>
    <t>CLM006692</t>
  </si>
  <si>
    <t>CLM006693</t>
  </si>
  <si>
    <t>CLM006694</t>
  </si>
  <si>
    <t>CLM006695</t>
  </si>
  <si>
    <t>CLM006696</t>
  </si>
  <si>
    <t>CLM006697</t>
  </si>
  <si>
    <t>CLM006698</t>
  </si>
  <si>
    <t>CLM006699</t>
  </si>
  <si>
    <t>CLM006700</t>
  </si>
  <si>
    <t>CLM006701</t>
  </si>
  <si>
    <t>CLM006702</t>
  </si>
  <si>
    <t>CLM006703</t>
  </si>
  <si>
    <t>CLM006704</t>
  </si>
  <si>
    <t>CLM006705</t>
  </si>
  <si>
    <t>CLM006706</t>
  </si>
  <si>
    <t>CLM006707</t>
  </si>
  <si>
    <t>CLM006708</t>
  </si>
  <si>
    <t>CLM006709</t>
  </si>
  <si>
    <t>CUST00747</t>
  </si>
  <si>
    <t>POL00562</t>
  </si>
  <si>
    <t>CLM006710</t>
  </si>
  <si>
    <t>CLM006711</t>
  </si>
  <si>
    <t>CLM006712</t>
  </si>
  <si>
    <t>CLM006713</t>
  </si>
  <si>
    <t>POL01128</t>
  </si>
  <si>
    <t>CLM006714</t>
  </si>
  <si>
    <t>CLM006715</t>
  </si>
  <si>
    <t>CLM006716</t>
  </si>
  <si>
    <t>CLM006717</t>
  </si>
  <si>
    <t>CLM006718</t>
  </si>
  <si>
    <t>CLM006719</t>
  </si>
  <si>
    <t>CLM006720</t>
  </si>
  <si>
    <t>CLM006721</t>
  </si>
  <si>
    <t>CLM006722</t>
  </si>
  <si>
    <t>CLM006723</t>
  </si>
  <si>
    <t>CLM006724</t>
  </si>
  <si>
    <t>CLM006725</t>
  </si>
  <si>
    <t>CLM006726</t>
  </si>
  <si>
    <t>CLM006727</t>
  </si>
  <si>
    <t>CLM006728</t>
  </si>
  <si>
    <t>CLM006729</t>
  </si>
  <si>
    <t>CLM006730</t>
  </si>
  <si>
    <t>CLM006731</t>
  </si>
  <si>
    <t>CLM006732</t>
  </si>
  <si>
    <t>CLM006733</t>
  </si>
  <si>
    <t>CLM006734</t>
  </si>
  <si>
    <t>CLM006735</t>
  </si>
  <si>
    <t>CLM006736</t>
  </si>
  <si>
    <t>POL02769</t>
  </si>
  <si>
    <t>CLM006737</t>
  </si>
  <si>
    <t>CLM006738</t>
  </si>
  <si>
    <t>CLM006739</t>
  </si>
  <si>
    <t>POL02603</t>
  </si>
  <si>
    <t>CLM006740</t>
  </si>
  <si>
    <t>CLM006741</t>
  </si>
  <si>
    <t>POL00614</t>
  </si>
  <si>
    <t>CLM006742</t>
  </si>
  <si>
    <t>CLM006743</t>
  </si>
  <si>
    <t>CLM006744</t>
  </si>
  <si>
    <t>CLM006745</t>
  </si>
  <si>
    <t>CLM006746</t>
  </si>
  <si>
    <t>CLM006747</t>
  </si>
  <si>
    <t>CLM006748</t>
  </si>
  <si>
    <t>CLM006749</t>
  </si>
  <si>
    <t>CLM006750</t>
  </si>
  <si>
    <t>CLM006751</t>
  </si>
  <si>
    <t>CLM006752</t>
  </si>
  <si>
    <t>CLM006753</t>
  </si>
  <si>
    <t>CLM006754</t>
  </si>
  <si>
    <t>CLM006755</t>
  </si>
  <si>
    <t>CLM006756</t>
  </si>
  <si>
    <t>CLM006757</t>
  </si>
  <si>
    <t>CLM006758</t>
  </si>
  <si>
    <t>CLM006759</t>
  </si>
  <si>
    <t>CLM006760</t>
  </si>
  <si>
    <t>CLM006761</t>
  </si>
  <si>
    <t>CLM006762</t>
  </si>
  <si>
    <t>CUST00040</t>
  </si>
  <si>
    <t>POL01909</t>
  </si>
  <si>
    <t>CLM006763</t>
  </si>
  <si>
    <t>CLM006764</t>
  </si>
  <si>
    <t>CLM006765</t>
  </si>
  <si>
    <t>CLM006766</t>
  </si>
  <si>
    <t>POL01841</t>
  </si>
  <si>
    <t>CLM006767</t>
  </si>
  <si>
    <t>CLM006768</t>
  </si>
  <si>
    <t>CLM006769</t>
  </si>
  <si>
    <t>CLM006770</t>
  </si>
  <si>
    <t>CLM006771</t>
  </si>
  <si>
    <t>CLM006772</t>
  </si>
  <si>
    <t>CLM006773</t>
  </si>
  <si>
    <t>CLM006774</t>
  </si>
  <si>
    <t>CLM006775</t>
  </si>
  <si>
    <t>CLM006776</t>
  </si>
  <si>
    <t>CLM006777</t>
  </si>
  <si>
    <t>CLM006778</t>
  </si>
  <si>
    <t>CLM006779</t>
  </si>
  <si>
    <t>CLM006780</t>
  </si>
  <si>
    <t>CLM006781</t>
  </si>
  <si>
    <t>CLM006782</t>
  </si>
  <si>
    <t>CLM006783</t>
  </si>
  <si>
    <t>CLM006784</t>
  </si>
  <si>
    <t>CLM006785</t>
  </si>
  <si>
    <t>CLM006786</t>
  </si>
  <si>
    <t>CLM006787</t>
  </si>
  <si>
    <t>CLM006788</t>
  </si>
  <si>
    <t>CLM006789</t>
  </si>
  <si>
    <t>CLM006790</t>
  </si>
  <si>
    <t>POL01498</t>
  </si>
  <si>
    <t>CLM006791</t>
  </si>
  <si>
    <t>CLM006792</t>
  </si>
  <si>
    <t>CLM006793</t>
  </si>
  <si>
    <t>CLM006794</t>
  </si>
  <si>
    <t>CLM006795</t>
  </si>
  <si>
    <t>CLM006796</t>
  </si>
  <si>
    <t>CLM006797</t>
  </si>
  <si>
    <t>CLM006798</t>
  </si>
  <si>
    <t>CLM006799</t>
  </si>
  <si>
    <t>CLM006800</t>
  </si>
  <si>
    <t>CLM006801</t>
  </si>
  <si>
    <t>CLM006802</t>
  </si>
  <si>
    <t>CLM006803</t>
  </si>
  <si>
    <t>CLM006804</t>
  </si>
  <si>
    <t>CLM006805</t>
  </si>
  <si>
    <t>CLM006806</t>
  </si>
  <si>
    <t>CLM006807</t>
  </si>
  <si>
    <t>CUST01632</t>
  </si>
  <si>
    <t>POL02156</t>
  </si>
  <si>
    <t>CLM006808</t>
  </si>
  <si>
    <t>CLM006809</t>
  </si>
  <si>
    <t>CLM006810</t>
  </si>
  <si>
    <t>CLM006811</t>
  </si>
  <si>
    <t>CLM006812</t>
  </si>
  <si>
    <t>CLM006813</t>
  </si>
  <si>
    <t>CLM006814</t>
  </si>
  <si>
    <t>CLM006815</t>
  </si>
  <si>
    <t>CLM006816</t>
  </si>
  <si>
    <t>POL02424</t>
  </si>
  <si>
    <t>CLM006817</t>
  </si>
  <si>
    <t>CLM006818</t>
  </si>
  <si>
    <t>CLM006819</t>
  </si>
  <si>
    <t>POL01193</t>
  </si>
  <si>
    <t>CLM006820</t>
  </si>
  <si>
    <t>POL00173</t>
  </si>
  <si>
    <t>CLM006821</t>
  </si>
  <si>
    <t>CLM006822</t>
  </si>
  <si>
    <t>CLM006823</t>
  </si>
  <si>
    <t>CLM006824</t>
  </si>
  <si>
    <t>CLM006825</t>
  </si>
  <si>
    <t>CLM006826</t>
  </si>
  <si>
    <t>CLM006827</t>
  </si>
  <si>
    <t>CLM006828</t>
  </si>
  <si>
    <t>CUST00370</t>
  </si>
  <si>
    <t>POL00200</t>
  </si>
  <si>
    <t>CLM006829</t>
  </si>
  <si>
    <t>CLM006830</t>
  </si>
  <si>
    <t>CLM006831</t>
  </si>
  <si>
    <t>CLM006832</t>
  </si>
  <si>
    <t>CLM006833</t>
  </si>
  <si>
    <t>POL01098</t>
  </si>
  <si>
    <t>CLM006834</t>
  </si>
  <si>
    <t>CLM006835</t>
  </si>
  <si>
    <t>CUST00293</t>
  </si>
  <si>
    <t>POL02533</t>
  </si>
  <si>
    <t>CLM006836</t>
  </si>
  <si>
    <t>CLM006837</t>
  </si>
  <si>
    <t>CLM006838</t>
  </si>
  <si>
    <t>CLM006839</t>
  </si>
  <si>
    <t>CLM006840</t>
  </si>
  <si>
    <t>CLM006841</t>
  </si>
  <si>
    <t>CLM006842</t>
  </si>
  <si>
    <t>POL01658</t>
  </si>
  <si>
    <t>CLM006843</t>
  </si>
  <si>
    <t>CLM006844</t>
  </si>
  <si>
    <t>CLM006845</t>
  </si>
  <si>
    <t>CLM006846</t>
  </si>
  <si>
    <t>CLM006847</t>
  </si>
  <si>
    <t>CLM006848</t>
  </si>
  <si>
    <t>CLM006849</t>
  </si>
  <si>
    <t>CLM006850</t>
  </si>
  <si>
    <t>CLM006851</t>
  </si>
  <si>
    <t>CLM006852</t>
  </si>
  <si>
    <t>CLM006853</t>
  </si>
  <si>
    <t>CLM006854</t>
  </si>
  <si>
    <t>CLM006855</t>
  </si>
  <si>
    <t>CLM006856</t>
  </si>
  <si>
    <t>CLM006857</t>
  </si>
  <si>
    <t>CLM006858</t>
  </si>
  <si>
    <t>CLM006859</t>
  </si>
  <si>
    <t>CLM006860</t>
  </si>
  <si>
    <t>POL00210</t>
  </si>
  <si>
    <t>CLM006861</t>
  </si>
  <si>
    <t>CLM006862</t>
  </si>
  <si>
    <t>CLM006863</t>
  </si>
  <si>
    <t>CLM006864</t>
  </si>
  <si>
    <t>CLM006865</t>
  </si>
  <si>
    <t>CLM006866</t>
  </si>
  <si>
    <t>CLM006867</t>
  </si>
  <si>
    <t>CLM006868</t>
  </si>
  <si>
    <t>CUST01586</t>
  </si>
  <si>
    <t>POL01203</t>
  </si>
  <si>
    <t>CLM006869</t>
  </si>
  <si>
    <t>CLM006870</t>
  </si>
  <si>
    <t>POL03162</t>
  </si>
  <si>
    <t>CLM006871</t>
  </si>
  <si>
    <t>CLM006872</t>
  </si>
  <si>
    <t>CLM006873</t>
  </si>
  <si>
    <t>CLM006874</t>
  </si>
  <si>
    <t>CLM006875</t>
  </si>
  <si>
    <t>CLM006876</t>
  </si>
  <si>
    <t>CLM006877</t>
  </si>
  <si>
    <t>CLM006878</t>
  </si>
  <si>
    <t>CLM006879</t>
  </si>
  <si>
    <t>CLM006880</t>
  </si>
  <si>
    <t>CLM006881</t>
  </si>
  <si>
    <t>CLM006882</t>
  </si>
  <si>
    <t>CLM006883</t>
  </si>
  <si>
    <t>CLM006884</t>
  </si>
  <si>
    <t>CLM006885</t>
  </si>
  <si>
    <t>CLM006886</t>
  </si>
  <si>
    <t>CLM006887</t>
  </si>
  <si>
    <t>CLM006888</t>
  </si>
  <si>
    <t>CLM006889</t>
  </si>
  <si>
    <t>CLM006890</t>
  </si>
  <si>
    <t>CLM006891</t>
  </si>
  <si>
    <t>POL00790</t>
  </si>
  <si>
    <t>CLM006892</t>
  </si>
  <si>
    <t>CLM006893</t>
  </si>
  <si>
    <t>CLM006894</t>
  </si>
  <si>
    <t>CLM006895</t>
  </si>
  <si>
    <t>CLM006896</t>
  </si>
  <si>
    <t>CLM006897</t>
  </si>
  <si>
    <t>CLM006898</t>
  </si>
  <si>
    <t>CLM006899</t>
  </si>
  <si>
    <t>CLM006900</t>
  </si>
  <si>
    <t>CLM006901</t>
  </si>
  <si>
    <t>CUST00956</t>
  </si>
  <si>
    <t>POL01383</t>
  </si>
  <si>
    <t>CLM006902</t>
  </si>
  <si>
    <t>CLM006903</t>
  </si>
  <si>
    <t>CLM006904</t>
  </si>
  <si>
    <t>CLM006905</t>
  </si>
  <si>
    <t>CLM006906</t>
  </si>
  <si>
    <t>CLM006907</t>
  </si>
  <si>
    <t>CLM006908</t>
  </si>
  <si>
    <t>CLM006909</t>
  </si>
  <si>
    <t>CLM006910</t>
  </si>
  <si>
    <t>CLM006911</t>
  </si>
  <si>
    <t>CLM006912</t>
  </si>
  <si>
    <t>CLM006913</t>
  </si>
  <si>
    <t>CLM006914</t>
  </si>
  <si>
    <t>POL02914</t>
  </si>
  <si>
    <t>CLM006915</t>
  </si>
  <si>
    <t>POL01425</t>
  </si>
  <si>
    <t>CLM006916</t>
  </si>
  <si>
    <t>CLM006917</t>
  </si>
  <si>
    <t>POL03060</t>
  </si>
  <si>
    <t>CLM006918</t>
  </si>
  <si>
    <t>POL02644</t>
  </si>
  <si>
    <t>CLM006919</t>
  </si>
  <si>
    <t>CLM006920</t>
  </si>
  <si>
    <t>CLM006921</t>
  </si>
  <si>
    <t>CLM006922</t>
  </si>
  <si>
    <t>CLM006923</t>
  </si>
  <si>
    <t>CLM006924</t>
  </si>
  <si>
    <t>CLM006925</t>
  </si>
  <si>
    <t>CLM006926</t>
  </si>
  <si>
    <t>CLM006927</t>
  </si>
  <si>
    <t>POL01525</t>
  </si>
  <si>
    <t>CLM006928</t>
  </si>
  <si>
    <t>CLM006929</t>
  </si>
  <si>
    <t>CLM006930</t>
  </si>
  <si>
    <t>CLM006931</t>
  </si>
  <si>
    <t>CLM006932</t>
  </si>
  <si>
    <t>CLM006933</t>
  </si>
  <si>
    <t>CLM006934</t>
  </si>
  <si>
    <t>CLM006935</t>
  </si>
  <si>
    <t>CLM006936</t>
  </si>
  <si>
    <t>POL03015</t>
  </si>
  <si>
    <t>CLM006937</t>
  </si>
  <si>
    <t>CLM006938</t>
  </si>
  <si>
    <t>CLM006939</t>
  </si>
  <si>
    <t>CLM006940</t>
  </si>
  <si>
    <t>CLM006941</t>
  </si>
  <si>
    <t>CLM006942</t>
  </si>
  <si>
    <t>CLM006943</t>
  </si>
  <si>
    <t>CLM006944</t>
  </si>
  <si>
    <t>CLM006945</t>
  </si>
  <si>
    <t>CLM006946</t>
  </si>
  <si>
    <t>CLM006947</t>
  </si>
  <si>
    <t>CLM006948</t>
  </si>
  <si>
    <t>CLM006949</t>
  </si>
  <si>
    <t>CLM006950</t>
  </si>
  <si>
    <t>CLM006951</t>
  </si>
  <si>
    <t>CLM006952</t>
  </si>
  <si>
    <t>CLM006953</t>
  </si>
  <si>
    <t>CLM006954</t>
  </si>
  <si>
    <t>CLM006955</t>
  </si>
  <si>
    <t>CLM006956</t>
  </si>
  <si>
    <t>CLM006957</t>
  </si>
  <si>
    <t>POL02756</t>
  </si>
  <si>
    <t>CLM006958</t>
  </si>
  <si>
    <t>CLM006959</t>
  </si>
  <si>
    <t>CLM006960</t>
  </si>
  <si>
    <t>CLM006961</t>
  </si>
  <si>
    <t>CLM006962</t>
  </si>
  <si>
    <t>CLM006963</t>
  </si>
  <si>
    <t>CLM006964</t>
  </si>
  <si>
    <t>CLM006965</t>
  </si>
  <si>
    <t>POL02241</t>
  </si>
  <si>
    <t>CLM006966</t>
  </si>
  <si>
    <t>CLM006967</t>
  </si>
  <si>
    <t>CLM006968</t>
  </si>
  <si>
    <t>CLM006969</t>
  </si>
  <si>
    <t>CLM006970</t>
  </si>
  <si>
    <t>CLM006971</t>
  </si>
  <si>
    <t>CUST02063</t>
  </si>
  <si>
    <t>POL00133</t>
  </si>
  <si>
    <t>CLM006972</t>
  </si>
  <si>
    <t>POL01314</t>
  </si>
  <si>
    <t>CLM006973</t>
  </si>
  <si>
    <t>CLM006974</t>
  </si>
  <si>
    <t>CLM006975</t>
  </si>
  <si>
    <t>CLM006976</t>
  </si>
  <si>
    <t>CLM006977</t>
  </si>
  <si>
    <t>CLM006978</t>
  </si>
  <si>
    <t>CLM006979</t>
  </si>
  <si>
    <t>CLM006980</t>
  </si>
  <si>
    <t>CLM006981</t>
  </si>
  <si>
    <t>CLM006982</t>
  </si>
  <si>
    <t>CLM006983</t>
  </si>
  <si>
    <t>CLM006984</t>
  </si>
  <si>
    <t>CLM006985</t>
  </si>
  <si>
    <t>CLM006986</t>
  </si>
  <si>
    <t>CLM006987</t>
  </si>
  <si>
    <t>CLM006988</t>
  </si>
  <si>
    <t>CLM006989</t>
  </si>
  <si>
    <t>CLM006990</t>
  </si>
  <si>
    <t>CLM006991</t>
  </si>
  <si>
    <t>CLM006992</t>
  </si>
  <si>
    <t>CLM006993</t>
  </si>
  <si>
    <t>CLM006994</t>
  </si>
  <si>
    <t>CLM006995</t>
  </si>
  <si>
    <t>CLM006996</t>
  </si>
  <si>
    <t>CLM006997</t>
  </si>
  <si>
    <t>CLM006998</t>
  </si>
  <si>
    <t>CLM006999</t>
  </si>
  <si>
    <t>CLM007000</t>
  </si>
  <si>
    <t>CLM007001</t>
  </si>
  <si>
    <t>CLM007002</t>
  </si>
  <si>
    <t>CLM007003</t>
  </si>
  <si>
    <t>CLM007004</t>
  </si>
  <si>
    <t>CLM007005</t>
  </si>
  <si>
    <t>CLM007006</t>
  </si>
  <si>
    <t>CLM007007</t>
  </si>
  <si>
    <t>CLM007008</t>
  </si>
  <si>
    <t>CLM007009</t>
  </si>
  <si>
    <t>POL00893</t>
  </si>
  <si>
    <t>CLM007010</t>
  </si>
  <si>
    <t>CLM007011</t>
  </si>
  <si>
    <t>POL00822</t>
  </si>
  <si>
    <t>CLM007012</t>
  </si>
  <si>
    <t>CLM007013</t>
  </si>
  <si>
    <t>CLM007014</t>
  </si>
  <si>
    <t>CLM007015</t>
  </si>
  <si>
    <t>CLM007016</t>
  </si>
  <si>
    <t>CLM007017</t>
  </si>
  <si>
    <t>CLM007018</t>
  </si>
  <si>
    <t>CLM007019</t>
  </si>
  <si>
    <t>CLM007020</t>
  </si>
  <si>
    <t>CLM007021</t>
  </si>
  <si>
    <t>CLM007022</t>
  </si>
  <si>
    <t>CUST00613</t>
  </si>
  <si>
    <t>POL01702</t>
  </si>
  <si>
    <t>CLM007023</t>
  </si>
  <si>
    <t>CLM007024</t>
  </si>
  <si>
    <t>CLM007025</t>
  </si>
  <si>
    <t>CLM007026</t>
  </si>
  <si>
    <t>CLM007027</t>
  </si>
  <si>
    <t>POL01055</t>
  </si>
  <si>
    <t>CLM007028</t>
  </si>
  <si>
    <t>CLM007029</t>
  </si>
  <si>
    <t>CLM007030</t>
  </si>
  <si>
    <t>CLM007031</t>
  </si>
  <si>
    <t>CLM007032</t>
  </si>
  <si>
    <t>CLM007033</t>
  </si>
  <si>
    <t>CLM007034</t>
  </si>
  <si>
    <t>CLM007035</t>
  </si>
  <si>
    <t>CLM007036</t>
  </si>
  <si>
    <t>CLM007037</t>
  </si>
  <si>
    <t>CLM007038</t>
  </si>
  <si>
    <t>CLM007039</t>
  </si>
  <si>
    <t>CLM007040</t>
  </si>
  <si>
    <t>POL00301</t>
  </si>
  <si>
    <t>CLM007041</t>
  </si>
  <si>
    <t>CLM007042</t>
  </si>
  <si>
    <t>CUST00943</t>
  </si>
  <si>
    <t>POL02978</t>
  </si>
  <si>
    <t>CLM007043</t>
  </si>
  <si>
    <t>CLM007044</t>
  </si>
  <si>
    <t>CLM007045</t>
  </si>
  <si>
    <t>CLM007046</t>
  </si>
  <si>
    <t>CLM007047</t>
  </si>
  <si>
    <t>CLM007048</t>
  </si>
  <si>
    <t>CLM007049</t>
  </si>
  <si>
    <t>POL02853</t>
  </si>
  <si>
    <t>CLM007050</t>
  </si>
  <si>
    <t>CLM007051</t>
  </si>
  <si>
    <t>CLM007052</t>
  </si>
  <si>
    <t>CLM007053</t>
  </si>
  <si>
    <t>CLM007054</t>
  </si>
  <si>
    <t>CLM007055</t>
  </si>
  <si>
    <t>CLM007056</t>
  </si>
  <si>
    <t>CLM007057</t>
  </si>
  <si>
    <t>CLM007058</t>
  </si>
  <si>
    <t>CLM007059</t>
  </si>
  <si>
    <t>CLM007060</t>
  </si>
  <si>
    <t>CLM007061</t>
  </si>
  <si>
    <t>CLM007062</t>
  </si>
  <si>
    <t>CLM007063</t>
  </si>
  <si>
    <t>CLM007064</t>
  </si>
  <si>
    <t>CLM007065</t>
  </si>
  <si>
    <t>CLM007066</t>
  </si>
  <si>
    <t>CLM007067</t>
  </si>
  <si>
    <t>CLM007068</t>
  </si>
  <si>
    <t>CLM007069</t>
  </si>
  <si>
    <t>CLM007070</t>
  </si>
  <si>
    <t>CLM007071</t>
  </si>
  <si>
    <t>CLM007072</t>
  </si>
  <si>
    <t>CLM007073</t>
  </si>
  <si>
    <t>CLM007074</t>
  </si>
  <si>
    <t>CLM007075</t>
  </si>
  <si>
    <t>CLM007076</t>
  </si>
  <si>
    <t>CLM007077</t>
  </si>
  <si>
    <t>CLM007078</t>
  </si>
  <si>
    <t>CLM007079</t>
  </si>
  <si>
    <t>CLM007080</t>
  </si>
  <si>
    <t>POL01614</t>
  </si>
  <si>
    <t>CLM007081</t>
  </si>
  <si>
    <t>POL03024</t>
  </si>
  <si>
    <t>CLM007082</t>
  </si>
  <si>
    <t>CLM007083</t>
  </si>
  <si>
    <t>CLM007084</t>
  </si>
  <si>
    <t>CLM007085</t>
  </si>
  <si>
    <t>POL01475</t>
  </si>
  <si>
    <t>CLM007086</t>
  </si>
  <si>
    <t>CLM007087</t>
  </si>
  <si>
    <t>CLM007088</t>
  </si>
  <si>
    <t>CLM007089</t>
  </si>
  <si>
    <t>CUST00949</t>
  </si>
  <si>
    <t>POL00979</t>
  </si>
  <si>
    <t>CLM007090</t>
  </si>
  <si>
    <t>CLM007091</t>
  </si>
  <si>
    <t>CLM007092</t>
  </si>
  <si>
    <t>CLM007093</t>
  </si>
  <si>
    <t>CLM007094</t>
  </si>
  <si>
    <t>CLM007095</t>
  </si>
  <si>
    <t>CLM007096</t>
  </si>
  <si>
    <t>CLM007097</t>
  </si>
  <si>
    <t>POL02436</t>
  </si>
  <si>
    <t>CLM007098</t>
  </si>
  <si>
    <t>CLM007099</t>
  </si>
  <si>
    <t>CLM007100</t>
  </si>
  <si>
    <t>CLM007101</t>
  </si>
  <si>
    <t>CLM007102</t>
  </si>
  <si>
    <t>CLM007103</t>
  </si>
  <si>
    <t>CLM007104</t>
  </si>
  <si>
    <t>CLM007105</t>
  </si>
  <si>
    <t>CLM007106</t>
  </si>
  <si>
    <t>CLM007107</t>
  </si>
  <si>
    <t>CLM007108</t>
  </si>
  <si>
    <t>CLM007109</t>
  </si>
  <si>
    <t>CLM007110</t>
  </si>
  <si>
    <t>CLM007111</t>
  </si>
  <si>
    <t>CUST00005</t>
  </si>
  <si>
    <t>POL00530</t>
  </si>
  <si>
    <t>CLM007112</t>
  </si>
  <si>
    <t>CLM007113</t>
  </si>
  <si>
    <t>CLM007114</t>
  </si>
  <si>
    <t>CLM007115</t>
  </si>
  <si>
    <t>CLM007116</t>
  </si>
  <si>
    <t>CLM007117</t>
  </si>
  <si>
    <t>CLM007118</t>
  </si>
  <si>
    <t>POL02862</t>
  </si>
  <si>
    <t>CLM007119</t>
  </si>
  <si>
    <t>CLM007120</t>
  </si>
  <si>
    <t>CLM007121</t>
  </si>
  <si>
    <t>CLM007122</t>
  </si>
  <si>
    <t>CLM007123</t>
  </si>
  <si>
    <t>CLM007124</t>
  </si>
  <si>
    <t>CLM007125</t>
  </si>
  <si>
    <t>CLM007126</t>
  </si>
  <si>
    <t>CLM007127</t>
  </si>
  <si>
    <t>POL02807</t>
  </si>
  <si>
    <t>CLM007128</t>
  </si>
  <si>
    <t>POL00544</t>
  </si>
  <si>
    <t>CLM007129</t>
  </si>
  <si>
    <t>CLM007130</t>
  </si>
  <si>
    <t>CLM007131</t>
  </si>
  <si>
    <t>CLM007132</t>
  </si>
  <si>
    <t>POL00097</t>
  </si>
  <si>
    <t>CLM007133</t>
  </si>
  <si>
    <t>CLM007134</t>
  </si>
  <si>
    <t>CLM007135</t>
  </si>
  <si>
    <t>CLM007136</t>
  </si>
  <si>
    <t>CLM007137</t>
  </si>
  <si>
    <t>CLM007138</t>
  </si>
  <si>
    <t>CLM007139</t>
  </si>
  <si>
    <t>CLM007140</t>
  </si>
  <si>
    <t>CLM007141</t>
  </si>
  <si>
    <t>CLM007142</t>
  </si>
  <si>
    <t>POL00274</t>
  </si>
  <si>
    <t>CLM007143</t>
  </si>
  <si>
    <t>CLM007144</t>
  </si>
  <si>
    <t>CLM007145</t>
  </si>
  <si>
    <t>CLM007146</t>
  </si>
  <si>
    <t>CLM007147</t>
  </si>
  <si>
    <t>CLM007148</t>
  </si>
  <si>
    <t>CLM007149</t>
  </si>
  <si>
    <t>CLM007150</t>
  </si>
  <si>
    <t>CLM007151</t>
  </si>
  <si>
    <t>CLM007152</t>
  </si>
  <si>
    <t>CLM007153</t>
  </si>
  <si>
    <t>CLM007154</t>
  </si>
  <si>
    <t>CLM007155</t>
  </si>
  <si>
    <t>CLM007156</t>
  </si>
  <si>
    <t>CLM007157</t>
  </si>
  <si>
    <t>CLM007158</t>
  </si>
  <si>
    <t>CLM007159</t>
  </si>
  <si>
    <t>CLM007160</t>
  </si>
  <si>
    <t>CLM007161</t>
  </si>
  <si>
    <t>CLM007162</t>
  </si>
  <si>
    <t>CUST01484</t>
  </si>
  <si>
    <t>POL00039</t>
  </si>
  <si>
    <t>CLM007163</t>
  </si>
  <si>
    <t>CLM007164</t>
  </si>
  <si>
    <t>CLM007165</t>
  </si>
  <si>
    <t>CLM007166</t>
  </si>
  <si>
    <t>CLM007167</t>
  </si>
  <si>
    <t>CLM007168</t>
  </si>
  <si>
    <t>CLM007169</t>
  </si>
  <si>
    <t>CLM007170</t>
  </si>
  <si>
    <t>CLM007171</t>
  </si>
  <si>
    <t>CLM007172</t>
  </si>
  <si>
    <t>CLM007173</t>
  </si>
  <si>
    <t>CLM007174</t>
  </si>
  <si>
    <t>CLM007175</t>
  </si>
  <si>
    <t>CLM007176</t>
  </si>
  <si>
    <t>CUST01510</t>
  </si>
  <si>
    <t>POL01646</t>
  </si>
  <si>
    <t>CLM007177</t>
  </si>
  <si>
    <t>CLM007178</t>
  </si>
  <si>
    <t>CLM007179</t>
  </si>
  <si>
    <t>CLM007180</t>
  </si>
  <si>
    <t>CLM007181</t>
  </si>
  <si>
    <t>POL01153</t>
  </si>
  <si>
    <t>CLM007182</t>
  </si>
  <si>
    <t>CLM007183</t>
  </si>
  <si>
    <t>CLM007184</t>
  </si>
  <si>
    <t>CLM007185</t>
  </si>
  <si>
    <t>CLM007186</t>
  </si>
  <si>
    <t>CLM007187</t>
  </si>
  <si>
    <t>CLM007188</t>
  </si>
  <si>
    <t>CLM007189</t>
  </si>
  <si>
    <t>CLM007190</t>
  </si>
  <si>
    <t>CLM007191</t>
  </si>
  <si>
    <t>CLM007192</t>
  </si>
  <si>
    <t>CLM007193</t>
  </si>
  <si>
    <t>POL02236</t>
  </si>
  <si>
    <t>CLM007194</t>
  </si>
  <si>
    <t>CLM007195</t>
  </si>
  <si>
    <t>CLM007196</t>
  </si>
  <si>
    <t>CLM007197</t>
  </si>
  <si>
    <t>CLM007198</t>
  </si>
  <si>
    <t>CLM007199</t>
  </si>
  <si>
    <t>CLM007200</t>
  </si>
  <si>
    <t>CLM007201</t>
  </si>
  <si>
    <t>CLM007202</t>
  </si>
  <si>
    <t>CLM007203</t>
  </si>
  <si>
    <t>CLM007204</t>
  </si>
  <si>
    <t>CLM007205</t>
  </si>
  <si>
    <t>CLM007206</t>
  </si>
  <si>
    <t>CLM007207</t>
  </si>
  <si>
    <t>CLM007208</t>
  </si>
  <si>
    <t>CLM007209</t>
  </si>
  <si>
    <t>CLM007210</t>
  </si>
  <si>
    <t>CLM007211</t>
  </si>
  <si>
    <t>CLM007212</t>
  </si>
  <si>
    <t>CLM007213</t>
  </si>
  <si>
    <t>CLM007214</t>
  </si>
  <si>
    <t>CLM007215</t>
  </si>
  <si>
    <t>CLM007216</t>
  </si>
  <si>
    <t>CLM007217</t>
  </si>
  <si>
    <t>CLM007218</t>
  </si>
  <si>
    <t>CLM007219</t>
  </si>
  <si>
    <t>CLM007220</t>
  </si>
  <si>
    <t>CLM007221</t>
  </si>
  <si>
    <t>CLM007222</t>
  </si>
  <si>
    <t>CLM007223</t>
  </si>
  <si>
    <t>CLM007224</t>
  </si>
  <si>
    <t>CLM007225</t>
  </si>
  <si>
    <t>CLM007226</t>
  </si>
  <si>
    <t>CLM007227</t>
  </si>
  <si>
    <t>CLM007228</t>
  </si>
  <si>
    <t>CLM007229</t>
  </si>
  <si>
    <t>CLM007230</t>
  </si>
  <si>
    <t>CLM007231</t>
  </si>
  <si>
    <t>CLM007232</t>
  </si>
  <si>
    <t>CLM007233</t>
  </si>
  <si>
    <t>CLM007234</t>
  </si>
  <si>
    <t>CLM007235</t>
  </si>
  <si>
    <t>CLM007236</t>
  </si>
  <si>
    <t>POL02954</t>
  </si>
  <si>
    <t>CLM007237</t>
  </si>
  <si>
    <t>CLM007238</t>
  </si>
  <si>
    <t>CLM007239</t>
  </si>
  <si>
    <t>CLM007240</t>
  </si>
  <si>
    <t>CLM007241</t>
  </si>
  <si>
    <t>CLM007242</t>
  </si>
  <si>
    <t>CLM007243</t>
  </si>
  <si>
    <t>CLM007244</t>
  </si>
  <si>
    <t>CLM007245</t>
  </si>
  <si>
    <t>CLM007246</t>
  </si>
  <si>
    <t>POL01427</t>
  </si>
  <si>
    <t>CLM007247</t>
  </si>
  <si>
    <t>CLM007248</t>
  </si>
  <si>
    <t>CLM007249</t>
  </si>
  <si>
    <t>CLM007250</t>
  </si>
  <si>
    <t>CLM007251</t>
  </si>
  <si>
    <t>CUST00517</t>
  </si>
  <si>
    <t>POL00108</t>
  </si>
  <si>
    <t>CLM007252</t>
  </si>
  <si>
    <t>CLM007253</t>
  </si>
  <si>
    <t>CLM007254</t>
  </si>
  <si>
    <t>CLM007255</t>
  </si>
  <si>
    <t>CLM007256</t>
  </si>
  <si>
    <t>CLM007257</t>
  </si>
  <si>
    <t>CLM007258</t>
  </si>
  <si>
    <t>CLM007259</t>
  </si>
  <si>
    <t>CLM007260</t>
  </si>
  <si>
    <t>CUST00530</t>
  </si>
  <si>
    <t>POL01717</t>
  </si>
  <si>
    <t>CLM007261</t>
  </si>
  <si>
    <t>CLM007262</t>
  </si>
  <si>
    <t>CLM007263</t>
  </si>
  <si>
    <t>CLM007264</t>
  </si>
  <si>
    <t>POL02660</t>
  </si>
  <si>
    <t>CLM007265</t>
  </si>
  <si>
    <t>CLM007266</t>
  </si>
  <si>
    <t>CLM007267</t>
  </si>
  <si>
    <t>CLM007268</t>
  </si>
  <si>
    <t>CLM007269</t>
  </si>
  <si>
    <t>CLM007270</t>
  </si>
  <si>
    <t>CLM007271</t>
  </si>
  <si>
    <t>CLM007272</t>
  </si>
  <si>
    <t>CUST01559</t>
  </si>
  <si>
    <t>POL02955</t>
  </si>
  <si>
    <t>CLM007273</t>
  </si>
  <si>
    <t>CLM007274</t>
  </si>
  <si>
    <t>CLM007275</t>
  </si>
  <si>
    <t>POL00809</t>
  </si>
  <si>
    <t>CLM007276</t>
  </si>
  <si>
    <t>CLM007277</t>
  </si>
  <si>
    <t>CLM007278</t>
  </si>
  <si>
    <t>CLM007279</t>
  </si>
  <si>
    <t>POL01881</t>
  </si>
  <si>
    <t>CLM007280</t>
  </si>
  <si>
    <t>CLM007281</t>
  </si>
  <si>
    <t>CLM007282</t>
  </si>
  <si>
    <t>CLM007283</t>
  </si>
  <si>
    <t>CLM007284</t>
  </si>
  <si>
    <t>CLM007285</t>
  </si>
  <si>
    <t>CLM007286</t>
  </si>
  <si>
    <t>CLM007287</t>
  </si>
  <si>
    <t>CLM007288</t>
  </si>
  <si>
    <t>CLM007289</t>
  </si>
  <si>
    <t>CLM007290</t>
  </si>
  <si>
    <t>CLM007291</t>
  </si>
  <si>
    <t>CUST00283</t>
  </si>
  <si>
    <t>POL01027</t>
  </si>
  <si>
    <t>CLM007292</t>
  </si>
  <si>
    <t>CLM007293</t>
  </si>
  <si>
    <t>CLM007294</t>
  </si>
  <si>
    <t>CLM007295</t>
  </si>
  <si>
    <t>CLM007296</t>
  </si>
  <si>
    <t>CLM007297</t>
  </si>
  <si>
    <t>CLM007298</t>
  </si>
  <si>
    <t>CLM007299</t>
  </si>
  <si>
    <t>CLM007300</t>
  </si>
  <si>
    <t>CUST02481</t>
  </si>
  <si>
    <t>POL02426</t>
  </si>
  <si>
    <t>CLM007301</t>
  </si>
  <si>
    <t>CLM007302</t>
  </si>
  <si>
    <t>CLM007303</t>
  </si>
  <si>
    <t>POL02681</t>
  </si>
  <si>
    <t>CLM007304</t>
  </si>
  <si>
    <t>CLM007305</t>
  </si>
  <si>
    <t>CLM007306</t>
  </si>
  <si>
    <t>CLM007307</t>
  </si>
  <si>
    <t>CLM007308</t>
  </si>
  <si>
    <t>CLM007309</t>
  </si>
  <si>
    <t>CLM007310</t>
  </si>
  <si>
    <t>CLM007311</t>
  </si>
  <si>
    <t>CLM007312</t>
  </si>
  <si>
    <t>CLM007313</t>
  </si>
  <si>
    <t>CLM007314</t>
  </si>
  <si>
    <t>POL00787</t>
  </si>
  <si>
    <t>CLM007315</t>
  </si>
  <si>
    <t>CLM007316</t>
  </si>
  <si>
    <t>CLM007317</t>
  </si>
  <si>
    <t>CLM007318</t>
  </si>
  <si>
    <t>CLM007319</t>
  </si>
  <si>
    <t>CLM007320</t>
  </si>
  <si>
    <t>CLM007321</t>
  </si>
  <si>
    <t>CLM007322</t>
  </si>
  <si>
    <t>CLM007323</t>
  </si>
  <si>
    <t>CLM007324</t>
  </si>
  <si>
    <t>CLM007325</t>
  </si>
  <si>
    <t>POL01041</t>
  </si>
  <si>
    <t>CLM007326</t>
  </si>
  <si>
    <t>CLM007327</t>
  </si>
  <si>
    <t>CLM007328</t>
  </si>
  <si>
    <t>CLM007329</t>
  </si>
  <si>
    <t>CLM007330</t>
  </si>
  <si>
    <t>CLM007331</t>
  </si>
  <si>
    <t>CLM007332</t>
  </si>
  <si>
    <t>CLM007333</t>
  </si>
  <si>
    <t>CLM007334</t>
  </si>
  <si>
    <t>CLM007335</t>
  </si>
  <si>
    <t>CLM007336</t>
  </si>
  <si>
    <t>CLM007337</t>
  </si>
  <si>
    <t>CLM007338</t>
  </si>
  <si>
    <t>CLM007339</t>
  </si>
  <si>
    <t>CUST00511</t>
  </si>
  <si>
    <t>POL02213</t>
  </si>
  <si>
    <t>CLM007340</t>
  </si>
  <si>
    <t>CLM007341</t>
  </si>
  <si>
    <t>CLM007342</t>
  </si>
  <si>
    <t>CLM007343</t>
  </si>
  <si>
    <t>CLM007344</t>
  </si>
  <si>
    <t>CLM007345</t>
  </si>
  <si>
    <t>CLM007346</t>
  </si>
  <si>
    <t>CLM007347</t>
  </si>
  <si>
    <t>CLM007348</t>
  </si>
  <si>
    <t>CLM007349</t>
  </si>
  <si>
    <t>CLM007350</t>
  </si>
  <si>
    <t>CLM007351</t>
  </si>
  <si>
    <t>CLM007352</t>
  </si>
  <si>
    <t>CLM007353</t>
  </si>
  <si>
    <t>CLM007354</t>
  </si>
  <si>
    <t>CLM007355</t>
  </si>
  <si>
    <t>CLM007356</t>
  </si>
  <si>
    <t>CLM007357</t>
  </si>
  <si>
    <t>CLM007358</t>
  </si>
  <si>
    <t>CLM007359</t>
  </si>
  <si>
    <t>CLM007360</t>
  </si>
  <si>
    <t>CLM007361</t>
  </si>
  <si>
    <t>CLM007362</t>
  </si>
  <si>
    <t>CLM007363</t>
  </si>
  <si>
    <t>CLM007364</t>
  </si>
  <si>
    <t>CLM007365</t>
  </si>
  <si>
    <t>POL01458</t>
  </si>
  <si>
    <t>CLM007366</t>
  </si>
  <si>
    <t>CLM007367</t>
  </si>
  <si>
    <t>CLM007368</t>
  </si>
  <si>
    <t>CUST00920</t>
  </si>
  <si>
    <t>POL03069</t>
  </si>
  <si>
    <t>CLM007369</t>
  </si>
  <si>
    <t>CLM007370</t>
  </si>
  <si>
    <t>CLM007371</t>
  </si>
  <si>
    <t>CLM007372</t>
  </si>
  <si>
    <t>CLM007373</t>
  </si>
  <si>
    <t>CLM007374</t>
  </si>
  <si>
    <t>CLM007375</t>
  </si>
  <si>
    <t>CLM007376</t>
  </si>
  <si>
    <t>POL00855</t>
  </si>
  <si>
    <t>CLM007377</t>
  </si>
  <si>
    <t>CLM007378</t>
  </si>
  <si>
    <t>CLM007379</t>
  </si>
  <si>
    <t>CLM007380</t>
  </si>
  <si>
    <t>CLM007381</t>
  </si>
  <si>
    <t>CLM007382</t>
  </si>
  <si>
    <t>CLM007383</t>
  </si>
  <si>
    <t>CLM007384</t>
  </si>
  <si>
    <t>CLM007385</t>
  </si>
  <si>
    <t>CLM007386</t>
  </si>
  <si>
    <t>CLM007387</t>
  </si>
  <si>
    <t>CLM007388</t>
  </si>
  <si>
    <t>CLM007389</t>
  </si>
  <si>
    <t>CLM007390</t>
  </si>
  <si>
    <t>CLM007391</t>
  </si>
  <si>
    <t>CLM007392</t>
  </si>
  <si>
    <t>CLM007393</t>
  </si>
  <si>
    <t>CLM007394</t>
  </si>
  <si>
    <t>CLM007395</t>
  </si>
  <si>
    <t>CLM007396</t>
  </si>
  <si>
    <t>POL01595</t>
  </si>
  <si>
    <t>CLM007397</t>
  </si>
  <si>
    <t>CLM007398</t>
  </si>
  <si>
    <t>CLM007399</t>
  </si>
  <si>
    <t>CLM007400</t>
  </si>
  <si>
    <t>CLM007401</t>
  </si>
  <si>
    <t>CLM007402</t>
  </si>
  <si>
    <t>CLM007403</t>
  </si>
  <si>
    <t>CUST01925</t>
  </si>
  <si>
    <t>POL00877</t>
  </si>
  <si>
    <t>CLM007404</t>
  </si>
  <si>
    <t>CLM007405</t>
  </si>
  <si>
    <t>CLM007406</t>
  </si>
  <si>
    <t>CLM007407</t>
  </si>
  <si>
    <t>CLM007408</t>
  </si>
  <si>
    <t>CLM007409</t>
  </si>
  <si>
    <t>CLM007410</t>
  </si>
  <si>
    <t>CLM007411</t>
  </si>
  <si>
    <t>CLM007412</t>
  </si>
  <si>
    <t>CLM007413</t>
  </si>
  <si>
    <t>POL01326</t>
  </si>
  <si>
    <t>CLM007414</t>
  </si>
  <si>
    <t>CLM007415</t>
  </si>
  <si>
    <t>CLM007416</t>
  </si>
  <si>
    <t>CLM007417</t>
  </si>
  <si>
    <t>CLM007418</t>
  </si>
  <si>
    <t>CLM007419</t>
  </si>
  <si>
    <t>CLM007420</t>
  </si>
  <si>
    <t>CLM007421</t>
  </si>
  <si>
    <t>CLM007422</t>
  </si>
  <si>
    <t>CLM007423</t>
  </si>
  <si>
    <t>CLM007424</t>
  </si>
  <si>
    <t>CLM007425</t>
  </si>
  <si>
    <t>CLM007426</t>
  </si>
  <si>
    <t>CLM007427</t>
  </si>
  <si>
    <t>CLM007428</t>
  </si>
  <si>
    <t>CLM007429</t>
  </si>
  <si>
    <t>CLM007430</t>
  </si>
  <si>
    <t>CLM007431</t>
  </si>
  <si>
    <t>CLM007432</t>
  </si>
  <si>
    <t>CLM007433</t>
  </si>
  <si>
    <t>CLM007434</t>
  </si>
  <si>
    <t>CLM007435</t>
  </si>
  <si>
    <t>CLM007436</t>
  </si>
  <si>
    <t>CLM007437</t>
  </si>
  <si>
    <t>CLM007438</t>
  </si>
  <si>
    <t>CLM007439</t>
  </si>
  <si>
    <t>CLM007440</t>
  </si>
  <si>
    <t>CLM007441</t>
  </si>
  <si>
    <t>CLM007442</t>
  </si>
  <si>
    <t>CLM007443</t>
  </si>
  <si>
    <t>CLM007444</t>
  </si>
  <si>
    <t>CLM007445</t>
  </si>
  <si>
    <t>CLM007446</t>
  </si>
  <si>
    <t>CLM007447</t>
  </si>
  <si>
    <t>CLM007448</t>
  </si>
  <si>
    <t>CLM007449</t>
  </si>
  <si>
    <t>CLM007450</t>
  </si>
  <si>
    <t>CLM007451</t>
  </si>
  <si>
    <t>CLM007452</t>
  </si>
  <si>
    <t>CLM007453</t>
  </si>
  <si>
    <t>CLM007454</t>
  </si>
  <si>
    <t>CLM007455</t>
  </si>
  <si>
    <t>CLM007456</t>
  </si>
  <si>
    <t>CLM007457</t>
  </si>
  <si>
    <t>POL00987</t>
  </si>
  <si>
    <t>CLM007458</t>
  </si>
  <si>
    <t>CLM007459</t>
  </si>
  <si>
    <t>CLM007460</t>
  </si>
  <si>
    <t>CLM007461</t>
  </si>
  <si>
    <t>CLM007462</t>
  </si>
  <si>
    <t>CLM007463</t>
  </si>
  <si>
    <t>CLM007464</t>
  </si>
  <si>
    <t>CLM007465</t>
  </si>
  <si>
    <t>CLM007466</t>
  </si>
  <si>
    <t>CLM007467</t>
  </si>
  <si>
    <t>CLM007468</t>
  </si>
  <si>
    <t>CLM007469</t>
  </si>
  <si>
    <t>CLM007470</t>
  </si>
  <si>
    <t>CLM007471</t>
  </si>
  <si>
    <t>CLM007472</t>
  </si>
  <si>
    <t>CLM007473</t>
  </si>
  <si>
    <t>CLM007474</t>
  </si>
  <si>
    <t>CLM007475</t>
  </si>
  <si>
    <t>CLM007476</t>
  </si>
  <si>
    <t>POL00943</t>
  </si>
  <si>
    <t>CLM007477</t>
  </si>
  <si>
    <t>CLM007478</t>
  </si>
  <si>
    <t>CLM007479</t>
  </si>
  <si>
    <t>CLM007480</t>
  </si>
  <si>
    <t>CLM007481</t>
  </si>
  <si>
    <t>CLM007482</t>
  </si>
  <si>
    <t>CLM007483</t>
  </si>
  <si>
    <t>CLM007484</t>
  </si>
  <si>
    <t>CLM007485</t>
  </si>
  <si>
    <t>CLM007486</t>
  </si>
  <si>
    <t>CLM007487</t>
  </si>
  <si>
    <t>CLM007488</t>
  </si>
  <si>
    <t>CLM007489</t>
  </si>
  <si>
    <t>CLM007490</t>
  </si>
  <si>
    <t>CLM007491</t>
  </si>
  <si>
    <t>CLM007492</t>
  </si>
  <si>
    <t>CLM007493</t>
  </si>
  <si>
    <t>CLM007494</t>
  </si>
  <si>
    <t>CLM007495</t>
  </si>
  <si>
    <t>CLM007496</t>
  </si>
  <si>
    <t>CLM007497</t>
  </si>
  <si>
    <t>CLM007498</t>
  </si>
  <si>
    <t>POL00847</t>
  </si>
  <si>
    <t>CLM007499</t>
  </si>
  <si>
    <t>CLM007500</t>
  </si>
  <si>
    <t>CLM007501</t>
  </si>
  <si>
    <t>CLM007502</t>
  </si>
  <si>
    <t>CLM007503</t>
  </si>
  <si>
    <t>CLM007504</t>
  </si>
  <si>
    <t>CLM007505</t>
  </si>
  <si>
    <t>CUST02119</t>
  </si>
  <si>
    <t>POL00753</t>
  </si>
  <si>
    <t>CLM007506</t>
  </si>
  <si>
    <t>CLM007507</t>
  </si>
  <si>
    <t>CLM007508</t>
  </si>
  <si>
    <t>CLM007509</t>
  </si>
  <si>
    <t>CLM007510</t>
  </si>
  <si>
    <t>POL02025</t>
  </si>
  <si>
    <t>CLM007511</t>
  </si>
  <si>
    <t>CLM007512</t>
  </si>
  <si>
    <t>POL02170</t>
  </si>
  <si>
    <t>CLM007513</t>
  </si>
  <si>
    <t>CLM007514</t>
  </si>
  <si>
    <t>CLM007515</t>
  </si>
  <si>
    <t>CLM007516</t>
  </si>
  <si>
    <t>CLM007517</t>
  </si>
  <si>
    <t>CLM007518</t>
  </si>
  <si>
    <t>CLM007519</t>
  </si>
  <si>
    <t>CLM007520</t>
  </si>
  <si>
    <t>CLM007521</t>
  </si>
  <si>
    <t>CLM007522</t>
  </si>
  <si>
    <t>CLM007523</t>
  </si>
  <si>
    <t>CLM007524</t>
  </si>
  <si>
    <t>CLM007525</t>
  </si>
  <si>
    <t>CLM007526</t>
  </si>
  <si>
    <t>CLM007527</t>
  </si>
  <si>
    <t>CLM007528</t>
  </si>
  <si>
    <t>CLM007529</t>
  </si>
  <si>
    <t>CLM007530</t>
  </si>
  <si>
    <t>CLM007531</t>
  </si>
  <si>
    <t>POL02323</t>
  </si>
  <si>
    <t>CLM007532</t>
  </si>
  <si>
    <t>CLM007533</t>
  </si>
  <si>
    <t>CLM007534</t>
  </si>
  <si>
    <t>CLM007535</t>
  </si>
  <si>
    <t>CLM007536</t>
  </si>
  <si>
    <t>CLM007537</t>
  </si>
  <si>
    <t>CLM007538</t>
  </si>
  <si>
    <t>CLM007539</t>
  </si>
  <si>
    <t>CLM007540</t>
  </si>
  <si>
    <t>CLM007541</t>
  </si>
  <si>
    <t>CLM007542</t>
  </si>
  <si>
    <t>CLM007543</t>
  </si>
  <si>
    <t>CLM007544</t>
  </si>
  <si>
    <t>CLM007545</t>
  </si>
  <si>
    <t>POL02263</t>
  </si>
  <si>
    <t>CLM007546</t>
  </si>
  <si>
    <t>CLM007547</t>
  </si>
  <si>
    <t>CLM007548</t>
  </si>
  <si>
    <t>CLM007549</t>
  </si>
  <si>
    <t>CLM007550</t>
  </si>
  <si>
    <t>CLM007551</t>
  </si>
  <si>
    <t>CLM007552</t>
  </si>
  <si>
    <t>CLM007553</t>
  </si>
  <si>
    <t>CLM007554</t>
  </si>
  <si>
    <t>CLM007555</t>
  </si>
  <si>
    <t>CLM007556</t>
  </si>
  <si>
    <t>CLM007557</t>
  </si>
  <si>
    <t>CLM007558</t>
  </si>
  <si>
    <t>CLM007559</t>
  </si>
  <si>
    <t>CLM007560</t>
  </si>
  <si>
    <t>POL03020</t>
  </si>
  <si>
    <t>CLM007561</t>
  </si>
  <si>
    <t>CLM007562</t>
  </si>
  <si>
    <t>CLM007563</t>
  </si>
  <si>
    <t>CLM007564</t>
  </si>
  <si>
    <t>CLM007565</t>
  </si>
  <si>
    <t>CLM007566</t>
  </si>
  <si>
    <t>CLM007567</t>
  </si>
  <si>
    <t>CLM007568</t>
  </si>
  <si>
    <t>CLM007569</t>
  </si>
  <si>
    <t>CLM007570</t>
  </si>
  <si>
    <t>CLM007571</t>
  </si>
  <si>
    <t>CLM007572</t>
  </si>
  <si>
    <t>CLM007573</t>
  </si>
  <si>
    <t>CLM007574</t>
  </si>
  <si>
    <t>CLM007575</t>
  </si>
  <si>
    <t>CLM007576</t>
  </si>
  <si>
    <t>CLM007577</t>
  </si>
  <si>
    <t>CLM007578</t>
  </si>
  <si>
    <t>CLM007579</t>
  </si>
  <si>
    <t>CLM007580</t>
  </si>
  <si>
    <t>CLM007581</t>
  </si>
  <si>
    <t>CLM007582</t>
  </si>
  <si>
    <t>CLM007583</t>
  </si>
  <si>
    <t>CLM007584</t>
  </si>
  <si>
    <t>CLM007585</t>
  </si>
  <si>
    <t>CLM007586</t>
  </si>
  <si>
    <t>CLM007587</t>
  </si>
  <si>
    <t>CLM007588</t>
  </si>
  <si>
    <t>CLM007589</t>
  </si>
  <si>
    <t>CLM007590</t>
  </si>
  <si>
    <t>CLM007591</t>
  </si>
  <si>
    <t>CLM007592</t>
  </si>
  <si>
    <t>CUST01365</t>
  </si>
  <si>
    <t>POL02830</t>
  </si>
  <si>
    <t>CLM007593</t>
  </si>
  <si>
    <t>CLM007594</t>
  </si>
  <si>
    <t>CLM007595</t>
  </si>
  <si>
    <t>CLM007596</t>
  </si>
  <si>
    <t>CLM007597</t>
  </si>
  <si>
    <t>CLM007598</t>
  </si>
  <si>
    <t>CLM007599</t>
  </si>
  <si>
    <t>CLM007600</t>
  </si>
  <si>
    <t>CLM007601</t>
  </si>
  <si>
    <t>CLM007602</t>
  </si>
  <si>
    <t>CLM007603</t>
  </si>
  <si>
    <t>CLM007604</t>
  </si>
  <si>
    <t>CLM007605</t>
  </si>
  <si>
    <t>CLM007606</t>
  </si>
  <si>
    <t>CLM007607</t>
  </si>
  <si>
    <t>CLM007608</t>
  </si>
  <si>
    <t>CLM007609</t>
  </si>
  <si>
    <t>CLM007610</t>
  </si>
  <si>
    <t>POL02699</t>
  </si>
  <si>
    <t>CLM007611</t>
  </si>
  <si>
    <t>CLM007612</t>
  </si>
  <si>
    <t>CLM007613</t>
  </si>
  <si>
    <t>CLM007614</t>
  </si>
  <si>
    <t>CLM007615</t>
  </si>
  <si>
    <t>CLM007616</t>
  </si>
  <si>
    <t>CLM007617</t>
  </si>
  <si>
    <t>CLM007618</t>
  </si>
  <si>
    <t>CLM007619</t>
  </si>
  <si>
    <t>CUST02269</t>
  </si>
  <si>
    <t>POL01244</t>
  </si>
  <si>
    <t>CLM007620</t>
  </si>
  <si>
    <t>CLM007621</t>
  </si>
  <si>
    <t>CLM007622</t>
  </si>
  <si>
    <t>CLM007623</t>
  </si>
  <si>
    <t>CLM007624</t>
  </si>
  <si>
    <t>CLM007625</t>
  </si>
  <si>
    <t>CLM007626</t>
  </si>
  <si>
    <t>CLM007627</t>
  </si>
  <si>
    <t>CLM007628</t>
  </si>
  <si>
    <t>CLM007629</t>
  </si>
  <si>
    <t>CLM007630</t>
  </si>
  <si>
    <t>CLM007631</t>
  </si>
  <si>
    <t>CLM007632</t>
  </si>
  <si>
    <t>CLM007633</t>
  </si>
  <si>
    <t>CLM007634</t>
  </si>
  <si>
    <t>CLM007635</t>
  </si>
  <si>
    <t>CLM007636</t>
  </si>
  <si>
    <t>CLM007637</t>
  </si>
  <si>
    <t>CLM007638</t>
  </si>
  <si>
    <t>CLM007639</t>
  </si>
  <si>
    <t>CLM007640</t>
  </si>
  <si>
    <t>CLM007641</t>
  </si>
  <si>
    <t>CLM007642</t>
  </si>
  <si>
    <t>CLM007643</t>
  </si>
  <si>
    <t>CLM007644</t>
  </si>
  <si>
    <t>CUST02312</t>
  </si>
  <si>
    <t>POL02583</t>
  </si>
  <si>
    <t>CLM007645</t>
  </si>
  <si>
    <t>CLM007646</t>
  </si>
  <si>
    <t>CLM007647</t>
  </si>
  <si>
    <t>CLM007648</t>
  </si>
  <si>
    <t>CLM007649</t>
  </si>
  <si>
    <t>CLM007650</t>
  </si>
  <si>
    <t>CLM007651</t>
  </si>
  <si>
    <t>CLM007652</t>
  </si>
  <si>
    <t>POL02749</t>
  </si>
  <si>
    <t>CLM007653</t>
  </si>
  <si>
    <t>CLM007654</t>
  </si>
  <si>
    <t>CLM007655</t>
  </si>
  <si>
    <t>CLM007656</t>
  </si>
  <si>
    <t>CLM007657</t>
  </si>
  <si>
    <t>CLM007658</t>
  </si>
  <si>
    <t>POL01362</t>
  </si>
  <si>
    <t>CLM007659</t>
  </si>
  <si>
    <t>CLM007660</t>
  </si>
  <si>
    <t>CLM007661</t>
  </si>
  <si>
    <t>CLM007662</t>
  </si>
  <si>
    <t>CLM007663</t>
  </si>
  <si>
    <t>CLM007664</t>
  </si>
  <si>
    <t>CLM007665</t>
  </si>
  <si>
    <t>CLM007666</t>
  </si>
  <si>
    <t>CLM007667</t>
  </si>
  <si>
    <t>CLM007668</t>
  </si>
  <si>
    <t>CLM007669</t>
  </si>
  <si>
    <t>CLM007670</t>
  </si>
  <si>
    <t>CLM007671</t>
  </si>
  <si>
    <t>CLM007672</t>
  </si>
  <si>
    <t>CLM007673</t>
  </si>
  <si>
    <t>CLM007674</t>
  </si>
  <si>
    <t>CLM007675</t>
  </si>
  <si>
    <t>CLM007676</t>
  </si>
  <si>
    <t>CLM007677</t>
  </si>
  <si>
    <t>CLM007678</t>
  </si>
  <si>
    <t>CLM007679</t>
  </si>
  <si>
    <t>CLM007680</t>
  </si>
  <si>
    <t>POL02898</t>
  </si>
  <si>
    <t>CLM007681</t>
  </si>
  <si>
    <t>CLM007682</t>
  </si>
  <si>
    <t>POL02322</t>
  </si>
  <si>
    <t>CLM007683</t>
  </si>
  <si>
    <t>CLM007684</t>
  </si>
  <si>
    <t>CLM007685</t>
  </si>
  <si>
    <t>CLM007686</t>
  </si>
  <si>
    <t>CLM007687</t>
  </si>
  <si>
    <t>CLM007688</t>
  </si>
  <si>
    <t>CLM007689</t>
  </si>
  <si>
    <t>CLM007690</t>
  </si>
  <si>
    <t>POL01198</t>
  </si>
  <si>
    <t>CLM007691</t>
  </si>
  <si>
    <t>POL02437</t>
  </si>
  <si>
    <t>CLM007692</t>
  </si>
  <si>
    <t>CLM007693</t>
  </si>
  <si>
    <t>CLM007694</t>
  </si>
  <si>
    <t>CLM007695</t>
  </si>
  <si>
    <t>CLM007696</t>
  </si>
  <si>
    <t>CLM007697</t>
  </si>
  <si>
    <t>CLM007698</t>
  </si>
  <si>
    <t>CLM007699</t>
  </si>
  <si>
    <t>CLM007700</t>
  </si>
  <si>
    <t>CLM007701</t>
  </si>
  <si>
    <t>CLM007702</t>
  </si>
  <si>
    <t>CLM007703</t>
  </si>
  <si>
    <t>CLM007704</t>
  </si>
  <si>
    <t>CLM007705</t>
  </si>
  <si>
    <t>CLM007706</t>
  </si>
  <si>
    <t>CLM007707</t>
  </si>
  <si>
    <t>CLM007708</t>
  </si>
  <si>
    <t>CLM007709</t>
  </si>
  <si>
    <t>CLM007710</t>
  </si>
  <si>
    <t>CLM007711</t>
  </si>
  <si>
    <t>CLM007712</t>
  </si>
  <si>
    <t>CLM007713</t>
  </si>
  <si>
    <t>CLM007714</t>
  </si>
  <si>
    <t>CLM007715</t>
  </si>
  <si>
    <t>CLM007716</t>
  </si>
  <si>
    <t>POL01001</t>
  </si>
  <si>
    <t>CLM007717</t>
  </si>
  <si>
    <t>CLM007718</t>
  </si>
  <si>
    <t>CLM007719</t>
  </si>
  <si>
    <t>CLM007720</t>
  </si>
  <si>
    <t>CLM007721</t>
  </si>
  <si>
    <t>CLM007722</t>
  </si>
  <si>
    <t>CLM007723</t>
  </si>
  <si>
    <t>CLM007724</t>
  </si>
  <si>
    <t>CLM007725</t>
  </si>
  <si>
    <t>POL03175</t>
  </si>
  <si>
    <t>CLM007726</t>
  </si>
  <si>
    <t>POL01699</t>
  </si>
  <si>
    <t>CLM007727</t>
  </si>
  <si>
    <t>CLM007728</t>
  </si>
  <si>
    <t>CLM007729</t>
  </si>
  <si>
    <t>CLM007730</t>
  </si>
  <si>
    <t>CLM007731</t>
  </si>
  <si>
    <t>CLM007732</t>
  </si>
  <si>
    <t>CLM007733</t>
  </si>
  <si>
    <t>CLM007734</t>
  </si>
  <si>
    <t>CLM007735</t>
  </si>
  <si>
    <t>CLM007736</t>
  </si>
  <si>
    <t>CLM007737</t>
  </si>
  <si>
    <t>CLM007738</t>
  </si>
  <si>
    <t>CLM007739</t>
  </si>
  <si>
    <t>CLM007740</t>
  </si>
  <si>
    <t>CLM007741</t>
  </si>
  <si>
    <t>CLM007742</t>
  </si>
  <si>
    <t>CLM007743</t>
  </si>
  <si>
    <t>CLM007744</t>
  </si>
  <si>
    <t>CLM007745</t>
  </si>
  <si>
    <t>CLM007746</t>
  </si>
  <si>
    <t>CLM007747</t>
  </si>
  <si>
    <t>CLM007748</t>
  </si>
  <si>
    <t>CLM007749</t>
  </si>
  <si>
    <t>CLM007750</t>
  </si>
  <si>
    <t>CLM007751</t>
  </si>
  <si>
    <t>CLM007752</t>
  </si>
  <si>
    <t>CLM007753</t>
  </si>
  <si>
    <t>CLM007754</t>
  </si>
  <si>
    <t>CLM007755</t>
  </si>
  <si>
    <t>CLM007756</t>
  </si>
  <si>
    <t>CLM007757</t>
  </si>
  <si>
    <t>CLM007758</t>
  </si>
  <si>
    <t>CLM007759</t>
  </si>
  <si>
    <t>CLM007760</t>
  </si>
  <si>
    <t>CLM007761</t>
  </si>
  <si>
    <t>CLM007762</t>
  </si>
  <si>
    <t>CLM007763</t>
  </si>
  <si>
    <t>POL02951</t>
  </si>
  <si>
    <t>CLM007764</t>
  </si>
  <si>
    <t>CLM007765</t>
  </si>
  <si>
    <t>CLM007766</t>
  </si>
  <si>
    <t>CLM007767</t>
  </si>
  <si>
    <t>CUST02223</t>
  </si>
  <si>
    <t>POL00055</t>
  </si>
  <si>
    <t>CLM007768</t>
  </si>
  <si>
    <t>CUST02465</t>
  </si>
  <si>
    <t>POL02480</t>
  </si>
  <si>
    <t>CLM007769</t>
  </si>
  <si>
    <t>CLM007770</t>
  </si>
  <si>
    <t>CLM007771</t>
  </si>
  <si>
    <t>CLM007772</t>
  </si>
  <si>
    <t>CLM007773</t>
  </si>
  <si>
    <t>CLM007774</t>
  </si>
  <si>
    <t>CLM007775</t>
  </si>
  <si>
    <t>CLM007776</t>
  </si>
  <si>
    <t>CLM007777</t>
  </si>
  <si>
    <t>CLM007778</t>
  </si>
  <si>
    <t>CLM007779</t>
  </si>
  <si>
    <t>CLM007780</t>
  </si>
  <si>
    <t>CLM007781</t>
  </si>
  <si>
    <t>CLM007782</t>
  </si>
  <si>
    <t>CLM007783</t>
  </si>
  <si>
    <t>CLM007784</t>
  </si>
  <si>
    <t>POL02755</t>
  </si>
  <si>
    <t>CLM007785</t>
  </si>
  <si>
    <t>CLM007786</t>
  </si>
  <si>
    <t>CLM007787</t>
  </si>
  <si>
    <t>CLM007788</t>
  </si>
  <si>
    <t>CLM007789</t>
  </si>
  <si>
    <t>CLM007790</t>
  </si>
  <si>
    <t>CLM007791</t>
  </si>
  <si>
    <t>POL00867</t>
  </si>
  <si>
    <t>CLM007792</t>
  </si>
  <si>
    <t>CLM007793</t>
  </si>
  <si>
    <t>CLM007794</t>
  </si>
  <si>
    <t>CLM007795</t>
  </si>
  <si>
    <t>CLM007796</t>
  </si>
  <si>
    <t>CLM007797</t>
  </si>
  <si>
    <t>CLM007798</t>
  </si>
  <si>
    <t>CLM007799</t>
  </si>
  <si>
    <t>CLM007800</t>
  </si>
  <si>
    <t>CLM007801</t>
  </si>
  <si>
    <t>CLM007802</t>
  </si>
  <si>
    <t>CLM007803</t>
  </si>
  <si>
    <t>CLM007804</t>
  </si>
  <si>
    <t>CLM007805</t>
  </si>
  <si>
    <t>CLM007806</t>
  </si>
  <si>
    <t>CLM007807</t>
  </si>
  <si>
    <t>CLM007808</t>
  </si>
  <si>
    <t>CLM007809</t>
  </si>
  <si>
    <t>CLM007810</t>
  </si>
  <si>
    <t>CLM007811</t>
  </si>
  <si>
    <t>CLM007812</t>
  </si>
  <si>
    <t>CLM007813</t>
  </si>
  <si>
    <t>CLM007814</t>
  </si>
  <si>
    <t>CLM007815</t>
  </si>
  <si>
    <t>CLM007816</t>
  </si>
  <si>
    <t>CLM007817</t>
  </si>
  <si>
    <t>CLM007818</t>
  </si>
  <si>
    <t>CLM007819</t>
  </si>
  <si>
    <t>CLM007820</t>
  </si>
  <si>
    <t>CLM007821</t>
  </si>
  <si>
    <t>CLM007822</t>
  </si>
  <si>
    <t>CLM007823</t>
  </si>
  <si>
    <t>CLM007824</t>
  </si>
  <si>
    <t>CLM007825</t>
  </si>
  <si>
    <t>CLM007826</t>
  </si>
  <si>
    <t>CLM007827</t>
  </si>
  <si>
    <t>CLM007828</t>
  </si>
  <si>
    <t>CLM007829</t>
  </si>
  <si>
    <t>CLM007830</t>
  </si>
  <si>
    <t>CLM007831</t>
  </si>
  <si>
    <t>CLM007832</t>
  </si>
  <si>
    <t>CLM007833</t>
  </si>
  <si>
    <t>CUST01290</t>
  </si>
  <si>
    <t>POL02111</t>
  </si>
  <si>
    <t>CLM007834</t>
  </si>
  <si>
    <t>CLM007835</t>
  </si>
  <si>
    <t>CLM007836</t>
  </si>
  <si>
    <t>CLM007837</t>
  </si>
  <si>
    <t>CLM007838</t>
  </si>
  <si>
    <t>POL02223</t>
  </si>
  <si>
    <t>CLM007839</t>
  </si>
  <si>
    <t>CLM007840</t>
  </si>
  <si>
    <t>CLM007841</t>
  </si>
  <si>
    <t>CLM007842</t>
  </si>
  <si>
    <t>CLM007843</t>
  </si>
  <si>
    <t>CLM007844</t>
  </si>
  <si>
    <t>CLM007845</t>
  </si>
  <si>
    <t>CLM007846</t>
  </si>
  <si>
    <t>CLM007847</t>
  </si>
  <si>
    <t>CLM007848</t>
  </si>
  <si>
    <t>CLM007849</t>
  </si>
  <si>
    <t>CLM007850</t>
  </si>
  <si>
    <t>CLM007851</t>
  </si>
  <si>
    <t>POL00421</t>
  </si>
  <si>
    <t>CLM007852</t>
  </si>
  <si>
    <t>CLM007853</t>
  </si>
  <si>
    <t>CLM007854</t>
  </si>
  <si>
    <t>CLM007855</t>
  </si>
  <si>
    <t>CLM007856</t>
  </si>
  <si>
    <t>CLM007857</t>
  </si>
  <si>
    <t>CLM007858</t>
  </si>
  <si>
    <t>CLM007859</t>
  </si>
  <si>
    <t>CLM007860</t>
  </si>
  <si>
    <t>CLM007861</t>
  </si>
  <si>
    <t>CLM007862</t>
  </si>
  <si>
    <t>CLM007863</t>
  </si>
  <si>
    <t>CLM007864</t>
  </si>
  <si>
    <t>CLM007865</t>
  </si>
  <si>
    <t>CLM007866</t>
  </si>
  <si>
    <t>CLM007867</t>
  </si>
  <si>
    <t>POL01846</t>
  </si>
  <si>
    <t>CLM007868</t>
  </si>
  <si>
    <t>CLM007869</t>
  </si>
  <si>
    <t>CLM007870</t>
  </si>
  <si>
    <t>CLM007871</t>
  </si>
  <si>
    <t>CLM007872</t>
  </si>
  <si>
    <t>CLM007873</t>
  </si>
  <si>
    <t>CLM007874</t>
  </si>
  <si>
    <t>CLM007875</t>
  </si>
  <si>
    <t>CLM007876</t>
  </si>
  <si>
    <t>CLM007877</t>
  </si>
  <si>
    <t>CLM007878</t>
  </si>
  <si>
    <t>CLM007879</t>
  </si>
  <si>
    <t>CLM007880</t>
  </si>
  <si>
    <t>CLM007881</t>
  </si>
  <si>
    <t>CLM007882</t>
  </si>
  <si>
    <t>POL02194</t>
  </si>
  <si>
    <t>CLM007883</t>
  </si>
  <si>
    <t>CLM007884</t>
  </si>
  <si>
    <t>CLM007885</t>
  </si>
  <si>
    <t>CLM007886</t>
  </si>
  <si>
    <t>POL00826</t>
  </si>
  <si>
    <t>CLM007887</t>
  </si>
  <si>
    <t>CLM007888</t>
  </si>
  <si>
    <t>CLM007889</t>
  </si>
  <si>
    <t>CLM007890</t>
  </si>
  <si>
    <t>CLM007891</t>
  </si>
  <si>
    <t>POL00060</t>
  </si>
  <si>
    <t>CLM007892</t>
  </si>
  <si>
    <t>CLM007893</t>
  </si>
  <si>
    <t>CLM007894</t>
  </si>
  <si>
    <t>CLM007895</t>
  </si>
  <si>
    <t>CLM007896</t>
  </si>
  <si>
    <t>CLM007897</t>
  </si>
  <si>
    <t>CLM007898</t>
  </si>
  <si>
    <t>CLM007899</t>
  </si>
  <si>
    <t>CLM007900</t>
  </si>
  <si>
    <t>CLM007901</t>
  </si>
  <si>
    <t>CLM007902</t>
  </si>
  <si>
    <t>CLM007903</t>
  </si>
  <si>
    <t>CLM007904</t>
  </si>
  <si>
    <t>CLM007905</t>
  </si>
  <si>
    <t>CUST02326</t>
  </si>
  <si>
    <t>POL00151</t>
  </si>
  <si>
    <t>CLM007906</t>
  </si>
  <si>
    <t>CLM007907</t>
  </si>
  <si>
    <t>CLM007908</t>
  </si>
  <si>
    <t>CLM007909</t>
  </si>
  <si>
    <t>CLM007910</t>
  </si>
  <si>
    <t>CUST02116</t>
  </si>
  <si>
    <t>POL00538</t>
  </si>
  <si>
    <t>CLM007911</t>
  </si>
  <si>
    <t>CLM007912</t>
  </si>
  <si>
    <t>CLM007913</t>
  </si>
  <si>
    <t>CLM007914</t>
  </si>
  <si>
    <t>CLM007915</t>
  </si>
  <si>
    <t>CLM007916</t>
  </si>
  <si>
    <t>CLM007917</t>
  </si>
  <si>
    <t>CLM007918</t>
  </si>
  <si>
    <t>CLM007919</t>
  </si>
  <si>
    <t>CLM007920</t>
  </si>
  <si>
    <t>CUST00463</t>
  </si>
  <si>
    <t>POL01672</t>
  </si>
  <si>
    <t>CLM007921</t>
  </si>
  <si>
    <t>CLM007922</t>
  </si>
  <si>
    <t>CLM007923</t>
  </si>
  <si>
    <t>CLM007924</t>
  </si>
  <si>
    <t>CLM007925</t>
  </si>
  <si>
    <t>CLM007926</t>
  </si>
  <si>
    <t>CLM007927</t>
  </si>
  <si>
    <t>CLM007928</t>
  </si>
  <si>
    <t>CLM007929</t>
  </si>
  <si>
    <t>CLM007930</t>
  </si>
  <si>
    <t>CLM007931</t>
  </si>
  <si>
    <t>CLM007932</t>
  </si>
  <si>
    <t>POL00336</t>
  </si>
  <si>
    <t>CLM007933</t>
  </si>
  <si>
    <t>CLM007934</t>
  </si>
  <si>
    <t>CLM007935</t>
  </si>
  <si>
    <t>CLM007936</t>
  </si>
  <si>
    <t>CLM007937</t>
  </si>
  <si>
    <t>CLM007938</t>
  </si>
  <si>
    <t>CLM007939</t>
  </si>
  <si>
    <t>CLM007940</t>
  </si>
  <si>
    <t>CLM007941</t>
  </si>
  <si>
    <t>POL03050</t>
  </si>
  <si>
    <t>CLM007942</t>
  </si>
  <si>
    <t>CLM007943</t>
  </si>
  <si>
    <t>CLM007944</t>
  </si>
  <si>
    <t>POL01694</t>
  </si>
  <si>
    <t>CLM007945</t>
  </si>
  <si>
    <t>CLM007946</t>
  </si>
  <si>
    <t>CLM007947</t>
  </si>
  <si>
    <t>CLM007948</t>
  </si>
  <si>
    <t>CLM007949</t>
  </si>
  <si>
    <t>POL01944</t>
  </si>
  <si>
    <t>CLM007950</t>
  </si>
  <si>
    <t>CLM007951</t>
  </si>
  <si>
    <t>CLM007952</t>
  </si>
  <si>
    <t>CLM007953</t>
  </si>
  <si>
    <t>CLM007954</t>
  </si>
  <si>
    <t>CLM007955</t>
  </si>
  <si>
    <t>CUST01585</t>
  </si>
  <si>
    <t>POL01288</t>
  </si>
  <si>
    <t>CLM007956</t>
  </si>
  <si>
    <t>CLM007957</t>
  </si>
  <si>
    <t>CLM007958</t>
  </si>
  <si>
    <t>CLM007959</t>
  </si>
  <si>
    <t>CLM007960</t>
  </si>
  <si>
    <t>CLM007961</t>
  </si>
  <si>
    <t>POL00077</t>
  </si>
  <si>
    <t>CLM007962</t>
  </si>
  <si>
    <t>CLM007963</t>
  </si>
  <si>
    <t>CLM007964</t>
  </si>
  <si>
    <t>CLM007965</t>
  </si>
  <si>
    <t>CLM007966</t>
  </si>
  <si>
    <t>CLM007967</t>
  </si>
  <si>
    <t>POL02598</t>
  </si>
  <si>
    <t>CLM007968</t>
  </si>
  <si>
    <t>CLM007969</t>
  </si>
  <si>
    <t>CLM007970</t>
  </si>
  <si>
    <t>CLM007971</t>
  </si>
  <si>
    <t>CLM007972</t>
  </si>
  <si>
    <t>POL02091</t>
  </si>
  <si>
    <t>CLM007973</t>
  </si>
  <si>
    <t>CLM007974</t>
  </si>
  <si>
    <t>CLM007975</t>
  </si>
  <si>
    <t>CLM007976</t>
  </si>
  <si>
    <t>CLM007977</t>
  </si>
  <si>
    <t>CUST02313</t>
  </si>
  <si>
    <t>POL00840</t>
  </si>
  <si>
    <t>CLM007978</t>
  </si>
  <si>
    <t>POL02446</t>
  </si>
  <si>
    <t>CLM007979</t>
  </si>
  <si>
    <t>CLM007980</t>
  </si>
  <si>
    <t>CLM007981</t>
  </si>
  <si>
    <t>CLM007982</t>
  </si>
  <si>
    <t>CLM007983</t>
  </si>
  <si>
    <t>CLM007984</t>
  </si>
  <si>
    <t>CLM007985</t>
  </si>
  <si>
    <t>CLM007986</t>
  </si>
  <si>
    <t>CLM007987</t>
  </si>
  <si>
    <t>CLM007988</t>
  </si>
  <si>
    <t>CLM007989</t>
  </si>
  <si>
    <t>POL03077</t>
  </si>
  <si>
    <t>CLM007990</t>
  </si>
  <si>
    <t>CLM007991</t>
  </si>
  <si>
    <t>CLM007992</t>
  </si>
  <si>
    <t>CLM007993</t>
  </si>
  <si>
    <t>CLM007994</t>
  </si>
  <si>
    <t>CLM007995</t>
  </si>
  <si>
    <t>CLM007996</t>
  </si>
  <si>
    <t>CLM007997</t>
  </si>
  <si>
    <t>CLM007998</t>
  </si>
  <si>
    <t>CLM007999</t>
  </si>
  <si>
    <t>CLM008000</t>
  </si>
  <si>
    <t>Duplicate_check</t>
  </si>
  <si>
    <t>Amount_Validation</t>
  </si>
  <si>
    <t>Customer_Segment</t>
  </si>
  <si>
    <t>Customer_Region</t>
  </si>
  <si>
    <t>Customer_Tenure_Years</t>
  </si>
  <si>
    <t>Affluent</t>
  </si>
  <si>
    <t>Retail</t>
  </si>
  <si>
    <t>Corporate</t>
  </si>
  <si>
    <t>CUST00011</t>
  </si>
  <si>
    <t>CUST00018</t>
  </si>
  <si>
    <t>CUST00019</t>
  </si>
  <si>
    <t>CUST00025</t>
  </si>
  <si>
    <t>CUST00029</t>
  </si>
  <si>
    <t>CUST00033</t>
  </si>
  <si>
    <t>CUST00036</t>
  </si>
  <si>
    <t>CUST00042</t>
  </si>
  <si>
    <t>CUST00043</t>
  </si>
  <si>
    <t>CUST00047</t>
  </si>
  <si>
    <t>CUST00053</t>
  </si>
  <si>
    <t>CUST00063</t>
  </si>
  <si>
    <t>CUST00065</t>
  </si>
  <si>
    <t>CUST00066</t>
  </si>
  <si>
    <t>CUST00069</t>
  </si>
  <si>
    <t>CUST00071</t>
  </si>
  <si>
    <t>CUST00072</t>
  </si>
  <si>
    <t>CUST00075</t>
  </si>
  <si>
    <t>CUST00077</t>
  </si>
  <si>
    <t>CUST00078</t>
  </si>
  <si>
    <t>CUST00081</t>
  </si>
  <si>
    <t>CUST00083</t>
  </si>
  <si>
    <t>CUST00085</t>
  </si>
  <si>
    <t>CUST00100</t>
  </si>
  <si>
    <t>CUST00101</t>
  </si>
  <si>
    <t>CUST00104</t>
  </si>
  <si>
    <t>CUST00105</t>
  </si>
  <si>
    <t>CUST00107</t>
  </si>
  <si>
    <t>CUST00115</t>
  </si>
  <si>
    <t>CUST00117</t>
  </si>
  <si>
    <t>CUST00124</t>
  </si>
  <si>
    <t>CUST00125</t>
  </si>
  <si>
    <t>CUST00128</t>
  </si>
  <si>
    <t>CUST00132</t>
  </si>
  <si>
    <t>CUST00133</t>
  </si>
  <si>
    <t>CUST00134</t>
  </si>
  <si>
    <t>CUST00143</t>
  </si>
  <si>
    <t>CUST00148</t>
  </si>
  <si>
    <t>CUST00151</t>
  </si>
  <si>
    <t>CUST00153</t>
  </si>
  <si>
    <t>CUST00155</t>
  </si>
  <si>
    <t>CUST00156</t>
  </si>
  <si>
    <t>CUST00157</t>
  </si>
  <si>
    <t>CUST00158</t>
  </si>
  <si>
    <t>CUST00161</t>
  </si>
  <si>
    <t>CUST00162</t>
  </si>
  <si>
    <t>CUST00165</t>
  </si>
  <si>
    <t>CUST00170</t>
  </si>
  <si>
    <t>CUST00171</t>
  </si>
  <si>
    <t>CUST00179</t>
  </si>
  <si>
    <t>CUST00182</t>
  </si>
  <si>
    <t>CUST00189</t>
  </si>
  <si>
    <t>CUST00192</t>
  </si>
  <si>
    <t>CUST00194</t>
  </si>
  <si>
    <t>CUST00195</t>
  </si>
  <si>
    <t>CUST00199</t>
  </si>
  <si>
    <t>CUST00201</t>
  </si>
  <si>
    <t>CUST00202</t>
  </si>
  <si>
    <t>CUST00203</t>
  </si>
  <si>
    <t>CUST00211</t>
  </si>
  <si>
    <t>CUST00214</t>
  </si>
  <si>
    <t>CUST00215</t>
  </si>
  <si>
    <t>CUST00217</t>
  </si>
  <si>
    <t>CUST00219</t>
  </si>
  <si>
    <t>CUST00220</t>
  </si>
  <si>
    <t>CUST00221</t>
  </si>
  <si>
    <t>CUST00224</t>
  </si>
  <si>
    <t>CUST00225</t>
  </si>
  <si>
    <t>CUST00226</t>
  </si>
  <si>
    <t>CUST00228</t>
  </si>
  <si>
    <t>CUST00229</t>
  </si>
  <si>
    <t>CUST00230</t>
  </si>
  <si>
    <t>CUST00231</t>
  </si>
  <si>
    <t>CUST00241</t>
  </si>
  <si>
    <t>CUST00242</t>
  </si>
  <si>
    <t>CUST00245</t>
  </si>
  <si>
    <t>CUST00246</t>
  </si>
  <si>
    <t>CUST00247</t>
  </si>
  <si>
    <t>CUST00250</t>
  </si>
  <si>
    <t>CUST00251</t>
  </si>
  <si>
    <t>CUST00252</t>
  </si>
  <si>
    <t>CUST00256</t>
  </si>
  <si>
    <t>CUST00263</t>
  </si>
  <si>
    <t>CUST00271</t>
  </si>
  <si>
    <t>CUST00272</t>
  </si>
  <si>
    <t>CUST00273</t>
  </si>
  <si>
    <t>CUST00280</t>
  </si>
  <si>
    <t>CUST00281</t>
  </si>
  <si>
    <t>CUST00285</t>
  </si>
  <si>
    <t>CUST00291</t>
  </si>
  <si>
    <t>CUST00292</t>
  </si>
  <si>
    <t>CUST00299</t>
  </si>
  <si>
    <t>CUST00304</t>
  </si>
  <si>
    <t>CUST00306</t>
  </si>
  <si>
    <t>CUST00312</t>
  </si>
  <si>
    <t>CUST00313</t>
  </si>
  <si>
    <t>CUST00314</t>
  </si>
  <si>
    <t>CUST00319</t>
  </si>
  <si>
    <t>CUST00320</t>
  </si>
  <si>
    <t>CUST00321</t>
  </si>
  <si>
    <t>CUST00323</t>
  </si>
  <si>
    <t>CUST00326</t>
  </si>
  <si>
    <t>CUST00329</t>
  </si>
  <si>
    <t>CUST00332</t>
  </si>
  <si>
    <t>CUST00341</t>
  </si>
  <si>
    <t>CUST00342</t>
  </si>
  <si>
    <t>CUST00346</t>
  </si>
  <si>
    <t>CUST00350</t>
  </si>
  <si>
    <t>CUST00354</t>
  </si>
  <si>
    <t>CUST00359</t>
  </si>
  <si>
    <t>CUST00362</t>
  </si>
  <si>
    <t>CUST00364</t>
  </si>
  <si>
    <t>CUST00365</t>
  </si>
  <si>
    <t>CUST00371</t>
  </si>
  <si>
    <t>CUST00373</t>
  </si>
  <si>
    <t>CUST00379</t>
  </si>
  <si>
    <t>CUST00380</t>
  </si>
  <si>
    <t>CUST00382</t>
  </si>
  <si>
    <t>CUST00384</t>
  </si>
  <si>
    <t>CUST00385</t>
  </si>
  <si>
    <t>CUST00386</t>
  </si>
  <si>
    <t>CUST00390</t>
  </si>
  <si>
    <t>CUST00391</t>
  </si>
  <si>
    <t>CUST00395</t>
  </si>
  <si>
    <t>CUST00398</t>
  </si>
  <si>
    <t>CUST00400</t>
  </si>
  <si>
    <t>CUST00403</t>
  </si>
  <si>
    <t>CUST00404</t>
  </si>
  <si>
    <t>CUST00410</t>
  </si>
  <si>
    <t>CUST00411</t>
  </si>
  <si>
    <t>CUST00412</t>
  </si>
  <si>
    <t>CUST00415</t>
  </si>
  <si>
    <t>CUST00417</t>
  </si>
  <si>
    <t>CUST00418</t>
  </si>
  <si>
    <t>CUST00419</t>
  </si>
  <si>
    <t>CUST00421</t>
  </si>
  <si>
    <t>CUST00430</t>
  </si>
  <si>
    <t>CUST00432</t>
  </si>
  <si>
    <t>CUST00435</t>
  </si>
  <si>
    <t>CUST00436</t>
  </si>
  <si>
    <t>CUST00440</t>
  </si>
  <si>
    <t>CUST00442</t>
  </si>
  <si>
    <t>CUST00444</t>
  </si>
  <si>
    <t>CUST00445</t>
  </si>
  <si>
    <t>CUST00455</t>
  </si>
  <si>
    <t>CUST00460</t>
  </si>
  <si>
    <t>CUST00468</t>
  </si>
  <si>
    <t>CUST00476</t>
  </si>
  <si>
    <t>CUST00477</t>
  </si>
  <si>
    <t>CUST00485</t>
  </si>
  <si>
    <t>CUST00486</t>
  </si>
  <si>
    <t>CUST00488</t>
  </si>
  <si>
    <t>CUST00493</t>
  </si>
  <si>
    <t>CUST00494</t>
  </si>
  <si>
    <t>CUST00496</t>
  </si>
  <si>
    <t>CUST00497</t>
  </si>
  <si>
    <t>CUST00498</t>
  </si>
  <si>
    <t>CUST00505</t>
  </si>
  <si>
    <t>CUST00508</t>
  </si>
  <si>
    <t>CUST00515</t>
  </si>
  <si>
    <t>CUST00516</t>
  </si>
  <si>
    <t>CUST00520</t>
  </si>
  <si>
    <t>CUST00522</t>
  </si>
  <si>
    <t>CUST00524</t>
  </si>
  <si>
    <t>CUST00527</t>
  </si>
  <si>
    <t>CUST00534</t>
  </si>
  <si>
    <t>CUST00538</t>
  </si>
  <si>
    <t>CUST00540</t>
  </si>
  <si>
    <t>CUST00547</t>
  </si>
  <si>
    <t>CUST00557</t>
  </si>
  <si>
    <t>CUST00566</t>
  </si>
  <si>
    <t>CUST00568</t>
  </si>
  <si>
    <t>CUST00569</t>
  </si>
  <si>
    <t>CUST00572</t>
  </si>
  <si>
    <t>CUST00576</t>
  </si>
  <si>
    <t>CUST00580</t>
  </si>
  <si>
    <t>CUST00583</t>
  </si>
  <si>
    <t>CUST00584</t>
  </si>
  <si>
    <t>CUST00585</t>
  </si>
  <si>
    <t>CUST00586</t>
  </si>
  <si>
    <t>CUST00591</t>
  </si>
  <si>
    <t>CUST00592</t>
  </si>
  <si>
    <t>CUST00596</t>
  </si>
  <si>
    <t>CUST00598</t>
  </si>
  <si>
    <t>CUST00599</t>
  </si>
  <si>
    <t>CUST00602</t>
  </si>
  <si>
    <t>CUST00606</t>
  </si>
  <si>
    <t>CUST00610</t>
  </si>
  <si>
    <t>CUST00630</t>
  </si>
  <si>
    <t>CUST00633</t>
  </si>
  <si>
    <t>CUST00639</t>
  </si>
  <si>
    <t>CUST00640</t>
  </si>
  <si>
    <t>CUST00641</t>
  </si>
  <si>
    <t>CUST00643</t>
  </si>
  <si>
    <t>CUST00647</t>
  </si>
  <si>
    <t>CUST00651</t>
  </si>
  <si>
    <t>CUST00652</t>
  </si>
  <si>
    <t>CUST00653</t>
  </si>
  <si>
    <t>CUST00655</t>
  </si>
  <si>
    <t>CUST00659</t>
  </si>
  <si>
    <t>CUST00666</t>
  </si>
  <si>
    <t>CUST00672</t>
  </si>
  <si>
    <t>CUST00673</t>
  </si>
  <si>
    <t>CUST00674</t>
  </si>
  <si>
    <t>CUST00677</t>
  </si>
  <si>
    <t>CUST00679</t>
  </si>
  <si>
    <t>CUST00680</t>
  </si>
  <si>
    <t>CUST00684</t>
  </si>
  <si>
    <t>CUST00685</t>
  </si>
  <si>
    <t>CUST00686</t>
  </si>
  <si>
    <t>CUST00691</t>
  </si>
  <si>
    <t>CUST00692</t>
  </si>
  <si>
    <t>CUST00693</t>
  </si>
  <si>
    <t>CUST00695</t>
  </si>
  <si>
    <t>CUST00701</t>
  </si>
  <si>
    <t>CUST00705</t>
  </si>
  <si>
    <t>CUST00709</t>
  </si>
  <si>
    <t>CUST00715</t>
  </si>
  <si>
    <t>CUST00716</t>
  </si>
  <si>
    <t>CUST00720</t>
  </si>
  <si>
    <t>CUST00724</t>
  </si>
  <si>
    <t>CUST00727</t>
  </si>
  <si>
    <t>CUST00735</t>
  </si>
  <si>
    <t>CUST00737</t>
  </si>
  <si>
    <t>CUST00743</t>
  </si>
  <si>
    <t>CUST00744</t>
  </si>
  <si>
    <t>CUST00750</t>
  </si>
  <si>
    <t>CUST00752</t>
  </si>
  <si>
    <t>CUST00755</t>
  </si>
  <si>
    <t>CUST00757</t>
  </si>
  <si>
    <t>CUST00762</t>
  </si>
  <si>
    <t>CUST00766</t>
  </si>
  <si>
    <t>CUST00786</t>
  </si>
  <si>
    <t>CUST00794</t>
  </si>
  <si>
    <t>CUST00796</t>
  </si>
  <si>
    <t>CUST00799</t>
  </si>
  <si>
    <t>CUST00800</t>
  </si>
  <si>
    <t>CUST00805</t>
  </si>
  <si>
    <t>CUST00807</t>
  </si>
  <si>
    <t>CUST00808</t>
  </si>
  <si>
    <t>CUST00809</t>
  </si>
  <si>
    <t>CUST00811</t>
  </si>
  <si>
    <t>CUST00813</t>
  </si>
  <si>
    <t>CUST00814</t>
  </si>
  <si>
    <t>CUST00819</t>
  </si>
  <si>
    <t>CUST00820</t>
  </si>
  <si>
    <t>CUST00822</t>
  </si>
  <si>
    <t>CUST00824</t>
  </si>
  <si>
    <t>CUST00830</t>
  </si>
  <si>
    <t>CUST00833</t>
  </si>
  <si>
    <t>CUST00834</t>
  </si>
  <si>
    <t>CUST00835</t>
  </si>
  <si>
    <t>CUST00838</t>
  </si>
  <si>
    <t>CUST00843</t>
  </si>
  <si>
    <t>CUST00844</t>
  </si>
  <si>
    <t>CUST00846</t>
  </si>
  <si>
    <t>CUST00847</t>
  </si>
  <si>
    <t>CUST00852</t>
  </si>
  <si>
    <t>CUST00857</t>
  </si>
  <si>
    <t>CUST00858</t>
  </si>
  <si>
    <t>CUST00860</t>
  </si>
  <si>
    <t>CUST00864</t>
  </si>
  <si>
    <t>CUST00868</t>
  </si>
  <si>
    <t>CUST00869</t>
  </si>
  <si>
    <t>CUST00872</t>
  </si>
  <si>
    <t>CUST00876</t>
  </si>
  <si>
    <t>CUST00877</t>
  </si>
  <si>
    <t>CUST00878</t>
  </si>
  <si>
    <t>CUST00880</t>
  </si>
  <si>
    <t>CUST00883</t>
  </si>
  <si>
    <t>CUST00885</t>
  </si>
  <si>
    <t>CUST00889</t>
  </si>
  <si>
    <t>CUST00891</t>
  </si>
  <si>
    <t>CUST00892</t>
  </si>
  <si>
    <t>CUST00894</t>
  </si>
  <si>
    <t>CUST00896</t>
  </si>
  <si>
    <t>CUST00898</t>
  </si>
  <si>
    <t>CUST00905</t>
  </si>
  <si>
    <t>CUST00908</t>
  </si>
  <si>
    <t>CUST00910</t>
  </si>
  <si>
    <t>CUST00911</t>
  </si>
  <si>
    <t>CUST00912</t>
  </si>
  <si>
    <t>CUST00916</t>
  </si>
  <si>
    <t>CUST00918</t>
  </si>
  <si>
    <t>CUST00926</t>
  </si>
  <si>
    <t>CUST00930</t>
  </si>
  <si>
    <t>CUST00932</t>
  </si>
  <si>
    <t>CUST00933</t>
  </si>
  <si>
    <t>CUST00936</t>
  </si>
  <si>
    <t>CUST00937</t>
  </si>
  <si>
    <t>CUST00941</t>
  </si>
  <si>
    <t>CUST00948</t>
  </si>
  <si>
    <t>CUST00950</t>
  </si>
  <si>
    <t>CUST00951</t>
  </si>
  <si>
    <t>CUST00952</t>
  </si>
  <si>
    <t>CUST00962</t>
  </si>
  <si>
    <t>CUST00963</t>
  </si>
  <si>
    <t>CUST00964</t>
  </si>
  <si>
    <t>CUST00966</t>
  </si>
  <si>
    <t>CUST00969</t>
  </si>
  <si>
    <t>CUST00975</t>
  </si>
  <si>
    <t>CUST00976</t>
  </si>
  <si>
    <t>CUST00980</t>
  </si>
  <si>
    <t>CUST00983</t>
  </si>
  <si>
    <t>CUST00987</t>
  </si>
  <si>
    <t>CUST00988</t>
  </si>
  <si>
    <t>CUST00997</t>
  </si>
  <si>
    <t>CUST00998</t>
  </si>
  <si>
    <t>CUST01004</t>
  </si>
  <si>
    <t>CUST01013</t>
  </si>
  <si>
    <t>CUST01014</t>
  </si>
  <si>
    <t>CUST01015</t>
  </si>
  <si>
    <t>CUST01017</t>
  </si>
  <si>
    <t>CUST01021</t>
  </si>
  <si>
    <t>CUST01022</t>
  </si>
  <si>
    <t>CUST01024</t>
  </si>
  <si>
    <t>CUST01026</t>
  </si>
  <si>
    <t>CUST01030</t>
  </si>
  <si>
    <t>CUST01031</t>
  </si>
  <si>
    <t>CUST01034</t>
  </si>
  <si>
    <t>CUST01038</t>
  </si>
  <si>
    <t>CUST01041</t>
  </si>
  <si>
    <t>CUST01042</t>
  </si>
  <si>
    <t>CUST01046</t>
  </si>
  <si>
    <t>CUST01051</t>
  </si>
  <si>
    <t>CUST01057</t>
  </si>
  <si>
    <t>CUST01063</t>
  </si>
  <si>
    <t>CUST01069</t>
  </si>
  <si>
    <t>CUST01073</t>
  </si>
  <si>
    <t>CUST01078</t>
  </si>
  <si>
    <t>CUST01079</t>
  </si>
  <si>
    <t>CUST01081</t>
  </si>
  <si>
    <t>CUST01082</t>
  </si>
  <si>
    <t>CUST01086</t>
  </si>
  <si>
    <t>CUST01090</t>
  </si>
  <si>
    <t>CUST01101</t>
  </si>
  <si>
    <t>CUST01105</t>
  </si>
  <si>
    <t>CUST01106</t>
  </si>
  <si>
    <t>CUST01111</t>
  </si>
  <si>
    <t>CUST01112</t>
  </si>
  <si>
    <t>CUST01114</t>
  </si>
  <si>
    <t>CUST01119</t>
  </si>
  <si>
    <t>CUST01121</t>
  </si>
  <si>
    <t>CUST01123</t>
  </si>
  <si>
    <t>CUST01124</t>
  </si>
  <si>
    <t>CUST01125</t>
  </si>
  <si>
    <t>CUST01129</t>
  </si>
  <si>
    <t>CUST01131</t>
  </si>
  <si>
    <t>CUST01133</t>
  </si>
  <si>
    <t>CUST01134</t>
  </si>
  <si>
    <t>CUST01141</t>
  </si>
  <si>
    <t>CUST01144</t>
  </si>
  <si>
    <t>CUST01147</t>
  </si>
  <si>
    <t>CUST01149</t>
  </si>
  <si>
    <t>CUST01151</t>
  </si>
  <si>
    <t>CUST01153</t>
  </si>
  <si>
    <t>CUST01154</t>
  </si>
  <si>
    <t>CUST01155</t>
  </si>
  <si>
    <t>CUST01156</t>
  </si>
  <si>
    <t>CUST01158</t>
  </si>
  <si>
    <t>CUST01168</t>
  </si>
  <si>
    <t>CUST01169</t>
  </si>
  <si>
    <t>CUST01172</t>
  </si>
  <si>
    <t>CUST01176</t>
  </si>
  <si>
    <t>CUST01181</t>
  </si>
  <si>
    <t>CUST01186</t>
  </si>
  <si>
    <t>CUST01188</t>
  </si>
  <si>
    <t>CUST01189</t>
  </si>
  <si>
    <t>CUST01195</t>
  </si>
  <si>
    <t>CUST01197</t>
  </si>
  <si>
    <t>CUST01198</t>
  </si>
  <si>
    <t>CUST01200</t>
  </si>
  <si>
    <t>CUST01204</t>
  </si>
  <si>
    <t>CUST01205</t>
  </si>
  <si>
    <t>CUST01207</t>
  </si>
  <si>
    <t>CUST01209</t>
  </si>
  <si>
    <t>CUST01211</t>
  </si>
  <si>
    <t>CUST01218</t>
  </si>
  <si>
    <t>CUST01223</t>
  </si>
  <si>
    <t>CUST01224</t>
  </si>
  <si>
    <t>CUST01226</t>
  </si>
  <si>
    <t>CUST01232</t>
  </si>
  <si>
    <t>CUST01237</t>
  </si>
  <si>
    <t>CUST01239</t>
  </si>
  <si>
    <t>CUST01240</t>
  </si>
  <si>
    <t>CUST01247</t>
  </si>
  <si>
    <t>CUST01255</t>
  </si>
  <si>
    <t>CUST01258</t>
  </si>
  <si>
    <t>CUST01261</t>
  </si>
  <si>
    <t>CUST01263</t>
  </si>
  <si>
    <t>CUST01266</t>
  </si>
  <si>
    <t>CUST01268</t>
  </si>
  <si>
    <t>CUST01275</t>
  </si>
  <si>
    <t>CUST01280</t>
  </si>
  <si>
    <t>CUST01285</t>
  </si>
  <si>
    <t>CUST01286</t>
  </si>
  <si>
    <t>CUST01299</t>
  </si>
  <si>
    <t>CUST01300</t>
  </si>
  <si>
    <t>CUST01302</t>
  </si>
  <si>
    <t>CUST01309</t>
  </si>
  <si>
    <t>CUST01311</t>
  </si>
  <si>
    <t>CUST01314</t>
  </si>
  <si>
    <t>CUST01317</t>
  </si>
  <si>
    <t>CUST01320</t>
  </si>
  <si>
    <t>CUST01338</t>
  </si>
  <si>
    <t>CUST01339</t>
  </si>
  <si>
    <t>CUST01343</t>
  </si>
  <si>
    <t>CUST01345</t>
  </si>
  <si>
    <t>CUST01347</t>
  </si>
  <si>
    <t>CUST01348</t>
  </si>
  <si>
    <t>CUST01350</t>
  </si>
  <si>
    <t>CUST01355</t>
  </si>
  <si>
    <t>CUST01359</t>
  </si>
  <si>
    <t>CUST01361</t>
  </si>
  <si>
    <t>CUST01364</t>
  </si>
  <si>
    <t>CUST01372</t>
  </si>
  <si>
    <t>CUST01377</t>
  </si>
  <si>
    <t>CUST01380</t>
  </si>
  <si>
    <t>CUST01381</t>
  </si>
  <si>
    <t>CUST01384</t>
  </si>
  <si>
    <t>CUST01386</t>
  </si>
  <si>
    <t>CUST01394</t>
  </si>
  <si>
    <t>CUST01399</t>
  </si>
  <si>
    <t>CUST01400</t>
  </si>
  <si>
    <t>CUST01408</t>
  </si>
  <si>
    <t>CUST01418</t>
  </si>
  <si>
    <t>CUST01419</t>
  </si>
  <si>
    <t>CUST01424</t>
  </si>
  <si>
    <t>CUST01426</t>
  </si>
  <si>
    <t>CUST01430</t>
  </si>
  <si>
    <t>CUST01431</t>
  </si>
  <si>
    <t>CUST01439</t>
  </si>
  <si>
    <t>CUST01440</t>
  </si>
  <si>
    <t>CUST01443</t>
  </si>
  <si>
    <t>CUST01444</t>
  </si>
  <si>
    <t>CUST01447</t>
  </si>
  <si>
    <t>CUST01448</t>
  </si>
  <si>
    <t>CUST01451</t>
  </si>
  <si>
    <t>CUST01453</t>
  </si>
  <si>
    <t>CUST01455</t>
  </si>
  <si>
    <t>CUST01457</t>
  </si>
  <si>
    <t>CUST01466</t>
  </si>
  <si>
    <t>CUST01469</t>
  </si>
  <si>
    <t>CUST01473</t>
  </si>
  <si>
    <t>CUST01474</t>
  </si>
  <si>
    <t>CUST01482</t>
  </si>
  <si>
    <t>CUST01483</t>
  </si>
  <si>
    <t>CUST01486</t>
  </si>
  <si>
    <t>CUST01489</t>
  </si>
  <si>
    <t>CUST01492</t>
  </si>
  <si>
    <t>CUST01493</t>
  </si>
  <si>
    <t>CUST01502</t>
  </si>
  <si>
    <t>CUST01503</t>
  </si>
  <si>
    <t>CUST01505</t>
  </si>
  <si>
    <t>CUST01506</t>
  </si>
  <si>
    <t>CUST01509</t>
  </si>
  <si>
    <t>CUST01511</t>
  </si>
  <si>
    <t>CUST01514</t>
  </si>
  <si>
    <t>CUST01529</t>
  </si>
  <si>
    <t>CUST01533</t>
  </si>
  <si>
    <t>CUST01535</t>
  </si>
  <si>
    <t>CUST01540</t>
  </si>
  <si>
    <t>CUST01545</t>
  </si>
  <si>
    <t>CUST01548</t>
  </si>
  <si>
    <t>CUST01557</t>
  </si>
  <si>
    <t>CUST01563</t>
  </si>
  <si>
    <t>CUST01568</t>
  </si>
  <si>
    <t>CUST01570</t>
  </si>
  <si>
    <t>CUST01571</t>
  </si>
  <si>
    <t>CUST01572</t>
  </si>
  <si>
    <t>CUST01574</t>
  </si>
  <si>
    <t>CUST01579</t>
  </si>
  <si>
    <t>CUST01584</t>
  </si>
  <si>
    <t>CUST01596</t>
  </si>
  <si>
    <t>CUST01600</t>
  </si>
  <si>
    <t>CUST01602</t>
  </si>
  <si>
    <t>CUST01603</t>
  </si>
  <si>
    <t>CUST01604</t>
  </si>
  <si>
    <t>CUST01606</t>
  </si>
  <si>
    <t>CUST01610</t>
  </si>
  <si>
    <t>CUST01611</t>
  </si>
  <si>
    <t>CUST01613</t>
  </si>
  <si>
    <t>CUST01616</t>
  </si>
  <si>
    <t>CUST01620</t>
  </si>
  <si>
    <t>CUST01624</t>
  </si>
  <si>
    <t>CUST01625</t>
  </si>
  <si>
    <t>CUST01626</t>
  </si>
  <si>
    <t>CUST01635</t>
  </si>
  <si>
    <t>CUST01636</t>
  </si>
  <si>
    <t>CUST01638</t>
  </si>
  <si>
    <t>CUST01646</t>
  </si>
  <si>
    <t>CUST01651</t>
  </si>
  <si>
    <t>CUST01656</t>
  </si>
  <si>
    <t>CUST01659</t>
  </si>
  <si>
    <t>CUST01660</t>
  </si>
  <si>
    <t>CUST01661</t>
  </si>
  <si>
    <t>CUST01667</t>
  </si>
  <si>
    <t>CUST01671</t>
  </si>
  <si>
    <t>CUST01672</t>
  </si>
  <si>
    <t>CUST01675</t>
  </si>
  <si>
    <t>CUST01678</t>
  </si>
  <si>
    <t>CUST01679</t>
  </si>
  <si>
    <t>CUST01682</t>
  </si>
  <si>
    <t>CUST01689</t>
  </si>
  <si>
    <t>CUST01695</t>
  </si>
  <si>
    <t>CUST01697</t>
  </si>
  <si>
    <t>CUST01699</t>
  </si>
  <si>
    <t>CUST01703</t>
  </si>
  <si>
    <t>CUST01714</t>
  </si>
  <si>
    <t>CUST01715</t>
  </si>
  <si>
    <t>CUST01718</t>
  </si>
  <si>
    <t>CUST01719</t>
  </si>
  <si>
    <t>CUST01720</t>
  </si>
  <si>
    <t>CUST01724</t>
  </si>
  <si>
    <t>CUST01731</t>
  </si>
  <si>
    <t>CUST01735</t>
  </si>
  <si>
    <t>CUST01736</t>
  </si>
  <si>
    <t>CUST01739</t>
  </si>
  <si>
    <t>CUST01744</t>
  </si>
  <si>
    <t>CUST01751</t>
  </si>
  <si>
    <t>CUST01753</t>
  </si>
  <si>
    <t>CUST01756</t>
  </si>
  <si>
    <t>CUST01760</t>
  </si>
  <si>
    <t>CUST01770</t>
  </si>
  <si>
    <t>CUST01773</t>
  </si>
  <si>
    <t>CUST01778</t>
  </si>
  <si>
    <t>CUST01786</t>
  </si>
  <si>
    <t>CUST01789</t>
  </si>
  <si>
    <t>CUST01791</t>
  </si>
  <si>
    <t>CUST01797</t>
  </si>
  <si>
    <t>CUST01798</t>
  </si>
  <si>
    <t>CUST01803</t>
  </si>
  <si>
    <t>CUST01809</t>
  </si>
  <si>
    <t>CUST01816</t>
  </si>
  <si>
    <t>CUST01820</t>
  </si>
  <si>
    <t>CUST01821</t>
  </si>
  <si>
    <t>CUST01823</t>
  </si>
  <si>
    <t>CUST01825</t>
  </si>
  <si>
    <t>CUST01830</t>
  </si>
  <si>
    <t>CUST01833</t>
  </si>
  <si>
    <t>CUST01834</t>
  </si>
  <si>
    <t>CUST01836</t>
  </si>
  <si>
    <t>CUST01837</t>
  </si>
  <si>
    <t>CUST01844</t>
  </si>
  <si>
    <t>CUST01848</t>
  </si>
  <si>
    <t>CUST01853</t>
  </si>
  <si>
    <t>CUST01854</t>
  </si>
  <si>
    <t>CUST01857</t>
  </si>
  <si>
    <t>CUST01859</t>
  </si>
  <si>
    <t>CUST01860</t>
  </si>
  <si>
    <t>CUST01863</t>
  </si>
  <si>
    <t>CUST01867</t>
  </si>
  <si>
    <t>CUST01868</t>
  </si>
  <si>
    <t>CUST01870</t>
  </si>
  <si>
    <t>CUST01877</t>
  </si>
  <si>
    <t>CUST01878</t>
  </si>
  <si>
    <t>CUST01883</t>
  </si>
  <si>
    <t>CUST01884</t>
  </si>
  <si>
    <t>CUST01885</t>
  </si>
  <si>
    <t>CUST01889</t>
  </si>
  <si>
    <t>CUST01890</t>
  </si>
  <si>
    <t>CUST01897</t>
  </si>
  <si>
    <t>CUST01898</t>
  </si>
  <si>
    <t>CUST01900</t>
  </si>
  <si>
    <t>CUST01902</t>
  </si>
  <si>
    <t>CUST01905</t>
  </si>
  <si>
    <t>CUST01913</t>
  </si>
  <si>
    <t>CUST01916</t>
  </si>
  <si>
    <t>CUST01921</t>
  </si>
  <si>
    <t>CUST01923</t>
  </si>
  <si>
    <t>CUST01932</t>
  </si>
  <si>
    <t>CUST01944</t>
  </si>
  <si>
    <t>CUST01946</t>
  </si>
  <si>
    <t>CUST01948</t>
  </si>
  <si>
    <t>CUST01955</t>
  </si>
  <si>
    <t>CUST01958</t>
  </si>
  <si>
    <t>CUST01960</t>
  </si>
  <si>
    <t>CUST01965</t>
  </si>
  <si>
    <t>CUST01969</t>
  </si>
  <si>
    <t>CUST01971</t>
  </si>
  <si>
    <t>CUST01974</t>
  </si>
  <si>
    <t>CUST01983</t>
  </si>
  <si>
    <t>CUST01984</t>
  </si>
  <si>
    <t>CUST01985</t>
  </si>
  <si>
    <t>CUST01987</t>
  </si>
  <si>
    <t>CUST01988</t>
  </si>
  <si>
    <t>CUST01989</t>
  </si>
  <si>
    <t>CUST01994</t>
  </si>
  <si>
    <t>CUST01995</t>
  </si>
  <si>
    <t>CUST01998</t>
  </si>
  <si>
    <t>CUST01999</t>
  </si>
  <si>
    <t>CUST02000</t>
  </si>
  <si>
    <t>CUST02001</t>
  </si>
  <si>
    <t>CUST02005</t>
  </si>
  <si>
    <t>CUST02007</t>
  </si>
  <si>
    <t>CUST02011</t>
  </si>
  <si>
    <t>CUST02015</t>
  </si>
  <si>
    <t>CUST02017</t>
  </si>
  <si>
    <t>CUST02018</t>
  </si>
  <si>
    <t>CUST02026</t>
  </si>
  <si>
    <t>CUST02029</t>
  </si>
  <si>
    <t>CUST02030</t>
  </si>
  <si>
    <t>CUST02038</t>
  </si>
  <si>
    <t>CUST02049</t>
  </si>
  <si>
    <t>CUST02051</t>
  </si>
  <si>
    <t>CUST02054</t>
  </si>
  <si>
    <t>CUST02055</t>
  </si>
  <si>
    <t>CUST02056</t>
  </si>
  <si>
    <t>CUST02057</t>
  </si>
  <si>
    <t>CUST02058</t>
  </si>
  <si>
    <t>CUST02060</t>
  </si>
  <si>
    <t>CUST02061</t>
  </si>
  <si>
    <t>CUST02065</t>
  </si>
  <si>
    <t>CUST02068</t>
  </si>
  <si>
    <t>CUST02069</t>
  </si>
  <si>
    <t>CUST02073</t>
  </si>
  <si>
    <t>CUST02075</t>
  </si>
  <si>
    <t>CUST02077</t>
  </si>
  <si>
    <t>CUST02080</t>
  </si>
  <si>
    <t>CUST02082</t>
  </si>
  <si>
    <t>CUST02083</t>
  </si>
  <si>
    <t>CUST02086</t>
  </si>
  <si>
    <t>CUST02091</t>
  </si>
  <si>
    <t>CUST02096</t>
  </si>
  <si>
    <t>CUST02097</t>
  </si>
  <si>
    <t>CUST02098</t>
  </si>
  <si>
    <t>CUST02101</t>
  </si>
  <si>
    <t>CUST02104</t>
  </si>
  <si>
    <t>CUST02105</t>
  </si>
  <si>
    <t>CUST02107</t>
  </si>
  <si>
    <t>CUST02110</t>
  </si>
  <si>
    <t>CUST02114</t>
  </si>
  <si>
    <t>CUST02115</t>
  </si>
  <si>
    <t>CUST02117</t>
  </si>
  <si>
    <t>CUST02126</t>
  </si>
  <si>
    <t>CUST02128</t>
  </si>
  <si>
    <t>CUST02132</t>
  </si>
  <si>
    <t>CUST02133</t>
  </si>
  <si>
    <t>CUST02134</t>
  </si>
  <si>
    <t>CUST02135</t>
  </si>
  <si>
    <t>CUST02140</t>
  </si>
  <si>
    <t>CUST02145</t>
  </si>
  <si>
    <t>CUST02146</t>
  </si>
  <si>
    <t>CUST02151</t>
  </si>
  <si>
    <t>CUST02157</t>
  </si>
  <si>
    <t>CUST02160</t>
  </si>
  <si>
    <t>CUST02161</t>
  </si>
  <si>
    <t>CUST02164</t>
  </si>
  <si>
    <t>CUST02166</t>
  </si>
  <si>
    <t>CUST02167</t>
  </si>
  <si>
    <t>CUST02168</t>
  </si>
  <si>
    <t>CUST02169</t>
  </si>
  <si>
    <t>CUST02170</t>
  </si>
  <si>
    <t>CUST02174</t>
  </si>
  <si>
    <t>CUST02178</t>
  </si>
  <si>
    <t>CUST02179</t>
  </si>
  <si>
    <t>CUST02180</t>
  </si>
  <si>
    <t>CUST02181</t>
  </si>
  <si>
    <t>CUST02182</t>
  </si>
  <si>
    <t>CUST02186</t>
  </si>
  <si>
    <t>CUST02189</t>
  </si>
  <si>
    <t>CUST02190</t>
  </si>
  <si>
    <t>CUST02192</t>
  </si>
  <si>
    <t>CUST02193</t>
  </si>
  <si>
    <t>CUST02201</t>
  </si>
  <si>
    <t>CUST02202</t>
  </si>
  <si>
    <t>CUST02205</t>
  </si>
  <si>
    <t>CUST02208</t>
  </si>
  <si>
    <t>CUST02209</t>
  </si>
  <si>
    <t>CUST02215</t>
  </si>
  <si>
    <t>CUST02218</t>
  </si>
  <si>
    <t>CUST02220</t>
  </si>
  <si>
    <t>CUST02225</t>
  </si>
  <si>
    <t>CUST02231</t>
  </si>
  <si>
    <t>CUST02233</t>
  </si>
  <si>
    <t>CUST02235</t>
  </si>
  <si>
    <t>CUST02246</t>
  </si>
  <si>
    <t>CUST02250</t>
  </si>
  <si>
    <t>CUST02253</t>
  </si>
  <si>
    <t>CUST02254</t>
  </si>
  <si>
    <t>CUST02255</t>
  </si>
  <si>
    <t>CUST02256</t>
  </si>
  <si>
    <t>CUST02257</t>
  </si>
  <si>
    <t>CUST02260</t>
  </si>
  <si>
    <t>CUST02263</t>
  </si>
  <si>
    <t>CUST02268</t>
  </si>
  <si>
    <t>CUST02271</t>
  </si>
  <si>
    <t>CUST02272</t>
  </si>
  <si>
    <t>CUST02276</t>
  </si>
  <si>
    <t>CUST02279</t>
  </si>
  <si>
    <t>CUST02280</t>
  </si>
  <si>
    <t>CUST02282</t>
  </si>
  <si>
    <t>CUST02285</t>
  </si>
  <si>
    <t>CUST02287</t>
  </si>
  <si>
    <t>CUST02292</t>
  </si>
  <si>
    <t>CUST02293</t>
  </si>
  <si>
    <t>CUST02302</t>
  </si>
  <si>
    <t>CUST02304</t>
  </si>
  <si>
    <t>CUST02306</t>
  </si>
  <si>
    <t>CUST02307</t>
  </si>
  <si>
    <t>CUST02316</t>
  </si>
  <si>
    <t>CUST02318</t>
  </si>
  <si>
    <t>CUST02322</t>
  </si>
  <si>
    <t>CUST02331</t>
  </si>
  <si>
    <t>CUST02343</t>
  </si>
  <si>
    <t>CUST02347</t>
  </si>
  <si>
    <t>CUST02352</t>
  </si>
  <si>
    <t>CUST02357</t>
  </si>
  <si>
    <t>CUST02361</t>
  </si>
  <si>
    <t>CUST02371</t>
  </si>
  <si>
    <t>CUST02374</t>
  </si>
  <si>
    <t>CUST02377</t>
  </si>
  <si>
    <t>CUST02379</t>
  </si>
  <si>
    <t>CUST02383</t>
  </si>
  <si>
    <t>CUST02386</t>
  </si>
  <si>
    <t>CUST02391</t>
  </si>
  <si>
    <t>CUST02405</t>
  </si>
  <si>
    <t>CUST02409</t>
  </si>
  <si>
    <t>CUST02419</t>
  </si>
  <si>
    <t>CUST02420</t>
  </si>
  <si>
    <t>CUST02421</t>
  </si>
  <si>
    <t>CUST02424</t>
  </si>
  <si>
    <t>CUST02429</t>
  </si>
  <si>
    <t>CUST02432</t>
  </si>
  <si>
    <t>CUST02437</t>
  </si>
  <si>
    <t>CUST02441</t>
  </si>
  <si>
    <t>CUST02446</t>
  </si>
  <si>
    <t>CUST02450</t>
  </si>
  <si>
    <t>CUST02451</t>
  </si>
  <si>
    <t>CUST02453</t>
  </si>
  <si>
    <t>CUST02457</t>
  </si>
  <si>
    <t>CUST02458</t>
  </si>
  <si>
    <t>CUST02459</t>
  </si>
  <si>
    <t>CUST02461</t>
  </si>
  <si>
    <t>CUST02463</t>
  </si>
  <si>
    <t>CUST02464</t>
  </si>
  <si>
    <t>CUST02473</t>
  </si>
  <si>
    <t>CUST02477</t>
  </si>
  <si>
    <t>CUST02479</t>
  </si>
  <si>
    <t>CUST02480</t>
  </si>
  <si>
    <t>CUST02483</t>
  </si>
  <si>
    <t>CUST02485</t>
  </si>
  <si>
    <t>CUST02494</t>
  </si>
  <si>
    <t>CUST02495</t>
  </si>
  <si>
    <t>Customer_Region_Lookup</t>
  </si>
  <si>
    <t>Final_Region</t>
  </si>
  <si>
    <t>Row Labels</t>
  </si>
  <si>
    <t>Grand Total</t>
  </si>
  <si>
    <t>Count of Claim_ID</t>
  </si>
  <si>
    <t>Standardized_Claim_Type</t>
  </si>
  <si>
    <t>SLA_Status</t>
  </si>
  <si>
    <t>Delay_Days</t>
  </si>
  <si>
    <t>Metric</t>
  </si>
  <si>
    <t>Value</t>
  </si>
  <si>
    <t>Total Claims</t>
  </si>
  <si>
    <t>SLA Breach Claims</t>
  </si>
  <si>
    <t>Pending Claims</t>
  </si>
  <si>
    <t>Settled Claims</t>
  </si>
  <si>
    <t>Total Claim Amount</t>
  </si>
  <si>
    <t>SLA Breaches</t>
  </si>
  <si>
    <t>Breach Rate</t>
  </si>
  <si>
    <t>Average Processing Days</t>
  </si>
  <si>
    <t>SLA Breach Rate</t>
  </si>
  <si>
    <t>Policy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</si>
</sst>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10" fontId="0" fillId="0" borderId="0" xfId="0" applyNumberFormat="1"/>
    <xf numFmtId="2" fontId="16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164" fontId="16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2" fontId="16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</dxf>
    <dxf>
      <numFmt numFmtId="0" formatCode="General"/>
      <alignment horizontal="right" vertical="center" textRotation="0" wrapText="1" indent="0" justifyLastLine="0" shrinkToFit="0" readingOrder="0"/>
    </dxf>
    <dxf>
      <numFmt numFmtId="2" formatCode="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5.553428356485" createdVersion="8" refreshedVersion="8" minRefreshableVersion="3" recordCount="8000" xr:uid="{998DB0A5-4D15-4D7C-BC8F-1F46CDA7F105}">
  <cacheSource type="worksheet">
    <worksheetSource name="Table1"/>
  </cacheSource>
  <cacheFields count="18">
    <cacheField name="Claim_ID" numFmtId="0">
      <sharedItems count="8000">
        <s v="CLM000001"/>
        <s v="CLM000002"/>
        <s v="CLM000003"/>
        <s v="CLM000004"/>
        <s v="CLM000005"/>
        <s v="CLM000006"/>
        <s v="CLM000007"/>
        <s v="CLM000008"/>
        <s v="CLM000009"/>
        <s v="CLM000010"/>
        <s v="CLM000011"/>
        <s v="CLM000012"/>
        <s v="CLM000013"/>
        <s v="CLM000014"/>
        <s v="CLM000015"/>
        <s v="CLM000016"/>
        <s v="CLM000017"/>
        <s v="CLM000018"/>
        <s v="CLM000019"/>
        <s v="CLM000020"/>
        <s v="CLM000021"/>
        <s v="CLM000022"/>
        <s v="CLM000023"/>
        <s v="CLM000024"/>
        <s v="CLM000025"/>
        <s v="CLM000026"/>
        <s v="CLM000027"/>
        <s v="CLM000028"/>
        <s v="CLM000029"/>
        <s v="CLM000030"/>
        <s v="CLM000031"/>
        <s v="CLM000032"/>
        <s v="CLM000033"/>
        <s v="CLM000034"/>
        <s v="CLM000035"/>
        <s v="CLM000036"/>
        <s v="CLM000037"/>
        <s v="CLM000038"/>
        <s v="CLM000039"/>
        <s v="CLM000040"/>
        <s v="CLM000041"/>
        <s v="CLM000042"/>
        <s v="CLM000043"/>
        <s v="CLM000044"/>
        <s v="CLM000045"/>
        <s v="CLM000046"/>
        <s v="CLM000047"/>
        <s v="CLM000048"/>
        <s v="CLM000049"/>
        <s v="CLM000050"/>
        <s v="CLM000051"/>
        <s v="CLM000052"/>
        <s v="CLM000053"/>
        <s v="CLM000054"/>
        <s v="CLM000055"/>
        <s v="CLM000056"/>
        <s v="CLM000057"/>
        <s v="CLM000058"/>
        <s v="CLM000059"/>
        <s v="CLM000060"/>
        <s v="CLM000061"/>
        <s v="CLM000062"/>
        <s v="CLM000063"/>
        <s v="CLM000064"/>
        <s v="CLM000065"/>
        <s v="CLM000066"/>
        <s v="CLM000067"/>
        <s v="CLM000068"/>
        <s v="CLM000069"/>
        <s v="CLM000070"/>
        <s v="CLM000071"/>
        <s v="CLM000072"/>
        <s v="CLM000073"/>
        <s v="CLM000074"/>
        <s v="CLM000075"/>
        <s v="CLM000076"/>
        <s v="CLM000077"/>
        <s v="CLM000078"/>
        <s v="CLM000079"/>
        <s v="CLM000080"/>
        <s v="CLM000081"/>
        <s v="CLM000082"/>
        <s v="CLM000083"/>
        <s v="CLM000084"/>
        <s v="CLM000085"/>
        <s v="CLM000086"/>
        <s v="CLM000087"/>
        <s v="CLM000088"/>
        <s v="CLM000089"/>
        <s v="CLM000090"/>
        <s v="CLM000091"/>
        <s v="CLM000092"/>
        <s v="CLM000093"/>
        <s v="CLM000094"/>
        <s v="CLM000095"/>
        <s v="CLM000096"/>
        <s v="CLM000097"/>
        <s v="CLM000098"/>
        <s v="CLM000099"/>
        <s v="CLM000100"/>
        <s v="CLM000101"/>
        <s v="CLM000102"/>
        <s v="CLM000103"/>
        <s v="CLM000104"/>
        <s v="CLM000105"/>
        <s v="CLM000106"/>
        <s v="CLM000107"/>
        <s v="CLM000108"/>
        <s v="CLM000109"/>
        <s v="CLM000110"/>
        <s v="CLM000111"/>
        <s v="CLM000112"/>
        <s v="CLM000113"/>
        <s v="CLM000114"/>
        <s v="CLM000115"/>
        <s v="CLM000116"/>
        <s v="CLM000117"/>
        <s v="CLM000118"/>
        <s v="CLM000119"/>
        <s v="CLM000120"/>
        <s v="CLM000121"/>
        <s v="CLM000122"/>
        <s v="CLM000123"/>
        <s v="CLM000124"/>
        <s v="CLM000125"/>
        <s v="CLM000126"/>
        <s v="CLM000127"/>
        <s v="CLM000128"/>
        <s v="CLM000129"/>
        <s v="CLM000130"/>
        <s v="CLM000131"/>
        <s v="CLM000132"/>
        <s v="CLM000133"/>
        <s v="CLM000134"/>
        <s v="CLM000135"/>
        <s v="CLM000136"/>
        <s v="CLM000137"/>
        <s v="CLM000138"/>
        <s v="CLM000139"/>
        <s v="CLM000140"/>
        <s v="CLM000141"/>
        <s v="CLM000142"/>
        <s v="CLM000143"/>
        <s v="CLM000144"/>
        <s v="CLM000145"/>
        <s v="CLM000146"/>
        <s v="CLM000147"/>
        <s v="CLM000148"/>
        <s v="CLM000149"/>
        <s v="CLM000150"/>
        <s v="CLM000151"/>
        <s v="CLM000152"/>
        <s v="CLM000153"/>
        <s v="CLM000154"/>
        <s v="CLM000155"/>
        <s v="CLM000156"/>
        <s v="CLM000157"/>
        <s v="CLM000158"/>
        <s v="CLM000159"/>
        <s v="CLM000160"/>
        <s v="CLM000161"/>
        <s v="CLM000162"/>
        <s v="CLM000163"/>
        <s v="CLM000164"/>
        <s v="CLM000165"/>
        <s v="CLM000166"/>
        <s v="CLM000167"/>
        <s v="CLM000168"/>
        <s v="CLM000169"/>
        <s v="CLM000170"/>
        <s v="CLM000171"/>
        <s v="CLM000172"/>
        <s v="CLM000173"/>
        <s v="CLM000174"/>
        <s v="CLM000175"/>
        <s v="CLM000176"/>
        <s v="CLM000177"/>
        <s v="CLM000178"/>
        <s v="CLM000179"/>
        <s v="CLM000180"/>
        <s v="CLM000181"/>
        <s v="CLM000182"/>
        <s v="CLM000183"/>
        <s v="CLM000184"/>
        <s v="CLM000185"/>
        <s v="CLM000186"/>
        <s v="CLM000187"/>
        <s v="CLM000188"/>
        <s v="CLM000189"/>
        <s v="CLM000190"/>
        <s v="CLM000191"/>
        <s v="CLM000192"/>
        <s v="CLM000193"/>
        <s v="CLM000194"/>
        <s v="CLM000195"/>
        <s v="CLM000196"/>
        <s v="CLM000197"/>
        <s v="CLM000198"/>
        <s v="CLM000199"/>
        <s v="CLM000200"/>
        <s v="CLM000201"/>
        <s v="CLM000202"/>
        <s v="CLM000203"/>
        <s v="CLM000204"/>
        <s v="CLM000205"/>
        <s v="CLM000206"/>
        <s v="CLM000207"/>
        <s v="CLM000208"/>
        <s v="CLM000209"/>
        <s v="CLM000210"/>
        <s v="CLM000211"/>
        <s v="CLM000212"/>
        <s v="CLM000213"/>
        <s v="CLM000214"/>
        <s v="CLM000215"/>
        <s v="CLM000216"/>
        <s v="CLM000217"/>
        <s v="CLM000218"/>
        <s v="CLM000219"/>
        <s v="CLM000220"/>
        <s v="CLM000221"/>
        <s v="CLM000222"/>
        <s v="CLM000223"/>
        <s v="CLM000224"/>
        <s v="CLM000225"/>
        <s v="CLM000226"/>
        <s v="CLM000227"/>
        <s v="CLM000228"/>
        <s v="CLM000229"/>
        <s v="CLM000230"/>
        <s v="CLM000231"/>
        <s v="CLM000232"/>
        <s v="CLM000233"/>
        <s v="CLM000234"/>
        <s v="CLM000235"/>
        <s v="CLM000236"/>
        <s v="CLM000237"/>
        <s v="CLM000238"/>
        <s v="CLM000239"/>
        <s v="CLM000240"/>
        <s v="CLM000241"/>
        <s v="CLM000242"/>
        <s v="CLM000243"/>
        <s v="CLM000244"/>
        <s v="CLM000245"/>
        <s v="CLM000246"/>
        <s v="CLM000247"/>
        <s v="CLM000248"/>
        <s v="CLM000249"/>
        <s v="CLM000250"/>
        <s v="CLM000251"/>
        <s v="CLM000252"/>
        <s v="CLM000253"/>
        <s v="CLM000254"/>
        <s v="CLM000255"/>
        <s v="CLM000256"/>
        <s v="CLM000257"/>
        <s v="CLM000258"/>
        <s v="CLM000259"/>
        <s v="CLM000260"/>
        <s v="CLM000261"/>
        <s v="CLM000262"/>
        <s v="CLM000263"/>
        <s v="CLM000264"/>
        <s v="CLM000265"/>
        <s v="CLM000266"/>
        <s v="CLM000267"/>
        <s v="CLM000268"/>
        <s v="CLM000269"/>
        <s v="CLM000270"/>
        <s v="CLM000271"/>
        <s v="CLM000272"/>
        <s v="CLM000273"/>
        <s v="CLM000274"/>
        <s v="CLM000275"/>
        <s v="CLM000276"/>
        <s v="CLM000277"/>
        <s v="CLM000278"/>
        <s v="CLM000279"/>
        <s v="CLM000280"/>
        <s v="CLM000281"/>
        <s v="CLM000282"/>
        <s v="CLM000283"/>
        <s v="CLM000284"/>
        <s v="CLM000285"/>
        <s v="CLM000286"/>
        <s v="CLM000287"/>
        <s v="CLM000288"/>
        <s v="CLM000289"/>
        <s v="CLM000290"/>
        <s v="CLM000291"/>
        <s v="CLM000292"/>
        <s v="CLM000293"/>
        <s v="CLM000294"/>
        <s v="CLM000295"/>
        <s v="CLM000296"/>
        <s v="CLM000297"/>
        <s v="CLM000298"/>
        <s v="CLM000299"/>
        <s v="CLM000300"/>
        <s v="CLM000301"/>
        <s v="CLM000302"/>
        <s v="CLM000303"/>
        <s v="CLM000304"/>
        <s v="CLM000305"/>
        <s v="CLM000306"/>
        <s v="CLM000307"/>
        <s v="CLM000308"/>
        <s v="CLM000309"/>
        <s v="CLM000310"/>
        <s v="CLM000311"/>
        <s v="CLM000312"/>
        <s v="CLM000313"/>
        <s v="CLM000314"/>
        <s v="CLM000315"/>
        <s v="CLM000316"/>
        <s v="CLM000317"/>
        <s v="CLM000318"/>
        <s v="CLM000319"/>
        <s v="CLM000320"/>
        <s v="CLM000321"/>
        <s v="CLM000322"/>
        <s v="CLM000323"/>
        <s v="CLM000324"/>
        <s v="CLM000325"/>
        <s v="CLM000326"/>
        <s v="CLM000327"/>
        <s v="CLM000328"/>
        <s v="CLM000329"/>
        <s v="CLM000330"/>
        <s v="CLM000331"/>
        <s v="CLM000332"/>
        <s v="CLM000333"/>
        <s v="CLM000334"/>
        <s v="CLM000335"/>
        <s v="CLM000336"/>
        <s v="CLM000337"/>
        <s v="CLM000338"/>
        <s v="CLM000339"/>
        <s v="CLM000340"/>
        <s v="CLM000341"/>
        <s v="CLM000342"/>
        <s v="CLM000343"/>
        <s v="CLM000344"/>
        <s v="CLM000345"/>
        <s v="CLM000346"/>
        <s v="CLM000347"/>
        <s v="CLM000348"/>
        <s v="CLM000349"/>
        <s v="CLM000350"/>
        <s v="CLM000351"/>
        <s v="CLM000352"/>
        <s v="CLM000353"/>
        <s v="CLM000354"/>
        <s v="CLM000355"/>
        <s v="CLM000356"/>
        <s v="CLM000357"/>
        <s v="CLM000358"/>
        <s v="CLM000359"/>
        <s v="CLM000360"/>
        <s v="CLM000361"/>
        <s v="CLM000362"/>
        <s v="CLM000363"/>
        <s v="CLM000364"/>
        <s v="CLM000365"/>
        <s v="CLM000366"/>
        <s v="CLM000367"/>
        <s v="CLM000368"/>
        <s v="CLM000369"/>
        <s v="CLM000370"/>
        <s v="CLM000371"/>
        <s v="CLM000372"/>
        <s v="CLM000373"/>
        <s v="CLM000374"/>
        <s v="CLM000375"/>
        <s v="CLM000376"/>
        <s v="CLM000377"/>
        <s v="CLM000378"/>
        <s v="CLM000379"/>
        <s v="CLM000380"/>
        <s v="CLM000381"/>
        <s v="CLM000382"/>
        <s v="CLM000383"/>
        <s v="CLM000384"/>
        <s v="CLM000385"/>
        <s v="CLM000386"/>
        <s v="CLM000387"/>
        <s v="CLM000388"/>
        <s v="CLM000389"/>
        <s v="CLM000390"/>
        <s v="CLM000391"/>
        <s v="CLM000392"/>
        <s v="CLM000393"/>
        <s v="CLM000394"/>
        <s v="CLM000395"/>
        <s v="CLM000396"/>
        <s v="CLM000397"/>
        <s v="CLM000398"/>
        <s v="CLM000399"/>
        <s v="CLM000400"/>
        <s v="CLM000401"/>
        <s v="CLM000402"/>
        <s v="CLM000403"/>
        <s v="CLM000404"/>
        <s v="CLM000405"/>
        <s v="CLM000406"/>
        <s v="CLM000407"/>
        <s v="CLM000408"/>
        <s v="CLM000409"/>
        <s v="CLM000410"/>
        <s v="CLM000411"/>
        <s v="CLM000412"/>
        <s v="CLM000413"/>
        <s v="CLM000414"/>
        <s v="CLM000415"/>
        <s v="CLM000416"/>
        <s v="CLM000417"/>
        <s v="CLM000418"/>
        <s v="CLM000419"/>
        <s v="CLM000420"/>
        <s v="CLM000421"/>
        <s v="CLM000422"/>
        <s v="CLM000423"/>
        <s v="CLM000424"/>
        <s v="CLM000425"/>
        <s v="CLM000426"/>
        <s v="CLM000427"/>
        <s v="CLM000428"/>
        <s v="CLM000429"/>
        <s v="CLM000430"/>
        <s v="CLM000431"/>
        <s v="CLM000432"/>
        <s v="CLM000433"/>
        <s v="CLM000434"/>
        <s v="CLM000435"/>
        <s v="CLM000436"/>
        <s v="CLM000437"/>
        <s v="CLM000438"/>
        <s v="CLM000439"/>
        <s v="CLM000440"/>
        <s v="CLM000441"/>
        <s v="CLM000442"/>
        <s v="CLM000443"/>
        <s v="CLM000444"/>
        <s v="CLM000445"/>
        <s v="CLM000446"/>
        <s v="CLM000447"/>
        <s v="CLM000448"/>
        <s v="CLM000449"/>
        <s v="CLM000450"/>
        <s v="CLM000451"/>
        <s v="CLM000452"/>
        <s v="CLM000453"/>
        <s v="CLM000454"/>
        <s v="CLM000455"/>
        <s v="CLM000456"/>
        <s v="CLM000457"/>
        <s v="CLM000458"/>
        <s v="CLM000459"/>
        <s v="CLM000460"/>
        <s v="CLM000461"/>
        <s v="CLM000462"/>
        <s v="CLM000463"/>
        <s v="CLM000464"/>
        <s v="CLM000465"/>
        <s v="CLM000466"/>
        <s v="CLM000467"/>
        <s v="CLM000468"/>
        <s v="CLM000469"/>
        <s v="CLM000470"/>
        <s v="CLM000471"/>
        <s v="CLM000472"/>
        <s v="CLM000473"/>
        <s v="CLM000474"/>
        <s v="CLM000475"/>
        <s v="CLM000476"/>
        <s v="CLM000477"/>
        <s v="CLM000478"/>
        <s v="CLM000479"/>
        <s v="CLM000480"/>
        <s v="CLM000481"/>
        <s v="CLM000482"/>
        <s v="CLM000483"/>
        <s v="CLM000484"/>
        <s v="CLM000485"/>
        <s v="CLM000486"/>
        <s v="CLM000487"/>
        <s v="CLM000488"/>
        <s v="CLM000489"/>
        <s v="CLM000490"/>
        <s v="CLM000491"/>
        <s v="CLM000492"/>
        <s v="CLM000493"/>
        <s v="CLM000494"/>
        <s v="CLM000495"/>
        <s v="CLM000496"/>
        <s v="CLM000497"/>
        <s v="CLM000498"/>
        <s v="CLM000499"/>
        <s v="CLM000500"/>
        <s v="CLM000501"/>
        <s v="CLM000502"/>
        <s v="CLM000503"/>
        <s v="CLM000504"/>
        <s v="CLM000505"/>
        <s v="CLM000506"/>
        <s v="CLM000507"/>
        <s v="CLM000508"/>
        <s v="CLM000509"/>
        <s v="CLM000510"/>
        <s v="CLM000511"/>
        <s v="CLM000512"/>
        <s v="CLM000513"/>
        <s v="CLM000514"/>
        <s v="CLM000515"/>
        <s v="CLM000516"/>
        <s v="CLM000517"/>
        <s v="CLM000518"/>
        <s v="CLM000519"/>
        <s v="CLM000520"/>
        <s v="CLM000521"/>
        <s v="CLM000522"/>
        <s v="CLM000523"/>
        <s v="CLM000524"/>
        <s v="CLM000525"/>
        <s v="CLM000526"/>
        <s v="CLM000527"/>
        <s v="CLM000528"/>
        <s v="CLM000529"/>
        <s v="CLM000530"/>
        <s v="CLM000531"/>
        <s v="CLM000532"/>
        <s v="CLM000533"/>
        <s v="CLM000534"/>
        <s v="CLM000535"/>
        <s v="CLM000536"/>
        <s v="CLM000537"/>
        <s v="CLM000538"/>
        <s v="CLM000539"/>
        <s v="CLM000540"/>
        <s v="CLM000541"/>
        <s v="CLM000542"/>
        <s v="CLM000543"/>
        <s v="CLM000544"/>
        <s v="CLM000545"/>
        <s v="CLM000546"/>
        <s v="CLM000547"/>
        <s v="CLM000548"/>
        <s v="CLM000549"/>
        <s v="CLM000550"/>
        <s v="CLM000551"/>
        <s v="CLM000552"/>
        <s v="CLM000553"/>
        <s v="CLM000554"/>
        <s v="CLM000555"/>
        <s v="CLM000556"/>
        <s v="CLM000557"/>
        <s v="CLM000558"/>
        <s v="CLM000559"/>
        <s v="CLM000560"/>
        <s v="CLM000561"/>
        <s v="CLM000562"/>
        <s v="CLM000563"/>
        <s v="CLM000564"/>
        <s v="CLM000565"/>
        <s v="CLM000566"/>
        <s v="CLM000567"/>
        <s v="CLM000568"/>
        <s v="CLM000569"/>
        <s v="CLM000570"/>
        <s v="CLM000571"/>
        <s v="CLM000572"/>
        <s v="CLM000573"/>
        <s v="CLM000574"/>
        <s v="CLM000575"/>
        <s v="CLM000576"/>
        <s v="CLM000577"/>
        <s v="CLM000578"/>
        <s v="CLM000579"/>
        <s v="CLM000580"/>
        <s v="CLM000581"/>
        <s v="CLM000582"/>
        <s v="CLM000583"/>
        <s v="CLM000584"/>
        <s v="CLM000585"/>
        <s v="CLM000586"/>
        <s v="CLM000587"/>
        <s v="CLM000588"/>
        <s v="CLM000589"/>
        <s v="CLM000590"/>
        <s v="CLM000591"/>
        <s v="CLM000592"/>
        <s v="CLM000593"/>
        <s v="CLM000594"/>
        <s v="CLM000595"/>
        <s v="CLM000596"/>
        <s v="CLM000597"/>
        <s v="CLM000598"/>
        <s v="CLM000599"/>
        <s v="CLM000600"/>
        <s v="CLM000601"/>
        <s v="CLM000602"/>
        <s v="CLM000603"/>
        <s v="CLM000604"/>
        <s v="CLM000605"/>
        <s v="CLM000606"/>
        <s v="CLM000607"/>
        <s v="CLM000608"/>
        <s v="CLM000609"/>
        <s v="CLM000610"/>
        <s v="CLM000611"/>
        <s v="CLM000612"/>
        <s v="CLM000613"/>
        <s v="CLM000614"/>
        <s v="CLM000615"/>
        <s v="CLM000616"/>
        <s v="CLM000617"/>
        <s v="CLM000618"/>
        <s v="CLM000619"/>
        <s v="CLM000620"/>
        <s v="CLM000621"/>
        <s v="CLM000622"/>
        <s v="CLM000623"/>
        <s v="CLM000624"/>
        <s v="CLM000625"/>
        <s v="CLM000626"/>
        <s v="CLM000627"/>
        <s v="CLM000628"/>
        <s v="CLM000629"/>
        <s v="CLM000630"/>
        <s v="CLM000631"/>
        <s v="CLM000632"/>
        <s v="CLM000633"/>
        <s v="CLM000634"/>
        <s v="CLM000635"/>
        <s v="CLM000636"/>
        <s v="CLM000637"/>
        <s v="CLM000638"/>
        <s v="CLM000639"/>
        <s v="CLM000640"/>
        <s v="CLM000641"/>
        <s v="CLM000642"/>
        <s v="CLM000643"/>
        <s v="CLM000644"/>
        <s v="CLM000645"/>
        <s v="CLM000646"/>
        <s v="CLM000647"/>
        <s v="CLM000648"/>
        <s v="CLM000649"/>
        <s v="CLM000650"/>
        <s v="CLM000651"/>
        <s v="CLM000652"/>
        <s v="CLM000653"/>
        <s v="CLM000654"/>
        <s v="CLM000655"/>
        <s v="CLM000656"/>
        <s v="CLM000657"/>
        <s v="CLM000658"/>
        <s v="CLM000659"/>
        <s v="CLM000660"/>
        <s v="CLM000661"/>
        <s v="CLM000662"/>
        <s v="CLM000663"/>
        <s v="CLM000664"/>
        <s v="CLM000665"/>
        <s v="CLM000666"/>
        <s v="CLM000667"/>
        <s v="CLM000668"/>
        <s v="CLM000669"/>
        <s v="CLM000670"/>
        <s v="CLM000671"/>
        <s v="CLM000672"/>
        <s v="CLM000673"/>
        <s v="CLM000674"/>
        <s v="CLM000675"/>
        <s v="CLM000676"/>
        <s v="CLM000677"/>
        <s v="CLM000678"/>
        <s v="CLM000679"/>
        <s v="CLM000680"/>
        <s v="CLM000681"/>
        <s v="CLM000682"/>
        <s v="CLM000683"/>
        <s v="CLM000684"/>
        <s v="CLM000685"/>
        <s v="CLM000686"/>
        <s v="CLM000687"/>
        <s v="CLM000688"/>
        <s v="CLM000689"/>
        <s v="CLM000690"/>
        <s v="CLM000691"/>
        <s v="CLM000692"/>
        <s v="CLM000693"/>
        <s v="CLM000694"/>
        <s v="CLM000695"/>
        <s v="CLM000696"/>
        <s v="CLM000697"/>
        <s v="CLM000698"/>
        <s v="CLM000699"/>
        <s v="CLM000700"/>
        <s v="CLM000701"/>
        <s v="CLM000702"/>
        <s v="CLM000703"/>
        <s v="CLM000704"/>
        <s v="CLM000705"/>
        <s v="CLM000706"/>
        <s v="CLM000707"/>
        <s v="CLM000708"/>
        <s v="CLM000709"/>
        <s v="CLM000710"/>
        <s v="CLM000711"/>
        <s v="CLM000712"/>
        <s v="CLM000713"/>
        <s v="CLM000714"/>
        <s v="CLM000715"/>
        <s v="CLM000716"/>
        <s v="CLM000717"/>
        <s v="CLM000718"/>
        <s v="CLM000719"/>
        <s v="CLM000720"/>
        <s v="CLM000721"/>
        <s v="CLM000722"/>
        <s v="CLM000723"/>
        <s v="CLM000724"/>
        <s v="CLM000725"/>
        <s v="CLM000726"/>
        <s v="CLM000727"/>
        <s v="CLM000728"/>
        <s v="CLM000729"/>
        <s v="CLM000730"/>
        <s v="CLM000731"/>
        <s v="CLM000732"/>
        <s v="CLM000733"/>
        <s v="CLM000734"/>
        <s v="CLM000735"/>
        <s v="CLM000736"/>
        <s v="CLM000737"/>
        <s v="CLM000738"/>
        <s v="CLM000739"/>
        <s v="CLM000740"/>
        <s v="CLM000741"/>
        <s v="CLM000742"/>
        <s v="CLM000743"/>
        <s v="CLM000744"/>
        <s v="CLM000745"/>
        <s v="CLM000746"/>
        <s v="CLM000747"/>
        <s v="CLM000748"/>
        <s v="CLM000749"/>
        <s v="CLM000750"/>
        <s v="CLM000751"/>
        <s v="CLM000752"/>
        <s v="CLM000753"/>
        <s v="CLM000754"/>
        <s v="CLM000755"/>
        <s v="CLM000756"/>
        <s v="CLM000757"/>
        <s v="CLM000758"/>
        <s v="CLM000759"/>
        <s v="CLM000760"/>
        <s v="CLM000761"/>
        <s v="CLM000762"/>
        <s v="CLM000763"/>
        <s v="CLM000764"/>
        <s v="CLM000765"/>
        <s v="CLM000766"/>
        <s v="CLM000767"/>
        <s v="CLM000768"/>
        <s v="CLM000769"/>
        <s v="CLM000770"/>
        <s v="CLM000771"/>
        <s v="CLM000772"/>
        <s v="CLM000773"/>
        <s v="CLM000774"/>
        <s v="CLM000775"/>
        <s v="CLM000776"/>
        <s v="CLM000777"/>
        <s v="CLM000778"/>
        <s v="CLM000779"/>
        <s v="CLM000780"/>
        <s v="CLM000781"/>
        <s v="CLM000782"/>
        <s v="CLM000783"/>
        <s v="CLM000784"/>
        <s v="CLM000785"/>
        <s v="CLM000786"/>
        <s v="CLM000787"/>
        <s v="CLM000788"/>
        <s v="CLM000789"/>
        <s v="CLM000790"/>
        <s v="CLM000791"/>
        <s v="CLM000792"/>
        <s v="CLM000793"/>
        <s v="CLM000794"/>
        <s v="CLM000795"/>
        <s v="CLM000796"/>
        <s v="CLM000797"/>
        <s v="CLM000798"/>
        <s v="CLM000799"/>
        <s v="CLM000800"/>
        <s v="CLM000801"/>
        <s v="CLM000802"/>
        <s v="CLM000803"/>
        <s v="CLM000804"/>
        <s v="CLM000805"/>
        <s v="CLM000806"/>
        <s v="CLM000807"/>
        <s v="CLM000808"/>
        <s v="CLM000809"/>
        <s v="CLM000810"/>
        <s v="CLM000811"/>
        <s v="CLM000812"/>
        <s v="CLM000813"/>
        <s v="CLM000814"/>
        <s v="CLM000815"/>
        <s v="CLM000816"/>
        <s v="CLM000817"/>
        <s v="CLM000818"/>
        <s v="CLM000819"/>
        <s v="CLM000820"/>
        <s v="CLM000821"/>
        <s v="CLM000822"/>
        <s v="CLM000823"/>
        <s v="CLM000824"/>
        <s v="CLM000825"/>
        <s v="CLM000826"/>
        <s v="CLM000827"/>
        <s v="CLM000828"/>
        <s v="CLM000829"/>
        <s v="CLM000830"/>
        <s v="CLM000831"/>
        <s v="CLM000832"/>
        <s v="CLM000833"/>
        <s v="CLM000834"/>
        <s v="CLM000835"/>
        <s v="CLM000836"/>
        <s v="CLM000837"/>
        <s v="CLM000838"/>
        <s v="CLM000839"/>
        <s v="CLM000840"/>
        <s v="CLM000841"/>
        <s v="CLM000842"/>
        <s v="CLM000843"/>
        <s v="CLM000844"/>
        <s v="CLM000845"/>
        <s v="CLM000846"/>
        <s v="CLM000847"/>
        <s v="CLM000848"/>
        <s v="CLM000849"/>
        <s v="CLM000850"/>
        <s v="CLM000851"/>
        <s v="CLM000852"/>
        <s v="CLM000853"/>
        <s v="CLM000854"/>
        <s v="CLM000855"/>
        <s v="CLM000856"/>
        <s v="CLM000857"/>
        <s v="CLM000858"/>
        <s v="CLM000859"/>
        <s v="CLM000860"/>
        <s v="CLM000861"/>
        <s v="CLM000862"/>
        <s v="CLM000863"/>
        <s v="CLM000864"/>
        <s v="CLM000865"/>
        <s v="CLM000866"/>
        <s v="CLM000867"/>
        <s v="CLM000868"/>
        <s v="CLM000869"/>
        <s v="CLM000870"/>
        <s v="CLM000871"/>
        <s v="CLM000872"/>
        <s v="CLM000873"/>
        <s v="CLM000874"/>
        <s v="CLM000875"/>
        <s v="CLM000876"/>
        <s v="CLM000877"/>
        <s v="CLM000878"/>
        <s v="CLM000879"/>
        <s v="CLM000880"/>
        <s v="CLM000881"/>
        <s v="CLM000882"/>
        <s v="CLM000883"/>
        <s v="CLM000884"/>
        <s v="CLM000885"/>
        <s v="CLM000886"/>
        <s v="CLM000887"/>
        <s v="CLM000888"/>
        <s v="CLM000889"/>
        <s v="CLM000890"/>
        <s v="CLM000891"/>
        <s v="CLM000892"/>
        <s v="CLM000893"/>
        <s v="CLM000894"/>
        <s v="CLM000895"/>
        <s v="CLM000896"/>
        <s v="CLM000897"/>
        <s v="CLM000898"/>
        <s v="CLM000899"/>
        <s v="CLM000900"/>
        <s v="CLM000901"/>
        <s v="CLM000902"/>
        <s v="CLM000903"/>
        <s v="CLM000904"/>
        <s v="CLM000905"/>
        <s v="CLM000906"/>
        <s v="CLM000907"/>
        <s v="CLM000908"/>
        <s v="CLM000909"/>
        <s v="CLM000910"/>
        <s v="CLM000911"/>
        <s v="CLM000912"/>
        <s v="CLM000913"/>
        <s v="CLM000914"/>
        <s v="CLM000915"/>
        <s v="CLM000916"/>
        <s v="CLM000917"/>
        <s v="CLM000918"/>
        <s v="CLM000919"/>
        <s v="CLM000920"/>
        <s v="CLM000921"/>
        <s v="CLM000922"/>
        <s v="CLM000923"/>
        <s v="CLM000924"/>
        <s v="CLM000925"/>
        <s v="CLM000926"/>
        <s v="CLM000927"/>
        <s v="CLM000928"/>
        <s v="CLM000929"/>
        <s v="CLM000930"/>
        <s v="CLM000931"/>
        <s v="CLM000932"/>
        <s v="CLM000933"/>
        <s v="CLM000934"/>
        <s v="CLM000935"/>
        <s v="CLM000936"/>
        <s v="CLM000937"/>
        <s v="CLM000938"/>
        <s v="CLM000939"/>
        <s v="CLM000940"/>
        <s v="CLM000941"/>
        <s v="CLM000942"/>
        <s v="CLM000943"/>
        <s v="CLM000944"/>
        <s v="CLM000945"/>
        <s v="CLM000946"/>
        <s v="CLM000947"/>
        <s v="CLM000948"/>
        <s v="CLM000949"/>
        <s v="CLM000950"/>
        <s v="CLM000951"/>
        <s v="CLM000952"/>
        <s v="CLM000953"/>
        <s v="CLM000954"/>
        <s v="CLM000955"/>
        <s v="CLM000956"/>
        <s v="CLM000957"/>
        <s v="CLM000958"/>
        <s v="CLM000959"/>
        <s v="CLM000960"/>
        <s v="CLM000961"/>
        <s v="CLM000962"/>
        <s v="CLM000963"/>
        <s v="CLM000964"/>
        <s v="CLM000965"/>
        <s v="CLM000966"/>
        <s v="CLM000967"/>
        <s v="CLM000968"/>
        <s v="CLM000969"/>
        <s v="CLM000970"/>
        <s v="CLM000971"/>
        <s v="CLM000972"/>
        <s v="CLM000973"/>
        <s v="CLM000974"/>
        <s v="CLM000975"/>
        <s v="CLM000976"/>
        <s v="CLM000977"/>
        <s v="CLM000978"/>
        <s v="CLM000979"/>
        <s v="CLM000980"/>
        <s v="CLM000981"/>
        <s v="CLM000982"/>
        <s v="CLM000983"/>
        <s v="CLM000984"/>
        <s v="CLM000985"/>
        <s v="CLM000986"/>
        <s v="CLM000987"/>
        <s v="CLM000988"/>
        <s v="CLM000989"/>
        <s v="CLM000990"/>
        <s v="CLM000991"/>
        <s v="CLM000992"/>
        <s v="CLM000993"/>
        <s v="CLM000994"/>
        <s v="CLM000995"/>
        <s v="CLM000996"/>
        <s v="CLM000997"/>
        <s v="CLM000998"/>
        <s v="CLM000999"/>
        <s v="CLM001000"/>
        <s v="CLM001001"/>
        <s v="CLM001002"/>
        <s v="CLM001003"/>
        <s v="CLM001004"/>
        <s v="CLM001005"/>
        <s v="CLM001006"/>
        <s v="CLM001007"/>
        <s v="CLM001008"/>
        <s v="CLM001009"/>
        <s v="CLM001010"/>
        <s v="CLM001011"/>
        <s v="CLM001012"/>
        <s v="CLM001013"/>
        <s v="CLM001014"/>
        <s v="CLM001015"/>
        <s v="CLM001016"/>
        <s v="CLM001017"/>
        <s v="CLM001018"/>
        <s v="CLM001019"/>
        <s v="CLM001020"/>
        <s v="CLM001021"/>
        <s v="CLM001022"/>
        <s v="CLM001023"/>
        <s v="CLM001024"/>
        <s v="CLM001025"/>
        <s v="CLM001026"/>
        <s v="CLM001027"/>
        <s v="CLM001028"/>
        <s v="CLM001029"/>
        <s v="CLM001030"/>
        <s v="CLM001031"/>
        <s v="CLM001032"/>
        <s v="CLM001033"/>
        <s v="CLM001034"/>
        <s v="CLM001035"/>
        <s v="CLM001036"/>
        <s v="CLM001037"/>
        <s v="CLM001038"/>
        <s v="CLM001039"/>
        <s v="CLM001040"/>
        <s v="CLM001041"/>
        <s v="CLM001042"/>
        <s v="CLM001043"/>
        <s v="CLM001044"/>
        <s v="CLM001045"/>
        <s v="CLM001046"/>
        <s v="CLM001047"/>
        <s v="CLM001048"/>
        <s v="CLM001049"/>
        <s v="CLM001050"/>
        <s v="CLM001051"/>
        <s v="CLM001052"/>
        <s v="CLM001053"/>
        <s v="CLM001054"/>
        <s v="CLM001055"/>
        <s v="CLM001056"/>
        <s v="CLM001057"/>
        <s v="CLM001058"/>
        <s v="CLM001059"/>
        <s v="CLM001060"/>
        <s v="CLM001061"/>
        <s v="CLM001062"/>
        <s v="CLM001063"/>
        <s v="CLM001064"/>
        <s v="CLM001065"/>
        <s v="CLM001066"/>
        <s v="CLM001067"/>
        <s v="CLM001068"/>
        <s v="CLM001069"/>
        <s v="CLM001070"/>
        <s v="CLM001071"/>
        <s v="CLM001072"/>
        <s v="CLM001073"/>
        <s v="CLM001074"/>
        <s v="CLM001075"/>
        <s v="CLM001076"/>
        <s v="CLM001077"/>
        <s v="CLM001078"/>
        <s v="CLM001079"/>
        <s v="CLM001080"/>
        <s v="CLM001081"/>
        <s v="CLM001082"/>
        <s v="CLM001083"/>
        <s v="CLM001084"/>
        <s v="CLM001085"/>
        <s v="CLM001086"/>
        <s v="CLM001087"/>
        <s v="CLM001088"/>
        <s v="CLM001089"/>
        <s v="CLM001090"/>
        <s v="CLM001091"/>
        <s v="CLM001092"/>
        <s v="CLM001093"/>
        <s v="CLM001094"/>
        <s v="CLM001095"/>
        <s v="CLM001096"/>
        <s v="CLM001097"/>
        <s v="CLM001098"/>
        <s v="CLM001099"/>
        <s v="CLM001100"/>
        <s v="CLM001101"/>
        <s v="CLM001102"/>
        <s v="CLM001103"/>
        <s v="CLM001104"/>
        <s v="CLM001105"/>
        <s v="CLM001106"/>
        <s v="CLM001107"/>
        <s v="CLM001108"/>
        <s v="CLM001109"/>
        <s v="CLM001110"/>
        <s v="CLM001111"/>
        <s v="CLM001112"/>
        <s v="CLM001113"/>
        <s v="CLM001114"/>
        <s v="CLM001115"/>
        <s v="CLM001116"/>
        <s v="CLM001117"/>
        <s v="CLM001118"/>
        <s v="CLM001119"/>
        <s v="CLM001120"/>
        <s v="CLM001121"/>
        <s v="CLM001122"/>
        <s v="CLM001123"/>
        <s v="CLM001124"/>
        <s v="CLM001125"/>
        <s v="CLM001126"/>
        <s v="CLM001127"/>
        <s v="CLM001128"/>
        <s v="CLM001129"/>
        <s v="CLM001130"/>
        <s v="CLM001131"/>
        <s v="CLM001132"/>
        <s v="CLM001133"/>
        <s v="CLM001134"/>
        <s v="CLM001135"/>
        <s v="CLM001136"/>
        <s v="CLM001137"/>
        <s v="CLM001138"/>
        <s v="CLM001139"/>
        <s v="CLM001140"/>
        <s v="CLM001141"/>
        <s v="CLM001142"/>
        <s v="CLM001143"/>
        <s v="CLM001144"/>
        <s v="CLM001145"/>
        <s v="CLM001146"/>
        <s v="CLM001147"/>
        <s v="CLM001148"/>
        <s v="CLM001149"/>
        <s v="CLM001150"/>
        <s v="CLM001151"/>
        <s v="CLM001152"/>
        <s v="CLM001153"/>
        <s v="CLM001154"/>
        <s v="CLM001155"/>
        <s v="CLM001156"/>
        <s v="CLM001157"/>
        <s v="CLM001158"/>
        <s v="CLM001159"/>
        <s v="CLM001160"/>
        <s v="CLM001161"/>
        <s v="CLM001162"/>
        <s v="CLM001163"/>
        <s v="CLM001164"/>
        <s v="CLM001165"/>
        <s v="CLM001166"/>
        <s v="CLM001167"/>
        <s v="CLM001168"/>
        <s v="CLM001169"/>
        <s v="CLM001170"/>
        <s v="CLM001171"/>
        <s v="CLM001172"/>
        <s v="CLM001173"/>
        <s v="CLM001174"/>
        <s v="CLM001175"/>
        <s v="CLM001176"/>
        <s v="CLM001177"/>
        <s v="CLM001178"/>
        <s v="CLM001179"/>
        <s v="CLM001180"/>
        <s v="CLM001181"/>
        <s v="CLM001182"/>
        <s v="CLM001183"/>
        <s v="CLM001184"/>
        <s v="CLM001185"/>
        <s v="CLM001186"/>
        <s v="CLM001187"/>
        <s v="CLM001188"/>
        <s v="CLM001189"/>
        <s v="CLM001190"/>
        <s v="CLM001191"/>
        <s v="CLM001192"/>
        <s v="CLM001193"/>
        <s v="CLM001194"/>
        <s v="CLM001195"/>
        <s v="CLM001196"/>
        <s v="CLM001197"/>
        <s v="CLM001198"/>
        <s v="CLM001199"/>
        <s v="CLM001200"/>
        <s v="CLM001201"/>
        <s v="CLM001202"/>
        <s v="CLM001203"/>
        <s v="CLM001204"/>
        <s v="CLM001205"/>
        <s v="CLM001206"/>
        <s v="CLM001207"/>
        <s v="CLM001208"/>
        <s v="CLM001209"/>
        <s v="CLM001210"/>
        <s v="CLM001211"/>
        <s v="CLM001212"/>
        <s v="CLM001213"/>
        <s v="CLM001214"/>
        <s v="CLM001215"/>
        <s v="CLM001216"/>
        <s v="CLM001217"/>
        <s v="CLM001218"/>
        <s v="CLM001219"/>
        <s v="CLM001220"/>
        <s v="CLM001221"/>
        <s v="CLM001222"/>
        <s v="CLM001223"/>
        <s v="CLM001224"/>
        <s v="CLM001225"/>
        <s v="CLM001226"/>
        <s v="CLM001227"/>
        <s v="CLM001228"/>
        <s v="CLM001229"/>
        <s v="CLM001230"/>
        <s v="CLM001231"/>
        <s v="CLM001232"/>
        <s v="CLM001233"/>
        <s v="CLM001234"/>
        <s v="CLM001235"/>
        <s v="CLM001236"/>
        <s v="CLM001237"/>
        <s v="CLM001238"/>
        <s v="CLM001239"/>
        <s v="CLM001240"/>
        <s v="CLM001241"/>
        <s v="CLM001242"/>
        <s v="CLM001243"/>
        <s v="CLM001244"/>
        <s v="CLM001245"/>
        <s v="CLM001246"/>
        <s v="CLM001247"/>
        <s v="CLM001248"/>
        <s v="CLM001249"/>
        <s v="CLM001250"/>
        <s v="CLM001251"/>
        <s v="CLM001252"/>
        <s v="CLM001253"/>
        <s v="CLM001254"/>
        <s v="CLM001255"/>
        <s v="CLM001256"/>
        <s v="CLM001257"/>
        <s v="CLM001258"/>
        <s v="CLM001259"/>
        <s v="CLM001260"/>
        <s v="CLM001261"/>
        <s v="CLM001262"/>
        <s v="CLM001263"/>
        <s v="CLM001264"/>
        <s v="CLM001265"/>
        <s v="CLM001266"/>
        <s v="CLM001267"/>
        <s v="CLM001268"/>
        <s v="CLM001269"/>
        <s v="CLM001270"/>
        <s v="CLM001271"/>
        <s v="CLM001272"/>
        <s v="CLM001273"/>
        <s v="CLM001274"/>
        <s v="CLM001275"/>
        <s v="CLM001276"/>
        <s v="CLM001277"/>
        <s v="CLM001278"/>
        <s v="CLM001279"/>
        <s v="CLM001280"/>
        <s v="CLM001281"/>
        <s v="CLM001282"/>
        <s v="CLM001283"/>
        <s v="CLM001284"/>
        <s v="CLM001285"/>
        <s v="CLM001286"/>
        <s v="CLM001287"/>
        <s v="CLM001288"/>
        <s v="CLM001289"/>
        <s v="CLM001290"/>
        <s v="CLM001291"/>
        <s v="CLM001292"/>
        <s v="CLM001293"/>
        <s v="CLM001294"/>
        <s v="CLM001295"/>
        <s v="CLM001296"/>
        <s v="CLM001297"/>
        <s v="CLM001298"/>
        <s v="CLM001299"/>
        <s v="CLM001300"/>
        <s v="CLM001301"/>
        <s v="CLM001302"/>
        <s v="CLM001303"/>
        <s v="CLM001304"/>
        <s v="CLM001305"/>
        <s v="CLM001306"/>
        <s v="CLM001307"/>
        <s v="CLM001308"/>
        <s v="CLM001309"/>
        <s v="CLM001310"/>
        <s v="CLM001311"/>
        <s v="CLM001312"/>
        <s v="CLM001313"/>
        <s v="CLM001314"/>
        <s v="CLM001315"/>
        <s v="CLM001316"/>
        <s v="CLM001317"/>
        <s v="CLM001318"/>
        <s v="CLM001319"/>
        <s v="CLM001320"/>
        <s v="CLM001321"/>
        <s v="CLM001322"/>
        <s v="CLM001323"/>
        <s v="CLM001324"/>
        <s v="CLM001325"/>
        <s v="CLM001326"/>
        <s v="CLM001327"/>
        <s v="CLM001328"/>
        <s v="CLM001329"/>
        <s v="CLM001330"/>
        <s v="CLM001331"/>
        <s v="CLM001332"/>
        <s v="CLM001333"/>
        <s v="CLM001334"/>
        <s v="CLM001335"/>
        <s v="CLM001336"/>
        <s v="CLM001337"/>
        <s v="CLM001338"/>
        <s v="CLM001339"/>
        <s v="CLM001340"/>
        <s v="CLM001341"/>
        <s v="CLM001342"/>
        <s v="CLM001343"/>
        <s v="CLM001344"/>
        <s v="CLM001345"/>
        <s v="CLM001346"/>
        <s v="CLM001347"/>
        <s v="CLM001348"/>
        <s v="CLM001349"/>
        <s v="CLM001350"/>
        <s v="CLM001351"/>
        <s v="CLM001352"/>
        <s v="CLM001353"/>
        <s v="CLM001354"/>
        <s v="CLM001355"/>
        <s v="CLM001356"/>
        <s v="CLM001357"/>
        <s v="CLM001358"/>
        <s v="CLM001359"/>
        <s v="CLM001360"/>
        <s v="CLM001361"/>
        <s v="CLM001362"/>
        <s v="CLM001363"/>
        <s v="CLM001364"/>
        <s v="CLM001365"/>
        <s v="CLM001366"/>
        <s v="CLM001367"/>
        <s v="CLM001368"/>
        <s v="CLM001369"/>
        <s v="CLM001370"/>
        <s v="CLM001371"/>
        <s v="CLM001372"/>
        <s v="CLM001373"/>
        <s v="CLM001374"/>
        <s v="CLM001375"/>
        <s v="CLM001376"/>
        <s v="CLM001377"/>
        <s v="CLM001378"/>
        <s v="CLM001379"/>
        <s v="CLM001380"/>
        <s v="CLM001381"/>
        <s v="CLM001382"/>
        <s v="CLM001383"/>
        <s v="CLM001384"/>
        <s v="CLM001385"/>
        <s v="CLM001386"/>
        <s v="CLM001387"/>
        <s v="CLM001388"/>
        <s v="CLM001389"/>
        <s v="CLM001390"/>
        <s v="CLM001391"/>
        <s v="CLM001392"/>
        <s v="CLM001393"/>
        <s v="CLM001394"/>
        <s v="CLM001395"/>
        <s v="CLM001396"/>
        <s v="CLM001397"/>
        <s v="CLM001398"/>
        <s v="CLM001399"/>
        <s v="CLM001400"/>
        <s v="CLM001401"/>
        <s v="CLM001402"/>
        <s v="CLM001403"/>
        <s v="CLM001404"/>
        <s v="CLM001405"/>
        <s v="CLM001406"/>
        <s v="CLM001407"/>
        <s v="CLM001408"/>
        <s v="CLM001409"/>
        <s v="CLM001410"/>
        <s v="CLM001411"/>
        <s v="CLM001412"/>
        <s v="CLM001413"/>
        <s v="CLM001414"/>
        <s v="CLM001415"/>
        <s v="CLM001416"/>
        <s v="CLM001417"/>
        <s v="CLM001418"/>
        <s v="CLM001419"/>
        <s v="CLM001420"/>
        <s v="CLM001421"/>
        <s v="CLM001422"/>
        <s v="CLM001423"/>
        <s v="CLM001424"/>
        <s v="CLM001425"/>
        <s v="CLM001426"/>
        <s v="CLM001427"/>
        <s v="CLM001428"/>
        <s v="CLM001429"/>
        <s v="CLM001430"/>
        <s v="CLM001431"/>
        <s v="CLM001432"/>
        <s v="CLM001433"/>
        <s v="CLM001434"/>
        <s v="CLM001435"/>
        <s v="CLM001436"/>
        <s v="CLM001437"/>
        <s v="CLM001438"/>
        <s v="CLM001439"/>
        <s v="CLM001440"/>
        <s v="CLM001441"/>
        <s v="CLM001442"/>
        <s v="CLM001443"/>
        <s v="CLM001444"/>
        <s v="CLM001445"/>
        <s v="CLM001446"/>
        <s v="CLM001447"/>
        <s v="CLM001448"/>
        <s v="CLM001449"/>
        <s v="CLM001450"/>
        <s v="CLM001451"/>
        <s v="CLM001452"/>
        <s v="CLM001453"/>
        <s v="CLM001454"/>
        <s v="CLM001455"/>
        <s v="CLM001456"/>
        <s v="CLM001457"/>
        <s v="CLM001458"/>
        <s v="CLM001459"/>
        <s v="CLM001460"/>
        <s v="CLM001461"/>
        <s v="CLM001462"/>
        <s v="CLM001463"/>
        <s v="CLM001464"/>
        <s v="CLM001465"/>
        <s v="CLM001466"/>
        <s v="CLM001467"/>
        <s v="CLM001468"/>
        <s v="CLM001469"/>
        <s v="CLM001470"/>
        <s v="CLM001471"/>
        <s v="CLM001472"/>
        <s v="CLM001473"/>
        <s v="CLM001474"/>
        <s v="CLM001475"/>
        <s v="CLM001476"/>
        <s v="CLM001477"/>
        <s v="CLM001478"/>
        <s v="CLM001479"/>
        <s v="CLM001480"/>
        <s v="CLM001481"/>
        <s v="CLM001482"/>
        <s v="CLM001483"/>
        <s v="CLM001484"/>
        <s v="CLM001485"/>
        <s v="CLM001486"/>
        <s v="CLM001487"/>
        <s v="CLM001488"/>
        <s v="CLM001489"/>
        <s v="CLM001490"/>
        <s v="CLM001491"/>
        <s v="CLM001492"/>
        <s v="CLM001493"/>
        <s v="CLM001494"/>
        <s v="CLM001495"/>
        <s v="CLM001496"/>
        <s v="CLM001497"/>
        <s v="CLM001498"/>
        <s v="CLM001499"/>
        <s v="CLM001500"/>
        <s v="CLM001501"/>
        <s v="CLM001502"/>
        <s v="CLM001503"/>
        <s v="CLM001504"/>
        <s v="CLM001505"/>
        <s v="CLM001506"/>
        <s v="CLM001507"/>
        <s v="CLM001508"/>
        <s v="CLM001509"/>
        <s v="CLM001510"/>
        <s v="CLM001511"/>
        <s v="CLM001512"/>
        <s v="CLM001513"/>
        <s v="CLM001514"/>
        <s v="CLM001515"/>
        <s v="CLM001516"/>
        <s v="CLM001517"/>
        <s v="CLM001518"/>
        <s v="CLM001519"/>
        <s v="CLM001520"/>
        <s v="CLM001521"/>
        <s v="CLM001522"/>
        <s v="CLM001523"/>
        <s v="CLM001524"/>
        <s v="CLM001525"/>
        <s v="CLM001526"/>
        <s v="CLM001527"/>
        <s v="CLM001528"/>
        <s v="CLM001529"/>
        <s v="CLM001530"/>
        <s v="CLM001531"/>
        <s v="CLM001532"/>
        <s v="CLM001533"/>
        <s v="CLM001534"/>
        <s v="CLM001535"/>
        <s v="CLM001536"/>
        <s v="CLM001537"/>
        <s v="CLM001538"/>
        <s v="CLM001539"/>
        <s v="CLM001540"/>
        <s v="CLM001541"/>
        <s v="CLM001542"/>
        <s v="CLM001543"/>
        <s v="CLM001544"/>
        <s v="CLM001545"/>
        <s v="CLM001546"/>
        <s v="CLM001547"/>
        <s v="CLM001548"/>
        <s v="CLM001549"/>
        <s v="CLM001550"/>
        <s v="CLM001551"/>
        <s v="CLM001552"/>
        <s v="CLM001553"/>
        <s v="CLM001554"/>
        <s v="CLM001555"/>
        <s v="CLM001556"/>
        <s v="CLM001557"/>
        <s v="CLM001558"/>
        <s v="CLM001559"/>
        <s v="CLM001560"/>
        <s v="CLM001561"/>
        <s v="CLM001562"/>
        <s v="CLM001563"/>
        <s v="CLM001564"/>
        <s v="CLM001565"/>
        <s v="CLM001566"/>
        <s v="CLM001567"/>
        <s v="CLM001568"/>
        <s v="CLM001569"/>
        <s v="CLM001570"/>
        <s v="CLM001571"/>
        <s v="CLM001572"/>
        <s v="CLM001573"/>
        <s v="CLM001574"/>
        <s v="CLM001575"/>
        <s v="CLM001576"/>
        <s v="CLM001577"/>
        <s v="CLM001578"/>
        <s v="CLM001579"/>
        <s v="CLM001580"/>
        <s v="CLM001581"/>
        <s v="CLM001582"/>
        <s v="CLM001583"/>
        <s v="CLM001584"/>
        <s v="CLM001585"/>
        <s v="CLM001586"/>
        <s v="CLM001587"/>
        <s v="CLM001588"/>
        <s v="CLM001589"/>
        <s v="CLM001590"/>
        <s v="CLM001591"/>
        <s v="CLM001592"/>
        <s v="CLM001593"/>
        <s v="CLM001594"/>
        <s v="CLM001595"/>
        <s v="CLM001596"/>
        <s v="CLM001597"/>
        <s v="CLM001598"/>
        <s v="CLM001599"/>
        <s v="CLM001600"/>
        <s v="CLM001601"/>
        <s v="CLM001602"/>
        <s v="CLM001603"/>
        <s v="CLM001604"/>
        <s v="CLM001605"/>
        <s v="CLM001606"/>
        <s v="CLM001607"/>
        <s v="CLM001608"/>
        <s v="CLM001609"/>
        <s v="CLM001610"/>
        <s v="CLM001611"/>
        <s v="CLM001612"/>
        <s v="CLM001613"/>
        <s v="CLM001614"/>
        <s v="CLM001615"/>
        <s v="CLM001616"/>
        <s v="CLM001617"/>
        <s v="CLM001618"/>
        <s v="CLM001619"/>
        <s v="CLM001620"/>
        <s v="CLM001621"/>
        <s v="CLM001622"/>
        <s v="CLM001623"/>
        <s v="CLM001624"/>
        <s v="CLM001625"/>
        <s v="CLM001626"/>
        <s v="CLM001627"/>
        <s v="CLM001628"/>
        <s v="CLM001629"/>
        <s v="CLM001630"/>
        <s v="CLM001631"/>
        <s v="CLM001632"/>
        <s v="CLM001633"/>
        <s v="CLM001634"/>
        <s v="CLM001635"/>
        <s v="CLM001636"/>
        <s v="CLM001637"/>
        <s v="CLM001638"/>
        <s v="CLM001639"/>
        <s v="CLM001640"/>
        <s v="CLM001641"/>
        <s v="CLM001642"/>
        <s v="CLM001643"/>
        <s v="CLM001644"/>
        <s v="CLM001645"/>
        <s v="CLM001646"/>
        <s v="CLM001647"/>
        <s v="CLM001648"/>
        <s v="CLM001649"/>
        <s v="CLM001650"/>
        <s v="CLM001651"/>
        <s v="CLM001652"/>
        <s v="CLM001653"/>
        <s v="CLM001654"/>
        <s v="CLM001655"/>
        <s v="CLM001656"/>
        <s v="CLM001657"/>
        <s v="CLM001658"/>
        <s v="CLM001659"/>
        <s v="CLM001660"/>
        <s v="CLM001661"/>
        <s v="CLM001662"/>
        <s v="CLM001663"/>
        <s v="CLM001664"/>
        <s v="CLM001665"/>
        <s v="CLM001666"/>
        <s v="CLM001667"/>
        <s v="CLM001668"/>
        <s v="CLM001669"/>
        <s v="CLM001670"/>
        <s v="CLM001671"/>
        <s v="CLM001672"/>
        <s v="CLM001673"/>
        <s v="CLM001674"/>
        <s v="CLM001675"/>
        <s v="CLM001676"/>
        <s v="CLM001677"/>
        <s v="CLM001678"/>
        <s v="CLM001679"/>
        <s v="CLM001680"/>
        <s v="CLM001681"/>
        <s v="CLM001682"/>
        <s v="CLM001683"/>
        <s v="CLM001684"/>
        <s v="CLM001685"/>
        <s v="CLM001686"/>
        <s v="CLM001687"/>
        <s v="CLM001688"/>
        <s v="CLM001689"/>
        <s v="CLM001690"/>
        <s v="CLM001691"/>
        <s v="CLM001692"/>
        <s v="CLM001693"/>
        <s v="CLM001694"/>
        <s v="CLM001695"/>
        <s v="CLM001696"/>
        <s v="CLM001697"/>
        <s v="CLM001698"/>
        <s v="CLM001699"/>
        <s v="CLM001700"/>
        <s v="CLM001701"/>
        <s v="CLM001702"/>
        <s v="CLM001703"/>
        <s v="CLM001704"/>
        <s v="CLM001705"/>
        <s v="CLM001706"/>
        <s v="CLM001707"/>
        <s v="CLM001708"/>
        <s v="CLM001709"/>
        <s v="CLM001710"/>
        <s v="CLM001711"/>
        <s v="CLM001712"/>
        <s v="CLM001713"/>
        <s v="CLM001714"/>
        <s v="CLM001715"/>
        <s v="CLM001716"/>
        <s v="CLM001717"/>
        <s v="CLM001718"/>
        <s v="CLM001719"/>
        <s v="CLM001720"/>
        <s v="CLM001721"/>
        <s v="CLM001722"/>
        <s v="CLM001723"/>
        <s v="CLM001724"/>
        <s v="CLM001725"/>
        <s v="CLM001726"/>
        <s v="CLM001727"/>
        <s v="CLM001728"/>
        <s v="CLM001729"/>
        <s v="CLM001730"/>
        <s v="CLM001731"/>
        <s v="CLM001732"/>
        <s v="CLM001733"/>
        <s v="CLM001734"/>
        <s v="CLM001735"/>
        <s v="CLM001736"/>
        <s v="CLM001737"/>
        <s v="CLM001738"/>
        <s v="CLM001739"/>
        <s v="CLM001740"/>
        <s v="CLM001741"/>
        <s v="CLM001742"/>
        <s v="CLM001743"/>
        <s v="CLM001744"/>
        <s v="CLM001745"/>
        <s v="CLM001746"/>
        <s v="CLM001747"/>
        <s v="CLM001748"/>
        <s v="CLM001749"/>
        <s v="CLM001750"/>
        <s v="CLM001751"/>
        <s v="CLM001752"/>
        <s v="CLM001753"/>
        <s v="CLM001754"/>
        <s v="CLM001755"/>
        <s v="CLM001756"/>
        <s v="CLM001757"/>
        <s v="CLM001758"/>
        <s v="CLM001759"/>
        <s v="CLM001760"/>
        <s v="CLM001761"/>
        <s v="CLM001762"/>
        <s v="CLM001763"/>
        <s v="CLM001764"/>
        <s v="CLM001765"/>
        <s v="CLM001766"/>
        <s v="CLM001767"/>
        <s v="CLM001768"/>
        <s v="CLM001769"/>
        <s v="CLM001770"/>
        <s v="CLM001771"/>
        <s v="CLM001772"/>
        <s v="CLM001773"/>
        <s v="CLM001774"/>
        <s v="CLM001775"/>
        <s v="CLM001776"/>
        <s v="CLM001777"/>
        <s v="CLM001778"/>
        <s v="CLM001779"/>
        <s v="CLM001780"/>
        <s v="CLM001781"/>
        <s v="CLM001782"/>
        <s v="CLM001783"/>
        <s v="CLM001784"/>
        <s v="CLM001785"/>
        <s v="CLM001786"/>
        <s v="CLM001787"/>
        <s v="CLM001788"/>
        <s v="CLM001789"/>
        <s v="CLM001790"/>
        <s v="CLM001791"/>
        <s v="CLM001792"/>
        <s v="CLM001793"/>
        <s v="CLM001794"/>
        <s v="CLM001795"/>
        <s v="CLM001796"/>
        <s v="CLM001797"/>
        <s v="CLM001798"/>
        <s v="CLM001799"/>
        <s v="CLM001800"/>
        <s v="CLM001801"/>
        <s v="CLM001802"/>
        <s v="CLM001803"/>
        <s v="CLM001804"/>
        <s v="CLM001805"/>
        <s v="CLM001806"/>
        <s v="CLM001807"/>
        <s v="CLM001808"/>
        <s v="CLM001809"/>
        <s v="CLM001810"/>
        <s v="CLM001811"/>
        <s v="CLM001812"/>
        <s v="CLM001813"/>
        <s v="CLM001814"/>
        <s v="CLM001815"/>
        <s v="CLM001816"/>
        <s v="CLM001817"/>
        <s v="CLM001818"/>
        <s v="CLM001819"/>
        <s v="CLM001820"/>
        <s v="CLM001821"/>
        <s v="CLM001822"/>
        <s v="CLM001823"/>
        <s v="CLM001824"/>
        <s v="CLM001825"/>
        <s v="CLM001826"/>
        <s v="CLM001827"/>
        <s v="CLM001828"/>
        <s v="CLM001829"/>
        <s v="CLM001830"/>
        <s v="CLM001831"/>
        <s v="CLM001832"/>
        <s v="CLM001833"/>
        <s v="CLM001834"/>
        <s v="CLM001835"/>
        <s v="CLM001836"/>
        <s v="CLM001837"/>
        <s v="CLM001838"/>
        <s v="CLM001839"/>
        <s v="CLM001840"/>
        <s v="CLM001841"/>
        <s v="CLM001842"/>
        <s v="CLM001843"/>
        <s v="CLM001844"/>
        <s v="CLM001845"/>
        <s v="CLM001846"/>
        <s v="CLM001847"/>
        <s v="CLM001848"/>
        <s v="CLM001849"/>
        <s v="CLM001850"/>
        <s v="CLM001851"/>
        <s v="CLM001852"/>
        <s v="CLM001853"/>
        <s v="CLM001854"/>
        <s v="CLM001855"/>
        <s v="CLM001856"/>
        <s v="CLM001857"/>
        <s v="CLM001858"/>
        <s v="CLM001859"/>
        <s v="CLM001860"/>
        <s v="CLM001861"/>
        <s v="CLM001862"/>
        <s v="CLM001863"/>
        <s v="CLM001864"/>
        <s v="CLM001865"/>
        <s v="CLM001866"/>
        <s v="CLM001867"/>
        <s v="CLM001868"/>
        <s v="CLM001869"/>
        <s v="CLM001870"/>
        <s v="CLM001871"/>
        <s v="CLM001872"/>
        <s v="CLM001873"/>
        <s v="CLM001874"/>
        <s v="CLM001875"/>
        <s v="CLM001876"/>
        <s v="CLM001877"/>
        <s v="CLM001878"/>
        <s v="CLM001879"/>
        <s v="CLM001880"/>
        <s v="CLM001881"/>
        <s v="CLM001882"/>
        <s v="CLM001883"/>
        <s v="CLM001884"/>
        <s v="CLM001885"/>
        <s v="CLM001886"/>
        <s v="CLM001887"/>
        <s v="CLM001888"/>
        <s v="CLM001889"/>
        <s v="CLM001890"/>
        <s v="CLM001891"/>
        <s v="CLM001892"/>
        <s v="CLM001893"/>
        <s v="CLM001894"/>
        <s v="CLM001895"/>
        <s v="CLM001896"/>
        <s v="CLM001897"/>
        <s v="CLM001898"/>
        <s v="CLM001899"/>
        <s v="CLM001900"/>
        <s v="CLM001901"/>
        <s v="CLM001902"/>
        <s v="CLM001903"/>
        <s v="CLM001904"/>
        <s v="CLM001905"/>
        <s v="CLM001906"/>
        <s v="CLM001907"/>
        <s v="CLM001908"/>
        <s v="CLM001909"/>
        <s v="CLM001910"/>
        <s v="CLM001911"/>
        <s v="CLM001912"/>
        <s v="CLM001913"/>
        <s v="CLM001914"/>
        <s v="CLM001915"/>
        <s v="CLM001916"/>
        <s v="CLM001917"/>
        <s v="CLM001918"/>
        <s v="CLM001919"/>
        <s v="CLM001920"/>
        <s v="CLM001921"/>
        <s v="CLM001922"/>
        <s v="CLM001923"/>
        <s v="CLM001924"/>
        <s v="CLM001925"/>
        <s v="CLM001926"/>
        <s v="CLM001927"/>
        <s v="CLM001928"/>
        <s v="CLM001929"/>
        <s v="CLM001930"/>
        <s v="CLM001931"/>
        <s v="CLM001932"/>
        <s v="CLM001933"/>
        <s v="CLM001934"/>
        <s v="CLM001935"/>
        <s v="CLM001936"/>
        <s v="CLM001937"/>
        <s v="CLM001938"/>
        <s v="CLM001939"/>
        <s v="CLM001940"/>
        <s v="CLM001941"/>
        <s v="CLM001942"/>
        <s v="CLM001943"/>
        <s v="CLM001944"/>
        <s v="CLM001945"/>
        <s v="CLM001946"/>
        <s v="CLM001947"/>
        <s v="CLM001948"/>
        <s v="CLM001949"/>
        <s v="CLM001950"/>
        <s v="CLM001951"/>
        <s v="CLM001952"/>
        <s v="CLM001953"/>
        <s v="CLM001954"/>
        <s v="CLM001955"/>
        <s v="CLM001956"/>
        <s v="CLM001957"/>
        <s v="CLM001958"/>
        <s v="CLM001959"/>
        <s v="CLM001960"/>
        <s v="CLM001961"/>
        <s v="CLM001962"/>
        <s v="CLM001963"/>
        <s v="CLM001964"/>
        <s v="CLM001965"/>
        <s v="CLM001966"/>
        <s v="CLM001967"/>
        <s v="CLM001968"/>
        <s v="CLM001969"/>
        <s v="CLM001970"/>
        <s v="CLM001971"/>
        <s v="CLM001972"/>
        <s v="CLM001973"/>
        <s v="CLM001974"/>
        <s v="CLM001975"/>
        <s v="CLM001976"/>
        <s v="CLM001977"/>
        <s v="CLM001978"/>
        <s v="CLM001979"/>
        <s v="CLM001980"/>
        <s v="CLM001981"/>
        <s v="CLM001982"/>
        <s v="CLM001983"/>
        <s v="CLM001984"/>
        <s v="CLM001985"/>
        <s v="CLM001986"/>
        <s v="CLM001987"/>
        <s v="CLM001988"/>
        <s v="CLM001989"/>
        <s v="CLM001990"/>
        <s v="CLM001991"/>
        <s v="CLM001992"/>
        <s v="CLM001993"/>
        <s v="CLM001994"/>
        <s v="CLM001995"/>
        <s v="CLM001996"/>
        <s v="CLM001997"/>
        <s v="CLM001998"/>
        <s v="CLM001999"/>
        <s v="CLM002000"/>
        <s v="CLM002001"/>
        <s v="CLM002002"/>
        <s v="CLM002003"/>
        <s v="CLM002004"/>
        <s v="CLM002005"/>
        <s v="CLM002006"/>
        <s v="CLM002007"/>
        <s v="CLM002008"/>
        <s v="CLM002009"/>
        <s v="CLM002010"/>
        <s v="CLM002011"/>
        <s v="CLM002012"/>
        <s v="CLM002013"/>
        <s v="CLM002014"/>
        <s v="CLM002015"/>
        <s v="CLM002016"/>
        <s v="CLM002017"/>
        <s v="CLM002018"/>
        <s v="CLM002019"/>
        <s v="CLM002020"/>
        <s v="CLM002021"/>
        <s v="CLM002022"/>
        <s v="CLM002023"/>
        <s v="CLM002024"/>
        <s v="CLM002025"/>
        <s v="CLM002026"/>
        <s v="CLM002027"/>
        <s v="CLM002028"/>
        <s v="CLM002029"/>
        <s v="CLM002030"/>
        <s v="CLM002031"/>
        <s v="CLM002032"/>
        <s v="CLM002033"/>
        <s v="CLM002034"/>
        <s v="CLM002035"/>
        <s v="CLM002036"/>
        <s v="CLM002037"/>
        <s v="CLM002038"/>
        <s v="CLM002039"/>
        <s v="CLM002040"/>
        <s v="CLM002041"/>
        <s v="CLM002042"/>
        <s v="CLM002043"/>
        <s v="CLM002044"/>
        <s v="CLM002045"/>
        <s v="CLM002046"/>
        <s v="CLM002047"/>
        <s v="CLM002048"/>
        <s v="CLM002049"/>
        <s v="CLM002050"/>
        <s v="CLM002051"/>
        <s v="CLM002052"/>
        <s v="CLM002053"/>
        <s v="CLM002054"/>
        <s v="CLM002055"/>
        <s v="CLM002056"/>
        <s v="CLM002057"/>
        <s v="CLM002058"/>
        <s v="CLM002059"/>
        <s v="CLM002060"/>
        <s v="CLM002061"/>
        <s v="CLM002062"/>
        <s v="CLM002063"/>
        <s v="CLM002064"/>
        <s v="CLM002065"/>
        <s v="CLM002066"/>
        <s v="CLM002067"/>
        <s v="CLM002068"/>
        <s v="CLM002069"/>
        <s v="CLM002070"/>
        <s v="CLM002071"/>
        <s v="CLM002072"/>
        <s v="CLM002073"/>
        <s v="CLM002074"/>
        <s v="CLM002075"/>
        <s v="CLM002076"/>
        <s v="CLM002077"/>
        <s v="CLM002078"/>
        <s v="CLM002079"/>
        <s v="CLM002080"/>
        <s v="CLM002081"/>
        <s v="CLM002082"/>
        <s v="CLM002083"/>
        <s v="CLM002084"/>
        <s v="CLM002085"/>
        <s v="CLM002086"/>
        <s v="CLM002087"/>
        <s v="CLM002088"/>
        <s v="CLM002089"/>
        <s v="CLM002090"/>
        <s v="CLM002091"/>
        <s v="CLM002092"/>
        <s v="CLM002093"/>
        <s v="CLM002094"/>
        <s v="CLM002095"/>
        <s v="CLM002096"/>
        <s v="CLM002097"/>
        <s v="CLM002098"/>
        <s v="CLM002099"/>
        <s v="CLM002100"/>
        <s v="CLM002101"/>
        <s v="CLM002102"/>
        <s v="CLM002103"/>
        <s v="CLM002104"/>
        <s v="CLM002105"/>
        <s v="CLM002106"/>
        <s v="CLM002107"/>
        <s v="CLM002108"/>
        <s v="CLM002109"/>
        <s v="CLM002110"/>
        <s v="CLM002111"/>
        <s v="CLM002112"/>
        <s v="CLM002113"/>
        <s v="CLM002114"/>
        <s v="CLM002115"/>
        <s v="CLM002116"/>
        <s v="CLM002117"/>
        <s v="CLM002118"/>
        <s v="CLM002119"/>
        <s v="CLM002120"/>
        <s v="CLM002121"/>
        <s v="CLM002122"/>
        <s v="CLM002123"/>
        <s v="CLM002124"/>
        <s v="CLM002125"/>
        <s v="CLM002126"/>
        <s v="CLM002127"/>
        <s v="CLM002128"/>
        <s v="CLM002129"/>
        <s v="CLM002130"/>
        <s v="CLM002131"/>
        <s v="CLM002132"/>
        <s v="CLM002133"/>
        <s v="CLM002134"/>
        <s v="CLM002135"/>
        <s v="CLM002136"/>
        <s v="CLM002137"/>
        <s v="CLM002138"/>
        <s v="CLM002139"/>
        <s v="CLM002140"/>
        <s v="CLM002141"/>
        <s v="CLM002142"/>
        <s v="CLM002143"/>
        <s v="CLM002144"/>
        <s v="CLM002145"/>
        <s v="CLM002146"/>
        <s v="CLM002147"/>
        <s v="CLM002148"/>
        <s v="CLM002149"/>
        <s v="CLM002150"/>
        <s v="CLM002151"/>
        <s v="CLM002152"/>
        <s v="CLM002153"/>
        <s v="CLM002154"/>
        <s v="CLM002155"/>
        <s v="CLM002156"/>
        <s v="CLM002157"/>
        <s v="CLM002158"/>
        <s v="CLM002159"/>
        <s v="CLM002160"/>
        <s v="CLM002161"/>
        <s v="CLM002162"/>
        <s v="CLM002163"/>
        <s v="CLM002164"/>
        <s v="CLM002165"/>
        <s v="CLM002166"/>
        <s v="CLM002167"/>
        <s v="CLM002168"/>
        <s v="CLM002169"/>
        <s v="CLM002170"/>
        <s v="CLM002171"/>
        <s v="CLM002172"/>
        <s v="CLM002173"/>
        <s v="CLM002174"/>
        <s v="CLM002175"/>
        <s v="CLM002176"/>
        <s v="CLM002177"/>
        <s v="CLM002178"/>
        <s v="CLM002179"/>
        <s v="CLM002180"/>
        <s v="CLM002181"/>
        <s v="CLM002182"/>
        <s v="CLM002183"/>
        <s v="CLM002184"/>
        <s v="CLM002185"/>
        <s v="CLM002186"/>
        <s v="CLM002187"/>
        <s v="CLM002188"/>
        <s v="CLM002189"/>
        <s v="CLM002190"/>
        <s v="CLM002191"/>
        <s v="CLM002192"/>
        <s v="CLM002193"/>
        <s v="CLM002194"/>
        <s v="CLM002195"/>
        <s v="CLM002196"/>
        <s v="CLM002197"/>
        <s v="CLM002198"/>
        <s v="CLM002199"/>
        <s v="CLM002200"/>
        <s v="CLM002201"/>
        <s v="CLM002202"/>
        <s v="CLM002203"/>
        <s v="CLM002204"/>
        <s v="CLM002205"/>
        <s v="CLM002206"/>
        <s v="CLM002207"/>
        <s v="CLM002208"/>
        <s v="CLM002209"/>
        <s v="CLM002210"/>
        <s v="CLM002211"/>
        <s v="CLM002212"/>
        <s v="CLM002213"/>
        <s v="CLM002214"/>
        <s v="CLM002215"/>
        <s v="CLM002216"/>
        <s v="CLM002217"/>
        <s v="CLM002218"/>
        <s v="CLM002219"/>
        <s v="CLM002220"/>
        <s v="CLM002221"/>
        <s v="CLM002222"/>
        <s v="CLM002223"/>
        <s v="CLM002224"/>
        <s v="CLM002225"/>
        <s v="CLM002226"/>
        <s v="CLM002227"/>
        <s v="CLM002228"/>
        <s v="CLM002229"/>
        <s v="CLM002230"/>
        <s v="CLM002231"/>
        <s v="CLM002232"/>
        <s v="CLM002233"/>
        <s v="CLM002234"/>
        <s v="CLM002235"/>
        <s v="CLM002236"/>
        <s v="CLM002237"/>
        <s v="CLM002238"/>
        <s v="CLM002239"/>
        <s v="CLM002240"/>
        <s v="CLM002241"/>
        <s v="CLM002242"/>
        <s v="CLM002243"/>
        <s v="CLM002244"/>
        <s v="CLM002245"/>
        <s v="CLM002246"/>
        <s v="CLM002247"/>
        <s v="CLM002248"/>
        <s v="CLM002249"/>
        <s v="CLM002250"/>
        <s v="CLM002251"/>
        <s v="CLM002252"/>
        <s v="CLM002253"/>
        <s v="CLM002254"/>
        <s v="CLM002255"/>
        <s v="CLM002256"/>
        <s v="CLM002257"/>
        <s v="CLM002258"/>
        <s v="CLM002259"/>
        <s v="CLM002260"/>
        <s v="CLM002261"/>
        <s v="CLM002262"/>
        <s v="CLM002263"/>
        <s v="CLM002264"/>
        <s v="CLM002265"/>
        <s v="CLM002266"/>
        <s v="CLM002267"/>
        <s v="CLM002268"/>
        <s v="CLM002269"/>
        <s v="CLM002270"/>
        <s v="CLM002271"/>
        <s v="CLM002272"/>
        <s v="CLM002273"/>
        <s v="CLM002274"/>
        <s v="CLM002275"/>
        <s v="CLM002276"/>
        <s v="CLM002277"/>
        <s v="CLM002278"/>
        <s v="CLM002279"/>
        <s v="CLM002280"/>
        <s v="CLM002281"/>
        <s v="CLM002282"/>
        <s v="CLM002283"/>
        <s v="CLM002284"/>
        <s v="CLM002285"/>
        <s v="CLM002286"/>
        <s v="CLM002287"/>
        <s v="CLM002288"/>
        <s v="CLM002289"/>
        <s v="CLM002290"/>
        <s v="CLM002291"/>
        <s v="CLM002292"/>
        <s v="CLM002293"/>
        <s v="CLM002294"/>
        <s v="CLM002295"/>
        <s v="CLM002296"/>
        <s v="CLM002297"/>
        <s v="CLM002298"/>
        <s v="CLM002299"/>
        <s v="CLM002300"/>
        <s v="CLM002301"/>
        <s v="CLM002302"/>
        <s v="CLM002303"/>
        <s v="CLM002304"/>
        <s v="CLM002305"/>
        <s v="CLM002306"/>
        <s v="CLM002307"/>
        <s v="CLM002308"/>
        <s v="CLM002309"/>
        <s v="CLM002310"/>
        <s v="CLM002311"/>
        <s v="CLM002312"/>
        <s v="CLM002313"/>
        <s v="CLM002314"/>
        <s v="CLM002315"/>
        <s v="CLM002316"/>
        <s v="CLM002317"/>
        <s v="CLM002318"/>
        <s v="CLM002319"/>
        <s v="CLM002320"/>
        <s v="CLM002321"/>
        <s v="CLM002322"/>
        <s v="CLM002323"/>
        <s v="CLM002324"/>
        <s v="CLM002325"/>
        <s v="CLM002326"/>
        <s v="CLM002327"/>
        <s v="CLM002328"/>
        <s v="CLM002329"/>
        <s v="CLM002330"/>
        <s v="CLM002331"/>
        <s v="CLM002332"/>
        <s v="CLM002333"/>
        <s v="CLM002334"/>
        <s v="CLM002335"/>
        <s v="CLM002336"/>
        <s v="CLM002337"/>
        <s v="CLM002338"/>
        <s v="CLM002339"/>
        <s v="CLM002340"/>
        <s v="CLM002341"/>
        <s v="CLM002342"/>
        <s v="CLM002343"/>
        <s v="CLM002344"/>
        <s v="CLM002345"/>
        <s v="CLM002346"/>
        <s v="CLM002347"/>
        <s v="CLM002348"/>
        <s v="CLM002349"/>
        <s v="CLM002350"/>
        <s v="CLM002351"/>
        <s v="CLM002352"/>
        <s v="CLM002353"/>
        <s v="CLM002354"/>
        <s v="CLM002355"/>
        <s v="CLM002356"/>
        <s v="CLM002357"/>
        <s v="CLM002358"/>
        <s v="CLM002359"/>
        <s v="CLM002360"/>
        <s v="CLM002361"/>
        <s v="CLM002362"/>
        <s v="CLM002363"/>
        <s v="CLM002364"/>
        <s v="CLM002365"/>
        <s v="CLM002366"/>
        <s v="CLM002367"/>
        <s v="CLM002368"/>
        <s v="CLM002369"/>
        <s v="CLM002370"/>
        <s v="CLM002371"/>
        <s v="CLM002372"/>
        <s v="CLM002373"/>
        <s v="CLM002374"/>
        <s v="CLM002375"/>
        <s v="CLM002376"/>
        <s v="CLM002377"/>
        <s v="CLM002378"/>
        <s v="CLM002379"/>
        <s v="CLM002380"/>
        <s v="CLM002381"/>
        <s v="CLM002382"/>
        <s v="CLM002383"/>
        <s v="CLM002384"/>
        <s v="CLM002385"/>
        <s v="CLM002386"/>
        <s v="CLM002387"/>
        <s v="CLM002388"/>
        <s v="CLM002389"/>
        <s v="CLM002390"/>
        <s v="CLM002391"/>
        <s v="CLM002392"/>
        <s v="CLM002393"/>
        <s v="CLM002394"/>
        <s v="CLM002395"/>
        <s v="CLM002396"/>
        <s v="CLM002397"/>
        <s v="CLM002398"/>
        <s v="CLM002399"/>
        <s v="CLM002400"/>
        <s v="CLM002401"/>
        <s v="CLM002402"/>
        <s v="CLM002403"/>
        <s v="CLM002404"/>
        <s v="CLM002405"/>
        <s v="CLM002406"/>
        <s v="CLM002407"/>
        <s v="CLM002408"/>
        <s v="CLM002409"/>
        <s v="CLM002410"/>
        <s v="CLM002411"/>
        <s v="CLM002412"/>
        <s v="CLM002413"/>
        <s v="CLM002414"/>
        <s v="CLM002415"/>
        <s v="CLM002416"/>
        <s v="CLM002417"/>
        <s v="CLM002418"/>
        <s v="CLM002419"/>
        <s v="CLM002420"/>
        <s v="CLM002421"/>
        <s v="CLM002422"/>
        <s v="CLM002423"/>
        <s v="CLM002424"/>
        <s v="CLM002425"/>
        <s v="CLM002426"/>
        <s v="CLM002427"/>
        <s v="CLM002428"/>
        <s v="CLM002429"/>
        <s v="CLM002430"/>
        <s v="CLM002431"/>
        <s v="CLM002432"/>
        <s v="CLM002433"/>
        <s v="CLM002434"/>
        <s v="CLM002435"/>
        <s v="CLM002436"/>
        <s v="CLM002437"/>
        <s v="CLM002438"/>
        <s v="CLM002439"/>
        <s v="CLM002440"/>
        <s v="CLM002441"/>
        <s v="CLM002442"/>
        <s v="CLM002443"/>
        <s v="CLM002444"/>
        <s v="CLM002445"/>
        <s v="CLM002446"/>
        <s v="CLM002447"/>
        <s v="CLM002448"/>
        <s v="CLM002449"/>
        <s v="CLM002450"/>
        <s v="CLM002451"/>
        <s v="CLM002452"/>
        <s v="CLM002453"/>
        <s v="CLM002454"/>
        <s v="CLM002455"/>
        <s v="CLM002456"/>
        <s v="CLM002457"/>
        <s v="CLM002458"/>
        <s v="CLM002459"/>
        <s v="CLM002460"/>
        <s v="CLM002461"/>
        <s v="CLM002462"/>
        <s v="CLM002463"/>
        <s v="CLM002464"/>
        <s v="CLM002465"/>
        <s v="CLM002466"/>
        <s v="CLM002467"/>
        <s v="CLM002468"/>
        <s v="CLM002469"/>
        <s v="CLM002470"/>
        <s v="CLM002471"/>
        <s v="CLM002472"/>
        <s v="CLM002473"/>
        <s v="CLM002474"/>
        <s v="CLM002475"/>
        <s v="CLM002476"/>
        <s v="CLM002477"/>
        <s v="CLM002478"/>
        <s v="CLM002479"/>
        <s v="CLM002480"/>
        <s v="CLM002481"/>
        <s v="CLM002482"/>
        <s v="CLM002483"/>
        <s v="CLM002484"/>
        <s v="CLM002485"/>
        <s v="CLM002486"/>
        <s v="CLM002487"/>
        <s v="CLM002488"/>
        <s v="CLM002489"/>
        <s v="CLM002490"/>
        <s v="CLM002491"/>
        <s v="CLM002492"/>
        <s v="CLM002493"/>
        <s v="CLM002494"/>
        <s v="CLM002495"/>
        <s v="CLM002496"/>
        <s v="CLM002497"/>
        <s v="CLM002498"/>
        <s v="CLM002499"/>
        <s v="CLM002500"/>
        <s v="CLM002501"/>
        <s v="CLM002502"/>
        <s v="CLM002503"/>
        <s v="CLM002504"/>
        <s v="CLM002505"/>
        <s v="CLM002506"/>
        <s v="CLM002507"/>
        <s v="CLM002508"/>
        <s v="CLM002509"/>
        <s v="CLM002510"/>
        <s v="CLM002511"/>
        <s v="CLM002512"/>
        <s v="CLM002513"/>
        <s v="CLM002514"/>
        <s v="CLM002515"/>
        <s v="CLM002516"/>
        <s v="CLM002517"/>
        <s v="CLM002518"/>
        <s v="CLM002519"/>
        <s v="CLM002520"/>
        <s v="CLM002521"/>
        <s v="CLM002522"/>
        <s v="CLM002523"/>
        <s v="CLM002524"/>
        <s v="CLM002525"/>
        <s v="CLM002526"/>
        <s v="CLM002527"/>
        <s v="CLM002528"/>
        <s v="CLM002529"/>
        <s v="CLM002530"/>
        <s v="CLM002531"/>
        <s v="CLM002532"/>
        <s v="CLM002533"/>
        <s v="CLM002534"/>
        <s v="CLM002535"/>
        <s v="CLM002536"/>
        <s v="CLM002537"/>
        <s v="CLM002538"/>
        <s v="CLM002539"/>
        <s v="CLM002540"/>
        <s v="CLM002541"/>
        <s v="CLM002542"/>
        <s v="CLM002543"/>
        <s v="CLM002544"/>
        <s v="CLM002545"/>
        <s v="CLM002546"/>
        <s v="CLM002547"/>
        <s v="CLM002548"/>
        <s v="CLM002549"/>
        <s v="CLM002550"/>
        <s v="CLM002551"/>
        <s v="CLM002552"/>
        <s v="CLM002553"/>
        <s v="CLM002554"/>
        <s v="CLM002555"/>
        <s v="CLM002556"/>
        <s v="CLM002557"/>
        <s v="CLM002558"/>
        <s v="CLM002559"/>
        <s v="CLM002560"/>
        <s v="CLM002561"/>
        <s v="CLM002562"/>
        <s v="CLM002563"/>
        <s v="CLM002564"/>
        <s v="CLM002565"/>
        <s v="CLM002566"/>
        <s v="CLM002567"/>
        <s v="CLM002568"/>
        <s v="CLM002569"/>
        <s v="CLM002570"/>
        <s v="CLM002571"/>
        <s v="CLM002572"/>
        <s v="CLM002573"/>
        <s v="CLM002574"/>
        <s v="CLM002575"/>
        <s v="CLM002576"/>
        <s v="CLM002577"/>
        <s v="CLM002578"/>
        <s v="CLM002579"/>
        <s v="CLM002580"/>
        <s v="CLM002581"/>
        <s v="CLM002582"/>
        <s v="CLM002583"/>
        <s v="CLM002584"/>
        <s v="CLM002585"/>
        <s v="CLM002586"/>
        <s v="CLM002587"/>
        <s v="CLM002588"/>
        <s v="CLM002589"/>
        <s v="CLM002590"/>
        <s v="CLM002591"/>
        <s v="CLM002592"/>
        <s v="CLM002593"/>
        <s v="CLM002594"/>
        <s v="CLM002595"/>
        <s v="CLM002596"/>
        <s v="CLM002597"/>
        <s v="CLM002598"/>
        <s v="CLM002599"/>
        <s v="CLM002600"/>
        <s v="CLM002601"/>
        <s v="CLM002602"/>
        <s v="CLM002603"/>
        <s v="CLM002604"/>
        <s v="CLM002605"/>
        <s v="CLM002606"/>
        <s v="CLM002607"/>
        <s v="CLM002608"/>
        <s v="CLM002609"/>
        <s v="CLM002610"/>
        <s v="CLM002611"/>
        <s v="CLM002612"/>
        <s v="CLM002613"/>
        <s v="CLM002614"/>
        <s v="CLM002615"/>
        <s v="CLM002616"/>
        <s v="CLM002617"/>
        <s v="CLM002618"/>
        <s v="CLM002619"/>
        <s v="CLM002620"/>
        <s v="CLM002621"/>
        <s v="CLM002622"/>
        <s v="CLM002623"/>
        <s v="CLM002624"/>
        <s v="CLM002625"/>
        <s v="CLM002626"/>
        <s v="CLM002627"/>
        <s v="CLM002628"/>
        <s v="CLM002629"/>
        <s v="CLM002630"/>
        <s v="CLM002631"/>
        <s v="CLM002632"/>
        <s v="CLM002633"/>
        <s v="CLM002634"/>
        <s v="CLM002635"/>
        <s v="CLM002636"/>
        <s v="CLM002637"/>
        <s v="CLM002638"/>
        <s v="CLM002639"/>
        <s v="CLM002640"/>
        <s v="CLM002641"/>
        <s v="CLM002642"/>
        <s v="CLM002643"/>
        <s v="CLM002644"/>
        <s v="CLM002645"/>
        <s v="CLM002646"/>
        <s v="CLM002647"/>
        <s v="CLM002648"/>
        <s v="CLM002649"/>
        <s v="CLM002650"/>
        <s v="CLM002651"/>
        <s v="CLM002652"/>
        <s v="CLM002653"/>
        <s v="CLM002654"/>
        <s v="CLM002655"/>
        <s v="CLM002656"/>
        <s v="CLM002657"/>
        <s v="CLM002658"/>
        <s v="CLM002659"/>
        <s v="CLM002660"/>
        <s v="CLM002661"/>
        <s v="CLM002662"/>
        <s v="CLM002663"/>
        <s v="CLM002664"/>
        <s v="CLM002665"/>
        <s v="CLM002666"/>
        <s v="CLM002667"/>
        <s v="CLM002668"/>
        <s v="CLM002669"/>
        <s v="CLM002670"/>
        <s v="CLM002671"/>
        <s v="CLM002672"/>
        <s v="CLM002673"/>
        <s v="CLM002674"/>
        <s v="CLM002675"/>
        <s v="CLM002676"/>
        <s v="CLM002677"/>
        <s v="CLM002678"/>
        <s v="CLM002679"/>
        <s v="CLM002680"/>
        <s v="CLM002681"/>
        <s v="CLM002682"/>
        <s v="CLM002683"/>
        <s v="CLM002684"/>
        <s v="CLM002685"/>
        <s v="CLM002686"/>
        <s v="CLM002687"/>
        <s v="CLM002688"/>
        <s v="CLM002689"/>
        <s v="CLM002690"/>
        <s v="CLM002691"/>
        <s v="CLM002692"/>
        <s v="CLM002693"/>
        <s v="CLM002694"/>
        <s v="CLM002695"/>
        <s v="CLM002696"/>
        <s v="CLM002697"/>
        <s v="CLM002698"/>
        <s v="CLM002699"/>
        <s v="CLM002700"/>
        <s v="CLM002701"/>
        <s v="CLM002702"/>
        <s v="CLM002703"/>
        <s v="CLM002704"/>
        <s v="CLM002705"/>
        <s v="CLM002706"/>
        <s v="CLM002707"/>
        <s v="CLM002708"/>
        <s v="CLM002709"/>
        <s v="CLM002710"/>
        <s v="CLM002711"/>
        <s v="CLM002712"/>
        <s v="CLM002713"/>
        <s v="CLM002714"/>
        <s v="CLM002715"/>
        <s v="CLM002716"/>
        <s v="CLM002717"/>
        <s v="CLM002718"/>
        <s v="CLM002719"/>
        <s v="CLM002720"/>
        <s v="CLM002721"/>
        <s v="CLM002722"/>
        <s v="CLM002723"/>
        <s v="CLM002724"/>
        <s v="CLM002725"/>
        <s v="CLM002726"/>
        <s v="CLM002727"/>
        <s v="CLM002728"/>
        <s v="CLM002729"/>
        <s v="CLM002730"/>
        <s v="CLM002731"/>
        <s v="CLM002732"/>
        <s v="CLM002733"/>
        <s v="CLM002734"/>
        <s v="CLM002735"/>
        <s v="CLM002736"/>
        <s v="CLM002737"/>
        <s v="CLM002738"/>
        <s v="CLM002739"/>
        <s v="CLM002740"/>
        <s v="CLM002741"/>
        <s v="CLM002742"/>
        <s v="CLM002743"/>
        <s v="CLM002744"/>
        <s v="CLM002745"/>
        <s v="CLM002746"/>
        <s v="CLM002747"/>
        <s v="CLM002748"/>
        <s v="CLM002749"/>
        <s v="CLM002750"/>
        <s v="CLM002751"/>
        <s v="CLM002752"/>
        <s v="CLM002753"/>
        <s v="CLM002754"/>
        <s v="CLM002755"/>
        <s v="CLM002756"/>
        <s v="CLM002757"/>
        <s v="CLM002758"/>
        <s v="CLM002759"/>
        <s v="CLM002760"/>
        <s v="CLM002761"/>
        <s v="CLM002762"/>
        <s v="CLM002763"/>
        <s v="CLM002764"/>
        <s v="CLM002765"/>
        <s v="CLM002766"/>
        <s v="CLM002767"/>
        <s v="CLM002768"/>
        <s v="CLM002769"/>
        <s v="CLM002770"/>
        <s v="CLM002771"/>
        <s v="CLM002772"/>
        <s v="CLM002773"/>
        <s v="CLM002774"/>
        <s v="CLM002775"/>
        <s v="CLM002776"/>
        <s v="CLM002777"/>
        <s v="CLM002778"/>
        <s v="CLM002779"/>
        <s v="CLM002780"/>
        <s v="CLM002781"/>
        <s v="CLM002782"/>
        <s v="CLM002783"/>
        <s v="CLM002784"/>
        <s v="CLM002785"/>
        <s v="CLM002786"/>
        <s v="CLM002787"/>
        <s v="CLM002788"/>
        <s v="CLM002789"/>
        <s v="CLM002790"/>
        <s v="CLM002791"/>
        <s v="CLM002792"/>
        <s v="CLM002793"/>
        <s v="CLM002794"/>
        <s v="CLM002795"/>
        <s v="CLM002796"/>
        <s v="CLM002797"/>
        <s v="CLM002798"/>
        <s v="CLM002799"/>
        <s v="CLM002800"/>
        <s v="CLM002801"/>
        <s v="CLM002802"/>
        <s v="CLM002803"/>
        <s v="CLM002804"/>
        <s v="CLM002805"/>
        <s v="CLM002806"/>
        <s v="CLM002807"/>
        <s v="CLM002808"/>
        <s v="CLM002809"/>
        <s v="CLM002810"/>
        <s v="CLM002811"/>
        <s v="CLM002812"/>
        <s v="CLM002813"/>
        <s v="CLM002814"/>
        <s v="CLM002815"/>
        <s v="CLM002816"/>
        <s v="CLM002817"/>
        <s v="CLM002818"/>
        <s v="CLM002819"/>
        <s v="CLM002820"/>
        <s v="CLM002821"/>
        <s v="CLM002822"/>
        <s v="CLM002823"/>
        <s v="CLM002824"/>
        <s v="CLM002825"/>
        <s v="CLM002826"/>
        <s v="CLM002827"/>
        <s v="CLM002828"/>
        <s v="CLM002829"/>
        <s v="CLM002830"/>
        <s v="CLM002831"/>
        <s v="CLM002832"/>
        <s v="CLM002833"/>
        <s v="CLM002834"/>
        <s v="CLM002835"/>
        <s v="CLM002836"/>
        <s v="CLM002837"/>
        <s v="CLM002838"/>
        <s v="CLM002839"/>
        <s v="CLM002840"/>
        <s v="CLM002841"/>
        <s v="CLM002842"/>
        <s v="CLM002843"/>
        <s v="CLM002844"/>
        <s v="CLM002845"/>
        <s v="CLM002846"/>
        <s v="CLM002847"/>
        <s v="CLM002848"/>
        <s v="CLM002849"/>
        <s v="CLM002850"/>
        <s v="CLM002851"/>
        <s v="CLM002852"/>
        <s v="CLM002853"/>
        <s v="CLM002854"/>
        <s v="CLM002855"/>
        <s v="CLM002856"/>
        <s v="CLM002857"/>
        <s v="CLM002858"/>
        <s v="CLM002859"/>
        <s v="CLM002860"/>
        <s v="CLM002861"/>
        <s v="CLM002862"/>
        <s v="CLM002863"/>
        <s v="CLM002864"/>
        <s v="CLM002865"/>
        <s v="CLM002866"/>
        <s v="CLM002867"/>
        <s v="CLM002868"/>
        <s v="CLM002869"/>
        <s v="CLM002870"/>
        <s v="CLM002871"/>
        <s v="CLM002872"/>
        <s v="CLM002873"/>
        <s v="CLM002874"/>
        <s v="CLM002875"/>
        <s v="CLM002876"/>
        <s v="CLM002877"/>
        <s v="CLM002878"/>
        <s v="CLM002879"/>
        <s v="CLM002880"/>
        <s v="CLM002881"/>
        <s v="CLM002882"/>
        <s v="CLM002883"/>
        <s v="CLM002884"/>
        <s v="CLM002885"/>
        <s v="CLM002886"/>
        <s v="CLM002887"/>
        <s v="CLM002888"/>
        <s v="CLM002889"/>
        <s v="CLM002890"/>
        <s v="CLM002891"/>
        <s v="CLM002892"/>
        <s v="CLM002893"/>
        <s v="CLM002894"/>
        <s v="CLM002895"/>
        <s v="CLM002896"/>
        <s v="CLM002897"/>
        <s v="CLM002898"/>
        <s v="CLM002899"/>
        <s v="CLM002900"/>
        <s v="CLM002901"/>
        <s v="CLM002902"/>
        <s v="CLM002903"/>
        <s v="CLM002904"/>
        <s v="CLM002905"/>
        <s v="CLM002906"/>
        <s v="CLM002907"/>
        <s v="CLM002908"/>
        <s v="CLM002909"/>
        <s v="CLM002910"/>
        <s v="CLM002911"/>
        <s v="CLM002912"/>
        <s v="CLM002913"/>
        <s v="CLM002914"/>
        <s v="CLM002915"/>
        <s v="CLM002916"/>
        <s v="CLM002917"/>
        <s v="CLM002918"/>
        <s v="CLM002919"/>
        <s v="CLM002920"/>
        <s v="CLM002921"/>
        <s v="CLM002922"/>
        <s v="CLM002923"/>
        <s v="CLM002924"/>
        <s v="CLM002925"/>
        <s v="CLM002926"/>
        <s v="CLM002927"/>
        <s v="CLM002928"/>
        <s v="CLM002929"/>
        <s v="CLM002930"/>
        <s v="CLM002931"/>
        <s v="CLM002932"/>
        <s v="CLM002933"/>
        <s v="CLM002934"/>
        <s v="CLM002935"/>
        <s v="CLM002936"/>
        <s v="CLM002937"/>
        <s v="CLM002938"/>
        <s v="CLM002939"/>
        <s v="CLM002940"/>
        <s v="CLM002941"/>
        <s v="CLM002942"/>
        <s v="CLM002943"/>
        <s v="CLM002944"/>
        <s v="CLM002945"/>
        <s v="CLM002946"/>
        <s v="CLM002947"/>
        <s v="CLM002948"/>
        <s v="CLM002949"/>
        <s v="CLM002950"/>
        <s v="CLM002951"/>
        <s v="CLM002952"/>
        <s v="CLM002953"/>
        <s v="CLM002954"/>
        <s v="CLM002955"/>
        <s v="CLM002956"/>
        <s v="CLM002957"/>
        <s v="CLM002958"/>
        <s v="CLM002959"/>
        <s v="CLM002960"/>
        <s v="CLM002961"/>
        <s v="CLM002962"/>
        <s v="CLM002963"/>
        <s v="CLM002964"/>
        <s v="CLM002965"/>
        <s v="CLM002966"/>
        <s v="CLM002967"/>
        <s v="CLM002968"/>
        <s v="CLM002969"/>
        <s v="CLM002970"/>
        <s v="CLM002971"/>
        <s v="CLM002972"/>
        <s v="CLM002973"/>
        <s v="CLM002974"/>
        <s v="CLM002975"/>
        <s v="CLM002976"/>
        <s v="CLM002977"/>
        <s v="CLM002978"/>
        <s v="CLM002979"/>
        <s v="CLM002980"/>
        <s v="CLM002981"/>
        <s v="CLM002982"/>
        <s v="CLM002983"/>
        <s v="CLM002984"/>
        <s v="CLM002985"/>
        <s v="CLM002986"/>
        <s v="CLM002987"/>
        <s v="CLM002988"/>
        <s v="CLM002989"/>
        <s v="CLM002990"/>
        <s v="CLM002991"/>
        <s v="CLM002992"/>
        <s v="CLM002993"/>
        <s v="CLM002994"/>
        <s v="CLM002995"/>
        <s v="CLM002996"/>
        <s v="CLM002997"/>
        <s v="CLM002998"/>
        <s v="CLM002999"/>
        <s v="CLM003000"/>
        <s v="CLM003001"/>
        <s v="CLM003002"/>
        <s v="CLM003003"/>
        <s v="CLM003004"/>
        <s v="CLM003005"/>
        <s v="CLM003006"/>
        <s v="CLM003007"/>
        <s v="CLM003008"/>
        <s v="CLM003009"/>
        <s v="CLM003010"/>
        <s v="CLM003011"/>
        <s v="CLM003012"/>
        <s v="CLM003013"/>
        <s v="CLM003014"/>
        <s v="CLM003015"/>
        <s v="CLM003016"/>
        <s v="CLM003017"/>
        <s v="CLM003018"/>
        <s v="CLM003019"/>
        <s v="CLM003020"/>
        <s v="CLM003021"/>
        <s v="CLM003022"/>
        <s v="CLM003023"/>
        <s v="CLM003024"/>
        <s v="CLM003025"/>
        <s v="CLM003026"/>
        <s v="CLM003027"/>
        <s v="CLM003028"/>
        <s v="CLM003029"/>
        <s v="CLM003030"/>
        <s v="CLM003031"/>
        <s v="CLM003032"/>
        <s v="CLM003033"/>
        <s v="CLM003034"/>
        <s v="CLM003035"/>
        <s v="CLM003036"/>
        <s v="CLM003037"/>
        <s v="CLM003038"/>
        <s v="CLM003039"/>
        <s v="CLM003040"/>
        <s v="CLM003041"/>
        <s v="CLM003042"/>
        <s v="CLM003043"/>
        <s v="CLM003044"/>
        <s v="CLM003045"/>
        <s v="CLM003046"/>
        <s v="CLM003047"/>
        <s v="CLM003048"/>
        <s v="CLM003049"/>
        <s v="CLM003050"/>
        <s v="CLM003051"/>
        <s v="CLM003052"/>
        <s v="CLM003053"/>
        <s v="CLM003054"/>
        <s v="CLM003055"/>
        <s v="CLM003056"/>
        <s v="CLM003057"/>
        <s v="CLM003058"/>
        <s v="CLM003059"/>
        <s v="CLM003060"/>
        <s v="CLM003061"/>
        <s v="CLM003062"/>
        <s v="CLM003063"/>
        <s v="CLM003064"/>
        <s v="CLM003065"/>
        <s v="CLM003066"/>
        <s v="CLM003067"/>
        <s v="CLM003068"/>
        <s v="CLM003069"/>
        <s v="CLM003070"/>
        <s v="CLM003071"/>
        <s v="CLM003072"/>
        <s v="CLM003073"/>
        <s v="CLM003074"/>
        <s v="CLM003075"/>
        <s v="CLM003076"/>
        <s v="CLM003077"/>
        <s v="CLM003078"/>
        <s v="CLM003079"/>
        <s v="CLM003080"/>
        <s v="CLM003081"/>
        <s v="CLM003082"/>
        <s v="CLM003083"/>
        <s v="CLM003084"/>
        <s v="CLM003085"/>
        <s v="CLM003086"/>
        <s v="CLM003087"/>
        <s v="CLM003088"/>
        <s v="CLM003089"/>
        <s v="CLM003090"/>
        <s v="CLM003091"/>
        <s v="CLM003092"/>
        <s v="CLM003093"/>
        <s v="CLM003094"/>
        <s v="CLM003095"/>
        <s v="CLM003096"/>
        <s v="CLM003097"/>
        <s v="CLM003098"/>
        <s v="CLM003099"/>
        <s v="CLM003100"/>
        <s v="CLM003101"/>
        <s v="CLM003102"/>
        <s v="CLM003103"/>
        <s v="CLM003104"/>
        <s v="CLM003105"/>
        <s v="CLM003106"/>
        <s v="CLM003107"/>
        <s v="CLM003108"/>
        <s v="CLM003109"/>
        <s v="CLM003110"/>
        <s v="CLM003111"/>
        <s v="CLM003112"/>
        <s v="CLM003113"/>
        <s v="CLM003114"/>
        <s v="CLM003115"/>
        <s v="CLM003116"/>
        <s v="CLM003117"/>
        <s v="CLM003118"/>
        <s v="CLM003119"/>
        <s v="CLM003120"/>
        <s v="CLM003121"/>
        <s v="CLM003122"/>
        <s v="CLM003123"/>
        <s v="CLM003124"/>
        <s v="CLM003125"/>
        <s v="CLM003126"/>
        <s v="CLM003127"/>
        <s v="CLM003128"/>
        <s v="CLM003129"/>
        <s v="CLM003130"/>
        <s v="CLM003131"/>
        <s v="CLM003132"/>
        <s v="CLM003133"/>
        <s v="CLM003134"/>
        <s v="CLM003135"/>
        <s v="CLM003136"/>
        <s v="CLM003137"/>
        <s v="CLM003138"/>
        <s v="CLM003139"/>
        <s v="CLM003140"/>
        <s v="CLM003141"/>
        <s v="CLM003142"/>
        <s v="CLM003143"/>
        <s v="CLM003144"/>
        <s v="CLM003145"/>
        <s v="CLM003146"/>
        <s v="CLM003147"/>
        <s v="CLM003148"/>
        <s v="CLM003149"/>
        <s v="CLM003150"/>
        <s v="CLM003151"/>
        <s v="CLM003152"/>
        <s v="CLM003153"/>
        <s v="CLM003154"/>
        <s v="CLM003155"/>
        <s v="CLM003156"/>
        <s v="CLM003157"/>
        <s v="CLM003158"/>
        <s v="CLM003159"/>
        <s v="CLM003160"/>
        <s v="CLM003161"/>
        <s v="CLM003162"/>
        <s v="CLM003163"/>
        <s v="CLM003164"/>
        <s v="CLM003165"/>
        <s v="CLM003166"/>
        <s v="CLM003167"/>
        <s v="CLM003168"/>
        <s v="CLM003169"/>
        <s v="CLM003170"/>
        <s v="CLM003171"/>
        <s v="CLM003172"/>
        <s v="CLM003173"/>
        <s v="CLM003174"/>
        <s v="CLM003175"/>
        <s v="CLM003176"/>
        <s v="CLM003177"/>
        <s v="CLM003178"/>
        <s v="CLM003179"/>
        <s v="CLM003180"/>
        <s v="CLM003181"/>
        <s v="CLM003182"/>
        <s v="CLM003183"/>
        <s v="CLM003184"/>
        <s v="CLM003185"/>
        <s v="CLM003186"/>
        <s v="CLM003187"/>
        <s v="CLM003188"/>
        <s v="CLM003189"/>
        <s v="CLM003190"/>
        <s v="CLM003191"/>
        <s v="CLM003192"/>
        <s v="CLM003193"/>
        <s v="CLM003194"/>
        <s v="CLM003195"/>
        <s v="CLM003196"/>
        <s v="CLM003197"/>
        <s v="CLM003198"/>
        <s v="CLM003199"/>
        <s v="CLM003200"/>
        <s v="CLM003201"/>
        <s v="CLM003202"/>
        <s v="CLM003203"/>
        <s v="CLM003204"/>
        <s v="CLM003205"/>
        <s v="CLM003206"/>
        <s v="CLM003207"/>
        <s v="CLM003208"/>
        <s v="CLM003209"/>
        <s v="CLM003210"/>
        <s v="CLM003211"/>
        <s v="CLM003212"/>
        <s v="CLM003213"/>
        <s v="CLM003214"/>
        <s v="CLM003215"/>
        <s v="CLM003216"/>
        <s v="CLM003217"/>
        <s v="CLM003218"/>
        <s v="CLM003219"/>
        <s v="CLM003220"/>
        <s v="CLM003221"/>
        <s v="CLM003222"/>
        <s v="CLM003223"/>
        <s v="CLM003224"/>
        <s v="CLM003225"/>
        <s v="CLM003226"/>
        <s v="CLM003227"/>
        <s v="CLM003228"/>
        <s v="CLM003229"/>
        <s v="CLM003230"/>
        <s v="CLM003231"/>
        <s v="CLM003232"/>
        <s v="CLM003233"/>
        <s v="CLM003234"/>
        <s v="CLM003235"/>
        <s v="CLM003236"/>
        <s v="CLM003237"/>
        <s v="CLM003238"/>
        <s v="CLM003239"/>
        <s v="CLM003240"/>
        <s v="CLM003241"/>
        <s v="CLM003242"/>
        <s v="CLM003243"/>
        <s v="CLM003244"/>
        <s v="CLM003245"/>
        <s v="CLM003246"/>
        <s v="CLM003247"/>
        <s v="CLM003248"/>
        <s v="CLM003249"/>
        <s v="CLM003250"/>
        <s v="CLM003251"/>
        <s v="CLM003252"/>
        <s v="CLM003253"/>
        <s v="CLM003254"/>
        <s v="CLM003255"/>
        <s v="CLM003256"/>
        <s v="CLM003257"/>
        <s v="CLM003258"/>
        <s v="CLM003259"/>
        <s v="CLM003260"/>
        <s v="CLM003261"/>
        <s v="CLM003262"/>
        <s v="CLM003263"/>
        <s v="CLM003264"/>
        <s v="CLM003265"/>
        <s v="CLM003266"/>
        <s v="CLM003267"/>
        <s v="CLM003268"/>
        <s v="CLM003269"/>
        <s v="CLM003270"/>
        <s v="CLM003271"/>
        <s v="CLM003272"/>
        <s v="CLM003273"/>
        <s v="CLM003274"/>
        <s v="CLM003275"/>
        <s v="CLM003276"/>
        <s v="CLM003277"/>
        <s v="CLM003278"/>
        <s v="CLM003279"/>
        <s v="CLM003280"/>
        <s v="CLM003281"/>
        <s v="CLM003282"/>
        <s v="CLM003283"/>
        <s v="CLM003284"/>
        <s v="CLM003285"/>
        <s v="CLM003286"/>
        <s v="CLM003287"/>
        <s v="CLM003288"/>
        <s v="CLM003289"/>
        <s v="CLM003290"/>
        <s v="CLM003291"/>
        <s v="CLM003292"/>
        <s v="CLM003293"/>
        <s v="CLM003294"/>
        <s v="CLM003295"/>
        <s v="CLM003296"/>
        <s v="CLM003297"/>
        <s v="CLM003298"/>
        <s v="CLM003299"/>
        <s v="CLM003300"/>
        <s v="CLM003301"/>
        <s v="CLM003302"/>
        <s v="CLM003303"/>
        <s v="CLM003304"/>
        <s v="CLM003305"/>
        <s v="CLM003306"/>
        <s v="CLM003307"/>
        <s v="CLM003308"/>
        <s v="CLM003309"/>
        <s v="CLM003310"/>
        <s v="CLM003311"/>
        <s v="CLM003312"/>
        <s v="CLM003313"/>
        <s v="CLM003314"/>
        <s v="CLM003315"/>
        <s v="CLM003316"/>
        <s v="CLM003317"/>
        <s v="CLM003318"/>
        <s v="CLM003319"/>
        <s v="CLM003320"/>
        <s v="CLM003321"/>
        <s v="CLM003322"/>
        <s v="CLM003323"/>
        <s v="CLM003324"/>
        <s v="CLM003325"/>
        <s v="CLM003326"/>
        <s v="CLM003327"/>
        <s v="CLM003328"/>
        <s v="CLM003329"/>
        <s v="CLM003330"/>
        <s v="CLM003331"/>
        <s v="CLM003332"/>
        <s v="CLM003333"/>
        <s v="CLM003334"/>
        <s v="CLM003335"/>
        <s v="CLM003336"/>
        <s v="CLM003337"/>
        <s v="CLM003338"/>
        <s v="CLM003339"/>
        <s v="CLM003340"/>
        <s v="CLM003341"/>
        <s v="CLM003342"/>
        <s v="CLM003343"/>
        <s v="CLM003344"/>
        <s v="CLM003345"/>
        <s v="CLM003346"/>
        <s v="CLM003347"/>
        <s v="CLM003348"/>
        <s v="CLM003349"/>
        <s v="CLM003350"/>
        <s v="CLM003351"/>
        <s v="CLM003352"/>
        <s v="CLM003353"/>
        <s v="CLM003354"/>
        <s v="CLM003355"/>
        <s v="CLM003356"/>
        <s v="CLM003357"/>
        <s v="CLM003358"/>
        <s v="CLM003359"/>
        <s v="CLM003360"/>
        <s v="CLM003361"/>
        <s v="CLM003362"/>
        <s v="CLM003363"/>
        <s v="CLM003364"/>
        <s v="CLM003365"/>
        <s v="CLM003366"/>
        <s v="CLM003367"/>
        <s v="CLM003368"/>
        <s v="CLM003369"/>
        <s v="CLM003370"/>
        <s v="CLM003371"/>
        <s v="CLM003372"/>
        <s v="CLM003373"/>
        <s v="CLM003374"/>
        <s v="CLM003375"/>
        <s v="CLM003376"/>
        <s v="CLM003377"/>
        <s v="CLM003378"/>
        <s v="CLM003379"/>
        <s v="CLM003380"/>
        <s v="CLM003381"/>
        <s v="CLM003382"/>
        <s v="CLM003383"/>
        <s v="CLM003384"/>
        <s v="CLM003385"/>
        <s v="CLM003386"/>
        <s v="CLM003387"/>
        <s v="CLM003388"/>
        <s v="CLM003389"/>
        <s v="CLM003390"/>
        <s v="CLM003391"/>
        <s v="CLM003392"/>
        <s v="CLM003393"/>
        <s v="CLM003394"/>
        <s v="CLM003395"/>
        <s v="CLM003396"/>
        <s v="CLM003397"/>
        <s v="CLM003398"/>
        <s v="CLM003399"/>
        <s v="CLM003400"/>
        <s v="CLM003401"/>
        <s v="CLM003402"/>
        <s v="CLM003403"/>
        <s v="CLM003404"/>
        <s v="CLM003405"/>
        <s v="CLM003406"/>
        <s v="CLM003407"/>
        <s v="CLM003408"/>
        <s v="CLM003409"/>
        <s v="CLM003410"/>
        <s v="CLM003411"/>
        <s v="CLM003412"/>
        <s v="CLM003413"/>
        <s v="CLM003414"/>
        <s v="CLM003415"/>
        <s v="CLM003416"/>
        <s v="CLM003417"/>
        <s v="CLM003418"/>
        <s v="CLM003419"/>
        <s v="CLM003420"/>
        <s v="CLM003421"/>
        <s v="CLM003422"/>
        <s v="CLM003423"/>
        <s v="CLM003424"/>
        <s v="CLM003425"/>
        <s v="CLM003426"/>
        <s v="CLM003427"/>
        <s v="CLM003428"/>
        <s v="CLM003429"/>
        <s v="CLM003430"/>
        <s v="CLM003431"/>
        <s v="CLM003432"/>
        <s v="CLM003433"/>
        <s v="CLM003434"/>
        <s v="CLM003435"/>
        <s v="CLM003436"/>
        <s v="CLM003437"/>
        <s v="CLM003438"/>
        <s v="CLM003439"/>
        <s v="CLM003440"/>
        <s v="CLM003441"/>
        <s v="CLM003442"/>
        <s v="CLM003443"/>
        <s v="CLM003444"/>
        <s v="CLM003445"/>
        <s v="CLM003446"/>
        <s v="CLM003447"/>
        <s v="CLM003448"/>
        <s v="CLM003449"/>
        <s v="CLM003450"/>
        <s v="CLM003451"/>
        <s v="CLM003452"/>
        <s v="CLM003453"/>
        <s v="CLM003454"/>
        <s v="CLM003455"/>
        <s v="CLM003456"/>
        <s v="CLM003457"/>
        <s v="CLM003458"/>
        <s v="CLM003459"/>
        <s v="CLM003460"/>
        <s v="CLM003461"/>
        <s v="CLM003462"/>
        <s v="CLM003463"/>
        <s v="CLM003464"/>
        <s v="CLM003465"/>
        <s v="CLM003466"/>
        <s v="CLM003467"/>
        <s v="CLM003468"/>
        <s v="CLM003469"/>
        <s v="CLM003470"/>
        <s v="CLM003471"/>
        <s v="CLM003472"/>
        <s v="CLM003473"/>
        <s v="CLM003474"/>
        <s v="CLM003475"/>
        <s v="CLM003476"/>
        <s v="CLM003477"/>
        <s v="CLM003478"/>
        <s v="CLM003479"/>
        <s v="CLM003480"/>
        <s v="CLM003481"/>
        <s v="CLM003482"/>
        <s v="CLM003483"/>
        <s v="CLM003484"/>
        <s v="CLM003485"/>
        <s v="CLM003486"/>
        <s v="CLM003487"/>
        <s v="CLM003488"/>
        <s v="CLM003489"/>
        <s v="CLM003490"/>
        <s v="CLM003491"/>
        <s v="CLM003492"/>
        <s v="CLM003493"/>
        <s v="CLM003494"/>
        <s v="CLM003495"/>
        <s v="CLM003496"/>
        <s v="CLM003497"/>
        <s v="CLM003498"/>
        <s v="CLM003499"/>
        <s v="CLM003500"/>
        <s v="CLM003501"/>
        <s v="CLM003502"/>
        <s v="CLM003503"/>
        <s v="CLM003504"/>
        <s v="CLM003505"/>
        <s v="CLM003506"/>
        <s v="CLM003507"/>
        <s v="CLM003508"/>
        <s v="CLM003509"/>
        <s v="CLM003510"/>
        <s v="CLM003511"/>
        <s v="CLM003512"/>
        <s v="CLM003513"/>
        <s v="CLM003514"/>
        <s v="CLM003515"/>
        <s v="CLM003516"/>
        <s v="CLM003517"/>
        <s v="CLM003518"/>
        <s v="CLM003519"/>
        <s v="CLM003520"/>
        <s v="CLM003521"/>
        <s v="CLM003522"/>
        <s v="CLM003523"/>
        <s v="CLM003524"/>
        <s v="CLM003525"/>
        <s v="CLM003526"/>
        <s v="CLM003527"/>
        <s v="CLM003528"/>
        <s v="CLM003529"/>
        <s v="CLM003530"/>
        <s v="CLM003531"/>
        <s v="CLM003532"/>
        <s v="CLM003533"/>
        <s v="CLM003534"/>
        <s v="CLM003535"/>
        <s v="CLM003536"/>
        <s v="CLM003537"/>
        <s v="CLM003538"/>
        <s v="CLM003539"/>
        <s v="CLM003540"/>
        <s v="CLM003541"/>
        <s v="CLM003542"/>
        <s v="CLM003543"/>
        <s v="CLM003544"/>
        <s v="CLM003545"/>
        <s v="CLM003546"/>
        <s v="CLM003547"/>
        <s v="CLM003548"/>
        <s v="CLM003549"/>
        <s v="CLM003550"/>
        <s v="CLM003551"/>
        <s v="CLM003552"/>
        <s v="CLM003553"/>
        <s v="CLM003554"/>
        <s v="CLM003555"/>
        <s v="CLM003556"/>
        <s v="CLM003557"/>
        <s v="CLM003558"/>
        <s v="CLM003559"/>
        <s v="CLM003560"/>
        <s v="CLM003561"/>
        <s v="CLM003562"/>
        <s v="CLM003563"/>
        <s v="CLM003564"/>
        <s v="CLM003565"/>
        <s v="CLM003566"/>
        <s v="CLM003567"/>
        <s v="CLM003568"/>
        <s v="CLM003569"/>
        <s v="CLM003570"/>
        <s v="CLM003571"/>
        <s v="CLM003572"/>
        <s v="CLM003573"/>
        <s v="CLM003574"/>
        <s v="CLM003575"/>
        <s v="CLM003576"/>
        <s v="CLM003577"/>
        <s v="CLM003578"/>
        <s v="CLM003579"/>
        <s v="CLM003580"/>
        <s v="CLM003581"/>
        <s v="CLM003582"/>
        <s v="CLM003583"/>
        <s v="CLM003584"/>
        <s v="CLM003585"/>
        <s v="CLM003586"/>
        <s v="CLM003587"/>
        <s v="CLM003588"/>
        <s v="CLM003589"/>
        <s v="CLM003590"/>
        <s v="CLM003591"/>
        <s v="CLM003592"/>
        <s v="CLM003593"/>
        <s v="CLM003594"/>
        <s v="CLM003595"/>
        <s v="CLM003596"/>
        <s v="CLM003597"/>
        <s v="CLM003598"/>
        <s v="CLM003599"/>
        <s v="CLM003600"/>
        <s v="CLM003601"/>
        <s v="CLM003602"/>
        <s v="CLM003603"/>
        <s v="CLM003604"/>
        <s v="CLM003605"/>
        <s v="CLM003606"/>
        <s v="CLM003607"/>
        <s v="CLM003608"/>
        <s v="CLM003609"/>
        <s v="CLM003610"/>
        <s v="CLM003611"/>
        <s v="CLM003612"/>
        <s v="CLM003613"/>
        <s v="CLM003614"/>
        <s v="CLM003615"/>
        <s v="CLM003616"/>
        <s v="CLM003617"/>
        <s v="CLM003618"/>
        <s v="CLM003619"/>
        <s v="CLM003620"/>
        <s v="CLM003621"/>
        <s v="CLM003622"/>
        <s v="CLM003623"/>
        <s v="CLM003624"/>
        <s v="CLM003625"/>
        <s v="CLM003626"/>
        <s v="CLM003627"/>
        <s v="CLM003628"/>
        <s v="CLM003629"/>
        <s v="CLM003630"/>
        <s v="CLM003631"/>
        <s v="CLM003632"/>
        <s v="CLM003633"/>
        <s v="CLM003634"/>
        <s v="CLM003635"/>
        <s v="CLM003636"/>
        <s v="CLM003637"/>
        <s v="CLM003638"/>
        <s v="CLM003639"/>
        <s v="CLM003640"/>
        <s v="CLM003641"/>
        <s v="CLM003642"/>
        <s v="CLM003643"/>
        <s v="CLM003644"/>
        <s v="CLM003645"/>
        <s v="CLM003646"/>
        <s v="CLM003647"/>
        <s v="CLM003648"/>
        <s v="CLM003649"/>
        <s v="CLM003650"/>
        <s v="CLM003651"/>
        <s v="CLM003652"/>
        <s v="CLM003653"/>
        <s v="CLM003654"/>
        <s v="CLM003655"/>
        <s v="CLM003656"/>
        <s v="CLM003657"/>
        <s v="CLM003658"/>
        <s v="CLM003659"/>
        <s v="CLM003660"/>
        <s v="CLM003661"/>
        <s v="CLM003662"/>
        <s v="CLM003663"/>
        <s v="CLM003664"/>
        <s v="CLM003665"/>
        <s v="CLM003666"/>
        <s v="CLM003667"/>
        <s v="CLM003668"/>
        <s v="CLM003669"/>
        <s v="CLM003670"/>
        <s v="CLM003671"/>
        <s v="CLM003672"/>
        <s v="CLM003673"/>
        <s v="CLM003674"/>
        <s v="CLM003675"/>
        <s v="CLM003676"/>
        <s v="CLM003677"/>
        <s v="CLM003678"/>
        <s v="CLM003679"/>
        <s v="CLM003680"/>
        <s v="CLM003681"/>
        <s v="CLM003682"/>
        <s v="CLM003683"/>
        <s v="CLM003684"/>
        <s v="CLM003685"/>
        <s v="CLM003686"/>
        <s v="CLM003687"/>
        <s v="CLM003688"/>
        <s v="CLM003689"/>
        <s v="CLM003690"/>
        <s v="CLM003691"/>
        <s v="CLM003692"/>
        <s v="CLM003693"/>
        <s v="CLM003694"/>
        <s v="CLM003695"/>
        <s v="CLM003696"/>
        <s v="CLM003697"/>
        <s v="CLM003698"/>
        <s v="CLM003699"/>
        <s v="CLM003700"/>
        <s v="CLM003701"/>
        <s v="CLM003702"/>
        <s v="CLM003703"/>
        <s v="CLM003704"/>
        <s v="CLM003705"/>
        <s v="CLM003706"/>
        <s v="CLM003707"/>
        <s v="CLM003708"/>
        <s v="CLM003709"/>
        <s v="CLM003710"/>
        <s v="CLM003711"/>
        <s v="CLM003712"/>
        <s v="CLM003713"/>
        <s v="CLM003714"/>
        <s v="CLM003715"/>
        <s v="CLM003716"/>
        <s v="CLM003717"/>
        <s v="CLM003718"/>
        <s v="CLM003719"/>
        <s v="CLM003720"/>
        <s v="CLM003721"/>
        <s v="CLM003722"/>
        <s v="CLM003723"/>
        <s v="CLM003724"/>
        <s v="CLM003725"/>
        <s v="CLM003726"/>
        <s v="CLM003727"/>
        <s v="CLM003728"/>
        <s v="CLM003729"/>
        <s v="CLM003730"/>
        <s v="CLM003731"/>
        <s v="CLM003732"/>
        <s v="CLM003733"/>
        <s v="CLM003734"/>
        <s v="CLM003735"/>
        <s v="CLM003736"/>
        <s v="CLM003737"/>
        <s v="CLM003738"/>
        <s v="CLM003739"/>
        <s v="CLM003740"/>
        <s v="CLM003741"/>
        <s v="CLM003742"/>
        <s v="CLM003743"/>
        <s v="CLM003744"/>
        <s v="CLM003745"/>
        <s v="CLM003746"/>
        <s v="CLM003747"/>
        <s v="CLM003748"/>
        <s v="CLM003749"/>
        <s v="CLM003750"/>
        <s v="CLM003751"/>
        <s v="CLM003752"/>
        <s v="CLM003753"/>
        <s v="CLM003754"/>
        <s v="CLM003755"/>
        <s v="CLM003756"/>
        <s v="CLM003757"/>
        <s v="CLM003758"/>
        <s v="CLM003759"/>
        <s v="CLM003760"/>
        <s v="CLM003761"/>
        <s v="CLM003762"/>
        <s v="CLM003763"/>
        <s v="CLM003764"/>
        <s v="CLM003765"/>
        <s v="CLM003766"/>
        <s v="CLM003767"/>
        <s v="CLM003768"/>
        <s v="CLM003769"/>
        <s v="CLM003770"/>
        <s v="CLM003771"/>
        <s v="CLM003772"/>
        <s v="CLM003773"/>
        <s v="CLM003774"/>
        <s v="CLM003775"/>
        <s v="CLM003776"/>
        <s v="CLM003777"/>
        <s v="CLM003778"/>
        <s v="CLM003779"/>
        <s v="CLM003780"/>
        <s v="CLM003781"/>
        <s v="CLM003782"/>
        <s v="CLM003783"/>
        <s v="CLM003784"/>
        <s v="CLM003785"/>
        <s v="CLM003786"/>
        <s v="CLM003787"/>
        <s v="CLM003788"/>
        <s v="CLM003789"/>
        <s v="CLM003790"/>
        <s v="CLM003791"/>
        <s v="CLM003792"/>
        <s v="CLM003793"/>
        <s v="CLM003794"/>
        <s v="CLM003795"/>
        <s v="CLM003796"/>
        <s v="CLM003797"/>
        <s v="CLM003798"/>
        <s v="CLM003799"/>
        <s v="CLM003800"/>
        <s v="CLM003801"/>
        <s v="CLM003802"/>
        <s v="CLM003803"/>
        <s v="CLM003804"/>
        <s v="CLM003805"/>
        <s v="CLM003806"/>
        <s v="CLM003807"/>
        <s v="CLM003808"/>
        <s v="CLM003809"/>
        <s v="CLM003810"/>
        <s v="CLM003811"/>
        <s v="CLM003812"/>
        <s v="CLM003813"/>
        <s v="CLM003814"/>
        <s v="CLM003815"/>
        <s v="CLM003816"/>
        <s v="CLM003817"/>
        <s v="CLM003818"/>
        <s v="CLM003819"/>
        <s v="CLM003820"/>
        <s v="CLM003821"/>
        <s v="CLM003822"/>
        <s v="CLM003823"/>
        <s v="CLM003824"/>
        <s v="CLM003825"/>
        <s v="CLM003826"/>
        <s v="CLM003827"/>
        <s v="CLM003828"/>
        <s v="CLM003829"/>
        <s v="CLM003830"/>
        <s v="CLM003831"/>
        <s v="CLM003832"/>
        <s v="CLM003833"/>
        <s v="CLM003834"/>
        <s v="CLM003835"/>
        <s v="CLM003836"/>
        <s v="CLM003837"/>
        <s v="CLM003838"/>
        <s v="CLM003839"/>
        <s v="CLM003840"/>
        <s v="CLM003841"/>
        <s v="CLM003842"/>
        <s v="CLM003843"/>
        <s v="CLM003844"/>
        <s v="CLM003845"/>
        <s v="CLM003846"/>
        <s v="CLM003847"/>
        <s v="CLM003848"/>
        <s v="CLM003849"/>
        <s v="CLM003850"/>
        <s v="CLM003851"/>
        <s v="CLM003852"/>
        <s v="CLM003853"/>
        <s v="CLM003854"/>
        <s v="CLM003855"/>
        <s v="CLM003856"/>
        <s v="CLM003857"/>
        <s v="CLM003858"/>
        <s v="CLM003859"/>
        <s v="CLM003860"/>
        <s v="CLM003861"/>
        <s v="CLM003862"/>
        <s v="CLM003863"/>
        <s v="CLM003864"/>
        <s v="CLM003865"/>
        <s v="CLM003866"/>
        <s v="CLM003867"/>
        <s v="CLM003868"/>
        <s v="CLM003869"/>
        <s v="CLM003870"/>
        <s v="CLM003871"/>
        <s v="CLM003872"/>
        <s v="CLM003873"/>
        <s v="CLM003874"/>
        <s v="CLM003875"/>
        <s v="CLM003876"/>
        <s v="CLM003877"/>
        <s v="CLM003878"/>
        <s v="CLM003879"/>
        <s v="CLM003880"/>
        <s v="CLM003881"/>
        <s v="CLM003882"/>
        <s v="CLM003883"/>
        <s v="CLM003884"/>
        <s v="CLM003885"/>
        <s v="CLM003886"/>
        <s v="CLM003887"/>
        <s v="CLM003888"/>
        <s v="CLM003889"/>
        <s v="CLM003890"/>
        <s v="CLM003891"/>
        <s v="CLM003892"/>
        <s v="CLM003893"/>
        <s v="CLM003894"/>
        <s v="CLM003895"/>
        <s v="CLM003896"/>
        <s v="CLM003897"/>
        <s v="CLM003898"/>
        <s v="CLM003899"/>
        <s v="CLM003900"/>
        <s v="CLM003901"/>
        <s v="CLM003902"/>
        <s v="CLM003903"/>
        <s v="CLM003904"/>
        <s v="CLM003905"/>
        <s v="CLM003906"/>
        <s v="CLM003907"/>
        <s v="CLM003908"/>
        <s v="CLM003909"/>
        <s v="CLM003910"/>
        <s v="CLM003911"/>
        <s v="CLM003912"/>
        <s v="CLM003913"/>
        <s v="CLM003914"/>
        <s v="CLM003915"/>
        <s v="CLM003916"/>
        <s v="CLM003917"/>
        <s v="CLM003918"/>
        <s v="CLM003919"/>
        <s v="CLM003920"/>
        <s v="CLM003921"/>
        <s v="CLM003922"/>
        <s v="CLM003923"/>
        <s v="CLM003924"/>
        <s v="CLM003925"/>
        <s v="CLM003926"/>
        <s v="CLM003927"/>
        <s v="CLM003928"/>
        <s v="CLM003929"/>
        <s v="CLM003930"/>
        <s v="CLM003931"/>
        <s v="CLM003932"/>
        <s v="CLM003933"/>
        <s v="CLM003934"/>
        <s v="CLM003935"/>
        <s v="CLM003936"/>
        <s v="CLM003937"/>
        <s v="CLM003938"/>
        <s v="CLM003939"/>
        <s v="CLM003940"/>
        <s v="CLM003941"/>
        <s v="CLM003942"/>
        <s v="CLM003943"/>
        <s v="CLM003944"/>
        <s v="CLM003945"/>
        <s v="CLM003946"/>
        <s v="CLM003947"/>
        <s v="CLM003948"/>
        <s v="CLM003949"/>
        <s v="CLM003950"/>
        <s v="CLM003951"/>
        <s v="CLM003952"/>
        <s v="CLM003953"/>
        <s v="CLM003954"/>
        <s v="CLM003955"/>
        <s v="CLM003956"/>
        <s v="CLM003957"/>
        <s v="CLM003958"/>
        <s v="CLM003959"/>
        <s v="CLM003960"/>
        <s v="CLM003961"/>
        <s v="CLM003962"/>
        <s v="CLM003963"/>
        <s v="CLM003964"/>
        <s v="CLM003965"/>
        <s v="CLM003966"/>
        <s v="CLM003967"/>
        <s v="CLM003968"/>
        <s v="CLM003969"/>
        <s v="CLM003970"/>
        <s v="CLM003971"/>
        <s v="CLM003972"/>
        <s v="CLM003973"/>
        <s v="CLM003974"/>
        <s v="CLM003975"/>
        <s v="CLM003976"/>
        <s v="CLM003977"/>
        <s v="CLM003978"/>
        <s v="CLM003979"/>
        <s v="CLM003980"/>
        <s v="CLM003981"/>
        <s v="CLM003982"/>
        <s v="CLM003983"/>
        <s v="CLM003984"/>
        <s v="CLM003985"/>
        <s v="CLM003986"/>
        <s v="CLM003987"/>
        <s v="CLM003988"/>
        <s v="CLM003989"/>
        <s v="CLM003990"/>
        <s v="CLM003991"/>
        <s v="CLM003992"/>
        <s v="CLM003993"/>
        <s v="CLM003994"/>
        <s v="CLM003995"/>
        <s v="CLM003996"/>
        <s v="CLM003997"/>
        <s v="CLM003998"/>
        <s v="CLM003999"/>
        <s v="CLM004000"/>
        <s v="CLM004001"/>
        <s v="CLM004002"/>
        <s v="CLM004003"/>
        <s v="CLM004004"/>
        <s v="CLM004005"/>
        <s v="CLM004006"/>
        <s v="CLM004007"/>
        <s v="CLM004008"/>
        <s v="CLM004009"/>
        <s v="CLM004010"/>
        <s v="CLM004011"/>
        <s v="CLM004012"/>
        <s v="CLM004013"/>
        <s v="CLM004014"/>
        <s v="CLM004015"/>
        <s v="CLM004016"/>
        <s v="CLM004017"/>
        <s v="CLM004018"/>
        <s v="CLM004019"/>
        <s v="CLM004020"/>
        <s v="CLM004021"/>
        <s v="CLM004022"/>
        <s v="CLM004023"/>
        <s v="CLM004024"/>
        <s v="CLM004025"/>
        <s v="CLM004026"/>
        <s v="CLM004027"/>
        <s v="CLM004028"/>
        <s v="CLM004029"/>
        <s v="CLM004030"/>
        <s v="CLM004031"/>
        <s v="CLM004032"/>
        <s v="CLM004033"/>
        <s v="CLM004034"/>
        <s v="CLM004035"/>
        <s v="CLM004036"/>
        <s v="CLM004037"/>
        <s v="CLM004038"/>
        <s v="CLM004039"/>
        <s v="CLM004040"/>
        <s v="CLM004041"/>
        <s v="CLM004042"/>
        <s v="CLM004043"/>
        <s v="CLM004044"/>
        <s v="CLM004045"/>
        <s v="CLM004046"/>
        <s v="CLM004047"/>
        <s v="CLM004048"/>
        <s v="CLM004049"/>
        <s v="CLM004050"/>
        <s v="CLM004051"/>
        <s v="CLM004052"/>
        <s v="CLM004053"/>
        <s v="CLM004054"/>
        <s v="CLM004055"/>
        <s v="CLM004056"/>
        <s v="CLM004057"/>
        <s v="CLM004058"/>
        <s v="CLM004059"/>
        <s v="CLM004060"/>
        <s v="CLM004061"/>
        <s v="CLM004062"/>
        <s v="CLM004063"/>
        <s v="CLM004064"/>
        <s v="CLM004065"/>
        <s v="CLM004066"/>
        <s v="CLM004067"/>
        <s v="CLM004068"/>
        <s v="CLM004069"/>
        <s v="CLM004070"/>
        <s v="CLM004071"/>
        <s v="CLM004072"/>
        <s v="CLM004073"/>
        <s v="CLM004074"/>
        <s v="CLM004075"/>
        <s v="CLM004076"/>
        <s v="CLM004077"/>
        <s v="CLM004078"/>
        <s v="CLM004079"/>
        <s v="CLM004080"/>
        <s v="CLM004081"/>
        <s v="CLM004082"/>
        <s v="CLM004083"/>
        <s v="CLM004084"/>
        <s v="CLM004085"/>
        <s v="CLM004086"/>
        <s v="CLM004087"/>
        <s v="CLM004088"/>
        <s v="CLM004089"/>
        <s v="CLM004090"/>
        <s v="CLM004091"/>
        <s v="CLM004092"/>
        <s v="CLM004093"/>
        <s v="CLM004094"/>
        <s v="CLM004095"/>
        <s v="CLM004096"/>
        <s v="CLM004097"/>
        <s v="CLM004098"/>
        <s v="CLM004099"/>
        <s v="CLM004100"/>
        <s v="CLM004101"/>
        <s v="CLM004102"/>
        <s v="CLM004103"/>
        <s v="CLM004104"/>
        <s v="CLM004105"/>
        <s v="CLM004106"/>
        <s v="CLM004107"/>
        <s v="CLM004108"/>
        <s v="CLM004109"/>
        <s v="CLM004110"/>
        <s v="CLM004111"/>
        <s v="CLM004112"/>
        <s v="CLM004113"/>
        <s v="CLM004114"/>
        <s v="CLM004115"/>
        <s v="CLM004116"/>
        <s v="CLM004117"/>
        <s v="CLM004118"/>
        <s v="CLM004119"/>
        <s v="CLM004120"/>
        <s v="CLM004121"/>
        <s v="CLM004122"/>
        <s v="CLM004123"/>
        <s v="CLM004124"/>
        <s v="CLM004125"/>
        <s v="CLM004126"/>
        <s v="CLM004127"/>
        <s v="CLM004128"/>
        <s v="CLM004129"/>
        <s v="CLM004130"/>
        <s v="CLM004131"/>
        <s v="CLM004132"/>
        <s v="CLM004133"/>
        <s v="CLM004134"/>
        <s v="CLM004135"/>
        <s v="CLM004136"/>
        <s v="CLM004137"/>
        <s v="CLM004138"/>
        <s v="CLM004139"/>
        <s v="CLM004140"/>
        <s v="CLM004141"/>
        <s v="CLM004142"/>
        <s v="CLM004143"/>
        <s v="CLM004144"/>
        <s v="CLM004145"/>
        <s v="CLM004146"/>
        <s v="CLM004147"/>
        <s v="CLM004148"/>
        <s v="CLM004149"/>
        <s v="CLM004150"/>
        <s v="CLM004151"/>
        <s v="CLM004152"/>
        <s v="CLM004153"/>
        <s v="CLM004154"/>
        <s v="CLM004155"/>
        <s v="CLM004156"/>
        <s v="CLM004157"/>
        <s v="CLM004158"/>
        <s v="CLM004159"/>
        <s v="CLM004160"/>
        <s v="CLM004161"/>
        <s v="CLM004162"/>
        <s v="CLM004163"/>
        <s v="CLM004164"/>
        <s v="CLM004165"/>
        <s v="CLM004166"/>
        <s v="CLM004167"/>
        <s v="CLM004168"/>
        <s v="CLM004169"/>
        <s v="CLM004170"/>
        <s v="CLM004171"/>
        <s v="CLM004172"/>
        <s v="CLM004173"/>
        <s v="CLM004174"/>
        <s v="CLM004175"/>
        <s v="CLM004176"/>
        <s v="CLM004177"/>
        <s v="CLM004178"/>
        <s v="CLM004179"/>
        <s v="CLM004180"/>
        <s v="CLM004181"/>
        <s v="CLM004182"/>
        <s v="CLM004183"/>
        <s v="CLM004184"/>
        <s v="CLM004185"/>
        <s v="CLM004186"/>
        <s v="CLM004187"/>
        <s v="CLM004188"/>
        <s v="CLM004189"/>
        <s v="CLM004190"/>
        <s v="CLM004191"/>
        <s v="CLM004192"/>
        <s v="CLM004193"/>
        <s v="CLM004194"/>
        <s v="CLM004195"/>
        <s v="CLM004196"/>
        <s v="CLM004197"/>
        <s v="CLM004198"/>
        <s v="CLM004199"/>
        <s v="CLM004200"/>
        <s v="CLM004201"/>
        <s v="CLM004202"/>
        <s v="CLM004203"/>
        <s v="CLM004204"/>
        <s v="CLM004205"/>
        <s v="CLM004206"/>
        <s v="CLM004207"/>
        <s v="CLM004208"/>
        <s v="CLM004209"/>
        <s v="CLM004210"/>
        <s v="CLM004211"/>
        <s v="CLM004212"/>
        <s v="CLM004213"/>
        <s v="CLM004214"/>
        <s v="CLM004215"/>
        <s v="CLM004216"/>
        <s v="CLM004217"/>
        <s v="CLM004218"/>
        <s v="CLM004219"/>
        <s v="CLM004220"/>
        <s v="CLM004221"/>
        <s v="CLM004222"/>
        <s v="CLM004223"/>
        <s v="CLM004224"/>
        <s v="CLM004225"/>
        <s v="CLM004226"/>
        <s v="CLM004227"/>
        <s v="CLM004228"/>
        <s v="CLM004229"/>
        <s v="CLM004230"/>
        <s v="CLM004231"/>
        <s v="CLM004232"/>
        <s v="CLM004233"/>
        <s v="CLM004234"/>
        <s v="CLM004235"/>
        <s v="CLM004236"/>
        <s v="CLM004237"/>
        <s v="CLM004238"/>
        <s v="CLM004239"/>
        <s v="CLM004240"/>
        <s v="CLM004241"/>
        <s v="CLM004242"/>
        <s v="CLM004243"/>
        <s v="CLM004244"/>
        <s v="CLM004245"/>
        <s v="CLM004246"/>
        <s v="CLM004247"/>
        <s v="CLM004248"/>
        <s v="CLM004249"/>
        <s v="CLM004250"/>
        <s v="CLM004251"/>
        <s v="CLM004252"/>
        <s v="CLM004253"/>
        <s v="CLM004254"/>
        <s v="CLM004255"/>
        <s v="CLM004256"/>
        <s v="CLM004257"/>
        <s v="CLM004258"/>
        <s v="CLM004259"/>
        <s v="CLM004260"/>
        <s v="CLM004261"/>
        <s v="CLM004262"/>
        <s v="CLM004263"/>
        <s v="CLM004264"/>
        <s v="CLM004265"/>
        <s v="CLM004266"/>
        <s v="CLM004267"/>
        <s v="CLM004268"/>
        <s v="CLM004269"/>
        <s v="CLM004270"/>
        <s v="CLM004271"/>
        <s v="CLM004272"/>
        <s v="CLM004273"/>
        <s v="CLM004274"/>
        <s v="CLM004275"/>
        <s v="CLM004276"/>
        <s v="CLM004277"/>
        <s v="CLM004278"/>
        <s v="CLM004279"/>
        <s v="CLM004280"/>
        <s v="CLM004281"/>
        <s v="CLM004282"/>
        <s v="CLM004283"/>
        <s v="CLM004284"/>
        <s v="CLM004285"/>
        <s v="CLM004286"/>
        <s v="CLM004287"/>
        <s v="CLM004288"/>
        <s v="CLM004289"/>
        <s v="CLM004290"/>
        <s v="CLM004291"/>
        <s v="CLM004292"/>
        <s v="CLM004293"/>
        <s v="CLM004294"/>
        <s v="CLM004295"/>
        <s v="CLM004296"/>
        <s v="CLM004297"/>
        <s v="CLM004298"/>
        <s v="CLM004299"/>
        <s v="CLM004300"/>
        <s v="CLM004301"/>
        <s v="CLM004302"/>
        <s v="CLM004303"/>
        <s v="CLM004304"/>
        <s v="CLM004305"/>
        <s v="CLM004306"/>
        <s v="CLM004307"/>
        <s v="CLM004308"/>
        <s v="CLM004309"/>
        <s v="CLM004310"/>
        <s v="CLM004311"/>
        <s v="CLM004312"/>
        <s v="CLM004313"/>
        <s v="CLM004314"/>
        <s v="CLM004315"/>
        <s v="CLM004316"/>
        <s v="CLM004317"/>
        <s v="CLM004318"/>
        <s v="CLM004319"/>
        <s v="CLM004320"/>
        <s v="CLM004321"/>
        <s v="CLM004322"/>
        <s v="CLM004323"/>
        <s v="CLM004324"/>
        <s v="CLM004325"/>
        <s v="CLM004326"/>
        <s v="CLM004327"/>
        <s v="CLM004328"/>
        <s v="CLM004329"/>
        <s v="CLM004330"/>
        <s v="CLM004331"/>
        <s v="CLM004332"/>
        <s v="CLM004333"/>
        <s v="CLM004334"/>
        <s v="CLM004335"/>
        <s v="CLM004336"/>
        <s v="CLM004337"/>
        <s v="CLM004338"/>
        <s v="CLM004339"/>
        <s v="CLM004340"/>
        <s v="CLM004341"/>
        <s v="CLM004342"/>
        <s v="CLM004343"/>
        <s v="CLM004344"/>
        <s v="CLM004345"/>
        <s v="CLM004346"/>
        <s v="CLM004347"/>
        <s v="CLM004348"/>
        <s v="CLM004349"/>
        <s v="CLM004350"/>
        <s v="CLM004351"/>
        <s v="CLM004352"/>
        <s v="CLM004353"/>
        <s v="CLM004354"/>
        <s v="CLM004355"/>
        <s v="CLM004356"/>
        <s v="CLM004357"/>
        <s v="CLM004358"/>
        <s v="CLM004359"/>
        <s v="CLM004360"/>
        <s v="CLM004361"/>
        <s v="CLM004362"/>
        <s v="CLM004363"/>
        <s v="CLM004364"/>
        <s v="CLM004365"/>
        <s v="CLM004366"/>
        <s v="CLM004367"/>
        <s v="CLM004368"/>
        <s v="CLM004369"/>
        <s v="CLM004370"/>
        <s v="CLM004371"/>
        <s v="CLM004372"/>
        <s v="CLM004373"/>
        <s v="CLM004374"/>
        <s v="CLM004375"/>
        <s v="CLM004376"/>
        <s v="CLM004377"/>
        <s v="CLM004378"/>
        <s v="CLM004379"/>
        <s v="CLM004380"/>
        <s v="CLM004381"/>
        <s v="CLM004382"/>
        <s v="CLM004383"/>
        <s v="CLM004384"/>
        <s v="CLM004385"/>
        <s v="CLM004386"/>
        <s v="CLM004387"/>
        <s v="CLM004388"/>
        <s v="CLM004389"/>
        <s v="CLM004390"/>
        <s v="CLM004391"/>
        <s v="CLM004392"/>
        <s v="CLM004393"/>
        <s v="CLM004394"/>
        <s v="CLM004395"/>
        <s v="CLM004396"/>
        <s v="CLM004397"/>
        <s v="CLM004398"/>
        <s v="CLM004399"/>
        <s v="CLM004400"/>
        <s v="CLM004401"/>
        <s v="CLM004402"/>
        <s v="CLM004403"/>
        <s v="CLM004404"/>
        <s v="CLM004405"/>
        <s v="CLM004406"/>
        <s v="CLM004407"/>
        <s v="CLM004408"/>
        <s v="CLM004409"/>
        <s v="CLM004410"/>
        <s v="CLM004411"/>
        <s v="CLM004412"/>
        <s v="CLM004413"/>
        <s v="CLM004414"/>
        <s v="CLM004415"/>
        <s v="CLM004416"/>
        <s v="CLM004417"/>
        <s v="CLM004418"/>
        <s v="CLM004419"/>
        <s v="CLM004420"/>
        <s v="CLM004421"/>
        <s v="CLM004422"/>
        <s v="CLM004423"/>
        <s v="CLM004424"/>
        <s v="CLM004425"/>
        <s v="CLM004426"/>
        <s v="CLM004427"/>
        <s v="CLM004428"/>
        <s v="CLM004429"/>
        <s v="CLM004430"/>
        <s v="CLM004431"/>
        <s v="CLM004432"/>
        <s v="CLM004433"/>
        <s v="CLM004434"/>
        <s v="CLM004435"/>
        <s v="CLM004436"/>
        <s v="CLM004437"/>
        <s v="CLM004438"/>
        <s v="CLM004439"/>
        <s v="CLM004440"/>
        <s v="CLM004441"/>
        <s v="CLM004442"/>
        <s v="CLM004443"/>
        <s v="CLM004444"/>
        <s v="CLM004445"/>
        <s v="CLM004446"/>
        <s v="CLM004447"/>
        <s v="CLM004448"/>
        <s v="CLM004449"/>
        <s v="CLM004450"/>
        <s v="CLM004451"/>
        <s v="CLM004452"/>
        <s v="CLM004453"/>
        <s v="CLM004454"/>
        <s v="CLM004455"/>
        <s v="CLM004456"/>
        <s v="CLM004457"/>
        <s v="CLM004458"/>
        <s v="CLM004459"/>
        <s v="CLM004460"/>
        <s v="CLM004461"/>
        <s v="CLM004462"/>
        <s v="CLM004463"/>
        <s v="CLM004464"/>
        <s v="CLM004465"/>
        <s v="CLM004466"/>
        <s v="CLM004467"/>
        <s v="CLM004468"/>
        <s v="CLM004469"/>
        <s v="CLM004470"/>
        <s v="CLM004471"/>
        <s v="CLM004472"/>
        <s v="CLM004473"/>
        <s v="CLM004474"/>
        <s v="CLM004475"/>
        <s v="CLM004476"/>
        <s v="CLM004477"/>
        <s v="CLM004478"/>
        <s v="CLM004479"/>
        <s v="CLM004480"/>
        <s v="CLM004481"/>
        <s v="CLM004482"/>
        <s v="CLM004483"/>
        <s v="CLM004484"/>
        <s v="CLM004485"/>
        <s v="CLM004486"/>
        <s v="CLM004487"/>
        <s v="CLM004488"/>
        <s v="CLM004489"/>
        <s v="CLM004490"/>
        <s v="CLM004491"/>
        <s v="CLM004492"/>
        <s v="CLM004493"/>
        <s v="CLM004494"/>
        <s v="CLM004495"/>
        <s v="CLM004496"/>
        <s v="CLM004497"/>
        <s v="CLM004498"/>
        <s v="CLM004499"/>
        <s v="CLM004500"/>
        <s v="CLM004501"/>
        <s v="CLM004502"/>
        <s v="CLM004503"/>
        <s v="CLM004504"/>
        <s v="CLM004505"/>
        <s v="CLM004506"/>
        <s v="CLM004507"/>
        <s v="CLM004508"/>
        <s v="CLM004509"/>
        <s v="CLM004510"/>
        <s v="CLM004511"/>
        <s v="CLM004512"/>
        <s v="CLM004513"/>
        <s v="CLM004514"/>
        <s v="CLM004515"/>
        <s v="CLM004516"/>
        <s v="CLM004517"/>
        <s v="CLM004518"/>
        <s v="CLM004519"/>
        <s v="CLM004520"/>
        <s v="CLM004521"/>
        <s v="CLM004522"/>
        <s v="CLM004523"/>
        <s v="CLM004524"/>
        <s v="CLM004525"/>
        <s v="CLM004526"/>
        <s v="CLM004527"/>
        <s v="CLM004528"/>
        <s v="CLM004529"/>
        <s v="CLM004530"/>
        <s v="CLM004531"/>
        <s v="CLM004532"/>
        <s v="CLM004533"/>
        <s v="CLM004534"/>
        <s v="CLM004535"/>
        <s v="CLM004536"/>
        <s v="CLM004537"/>
        <s v="CLM004538"/>
        <s v="CLM004539"/>
        <s v="CLM004540"/>
        <s v="CLM004541"/>
        <s v="CLM004542"/>
        <s v="CLM004543"/>
        <s v="CLM004544"/>
        <s v="CLM004545"/>
        <s v="CLM004546"/>
        <s v="CLM004547"/>
        <s v="CLM004548"/>
        <s v="CLM004549"/>
        <s v="CLM004550"/>
        <s v="CLM004551"/>
        <s v="CLM004552"/>
        <s v="CLM004553"/>
        <s v="CLM004554"/>
        <s v="CLM004555"/>
        <s v="CLM004556"/>
        <s v="CLM004557"/>
        <s v="CLM004558"/>
        <s v="CLM004559"/>
        <s v="CLM004560"/>
        <s v="CLM004561"/>
        <s v="CLM004562"/>
        <s v="CLM004563"/>
        <s v="CLM004564"/>
        <s v="CLM004565"/>
        <s v="CLM004566"/>
        <s v="CLM004567"/>
        <s v="CLM004568"/>
        <s v="CLM004569"/>
        <s v="CLM004570"/>
        <s v="CLM004571"/>
        <s v="CLM004572"/>
        <s v="CLM004573"/>
        <s v="CLM004574"/>
        <s v="CLM004575"/>
        <s v="CLM004576"/>
        <s v="CLM004577"/>
        <s v="CLM004578"/>
        <s v="CLM004579"/>
        <s v="CLM004580"/>
        <s v="CLM004581"/>
        <s v="CLM004582"/>
        <s v="CLM004583"/>
        <s v="CLM004584"/>
        <s v="CLM004585"/>
        <s v="CLM004586"/>
        <s v="CLM004587"/>
        <s v="CLM004588"/>
        <s v="CLM004589"/>
        <s v="CLM004590"/>
        <s v="CLM004591"/>
        <s v="CLM004592"/>
        <s v="CLM004593"/>
        <s v="CLM004594"/>
        <s v="CLM004595"/>
        <s v="CLM004596"/>
        <s v="CLM004597"/>
        <s v="CLM004598"/>
        <s v="CLM004599"/>
        <s v="CLM004600"/>
        <s v="CLM004601"/>
        <s v="CLM004602"/>
        <s v="CLM004603"/>
        <s v="CLM004604"/>
        <s v="CLM004605"/>
        <s v="CLM004606"/>
        <s v="CLM004607"/>
        <s v="CLM004608"/>
        <s v="CLM004609"/>
        <s v="CLM004610"/>
        <s v="CLM004611"/>
        <s v="CLM004612"/>
        <s v="CLM004613"/>
        <s v="CLM004614"/>
        <s v="CLM004615"/>
        <s v="CLM004616"/>
        <s v="CLM004617"/>
        <s v="CLM004618"/>
        <s v="CLM004619"/>
        <s v="CLM004620"/>
        <s v="CLM004621"/>
        <s v="CLM004622"/>
        <s v="CLM004623"/>
        <s v="CLM004624"/>
        <s v="CLM004625"/>
        <s v="CLM004626"/>
        <s v="CLM004627"/>
        <s v="CLM004628"/>
        <s v="CLM004629"/>
        <s v="CLM004630"/>
        <s v="CLM004631"/>
        <s v="CLM004632"/>
        <s v="CLM004633"/>
        <s v="CLM004634"/>
        <s v="CLM004635"/>
        <s v="CLM004636"/>
        <s v="CLM004637"/>
        <s v="CLM004638"/>
        <s v="CLM004639"/>
        <s v="CLM004640"/>
        <s v="CLM004641"/>
        <s v="CLM004642"/>
        <s v="CLM004643"/>
        <s v="CLM004644"/>
        <s v="CLM004645"/>
        <s v="CLM004646"/>
        <s v="CLM004647"/>
        <s v="CLM004648"/>
        <s v="CLM004649"/>
        <s v="CLM004650"/>
        <s v="CLM004651"/>
        <s v="CLM004652"/>
        <s v="CLM004653"/>
        <s v="CLM004654"/>
        <s v="CLM004655"/>
        <s v="CLM004656"/>
        <s v="CLM004657"/>
        <s v="CLM004658"/>
        <s v="CLM004659"/>
        <s v="CLM004660"/>
        <s v="CLM004661"/>
        <s v="CLM004662"/>
        <s v="CLM004663"/>
        <s v="CLM004664"/>
        <s v="CLM004665"/>
        <s v="CLM004666"/>
        <s v="CLM004667"/>
        <s v="CLM004668"/>
        <s v="CLM004669"/>
        <s v="CLM004670"/>
        <s v="CLM004671"/>
        <s v="CLM004672"/>
        <s v="CLM004673"/>
        <s v="CLM004674"/>
        <s v="CLM004675"/>
        <s v="CLM004676"/>
        <s v="CLM004677"/>
        <s v="CLM004678"/>
        <s v="CLM004679"/>
        <s v="CLM004680"/>
        <s v="CLM004681"/>
        <s v="CLM004682"/>
        <s v="CLM004683"/>
        <s v="CLM004684"/>
        <s v="CLM004685"/>
        <s v="CLM004686"/>
        <s v="CLM004687"/>
        <s v="CLM004688"/>
        <s v="CLM004689"/>
        <s v="CLM004690"/>
        <s v="CLM004691"/>
        <s v="CLM004692"/>
        <s v="CLM004693"/>
        <s v="CLM004694"/>
        <s v="CLM004695"/>
        <s v="CLM004696"/>
        <s v="CLM004697"/>
        <s v="CLM004698"/>
        <s v="CLM004699"/>
        <s v="CLM004700"/>
        <s v="CLM004701"/>
        <s v="CLM004702"/>
        <s v="CLM004703"/>
        <s v="CLM004704"/>
        <s v="CLM004705"/>
        <s v="CLM004706"/>
        <s v="CLM004707"/>
        <s v="CLM004708"/>
        <s v="CLM004709"/>
        <s v="CLM004710"/>
        <s v="CLM004711"/>
        <s v="CLM004712"/>
        <s v="CLM004713"/>
        <s v="CLM004714"/>
        <s v="CLM004715"/>
        <s v="CLM004716"/>
        <s v="CLM004717"/>
        <s v="CLM004718"/>
        <s v="CLM004719"/>
        <s v="CLM004720"/>
        <s v="CLM004721"/>
        <s v="CLM004722"/>
        <s v="CLM004723"/>
        <s v="CLM004724"/>
        <s v="CLM004725"/>
        <s v="CLM004726"/>
        <s v="CLM004727"/>
        <s v="CLM004728"/>
        <s v="CLM004729"/>
        <s v="CLM004730"/>
        <s v="CLM004731"/>
        <s v="CLM004732"/>
        <s v="CLM004733"/>
        <s v="CLM004734"/>
        <s v="CLM004735"/>
        <s v="CLM004736"/>
        <s v="CLM004737"/>
        <s v="CLM004738"/>
        <s v="CLM004739"/>
        <s v="CLM004740"/>
        <s v="CLM004741"/>
        <s v="CLM004742"/>
        <s v="CLM004743"/>
        <s v="CLM004744"/>
        <s v="CLM004745"/>
        <s v="CLM004746"/>
        <s v="CLM004747"/>
        <s v="CLM004748"/>
        <s v="CLM004749"/>
        <s v="CLM004750"/>
        <s v="CLM004751"/>
        <s v="CLM004752"/>
        <s v="CLM004753"/>
        <s v="CLM004754"/>
        <s v="CLM004755"/>
        <s v="CLM004756"/>
        <s v="CLM004757"/>
        <s v="CLM004758"/>
        <s v="CLM004759"/>
        <s v="CLM004760"/>
        <s v="CLM004761"/>
        <s v="CLM004762"/>
        <s v="CLM004763"/>
        <s v="CLM004764"/>
        <s v="CLM004765"/>
        <s v="CLM004766"/>
        <s v="CLM004767"/>
        <s v="CLM004768"/>
        <s v="CLM004769"/>
        <s v="CLM004770"/>
        <s v="CLM004771"/>
        <s v="CLM004772"/>
        <s v="CLM004773"/>
        <s v="CLM004774"/>
        <s v="CLM004775"/>
        <s v="CLM004776"/>
        <s v="CLM004777"/>
        <s v="CLM004778"/>
        <s v="CLM004779"/>
        <s v="CLM004780"/>
        <s v="CLM004781"/>
        <s v="CLM004782"/>
        <s v="CLM004783"/>
        <s v="CLM004784"/>
        <s v="CLM004785"/>
        <s v="CLM004786"/>
        <s v="CLM004787"/>
        <s v="CLM004788"/>
        <s v="CLM004789"/>
        <s v="CLM004790"/>
        <s v="CLM004791"/>
        <s v="CLM004792"/>
        <s v="CLM004793"/>
        <s v="CLM004794"/>
        <s v="CLM004795"/>
        <s v="CLM004796"/>
        <s v="CLM004797"/>
        <s v="CLM004798"/>
        <s v="CLM004799"/>
        <s v="CLM004800"/>
        <s v="CLM004801"/>
        <s v="CLM004802"/>
        <s v="CLM004803"/>
        <s v="CLM004804"/>
        <s v="CLM004805"/>
        <s v="CLM004806"/>
        <s v="CLM004807"/>
        <s v="CLM004808"/>
        <s v="CLM004809"/>
        <s v="CLM004810"/>
        <s v="CLM004811"/>
        <s v="CLM004812"/>
        <s v="CLM004813"/>
        <s v="CLM004814"/>
        <s v="CLM004815"/>
        <s v="CLM004816"/>
        <s v="CLM004817"/>
        <s v="CLM004818"/>
        <s v="CLM004819"/>
        <s v="CLM004820"/>
        <s v="CLM004821"/>
        <s v="CLM004822"/>
        <s v="CLM004823"/>
        <s v="CLM004824"/>
        <s v="CLM004825"/>
        <s v="CLM004826"/>
        <s v="CLM004827"/>
        <s v="CLM004828"/>
        <s v="CLM004829"/>
        <s v="CLM004830"/>
        <s v="CLM004831"/>
        <s v="CLM004832"/>
        <s v="CLM004833"/>
        <s v="CLM004834"/>
        <s v="CLM004835"/>
        <s v="CLM004836"/>
        <s v="CLM004837"/>
        <s v="CLM004838"/>
        <s v="CLM004839"/>
        <s v="CLM004840"/>
        <s v="CLM004841"/>
        <s v="CLM004842"/>
        <s v="CLM004843"/>
        <s v="CLM004844"/>
        <s v="CLM004845"/>
        <s v="CLM004846"/>
        <s v="CLM004847"/>
        <s v="CLM004848"/>
        <s v="CLM004849"/>
        <s v="CLM004850"/>
        <s v="CLM004851"/>
        <s v="CLM004852"/>
        <s v="CLM004853"/>
        <s v="CLM004854"/>
        <s v="CLM004855"/>
        <s v="CLM004856"/>
        <s v="CLM004857"/>
        <s v="CLM004858"/>
        <s v="CLM004859"/>
        <s v="CLM004860"/>
        <s v="CLM004861"/>
        <s v="CLM004862"/>
        <s v="CLM004863"/>
        <s v="CLM004864"/>
        <s v="CLM004865"/>
        <s v="CLM004866"/>
        <s v="CLM004867"/>
        <s v="CLM004868"/>
        <s v="CLM004869"/>
        <s v="CLM004870"/>
        <s v="CLM004871"/>
        <s v="CLM004872"/>
        <s v="CLM004873"/>
        <s v="CLM004874"/>
        <s v="CLM004875"/>
        <s v="CLM004876"/>
        <s v="CLM004877"/>
        <s v="CLM004878"/>
        <s v="CLM004879"/>
        <s v="CLM004880"/>
        <s v="CLM004881"/>
        <s v="CLM004882"/>
        <s v="CLM004883"/>
        <s v="CLM004884"/>
        <s v="CLM004885"/>
        <s v="CLM004886"/>
        <s v="CLM004887"/>
        <s v="CLM004888"/>
        <s v="CLM004889"/>
        <s v="CLM004890"/>
        <s v="CLM004891"/>
        <s v="CLM004892"/>
        <s v="CLM004893"/>
        <s v="CLM004894"/>
        <s v="CLM004895"/>
        <s v="CLM004896"/>
        <s v="CLM004897"/>
        <s v="CLM004898"/>
        <s v="CLM004899"/>
        <s v="CLM004900"/>
        <s v="CLM004901"/>
        <s v="CLM004902"/>
        <s v="CLM004903"/>
        <s v="CLM004904"/>
        <s v="CLM004905"/>
        <s v="CLM004906"/>
        <s v="CLM004907"/>
        <s v="CLM004908"/>
        <s v="CLM004909"/>
        <s v="CLM004910"/>
        <s v="CLM004911"/>
        <s v="CLM004912"/>
        <s v="CLM004913"/>
        <s v="CLM004914"/>
        <s v="CLM004915"/>
        <s v="CLM004916"/>
        <s v="CLM004917"/>
        <s v="CLM004918"/>
        <s v="CLM004919"/>
        <s v="CLM004920"/>
        <s v="CLM004921"/>
        <s v="CLM004922"/>
        <s v="CLM004923"/>
        <s v="CLM004924"/>
        <s v="CLM004925"/>
        <s v="CLM004926"/>
        <s v="CLM004927"/>
        <s v="CLM004928"/>
        <s v="CLM004929"/>
        <s v="CLM004930"/>
        <s v="CLM004931"/>
        <s v="CLM004932"/>
        <s v="CLM004933"/>
        <s v="CLM004934"/>
        <s v="CLM004935"/>
        <s v="CLM004936"/>
        <s v="CLM004937"/>
        <s v="CLM004938"/>
        <s v="CLM004939"/>
        <s v="CLM004940"/>
        <s v="CLM004941"/>
        <s v="CLM004942"/>
        <s v="CLM004943"/>
        <s v="CLM004944"/>
        <s v="CLM004945"/>
        <s v="CLM004946"/>
        <s v="CLM004947"/>
        <s v="CLM004948"/>
        <s v="CLM004949"/>
        <s v="CLM004950"/>
        <s v="CLM004951"/>
        <s v="CLM004952"/>
        <s v="CLM004953"/>
        <s v="CLM004954"/>
        <s v="CLM004955"/>
        <s v="CLM004956"/>
        <s v="CLM004957"/>
        <s v="CLM004958"/>
        <s v="CLM004959"/>
        <s v="CLM004960"/>
        <s v="CLM004961"/>
        <s v="CLM004962"/>
        <s v="CLM004963"/>
        <s v="CLM004964"/>
        <s v="CLM004965"/>
        <s v="CLM004966"/>
        <s v="CLM004967"/>
        <s v="CLM004968"/>
        <s v="CLM004969"/>
        <s v="CLM004970"/>
        <s v="CLM004971"/>
        <s v="CLM004972"/>
        <s v="CLM004973"/>
        <s v="CLM004974"/>
        <s v="CLM004975"/>
        <s v="CLM004976"/>
        <s v="CLM004977"/>
        <s v="CLM004978"/>
        <s v="CLM004979"/>
        <s v="CLM004980"/>
        <s v="CLM004981"/>
        <s v="CLM004982"/>
        <s v="CLM004983"/>
        <s v="CLM004984"/>
        <s v="CLM004985"/>
        <s v="CLM004986"/>
        <s v="CLM004987"/>
        <s v="CLM004988"/>
        <s v="CLM004989"/>
        <s v="CLM004990"/>
        <s v="CLM004991"/>
        <s v="CLM004992"/>
        <s v="CLM004993"/>
        <s v="CLM004994"/>
        <s v="CLM004995"/>
        <s v="CLM004996"/>
        <s v="CLM004997"/>
        <s v="CLM004998"/>
        <s v="CLM004999"/>
        <s v="CLM005000"/>
        <s v="CLM005001"/>
        <s v="CLM005002"/>
        <s v="CLM005003"/>
        <s v="CLM005004"/>
        <s v="CLM005005"/>
        <s v="CLM005006"/>
        <s v="CLM005007"/>
        <s v="CLM005008"/>
        <s v="CLM005009"/>
        <s v="CLM005010"/>
        <s v="CLM005011"/>
        <s v="CLM005012"/>
        <s v="CLM005013"/>
        <s v="CLM005014"/>
        <s v="CLM005015"/>
        <s v="CLM005016"/>
        <s v="CLM005017"/>
        <s v="CLM005018"/>
        <s v="CLM005019"/>
        <s v="CLM005020"/>
        <s v="CLM005021"/>
        <s v="CLM005022"/>
        <s v="CLM005023"/>
        <s v="CLM005024"/>
        <s v="CLM005025"/>
        <s v="CLM005026"/>
        <s v="CLM005027"/>
        <s v="CLM005028"/>
        <s v="CLM005029"/>
        <s v="CLM005030"/>
        <s v="CLM005031"/>
        <s v="CLM005032"/>
        <s v="CLM005033"/>
        <s v="CLM005034"/>
        <s v="CLM005035"/>
        <s v="CLM005036"/>
        <s v="CLM005037"/>
        <s v="CLM005038"/>
        <s v="CLM005039"/>
        <s v="CLM005040"/>
        <s v="CLM005041"/>
        <s v="CLM005042"/>
        <s v="CLM005043"/>
        <s v="CLM005044"/>
        <s v="CLM005045"/>
        <s v="CLM005046"/>
        <s v="CLM005047"/>
        <s v="CLM005048"/>
        <s v="CLM005049"/>
        <s v="CLM005050"/>
        <s v="CLM005051"/>
        <s v="CLM005052"/>
        <s v="CLM005053"/>
        <s v="CLM005054"/>
        <s v="CLM005055"/>
        <s v="CLM005056"/>
        <s v="CLM005057"/>
        <s v="CLM005058"/>
        <s v="CLM005059"/>
        <s v="CLM005060"/>
        <s v="CLM005061"/>
        <s v="CLM005062"/>
        <s v="CLM005063"/>
        <s v="CLM005064"/>
        <s v="CLM005065"/>
        <s v="CLM005066"/>
        <s v="CLM005067"/>
        <s v="CLM005068"/>
        <s v="CLM005069"/>
        <s v="CLM005070"/>
        <s v="CLM005071"/>
        <s v="CLM005072"/>
        <s v="CLM005073"/>
        <s v="CLM005074"/>
        <s v="CLM005075"/>
        <s v="CLM005076"/>
        <s v="CLM005077"/>
        <s v="CLM005078"/>
        <s v="CLM005079"/>
        <s v="CLM005080"/>
        <s v="CLM005081"/>
        <s v="CLM005082"/>
        <s v="CLM005083"/>
        <s v="CLM005084"/>
        <s v="CLM005085"/>
        <s v="CLM005086"/>
        <s v="CLM005087"/>
        <s v="CLM005088"/>
        <s v="CLM005089"/>
        <s v="CLM005090"/>
        <s v="CLM005091"/>
        <s v="CLM005092"/>
        <s v="CLM005093"/>
        <s v="CLM005094"/>
        <s v="CLM005095"/>
        <s v="CLM005096"/>
        <s v="CLM005097"/>
        <s v="CLM005098"/>
        <s v="CLM005099"/>
        <s v="CLM005100"/>
        <s v="CLM005101"/>
        <s v="CLM005102"/>
        <s v="CLM005103"/>
        <s v="CLM005104"/>
        <s v="CLM005105"/>
        <s v="CLM005106"/>
        <s v="CLM005107"/>
        <s v="CLM005108"/>
        <s v="CLM005109"/>
        <s v="CLM005110"/>
        <s v="CLM005111"/>
        <s v="CLM005112"/>
        <s v="CLM005113"/>
        <s v="CLM005114"/>
        <s v="CLM005115"/>
        <s v="CLM005116"/>
        <s v="CLM005117"/>
        <s v="CLM005118"/>
        <s v="CLM005119"/>
        <s v="CLM005120"/>
        <s v="CLM005121"/>
        <s v="CLM005122"/>
        <s v="CLM005123"/>
        <s v="CLM005124"/>
        <s v="CLM005125"/>
        <s v="CLM005126"/>
        <s v="CLM005127"/>
        <s v="CLM005128"/>
        <s v="CLM005129"/>
        <s v="CLM005130"/>
        <s v="CLM005131"/>
        <s v="CLM005132"/>
        <s v="CLM005133"/>
        <s v="CLM005134"/>
        <s v="CLM005135"/>
        <s v="CLM005136"/>
        <s v="CLM005137"/>
        <s v="CLM005138"/>
        <s v="CLM005139"/>
        <s v="CLM005140"/>
        <s v="CLM005141"/>
        <s v="CLM005142"/>
        <s v="CLM005143"/>
        <s v="CLM005144"/>
        <s v="CLM005145"/>
        <s v="CLM005146"/>
        <s v="CLM005147"/>
        <s v="CLM005148"/>
        <s v="CLM005149"/>
        <s v="CLM005150"/>
        <s v="CLM005151"/>
        <s v="CLM005152"/>
        <s v="CLM005153"/>
        <s v="CLM005154"/>
        <s v="CLM005155"/>
        <s v="CLM005156"/>
        <s v="CLM005157"/>
        <s v="CLM005158"/>
        <s v="CLM005159"/>
        <s v="CLM005160"/>
        <s v="CLM005161"/>
        <s v="CLM005162"/>
        <s v="CLM005163"/>
        <s v="CLM005164"/>
        <s v="CLM005165"/>
        <s v="CLM005166"/>
        <s v="CLM005167"/>
        <s v="CLM005168"/>
        <s v="CLM005169"/>
        <s v="CLM005170"/>
        <s v="CLM005171"/>
        <s v="CLM005172"/>
        <s v="CLM005173"/>
        <s v="CLM005174"/>
        <s v="CLM005175"/>
        <s v="CLM005176"/>
        <s v="CLM005177"/>
        <s v="CLM005178"/>
        <s v="CLM005179"/>
        <s v="CLM005180"/>
        <s v="CLM005181"/>
        <s v="CLM005182"/>
        <s v="CLM005183"/>
        <s v="CLM005184"/>
        <s v="CLM005185"/>
        <s v="CLM005186"/>
        <s v="CLM005187"/>
        <s v="CLM005188"/>
        <s v="CLM005189"/>
        <s v="CLM005190"/>
        <s v="CLM005191"/>
        <s v="CLM005192"/>
        <s v="CLM005193"/>
        <s v="CLM005194"/>
        <s v="CLM005195"/>
        <s v="CLM005196"/>
        <s v="CLM005197"/>
        <s v="CLM005198"/>
        <s v="CLM005199"/>
        <s v="CLM005200"/>
        <s v="CLM005201"/>
        <s v="CLM005202"/>
        <s v="CLM005203"/>
        <s v="CLM005204"/>
        <s v="CLM005205"/>
        <s v="CLM005206"/>
        <s v="CLM005207"/>
        <s v="CLM005208"/>
        <s v="CLM005209"/>
        <s v="CLM005210"/>
        <s v="CLM005211"/>
        <s v="CLM005212"/>
        <s v="CLM005213"/>
        <s v="CLM005214"/>
        <s v="CLM005215"/>
        <s v="CLM005216"/>
        <s v="CLM005217"/>
        <s v="CLM005218"/>
        <s v="CLM005219"/>
        <s v="CLM005220"/>
        <s v="CLM005221"/>
        <s v="CLM005222"/>
        <s v="CLM005223"/>
        <s v="CLM005224"/>
        <s v="CLM005225"/>
        <s v="CLM005226"/>
        <s v="CLM005227"/>
        <s v="CLM005228"/>
        <s v="CLM005229"/>
        <s v="CLM005230"/>
        <s v="CLM005231"/>
        <s v="CLM005232"/>
        <s v="CLM005233"/>
        <s v="CLM005234"/>
        <s v="CLM005235"/>
        <s v="CLM005236"/>
        <s v="CLM005237"/>
        <s v="CLM005238"/>
        <s v="CLM005239"/>
        <s v="CLM005240"/>
        <s v="CLM005241"/>
        <s v="CLM005242"/>
        <s v="CLM005243"/>
        <s v="CLM005244"/>
        <s v="CLM005245"/>
        <s v="CLM005246"/>
        <s v="CLM005247"/>
        <s v="CLM005248"/>
        <s v="CLM005249"/>
        <s v="CLM005250"/>
        <s v="CLM005251"/>
        <s v="CLM005252"/>
        <s v="CLM005253"/>
        <s v="CLM005254"/>
        <s v="CLM005255"/>
        <s v="CLM005256"/>
        <s v="CLM005257"/>
        <s v="CLM005258"/>
        <s v="CLM005259"/>
        <s v="CLM005260"/>
        <s v="CLM005261"/>
        <s v="CLM005262"/>
        <s v="CLM005263"/>
        <s v="CLM005264"/>
        <s v="CLM005265"/>
        <s v="CLM005266"/>
        <s v="CLM005267"/>
        <s v="CLM005268"/>
        <s v="CLM005269"/>
        <s v="CLM005270"/>
        <s v="CLM005271"/>
        <s v="CLM005272"/>
        <s v="CLM005273"/>
        <s v="CLM005274"/>
        <s v="CLM005275"/>
        <s v="CLM005276"/>
        <s v="CLM005277"/>
        <s v="CLM005278"/>
        <s v="CLM005279"/>
        <s v="CLM005280"/>
        <s v="CLM005281"/>
        <s v="CLM005282"/>
        <s v="CLM005283"/>
        <s v="CLM005284"/>
        <s v="CLM005285"/>
        <s v="CLM005286"/>
        <s v="CLM005287"/>
        <s v="CLM005288"/>
        <s v="CLM005289"/>
        <s v="CLM005290"/>
        <s v="CLM005291"/>
        <s v="CLM005292"/>
        <s v="CLM005293"/>
        <s v="CLM005294"/>
        <s v="CLM005295"/>
        <s v="CLM005296"/>
        <s v="CLM005297"/>
        <s v="CLM005298"/>
        <s v="CLM005299"/>
        <s v="CLM005300"/>
        <s v="CLM005301"/>
        <s v="CLM005302"/>
        <s v="CLM005303"/>
        <s v="CLM005304"/>
        <s v="CLM005305"/>
        <s v="CLM005306"/>
        <s v="CLM005307"/>
        <s v="CLM005308"/>
        <s v="CLM005309"/>
        <s v="CLM005310"/>
        <s v="CLM005311"/>
        <s v="CLM005312"/>
        <s v="CLM005313"/>
        <s v="CLM005314"/>
        <s v="CLM005315"/>
        <s v="CLM005316"/>
        <s v="CLM005317"/>
        <s v="CLM005318"/>
        <s v="CLM005319"/>
        <s v="CLM005320"/>
        <s v="CLM005321"/>
        <s v="CLM005322"/>
        <s v="CLM005323"/>
        <s v="CLM005324"/>
        <s v="CLM005325"/>
        <s v="CLM005326"/>
        <s v="CLM005327"/>
        <s v="CLM005328"/>
        <s v="CLM005329"/>
        <s v="CLM005330"/>
        <s v="CLM005331"/>
        <s v="CLM005332"/>
        <s v="CLM005333"/>
        <s v="CLM005334"/>
        <s v="CLM005335"/>
        <s v="CLM005336"/>
        <s v="CLM005337"/>
        <s v="CLM005338"/>
        <s v="CLM005339"/>
        <s v="CLM005340"/>
        <s v="CLM005341"/>
        <s v="CLM005342"/>
        <s v="CLM005343"/>
        <s v="CLM005344"/>
        <s v="CLM005345"/>
        <s v="CLM005346"/>
        <s v="CLM005347"/>
        <s v="CLM005348"/>
        <s v="CLM005349"/>
        <s v="CLM005350"/>
        <s v="CLM005351"/>
        <s v="CLM005352"/>
        <s v="CLM005353"/>
        <s v="CLM005354"/>
        <s v="CLM005355"/>
        <s v="CLM005356"/>
        <s v="CLM005357"/>
        <s v="CLM005358"/>
        <s v="CLM005359"/>
        <s v="CLM005360"/>
        <s v="CLM005361"/>
        <s v="CLM005362"/>
        <s v="CLM005363"/>
        <s v="CLM005364"/>
        <s v="CLM005365"/>
        <s v="CLM005366"/>
        <s v="CLM005367"/>
        <s v="CLM005368"/>
        <s v="CLM005369"/>
        <s v="CLM005370"/>
        <s v="CLM005371"/>
        <s v="CLM005372"/>
        <s v="CLM005373"/>
        <s v="CLM005374"/>
        <s v="CLM005375"/>
        <s v="CLM005376"/>
        <s v="CLM005377"/>
        <s v="CLM005378"/>
        <s v="CLM005379"/>
        <s v="CLM005380"/>
        <s v="CLM005381"/>
        <s v="CLM005382"/>
        <s v="CLM005383"/>
        <s v="CLM005384"/>
        <s v="CLM005385"/>
        <s v="CLM005386"/>
        <s v="CLM005387"/>
        <s v="CLM005388"/>
        <s v="CLM005389"/>
        <s v="CLM005390"/>
        <s v="CLM005391"/>
        <s v="CLM005392"/>
        <s v="CLM005393"/>
        <s v="CLM005394"/>
        <s v="CLM005395"/>
        <s v="CLM005396"/>
        <s v="CLM005397"/>
        <s v="CLM005398"/>
        <s v="CLM005399"/>
        <s v="CLM005400"/>
        <s v="CLM005401"/>
        <s v="CLM005402"/>
        <s v="CLM005403"/>
        <s v="CLM005404"/>
        <s v="CLM005405"/>
        <s v="CLM005406"/>
        <s v="CLM005407"/>
        <s v="CLM005408"/>
        <s v="CLM005409"/>
        <s v="CLM005410"/>
        <s v="CLM005411"/>
        <s v="CLM005412"/>
        <s v="CLM005413"/>
        <s v="CLM005414"/>
        <s v="CLM005415"/>
        <s v="CLM005416"/>
        <s v="CLM005417"/>
        <s v="CLM005418"/>
        <s v="CLM005419"/>
        <s v="CLM005420"/>
        <s v="CLM005421"/>
        <s v="CLM005422"/>
        <s v="CLM005423"/>
        <s v="CLM005424"/>
        <s v="CLM005425"/>
        <s v="CLM005426"/>
        <s v="CLM005427"/>
        <s v="CLM005428"/>
        <s v="CLM005429"/>
        <s v="CLM005430"/>
        <s v="CLM005431"/>
        <s v="CLM005432"/>
        <s v="CLM005433"/>
        <s v="CLM005434"/>
        <s v="CLM005435"/>
        <s v="CLM005436"/>
        <s v="CLM005437"/>
        <s v="CLM005438"/>
        <s v="CLM005439"/>
        <s v="CLM005440"/>
        <s v="CLM005441"/>
        <s v="CLM005442"/>
        <s v="CLM005443"/>
        <s v="CLM005444"/>
        <s v="CLM005445"/>
        <s v="CLM005446"/>
        <s v="CLM005447"/>
        <s v="CLM005448"/>
        <s v="CLM005449"/>
        <s v="CLM005450"/>
        <s v="CLM005451"/>
        <s v="CLM005452"/>
        <s v="CLM005453"/>
        <s v="CLM005454"/>
        <s v="CLM005455"/>
        <s v="CLM005456"/>
        <s v="CLM005457"/>
        <s v="CLM005458"/>
        <s v="CLM005459"/>
        <s v="CLM005460"/>
        <s v="CLM005461"/>
        <s v="CLM005462"/>
        <s v="CLM005463"/>
        <s v="CLM005464"/>
        <s v="CLM005465"/>
        <s v="CLM005466"/>
        <s v="CLM005467"/>
        <s v="CLM005468"/>
        <s v="CLM005469"/>
        <s v="CLM005470"/>
        <s v="CLM005471"/>
        <s v="CLM005472"/>
        <s v="CLM005473"/>
        <s v="CLM005474"/>
        <s v="CLM005475"/>
        <s v="CLM005476"/>
        <s v="CLM005477"/>
        <s v="CLM005478"/>
        <s v="CLM005479"/>
        <s v="CLM005480"/>
        <s v="CLM005481"/>
        <s v="CLM005482"/>
        <s v="CLM005483"/>
        <s v="CLM005484"/>
        <s v="CLM005485"/>
        <s v="CLM005486"/>
        <s v="CLM005487"/>
        <s v="CLM005488"/>
        <s v="CLM005489"/>
        <s v="CLM005490"/>
        <s v="CLM005491"/>
        <s v="CLM005492"/>
        <s v="CLM005493"/>
        <s v="CLM005494"/>
        <s v="CLM005495"/>
        <s v="CLM005496"/>
        <s v="CLM005497"/>
        <s v="CLM005498"/>
        <s v="CLM005499"/>
        <s v="CLM005500"/>
        <s v="CLM005501"/>
        <s v="CLM005502"/>
        <s v="CLM005503"/>
        <s v="CLM005504"/>
        <s v="CLM005505"/>
        <s v="CLM005506"/>
        <s v="CLM005507"/>
        <s v="CLM005508"/>
        <s v="CLM005509"/>
        <s v="CLM005510"/>
        <s v="CLM005511"/>
        <s v="CLM005512"/>
        <s v="CLM005513"/>
        <s v="CLM005514"/>
        <s v="CLM005515"/>
        <s v="CLM005516"/>
        <s v="CLM005517"/>
        <s v="CLM005518"/>
        <s v="CLM005519"/>
        <s v="CLM005520"/>
        <s v="CLM005521"/>
        <s v="CLM005522"/>
        <s v="CLM005523"/>
        <s v="CLM005524"/>
        <s v="CLM005525"/>
        <s v="CLM005526"/>
        <s v="CLM005527"/>
        <s v="CLM005528"/>
        <s v="CLM005529"/>
        <s v="CLM005530"/>
        <s v="CLM005531"/>
        <s v="CLM005532"/>
        <s v="CLM005533"/>
        <s v="CLM005534"/>
        <s v="CLM005535"/>
        <s v="CLM005536"/>
        <s v="CLM005537"/>
        <s v="CLM005538"/>
        <s v="CLM005539"/>
        <s v="CLM005540"/>
        <s v="CLM005541"/>
        <s v="CLM005542"/>
        <s v="CLM005543"/>
        <s v="CLM005544"/>
        <s v="CLM005545"/>
        <s v="CLM005546"/>
        <s v="CLM005547"/>
        <s v="CLM005548"/>
        <s v="CLM005549"/>
        <s v="CLM005550"/>
        <s v="CLM005551"/>
        <s v="CLM005552"/>
        <s v="CLM005553"/>
        <s v="CLM005554"/>
        <s v="CLM005555"/>
        <s v="CLM005556"/>
        <s v="CLM005557"/>
        <s v="CLM005558"/>
        <s v="CLM005559"/>
        <s v="CLM005560"/>
        <s v="CLM005561"/>
        <s v="CLM005562"/>
        <s v="CLM005563"/>
        <s v="CLM005564"/>
        <s v="CLM005565"/>
        <s v="CLM005566"/>
        <s v="CLM005567"/>
        <s v="CLM005568"/>
        <s v="CLM005569"/>
        <s v="CLM005570"/>
        <s v="CLM005571"/>
        <s v="CLM005572"/>
        <s v="CLM005573"/>
        <s v="CLM005574"/>
        <s v="CLM005575"/>
        <s v="CLM005576"/>
        <s v="CLM005577"/>
        <s v="CLM005578"/>
        <s v="CLM005579"/>
        <s v="CLM005580"/>
        <s v="CLM005581"/>
        <s v="CLM005582"/>
        <s v="CLM005583"/>
        <s v="CLM005584"/>
        <s v="CLM005585"/>
        <s v="CLM005586"/>
        <s v="CLM005587"/>
        <s v="CLM005588"/>
        <s v="CLM005589"/>
        <s v="CLM005590"/>
        <s v="CLM005591"/>
        <s v="CLM005592"/>
        <s v="CLM005593"/>
        <s v="CLM005594"/>
        <s v="CLM005595"/>
        <s v="CLM005596"/>
        <s v="CLM005597"/>
        <s v="CLM005598"/>
        <s v="CLM005599"/>
        <s v="CLM005600"/>
        <s v="CLM005601"/>
        <s v="CLM005602"/>
        <s v="CLM005603"/>
        <s v="CLM005604"/>
        <s v="CLM005605"/>
        <s v="CLM005606"/>
        <s v="CLM005607"/>
        <s v="CLM005608"/>
        <s v="CLM005609"/>
        <s v="CLM005610"/>
        <s v="CLM005611"/>
        <s v="CLM005612"/>
        <s v="CLM005613"/>
        <s v="CLM005614"/>
        <s v="CLM005615"/>
        <s v="CLM005616"/>
        <s v="CLM005617"/>
        <s v="CLM005618"/>
        <s v="CLM005619"/>
        <s v="CLM005620"/>
        <s v="CLM005621"/>
        <s v="CLM005622"/>
        <s v="CLM005623"/>
        <s v="CLM005624"/>
        <s v="CLM005625"/>
        <s v="CLM005626"/>
        <s v="CLM005627"/>
        <s v="CLM005628"/>
        <s v="CLM005629"/>
        <s v="CLM005630"/>
        <s v="CLM005631"/>
        <s v="CLM005632"/>
        <s v="CLM005633"/>
        <s v="CLM005634"/>
        <s v="CLM005635"/>
        <s v="CLM005636"/>
        <s v="CLM005637"/>
        <s v="CLM005638"/>
        <s v="CLM005639"/>
        <s v="CLM005640"/>
        <s v="CLM005641"/>
        <s v="CLM005642"/>
        <s v="CLM005643"/>
        <s v="CLM005644"/>
        <s v="CLM005645"/>
        <s v="CLM005646"/>
        <s v="CLM005647"/>
        <s v="CLM005648"/>
        <s v="CLM005649"/>
        <s v="CLM005650"/>
        <s v="CLM005651"/>
        <s v="CLM005652"/>
        <s v="CLM005653"/>
        <s v="CLM005654"/>
        <s v="CLM005655"/>
        <s v="CLM005656"/>
        <s v="CLM005657"/>
        <s v="CLM005658"/>
        <s v="CLM005659"/>
        <s v="CLM005660"/>
        <s v="CLM005661"/>
        <s v="CLM005662"/>
        <s v="CLM005663"/>
        <s v="CLM005664"/>
        <s v="CLM005665"/>
        <s v="CLM005666"/>
        <s v="CLM005667"/>
        <s v="CLM005668"/>
        <s v="CLM005669"/>
        <s v="CLM005670"/>
        <s v="CLM005671"/>
        <s v="CLM005672"/>
        <s v="CLM005673"/>
        <s v="CLM005674"/>
        <s v="CLM005675"/>
        <s v="CLM005676"/>
        <s v="CLM005677"/>
        <s v="CLM005678"/>
        <s v="CLM005679"/>
        <s v="CLM005680"/>
        <s v="CLM005681"/>
        <s v="CLM005682"/>
        <s v="CLM005683"/>
        <s v="CLM005684"/>
        <s v="CLM005685"/>
        <s v="CLM005686"/>
        <s v="CLM005687"/>
        <s v="CLM005688"/>
        <s v="CLM005689"/>
        <s v="CLM005690"/>
        <s v="CLM005691"/>
        <s v="CLM005692"/>
        <s v="CLM005693"/>
        <s v="CLM005694"/>
        <s v="CLM005695"/>
        <s v="CLM005696"/>
        <s v="CLM005697"/>
        <s v="CLM005698"/>
        <s v="CLM005699"/>
        <s v="CLM005700"/>
        <s v="CLM005701"/>
        <s v="CLM005702"/>
        <s v="CLM005703"/>
        <s v="CLM005704"/>
        <s v="CLM005705"/>
        <s v="CLM005706"/>
        <s v="CLM005707"/>
        <s v="CLM005708"/>
        <s v="CLM005709"/>
        <s v="CLM005710"/>
        <s v="CLM005711"/>
        <s v="CLM005712"/>
        <s v="CLM005713"/>
        <s v="CLM005714"/>
        <s v="CLM005715"/>
        <s v="CLM005716"/>
        <s v="CLM005717"/>
        <s v="CLM005718"/>
        <s v="CLM005719"/>
        <s v="CLM005720"/>
        <s v="CLM005721"/>
        <s v="CLM005722"/>
        <s v="CLM005723"/>
        <s v="CLM005724"/>
        <s v="CLM005725"/>
        <s v="CLM005726"/>
        <s v="CLM005727"/>
        <s v="CLM005728"/>
        <s v="CLM005729"/>
        <s v="CLM005730"/>
        <s v="CLM005731"/>
        <s v="CLM005732"/>
        <s v="CLM005733"/>
        <s v="CLM005734"/>
        <s v="CLM005735"/>
        <s v="CLM005736"/>
        <s v="CLM005737"/>
        <s v="CLM005738"/>
        <s v="CLM005739"/>
        <s v="CLM005740"/>
        <s v="CLM005741"/>
        <s v="CLM005742"/>
        <s v="CLM005743"/>
        <s v="CLM005744"/>
        <s v="CLM005745"/>
        <s v="CLM005746"/>
        <s v="CLM005747"/>
        <s v="CLM005748"/>
        <s v="CLM005749"/>
        <s v="CLM005750"/>
        <s v="CLM005751"/>
        <s v="CLM005752"/>
        <s v="CLM005753"/>
        <s v="CLM005754"/>
        <s v="CLM005755"/>
        <s v="CLM005756"/>
        <s v="CLM005757"/>
        <s v="CLM005758"/>
        <s v="CLM005759"/>
        <s v="CLM005760"/>
        <s v="CLM005761"/>
        <s v="CLM005762"/>
        <s v="CLM005763"/>
        <s v="CLM005764"/>
        <s v="CLM005765"/>
        <s v="CLM005766"/>
        <s v="CLM005767"/>
        <s v="CLM005768"/>
        <s v="CLM005769"/>
        <s v="CLM005770"/>
        <s v="CLM005771"/>
        <s v="CLM005772"/>
        <s v="CLM005773"/>
        <s v="CLM005774"/>
        <s v="CLM005775"/>
        <s v="CLM005776"/>
        <s v="CLM005777"/>
        <s v="CLM005778"/>
        <s v="CLM005779"/>
        <s v="CLM005780"/>
        <s v="CLM005781"/>
        <s v="CLM005782"/>
        <s v="CLM005783"/>
        <s v="CLM005784"/>
        <s v="CLM005785"/>
        <s v="CLM005786"/>
        <s v="CLM005787"/>
        <s v="CLM005788"/>
        <s v="CLM005789"/>
        <s v="CLM005790"/>
        <s v="CLM005791"/>
        <s v="CLM005792"/>
        <s v="CLM005793"/>
        <s v="CLM005794"/>
        <s v="CLM005795"/>
        <s v="CLM005796"/>
        <s v="CLM005797"/>
        <s v="CLM005798"/>
        <s v="CLM005799"/>
        <s v="CLM005800"/>
        <s v="CLM005801"/>
        <s v="CLM005802"/>
        <s v="CLM005803"/>
        <s v="CLM005804"/>
        <s v="CLM005805"/>
        <s v="CLM005806"/>
        <s v="CLM005807"/>
        <s v="CLM005808"/>
        <s v="CLM005809"/>
        <s v="CLM005810"/>
        <s v="CLM005811"/>
        <s v="CLM005812"/>
        <s v="CLM005813"/>
        <s v="CLM005814"/>
        <s v="CLM005815"/>
        <s v="CLM005816"/>
        <s v="CLM005817"/>
        <s v="CLM005818"/>
        <s v="CLM005819"/>
        <s v="CLM005820"/>
        <s v="CLM005821"/>
        <s v="CLM005822"/>
        <s v="CLM005823"/>
        <s v="CLM005824"/>
        <s v="CLM005825"/>
        <s v="CLM005826"/>
        <s v="CLM005827"/>
        <s v="CLM005828"/>
        <s v="CLM005829"/>
        <s v="CLM005830"/>
        <s v="CLM005831"/>
        <s v="CLM005832"/>
        <s v="CLM005833"/>
        <s v="CLM005834"/>
        <s v="CLM005835"/>
        <s v="CLM005836"/>
        <s v="CLM005837"/>
        <s v="CLM005838"/>
        <s v="CLM005839"/>
        <s v="CLM005840"/>
        <s v="CLM005841"/>
        <s v="CLM005842"/>
        <s v="CLM005843"/>
        <s v="CLM005844"/>
        <s v="CLM005845"/>
        <s v="CLM005846"/>
        <s v="CLM005847"/>
        <s v="CLM005848"/>
        <s v="CLM005849"/>
        <s v="CLM005850"/>
        <s v="CLM005851"/>
        <s v="CLM005852"/>
        <s v="CLM005853"/>
        <s v="CLM005854"/>
        <s v="CLM005855"/>
        <s v="CLM005856"/>
        <s v="CLM005857"/>
        <s v="CLM005858"/>
        <s v="CLM005859"/>
        <s v="CLM005860"/>
        <s v="CLM005861"/>
        <s v="CLM005862"/>
        <s v="CLM005863"/>
        <s v="CLM005864"/>
        <s v="CLM005865"/>
        <s v="CLM005866"/>
        <s v="CLM005867"/>
        <s v="CLM005868"/>
        <s v="CLM005869"/>
        <s v="CLM005870"/>
        <s v="CLM005871"/>
        <s v="CLM005872"/>
        <s v="CLM005873"/>
        <s v="CLM005874"/>
        <s v="CLM005875"/>
        <s v="CLM005876"/>
        <s v="CLM005877"/>
        <s v="CLM005878"/>
        <s v="CLM005879"/>
        <s v="CLM005880"/>
        <s v="CLM005881"/>
        <s v="CLM005882"/>
        <s v="CLM005883"/>
        <s v="CLM005884"/>
        <s v="CLM005885"/>
        <s v="CLM005886"/>
        <s v="CLM005887"/>
        <s v="CLM005888"/>
        <s v="CLM005889"/>
        <s v="CLM005890"/>
        <s v="CLM005891"/>
        <s v="CLM005892"/>
        <s v="CLM005893"/>
        <s v="CLM005894"/>
        <s v="CLM005895"/>
        <s v="CLM005896"/>
        <s v="CLM005897"/>
        <s v="CLM005898"/>
        <s v="CLM005899"/>
        <s v="CLM005900"/>
        <s v="CLM005901"/>
        <s v="CLM005902"/>
        <s v="CLM005903"/>
        <s v="CLM005904"/>
        <s v="CLM005905"/>
        <s v="CLM005906"/>
        <s v="CLM005907"/>
        <s v="CLM005908"/>
        <s v="CLM005909"/>
        <s v="CLM005910"/>
        <s v="CLM005911"/>
        <s v="CLM005912"/>
        <s v="CLM005913"/>
        <s v="CLM005914"/>
        <s v="CLM005915"/>
        <s v="CLM005916"/>
        <s v="CLM005917"/>
        <s v="CLM005918"/>
        <s v="CLM005919"/>
        <s v="CLM005920"/>
        <s v="CLM005921"/>
        <s v="CLM005922"/>
        <s v="CLM005923"/>
        <s v="CLM005924"/>
        <s v="CLM005925"/>
        <s v="CLM005926"/>
        <s v="CLM005927"/>
        <s v="CLM005928"/>
        <s v="CLM005929"/>
        <s v="CLM005930"/>
        <s v="CLM005931"/>
        <s v="CLM005932"/>
        <s v="CLM005933"/>
        <s v="CLM005934"/>
        <s v="CLM005935"/>
        <s v="CLM005936"/>
        <s v="CLM005937"/>
        <s v="CLM005938"/>
        <s v="CLM005939"/>
        <s v="CLM005940"/>
        <s v="CLM005941"/>
        <s v="CLM005942"/>
        <s v="CLM005943"/>
        <s v="CLM005944"/>
        <s v="CLM005945"/>
        <s v="CLM005946"/>
        <s v="CLM005947"/>
        <s v="CLM005948"/>
        <s v="CLM005949"/>
        <s v="CLM005950"/>
        <s v="CLM005951"/>
        <s v="CLM005952"/>
        <s v="CLM005953"/>
        <s v="CLM005954"/>
        <s v="CLM005955"/>
        <s v="CLM005956"/>
        <s v="CLM005957"/>
        <s v="CLM005958"/>
        <s v="CLM005959"/>
        <s v="CLM005960"/>
        <s v="CLM005961"/>
        <s v="CLM005962"/>
        <s v="CLM005963"/>
        <s v="CLM005964"/>
        <s v="CLM005965"/>
        <s v="CLM005966"/>
        <s v="CLM005967"/>
        <s v="CLM005968"/>
        <s v="CLM005969"/>
        <s v="CLM005970"/>
        <s v="CLM005971"/>
        <s v="CLM005972"/>
        <s v="CLM005973"/>
        <s v="CLM005974"/>
        <s v="CLM005975"/>
        <s v="CLM005976"/>
        <s v="CLM005977"/>
        <s v="CLM005978"/>
        <s v="CLM005979"/>
        <s v="CLM005980"/>
        <s v="CLM005981"/>
        <s v="CLM005982"/>
        <s v="CLM005983"/>
        <s v="CLM005984"/>
        <s v="CLM005985"/>
        <s v="CLM005986"/>
        <s v="CLM005987"/>
        <s v="CLM005988"/>
        <s v="CLM005989"/>
        <s v="CLM005990"/>
        <s v="CLM005991"/>
        <s v="CLM005992"/>
        <s v="CLM005993"/>
        <s v="CLM005994"/>
        <s v="CLM005995"/>
        <s v="CLM005996"/>
        <s v="CLM005997"/>
        <s v="CLM005998"/>
        <s v="CLM005999"/>
        <s v="CLM006000"/>
        <s v="CLM006001"/>
        <s v="CLM006002"/>
        <s v="CLM006003"/>
        <s v="CLM006004"/>
        <s v="CLM006005"/>
        <s v="CLM006006"/>
        <s v="CLM006007"/>
        <s v="CLM006008"/>
        <s v="CLM006009"/>
        <s v="CLM006010"/>
        <s v="CLM006011"/>
        <s v="CLM006012"/>
        <s v="CLM006013"/>
        <s v="CLM006014"/>
        <s v="CLM006015"/>
        <s v="CLM006016"/>
        <s v="CLM006017"/>
        <s v="CLM006018"/>
        <s v="CLM006019"/>
        <s v="CLM006020"/>
        <s v="CLM006021"/>
        <s v="CLM006022"/>
        <s v="CLM006023"/>
        <s v="CLM006024"/>
        <s v="CLM006025"/>
        <s v="CLM006026"/>
        <s v="CLM006027"/>
        <s v="CLM006028"/>
        <s v="CLM006029"/>
        <s v="CLM006030"/>
        <s v="CLM006031"/>
        <s v="CLM006032"/>
        <s v="CLM006033"/>
        <s v="CLM006034"/>
        <s v="CLM006035"/>
        <s v="CLM006036"/>
        <s v="CLM006037"/>
        <s v="CLM006038"/>
        <s v="CLM006039"/>
        <s v="CLM006040"/>
        <s v="CLM006041"/>
        <s v="CLM006042"/>
        <s v="CLM006043"/>
        <s v="CLM006044"/>
        <s v="CLM006045"/>
        <s v="CLM006046"/>
        <s v="CLM006047"/>
        <s v="CLM006048"/>
        <s v="CLM006049"/>
        <s v="CLM006050"/>
        <s v="CLM006051"/>
        <s v="CLM006052"/>
        <s v="CLM006053"/>
        <s v="CLM006054"/>
        <s v="CLM006055"/>
        <s v="CLM006056"/>
        <s v="CLM006057"/>
        <s v="CLM006058"/>
        <s v="CLM006059"/>
        <s v="CLM006060"/>
        <s v="CLM006061"/>
        <s v="CLM006062"/>
        <s v="CLM006063"/>
        <s v="CLM006064"/>
        <s v="CLM006065"/>
        <s v="CLM006066"/>
        <s v="CLM006067"/>
        <s v="CLM006068"/>
        <s v="CLM006069"/>
        <s v="CLM006070"/>
        <s v="CLM006071"/>
        <s v="CLM006072"/>
        <s v="CLM006073"/>
        <s v="CLM006074"/>
        <s v="CLM006075"/>
        <s v="CLM006076"/>
        <s v="CLM006077"/>
        <s v="CLM006078"/>
        <s v="CLM006079"/>
        <s v="CLM006080"/>
        <s v="CLM006081"/>
        <s v="CLM006082"/>
        <s v="CLM006083"/>
        <s v="CLM006084"/>
        <s v="CLM006085"/>
        <s v="CLM006086"/>
        <s v="CLM006087"/>
        <s v="CLM006088"/>
        <s v="CLM006089"/>
        <s v="CLM006090"/>
        <s v="CLM006091"/>
        <s v="CLM006092"/>
        <s v="CLM006093"/>
        <s v="CLM006094"/>
        <s v="CLM006095"/>
        <s v="CLM006096"/>
        <s v="CLM006097"/>
        <s v="CLM006098"/>
        <s v="CLM006099"/>
        <s v="CLM006100"/>
        <s v="CLM006101"/>
        <s v="CLM006102"/>
        <s v="CLM006103"/>
        <s v="CLM006104"/>
        <s v="CLM006105"/>
        <s v="CLM006106"/>
        <s v="CLM006107"/>
        <s v="CLM006108"/>
        <s v="CLM006109"/>
        <s v="CLM006110"/>
        <s v="CLM006111"/>
        <s v="CLM006112"/>
        <s v="CLM006113"/>
        <s v="CLM006114"/>
        <s v="CLM006115"/>
        <s v="CLM006116"/>
        <s v="CLM006117"/>
        <s v="CLM006118"/>
        <s v="CLM006119"/>
        <s v="CLM006120"/>
        <s v="CLM006121"/>
        <s v="CLM006122"/>
        <s v="CLM006123"/>
        <s v="CLM006124"/>
        <s v="CLM006125"/>
        <s v="CLM006126"/>
        <s v="CLM006127"/>
        <s v="CLM006128"/>
        <s v="CLM006129"/>
        <s v="CLM006130"/>
        <s v="CLM006131"/>
        <s v="CLM006132"/>
        <s v="CLM006133"/>
        <s v="CLM006134"/>
        <s v="CLM006135"/>
        <s v="CLM006136"/>
        <s v="CLM006137"/>
        <s v="CLM006138"/>
        <s v="CLM006139"/>
        <s v="CLM006140"/>
        <s v="CLM006141"/>
        <s v="CLM006142"/>
        <s v="CLM006143"/>
        <s v="CLM006144"/>
        <s v="CLM006145"/>
        <s v="CLM006146"/>
        <s v="CLM006147"/>
        <s v="CLM006148"/>
        <s v="CLM006149"/>
        <s v="CLM006150"/>
        <s v="CLM006151"/>
        <s v="CLM006152"/>
        <s v="CLM006153"/>
        <s v="CLM006154"/>
        <s v="CLM006155"/>
        <s v="CLM006156"/>
        <s v="CLM006157"/>
        <s v="CLM006158"/>
        <s v="CLM006159"/>
        <s v="CLM006160"/>
        <s v="CLM006161"/>
        <s v="CLM006162"/>
        <s v="CLM006163"/>
        <s v="CLM006164"/>
        <s v="CLM006165"/>
        <s v="CLM006166"/>
        <s v="CLM006167"/>
        <s v="CLM006168"/>
        <s v="CLM006169"/>
        <s v="CLM006170"/>
        <s v="CLM006171"/>
        <s v="CLM006172"/>
        <s v="CLM006173"/>
        <s v="CLM006174"/>
        <s v="CLM006175"/>
        <s v="CLM006176"/>
        <s v="CLM006177"/>
        <s v="CLM006178"/>
        <s v="CLM006179"/>
        <s v="CLM006180"/>
        <s v="CLM006181"/>
        <s v="CLM006182"/>
        <s v="CLM006183"/>
        <s v="CLM006184"/>
        <s v="CLM006185"/>
        <s v="CLM006186"/>
        <s v="CLM006187"/>
        <s v="CLM006188"/>
        <s v="CLM006189"/>
        <s v="CLM006190"/>
        <s v="CLM006191"/>
        <s v="CLM006192"/>
        <s v="CLM006193"/>
        <s v="CLM006194"/>
        <s v="CLM006195"/>
        <s v="CLM006196"/>
        <s v="CLM006197"/>
        <s v="CLM006198"/>
        <s v="CLM006199"/>
        <s v="CLM006200"/>
        <s v="CLM006201"/>
        <s v="CLM006202"/>
        <s v="CLM006203"/>
        <s v="CLM006204"/>
        <s v="CLM006205"/>
        <s v="CLM006206"/>
        <s v="CLM006207"/>
        <s v="CLM006208"/>
        <s v="CLM006209"/>
        <s v="CLM006210"/>
        <s v="CLM006211"/>
        <s v="CLM006212"/>
        <s v="CLM006213"/>
        <s v="CLM006214"/>
        <s v="CLM006215"/>
        <s v="CLM006216"/>
        <s v="CLM006217"/>
        <s v="CLM006218"/>
        <s v="CLM006219"/>
        <s v="CLM006220"/>
        <s v="CLM006221"/>
        <s v="CLM006222"/>
        <s v="CLM006223"/>
        <s v="CLM006224"/>
        <s v="CLM006225"/>
        <s v="CLM006226"/>
        <s v="CLM006227"/>
        <s v="CLM006228"/>
        <s v="CLM006229"/>
        <s v="CLM006230"/>
        <s v="CLM006231"/>
        <s v="CLM006232"/>
        <s v="CLM006233"/>
        <s v="CLM006234"/>
        <s v="CLM006235"/>
        <s v="CLM006236"/>
        <s v="CLM006237"/>
        <s v="CLM006238"/>
        <s v="CLM006239"/>
        <s v="CLM006240"/>
        <s v="CLM006241"/>
        <s v="CLM006242"/>
        <s v="CLM006243"/>
        <s v="CLM006244"/>
        <s v="CLM006245"/>
        <s v="CLM006246"/>
        <s v="CLM006247"/>
        <s v="CLM006248"/>
        <s v="CLM006249"/>
        <s v="CLM006250"/>
        <s v="CLM006251"/>
        <s v="CLM006252"/>
        <s v="CLM006253"/>
        <s v="CLM006254"/>
        <s v="CLM006255"/>
        <s v="CLM006256"/>
        <s v="CLM006257"/>
        <s v="CLM006258"/>
        <s v="CLM006259"/>
        <s v="CLM006260"/>
        <s v="CLM006261"/>
        <s v="CLM006262"/>
        <s v="CLM006263"/>
        <s v="CLM006264"/>
        <s v="CLM006265"/>
        <s v="CLM006266"/>
        <s v="CLM006267"/>
        <s v="CLM006268"/>
        <s v="CLM006269"/>
        <s v="CLM006270"/>
        <s v="CLM006271"/>
        <s v="CLM006272"/>
        <s v="CLM006273"/>
        <s v="CLM006274"/>
        <s v="CLM006275"/>
        <s v="CLM006276"/>
        <s v="CLM006277"/>
        <s v="CLM006278"/>
        <s v="CLM006279"/>
        <s v="CLM006280"/>
        <s v="CLM006281"/>
        <s v="CLM006282"/>
        <s v="CLM006283"/>
        <s v="CLM006284"/>
        <s v="CLM006285"/>
        <s v="CLM006286"/>
        <s v="CLM006287"/>
        <s v="CLM006288"/>
        <s v="CLM006289"/>
        <s v="CLM006290"/>
        <s v="CLM006291"/>
        <s v="CLM006292"/>
        <s v="CLM006293"/>
        <s v="CLM006294"/>
        <s v="CLM006295"/>
        <s v="CLM006296"/>
        <s v="CLM006297"/>
        <s v="CLM006298"/>
        <s v="CLM006299"/>
        <s v="CLM006300"/>
        <s v="CLM006301"/>
        <s v="CLM006302"/>
        <s v="CLM006303"/>
        <s v="CLM006304"/>
        <s v="CLM006305"/>
        <s v="CLM006306"/>
        <s v="CLM006307"/>
        <s v="CLM006308"/>
        <s v="CLM006309"/>
        <s v="CLM006310"/>
        <s v="CLM006311"/>
        <s v="CLM006312"/>
        <s v="CLM006313"/>
        <s v="CLM006314"/>
        <s v="CLM006315"/>
        <s v="CLM006316"/>
        <s v="CLM006317"/>
        <s v="CLM006318"/>
        <s v="CLM006319"/>
        <s v="CLM006320"/>
        <s v="CLM006321"/>
        <s v="CLM006322"/>
        <s v="CLM006323"/>
        <s v="CLM006324"/>
        <s v="CLM006325"/>
        <s v="CLM006326"/>
        <s v="CLM006327"/>
        <s v="CLM006328"/>
        <s v="CLM006329"/>
        <s v="CLM006330"/>
        <s v="CLM006331"/>
        <s v="CLM006332"/>
        <s v="CLM006333"/>
        <s v="CLM006334"/>
        <s v="CLM006335"/>
        <s v="CLM006336"/>
        <s v="CLM006337"/>
        <s v="CLM006338"/>
        <s v="CLM006339"/>
        <s v="CLM006340"/>
        <s v="CLM006341"/>
        <s v="CLM006342"/>
        <s v="CLM006343"/>
        <s v="CLM006344"/>
        <s v="CLM006345"/>
        <s v="CLM006346"/>
        <s v="CLM006347"/>
        <s v="CLM006348"/>
        <s v="CLM006349"/>
        <s v="CLM006350"/>
        <s v="CLM006351"/>
        <s v="CLM006352"/>
        <s v="CLM006353"/>
        <s v="CLM006354"/>
        <s v="CLM006355"/>
        <s v="CLM006356"/>
        <s v="CLM006357"/>
        <s v="CLM006358"/>
        <s v="CLM006359"/>
        <s v="CLM006360"/>
        <s v="CLM006361"/>
        <s v="CLM006362"/>
        <s v="CLM006363"/>
        <s v="CLM006364"/>
        <s v="CLM006365"/>
        <s v="CLM006366"/>
        <s v="CLM006367"/>
        <s v="CLM006368"/>
        <s v="CLM006369"/>
        <s v="CLM006370"/>
        <s v="CLM006371"/>
        <s v="CLM006372"/>
        <s v="CLM006373"/>
        <s v="CLM006374"/>
        <s v="CLM006375"/>
        <s v="CLM006376"/>
        <s v="CLM006377"/>
        <s v="CLM006378"/>
        <s v="CLM006379"/>
        <s v="CLM006380"/>
        <s v="CLM006381"/>
        <s v="CLM006382"/>
        <s v="CLM006383"/>
        <s v="CLM006384"/>
        <s v="CLM006385"/>
        <s v="CLM006386"/>
        <s v="CLM006387"/>
        <s v="CLM006388"/>
        <s v="CLM006389"/>
        <s v="CLM006390"/>
        <s v="CLM006391"/>
        <s v="CLM006392"/>
        <s v="CLM006393"/>
        <s v="CLM006394"/>
        <s v="CLM006395"/>
        <s v="CLM006396"/>
        <s v="CLM006397"/>
        <s v="CLM006398"/>
        <s v="CLM006399"/>
        <s v="CLM006400"/>
        <s v="CLM006401"/>
        <s v="CLM006402"/>
        <s v="CLM006403"/>
        <s v="CLM006404"/>
        <s v="CLM006405"/>
        <s v="CLM006406"/>
        <s v="CLM006407"/>
        <s v="CLM006408"/>
        <s v="CLM006409"/>
        <s v="CLM006410"/>
        <s v="CLM006411"/>
        <s v="CLM006412"/>
        <s v="CLM006413"/>
        <s v="CLM006414"/>
        <s v="CLM006415"/>
        <s v="CLM006416"/>
        <s v="CLM006417"/>
        <s v="CLM006418"/>
        <s v="CLM006419"/>
        <s v="CLM006420"/>
        <s v="CLM006421"/>
        <s v="CLM006422"/>
        <s v="CLM006423"/>
        <s v="CLM006424"/>
        <s v="CLM006425"/>
        <s v="CLM006426"/>
        <s v="CLM006427"/>
        <s v="CLM006428"/>
        <s v="CLM006429"/>
        <s v="CLM006430"/>
        <s v="CLM006431"/>
        <s v="CLM006432"/>
        <s v="CLM006433"/>
        <s v="CLM006434"/>
        <s v="CLM006435"/>
        <s v="CLM006436"/>
        <s v="CLM006437"/>
        <s v="CLM006438"/>
        <s v="CLM006439"/>
        <s v="CLM006440"/>
        <s v="CLM006441"/>
        <s v="CLM006442"/>
        <s v="CLM006443"/>
        <s v="CLM006444"/>
        <s v="CLM006445"/>
        <s v="CLM006446"/>
        <s v="CLM006447"/>
        <s v="CLM006448"/>
        <s v="CLM006449"/>
        <s v="CLM006450"/>
        <s v="CLM006451"/>
        <s v="CLM006452"/>
        <s v="CLM006453"/>
        <s v="CLM006454"/>
        <s v="CLM006455"/>
        <s v="CLM006456"/>
        <s v="CLM006457"/>
        <s v="CLM006458"/>
        <s v="CLM006459"/>
        <s v="CLM006460"/>
        <s v="CLM006461"/>
        <s v="CLM006462"/>
        <s v="CLM006463"/>
        <s v="CLM006464"/>
        <s v="CLM006465"/>
        <s v="CLM006466"/>
        <s v="CLM006467"/>
        <s v="CLM006468"/>
        <s v="CLM006469"/>
        <s v="CLM006470"/>
        <s v="CLM006471"/>
        <s v="CLM006472"/>
        <s v="CLM006473"/>
        <s v="CLM006474"/>
        <s v="CLM006475"/>
        <s v="CLM006476"/>
        <s v="CLM006477"/>
        <s v="CLM006478"/>
        <s v="CLM006479"/>
        <s v="CLM006480"/>
        <s v="CLM006481"/>
        <s v="CLM006482"/>
        <s v="CLM006483"/>
        <s v="CLM006484"/>
        <s v="CLM006485"/>
        <s v="CLM006486"/>
        <s v="CLM006487"/>
        <s v="CLM006488"/>
        <s v="CLM006489"/>
        <s v="CLM006490"/>
        <s v="CLM006491"/>
        <s v="CLM006492"/>
        <s v="CLM006493"/>
        <s v="CLM006494"/>
        <s v="CLM006495"/>
        <s v="CLM006496"/>
        <s v="CLM006497"/>
        <s v="CLM006498"/>
        <s v="CLM006499"/>
        <s v="CLM006500"/>
        <s v="CLM006501"/>
        <s v="CLM006502"/>
        <s v="CLM006503"/>
        <s v="CLM006504"/>
        <s v="CLM006505"/>
        <s v="CLM006506"/>
        <s v="CLM006507"/>
        <s v="CLM006508"/>
        <s v="CLM006509"/>
        <s v="CLM006510"/>
        <s v="CLM006511"/>
        <s v="CLM006512"/>
        <s v="CLM006513"/>
        <s v="CLM006514"/>
        <s v="CLM006515"/>
        <s v="CLM006516"/>
        <s v="CLM006517"/>
        <s v="CLM006518"/>
        <s v="CLM006519"/>
        <s v="CLM006520"/>
        <s v="CLM006521"/>
        <s v="CLM006522"/>
        <s v="CLM006523"/>
        <s v="CLM006524"/>
        <s v="CLM006525"/>
        <s v="CLM006526"/>
        <s v="CLM006527"/>
        <s v="CLM006528"/>
        <s v="CLM006529"/>
        <s v="CLM006530"/>
        <s v="CLM006531"/>
        <s v="CLM006532"/>
        <s v="CLM006533"/>
        <s v="CLM006534"/>
        <s v="CLM006535"/>
        <s v="CLM006536"/>
        <s v="CLM006537"/>
        <s v="CLM006538"/>
        <s v="CLM006539"/>
        <s v="CLM006540"/>
        <s v="CLM006541"/>
        <s v="CLM006542"/>
        <s v="CLM006543"/>
        <s v="CLM006544"/>
        <s v="CLM006545"/>
        <s v="CLM006546"/>
        <s v="CLM006547"/>
        <s v="CLM006548"/>
        <s v="CLM006549"/>
        <s v="CLM006550"/>
        <s v="CLM006551"/>
        <s v="CLM006552"/>
        <s v="CLM006553"/>
        <s v="CLM006554"/>
        <s v="CLM006555"/>
        <s v="CLM006556"/>
        <s v="CLM006557"/>
        <s v="CLM006558"/>
        <s v="CLM006559"/>
        <s v="CLM006560"/>
        <s v="CLM006561"/>
        <s v="CLM006562"/>
        <s v="CLM006563"/>
        <s v="CLM006564"/>
        <s v="CLM006565"/>
        <s v="CLM006566"/>
        <s v="CLM006567"/>
        <s v="CLM006568"/>
        <s v="CLM006569"/>
        <s v="CLM006570"/>
        <s v="CLM006571"/>
        <s v="CLM006572"/>
        <s v="CLM006573"/>
        <s v="CLM006574"/>
        <s v="CLM006575"/>
        <s v="CLM006576"/>
        <s v="CLM006577"/>
        <s v="CLM006578"/>
        <s v="CLM006579"/>
        <s v="CLM006580"/>
        <s v="CLM006581"/>
        <s v="CLM006582"/>
        <s v="CLM006583"/>
        <s v="CLM006584"/>
        <s v="CLM006585"/>
        <s v="CLM006586"/>
        <s v="CLM006587"/>
        <s v="CLM006588"/>
        <s v="CLM006589"/>
        <s v="CLM006590"/>
        <s v="CLM006591"/>
        <s v="CLM006592"/>
        <s v="CLM006593"/>
        <s v="CLM006594"/>
        <s v="CLM006595"/>
        <s v="CLM006596"/>
        <s v="CLM006597"/>
        <s v="CLM006598"/>
        <s v="CLM006599"/>
        <s v="CLM006600"/>
        <s v="CLM006601"/>
        <s v="CLM006602"/>
        <s v="CLM006603"/>
        <s v="CLM006604"/>
        <s v="CLM006605"/>
        <s v="CLM006606"/>
        <s v="CLM006607"/>
        <s v="CLM006608"/>
        <s v="CLM006609"/>
        <s v="CLM006610"/>
        <s v="CLM006611"/>
        <s v="CLM006612"/>
        <s v="CLM006613"/>
        <s v="CLM006614"/>
        <s v="CLM006615"/>
        <s v="CLM006616"/>
        <s v="CLM006617"/>
        <s v="CLM006618"/>
        <s v="CLM006619"/>
        <s v="CLM006620"/>
        <s v="CLM006621"/>
        <s v="CLM006622"/>
        <s v="CLM006623"/>
        <s v="CLM006624"/>
        <s v="CLM006625"/>
        <s v="CLM006626"/>
        <s v="CLM006627"/>
        <s v="CLM006628"/>
        <s v="CLM006629"/>
        <s v="CLM006630"/>
        <s v="CLM006631"/>
        <s v="CLM006632"/>
        <s v="CLM006633"/>
        <s v="CLM006634"/>
        <s v="CLM006635"/>
        <s v="CLM006636"/>
        <s v="CLM006637"/>
        <s v="CLM006638"/>
        <s v="CLM006639"/>
        <s v="CLM006640"/>
        <s v="CLM006641"/>
        <s v="CLM006642"/>
        <s v="CLM006643"/>
        <s v="CLM006644"/>
        <s v="CLM006645"/>
        <s v="CLM006646"/>
        <s v="CLM006647"/>
        <s v="CLM006648"/>
        <s v="CLM006649"/>
        <s v="CLM006650"/>
        <s v="CLM006651"/>
        <s v="CLM006652"/>
        <s v="CLM006653"/>
        <s v="CLM006654"/>
        <s v="CLM006655"/>
        <s v="CLM006656"/>
        <s v="CLM006657"/>
        <s v="CLM006658"/>
        <s v="CLM006659"/>
        <s v="CLM006660"/>
        <s v="CLM006661"/>
        <s v="CLM006662"/>
        <s v="CLM006663"/>
        <s v="CLM006664"/>
        <s v="CLM006665"/>
        <s v="CLM006666"/>
        <s v="CLM006667"/>
        <s v="CLM006668"/>
        <s v="CLM006669"/>
        <s v="CLM006670"/>
        <s v="CLM006671"/>
        <s v="CLM006672"/>
        <s v="CLM006673"/>
        <s v="CLM006674"/>
        <s v="CLM006675"/>
        <s v="CLM006676"/>
        <s v="CLM006677"/>
        <s v="CLM006678"/>
        <s v="CLM006679"/>
        <s v="CLM006680"/>
        <s v="CLM006681"/>
        <s v="CLM006682"/>
        <s v="CLM006683"/>
        <s v="CLM006684"/>
        <s v="CLM006685"/>
        <s v="CLM006686"/>
        <s v="CLM006687"/>
        <s v="CLM006688"/>
        <s v="CLM006689"/>
        <s v="CLM006690"/>
        <s v="CLM006691"/>
        <s v="CLM006692"/>
        <s v="CLM006693"/>
        <s v="CLM006694"/>
        <s v="CLM006695"/>
        <s v="CLM006696"/>
        <s v="CLM006697"/>
        <s v="CLM006698"/>
        <s v="CLM006699"/>
        <s v="CLM006700"/>
        <s v="CLM006701"/>
        <s v="CLM006702"/>
        <s v="CLM006703"/>
        <s v="CLM006704"/>
        <s v="CLM006705"/>
        <s v="CLM006706"/>
        <s v="CLM006707"/>
        <s v="CLM006708"/>
        <s v="CLM006709"/>
        <s v="CLM006710"/>
        <s v="CLM006711"/>
        <s v="CLM006712"/>
        <s v="CLM006713"/>
        <s v="CLM006714"/>
        <s v="CLM006715"/>
        <s v="CLM006716"/>
        <s v="CLM006717"/>
        <s v="CLM006718"/>
        <s v="CLM006719"/>
        <s v="CLM006720"/>
        <s v="CLM006721"/>
        <s v="CLM006722"/>
        <s v="CLM006723"/>
        <s v="CLM006724"/>
        <s v="CLM006725"/>
        <s v="CLM006726"/>
        <s v="CLM006727"/>
        <s v="CLM006728"/>
        <s v="CLM006729"/>
        <s v="CLM006730"/>
        <s v="CLM006731"/>
        <s v="CLM006732"/>
        <s v="CLM006733"/>
        <s v="CLM006734"/>
        <s v="CLM006735"/>
        <s v="CLM006736"/>
        <s v="CLM006737"/>
        <s v="CLM006738"/>
        <s v="CLM006739"/>
        <s v="CLM006740"/>
        <s v="CLM006741"/>
        <s v="CLM006742"/>
        <s v="CLM006743"/>
        <s v="CLM006744"/>
        <s v="CLM006745"/>
        <s v="CLM006746"/>
        <s v="CLM006747"/>
        <s v="CLM006748"/>
        <s v="CLM006749"/>
        <s v="CLM006750"/>
        <s v="CLM006751"/>
        <s v="CLM006752"/>
        <s v="CLM006753"/>
        <s v="CLM006754"/>
        <s v="CLM006755"/>
        <s v="CLM006756"/>
        <s v="CLM006757"/>
        <s v="CLM006758"/>
        <s v="CLM006759"/>
        <s v="CLM006760"/>
        <s v="CLM006761"/>
        <s v="CLM006762"/>
        <s v="CLM006763"/>
        <s v="CLM006764"/>
        <s v="CLM006765"/>
        <s v="CLM006766"/>
        <s v="CLM006767"/>
        <s v="CLM006768"/>
        <s v="CLM006769"/>
        <s v="CLM006770"/>
        <s v="CLM006771"/>
        <s v="CLM006772"/>
        <s v="CLM006773"/>
        <s v="CLM006774"/>
        <s v="CLM006775"/>
        <s v="CLM006776"/>
        <s v="CLM006777"/>
        <s v="CLM006778"/>
        <s v="CLM006779"/>
        <s v="CLM006780"/>
        <s v="CLM006781"/>
        <s v="CLM006782"/>
        <s v="CLM006783"/>
        <s v="CLM006784"/>
        <s v="CLM006785"/>
        <s v="CLM006786"/>
        <s v="CLM006787"/>
        <s v="CLM006788"/>
        <s v="CLM006789"/>
        <s v="CLM006790"/>
        <s v="CLM006791"/>
        <s v="CLM006792"/>
        <s v="CLM006793"/>
        <s v="CLM006794"/>
        <s v="CLM006795"/>
        <s v="CLM006796"/>
        <s v="CLM006797"/>
        <s v="CLM006798"/>
        <s v="CLM006799"/>
        <s v="CLM006800"/>
        <s v="CLM006801"/>
        <s v="CLM006802"/>
        <s v="CLM006803"/>
        <s v="CLM006804"/>
        <s v="CLM006805"/>
        <s v="CLM006806"/>
        <s v="CLM006807"/>
        <s v="CLM006808"/>
        <s v="CLM006809"/>
        <s v="CLM006810"/>
        <s v="CLM006811"/>
        <s v="CLM006812"/>
        <s v="CLM006813"/>
        <s v="CLM006814"/>
        <s v="CLM006815"/>
        <s v="CLM006816"/>
        <s v="CLM006817"/>
        <s v="CLM006818"/>
        <s v="CLM006819"/>
        <s v="CLM006820"/>
        <s v="CLM006821"/>
        <s v="CLM006822"/>
        <s v="CLM006823"/>
        <s v="CLM006824"/>
        <s v="CLM006825"/>
        <s v="CLM006826"/>
        <s v="CLM006827"/>
        <s v="CLM006828"/>
        <s v="CLM006829"/>
        <s v="CLM006830"/>
        <s v="CLM006831"/>
        <s v="CLM006832"/>
        <s v="CLM006833"/>
        <s v="CLM006834"/>
        <s v="CLM006835"/>
        <s v="CLM006836"/>
        <s v="CLM006837"/>
        <s v="CLM006838"/>
        <s v="CLM006839"/>
        <s v="CLM006840"/>
        <s v="CLM006841"/>
        <s v="CLM006842"/>
        <s v="CLM006843"/>
        <s v="CLM006844"/>
        <s v="CLM006845"/>
        <s v="CLM006846"/>
        <s v="CLM006847"/>
        <s v="CLM006848"/>
        <s v="CLM006849"/>
        <s v="CLM006850"/>
        <s v="CLM006851"/>
        <s v="CLM006852"/>
        <s v="CLM006853"/>
        <s v="CLM006854"/>
        <s v="CLM006855"/>
        <s v="CLM006856"/>
        <s v="CLM006857"/>
        <s v="CLM006858"/>
        <s v="CLM006859"/>
        <s v="CLM006860"/>
        <s v="CLM006861"/>
        <s v="CLM006862"/>
        <s v="CLM006863"/>
        <s v="CLM006864"/>
        <s v="CLM006865"/>
        <s v="CLM006866"/>
        <s v="CLM006867"/>
        <s v="CLM006868"/>
        <s v="CLM006869"/>
        <s v="CLM006870"/>
        <s v="CLM006871"/>
        <s v="CLM006872"/>
        <s v="CLM006873"/>
        <s v="CLM006874"/>
        <s v="CLM006875"/>
        <s v="CLM006876"/>
        <s v="CLM006877"/>
        <s v="CLM006878"/>
        <s v="CLM006879"/>
        <s v="CLM006880"/>
        <s v="CLM006881"/>
        <s v="CLM006882"/>
        <s v="CLM006883"/>
        <s v="CLM006884"/>
        <s v="CLM006885"/>
        <s v="CLM006886"/>
        <s v="CLM006887"/>
        <s v="CLM006888"/>
        <s v="CLM006889"/>
        <s v="CLM006890"/>
        <s v="CLM006891"/>
        <s v="CLM006892"/>
        <s v="CLM006893"/>
        <s v="CLM006894"/>
        <s v="CLM006895"/>
        <s v="CLM006896"/>
        <s v="CLM006897"/>
        <s v="CLM006898"/>
        <s v="CLM006899"/>
        <s v="CLM006900"/>
        <s v="CLM006901"/>
        <s v="CLM006902"/>
        <s v="CLM006903"/>
        <s v="CLM006904"/>
        <s v="CLM006905"/>
        <s v="CLM006906"/>
        <s v="CLM006907"/>
        <s v="CLM006908"/>
        <s v="CLM006909"/>
        <s v="CLM006910"/>
        <s v="CLM006911"/>
        <s v="CLM006912"/>
        <s v="CLM006913"/>
        <s v="CLM006914"/>
        <s v="CLM006915"/>
        <s v="CLM006916"/>
        <s v="CLM006917"/>
        <s v="CLM006918"/>
        <s v="CLM006919"/>
        <s v="CLM006920"/>
        <s v="CLM006921"/>
        <s v="CLM006922"/>
        <s v="CLM006923"/>
        <s v="CLM006924"/>
        <s v="CLM006925"/>
        <s v="CLM006926"/>
        <s v="CLM006927"/>
        <s v="CLM006928"/>
        <s v="CLM006929"/>
        <s v="CLM006930"/>
        <s v="CLM006931"/>
        <s v="CLM006932"/>
        <s v="CLM006933"/>
        <s v="CLM006934"/>
        <s v="CLM006935"/>
        <s v="CLM006936"/>
        <s v="CLM006937"/>
        <s v="CLM006938"/>
        <s v="CLM006939"/>
        <s v="CLM006940"/>
        <s v="CLM006941"/>
        <s v="CLM006942"/>
        <s v="CLM006943"/>
        <s v="CLM006944"/>
        <s v="CLM006945"/>
        <s v="CLM006946"/>
        <s v="CLM006947"/>
        <s v="CLM006948"/>
        <s v="CLM006949"/>
        <s v="CLM006950"/>
        <s v="CLM006951"/>
        <s v="CLM006952"/>
        <s v="CLM006953"/>
        <s v="CLM006954"/>
        <s v="CLM006955"/>
        <s v="CLM006956"/>
        <s v="CLM006957"/>
        <s v="CLM006958"/>
        <s v="CLM006959"/>
        <s v="CLM006960"/>
        <s v="CLM006961"/>
        <s v="CLM006962"/>
        <s v="CLM006963"/>
        <s v="CLM006964"/>
        <s v="CLM006965"/>
        <s v="CLM006966"/>
        <s v="CLM006967"/>
        <s v="CLM006968"/>
        <s v="CLM006969"/>
        <s v="CLM006970"/>
        <s v="CLM006971"/>
        <s v="CLM006972"/>
        <s v="CLM006973"/>
        <s v="CLM006974"/>
        <s v="CLM006975"/>
        <s v="CLM006976"/>
        <s v="CLM006977"/>
        <s v="CLM006978"/>
        <s v="CLM006979"/>
        <s v="CLM006980"/>
        <s v="CLM006981"/>
        <s v="CLM006982"/>
        <s v="CLM006983"/>
        <s v="CLM006984"/>
        <s v="CLM006985"/>
        <s v="CLM006986"/>
        <s v="CLM006987"/>
        <s v="CLM006988"/>
        <s v="CLM006989"/>
        <s v="CLM006990"/>
        <s v="CLM006991"/>
        <s v="CLM006992"/>
        <s v="CLM006993"/>
        <s v="CLM006994"/>
        <s v="CLM006995"/>
        <s v="CLM006996"/>
        <s v="CLM006997"/>
        <s v="CLM006998"/>
        <s v="CLM006999"/>
        <s v="CLM007000"/>
        <s v="CLM007001"/>
        <s v="CLM007002"/>
        <s v="CLM007003"/>
        <s v="CLM007004"/>
        <s v="CLM007005"/>
        <s v="CLM007006"/>
        <s v="CLM007007"/>
        <s v="CLM007008"/>
        <s v="CLM007009"/>
        <s v="CLM007010"/>
        <s v="CLM007011"/>
        <s v="CLM007012"/>
        <s v="CLM007013"/>
        <s v="CLM007014"/>
        <s v="CLM007015"/>
        <s v="CLM007016"/>
        <s v="CLM007017"/>
        <s v="CLM007018"/>
        <s v="CLM007019"/>
        <s v="CLM007020"/>
        <s v="CLM007021"/>
        <s v="CLM007022"/>
        <s v="CLM007023"/>
        <s v="CLM007024"/>
        <s v="CLM007025"/>
        <s v="CLM007026"/>
        <s v="CLM007027"/>
        <s v="CLM007028"/>
        <s v="CLM007029"/>
        <s v="CLM007030"/>
        <s v="CLM007031"/>
        <s v="CLM007032"/>
        <s v="CLM007033"/>
        <s v="CLM007034"/>
        <s v="CLM007035"/>
        <s v="CLM007036"/>
        <s v="CLM007037"/>
        <s v="CLM007038"/>
        <s v="CLM007039"/>
        <s v="CLM007040"/>
        <s v="CLM007041"/>
        <s v="CLM007042"/>
        <s v="CLM007043"/>
        <s v="CLM007044"/>
        <s v="CLM007045"/>
        <s v="CLM007046"/>
        <s v="CLM007047"/>
        <s v="CLM007048"/>
        <s v="CLM007049"/>
        <s v="CLM007050"/>
        <s v="CLM007051"/>
        <s v="CLM007052"/>
        <s v="CLM007053"/>
        <s v="CLM007054"/>
        <s v="CLM007055"/>
        <s v="CLM007056"/>
        <s v="CLM007057"/>
        <s v="CLM007058"/>
        <s v="CLM007059"/>
        <s v="CLM007060"/>
        <s v="CLM007061"/>
        <s v="CLM007062"/>
        <s v="CLM007063"/>
        <s v="CLM007064"/>
        <s v="CLM007065"/>
        <s v="CLM007066"/>
        <s v="CLM007067"/>
        <s v="CLM007068"/>
        <s v="CLM007069"/>
        <s v="CLM007070"/>
        <s v="CLM007071"/>
        <s v="CLM007072"/>
        <s v="CLM007073"/>
        <s v="CLM007074"/>
        <s v="CLM007075"/>
        <s v="CLM007076"/>
        <s v="CLM007077"/>
        <s v="CLM007078"/>
        <s v="CLM007079"/>
        <s v="CLM007080"/>
        <s v="CLM007081"/>
        <s v="CLM007082"/>
        <s v="CLM007083"/>
        <s v="CLM007084"/>
        <s v="CLM007085"/>
        <s v="CLM007086"/>
        <s v="CLM007087"/>
        <s v="CLM007088"/>
        <s v="CLM007089"/>
        <s v="CLM007090"/>
        <s v="CLM007091"/>
        <s v="CLM007092"/>
        <s v="CLM007093"/>
        <s v="CLM007094"/>
        <s v="CLM007095"/>
        <s v="CLM007096"/>
        <s v="CLM007097"/>
        <s v="CLM007098"/>
        <s v="CLM007099"/>
        <s v="CLM007100"/>
        <s v="CLM007101"/>
        <s v="CLM007102"/>
        <s v="CLM007103"/>
        <s v="CLM007104"/>
        <s v="CLM007105"/>
        <s v="CLM007106"/>
        <s v="CLM007107"/>
        <s v="CLM007108"/>
        <s v="CLM007109"/>
        <s v="CLM007110"/>
        <s v="CLM007111"/>
        <s v="CLM007112"/>
        <s v="CLM007113"/>
        <s v="CLM007114"/>
        <s v="CLM007115"/>
        <s v="CLM007116"/>
        <s v="CLM007117"/>
        <s v="CLM007118"/>
        <s v="CLM007119"/>
        <s v="CLM007120"/>
        <s v="CLM007121"/>
        <s v="CLM007122"/>
        <s v="CLM007123"/>
        <s v="CLM007124"/>
        <s v="CLM007125"/>
        <s v="CLM007126"/>
        <s v="CLM007127"/>
        <s v="CLM007128"/>
        <s v="CLM007129"/>
        <s v="CLM007130"/>
        <s v="CLM007131"/>
        <s v="CLM007132"/>
        <s v="CLM007133"/>
        <s v="CLM007134"/>
        <s v="CLM007135"/>
        <s v="CLM007136"/>
        <s v="CLM007137"/>
        <s v="CLM007138"/>
        <s v="CLM007139"/>
        <s v="CLM007140"/>
        <s v="CLM007141"/>
        <s v="CLM007142"/>
        <s v="CLM007143"/>
        <s v="CLM007144"/>
        <s v="CLM007145"/>
        <s v="CLM007146"/>
        <s v="CLM007147"/>
        <s v="CLM007148"/>
        <s v="CLM007149"/>
        <s v="CLM007150"/>
        <s v="CLM007151"/>
        <s v="CLM007152"/>
        <s v="CLM007153"/>
        <s v="CLM007154"/>
        <s v="CLM007155"/>
        <s v="CLM007156"/>
        <s v="CLM007157"/>
        <s v="CLM007158"/>
        <s v="CLM007159"/>
        <s v="CLM007160"/>
        <s v="CLM007161"/>
        <s v="CLM007162"/>
        <s v="CLM007163"/>
        <s v="CLM007164"/>
        <s v="CLM007165"/>
        <s v="CLM007166"/>
        <s v="CLM007167"/>
        <s v="CLM007168"/>
        <s v="CLM007169"/>
        <s v="CLM007170"/>
        <s v="CLM007171"/>
        <s v="CLM007172"/>
        <s v="CLM007173"/>
        <s v="CLM007174"/>
        <s v="CLM007175"/>
        <s v="CLM007176"/>
        <s v="CLM007177"/>
        <s v="CLM007178"/>
        <s v="CLM007179"/>
        <s v="CLM007180"/>
        <s v="CLM007181"/>
        <s v="CLM007182"/>
        <s v="CLM007183"/>
        <s v="CLM007184"/>
        <s v="CLM007185"/>
        <s v="CLM007186"/>
        <s v="CLM007187"/>
        <s v="CLM007188"/>
        <s v="CLM007189"/>
        <s v="CLM007190"/>
        <s v="CLM007191"/>
        <s v="CLM007192"/>
        <s v="CLM007193"/>
        <s v="CLM007194"/>
        <s v="CLM007195"/>
        <s v="CLM007196"/>
        <s v="CLM007197"/>
        <s v="CLM007198"/>
        <s v="CLM007199"/>
        <s v="CLM007200"/>
        <s v="CLM007201"/>
        <s v="CLM007202"/>
        <s v="CLM007203"/>
        <s v="CLM007204"/>
        <s v="CLM007205"/>
        <s v="CLM007206"/>
        <s v="CLM007207"/>
        <s v="CLM007208"/>
        <s v="CLM007209"/>
        <s v="CLM007210"/>
        <s v="CLM007211"/>
        <s v="CLM007212"/>
        <s v="CLM007213"/>
        <s v="CLM007214"/>
        <s v="CLM007215"/>
        <s v="CLM007216"/>
        <s v="CLM007217"/>
        <s v="CLM007218"/>
        <s v="CLM007219"/>
        <s v="CLM007220"/>
        <s v="CLM007221"/>
        <s v="CLM007222"/>
        <s v="CLM007223"/>
        <s v="CLM007224"/>
        <s v="CLM007225"/>
        <s v="CLM007226"/>
        <s v="CLM007227"/>
        <s v="CLM007228"/>
        <s v="CLM007229"/>
        <s v="CLM007230"/>
        <s v="CLM007231"/>
        <s v="CLM007232"/>
        <s v="CLM007233"/>
        <s v="CLM007234"/>
        <s v="CLM007235"/>
        <s v="CLM007236"/>
        <s v="CLM007237"/>
        <s v="CLM007238"/>
        <s v="CLM007239"/>
        <s v="CLM007240"/>
        <s v="CLM007241"/>
        <s v="CLM007242"/>
        <s v="CLM007243"/>
        <s v="CLM007244"/>
        <s v="CLM007245"/>
        <s v="CLM007246"/>
        <s v="CLM007247"/>
        <s v="CLM007248"/>
        <s v="CLM007249"/>
        <s v="CLM007250"/>
        <s v="CLM007251"/>
        <s v="CLM007252"/>
        <s v="CLM007253"/>
        <s v="CLM007254"/>
        <s v="CLM007255"/>
        <s v="CLM007256"/>
        <s v="CLM007257"/>
        <s v="CLM007258"/>
        <s v="CLM007259"/>
        <s v="CLM007260"/>
        <s v="CLM007261"/>
        <s v="CLM007262"/>
        <s v="CLM007263"/>
        <s v="CLM007264"/>
        <s v="CLM007265"/>
        <s v="CLM007266"/>
        <s v="CLM007267"/>
        <s v="CLM007268"/>
        <s v="CLM007269"/>
        <s v="CLM007270"/>
        <s v="CLM007271"/>
        <s v="CLM007272"/>
        <s v="CLM007273"/>
        <s v="CLM007274"/>
        <s v="CLM007275"/>
        <s v="CLM007276"/>
        <s v="CLM007277"/>
        <s v="CLM007278"/>
        <s v="CLM007279"/>
        <s v="CLM007280"/>
        <s v="CLM007281"/>
        <s v="CLM007282"/>
        <s v="CLM007283"/>
        <s v="CLM007284"/>
        <s v="CLM007285"/>
        <s v="CLM007286"/>
        <s v="CLM007287"/>
        <s v="CLM007288"/>
        <s v="CLM007289"/>
        <s v="CLM007290"/>
        <s v="CLM007291"/>
        <s v="CLM007292"/>
        <s v="CLM007293"/>
        <s v="CLM007294"/>
        <s v="CLM007295"/>
        <s v="CLM007296"/>
        <s v="CLM007297"/>
        <s v="CLM007298"/>
        <s v="CLM007299"/>
        <s v="CLM007300"/>
        <s v="CLM007301"/>
        <s v="CLM007302"/>
        <s v="CLM007303"/>
        <s v="CLM007304"/>
        <s v="CLM007305"/>
        <s v="CLM007306"/>
        <s v="CLM007307"/>
        <s v="CLM007308"/>
        <s v="CLM007309"/>
        <s v="CLM007310"/>
        <s v="CLM007311"/>
        <s v="CLM007312"/>
        <s v="CLM007313"/>
        <s v="CLM007314"/>
        <s v="CLM007315"/>
        <s v="CLM007316"/>
        <s v="CLM007317"/>
        <s v="CLM007318"/>
        <s v="CLM007319"/>
        <s v="CLM007320"/>
        <s v="CLM007321"/>
        <s v="CLM007322"/>
        <s v="CLM007323"/>
        <s v="CLM007324"/>
        <s v="CLM007325"/>
        <s v="CLM007326"/>
        <s v="CLM007327"/>
        <s v="CLM007328"/>
        <s v="CLM007329"/>
        <s v="CLM007330"/>
        <s v="CLM007331"/>
        <s v="CLM007332"/>
        <s v="CLM007333"/>
        <s v="CLM007334"/>
        <s v="CLM007335"/>
        <s v="CLM007336"/>
        <s v="CLM007337"/>
        <s v="CLM007338"/>
        <s v="CLM007339"/>
        <s v="CLM007340"/>
        <s v="CLM007341"/>
        <s v="CLM007342"/>
        <s v="CLM007343"/>
        <s v="CLM007344"/>
        <s v="CLM007345"/>
        <s v="CLM007346"/>
        <s v="CLM007347"/>
        <s v="CLM007348"/>
        <s v="CLM007349"/>
        <s v="CLM007350"/>
        <s v="CLM007351"/>
        <s v="CLM007352"/>
        <s v="CLM007353"/>
        <s v="CLM007354"/>
        <s v="CLM007355"/>
        <s v="CLM007356"/>
        <s v="CLM007357"/>
        <s v="CLM007358"/>
        <s v="CLM007359"/>
        <s v="CLM007360"/>
        <s v="CLM007361"/>
        <s v="CLM007362"/>
        <s v="CLM007363"/>
        <s v="CLM007364"/>
        <s v="CLM007365"/>
        <s v="CLM007366"/>
        <s v="CLM007367"/>
        <s v="CLM007368"/>
        <s v="CLM007369"/>
        <s v="CLM007370"/>
        <s v="CLM007371"/>
        <s v="CLM007372"/>
        <s v="CLM007373"/>
        <s v="CLM007374"/>
        <s v="CLM007375"/>
        <s v="CLM007376"/>
        <s v="CLM007377"/>
        <s v="CLM007378"/>
        <s v="CLM007379"/>
        <s v="CLM007380"/>
        <s v="CLM007381"/>
        <s v="CLM007382"/>
        <s v="CLM007383"/>
        <s v="CLM007384"/>
        <s v="CLM007385"/>
        <s v="CLM007386"/>
        <s v="CLM007387"/>
        <s v="CLM007388"/>
        <s v="CLM007389"/>
        <s v="CLM007390"/>
        <s v="CLM007391"/>
        <s v="CLM007392"/>
        <s v="CLM007393"/>
        <s v="CLM007394"/>
        <s v="CLM007395"/>
        <s v="CLM007396"/>
        <s v="CLM007397"/>
        <s v="CLM007398"/>
        <s v="CLM007399"/>
        <s v="CLM007400"/>
        <s v="CLM007401"/>
        <s v="CLM007402"/>
        <s v="CLM007403"/>
        <s v="CLM007404"/>
        <s v="CLM007405"/>
        <s v="CLM007406"/>
        <s v="CLM007407"/>
        <s v="CLM007408"/>
        <s v="CLM007409"/>
        <s v="CLM007410"/>
        <s v="CLM007411"/>
        <s v="CLM007412"/>
        <s v="CLM007413"/>
        <s v="CLM007414"/>
        <s v="CLM007415"/>
        <s v="CLM007416"/>
        <s v="CLM007417"/>
        <s v="CLM007418"/>
        <s v="CLM007419"/>
        <s v="CLM007420"/>
        <s v="CLM007421"/>
        <s v="CLM007422"/>
        <s v="CLM007423"/>
        <s v="CLM007424"/>
        <s v="CLM007425"/>
        <s v="CLM007426"/>
        <s v="CLM007427"/>
        <s v="CLM007428"/>
        <s v="CLM007429"/>
        <s v="CLM007430"/>
        <s v="CLM007431"/>
        <s v="CLM007432"/>
        <s v="CLM007433"/>
        <s v="CLM007434"/>
        <s v="CLM007435"/>
        <s v="CLM007436"/>
        <s v="CLM007437"/>
        <s v="CLM007438"/>
        <s v="CLM007439"/>
        <s v="CLM007440"/>
        <s v="CLM007441"/>
        <s v="CLM007442"/>
        <s v="CLM007443"/>
        <s v="CLM007444"/>
        <s v="CLM007445"/>
        <s v="CLM007446"/>
        <s v="CLM007447"/>
        <s v="CLM007448"/>
        <s v="CLM007449"/>
        <s v="CLM007450"/>
        <s v="CLM007451"/>
        <s v="CLM007452"/>
        <s v="CLM007453"/>
        <s v="CLM007454"/>
        <s v="CLM007455"/>
        <s v="CLM007456"/>
        <s v="CLM007457"/>
        <s v="CLM007458"/>
        <s v="CLM007459"/>
        <s v="CLM007460"/>
        <s v="CLM007461"/>
        <s v="CLM007462"/>
        <s v="CLM007463"/>
        <s v="CLM007464"/>
        <s v="CLM007465"/>
        <s v="CLM007466"/>
        <s v="CLM007467"/>
        <s v="CLM007468"/>
        <s v="CLM007469"/>
        <s v="CLM007470"/>
        <s v="CLM007471"/>
        <s v="CLM007472"/>
        <s v="CLM007473"/>
        <s v="CLM007474"/>
        <s v="CLM007475"/>
        <s v="CLM007476"/>
        <s v="CLM007477"/>
        <s v="CLM007478"/>
        <s v="CLM007479"/>
        <s v="CLM007480"/>
        <s v="CLM007481"/>
        <s v="CLM007482"/>
        <s v="CLM007483"/>
        <s v="CLM007484"/>
        <s v="CLM007485"/>
        <s v="CLM007486"/>
        <s v="CLM007487"/>
        <s v="CLM007488"/>
        <s v="CLM007489"/>
        <s v="CLM007490"/>
        <s v="CLM007491"/>
        <s v="CLM007492"/>
        <s v="CLM007493"/>
        <s v="CLM007494"/>
        <s v="CLM007495"/>
        <s v="CLM007496"/>
        <s v="CLM007497"/>
        <s v="CLM007498"/>
        <s v="CLM007499"/>
        <s v="CLM007500"/>
        <s v="CLM007501"/>
        <s v="CLM007502"/>
        <s v="CLM007503"/>
        <s v="CLM007504"/>
        <s v="CLM007505"/>
        <s v="CLM007506"/>
        <s v="CLM007507"/>
        <s v="CLM007508"/>
        <s v="CLM007509"/>
        <s v="CLM007510"/>
        <s v="CLM007511"/>
        <s v="CLM007512"/>
        <s v="CLM007513"/>
        <s v="CLM007514"/>
        <s v="CLM007515"/>
        <s v="CLM007516"/>
        <s v="CLM007517"/>
        <s v="CLM007518"/>
        <s v="CLM007519"/>
        <s v="CLM007520"/>
        <s v="CLM007521"/>
        <s v="CLM007522"/>
        <s v="CLM007523"/>
        <s v="CLM007524"/>
        <s v="CLM007525"/>
        <s v="CLM007526"/>
        <s v="CLM007527"/>
        <s v="CLM007528"/>
        <s v="CLM007529"/>
        <s v="CLM007530"/>
        <s v="CLM007531"/>
        <s v="CLM007532"/>
        <s v="CLM007533"/>
        <s v="CLM007534"/>
        <s v="CLM007535"/>
        <s v="CLM007536"/>
        <s v="CLM007537"/>
        <s v="CLM007538"/>
        <s v="CLM007539"/>
        <s v="CLM007540"/>
        <s v="CLM007541"/>
        <s v="CLM007542"/>
        <s v="CLM007543"/>
        <s v="CLM007544"/>
        <s v="CLM007545"/>
        <s v="CLM007546"/>
        <s v="CLM007547"/>
        <s v="CLM007548"/>
        <s v="CLM007549"/>
        <s v="CLM007550"/>
        <s v="CLM007551"/>
        <s v="CLM007552"/>
        <s v="CLM007553"/>
        <s v="CLM007554"/>
        <s v="CLM007555"/>
        <s v="CLM007556"/>
        <s v="CLM007557"/>
        <s v="CLM007558"/>
        <s v="CLM007559"/>
        <s v="CLM007560"/>
        <s v="CLM007561"/>
        <s v="CLM007562"/>
        <s v="CLM007563"/>
        <s v="CLM007564"/>
        <s v="CLM007565"/>
        <s v="CLM007566"/>
        <s v="CLM007567"/>
        <s v="CLM007568"/>
        <s v="CLM007569"/>
        <s v="CLM007570"/>
        <s v="CLM007571"/>
        <s v="CLM007572"/>
        <s v="CLM007573"/>
        <s v="CLM007574"/>
        <s v="CLM007575"/>
        <s v="CLM007576"/>
        <s v="CLM007577"/>
        <s v="CLM007578"/>
        <s v="CLM007579"/>
        <s v="CLM007580"/>
        <s v="CLM007581"/>
        <s v="CLM007582"/>
        <s v="CLM007583"/>
        <s v="CLM007584"/>
        <s v="CLM007585"/>
        <s v="CLM007586"/>
        <s v="CLM007587"/>
        <s v="CLM007588"/>
        <s v="CLM007589"/>
        <s v="CLM007590"/>
        <s v="CLM007591"/>
        <s v="CLM007592"/>
        <s v="CLM007593"/>
        <s v="CLM007594"/>
        <s v="CLM007595"/>
        <s v="CLM007596"/>
        <s v="CLM007597"/>
        <s v="CLM007598"/>
        <s v="CLM007599"/>
        <s v="CLM007600"/>
        <s v="CLM007601"/>
        <s v="CLM007602"/>
        <s v="CLM007603"/>
        <s v="CLM007604"/>
        <s v="CLM007605"/>
        <s v="CLM007606"/>
        <s v="CLM007607"/>
        <s v="CLM007608"/>
        <s v="CLM007609"/>
        <s v="CLM007610"/>
        <s v="CLM007611"/>
        <s v="CLM007612"/>
        <s v="CLM007613"/>
        <s v="CLM007614"/>
        <s v="CLM007615"/>
        <s v="CLM007616"/>
        <s v="CLM007617"/>
        <s v="CLM007618"/>
        <s v="CLM007619"/>
        <s v="CLM007620"/>
        <s v="CLM007621"/>
        <s v="CLM007622"/>
        <s v="CLM007623"/>
        <s v="CLM007624"/>
        <s v="CLM007625"/>
        <s v="CLM007626"/>
        <s v="CLM007627"/>
        <s v="CLM007628"/>
        <s v="CLM007629"/>
        <s v="CLM007630"/>
        <s v="CLM007631"/>
        <s v="CLM007632"/>
        <s v="CLM007633"/>
        <s v="CLM007634"/>
        <s v="CLM007635"/>
        <s v="CLM007636"/>
        <s v="CLM007637"/>
        <s v="CLM007638"/>
        <s v="CLM007639"/>
        <s v="CLM007640"/>
        <s v="CLM007641"/>
        <s v="CLM007642"/>
        <s v="CLM007643"/>
        <s v="CLM007644"/>
        <s v="CLM007645"/>
        <s v="CLM007646"/>
        <s v="CLM007647"/>
        <s v="CLM007648"/>
        <s v="CLM007649"/>
        <s v="CLM007650"/>
        <s v="CLM007651"/>
        <s v="CLM007652"/>
        <s v="CLM007653"/>
        <s v="CLM007654"/>
        <s v="CLM007655"/>
        <s v="CLM007656"/>
        <s v="CLM007657"/>
        <s v="CLM007658"/>
        <s v="CLM007659"/>
        <s v="CLM007660"/>
        <s v="CLM007661"/>
        <s v="CLM007662"/>
        <s v="CLM007663"/>
        <s v="CLM007664"/>
        <s v="CLM007665"/>
        <s v="CLM007666"/>
        <s v="CLM007667"/>
        <s v="CLM007668"/>
        <s v="CLM007669"/>
        <s v="CLM007670"/>
        <s v="CLM007671"/>
        <s v="CLM007672"/>
        <s v="CLM007673"/>
        <s v="CLM007674"/>
        <s v="CLM007675"/>
        <s v="CLM007676"/>
        <s v="CLM007677"/>
        <s v="CLM007678"/>
        <s v="CLM007679"/>
        <s v="CLM007680"/>
        <s v="CLM007681"/>
        <s v="CLM007682"/>
        <s v="CLM007683"/>
        <s v="CLM007684"/>
        <s v="CLM007685"/>
        <s v="CLM007686"/>
        <s v="CLM007687"/>
        <s v="CLM007688"/>
        <s v="CLM007689"/>
        <s v="CLM007690"/>
        <s v="CLM007691"/>
        <s v="CLM007692"/>
        <s v="CLM007693"/>
        <s v="CLM007694"/>
        <s v="CLM007695"/>
        <s v="CLM007696"/>
        <s v="CLM007697"/>
        <s v="CLM007698"/>
        <s v="CLM007699"/>
        <s v="CLM007700"/>
        <s v="CLM007701"/>
        <s v="CLM007702"/>
        <s v="CLM007703"/>
        <s v="CLM007704"/>
        <s v="CLM007705"/>
        <s v="CLM007706"/>
        <s v="CLM007707"/>
        <s v="CLM007708"/>
        <s v="CLM007709"/>
        <s v="CLM007710"/>
        <s v="CLM007711"/>
        <s v="CLM007712"/>
        <s v="CLM007713"/>
        <s v="CLM007714"/>
        <s v="CLM007715"/>
        <s v="CLM007716"/>
        <s v="CLM007717"/>
        <s v="CLM007718"/>
        <s v="CLM007719"/>
        <s v="CLM007720"/>
        <s v="CLM007721"/>
        <s v="CLM007722"/>
        <s v="CLM007723"/>
        <s v="CLM007724"/>
        <s v="CLM007725"/>
        <s v="CLM007726"/>
        <s v="CLM007727"/>
        <s v="CLM007728"/>
        <s v="CLM007729"/>
        <s v="CLM007730"/>
        <s v="CLM007731"/>
        <s v="CLM007732"/>
        <s v="CLM007733"/>
        <s v="CLM007734"/>
        <s v="CLM007735"/>
        <s v="CLM007736"/>
        <s v="CLM007737"/>
        <s v="CLM007738"/>
        <s v="CLM007739"/>
        <s v="CLM007740"/>
        <s v="CLM007741"/>
        <s v="CLM007742"/>
        <s v="CLM007743"/>
        <s v="CLM007744"/>
        <s v="CLM007745"/>
        <s v="CLM007746"/>
        <s v="CLM007747"/>
        <s v="CLM007748"/>
        <s v="CLM007749"/>
        <s v="CLM007750"/>
        <s v="CLM007751"/>
        <s v="CLM007752"/>
        <s v="CLM007753"/>
        <s v="CLM007754"/>
        <s v="CLM007755"/>
        <s v="CLM007756"/>
        <s v="CLM007757"/>
        <s v="CLM007758"/>
        <s v="CLM007759"/>
        <s v="CLM007760"/>
        <s v="CLM007761"/>
        <s v="CLM007762"/>
        <s v="CLM007763"/>
        <s v="CLM007764"/>
        <s v="CLM007765"/>
        <s v="CLM007766"/>
        <s v="CLM007767"/>
        <s v="CLM007768"/>
        <s v="CLM007769"/>
        <s v="CLM007770"/>
        <s v="CLM007771"/>
        <s v="CLM007772"/>
        <s v="CLM007773"/>
        <s v="CLM007774"/>
        <s v="CLM007775"/>
        <s v="CLM007776"/>
        <s v="CLM007777"/>
        <s v="CLM007778"/>
        <s v="CLM007779"/>
        <s v="CLM007780"/>
        <s v="CLM007781"/>
        <s v="CLM007782"/>
        <s v="CLM007783"/>
        <s v="CLM007784"/>
        <s v="CLM007785"/>
        <s v="CLM007786"/>
        <s v="CLM007787"/>
        <s v="CLM007788"/>
        <s v="CLM007789"/>
        <s v="CLM007790"/>
        <s v="CLM007791"/>
        <s v="CLM007792"/>
        <s v="CLM007793"/>
        <s v="CLM007794"/>
        <s v="CLM007795"/>
        <s v="CLM007796"/>
        <s v="CLM007797"/>
        <s v="CLM007798"/>
        <s v="CLM007799"/>
        <s v="CLM007800"/>
        <s v="CLM007801"/>
        <s v="CLM007802"/>
        <s v="CLM007803"/>
        <s v="CLM007804"/>
        <s v="CLM007805"/>
        <s v="CLM007806"/>
        <s v="CLM007807"/>
        <s v="CLM007808"/>
        <s v="CLM007809"/>
        <s v="CLM007810"/>
        <s v="CLM007811"/>
        <s v="CLM007812"/>
        <s v="CLM007813"/>
        <s v="CLM007814"/>
        <s v="CLM007815"/>
        <s v="CLM007816"/>
        <s v="CLM007817"/>
        <s v="CLM007818"/>
        <s v="CLM007819"/>
        <s v="CLM007820"/>
        <s v="CLM007821"/>
        <s v="CLM007822"/>
        <s v="CLM007823"/>
        <s v="CLM007824"/>
        <s v="CLM007825"/>
        <s v="CLM007826"/>
        <s v="CLM007827"/>
        <s v="CLM007828"/>
        <s v="CLM007829"/>
        <s v="CLM007830"/>
        <s v="CLM007831"/>
        <s v="CLM007832"/>
        <s v="CLM007833"/>
        <s v="CLM007834"/>
        <s v="CLM007835"/>
        <s v="CLM007836"/>
        <s v="CLM007837"/>
        <s v="CLM007838"/>
        <s v="CLM007839"/>
        <s v="CLM007840"/>
        <s v="CLM007841"/>
        <s v="CLM007842"/>
        <s v="CLM007843"/>
        <s v="CLM007844"/>
        <s v="CLM007845"/>
        <s v="CLM007846"/>
        <s v="CLM007847"/>
        <s v="CLM007848"/>
        <s v="CLM007849"/>
        <s v="CLM007850"/>
        <s v="CLM007851"/>
        <s v="CLM007852"/>
        <s v="CLM007853"/>
        <s v="CLM007854"/>
        <s v="CLM007855"/>
        <s v="CLM007856"/>
        <s v="CLM007857"/>
        <s v="CLM007858"/>
        <s v="CLM007859"/>
        <s v="CLM007860"/>
        <s v="CLM007861"/>
        <s v="CLM007862"/>
        <s v="CLM007863"/>
        <s v="CLM007864"/>
        <s v="CLM007865"/>
        <s v="CLM007866"/>
        <s v="CLM007867"/>
        <s v="CLM007868"/>
        <s v="CLM007869"/>
        <s v="CLM007870"/>
        <s v="CLM007871"/>
        <s v="CLM007872"/>
        <s v="CLM007873"/>
        <s v="CLM007874"/>
        <s v="CLM007875"/>
        <s v="CLM007876"/>
        <s v="CLM007877"/>
        <s v="CLM007878"/>
        <s v="CLM007879"/>
        <s v="CLM007880"/>
        <s v="CLM007881"/>
        <s v="CLM007882"/>
        <s v="CLM007883"/>
        <s v="CLM007884"/>
        <s v="CLM007885"/>
        <s v="CLM007886"/>
        <s v="CLM007887"/>
        <s v="CLM007888"/>
        <s v="CLM007889"/>
        <s v="CLM007890"/>
        <s v="CLM007891"/>
        <s v="CLM007892"/>
        <s v="CLM007893"/>
        <s v="CLM007894"/>
        <s v="CLM007895"/>
        <s v="CLM007896"/>
        <s v="CLM007897"/>
        <s v="CLM007898"/>
        <s v="CLM007899"/>
        <s v="CLM007900"/>
        <s v="CLM007901"/>
        <s v="CLM007902"/>
        <s v="CLM007903"/>
        <s v="CLM007904"/>
        <s v="CLM007905"/>
        <s v="CLM007906"/>
        <s v="CLM007907"/>
        <s v="CLM007908"/>
        <s v="CLM007909"/>
        <s v="CLM007910"/>
        <s v="CLM007911"/>
        <s v="CLM007912"/>
        <s v="CLM007913"/>
        <s v="CLM007914"/>
        <s v="CLM007915"/>
        <s v="CLM007916"/>
        <s v="CLM007917"/>
        <s v="CLM007918"/>
        <s v="CLM007919"/>
        <s v="CLM007920"/>
        <s v="CLM007921"/>
        <s v="CLM007922"/>
        <s v="CLM007923"/>
        <s v="CLM007924"/>
        <s v="CLM007925"/>
        <s v="CLM007926"/>
        <s v="CLM007927"/>
        <s v="CLM007928"/>
        <s v="CLM007929"/>
        <s v="CLM007930"/>
        <s v="CLM007931"/>
        <s v="CLM007932"/>
        <s v="CLM007933"/>
        <s v="CLM007934"/>
        <s v="CLM007935"/>
        <s v="CLM007936"/>
        <s v="CLM007937"/>
        <s v="CLM007938"/>
        <s v="CLM007939"/>
        <s v="CLM007940"/>
        <s v="CLM007941"/>
        <s v="CLM007942"/>
        <s v="CLM007943"/>
        <s v="CLM007944"/>
        <s v="CLM007945"/>
        <s v="CLM007946"/>
        <s v="CLM007947"/>
        <s v="CLM007948"/>
        <s v="CLM007949"/>
        <s v="CLM007950"/>
        <s v="CLM007951"/>
        <s v="CLM007952"/>
        <s v="CLM007953"/>
        <s v="CLM007954"/>
        <s v="CLM007955"/>
        <s v="CLM007956"/>
        <s v="CLM007957"/>
        <s v="CLM007958"/>
        <s v="CLM007959"/>
        <s v="CLM007960"/>
        <s v="CLM007961"/>
        <s v="CLM007962"/>
        <s v="CLM007963"/>
        <s v="CLM007964"/>
        <s v="CLM007965"/>
        <s v="CLM007966"/>
        <s v="CLM007967"/>
        <s v="CLM007968"/>
        <s v="CLM007969"/>
        <s v="CLM007970"/>
        <s v="CLM007971"/>
        <s v="CLM007972"/>
        <s v="CLM007973"/>
        <s v="CLM007974"/>
        <s v="CLM007975"/>
        <s v="CLM007976"/>
        <s v="CLM007977"/>
        <s v="CLM007978"/>
        <s v="CLM007979"/>
        <s v="CLM007980"/>
        <s v="CLM007981"/>
        <s v="CLM007982"/>
        <s v="CLM007983"/>
        <s v="CLM007984"/>
        <s v="CLM007985"/>
        <s v="CLM007986"/>
        <s v="CLM007987"/>
        <s v="CLM007988"/>
        <s v="CLM007989"/>
        <s v="CLM007990"/>
        <s v="CLM007991"/>
        <s v="CLM007992"/>
        <s v="CLM007993"/>
        <s v="CLM007994"/>
        <s v="CLM007995"/>
        <s v="CLM007996"/>
        <s v="CLM007997"/>
        <s v="CLM007998"/>
        <s v="CLM007999"/>
        <s v="CLM008000"/>
      </sharedItems>
    </cacheField>
    <cacheField name="Customer_ID" numFmtId="0">
      <sharedItems/>
    </cacheField>
    <cacheField name="Policy_ID" numFmtId="0">
      <sharedItems/>
    </cacheField>
    <cacheField name="Claim_Type" numFmtId="0">
      <sharedItems count="18">
        <s v="Accident"/>
        <s v="Disability"/>
        <s v="Death Benefit"/>
        <s v="Theft"/>
        <s v="Hospitalization"/>
        <s v="Critical Illness"/>
        <s v="Property Damage"/>
        <s v="Baggage Loss"/>
        <s v="Maturity"/>
        <s v="Fire"/>
        <s v="Medical Emergency"/>
        <s v="Vehicle Damage"/>
        <s v="Trip Cancellation"/>
        <s v="Hospitalisation"/>
        <s v="Outpatient"/>
        <s v="Vehicle dmg"/>
        <s v="Medical Emerg."/>
        <s v="Property dmg"/>
      </sharedItems>
    </cacheField>
    <cacheField name="Region" numFmtId="0">
      <sharedItems containsBlank="1"/>
    </cacheField>
    <cacheField name="Claim_Amount" numFmtId="0">
      <sharedItems containsString="0" containsBlank="1" containsNumber="1" minValue="4486.93" maxValue="2947722.05"/>
    </cacheField>
    <cacheField name="Claim_Date" numFmtId="14">
      <sharedItems containsSemiMixedTypes="0" containsNonDate="0" containsDate="1" containsString="0" minDate="2025-01-01T00:00:00" maxDate="2025-12-01T00:00:00"/>
    </cacheField>
    <cacheField name="Settlement_Date" numFmtId="0">
      <sharedItems containsNonDate="0" containsDate="1" containsString="0" containsBlank="1" minDate="2025-01-03T00:00:00" maxDate="2026-01-07T00:00:00"/>
    </cacheField>
    <cacheField name="Claim_Status" numFmtId="0">
      <sharedItems/>
    </cacheField>
    <cacheField name="Processing_Days" numFmtId="0">
      <sharedItems containsSemiMixedTypes="0" containsString="0" containsNumber="1" containsInteger="1" minValue="1" maxValue="45"/>
    </cacheField>
    <cacheField name="SLA_Days" numFmtId="0">
      <sharedItems containsSemiMixedTypes="0" containsString="0" containsNumber="1" containsInteger="1" minValue="7" maxValue="20"/>
    </cacheField>
    <cacheField name="Agent_ID" numFmtId="0">
      <sharedItems/>
    </cacheField>
    <cacheField name="Policy_Type" numFmtId="0">
      <sharedItems/>
    </cacheField>
    <cacheField name="Workflow" numFmtId="0">
      <sharedItems/>
    </cacheField>
    <cacheField name="Duplicate_check" numFmtId="0">
      <sharedItems containsSemiMixedTypes="0" containsString="0" containsNumber="1" containsInteger="1" minValue="1" maxValue="1"/>
    </cacheField>
    <cacheField name="Amount_Validation" numFmtId="0">
      <sharedItems/>
    </cacheField>
    <cacheField name="Customer_Region_Lookup" numFmtId="0">
      <sharedItems count="5">
        <s v="West"/>
        <s v="East"/>
        <s v="North"/>
        <s v="South"/>
        <s v="Central"/>
      </sharedItems>
    </cacheField>
    <cacheField name="Final_Region" numFmtId="0">
      <sharedItems count="5">
        <s v="South"/>
        <s v="West"/>
        <s v="North"/>
        <s v="East"/>
        <s v="Centr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x v="0"/>
    <s v="CUST00261"/>
    <s v="POL02744"/>
    <x v="0"/>
    <s v="South"/>
    <n v="83890.75"/>
    <d v="2025-04-01T00:00:00"/>
    <d v="2025-04-10T00:00:00"/>
    <s v="Settled"/>
    <n v="9"/>
    <n v="10"/>
    <s v="AGT013"/>
    <s v="Motor"/>
    <s v="Fast Track"/>
    <n v="1"/>
    <s v="Valid"/>
    <x v="0"/>
    <x v="0"/>
  </r>
  <r>
    <x v="1"/>
    <s v="CUST01743"/>
    <s v="POL03031"/>
    <x v="1"/>
    <s v="West"/>
    <n v="460193.63"/>
    <d v="2025-04-18T00:00:00"/>
    <d v="2025-05-08T00:00:00"/>
    <s v="Settled"/>
    <n v="20"/>
    <n v="20"/>
    <s v="AGT009"/>
    <s v="Life"/>
    <s v="Standard"/>
    <n v="1"/>
    <s v="Valid"/>
    <x v="1"/>
    <x v="1"/>
  </r>
  <r>
    <x v="2"/>
    <s v="CUST01811"/>
    <s v="POL00282"/>
    <x v="2"/>
    <s v="South"/>
    <n v="987323.12"/>
    <d v="2025-02-13T00:00:00"/>
    <d v="2025-03-02T00:00:00"/>
    <s v="Settled"/>
    <n v="17"/>
    <n v="20"/>
    <s v="AGT040"/>
    <s v="Life"/>
    <s v="Standard"/>
    <n v="1"/>
    <s v="Valid"/>
    <x v="1"/>
    <x v="0"/>
  </r>
  <r>
    <x v="3"/>
    <s v="CUST01475"/>
    <s v="POL00572"/>
    <x v="2"/>
    <s v="North"/>
    <n v="93726.48"/>
    <d v="2025-05-19T00:00:00"/>
    <m/>
    <s v="Pending"/>
    <n v="24"/>
    <n v="20"/>
    <s v="AGT061"/>
    <s v="Life"/>
    <s v="Manual Review"/>
    <n v="1"/>
    <s v="Valid"/>
    <x v="2"/>
    <x v="2"/>
  </r>
  <r>
    <x v="4"/>
    <s v="CUST00556"/>
    <s v="POL02641"/>
    <x v="3"/>
    <s v="North"/>
    <n v="124530.61"/>
    <d v="2025-02-11T00:00:00"/>
    <d v="2025-02-23T00:00:00"/>
    <s v="Rejected"/>
    <n v="12"/>
    <n v="12"/>
    <s v="AGT053"/>
    <s v="Home"/>
    <s v="Standard"/>
    <n v="1"/>
    <s v="Valid"/>
    <x v="1"/>
    <x v="2"/>
  </r>
  <r>
    <x v="5"/>
    <s v="CUST00712"/>
    <s v="POL00974"/>
    <x v="4"/>
    <s v="West"/>
    <n v="61375.46"/>
    <d v="2025-01-14T00:00:00"/>
    <d v="2025-01-29T00:00:00"/>
    <s v="Settled"/>
    <n v="15"/>
    <n v="15"/>
    <s v="AGT064"/>
    <s v="Health"/>
    <s v="Fast Track"/>
    <n v="1"/>
    <s v="Valid"/>
    <x v="0"/>
    <x v="1"/>
  </r>
  <r>
    <x v="6"/>
    <s v="CUST01190"/>
    <s v="POL02002"/>
    <x v="5"/>
    <s v="South"/>
    <n v="82830.720000000001"/>
    <d v="2025-04-24T00:00:00"/>
    <d v="2025-05-07T00:00:00"/>
    <s v="Settled"/>
    <n v="13"/>
    <n v="15"/>
    <s v="AGT037"/>
    <s v="Health"/>
    <s v="Standard"/>
    <n v="1"/>
    <s v="Valid"/>
    <x v="3"/>
    <x v="0"/>
  </r>
  <r>
    <x v="7"/>
    <s v="CUST00563"/>
    <s v="POL01115"/>
    <x v="4"/>
    <s v="West"/>
    <n v="87525.1"/>
    <d v="2025-10-12T00:00:00"/>
    <m/>
    <s v="Under Review"/>
    <n v="12"/>
    <n v="15"/>
    <s v="AGT071"/>
    <s v="Health"/>
    <s v="Standard"/>
    <n v="1"/>
    <s v="Valid"/>
    <x v="3"/>
    <x v="1"/>
  </r>
  <r>
    <x v="8"/>
    <s v="CUST02359"/>
    <s v="POL00697"/>
    <x v="6"/>
    <s v="North"/>
    <n v="90857.279999999999"/>
    <d v="2025-11-21T00:00:00"/>
    <d v="2025-12-09T00:00:00"/>
    <s v="Settled"/>
    <n v="18"/>
    <n v="12"/>
    <s v="AGT062"/>
    <s v="Home"/>
    <s v="Standard"/>
    <n v="1"/>
    <s v="Valid"/>
    <x v="2"/>
    <x v="2"/>
  </r>
  <r>
    <x v="9"/>
    <s v="CUST00688"/>
    <s v="POL02000"/>
    <x v="4"/>
    <s v="East"/>
    <n v="41926.339999999997"/>
    <d v="2025-10-16T00:00:00"/>
    <d v="2025-10-20T00:00:00"/>
    <s v="Settled"/>
    <n v="4"/>
    <n v="15"/>
    <s v="AGT004"/>
    <s v="Health"/>
    <s v="Fast Track"/>
    <n v="1"/>
    <s v="Valid"/>
    <x v="4"/>
    <x v="3"/>
  </r>
  <r>
    <x v="10"/>
    <s v="CUST01734"/>
    <s v="POL00658"/>
    <x v="3"/>
    <s v="North"/>
    <n v="56713.74"/>
    <d v="2025-11-16T00:00:00"/>
    <d v="2025-12-03T00:00:00"/>
    <s v="Settled"/>
    <n v="17"/>
    <n v="12"/>
    <s v="AGT041"/>
    <s v="Home"/>
    <s v="Manual Review"/>
    <n v="1"/>
    <s v="Valid"/>
    <x v="0"/>
    <x v="2"/>
  </r>
  <r>
    <x v="11"/>
    <s v="CUST00945"/>
    <s v="POL00437"/>
    <x v="2"/>
    <s v="South"/>
    <n v="1194436.96"/>
    <d v="2025-10-19T00:00:00"/>
    <m/>
    <s v="Pending"/>
    <n v="27"/>
    <n v="20"/>
    <s v="AGT078"/>
    <s v="Life"/>
    <s v="Manual Review"/>
    <n v="1"/>
    <s v="Valid"/>
    <x v="4"/>
    <x v="0"/>
  </r>
  <r>
    <x v="12"/>
    <s v="CUST01458"/>
    <s v="POL01698"/>
    <x v="0"/>
    <s v="East"/>
    <n v="26479.35"/>
    <d v="2025-08-07T00:00:00"/>
    <d v="2025-09-01T00:00:00"/>
    <s v="Settled"/>
    <n v="25"/>
    <n v="10"/>
    <s v="AGT059"/>
    <s v="Motor"/>
    <s v="Fraud Review"/>
    <n v="1"/>
    <s v="Valid"/>
    <x v="4"/>
    <x v="3"/>
  </r>
  <r>
    <x v="13"/>
    <s v="CUST01843"/>
    <s v="POL00619"/>
    <x v="7"/>
    <s v="North"/>
    <n v="66587.41"/>
    <d v="2025-03-02T00:00:00"/>
    <m/>
    <s v="Pending"/>
    <n v="8"/>
    <n v="7"/>
    <s v="AGT066"/>
    <s v="Travel"/>
    <s v="Standard"/>
    <n v="1"/>
    <s v="Valid"/>
    <x v="1"/>
    <x v="2"/>
  </r>
  <r>
    <x v="14"/>
    <s v="CUST01312"/>
    <s v="POL00616"/>
    <x v="3"/>
    <s v="South"/>
    <n v="33168.94"/>
    <d v="2025-09-28T00:00:00"/>
    <d v="2025-10-07T00:00:00"/>
    <s v="Settled"/>
    <n v="9"/>
    <n v="10"/>
    <s v="AGT058"/>
    <s v="Motor"/>
    <s v="Fast Track"/>
    <n v="1"/>
    <s v="Valid"/>
    <x v="2"/>
    <x v="0"/>
  </r>
  <r>
    <x v="15"/>
    <s v="CUST02196"/>
    <s v="POL02498"/>
    <x v="8"/>
    <s v="East"/>
    <n v="319188.49"/>
    <d v="2025-11-23T00:00:00"/>
    <d v="2025-12-13T00:00:00"/>
    <s v="Settled"/>
    <n v="20"/>
    <n v="20"/>
    <s v="AGT049"/>
    <s v="Life"/>
    <s v="Standard"/>
    <n v="1"/>
    <s v="Valid"/>
    <x v="0"/>
    <x v="3"/>
  </r>
  <r>
    <x v="16"/>
    <s v="CUST01665"/>
    <s v="POL01692"/>
    <x v="0"/>
    <s v="West"/>
    <n v="233621.8"/>
    <d v="2025-06-15T00:00:00"/>
    <m/>
    <s v="Pending"/>
    <n v="28"/>
    <n v="10"/>
    <s v="AGT027"/>
    <s v="Motor"/>
    <s v="Fraud Review"/>
    <n v="1"/>
    <s v="Valid"/>
    <x v="0"/>
    <x v="1"/>
  </r>
  <r>
    <x v="17"/>
    <s v="CUST00338"/>
    <s v="POL01735"/>
    <x v="9"/>
    <s v="West"/>
    <n v="184402.86"/>
    <d v="2025-08-09T00:00:00"/>
    <m/>
    <s v="Under Review"/>
    <n v="12"/>
    <n v="12"/>
    <s v="AGT006"/>
    <s v="Home"/>
    <s v="Manual Review"/>
    <n v="1"/>
    <s v="Valid"/>
    <x v="3"/>
    <x v="1"/>
  </r>
  <r>
    <x v="18"/>
    <s v="CUST00294"/>
    <s v="POL00459"/>
    <x v="10"/>
    <s v="North"/>
    <n v="11780.23"/>
    <d v="2025-05-09T00:00:00"/>
    <m/>
    <s v="Pending"/>
    <n v="1"/>
    <n v="7"/>
    <s v="AGT025"/>
    <s v="Travel"/>
    <s v="Standard"/>
    <n v="1"/>
    <s v="Valid"/>
    <x v="4"/>
    <x v="2"/>
  </r>
  <r>
    <x v="19"/>
    <s v="CUST01888"/>
    <s v="POL00514"/>
    <x v="10"/>
    <s v="North"/>
    <n v="24098.03"/>
    <d v="2025-07-18T00:00:00"/>
    <d v="2025-08-07T00:00:00"/>
    <s v="Settled"/>
    <n v="20"/>
    <n v="7"/>
    <s v="AGT020"/>
    <s v="Travel"/>
    <s v="Fraud Review"/>
    <n v="1"/>
    <s v="Valid"/>
    <x v="2"/>
    <x v="2"/>
  </r>
  <r>
    <x v="20"/>
    <s v="CUST01725"/>
    <s v="POL01251"/>
    <x v="3"/>
    <s v="South"/>
    <n v="63916.2"/>
    <d v="2025-01-08T00:00:00"/>
    <d v="2025-01-22T00:00:00"/>
    <s v="Settled"/>
    <n v="14"/>
    <n v="10"/>
    <s v="AGT058"/>
    <s v="Motor"/>
    <s v="Manual Review"/>
    <n v="1"/>
    <s v="Valid"/>
    <x v="2"/>
    <x v="0"/>
  </r>
  <r>
    <x v="21"/>
    <s v="CUST01395"/>
    <s v="POL01243"/>
    <x v="6"/>
    <s v="South"/>
    <n v="214938.27"/>
    <d v="2025-08-30T00:00:00"/>
    <d v="2025-09-17T00:00:00"/>
    <s v="Settled"/>
    <n v="18"/>
    <n v="12"/>
    <s v="AGT028"/>
    <s v="Home"/>
    <s v="Standard"/>
    <n v="1"/>
    <s v="Valid"/>
    <x v="4"/>
    <x v="0"/>
  </r>
  <r>
    <x v="22"/>
    <s v="CUST02219"/>
    <s v="POL01446"/>
    <x v="7"/>
    <s v="South"/>
    <n v="30935.87"/>
    <d v="2025-06-23T00:00:00"/>
    <m/>
    <s v="Under Review"/>
    <n v="21"/>
    <n v="7"/>
    <s v="AGT029"/>
    <s v="Travel"/>
    <s v="Manual Review"/>
    <n v="1"/>
    <s v="Valid"/>
    <x v="1"/>
    <x v="0"/>
  </r>
  <r>
    <x v="23"/>
    <s v="CUST02143"/>
    <s v="POL00431"/>
    <x v="7"/>
    <s v="South"/>
    <n v="27056.639999999999"/>
    <d v="2025-09-10T00:00:00"/>
    <d v="2025-09-13T00:00:00"/>
    <s v="Settled"/>
    <n v="3"/>
    <n v="7"/>
    <s v="AGT069"/>
    <s v="Travel"/>
    <s v="Standard"/>
    <n v="1"/>
    <s v="Valid"/>
    <x v="1"/>
    <x v="0"/>
  </r>
  <r>
    <x v="24"/>
    <s v="CUST01896"/>
    <s v="POL02875"/>
    <x v="2"/>
    <s v="South"/>
    <n v="917601.23"/>
    <d v="2025-05-06T00:00:00"/>
    <m/>
    <s v="Pending"/>
    <n v="25"/>
    <n v="20"/>
    <s v="AGT016"/>
    <s v="Life"/>
    <s v="Fraud Review"/>
    <n v="1"/>
    <s v="Valid"/>
    <x v="3"/>
    <x v="0"/>
  </r>
  <r>
    <x v="25"/>
    <s v="CUST01337"/>
    <s v="POL01161"/>
    <x v="3"/>
    <s v="East"/>
    <n v="307261.32"/>
    <d v="2025-05-19T00:00:00"/>
    <m/>
    <s v="Pending"/>
    <n v="25"/>
    <n v="12"/>
    <s v="AGT061"/>
    <s v="Home"/>
    <s v="Fraud Review"/>
    <n v="1"/>
    <s v="Valid"/>
    <x v="0"/>
    <x v="3"/>
  </r>
  <r>
    <x v="26"/>
    <s v="CUST01165"/>
    <s v="POL02612"/>
    <x v="0"/>
    <s v="North"/>
    <n v="102362.34"/>
    <d v="2025-02-18T00:00:00"/>
    <m/>
    <s v="Pending"/>
    <n v="6"/>
    <n v="10"/>
    <s v="AGT029"/>
    <s v="Motor"/>
    <s v="Standard"/>
    <n v="1"/>
    <s v="Valid"/>
    <x v="3"/>
    <x v="2"/>
  </r>
  <r>
    <x v="27"/>
    <s v="CUST01648"/>
    <s v="POL01281"/>
    <x v="4"/>
    <s v="South"/>
    <n v="56581.21"/>
    <d v="2025-07-15T00:00:00"/>
    <d v="2025-07-27T00:00:00"/>
    <s v="Settled"/>
    <n v="12"/>
    <n v="15"/>
    <s v="AGT076"/>
    <s v="Health"/>
    <s v="Standard"/>
    <n v="1"/>
    <s v="Valid"/>
    <x v="0"/>
    <x v="0"/>
  </r>
  <r>
    <x v="28"/>
    <s v="CUST00260"/>
    <s v="POL01511"/>
    <x v="11"/>
    <s v="South"/>
    <n v="11600.71"/>
    <d v="2025-11-04T00:00:00"/>
    <d v="2025-11-11T00:00:00"/>
    <s v="Settled"/>
    <n v="7"/>
    <n v="10"/>
    <s v="AGT077"/>
    <s v="Motor"/>
    <s v="Standard"/>
    <n v="1"/>
    <s v="Valid"/>
    <x v="1"/>
    <x v="0"/>
  </r>
  <r>
    <x v="29"/>
    <s v="CUST01115"/>
    <s v="POL00359"/>
    <x v="4"/>
    <s v="South"/>
    <n v="37012.639999999999"/>
    <d v="2025-07-15T00:00:00"/>
    <d v="2025-07-28T00:00:00"/>
    <s v="Settled"/>
    <n v="13"/>
    <n v="15"/>
    <s v="AGT034"/>
    <s v="Health"/>
    <s v="Manual Review"/>
    <n v="1"/>
    <s v="Valid"/>
    <x v="1"/>
    <x v="0"/>
  </r>
  <r>
    <x v="30"/>
    <s v="CUST00862"/>
    <s v="POL02166"/>
    <x v="6"/>
    <s v="West"/>
    <n v="40326.410000000003"/>
    <d v="2025-10-27T00:00:00"/>
    <d v="2025-11-09T00:00:00"/>
    <s v="Settled"/>
    <n v="13"/>
    <n v="12"/>
    <s v="AGT063"/>
    <s v="Home"/>
    <s v="Fast Track"/>
    <n v="1"/>
    <s v="Valid"/>
    <x v="3"/>
    <x v="1"/>
  </r>
  <r>
    <x v="31"/>
    <s v="CUST00688"/>
    <s v="POL00192"/>
    <x v="8"/>
    <s v="South"/>
    <n v="288302.89"/>
    <d v="2025-01-03T00:00:00"/>
    <d v="2025-01-31T00:00:00"/>
    <s v="Settled"/>
    <n v="28"/>
    <n v="20"/>
    <s v="AGT074"/>
    <s v="Life"/>
    <s v="Manual Review"/>
    <n v="1"/>
    <s v="Valid"/>
    <x v="4"/>
    <x v="0"/>
  </r>
  <r>
    <x v="32"/>
    <s v="CUST01245"/>
    <s v="POL02394"/>
    <x v="0"/>
    <s v="North"/>
    <n v="119585.73"/>
    <d v="2025-09-04T00:00:00"/>
    <d v="2025-10-04T00:00:00"/>
    <s v="Settled"/>
    <n v="30"/>
    <n v="10"/>
    <s v="AGT049"/>
    <s v="Motor"/>
    <s v="Fraud Review"/>
    <n v="1"/>
    <s v="Valid"/>
    <x v="2"/>
    <x v="2"/>
  </r>
  <r>
    <x v="33"/>
    <s v="CUST00978"/>
    <s v="POL02822"/>
    <x v="0"/>
    <s v="Central"/>
    <n v="234785.03"/>
    <d v="2025-01-04T00:00:00"/>
    <m/>
    <s v="Under Review"/>
    <n v="14"/>
    <n v="10"/>
    <s v="AGT072"/>
    <s v="Motor"/>
    <s v="Manual Review"/>
    <n v="1"/>
    <s v="Valid"/>
    <x v="4"/>
    <x v="4"/>
  </r>
  <r>
    <x v="34"/>
    <s v="CUST02199"/>
    <s v="POL01158"/>
    <x v="0"/>
    <s v="South"/>
    <n v="148745.03"/>
    <d v="2025-05-24T00:00:00"/>
    <d v="2025-06-06T00:00:00"/>
    <s v="Settled"/>
    <n v="13"/>
    <n v="10"/>
    <s v="AGT055"/>
    <s v="Motor"/>
    <s v="Standard"/>
    <n v="1"/>
    <s v="Valid"/>
    <x v="1"/>
    <x v="0"/>
  </r>
  <r>
    <x v="35"/>
    <s v="CUST01363"/>
    <s v="POL02841"/>
    <x v="12"/>
    <s v="North"/>
    <n v="18913.75"/>
    <d v="2025-06-07T00:00:00"/>
    <d v="2025-06-09T00:00:00"/>
    <s v="Settled"/>
    <n v="2"/>
    <n v="7"/>
    <s v="AGT002"/>
    <s v="Travel"/>
    <s v="Fast Track"/>
    <n v="1"/>
    <s v="Valid"/>
    <x v="0"/>
    <x v="2"/>
  </r>
  <r>
    <x v="36"/>
    <s v="CUST02342"/>
    <s v="POL02237"/>
    <x v="1"/>
    <s v="West"/>
    <n v="353844.62"/>
    <d v="2025-06-06T00:00:00"/>
    <d v="2025-06-22T00:00:00"/>
    <s v="Settled"/>
    <n v="16"/>
    <n v="20"/>
    <s v="AGT049"/>
    <s v="Life"/>
    <s v="Standard"/>
    <n v="1"/>
    <s v="Valid"/>
    <x v="3"/>
    <x v="1"/>
  </r>
  <r>
    <x v="37"/>
    <s v="CUST00238"/>
    <s v="POL00009"/>
    <x v="11"/>
    <s v="West"/>
    <n v="84427.63"/>
    <d v="2025-07-06T00:00:00"/>
    <d v="2025-07-14T00:00:00"/>
    <s v="Settled"/>
    <n v="8"/>
    <n v="10"/>
    <s v="AGT020"/>
    <s v="Motor"/>
    <s v="Standard"/>
    <n v="1"/>
    <s v="Valid"/>
    <x v="1"/>
    <x v="1"/>
  </r>
  <r>
    <x v="38"/>
    <s v="CUST01945"/>
    <s v="POL00650"/>
    <x v="1"/>
    <s v="Central"/>
    <n v="108866.96"/>
    <d v="2025-09-14T00:00:00"/>
    <d v="2025-09-29T00:00:00"/>
    <s v="Settled"/>
    <n v="15"/>
    <n v="20"/>
    <s v="AGT048"/>
    <s v="Life"/>
    <s v="Standard"/>
    <n v="1"/>
    <s v="Valid"/>
    <x v="2"/>
    <x v="4"/>
  </r>
  <r>
    <x v="39"/>
    <s v="CUST00168"/>
    <s v="POL02052"/>
    <x v="3"/>
    <s v="Central"/>
    <n v="36837.85"/>
    <d v="2025-08-25T00:00:00"/>
    <d v="2025-09-04T00:00:00"/>
    <s v="Settled"/>
    <n v="10"/>
    <n v="10"/>
    <s v="AGT064"/>
    <s v="Motor"/>
    <s v="Standard"/>
    <n v="1"/>
    <s v="Valid"/>
    <x v="2"/>
    <x v="4"/>
  </r>
  <r>
    <x v="40"/>
    <s v="CUST01059"/>
    <s v="POL02246"/>
    <x v="3"/>
    <s v="West"/>
    <n v="49126.82"/>
    <d v="2025-01-18T00:00:00"/>
    <d v="2025-02-06T00:00:00"/>
    <s v="Settled"/>
    <n v="19"/>
    <n v="10"/>
    <s v="AGT016"/>
    <s v="Motor"/>
    <s v="Manual Review"/>
    <n v="1"/>
    <s v="Valid"/>
    <x v="0"/>
    <x v="1"/>
  </r>
  <r>
    <x v="41"/>
    <s v="CUST01353"/>
    <s v="POL00300"/>
    <x v="13"/>
    <s v="North"/>
    <n v="339377.96"/>
    <d v="2025-09-09T00:00:00"/>
    <d v="2025-09-16T00:00:00"/>
    <s v="Settled"/>
    <n v="7"/>
    <n v="15"/>
    <s v="AGT054"/>
    <s v="Health"/>
    <s v="Standard"/>
    <n v="1"/>
    <s v="Valid"/>
    <x v="3"/>
    <x v="2"/>
  </r>
  <r>
    <x v="42"/>
    <s v="CUST02046"/>
    <s v="POL02191"/>
    <x v="3"/>
    <s v="East"/>
    <n v="141411.72"/>
    <d v="2025-05-13T00:00:00"/>
    <m/>
    <s v="Under Review"/>
    <n v="19"/>
    <n v="12"/>
    <s v="AGT044"/>
    <s v="Home"/>
    <s v="Standard"/>
    <n v="1"/>
    <s v="Valid"/>
    <x v="3"/>
    <x v="3"/>
  </r>
  <r>
    <x v="43"/>
    <s v="CUST00275"/>
    <s v="POL02593"/>
    <x v="5"/>
    <s v="North"/>
    <n v="36167.660000000003"/>
    <d v="2025-07-15T00:00:00"/>
    <d v="2025-07-29T00:00:00"/>
    <s v="Settled"/>
    <n v="14"/>
    <n v="15"/>
    <s v="AGT018"/>
    <s v="Health"/>
    <s v="Standard"/>
    <n v="1"/>
    <s v="Valid"/>
    <x v="0"/>
    <x v="2"/>
  </r>
  <r>
    <x v="44"/>
    <s v="CUST02028"/>
    <s v="POL00295"/>
    <x v="14"/>
    <s v="East"/>
    <n v="64489.8"/>
    <d v="2025-11-03T00:00:00"/>
    <d v="2025-11-18T00:00:00"/>
    <s v="Settled"/>
    <n v="15"/>
    <n v="15"/>
    <s v="AGT061"/>
    <s v="Health"/>
    <s v="Standard"/>
    <n v="1"/>
    <s v="Valid"/>
    <x v="0"/>
    <x v="3"/>
  </r>
  <r>
    <x v="45"/>
    <s v="CUST00268"/>
    <s v="POL02815"/>
    <x v="4"/>
    <s v="Central"/>
    <n v="113791.99"/>
    <d v="2025-04-05T00:00:00"/>
    <d v="2025-04-23T00:00:00"/>
    <s v="Settled"/>
    <n v="18"/>
    <n v="15"/>
    <s v="AGT063"/>
    <s v="Health"/>
    <s v="Standard"/>
    <n v="1"/>
    <s v="Valid"/>
    <x v="0"/>
    <x v="4"/>
  </r>
  <r>
    <x v="46"/>
    <s v="CUST01528"/>
    <s v="POL01706"/>
    <x v="7"/>
    <s v="North"/>
    <m/>
    <d v="2025-07-23T00:00:00"/>
    <d v="2025-07-27T00:00:00"/>
    <s v="Settled"/>
    <n v="4"/>
    <n v="7"/>
    <s v="AGT001"/>
    <s v="Travel"/>
    <s v="Fast Track"/>
    <n v="1"/>
    <s v="Missing Amount"/>
    <x v="0"/>
    <x v="2"/>
  </r>
  <r>
    <x v="47"/>
    <s v="CUST00578"/>
    <s v="POL01974"/>
    <x v="2"/>
    <s v="Central"/>
    <n v="238002.08"/>
    <d v="2025-07-26T00:00:00"/>
    <d v="2025-08-19T00:00:00"/>
    <s v="Settled"/>
    <n v="24"/>
    <n v="20"/>
    <s v="AGT026"/>
    <s v="Life"/>
    <s v="Standard"/>
    <n v="1"/>
    <s v="Valid"/>
    <x v="1"/>
    <x v="4"/>
  </r>
  <r>
    <x v="48"/>
    <s v="CUST01354"/>
    <s v="POL00162"/>
    <x v="6"/>
    <s v="East"/>
    <n v="177022.47"/>
    <d v="2025-06-18T00:00:00"/>
    <d v="2025-07-12T00:00:00"/>
    <s v="Settled"/>
    <n v="24"/>
    <n v="12"/>
    <s v="AGT006"/>
    <s v="Home"/>
    <s v="Fraud Review"/>
    <n v="1"/>
    <s v="Valid"/>
    <x v="3"/>
    <x v="3"/>
  </r>
  <r>
    <x v="49"/>
    <s v="CUST02059"/>
    <s v="POL01963"/>
    <x v="7"/>
    <s v="North"/>
    <n v="74601.279999999999"/>
    <d v="2025-03-28T00:00:00"/>
    <d v="2025-04-09T00:00:00"/>
    <s v="Settled"/>
    <n v="12"/>
    <n v="7"/>
    <s v="AGT049"/>
    <s v="Travel"/>
    <s v="Standard"/>
    <n v="1"/>
    <s v="Valid"/>
    <x v="2"/>
    <x v="2"/>
  </r>
  <r>
    <x v="50"/>
    <s v="CUST01303"/>
    <s v="POL01455"/>
    <x v="15"/>
    <s v="Central"/>
    <n v="143292.84"/>
    <d v="2025-09-07T00:00:00"/>
    <d v="2025-09-12T00:00:00"/>
    <s v="Settled"/>
    <n v="5"/>
    <n v="10"/>
    <s v="AGT071"/>
    <s v="Motor"/>
    <s v="Standard"/>
    <n v="1"/>
    <s v="Valid"/>
    <x v="3"/>
    <x v="4"/>
  </r>
  <r>
    <x v="51"/>
    <s v="CUST00266"/>
    <s v="POL01189"/>
    <x v="14"/>
    <s v="East"/>
    <n v="69929.929999999993"/>
    <d v="2025-10-01T00:00:00"/>
    <m/>
    <s v="Pending"/>
    <n v="21"/>
    <n v="15"/>
    <s v="AGT075"/>
    <s v="Health"/>
    <s v="Manual Review"/>
    <n v="1"/>
    <s v="Valid"/>
    <x v="4"/>
    <x v="3"/>
  </r>
  <r>
    <x v="52"/>
    <s v="CUST02196"/>
    <s v="POL02498"/>
    <x v="2"/>
    <s v="East"/>
    <n v="269479.26"/>
    <d v="2025-11-12T00:00:00"/>
    <d v="2025-11-28T00:00:00"/>
    <s v="Settled"/>
    <n v="16"/>
    <n v="20"/>
    <s v="AGT032"/>
    <s v="Life"/>
    <s v="Standard"/>
    <n v="1"/>
    <s v="Valid"/>
    <x v="0"/>
    <x v="3"/>
  </r>
  <r>
    <x v="53"/>
    <s v="CUST00034"/>
    <s v="POL00799"/>
    <x v="3"/>
    <s v="East"/>
    <n v="53167.85"/>
    <d v="2025-05-22T00:00:00"/>
    <m/>
    <s v="Under Review"/>
    <n v="14"/>
    <n v="10"/>
    <s v="AGT020"/>
    <s v="Motor"/>
    <s v="Standard"/>
    <n v="1"/>
    <s v="Valid"/>
    <x v="2"/>
    <x v="3"/>
  </r>
  <r>
    <x v="54"/>
    <s v="CUST00688"/>
    <s v="POL00192"/>
    <x v="1"/>
    <s v="North"/>
    <n v="595962.26"/>
    <d v="2025-02-14T00:00:00"/>
    <d v="2025-03-10T00:00:00"/>
    <s v="Rejected"/>
    <n v="24"/>
    <n v="20"/>
    <s v="AGT026"/>
    <s v="Life"/>
    <s v="Standard"/>
    <n v="1"/>
    <s v="Valid"/>
    <x v="4"/>
    <x v="2"/>
  </r>
  <r>
    <x v="55"/>
    <s v="CUST00094"/>
    <s v="POL01598"/>
    <x v="5"/>
    <s v="North"/>
    <n v="66013.509999999995"/>
    <d v="2025-10-26T00:00:00"/>
    <d v="2025-11-16T00:00:00"/>
    <s v="Settled"/>
    <n v="21"/>
    <n v="15"/>
    <s v="AGT005"/>
    <s v="Health"/>
    <s v="Fraud Review"/>
    <n v="1"/>
    <s v="Valid"/>
    <x v="2"/>
    <x v="2"/>
  </r>
  <r>
    <x v="56"/>
    <s v="CUST00774"/>
    <s v="POL02380"/>
    <x v="2"/>
    <s v="West"/>
    <n v="85931.09"/>
    <d v="2025-07-23T00:00:00"/>
    <d v="2025-08-01T00:00:00"/>
    <s v="Rejected"/>
    <n v="9"/>
    <n v="20"/>
    <s v="AGT028"/>
    <s v="Life"/>
    <s v="Fast Track"/>
    <n v="1"/>
    <s v="Valid"/>
    <x v="0"/>
    <x v="1"/>
  </r>
  <r>
    <x v="57"/>
    <s v="CUST02087"/>
    <s v="POL00428"/>
    <x v="8"/>
    <s v="Central"/>
    <n v="410511.61"/>
    <d v="2025-02-12T00:00:00"/>
    <d v="2025-03-05T00:00:00"/>
    <s v="Settled"/>
    <n v="21"/>
    <n v="20"/>
    <s v="AGT053"/>
    <s v="Life"/>
    <s v="Standard"/>
    <n v="1"/>
    <s v="Valid"/>
    <x v="1"/>
    <x v="4"/>
  </r>
  <r>
    <x v="58"/>
    <s v="CUST01634"/>
    <s v="POL03151"/>
    <x v="12"/>
    <s v="West"/>
    <n v="42319.54"/>
    <d v="2025-09-17T00:00:00"/>
    <d v="2025-09-30T00:00:00"/>
    <s v="Settled"/>
    <n v="13"/>
    <n v="7"/>
    <s v="AGT002"/>
    <s v="Travel"/>
    <s v="Manual Review"/>
    <n v="1"/>
    <s v="Valid"/>
    <x v="1"/>
    <x v="1"/>
  </r>
  <r>
    <x v="59"/>
    <s v="CUST01085"/>
    <s v="POL02152"/>
    <x v="5"/>
    <s v="West"/>
    <n v="65313.23"/>
    <d v="2025-08-24T00:00:00"/>
    <m/>
    <s v="Under Review"/>
    <n v="3"/>
    <n v="15"/>
    <s v="AGT059"/>
    <s v="Health"/>
    <s v="Standard"/>
    <n v="1"/>
    <s v="Valid"/>
    <x v="4"/>
    <x v="1"/>
  </r>
  <r>
    <x v="60"/>
    <s v="CUST02344"/>
    <s v="POL02990"/>
    <x v="1"/>
    <s v="West"/>
    <n v="1000587.67"/>
    <d v="2025-10-06T00:00:00"/>
    <d v="2025-11-04T00:00:00"/>
    <s v="Settled"/>
    <n v="29"/>
    <n v="20"/>
    <s v="AGT068"/>
    <s v="Life"/>
    <s v="Fraud Review"/>
    <n v="1"/>
    <s v="Valid"/>
    <x v="3"/>
    <x v="1"/>
  </r>
  <r>
    <x v="61"/>
    <s v="CUST00581"/>
    <s v="POL01505"/>
    <x v="3"/>
    <s v="North"/>
    <n v="45692.28"/>
    <d v="2025-05-24T00:00:00"/>
    <d v="2025-06-05T00:00:00"/>
    <s v="Settled"/>
    <n v="12"/>
    <n v="10"/>
    <s v="AGT026"/>
    <s v="Motor"/>
    <s v="Fast Track"/>
    <n v="1"/>
    <s v="Valid"/>
    <x v="3"/>
    <x v="2"/>
  </r>
  <r>
    <x v="62"/>
    <s v="CUST00074"/>
    <s v="POL00395"/>
    <x v="12"/>
    <s v="West"/>
    <n v="75391.7"/>
    <d v="2025-06-08T00:00:00"/>
    <d v="2025-06-18T00:00:00"/>
    <s v="Settled"/>
    <n v="10"/>
    <n v="7"/>
    <s v="AGT062"/>
    <s v="Travel"/>
    <s v="Standard"/>
    <n v="1"/>
    <s v="Valid"/>
    <x v="0"/>
    <x v="1"/>
  </r>
  <r>
    <x v="63"/>
    <s v="CUST00013"/>
    <s v="POL00569"/>
    <x v="14"/>
    <s v="West"/>
    <n v="35597.94"/>
    <d v="2025-02-12T00:00:00"/>
    <m/>
    <s v="Pending"/>
    <n v="14"/>
    <n v="15"/>
    <s v="AGT038"/>
    <s v="Health"/>
    <s v="Standard"/>
    <n v="1"/>
    <s v="Valid"/>
    <x v="2"/>
    <x v="1"/>
  </r>
  <r>
    <x v="64"/>
    <s v="CUST00286"/>
    <s v="POL01603"/>
    <x v="12"/>
    <s v="South"/>
    <n v="35903.699999999997"/>
    <d v="2025-05-24T00:00:00"/>
    <d v="2025-06-10T00:00:00"/>
    <s v="Settled"/>
    <n v="17"/>
    <n v="7"/>
    <s v="AGT080"/>
    <s v="Travel"/>
    <s v="Fraud Review"/>
    <n v="1"/>
    <s v="Valid"/>
    <x v="0"/>
    <x v="0"/>
  </r>
  <r>
    <x v="65"/>
    <s v="CUST02142"/>
    <s v="POL01883"/>
    <x v="3"/>
    <s v="South"/>
    <n v="65030.27"/>
    <d v="2025-07-06T00:00:00"/>
    <m/>
    <s v="Pending"/>
    <n v="13"/>
    <n v="12"/>
    <s v="AGT041"/>
    <s v="Home"/>
    <s v="Standard"/>
    <n v="1"/>
    <s v="Valid"/>
    <x v="2"/>
    <x v="0"/>
  </r>
  <r>
    <x v="66"/>
    <s v="CUST01242"/>
    <s v="POL02350"/>
    <x v="11"/>
    <s v="West"/>
    <m/>
    <d v="2025-10-17T00:00:00"/>
    <m/>
    <s v="Pending"/>
    <n v="4"/>
    <n v="10"/>
    <s v="AGT048"/>
    <s v="Motor"/>
    <s v="Fast Track"/>
    <n v="1"/>
    <s v="Missing Amount"/>
    <x v="2"/>
    <x v="1"/>
  </r>
  <r>
    <x v="67"/>
    <s v="CUST00087"/>
    <s v="POL02546"/>
    <x v="12"/>
    <s v="Central"/>
    <n v="49215.03"/>
    <d v="2025-03-12T00:00:00"/>
    <m/>
    <s v="Under Review"/>
    <n v="3"/>
    <n v="7"/>
    <s v="AGT066"/>
    <s v="Travel"/>
    <s v="Manual Review"/>
    <n v="1"/>
    <s v="Valid"/>
    <x v="3"/>
    <x v="4"/>
  </r>
  <r>
    <x v="68"/>
    <s v="CUST01993"/>
    <s v="POL02441"/>
    <x v="11"/>
    <s v="Central"/>
    <n v="44883.44"/>
    <d v="2025-01-15T00:00:00"/>
    <m/>
    <s v="Under Review"/>
    <n v="14"/>
    <n v="10"/>
    <s v="AGT022"/>
    <s v="Motor"/>
    <s v="Fast Track"/>
    <n v="1"/>
    <s v="Valid"/>
    <x v="4"/>
    <x v="4"/>
  </r>
  <r>
    <x v="69"/>
    <s v="CUST01497"/>
    <s v="POL01885"/>
    <x v="5"/>
    <s v="East"/>
    <n v="54001.65"/>
    <d v="2025-04-08T00:00:00"/>
    <d v="2025-04-25T00:00:00"/>
    <s v="Settled"/>
    <n v="17"/>
    <n v="15"/>
    <s v="AGT056"/>
    <s v="Health"/>
    <s v="Standard"/>
    <n v="1"/>
    <s v="Valid"/>
    <x v="2"/>
    <x v="3"/>
  </r>
  <r>
    <x v="70"/>
    <s v="CUST00804"/>
    <s v="POL00058"/>
    <x v="3"/>
    <s v="West"/>
    <n v="95182.89"/>
    <d v="2025-03-09T00:00:00"/>
    <d v="2025-03-26T00:00:00"/>
    <s v="Settled"/>
    <n v="17"/>
    <n v="12"/>
    <s v="AGT069"/>
    <s v="Home"/>
    <s v="Manual Review"/>
    <n v="1"/>
    <s v="Valid"/>
    <x v="4"/>
    <x v="1"/>
  </r>
  <r>
    <x v="71"/>
    <s v="CUST02147"/>
    <s v="POL01695"/>
    <x v="12"/>
    <s v="East"/>
    <n v="345484.23"/>
    <d v="2025-06-02T00:00:00"/>
    <m/>
    <s v="Under Review"/>
    <n v="12"/>
    <n v="7"/>
    <s v="AGT022"/>
    <s v="Travel"/>
    <s v="Standard"/>
    <n v="1"/>
    <s v="Valid"/>
    <x v="4"/>
    <x v="3"/>
  </r>
  <r>
    <x v="72"/>
    <s v="CUST02418"/>
    <s v="POL02623"/>
    <x v="4"/>
    <s v="Central"/>
    <n v="96943"/>
    <d v="2025-08-24T00:00:00"/>
    <d v="2025-09-20T00:00:00"/>
    <s v="Settled"/>
    <n v="27"/>
    <n v="15"/>
    <s v="AGT065"/>
    <s v="Health"/>
    <s v="Manual Review"/>
    <n v="1"/>
    <s v="Valid"/>
    <x v="0"/>
    <x v="4"/>
  </r>
  <r>
    <x v="73"/>
    <s v="CUST00060"/>
    <s v="POL02713"/>
    <x v="9"/>
    <s v="West"/>
    <n v="120722.68"/>
    <d v="2025-05-02T00:00:00"/>
    <d v="2025-05-08T00:00:00"/>
    <s v="Rejected"/>
    <n v="6"/>
    <n v="12"/>
    <s v="AGT022"/>
    <s v="Home"/>
    <s v="Fast Track"/>
    <n v="1"/>
    <s v="Valid"/>
    <x v="2"/>
    <x v="1"/>
  </r>
  <r>
    <x v="74"/>
    <s v="CUST01279"/>
    <s v="POL02671"/>
    <x v="0"/>
    <s v="Central"/>
    <n v="86232.89"/>
    <d v="2025-04-25T00:00:00"/>
    <m/>
    <s v="Pending"/>
    <n v="17"/>
    <n v="10"/>
    <s v="AGT049"/>
    <s v="Motor"/>
    <s v="Manual Review"/>
    <n v="1"/>
    <s v="Valid"/>
    <x v="0"/>
    <x v="4"/>
  </r>
  <r>
    <x v="75"/>
    <s v="CUST02076"/>
    <s v="POL00035"/>
    <x v="3"/>
    <s v="Central"/>
    <n v="36054.71"/>
    <d v="2025-05-10T00:00:00"/>
    <d v="2025-05-31T00:00:00"/>
    <s v="Rejected"/>
    <n v="21"/>
    <n v="12"/>
    <s v="AGT026"/>
    <s v="Home"/>
    <s v="Manual Review"/>
    <n v="1"/>
    <s v="Valid"/>
    <x v="2"/>
    <x v="4"/>
  </r>
  <r>
    <x v="76"/>
    <s v="CUST00022"/>
    <s v="POL01394"/>
    <x v="9"/>
    <s v="South"/>
    <n v="200146.18"/>
    <d v="2025-11-23T00:00:00"/>
    <d v="2025-12-05T00:00:00"/>
    <s v="Settled"/>
    <n v="12"/>
    <n v="12"/>
    <s v="AGT051"/>
    <s v="Home"/>
    <s v="Standard"/>
    <n v="1"/>
    <s v="Valid"/>
    <x v="1"/>
    <x v="0"/>
  </r>
  <r>
    <x v="77"/>
    <s v="CUST00578"/>
    <s v="POL01974"/>
    <x v="8"/>
    <s v="Central"/>
    <n v="476353.35"/>
    <d v="2025-05-13T00:00:00"/>
    <d v="2025-05-30T00:00:00"/>
    <s v="Settled"/>
    <n v="17"/>
    <n v="20"/>
    <s v="AGT012"/>
    <s v="Life"/>
    <s v="Standard"/>
    <n v="1"/>
    <s v="Valid"/>
    <x v="1"/>
    <x v="4"/>
  </r>
  <r>
    <x v="78"/>
    <s v="CUST02460"/>
    <s v="POL00793"/>
    <x v="4"/>
    <s v="West"/>
    <n v="26659.19"/>
    <d v="2025-08-28T00:00:00"/>
    <d v="2025-09-15T00:00:00"/>
    <s v="Rejected"/>
    <n v="18"/>
    <n v="15"/>
    <s v="AGT065"/>
    <s v="Health"/>
    <s v="Manual Review"/>
    <n v="1"/>
    <s v="Valid"/>
    <x v="0"/>
    <x v="1"/>
  </r>
  <r>
    <x v="79"/>
    <s v="CUST00712"/>
    <s v="POL01312"/>
    <x v="4"/>
    <s v="South"/>
    <n v="405661.49"/>
    <d v="2025-01-06T00:00:00"/>
    <d v="2025-01-21T00:00:00"/>
    <s v="Settled"/>
    <n v="15"/>
    <n v="15"/>
    <s v="AGT011"/>
    <s v="Health"/>
    <s v="Standard"/>
    <n v="1"/>
    <s v="Valid"/>
    <x v="0"/>
    <x v="0"/>
  </r>
  <r>
    <x v="80"/>
    <s v="CUST02360"/>
    <s v="POL00312"/>
    <x v="11"/>
    <s v="North"/>
    <n v="65128.480000000003"/>
    <d v="2025-02-07T00:00:00"/>
    <m/>
    <s v="Under Review"/>
    <n v="13"/>
    <n v="10"/>
    <s v="AGT027"/>
    <s v="Motor"/>
    <s v="Standard"/>
    <n v="1"/>
    <s v="Valid"/>
    <x v="3"/>
    <x v="2"/>
  </r>
  <r>
    <x v="81"/>
    <s v="CUST00612"/>
    <s v="POL00620"/>
    <x v="3"/>
    <s v="West"/>
    <n v="31452.66"/>
    <d v="2025-05-03T00:00:00"/>
    <d v="2025-05-15T00:00:00"/>
    <s v="Settled"/>
    <n v="12"/>
    <n v="10"/>
    <s v="AGT066"/>
    <s v="Motor"/>
    <s v="Manual Review"/>
    <n v="1"/>
    <s v="Valid"/>
    <x v="3"/>
    <x v="1"/>
  </r>
  <r>
    <x v="82"/>
    <s v="CUST00955"/>
    <s v="POL00019"/>
    <x v="4"/>
    <s v="South"/>
    <n v="104219.95"/>
    <d v="2025-06-28T00:00:00"/>
    <d v="2025-07-14T00:00:00"/>
    <s v="Settled"/>
    <n v="16"/>
    <n v="15"/>
    <s v="AGT008"/>
    <s v="Health"/>
    <s v="Manual Review"/>
    <n v="1"/>
    <s v="Valid"/>
    <x v="4"/>
    <x v="0"/>
  </r>
  <r>
    <x v="83"/>
    <s v="CUST02423"/>
    <s v="POL03135"/>
    <x v="11"/>
    <s v="South"/>
    <n v="36004.19"/>
    <d v="2025-05-12T00:00:00"/>
    <d v="2025-05-13T00:00:00"/>
    <s v="Settled"/>
    <n v="1"/>
    <n v="10"/>
    <s v="AGT067"/>
    <s v="Motor"/>
    <s v="Standard"/>
    <n v="1"/>
    <s v="Valid"/>
    <x v="3"/>
    <x v="0"/>
  </r>
  <r>
    <x v="84"/>
    <s v="CUST01623"/>
    <s v="POL02752"/>
    <x v="4"/>
    <s v="East"/>
    <n v="29841.599999999999"/>
    <d v="2025-03-31T00:00:00"/>
    <m/>
    <s v="Under Review"/>
    <n v="10"/>
    <n v="15"/>
    <s v="AGT033"/>
    <s v="Health"/>
    <s v="Standard"/>
    <n v="1"/>
    <s v="Valid"/>
    <x v="4"/>
    <x v="3"/>
  </r>
  <r>
    <x v="85"/>
    <s v="CUST01880"/>
    <s v="POL01293"/>
    <x v="7"/>
    <s v="North"/>
    <n v="25129.43"/>
    <d v="2025-07-17T00:00:00"/>
    <d v="2025-07-18T00:00:00"/>
    <s v="Settled"/>
    <n v="1"/>
    <n v="7"/>
    <s v="AGT021"/>
    <s v="Travel"/>
    <s v="Standard"/>
    <n v="1"/>
    <s v="Valid"/>
    <x v="2"/>
    <x v="2"/>
  </r>
  <r>
    <x v="86"/>
    <s v="CUST00512"/>
    <s v="POL00014"/>
    <x v="9"/>
    <s v="South"/>
    <n v="94876.35"/>
    <d v="2025-03-28T00:00:00"/>
    <d v="2025-04-17T00:00:00"/>
    <s v="Settled"/>
    <n v="20"/>
    <n v="12"/>
    <s v="AGT067"/>
    <s v="Home"/>
    <s v="Manual Review"/>
    <n v="1"/>
    <s v="Valid"/>
    <x v="4"/>
    <x v="0"/>
  </r>
  <r>
    <x v="87"/>
    <s v="CUST01544"/>
    <s v="POL01073"/>
    <x v="3"/>
    <s v="West"/>
    <n v="23357.63"/>
    <d v="2025-06-10T00:00:00"/>
    <d v="2025-06-11T00:00:00"/>
    <s v="Settled"/>
    <n v="1"/>
    <n v="10"/>
    <s v="AGT069"/>
    <s v="Motor"/>
    <s v="Fast Track"/>
    <n v="1"/>
    <s v="Valid"/>
    <x v="4"/>
    <x v="1"/>
  </r>
  <r>
    <x v="88"/>
    <s v="CUST01297"/>
    <s v="POL01390"/>
    <x v="0"/>
    <s v="North"/>
    <n v="39142.14"/>
    <d v="2025-02-06T00:00:00"/>
    <d v="2025-02-17T00:00:00"/>
    <s v="Settled"/>
    <n v="11"/>
    <n v="10"/>
    <s v="AGT069"/>
    <s v="Motor"/>
    <s v="Standard"/>
    <n v="1"/>
    <s v="Valid"/>
    <x v="0"/>
    <x v="2"/>
  </r>
  <r>
    <x v="89"/>
    <s v="CUST00152"/>
    <s v="POL00541"/>
    <x v="0"/>
    <s v="West"/>
    <n v="33211.57"/>
    <d v="2025-02-27T00:00:00"/>
    <m/>
    <s v="Pending"/>
    <n v="7"/>
    <n v="10"/>
    <s v="AGT046"/>
    <s v="Motor"/>
    <s v="Standard"/>
    <n v="1"/>
    <s v="Valid"/>
    <x v="3"/>
    <x v="1"/>
  </r>
  <r>
    <x v="90"/>
    <s v="CUST00044"/>
    <s v="POL02118"/>
    <x v="9"/>
    <s v="North"/>
    <n v="87199.83"/>
    <d v="2025-10-30T00:00:00"/>
    <m/>
    <s v="Pending"/>
    <n v="26"/>
    <n v="12"/>
    <s v="AGT016"/>
    <s v="Home"/>
    <s v="Fraud Review"/>
    <n v="1"/>
    <s v="Valid"/>
    <x v="3"/>
    <x v="2"/>
  </r>
  <r>
    <x v="91"/>
    <s v="CUST01929"/>
    <s v="POL03193"/>
    <x v="9"/>
    <s v="Central"/>
    <n v="167582.72"/>
    <d v="2025-07-16T00:00:00"/>
    <m/>
    <s v="Under Review"/>
    <n v="17"/>
    <n v="12"/>
    <s v="AGT057"/>
    <s v="Home"/>
    <s v="Standard"/>
    <n v="1"/>
    <s v="Valid"/>
    <x v="3"/>
    <x v="4"/>
  </r>
  <r>
    <x v="92"/>
    <s v="CUST00140"/>
    <s v="POL02701"/>
    <x v="14"/>
    <s v="South"/>
    <n v="93180.23"/>
    <d v="2025-04-13T00:00:00"/>
    <d v="2025-05-01T00:00:00"/>
    <s v="Settled"/>
    <n v="18"/>
    <n v="15"/>
    <s v="AGT057"/>
    <s v="Health"/>
    <s v="Manual Review"/>
    <n v="1"/>
    <s v="Valid"/>
    <x v="2"/>
    <x v="0"/>
  </r>
  <r>
    <x v="93"/>
    <s v="CUST00888"/>
    <s v="POL02740"/>
    <x v="3"/>
    <s v="West"/>
    <n v="63633.8"/>
    <d v="2025-01-12T00:00:00"/>
    <d v="2025-01-25T00:00:00"/>
    <s v="Settled"/>
    <n v="13"/>
    <n v="10"/>
    <s v="AGT071"/>
    <s v="Motor"/>
    <s v="Standard"/>
    <n v="1"/>
    <s v="Valid"/>
    <x v="4"/>
    <x v="1"/>
  </r>
  <r>
    <x v="94"/>
    <s v="CUST00514"/>
    <s v="POL02659"/>
    <x v="3"/>
    <s v="West"/>
    <n v="19847.02"/>
    <d v="2025-09-18T00:00:00"/>
    <d v="2025-09-29T00:00:00"/>
    <s v="Settled"/>
    <n v="11"/>
    <n v="10"/>
    <s v="AGT059"/>
    <s v="Motor"/>
    <s v="Fast Track"/>
    <n v="1"/>
    <s v="Valid"/>
    <x v="0"/>
    <x v="1"/>
  </r>
  <r>
    <x v="95"/>
    <s v="CUST00351"/>
    <s v="POL00224"/>
    <x v="0"/>
    <s v="Central"/>
    <n v="63824.19"/>
    <d v="2025-04-22T00:00:00"/>
    <d v="2025-05-15T00:00:00"/>
    <s v="Settled"/>
    <n v="23"/>
    <n v="10"/>
    <s v="AGT025"/>
    <s v="Motor"/>
    <s v="Manual Review"/>
    <n v="1"/>
    <s v="Valid"/>
    <x v="3"/>
    <x v="4"/>
  </r>
  <r>
    <x v="96"/>
    <s v="CUST01743"/>
    <s v="POL01765"/>
    <x v="14"/>
    <s v="East"/>
    <n v="41909.449999999997"/>
    <d v="2025-06-02T00:00:00"/>
    <d v="2025-06-14T00:00:00"/>
    <s v="Settled"/>
    <n v="12"/>
    <n v="15"/>
    <s v="AGT036"/>
    <s v="Health"/>
    <s v="Standard"/>
    <n v="1"/>
    <s v="Valid"/>
    <x v="1"/>
    <x v="3"/>
  </r>
  <r>
    <x v="97"/>
    <s v="CUST01360"/>
    <s v="POL01811"/>
    <x v="7"/>
    <s v="East"/>
    <n v="9821.61"/>
    <d v="2025-07-27T00:00:00"/>
    <d v="2025-07-28T00:00:00"/>
    <s v="Settled"/>
    <n v="1"/>
    <n v="7"/>
    <s v="AGT053"/>
    <s v="Travel"/>
    <s v="Standard"/>
    <n v="1"/>
    <s v="Valid"/>
    <x v="2"/>
    <x v="3"/>
  </r>
  <r>
    <x v="98"/>
    <s v="CUST00595"/>
    <s v="POL00323"/>
    <x v="7"/>
    <s v="North"/>
    <n v="53071.29"/>
    <d v="2025-01-25T00:00:00"/>
    <m/>
    <s v="Pending"/>
    <n v="6"/>
    <n v="7"/>
    <s v="AGT063"/>
    <s v="Travel"/>
    <s v="Standard"/>
    <n v="1"/>
    <s v="Valid"/>
    <x v="1"/>
    <x v="2"/>
  </r>
  <r>
    <x v="99"/>
    <s v="CUST00014"/>
    <s v="POL00472"/>
    <x v="3"/>
    <s v="East"/>
    <n v="27364.79"/>
    <d v="2025-07-28T00:00:00"/>
    <d v="2025-08-10T00:00:00"/>
    <s v="Settled"/>
    <n v="13"/>
    <n v="10"/>
    <s v="AGT025"/>
    <s v="Motor"/>
    <s v="Standard"/>
    <n v="1"/>
    <s v="Valid"/>
    <x v="2"/>
    <x v="3"/>
  </r>
  <r>
    <x v="100"/>
    <s v="CUST00579"/>
    <s v="POL01809"/>
    <x v="9"/>
    <s v="East"/>
    <n v="116938.84"/>
    <d v="2025-11-30T00:00:00"/>
    <d v="2025-12-05T00:00:00"/>
    <s v="Settled"/>
    <n v="5"/>
    <n v="12"/>
    <s v="AGT021"/>
    <s v="Home"/>
    <s v="Standard"/>
    <n v="1"/>
    <s v="Valid"/>
    <x v="1"/>
    <x v="3"/>
  </r>
  <r>
    <x v="101"/>
    <s v="CUST00166"/>
    <s v="POL02291"/>
    <x v="14"/>
    <s v="East"/>
    <n v="61928.54"/>
    <d v="2025-03-02T00:00:00"/>
    <d v="2025-03-17T00:00:00"/>
    <s v="Settled"/>
    <n v="15"/>
    <n v="15"/>
    <s v="AGT073"/>
    <s v="Health"/>
    <s v="Standard"/>
    <n v="1"/>
    <s v="Valid"/>
    <x v="0"/>
    <x v="3"/>
  </r>
  <r>
    <x v="102"/>
    <s v="CUST01293"/>
    <s v="POL00670"/>
    <x v="7"/>
    <s v="North"/>
    <n v="16141.63"/>
    <d v="2025-11-09T00:00:00"/>
    <d v="2025-11-19T00:00:00"/>
    <s v="Settled"/>
    <n v="10"/>
    <n v="7"/>
    <s v="AGT080"/>
    <s v="Travel"/>
    <s v="Fraud Review"/>
    <n v="1"/>
    <s v="Valid"/>
    <x v="2"/>
    <x v="2"/>
  </r>
  <r>
    <x v="103"/>
    <s v="CUST01849"/>
    <s v="POL01550"/>
    <x v="14"/>
    <s v="East"/>
    <n v="187835.85"/>
    <d v="2025-04-24T00:00:00"/>
    <d v="2025-05-15T00:00:00"/>
    <s v="Settled"/>
    <n v="21"/>
    <n v="15"/>
    <s v="AGT024"/>
    <s v="Health"/>
    <s v="Standard"/>
    <n v="1"/>
    <s v="Valid"/>
    <x v="1"/>
    <x v="3"/>
  </r>
  <r>
    <x v="104"/>
    <s v="CUST01658"/>
    <s v="POL00241"/>
    <x v="5"/>
    <s v="East"/>
    <n v="57532.73"/>
    <d v="2025-01-03T00:00:00"/>
    <d v="2025-01-20T00:00:00"/>
    <s v="Settled"/>
    <n v="17"/>
    <n v="15"/>
    <s v="AGT006"/>
    <s v="Health"/>
    <s v="Standard"/>
    <n v="1"/>
    <s v="Valid"/>
    <x v="2"/>
    <x v="3"/>
  </r>
  <r>
    <x v="105"/>
    <s v="CUST00562"/>
    <s v="POL00354"/>
    <x v="4"/>
    <s v="East"/>
    <n v="60129.83"/>
    <d v="2025-06-02T00:00:00"/>
    <d v="2025-06-11T00:00:00"/>
    <s v="Settled"/>
    <n v="9"/>
    <n v="15"/>
    <s v="AGT051"/>
    <s v="Health"/>
    <s v="Fast Track"/>
    <n v="1"/>
    <s v="Valid"/>
    <x v="1"/>
    <x v="3"/>
  </r>
  <r>
    <x v="106"/>
    <s v="CUST02365"/>
    <s v="POL01857"/>
    <x v="14"/>
    <s v="West"/>
    <n v="52714.77"/>
    <d v="2025-03-09T00:00:00"/>
    <d v="2025-03-21T00:00:00"/>
    <s v="Settled"/>
    <n v="12"/>
    <n v="15"/>
    <s v="AGT002"/>
    <s v="Health"/>
    <s v="Standard"/>
    <n v="1"/>
    <s v="Valid"/>
    <x v="0"/>
    <x v="1"/>
  </r>
  <r>
    <x v="107"/>
    <s v="CUST01182"/>
    <s v="POL01783"/>
    <x v="3"/>
    <s v="South"/>
    <n v="72872.820000000007"/>
    <d v="2025-05-18T00:00:00"/>
    <d v="2025-05-27T00:00:00"/>
    <s v="Settled"/>
    <n v="9"/>
    <n v="10"/>
    <s v="AGT016"/>
    <s v="Motor"/>
    <s v="Standard"/>
    <n v="1"/>
    <s v="Valid"/>
    <x v="2"/>
    <x v="0"/>
  </r>
  <r>
    <x v="108"/>
    <s v="CUST01281"/>
    <s v="POL02401"/>
    <x v="3"/>
    <s v="East"/>
    <n v="58598.19"/>
    <d v="2025-02-26T00:00:00"/>
    <d v="2025-03-26T00:00:00"/>
    <s v="Settled"/>
    <n v="28"/>
    <n v="10"/>
    <s v="AGT043"/>
    <s v="Motor"/>
    <s v="Fraud Review"/>
    <n v="1"/>
    <s v="Valid"/>
    <x v="2"/>
    <x v="3"/>
  </r>
  <r>
    <x v="109"/>
    <s v="CUST01522"/>
    <s v="POL02915"/>
    <x v="3"/>
    <s v="South"/>
    <n v="41190.86"/>
    <d v="2025-08-17T00:00:00"/>
    <d v="2025-09-01T00:00:00"/>
    <s v="Settled"/>
    <n v="15"/>
    <n v="10"/>
    <s v="AGT030"/>
    <s v="Motor"/>
    <s v="Manual Review"/>
    <n v="1"/>
    <s v="Valid"/>
    <x v="2"/>
    <x v="0"/>
  </r>
  <r>
    <x v="110"/>
    <s v="CUST00051"/>
    <s v="POL00608"/>
    <x v="0"/>
    <s v="West"/>
    <n v="35683.25"/>
    <d v="2025-05-02T00:00:00"/>
    <d v="2025-05-14T00:00:00"/>
    <s v="Settled"/>
    <n v="12"/>
    <n v="10"/>
    <s v="AGT004"/>
    <s v="Motor"/>
    <s v="Standard"/>
    <n v="1"/>
    <s v="Valid"/>
    <x v="1"/>
    <x v="1"/>
  </r>
  <r>
    <x v="111"/>
    <s v="CUST01117"/>
    <s v="POL01092"/>
    <x v="14"/>
    <s v="West"/>
    <n v="82746.47"/>
    <d v="2025-09-05T00:00:00"/>
    <d v="2025-09-08T00:00:00"/>
    <s v="Settled"/>
    <n v="3"/>
    <n v="15"/>
    <s v="AGT029"/>
    <s v="Health"/>
    <s v="Fast Track"/>
    <n v="1"/>
    <s v="Valid"/>
    <x v="3"/>
    <x v="1"/>
  </r>
  <r>
    <x v="112"/>
    <s v="CUST01763"/>
    <s v="POL02739"/>
    <x v="14"/>
    <s v="South"/>
    <n v="55694.9"/>
    <d v="2025-03-12T00:00:00"/>
    <d v="2025-03-22T00:00:00"/>
    <s v="Settled"/>
    <n v="10"/>
    <n v="15"/>
    <s v="AGT054"/>
    <s v="Health"/>
    <s v="Standard"/>
    <n v="1"/>
    <s v="Valid"/>
    <x v="3"/>
    <x v="0"/>
  </r>
  <r>
    <x v="113"/>
    <s v="CUST00002"/>
    <s v="POL00163"/>
    <x v="3"/>
    <s v="South"/>
    <n v="199401.44"/>
    <d v="2025-01-14T00:00:00"/>
    <d v="2025-01-29T00:00:00"/>
    <s v="Settled"/>
    <n v="15"/>
    <n v="10"/>
    <s v="AGT061"/>
    <s v="Motor"/>
    <s v="Standard"/>
    <n v="1"/>
    <s v="Valid"/>
    <x v="0"/>
    <x v="0"/>
  </r>
  <r>
    <x v="114"/>
    <s v="CUST00190"/>
    <s v="POL02651"/>
    <x v="14"/>
    <s v="West"/>
    <n v="60409.87"/>
    <d v="2025-04-19T00:00:00"/>
    <d v="2025-04-29T00:00:00"/>
    <s v="Settled"/>
    <n v="10"/>
    <n v="15"/>
    <s v="AGT061"/>
    <s v="Health"/>
    <s v="Standard"/>
    <n v="1"/>
    <s v="Valid"/>
    <x v="1"/>
    <x v="1"/>
  </r>
  <r>
    <x v="115"/>
    <s v="CUST02262"/>
    <s v="POL03025"/>
    <x v="10"/>
    <s v="West"/>
    <n v="37278.39"/>
    <d v="2025-09-06T00:00:00"/>
    <d v="2025-09-12T00:00:00"/>
    <s v="Settled"/>
    <n v="6"/>
    <n v="7"/>
    <s v="AGT023"/>
    <s v="Travel"/>
    <s v="Standard"/>
    <n v="1"/>
    <s v="Valid"/>
    <x v="1"/>
    <x v="1"/>
  </r>
  <r>
    <x v="116"/>
    <s v="CUST00917"/>
    <s v="POL00320"/>
    <x v="8"/>
    <s v="North"/>
    <n v="282776.23"/>
    <d v="2025-11-25T00:00:00"/>
    <m/>
    <s v="Pending"/>
    <n v="15"/>
    <n v="20"/>
    <s v="AGT054"/>
    <s v="Life"/>
    <s v="Standard"/>
    <n v="1"/>
    <s v="Valid"/>
    <x v="0"/>
    <x v="2"/>
  </r>
  <r>
    <x v="117"/>
    <s v="CUST01477"/>
    <s v="POL00454"/>
    <x v="14"/>
    <s v="South"/>
    <n v="70438.45"/>
    <d v="2025-10-21T00:00:00"/>
    <d v="2025-11-10T00:00:00"/>
    <s v="Settled"/>
    <n v="20"/>
    <n v="15"/>
    <s v="AGT027"/>
    <s v="Health"/>
    <s v="Standard"/>
    <n v="1"/>
    <s v="Valid"/>
    <x v="2"/>
    <x v="0"/>
  </r>
  <r>
    <x v="118"/>
    <s v="CUST00608"/>
    <s v="POL02190"/>
    <x v="4"/>
    <s v="South"/>
    <n v="152506.38"/>
    <d v="2025-01-03T00:00:00"/>
    <d v="2025-01-22T00:00:00"/>
    <s v="Settled"/>
    <n v="19"/>
    <n v="15"/>
    <s v="AGT053"/>
    <s v="Health"/>
    <s v="Manual Review"/>
    <n v="1"/>
    <s v="Valid"/>
    <x v="0"/>
    <x v="0"/>
  </r>
  <r>
    <x v="119"/>
    <s v="CUST01894"/>
    <s v="POL01521"/>
    <x v="5"/>
    <s v="West"/>
    <n v="123937.14"/>
    <d v="2025-11-02T00:00:00"/>
    <d v="2025-11-08T00:00:00"/>
    <s v="Settled"/>
    <n v="6"/>
    <n v="15"/>
    <s v="AGT001"/>
    <s v="Health"/>
    <s v="Standard"/>
    <n v="1"/>
    <s v="Valid"/>
    <x v="0"/>
    <x v="1"/>
  </r>
  <r>
    <x v="120"/>
    <s v="CUST00577"/>
    <s v="POL03161"/>
    <x v="11"/>
    <s v="North"/>
    <n v="93598.36"/>
    <d v="2025-05-14T00:00:00"/>
    <d v="2025-06-10T00:00:00"/>
    <s v="Settled"/>
    <n v="27"/>
    <n v="10"/>
    <s v="AGT033"/>
    <s v="Motor"/>
    <s v="Fraud Review"/>
    <n v="1"/>
    <s v="Valid"/>
    <x v="3"/>
    <x v="2"/>
  </r>
  <r>
    <x v="121"/>
    <s v="CUST01912"/>
    <s v="POL01743"/>
    <x v="14"/>
    <s v="West"/>
    <n v="121520.88"/>
    <d v="2025-01-19T00:00:00"/>
    <m/>
    <s v="Under Review"/>
    <n v="12"/>
    <n v="15"/>
    <s v="AGT026"/>
    <s v="Health"/>
    <s v="Standard"/>
    <n v="1"/>
    <s v="Valid"/>
    <x v="2"/>
    <x v="1"/>
  </r>
  <r>
    <x v="122"/>
    <s v="CUST02008"/>
    <s v="POL02097"/>
    <x v="7"/>
    <s v="West"/>
    <n v="10505.02"/>
    <d v="2025-03-21T00:00:00"/>
    <d v="2025-04-05T00:00:00"/>
    <s v="Settled"/>
    <n v="15"/>
    <n v="7"/>
    <s v="AGT054"/>
    <s v="Travel"/>
    <s v="Manual Review"/>
    <n v="1"/>
    <s v="Valid"/>
    <x v="2"/>
    <x v="1"/>
  </r>
  <r>
    <x v="123"/>
    <s v="CUST01721"/>
    <s v="POL00759"/>
    <x v="14"/>
    <s v="West"/>
    <n v="113192.88"/>
    <d v="2025-10-23T00:00:00"/>
    <d v="2025-11-07T00:00:00"/>
    <s v="Settled"/>
    <n v="15"/>
    <n v="15"/>
    <s v="AGT022"/>
    <s v="Health"/>
    <s v="Standard"/>
    <n v="1"/>
    <s v="Valid"/>
    <x v="2"/>
    <x v="1"/>
  </r>
  <r>
    <x v="124"/>
    <s v="CUST00480"/>
    <s v="POL01039"/>
    <x v="0"/>
    <s v="Central"/>
    <n v="55344.13"/>
    <d v="2025-07-20T00:00:00"/>
    <m/>
    <s v="Pending"/>
    <n v="19"/>
    <n v="10"/>
    <s v="AGT024"/>
    <s v="Motor"/>
    <s v="Standard"/>
    <n v="1"/>
    <s v="Valid"/>
    <x v="4"/>
    <x v="4"/>
  </r>
  <r>
    <x v="125"/>
    <s v="CUST00441"/>
    <s v="POL00568"/>
    <x v="5"/>
    <s v="East"/>
    <n v="60901.94"/>
    <d v="2025-02-24T00:00:00"/>
    <d v="2025-03-19T00:00:00"/>
    <s v="Settled"/>
    <n v="23"/>
    <n v="15"/>
    <s v="AGT044"/>
    <s v="Health"/>
    <s v="Manual Review"/>
    <n v="1"/>
    <s v="Valid"/>
    <x v="4"/>
    <x v="3"/>
  </r>
  <r>
    <x v="126"/>
    <s v="CUST00353"/>
    <s v="POL00470"/>
    <x v="0"/>
    <s v="West"/>
    <n v="616216.82999999996"/>
    <d v="2025-09-24T00:00:00"/>
    <d v="2025-10-05T00:00:00"/>
    <s v="Settled"/>
    <n v="11"/>
    <n v="10"/>
    <s v="AGT053"/>
    <s v="Motor"/>
    <s v="Standard"/>
    <n v="1"/>
    <s v="Valid"/>
    <x v="0"/>
    <x v="1"/>
  </r>
  <r>
    <x v="127"/>
    <s v="CUST01873"/>
    <s v="POL00363"/>
    <x v="3"/>
    <s v="West"/>
    <n v="24941.21"/>
    <d v="2025-04-24T00:00:00"/>
    <m/>
    <s v="Pending"/>
    <n v="7"/>
    <n v="10"/>
    <s v="AGT033"/>
    <s v="Motor"/>
    <s v="Manual Review"/>
    <n v="1"/>
    <s v="Valid"/>
    <x v="1"/>
    <x v="1"/>
  </r>
  <r>
    <x v="128"/>
    <s v="CUST00499"/>
    <s v="POL02857"/>
    <x v="14"/>
    <s v="West"/>
    <n v="80140.929999999993"/>
    <d v="2025-02-09T00:00:00"/>
    <d v="2025-02-25T00:00:00"/>
    <s v="Settled"/>
    <n v="16"/>
    <n v="15"/>
    <s v="AGT072"/>
    <s v="Health"/>
    <s v="Manual Review"/>
    <n v="1"/>
    <s v="Valid"/>
    <x v="4"/>
    <x v="1"/>
  </r>
  <r>
    <x v="129"/>
    <s v="CUST00351"/>
    <s v="POL00224"/>
    <x v="3"/>
    <s v="East"/>
    <n v="58151.82"/>
    <d v="2025-05-08T00:00:00"/>
    <d v="2025-05-24T00:00:00"/>
    <s v="Settled"/>
    <n v="16"/>
    <n v="10"/>
    <s v="AGT079"/>
    <s v="Motor"/>
    <s v="Manual Review"/>
    <n v="1"/>
    <s v="Valid"/>
    <x v="3"/>
    <x v="3"/>
  </r>
  <r>
    <x v="130"/>
    <s v="CUST00387"/>
    <s v="POL01653"/>
    <x v="2"/>
    <s v="North"/>
    <n v="284451.65999999997"/>
    <d v="2025-09-14T00:00:00"/>
    <d v="2025-10-09T00:00:00"/>
    <s v="Settled"/>
    <n v="25"/>
    <n v="20"/>
    <s v="AGT049"/>
    <s v="Life"/>
    <s v="Manual Review"/>
    <n v="1"/>
    <s v="Valid"/>
    <x v="2"/>
    <x v="2"/>
  </r>
  <r>
    <x v="131"/>
    <s v="CUST00056"/>
    <s v="POL01627"/>
    <x v="7"/>
    <s v="Central"/>
    <n v="15519.45"/>
    <d v="2025-04-10T00:00:00"/>
    <m/>
    <s v="Pending"/>
    <n v="3"/>
    <n v="7"/>
    <s v="AGT044"/>
    <s v="Travel"/>
    <s v="Fast Track"/>
    <n v="1"/>
    <s v="Valid"/>
    <x v="0"/>
    <x v="4"/>
  </r>
  <r>
    <x v="132"/>
    <s v="CUST00528"/>
    <s v="POL00179"/>
    <x v="3"/>
    <s v="North"/>
    <n v="75237.58"/>
    <d v="2025-02-23T00:00:00"/>
    <d v="2025-03-07T00:00:00"/>
    <s v="Settled"/>
    <n v="12"/>
    <n v="10"/>
    <s v="AGT042"/>
    <s v="Motor"/>
    <s v="Standard"/>
    <n v="1"/>
    <s v="Valid"/>
    <x v="4"/>
    <x v="2"/>
  </r>
  <r>
    <x v="133"/>
    <s v="CUST00484"/>
    <s v="POL02695"/>
    <x v="9"/>
    <s v="Central"/>
    <n v="52986.82"/>
    <d v="2025-04-09T00:00:00"/>
    <d v="2025-04-16T00:00:00"/>
    <s v="Settled"/>
    <n v="7"/>
    <n v="12"/>
    <s v="AGT006"/>
    <s v="Home"/>
    <s v="Fast Track"/>
    <n v="1"/>
    <s v="Valid"/>
    <x v="1"/>
    <x v="4"/>
  </r>
  <r>
    <x v="134"/>
    <s v="CUST00286"/>
    <s v="POL01603"/>
    <x v="10"/>
    <s v="South"/>
    <n v="36071.06"/>
    <d v="2025-09-23T00:00:00"/>
    <d v="2025-09-30T00:00:00"/>
    <s v="Settled"/>
    <n v="7"/>
    <n v="7"/>
    <s v="AGT033"/>
    <s v="Travel"/>
    <s v="Standard"/>
    <n v="1"/>
    <s v="Valid"/>
    <x v="0"/>
    <x v="0"/>
  </r>
  <r>
    <x v="135"/>
    <s v="CUST00408"/>
    <s v="POL00406"/>
    <x v="11"/>
    <s v="East"/>
    <m/>
    <d v="2025-02-26T00:00:00"/>
    <d v="2025-03-15T00:00:00"/>
    <s v="Settled"/>
    <n v="17"/>
    <n v="10"/>
    <s v="AGT065"/>
    <s v="Motor"/>
    <s v="Standard"/>
    <n v="1"/>
    <s v="Missing Amount"/>
    <x v="2"/>
    <x v="3"/>
  </r>
  <r>
    <x v="136"/>
    <s v="CUST02050"/>
    <s v="POL00412"/>
    <x v="8"/>
    <s v="Central"/>
    <n v="255972.78"/>
    <d v="2025-06-04T00:00:00"/>
    <d v="2025-06-20T00:00:00"/>
    <s v="Settled"/>
    <n v="16"/>
    <n v="20"/>
    <s v="AGT056"/>
    <s v="Life"/>
    <s v="Fast Track"/>
    <n v="1"/>
    <s v="Valid"/>
    <x v="3"/>
    <x v="4"/>
  </r>
  <r>
    <x v="137"/>
    <s v="CUST01423"/>
    <s v="POL02242"/>
    <x v="8"/>
    <s v="West"/>
    <n v="286160.21999999997"/>
    <d v="2025-08-09T00:00:00"/>
    <d v="2025-08-24T00:00:00"/>
    <s v="Settled"/>
    <n v="15"/>
    <n v="20"/>
    <s v="AGT005"/>
    <s v="Life"/>
    <s v="Standard"/>
    <n v="1"/>
    <s v="Valid"/>
    <x v="3"/>
    <x v="1"/>
  </r>
  <r>
    <x v="138"/>
    <s v="CUST01360"/>
    <s v="POL01983"/>
    <x v="1"/>
    <m/>
    <n v="840056.44"/>
    <d v="2025-01-21T00:00:00"/>
    <m/>
    <s v="Pending"/>
    <n v="37"/>
    <n v="20"/>
    <s v="AGT012"/>
    <s v="Life"/>
    <s v="Fraud Review"/>
    <n v="1"/>
    <s v="Valid"/>
    <x v="2"/>
    <x v="2"/>
  </r>
  <r>
    <x v="139"/>
    <s v="CUST00859"/>
    <s v="POL01321"/>
    <x v="10"/>
    <s v="South"/>
    <n v="43684.32"/>
    <d v="2025-07-13T00:00:00"/>
    <d v="2025-07-30T00:00:00"/>
    <s v="Settled"/>
    <n v="17"/>
    <n v="7"/>
    <s v="AGT067"/>
    <s v="Travel"/>
    <s v="Manual Review"/>
    <n v="1"/>
    <s v="Valid"/>
    <x v="0"/>
    <x v="0"/>
  </r>
  <r>
    <x v="140"/>
    <s v="CUST02397"/>
    <s v="POL01297"/>
    <x v="0"/>
    <s v="South"/>
    <n v="72736.14"/>
    <d v="2025-09-19T00:00:00"/>
    <d v="2025-09-21T00:00:00"/>
    <s v="Settled"/>
    <n v="2"/>
    <n v="10"/>
    <s v="AGT059"/>
    <s v="Motor"/>
    <s v="Fast Track"/>
    <n v="1"/>
    <s v="Valid"/>
    <x v="3"/>
    <x v="0"/>
  </r>
  <r>
    <x v="141"/>
    <s v="CUST01139"/>
    <s v="POL00113"/>
    <x v="0"/>
    <s v="North"/>
    <n v="85656.58"/>
    <d v="2025-07-24T00:00:00"/>
    <d v="2025-08-02T00:00:00"/>
    <s v="Settled"/>
    <n v="9"/>
    <n v="10"/>
    <s v="AGT033"/>
    <s v="Motor"/>
    <s v="Standard"/>
    <n v="1"/>
    <s v="Valid"/>
    <x v="0"/>
    <x v="2"/>
  </r>
  <r>
    <x v="142"/>
    <s v="CUST01728"/>
    <s v="POL00102"/>
    <x v="2"/>
    <s v="East"/>
    <n v="307945.65999999997"/>
    <d v="2025-03-03T00:00:00"/>
    <m/>
    <s v="Pending"/>
    <n v="31"/>
    <n v="20"/>
    <s v="AGT076"/>
    <s v="Life"/>
    <s v="Manual Review"/>
    <n v="1"/>
    <s v="Valid"/>
    <x v="2"/>
    <x v="3"/>
  </r>
  <r>
    <x v="143"/>
    <s v="CUST00308"/>
    <s v="POL01716"/>
    <x v="6"/>
    <s v="South"/>
    <n v="157493.72"/>
    <d v="2025-06-24T00:00:00"/>
    <d v="2025-07-03T00:00:00"/>
    <s v="Settled"/>
    <n v="9"/>
    <n v="12"/>
    <s v="AGT005"/>
    <s v="Home"/>
    <s v="Standard"/>
    <n v="1"/>
    <s v="Valid"/>
    <x v="0"/>
    <x v="0"/>
  </r>
  <r>
    <x v="144"/>
    <s v="CUST01879"/>
    <s v="POL01164"/>
    <x v="12"/>
    <s v="South"/>
    <n v="20234.12"/>
    <d v="2025-10-29T00:00:00"/>
    <d v="2025-10-30T00:00:00"/>
    <s v="Settled"/>
    <n v="1"/>
    <n v="7"/>
    <s v="AGT061"/>
    <s v="Travel"/>
    <s v="Standard"/>
    <n v="1"/>
    <s v="Valid"/>
    <x v="4"/>
    <x v="0"/>
  </r>
  <r>
    <x v="145"/>
    <s v="CUST01882"/>
    <s v="POL00807"/>
    <x v="8"/>
    <s v="South"/>
    <n v="1262347.78"/>
    <d v="2025-03-15T00:00:00"/>
    <d v="2025-04-11T00:00:00"/>
    <s v="Settled"/>
    <n v="27"/>
    <n v="20"/>
    <s v="AGT079"/>
    <s v="Life"/>
    <s v="Manual Review"/>
    <n v="1"/>
    <s v="Valid"/>
    <x v="3"/>
    <x v="0"/>
  </r>
  <r>
    <x v="146"/>
    <s v="CUST00035"/>
    <s v="POL01214"/>
    <x v="8"/>
    <s v="Central"/>
    <n v="338967.7"/>
    <d v="2025-02-23T00:00:00"/>
    <m/>
    <s v="Pending"/>
    <n v="22"/>
    <n v="20"/>
    <s v="AGT035"/>
    <s v="Life"/>
    <s v="Manual Review"/>
    <n v="1"/>
    <s v="Valid"/>
    <x v="4"/>
    <x v="4"/>
  </r>
  <r>
    <x v="147"/>
    <s v="CUST02364"/>
    <s v="POL01937"/>
    <x v="0"/>
    <s v="West"/>
    <n v="408095.92"/>
    <d v="2025-07-15T00:00:00"/>
    <d v="2025-07-27T00:00:00"/>
    <s v="Settled"/>
    <n v="12"/>
    <n v="10"/>
    <s v="AGT040"/>
    <s v="Motor"/>
    <s v="Manual Review"/>
    <n v="1"/>
    <s v="Valid"/>
    <x v="0"/>
    <x v="1"/>
  </r>
  <r>
    <x v="148"/>
    <s v="CUST01967"/>
    <s v="POL00939"/>
    <x v="14"/>
    <s v="South"/>
    <n v="359084.23"/>
    <d v="2025-05-20T00:00:00"/>
    <d v="2025-06-05T00:00:00"/>
    <s v="Settled"/>
    <n v="16"/>
    <n v="15"/>
    <s v="AGT017"/>
    <s v="Health"/>
    <s v="Manual Review"/>
    <n v="1"/>
    <s v="Valid"/>
    <x v="2"/>
    <x v="0"/>
  </r>
  <r>
    <x v="149"/>
    <s v="CUST00453"/>
    <s v="POL01118"/>
    <x v="9"/>
    <s v="Central"/>
    <n v="79281.899999999994"/>
    <d v="2025-08-07T00:00:00"/>
    <m/>
    <s v="Pending"/>
    <n v="25"/>
    <n v="12"/>
    <s v="AGT069"/>
    <s v="Home"/>
    <s v="Fraud Review"/>
    <n v="1"/>
    <s v="Valid"/>
    <x v="2"/>
    <x v="4"/>
  </r>
  <r>
    <x v="150"/>
    <s v="CUST01488"/>
    <s v="POL00905"/>
    <x v="6"/>
    <s v="East"/>
    <n v="128530.83"/>
    <d v="2025-07-21T00:00:00"/>
    <d v="2025-07-30T00:00:00"/>
    <s v="Settled"/>
    <n v="9"/>
    <n v="12"/>
    <s v="AGT059"/>
    <s v="Home"/>
    <s v="Standard"/>
    <n v="1"/>
    <s v="Valid"/>
    <x v="1"/>
    <x v="3"/>
  </r>
  <r>
    <x v="151"/>
    <s v="CUST01748"/>
    <s v="POL02133"/>
    <x v="4"/>
    <s v="South"/>
    <n v="107799.64"/>
    <d v="2025-01-18T00:00:00"/>
    <d v="2025-01-23T00:00:00"/>
    <s v="Settled"/>
    <n v="5"/>
    <n v="15"/>
    <s v="AGT034"/>
    <s v="Health"/>
    <s v="Standard"/>
    <n v="1"/>
    <s v="Valid"/>
    <x v="2"/>
    <x v="0"/>
  </r>
  <r>
    <x v="152"/>
    <s v="CUST00590"/>
    <s v="POL00176"/>
    <x v="5"/>
    <s v="South"/>
    <n v="155958.97"/>
    <d v="2025-08-31T00:00:00"/>
    <d v="2025-09-27T00:00:00"/>
    <s v="Settled"/>
    <n v="27"/>
    <n v="15"/>
    <s v="AGT019"/>
    <s v="Health"/>
    <s v="Fraud Review"/>
    <n v="1"/>
    <s v="Valid"/>
    <x v="4"/>
    <x v="0"/>
  </r>
  <r>
    <x v="153"/>
    <s v="CUST00003"/>
    <s v="POL02940"/>
    <x v="12"/>
    <s v="Central"/>
    <n v="32671.88"/>
    <d v="2025-11-26T00:00:00"/>
    <d v="2025-12-11T00:00:00"/>
    <s v="Settled"/>
    <n v="15"/>
    <n v="7"/>
    <s v="AGT037"/>
    <s v="Travel"/>
    <s v="Manual Review"/>
    <n v="1"/>
    <s v="Valid"/>
    <x v="4"/>
    <x v="4"/>
  </r>
  <r>
    <x v="154"/>
    <s v="CUST01669"/>
    <s v="POL01775"/>
    <x v="4"/>
    <s v="South"/>
    <n v="186258.75"/>
    <d v="2025-02-16T00:00:00"/>
    <m/>
    <s v="Pending"/>
    <n v="14"/>
    <n v="15"/>
    <s v="AGT037"/>
    <s v="Health"/>
    <s v="Standard"/>
    <n v="1"/>
    <s v="Valid"/>
    <x v="1"/>
    <x v="0"/>
  </r>
  <r>
    <x v="155"/>
    <s v="CUST02031"/>
    <s v="POL00783"/>
    <x v="14"/>
    <s v="South"/>
    <n v="27091.47"/>
    <d v="2025-07-13T00:00:00"/>
    <d v="2025-07-21T00:00:00"/>
    <s v="Settled"/>
    <n v="8"/>
    <n v="15"/>
    <s v="AGT029"/>
    <s v="Health"/>
    <s v="Standard"/>
    <n v="1"/>
    <s v="Valid"/>
    <x v="0"/>
    <x v="0"/>
  </r>
  <r>
    <x v="156"/>
    <s v="CUST02378"/>
    <s v="POL02431"/>
    <x v="4"/>
    <s v="Central"/>
    <n v="57177.72"/>
    <d v="2025-05-05T00:00:00"/>
    <d v="2025-05-19T00:00:00"/>
    <s v="Settled"/>
    <n v="14"/>
    <n v="15"/>
    <s v="AGT068"/>
    <s v="Health"/>
    <s v="Standard"/>
    <n v="1"/>
    <s v="Valid"/>
    <x v="0"/>
    <x v="4"/>
  </r>
  <r>
    <x v="157"/>
    <s v="CUST01892"/>
    <s v="POL03008"/>
    <x v="8"/>
    <s v="West"/>
    <n v="264992.15000000002"/>
    <d v="2025-08-02T00:00:00"/>
    <d v="2025-09-06T00:00:00"/>
    <s v="Settled"/>
    <n v="35"/>
    <n v="20"/>
    <s v="AGT030"/>
    <s v="Life"/>
    <s v="Fraud Review"/>
    <n v="1"/>
    <s v="Valid"/>
    <x v="0"/>
    <x v="1"/>
  </r>
  <r>
    <x v="158"/>
    <s v="CUST01227"/>
    <s v="POL00187"/>
    <x v="11"/>
    <s v="West"/>
    <n v="42143.08"/>
    <d v="2025-07-17T00:00:00"/>
    <m/>
    <s v="Pending"/>
    <n v="3"/>
    <n v="10"/>
    <s v="AGT010"/>
    <s v="Motor"/>
    <s v="Standard"/>
    <n v="1"/>
    <s v="Valid"/>
    <x v="4"/>
    <x v="1"/>
  </r>
  <r>
    <x v="159"/>
    <s v="CUST00296"/>
    <s v="POL00654"/>
    <x v="3"/>
    <s v="West"/>
    <n v="21086.15"/>
    <d v="2025-07-10T00:00:00"/>
    <m/>
    <s v="Under Review"/>
    <n v="12"/>
    <n v="10"/>
    <s v="AGT064"/>
    <s v="Motor"/>
    <s v="Manual Review"/>
    <n v="1"/>
    <s v="Valid"/>
    <x v="1"/>
    <x v="1"/>
  </r>
  <r>
    <x v="160"/>
    <s v="CUST01356"/>
    <s v="POL00461"/>
    <x v="4"/>
    <s v="West"/>
    <n v="150982.13"/>
    <d v="2025-02-16T00:00:00"/>
    <m/>
    <s v="Under Review"/>
    <n v="22"/>
    <n v="15"/>
    <s v="AGT059"/>
    <s v="Health"/>
    <s v="Manual Review"/>
    <n v="1"/>
    <s v="Valid"/>
    <x v="2"/>
    <x v="1"/>
  </r>
  <r>
    <x v="161"/>
    <s v="CUST01136"/>
    <s v="POL00227"/>
    <x v="3"/>
    <s v="North"/>
    <n v="53567.69"/>
    <d v="2025-08-19T00:00:00"/>
    <m/>
    <s v="Under Review"/>
    <n v="7"/>
    <n v="12"/>
    <s v="AGT003"/>
    <s v="Home"/>
    <s v="Fast Track"/>
    <n v="1"/>
    <s v="Valid"/>
    <x v="2"/>
    <x v="2"/>
  </r>
  <r>
    <x v="162"/>
    <s v="CUST00746"/>
    <s v="POL02364"/>
    <x v="4"/>
    <s v="West"/>
    <n v="54835.95"/>
    <d v="2025-08-13T00:00:00"/>
    <m/>
    <s v="Under Review"/>
    <n v="10"/>
    <n v="15"/>
    <s v="AGT056"/>
    <s v="Health"/>
    <s v="Standard"/>
    <n v="1"/>
    <s v="Valid"/>
    <x v="1"/>
    <x v="1"/>
  </r>
  <r>
    <x v="163"/>
    <s v="CUST02150"/>
    <s v="POL00617"/>
    <x v="0"/>
    <s v="South"/>
    <n v="106170.03"/>
    <d v="2025-08-08T00:00:00"/>
    <d v="2025-08-13T00:00:00"/>
    <s v="Rejected"/>
    <n v="5"/>
    <n v="10"/>
    <s v="AGT040"/>
    <s v="Motor"/>
    <s v="Fast Track"/>
    <n v="1"/>
    <s v="Valid"/>
    <x v="1"/>
    <x v="0"/>
  </r>
  <r>
    <x v="164"/>
    <s v="CUST00176"/>
    <s v="POL01228"/>
    <x v="4"/>
    <s v="North"/>
    <n v="188386.68"/>
    <d v="2025-03-06T00:00:00"/>
    <d v="2025-03-30T00:00:00"/>
    <s v="Settled"/>
    <n v="24"/>
    <n v="15"/>
    <s v="AGT054"/>
    <s v="Health"/>
    <s v="Manual Review"/>
    <n v="1"/>
    <s v="Valid"/>
    <x v="1"/>
    <x v="2"/>
  </r>
  <r>
    <x v="165"/>
    <s v="CUST00448"/>
    <s v="POL02608"/>
    <x v="2"/>
    <s v="Central"/>
    <n v="207719.5"/>
    <d v="2025-09-24T00:00:00"/>
    <m/>
    <s v="Pending"/>
    <n v="21"/>
    <n v="20"/>
    <s v="AGT022"/>
    <s v="Life"/>
    <s v="Standard"/>
    <n v="1"/>
    <s v="Valid"/>
    <x v="0"/>
    <x v="4"/>
  </r>
  <r>
    <x v="166"/>
    <s v="CUST01065"/>
    <s v="POL01958"/>
    <x v="15"/>
    <s v="North"/>
    <n v="33132.36"/>
    <d v="2025-03-13T00:00:00"/>
    <d v="2025-03-22T00:00:00"/>
    <s v="Settled"/>
    <n v="9"/>
    <n v="10"/>
    <s v="AGT015"/>
    <s v="Motor"/>
    <s v="Standard"/>
    <n v="1"/>
    <s v="Valid"/>
    <x v="4"/>
    <x v="2"/>
  </r>
  <r>
    <x v="167"/>
    <s v="CUST00618"/>
    <s v="POL02169"/>
    <x v="11"/>
    <s v="North"/>
    <n v="38311.81"/>
    <d v="2025-02-23T00:00:00"/>
    <m/>
    <s v="Under Review"/>
    <n v="9"/>
    <n v="10"/>
    <s v="AGT045"/>
    <s v="Motor"/>
    <s v="Standard"/>
    <n v="1"/>
    <s v="Valid"/>
    <x v="0"/>
    <x v="2"/>
  </r>
  <r>
    <x v="168"/>
    <s v="CUST01104"/>
    <s v="POL00313"/>
    <x v="14"/>
    <s v="South"/>
    <n v="175422.81"/>
    <d v="2025-04-20T00:00:00"/>
    <d v="2025-04-25T00:00:00"/>
    <s v="Settled"/>
    <n v="5"/>
    <n v="15"/>
    <s v="AGT005"/>
    <s v="Health"/>
    <s v="Standard"/>
    <n v="1"/>
    <s v="Valid"/>
    <x v="3"/>
    <x v="0"/>
  </r>
  <r>
    <x v="169"/>
    <s v="CUST00554"/>
    <s v="POL03107"/>
    <x v="1"/>
    <s v="West"/>
    <n v="642347.16"/>
    <d v="2025-02-24T00:00:00"/>
    <d v="2025-03-16T00:00:00"/>
    <s v="Settled"/>
    <n v="20"/>
    <n v="20"/>
    <s v="AGT018"/>
    <s v="Life"/>
    <s v="Standard"/>
    <n v="1"/>
    <s v="Valid"/>
    <x v="0"/>
    <x v="1"/>
  </r>
  <r>
    <x v="170"/>
    <s v="CUST02400"/>
    <s v="POL00265"/>
    <x v="5"/>
    <m/>
    <n v="105781.91"/>
    <d v="2025-04-22T00:00:00"/>
    <d v="2025-05-03T00:00:00"/>
    <s v="Settled"/>
    <n v="11"/>
    <n v="15"/>
    <s v="AGT004"/>
    <s v="Health"/>
    <s v="Standard"/>
    <n v="1"/>
    <s v="Valid"/>
    <x v="0"/>
    <x v="1"/>
  </r>
  <r>
    <x v="171"/>
    <s v="CUST01710"/>
    <s v="POL02272"/>
    <x v="3"/>
    <s v="North"/>
    <n v="76321.37"/>
    <d v="2025-03-15T00:00:00"/>
    <d v="2025-04-02T00:00:00"/>
    <s v="Settled"/>
    <n v="18"/>
    <n v="10"/>
    <s v="AGT028"/>
    <s v="Motor"/>
    <s v="Fraud Review"/>
    <n v="1"/>
    <s v="Valid"/>
    <x v="2"/>
    <x v="2"/>
  </r>
  <r>
    <x v="172"/>
    <s v="CUST01673"/>
    <s v="POL02047"/>
    <x v="7"/>
    <s v="South"/>
    <n v="12731"/>
    <d v="2025-01-27T00:00:00"/>
    <m/>
    <s v="Pending"/>
    <n v="1"/>
    <n v="7"/>
    <s v="AGT073"/>
    <s v="Travel"/>
    <s v="Standard"/>
    <n v="1"/>
    <s v="Valid"/>
    <x v="4"/>
    <x v="0"/>
  </r>
  <r>
    <x v="173"/>
    <s v="CUST00859"/>
    <s v="POL01321"/>
    <x v="10"/>
    <s v="West"/>
    <n v="40589.22"/>
    <d v="2025-11-18T00:00:00"/>
    <d v="2025-11-19T00:00:00"/>
    <s v="Settled"/>
    <n v="1"/>
    <n v="7"/>
    <s v="AGT043"/>
    <s v="Travel"/>
    <s v="Standard"/>
    <n v="1"/>
    <s v="Valid"/>
    <x v="0"/>
    <x v="1"/>
  </r>
  <r>
    <x v="174"/>
    <s v="CUST00697"/>
    <s v="POL02683"/>
    <x v="5"/>
    <s v="West"/>
    <n v="141651.42000000001"/>
    <d v="2025-08-15T00:00:00"/>
    <d v="2025-08-24T00:00:00"/>
    <s v="Rejected"/>
    <n v="9"/>
    <n v="15"/>
    <s v="AGT060"/>
    <s v="Health"/>
    <s v="Manual Review"/>
    <n v="1"/>
    <s v="Valid"/>
    <x v="1"/>
    <x v="1"/>
  </r>
  <r>
    <x v="175"/>
    <s v="CUST01241"/>
    <s v="POL02856"/>
    <x v="3"/>
    <s v="South"/>
    <n v="122488.92"/>
    <d v="2025-04-30T00:00:00"/>
    <d v="2025-05-02T00:00:00"/>
    <s v="Settled"/>
    <n v="2"/>
    <n v="12"/>
    <s v="AGT060"/>
    <s v="Home"/>
    <s v="Fast Track"/>
    <n v="1"/>
    <s v="Valid"/>
    <x v="2"/>
    <x v="0"/>
  </r>
  <r>
    <x v="176"/>
    <s v="CUST01335"/>
    <s v="POL00225"/>
    <x v="5"/>
    <s v="South"/>
    <n v="96918.47"/>
    <d v="2025-05-08T00:00:00"/>
    <d v="2025-05-14T00:00:00"/>
    <s v="Settled"/>
    <n v="6"/>
    <n v="15"/>
    <s v="AGT011"/>
    <s v="Health"/>
    <s v="Fast Track"/>
    <n v="1"/>
    <s v="Valid"/>
    <x v="3"/>
    <x v="0"/>
  </r>
  <r>
    <x v="177"/>
    <s v="CUST01799"/>
    <s v="POL03067"/>
    <x v="8"/>
    <s v="East"/>
    <n v="153415.57"/>
    <d v="2025-04-16T00:00:00"/>
    <m/>
    <s v="Under Review"/>
    <n v="20"/>
    <n v="20"/>
    <s v="AGT076"/>
    <s v="Life"/>
    <s v="Fast Track"/>
    <n v="1"/>
    <s v="Valid"/>
    <x v="1"/>
    <x v="3"/>
  </r>
  <r>
    <x v="178"/>
    <s v="CUST00022"/>
    <s v="POL00772"/>
    <x v="8"/>
    <s v="North"/>
    <n v="641156.99"/>
    <d v="2025-09-08T00:00:00"/>
    <m/>
    <s v="Pending"/>
    <n v="21"/>
    <n v="20"/>
    <s v="AGT013"/>
    <s v="Life"/>
    <s v="Fast Track"/>
    <n v="1"/>
    <s v="Valid"/>
    <x v="1"/>
    <x v="2"/>
  </r>
  <r>
    <x v="179"/>
    <s v="CUST01270"/>
    <s v="POL02534"/>
    <x v="4"/>
    <s v="West"/>
    <n v="35133.85"/>
    <d v="2025-03-18T00:00:00"/>
    <d v="2025-03-30T00:00:00"/>
    <s v="Settled"/>
    <n v="12"/>
    <n v="15"/>
    <s v="AGT020"/>
    <s v="Health"/>
    <s v="Standard"/>
    <n v="1"/>
    <s v="Valid"/>
    <x v="0"/>
    <x v="1"/>
  </r>
  <r>
    <x v="180"/>
    <s v="CUST02290"/>
    <s v="POL02627"/>
    <x v="8"/>
    <s v="South"/>
    <n v="296781.98"/>
    <d v="2025-01-31T00:00:00"/>
    <d v="2025-02-23T00:00:00"/>
    <s v="Settled"/>
    <n v="23"/>
    <n v="20"/>
    <s v="AGT053"/>
    <s v="Life"/>
    <s v="Standard"/>
    <n v="1"/>
    <s v="Valid"/>
    <x v="0"/>
    <x v="0"/>
  </r>
  <r>
    <x v="181"/>
    <s v="CUST01931"/>
    <s v="POL01782"/>
    <x v="0"/>
    <s v="West"/>
    <n v="87512.63"/>
    <d v="2025-06-10T00:00:00"/>
    <m/>
    <s v="Pending"/>
    <n v="2"/>
    <n v="10"/>
    <s v="AGT039"/>
    <s v="Motor"/>
    <s v="Standard"/>
    <n v="1"/>
    <s v="Valid"/>
    <x v="3"/>
    <x v="1"/>
  </r>
  <r>
    <x v="182"/>
    <s v="CUST01152"/>
    <s v="POL02763"/>
    <x v="8"/>
    <s v="West"/>
    <n v="629819.68999999994"/>
    <d v="2025-03-16T00:00:00"/>
    <d v="2025-04-02T00:00:00"/>
    <s v="Settled"/>
    <n v="17"/>
    <n v="20"/>
    <s v="AGT018"/>
    <s v="Life"/>
    <s v="Fast Track"/>
    <n v="1"/>
    <s v="Valid"/>
    <x v="2"/>
    <x v="1"/>
  </r>
  <r>
    <x v="183"/>
    <s v="CUST01117"/>
    <s v="POL02643"/>
    <x v="6"/>
    <s v="West"/>
    <n v="218188.04"/>
    <d v="2025-10-30T00:00:00"/>
    <d v="2025-11-12T00:00:00"/>
    <s v="Settled"/>
    <n v="13"/>
    <n v="12"/>
    <s v="AGT028"/>
    <s v="Home"/>
    <s v="Standard"/>
    <n v="1"/>
    <s v="Valid"/>
    <x v="3"/>
    <x v="1"/>
  </r>
  <r>
    <x v="184"/>
    <s v="CUST00829"/>
    <s v="POL01673"/>
    <x v="9"/>
    <s v="West"/>
    <n v="230662.95"/>
    <d v="2025-04-30T00:00:00"/>
    <d v="2025-05-22T00:00:00"/>
    <s v="Settled"/>
    <n v="22"/>
    <n v="12"/>
    <s v="AGT033"/>
    <s v="Home"/>
    <s v="Manual Review"/>
    <n v="1"/>
    <s v="Valid"/>
    <x v="1"/>
    <x v="1"/>
  </r>
  <r>
    <x v="185"/>
    <s v="CUST01609"/>
    <s v="POL00573"/>
    <x v="11"/>
    <s v="North"/>
    <n v="53410.45"/>
    <d v="2025-08-14T00:00:00"/>
    <d v="2025-08-16T00:00:00"/>
    <s v="Settled"/>
    <n v="2"/>
    <n v="10"/>
    <s v="AGT049"/>
    <s v="Motor"/>
    <s v="Standard"/>
    <n v="1"/>
    <s v="Valid"/>
    <x v="4"/>
    <x v="2"/>
  </r>
  <r>
    <x v="186"/>
    <s v="CUST00518"/>
    <s v="POL01391"/>
    <x v="4"/>
    <s v="South"/>
    <n v="384984.77"/>
    <d v="2025-05-13T00:00:00"/>
    <d v="2025-05-22T00:00:00"/>
    <s v="Settled"/>
    <n v="9"/>
    <n v="15"/>
    <s v="AGT064"/>
    <s v="Health"/>
    <s v="Fast Track"/>
    <n v="1"/>
    <s v="Valid"/>
    <x v="2"/>
    <x v="0"/>
  </r>
  <r>
    <x v="187"/>
    <s v="CUST00730"/>
    <s v="POL02882"/>
    <x v="9"/>
    <s v="East"/>
    <n v="223087.01"/>
    <d v="2025-03-04T00:00:00"/>
    <d v="2025-03-16T00:00:00"/>
    <s v="Rejected"/>
    <n v="12"/>
    <n v="12"/>
    <s v="AGT030"/>
    <s v="Home"/>
    <s v="Standard"/>
    <n v="1"/>
    <s v="Valid"/>
    <x v="1"/>
    <x v="3"/>
  </r>
  <r>
    <x v="188"/>
    <s v="CUST01143"/>
    <s v="POL00649"/>
    <x v="12"/>
    <s v="West"/>
    <n v="23851.73"/>
    <d v="2025-04-17T00:00:00"/>
    <d v="2025-04-18T00:00:00"/>
    <s v="Settled"/>
    <n v="1"/>
    <n v="7"/>
    <s v="AGT032"/>
    <s v="Travel"/>
    <s v="Fast Track"/>
    <n v="1"/>
    <s v="Valid"/>
    <x v="0"/>
    <x v="1"/>
  </r>
  <r>
    <x v="189"/>
    <s v="CUST01764"/>
    <s v="POL03199"/>
    <x v="4"/>
    <s v="West"/>
    <n v="70471.179999999993"/>
    <d v="2025-10-07T00:00:00"/>
    <d v="2025-10-24T00:00:00"/>
    <s v="Rejected"/>
    <n v="17"/>
    <n v="15"/>
    <s v="AGT008"/>
    <s v="Health"/>
    <s v="Fast Track"/>
    <n v="1"/>
    <s v="Valid"/>
    <x v="0"/>
    <x v="1"/>
  </r>
  <r>
    <x v="190"/>
    <s v="CUST01277"/>
    <s v="POL00582"/>
    <x v="12"/>
    <s v="South"/>
    <n v="49179.199999999997"/>
    <d v="2025-01-27T00:00:00"/>
    <d v="2025-01-30T00:00:00"/>
    <s v="Settled"/>
    <n v="3"/>
    <n v="7"/>
    <s v="AGT077"/>
    <s v="Travel"/>
    <s v="Standard"/>
    <n v="1"/>
    <s v="Valid"/>
    <x v="0"/>
    <x v="0"/>
  </r>
  <r>
    <x v="191"/>
    <s v="CUST01219"/>
    <s v="POL02129"/>
    <x v="0"/>
    <s v="West"/>
    <n v="47969.3"/>
    <d v="2025-11-12T00:00:00"/>
    <m/>
    <s v="Under Review"/>
    <n v="26"/>
    <n v="10"/>
    <s v="AGT050"/>
    <s v="Motor"/>
    <s v="Fraud Review"/>
    <n v="1"/>
    <s v="Valid"/>
    <x v="4"/>
    <x v="1"/>
  </r>
  <r>
    <x v="192"/>
    <s v="CUST00168"/>
    <s v="POL02052"/>
    <x v="3"/>
    <s v="South"/>
    <n v="28333.73"/>
    <d v="2025-01-08T00:00:00"/>
    <d v="2025-01-19T00:00:00"/>
    <s v="Settled"/>
    <n v="11"/>
    <n v="10"/>
    <s v="AGT021"/>
    <s v="Motor"/>
    <s v="Standard"/>
    <n v="1"/>
    <s v="Valid"/>
    <x v="2"/>
    <x v="0"/>
  </r>
  <r>
    <x v="193"/>
    <s v="CUST02328"/>
    <s v="POL00627"/>
    <x v="4"/>
    <s v="North"/>
    <n v="89686.19"/>
    <d v="2025-08-27T00:00:00"/>
    <d v="2025-09-02T00:00:00"/>
    <s v="Settled"/>
    <n v="6"/>
    <n v="15"/>
    <s v="AGT003"/>
    <s v="Health"/>
    <s v="Standard"/>
    <n v="1"/>
    <s v="Valid"/>
    <x v="3"/>
    <x v="2"/>
  </r>
  <r>
    <x v="194"/>
    <s v="CUST01422"/>
    <s v="POL01512"/>
    <x v="1"/>
    <s v="South"/>
    <n v="68494.179999999993"/>
    <d v="2025-08-19T00:00:00"/>
    <d v="2025-09-01T00:00:00"/>
    <s v="Settled"/>
    <n v="13"/>
    <n v="20"/>
    <s v="AGT076"/>
    <s v="Life"/>
    <s v="Standard"/>
    <n v="1"/>
    <s v="Valid"/>
    <x v="4"/>
    <x v="0"/>
  </r>
  <r>
    <x v="195"/>
    <s v="CUST00676"/>
    <s v="POL00463"/>
    <x v="11"/>
    <s v="Central"/>
    <n v="82048.53"/>
    <d v="2025-07-18T00:00:00"/>
    <d v="2025-08-05T00:00:00"/>
    <s v="Settled"/>
    <n v="18"/>
    <n v="10"/>
    <s v="AGT004"/>
    <s v="Motor"/>
    <s v="Manual Review"/>
    <n v="1"/>
    <s v="Valid"/>
    <x v="2"/>
    <x v="4"/>
  </r>
  <r>
    <x v="196"/>
    <s v="CUST00277"/>
    <s v="POL01168"/>
    <x v="2"/>
    <s v="East"/>
    <n v="454164.23"/>
    <d v="2025-01-23T00:00:00"/>
    <d v="2025-02-16T00:00:00"/>
    <s v="Settled"/>
    <n v="24"/>
    <n v="20"/>
    <s v="AGT015"/>
    <s v="Life"/>
    <s v="Standard"/>
    <n v="1"/>
    <s v="Valid"/>
    <x v="0"/>
    <x v="3"/>
  </r>
  <r>
    <x v="197"/>
    <s v="CUST02239"/>
    <s v="POL03071"/>
    <x v="3"/>
    <s v="East"/>
    <n v="92533.41"/>
    <d v="2025-08-13T00:00:00"/>
    <m/>
    <s v="Pending"/>
    <n v="21"/>
    <n v="12"/>
    <s v="AGT071"/>
    <s v="Home"/>
    <s v="Manual Review"/>
    <n v="1"/>
    <s v="Valid"/>
    <x v="2"/>
    <x v="3"/>
  </r>
  <r>
    <x v="198"/>
    <s v="CUST02144"/>
    <s v="POL00174"/>
    <x v="9"/>
    <s v="West"/>
    <n v="232283.79"/>
    <d v="2025-01-24T00:00:00"/>
    <m/>
    <s v="Pending"/>
    <n v="33"/>
    <n v="12"/>
    <s v="AGT028"/>
    <s v="Home"/>
    <s v="Fraud Review"/>
    <n v="1"/>
    <s v="Valid"/>
    <x v="2"/>
    <x v="1"/>
  </r>
  <r>
    <x v="199"/>
    <s v="CUST00028"/>
    <s v="POL02789"/>
    <x v="3"/>
    <s v="North"/>
    <n v="113093.27"/>
    <d v="2025-09-03T00:00:00"/>
    <d v="2025-09-16T00:00:00"/>
    <s v="Settled"/>
    <n v="13"/>
    <n v="10"/>
    <s v="AGT070"/>
    <s v="Motor"/>
    <s v="Standard"/>
    <n v="1"/>
    <s v="Valid"/>
    <x v="4"/>
    <x v="2"/>
  </r>
  <r>
    <x v="200"/>
    <s v="CUST00618"/>
    <s v="POL02169"/>
    <x v="11"/>
    <s v="North"/>
    <n v="33518.07"/>
    <d v="2025-09-17T00:00:00"/>
    <m/>
    <s v="Under Review"/>
    <n v="12"/>
    <n v="10"/>
    <s v="AGT045"/>
    <s v="Motor"/>
    <s v="Standard"/>
    <n v="1"/>
    <s v="Valid"/>
    <x v="0"/>
    <x v="2"/>
  </r>
  <r>
    <x v="201"/>
    <s v="CUST02041"/>
    <s v="POL02396"/>
    <x v="11"/>
    <s v="North"/>
    <n v="66896.36"/>
    <d v="2025-10-15T00:00:00"/>
    <m/>
    <s v="Under Review"/>
    <n v="13"/>
    <n v="10"/>
    <s v="AGT046"/>
    <s v="Motor"/>
    <s v="Standard"/>
    <n v="1"/>
    <s v="Valid"/>
    <x v="2"/>
    <x v="2"/>
  </r>
  <r>
    <x v="202"/>
    <s v="CUST00866"/>
    <s v="POL00903"/>
    <x v="2"/>
    <s v="North"/>
    <n v="214045.23"/>
    <d v="2025-05-10T00:00:00"/>
    <m/>
    <s v="Under Review"/>
    <n v="24"/>
    <n v="20"/>
    <s v="AGT075"/>
    <s v="Life"/>
    <s v="Standard"/>
    <n v="1"/>
    <s v="Valid"/>
    <x v="3"/>
    <x v="2"/>
  </r>
  <r>
    <x v="203"/>
    <s v="CUST01508"/>
    <s v="POL03038"/>
    <x v="0"/>
    <s v="East"/>
    <n v="52687.35"/>
    <d v="2025-08-08T00:00:00"/>
    <d v="2025-08-15T00:00:00"/>
    <s v="Settled"/>
    <n v="7"/>
    <n v="10"/>
    <s v="AGT002"/>
    <s v="Motor"/>
    <s v="Fast Track"/>
    <n v="1"/>
    <s v="Valid"/>
    <x v="2"/>
    <x v="3"/>
  </r>
  <r>
    <x v="204"/>
    <s v="CUST01330"/>
    <s v="POL00811"/>
    <x v="14"/>
    <s v="South"/>
    <n v="179064.64"/>
    <d v="2025-03-03T00:00:00"/>
    <d v="2025-03-08T00:00:00"/>
    <s v="Settled"/>
    <n v="5"/>
    <n v="15"/>
    <s v="AGT028"/>
    <s v="Health"/>
    <s v="Standard"/>
    <n v="1"/>
    <s v="Valid"/>
    <x v="0"/>
    <x v="0"/>
  </r>
  <r>
    <x v="205"/>
    <s v="CUST00438"/>
    <s v="POL01611"/>
    <x v="10"/>
    <s v="West"/>
    <n v="45047.51"/>
    <d v="2025-06-27T00:00:00"/>
    <d v="2025-07-07T00:00:00"/>
    <s v="Settled"/>
    <n v="10"/>
    <n v="7"/>
    <s v="AGT028"/>
    <s v="Travel"/>
    <s v="Manual Review"/>
    <n v="1"/>
    <s v="Valid"/>
    <x v="2"/>
    <x v="1"/>
  </r>
  <r>
    <x v="206"/>
    <s v="CUST01808"/>
    <s v="POL00118"/>
    <x v="5"/>
    <s v="West"/>
    <n v="53316.44"/>
    <d v="2025-08-29T00:00:00"/>
    <d v="2025-09-01T00:00:00"/>
    <s v="Settled"/>
    <n v="3"/>
    <n v="15"/>
    <s v="AGT059"/>
    <s v="Health"/>
    <s v="Fast Track"/>
    <n v="1"/>
    <s v="Valid"/>
    <x v="3"/>
    <x v="1"/>
  </r>
  <r>
    <x v="207"/>
    <s v="CUST01363"/>
    <s v="POL02841"/>
    <x v="16"/>
    <s v="Central"/>
    <n v="34706.160000000003"/>
    <d v="2025-03-02T00:00:00"/>
    <d v="2025-03-06T00:00:00"/>
    <s v="Settled"/>
    <n v="4"/>
    <n v="7"/>
    <s v="AGT028"/>
    <s v="Travel"/>
    <s v="Standard"/>
    <n v="1"/>
    <s v="Valid"/>
    <x v="0"/>
    <x v="4"/>
  </r>
  <r>
    <x v="208"/>
    <s v="CUST00985"/>
    <s v="POL02255"/>
    <x v="16"/>
    <s v="North"/>
    <n v="18356.650000000001"/>
    <d v="2025-10-05T00:00:00"/>
    <d v="2025-10-18T00:00:00"/>
    <s v="Rejected"/>
    <n v="13"/>
    <n v="7"/>
    <s v="AGT071"/>
    <s v="Travel"/>
    <s v="Manual Review"/>
    <n v="1"/>
    <s v="Valid"/>
    <x v="0"/>
    <x v="2"/>
  </r>
  <r>
    <x v="209"/>
    <s v="CUST02034"/>
    <s v="POL00522"/>
    <x v="12"/>
    <s v="East"/>
    <n v="21891.77"/>
    <d v="2025-05-05T00:00:00"/>
    <d v="2025-05-09T00:00:00"/>
    <s v="Settled"/>
    <n v="4"/>
    <n v="7"/>
    <s v="AGT058"/>
    <s v="Travel"/>
    <s v="Fast Track"/>
    <n v="1"/>
    <s v="Valid"/>
    <x v="1"/>
    <x v="3"/>
  </r>
  <r>
    <x v="210"/>
    <s v="CUST01336"/>
    <s v="POL02119"/>
    <x v="3"/>
    <s v="North"/>
    <n v="176771.06"/>
    <d v="2025-11-06T00:00:00"/>
    <d v="2025-11-25T00:00:00"/>
    <s v="Settled"/>
    <n v="19"/>
    <n v="10"/>
    <s v="AGT073"/>
    <s v="Motor"/>
    <s v="Manual Review"/>
    <n v="1"/>
    <s v="Valid"/>
    <x v="3"/>
    <x v="2"/>
  </r>
  <r>
    <x v="211"/>
    <s v="CUST00316"/>
    <s v="POL00585"/>
    <x v="3"/>
    <s v="South"/>
    <n v="340315.53"/>
    <d v="2025-01-29T00:00:00"/>
    <d v="2025-02-15T00:00:00"/>
    <s v="Settled"/>
    <n v="17"/>
    <n v="10"/>
    <s v="AGT065"/>
    <s v="Motor"/>
    <s v="Standard"/>
    <n v="1"/>
    <s v="Valid"/>
    <x v="1"/>
    <x v="0"/>
  </r>
  <r>
    <x v="212"/>
    <s v="CUST00006"/>
    <s v="POL01423"/>
    <x v="8"/>
    <s v="East"/>
    <n v="953504.98"/>
    <d v="2025-03-16T00:00:00"/>
    <d v="2025-04-22T00:00:00"/>
    <s v="Settled"/>
    <n v="37"/>
    <n v="20"/>
    <s v="AGT060"/>
    <s v="Life"/>
    <s v="Fraud Review"/>
    <n v="1"/>
    <s v="Valid"/>
    <x v="2"/>
    <x v="3"/>
  </r>
  <r>
    <x v="213"/>
    <s v="CUST00559"/>
    <s v="POL01640"/>
    <x v="7"/>
    <s v="South"/>
    <n v="35927.440000000002"/>
    <d v="2025-09-01T00:00:00"/>
    <d v="2025-09-02T00:00:00"/>
    <s v="Settled"/>
    <n v="1"/>
    <n v="7"/>
    <s v="AGT029"/>
    <s v="Travel"/>
    <s v="Fast Track"/>
    <n v="1"/>
    <s v="Valid"/>
    <x v="2"/>
    <x v="0"/>
  </r>
  <r>
    <x v="214"/>
    <s v="CUST00257"/>
    <s v="POL02981"/>
    <x v="14"/>
    <s v="West"/>
    <n v="95796.31"/>
    <d v="2025-03-07T00:00:00"/>
    <m/>
    <s v="Under Review"/>
    <n v="21"/>
    <n v="15"/>
    <s v="AGT059"/>
    <s v="Health"/>
    <s v="Fraud Review"/>
    <n v="1"/>
    <s v="Valid"/>
    <x v="4"/>
    <x v="1"/>
  </r>
  <r>
    <x v="215"/>
    <s v="CUST00893"/>
    <s v="POL01065"/>
    <x v="0"/>
    <s v="West"/>
    <n v="126089.54"/>
    <d v="2025-11-28T00:00:00"/>
    <m/>
    <s v="Pending"/>
    <n v="14"/>
    <n v="10"/>
    <s v="AGT034"/>
    <s v="Motor"/>
    <s v="Fraud Review"/>
    <n v="1"/>
    <s v="Valid"/>
    <x v="4"/>
    <x v="1"/>
  </r>
  <r>
    <x v="216"/>
    <s v="CUST01676"/>
    <s v="POL00042"/>
    <x v="1"/>
    <s v="North"/>
    <n v="320463.58"/>
    <d v="2025-11-11T00:00:00"/>
    <m/>
    <s v="Pending"/>
    <n v="35"/>
    <n v="20"/>
    <s v="AGT028"/>
    <s v="Life"/>
    <s v="Fraud Review"/>
    <n v="1"/>
    <s v="Valid"/>
    <x v="1"/>
    <x v="2"/>
  </r>
  <r>
    <x v="217"/>
    <s v="CUST01711"/>
    <s v="POL01385"/>
    <x v="14"/>
    <s v="Central"/>
    <n v="33644.300000000003"/>
    <d v="2025-02-02T00:00:00"/>
    <m/>
    <s v="Pending"/>
    <n v="29"/>
    <n v="15"/>
    <s v="AGT018"/>
    <s v="Health"/>
    <s v="Manual Review"/>
    <n v="1"/>
    <s v="Valid"/>
    <x v="0"/>
    <x v="4"/>
  </r>
  <r>
    <x v="218"/>
    <s v="CUST01531"/>
    <s v="POL02965"/>
    <x v="14"/>
    <s v="North"/>
    <n v="277263.02"/>
    <d v="2025-10-10T00:00:00"/>
    <m/>
    <s v="Under Review"/>
    <n v="16"/>
    <n v="15"/>
    <s v="AGT072"/>
    <s v="Health"/>
    <s v="Standard"/>
    <n v="1"/>
    <s v="Valid"/>
    <x v="1"/>
    <x v="2"/>
  </r>
  <r>
    <x v="219"/>
    <s v="CUST00190"/>
    <s v="POL02555"/>
    <x v="3"/>
    <s v="Central"/>
    <n v="50827.61"/>
    <d v="2025-05-28T00:00:00"/>
    <d v="2025-06-07T00:00:00"/>
    <s v="Settled"/>
    <n v="10"/>
    <n v="12"/>
    <s v="AGT059"/>
    <s v="Home"/>
    <s v="Fast Track"/>
    <n v="1"/>
    <s v="Valid"/>
    <x v="1"/>
    <x v="4"/>
  </r>
  <r>
    <x v="220"/>
    <s v="CUST01495"/>
    <s v="POL00190"/>
    <x v="3"/>
    <s v="West"/>
    <n v="142519.64000000001"/>
    <d v="2025-10-09T00:00:00"/>
    <d v="2025-10-15T00:00:00"/>
    <s v="Settled"/>
    <n v="6"/>
    <n v="10"/>
    <s v="AGT004"/>
    <s v="Motor"/>
    <s v="Standard"/>
    <n v="1"/>
    <s v="Valid"/>
    <x v="3"/>
    <x v="1"/>
  </r>
  <r>
    <x v="221"/>
    <s v="CUST02085"/>
    <s v="POL00171"/>
    <x v="11"/>
    <s v="North"/>
    <n v="106512.23"/>
    <d v="2025-08-22T00:00:00"/>
    <m/>
    <s v="Pending"/>
    <n v="22"/>
    <n v="10"/>
    <s v="AGT028"/>
    <s v="Motor"/>
    <s v="Fraud Review"/>
    <n v="1"/>
    <s v="Valid"/>
    <x v="0"/>
    <x v="2"/>
  </r>
  <r>
    <x v="222"/>
    <s v="CUST00331"/>
    <s v="POL02422"/>
    <x v="11"/>
    <s v="South"/>
    <n v="217731.18"/>
    <d v="2025-04-15T00:00:00"/>
    <d v="2025-05-01T00:00:00"/>
    <s v="Rejected"/>
    <n v="16"/>
    <n v="10"/>
    <s v="AGT047"/>
    <s v="Motor"/>
    <s v="Standard"/>
    <n v="1"/>
    <s v="Valid"/>
    <x v="3"/>
    <x v="0"/>
  </r>
  <r>
    <x v="223"/>
    <s v="CUST00928"/>
    <s v="POL02307"/>
    <x v="10"/>
    <s v="South"/>
    <n v="52553.78"/>
    <d v="2025-01-10T00:00:00"/>
    <d v="2025-01-22T00:00:00"/>
    <s v="Settled"/>
    <n v="12"/>
    <n v="7"/>
    <s v="AGT057"/>
    <s v="Travel"/>
    <s v="Manual Review"/>
    <n v="1"/>
    <s v="Valid"/>
    <x v="4"/>
    <x v="0"/>
  </r>
  <r>
    <x v="224"/>
    <s v="CUST02440"/>
    <s v="POL01784"/>
    <x v="11"/>
    <s v="West"/>
    <n v="44357.79"/>
    <d v="2025-04-16T00:00:00"/>
    <d v="2025-05-11T00:00:00"/>
    <s v="Settled"/>
    <n v="25"/>
    <n v="10"/>
    <s v="AGT025"/>
    <s v="Motor"/>
    <s v="Fraud Review"/>
    <n v="1"/>
    <s v="Valid"/>
    <x v="2"/>
    <x v="1"/>
  </r>
  <r>
    <x v="225"/>
    <s v="CUST01142"/>
    <s v="POL00283"/>
    <x v="6"/>
    <s v="South"/>
    <n v="222727.34"/>
    <d v="2025-05-27T00:00:00"/>
    <d v="2025-06-27T00:00:00"/>
    <s v="Settled"/>
    <n v="31"/>
    <n v="12"/>
    <s v="AGT057"/>
    <s v="Home"/>
    <s v="Fraud Review"/>
    <n v="1"/>
    <s v="Valid"/>
    <x v="2"/>
    <x v="0"/>
  </r>
  <r>
    <x v="226"/>
    <s v="CUST01040"/>
    <s v="POL00897"/>
    <x v="11"/>
    <s v="West"/>
    <n v="51326.57"/>
    <d v="2025-06-28T00:00:00"/>
    <d v="2025-07-10T00:00:00"/>
    <s v="Rejected"/>
    <n v="12"/>
    <n v="10"/>
    <s v="AGT022"/>
    <s v="Motor"/>
    <s v="Standard"/>
    <n v="1"/>
    <s v="Valid"/>
    <x v="3"/>
    <x v="1"/>
  </r>
  <r>
    <x v="227"/>
    <s v="CUST00060"/>
    <s v="POL02713"/>
    <x v="3"/>
    <s v="South"/>
    <n v="58271.89"/>
    <d v="2025-09-23T00:00:00"/>
    <d v="2025-10-14T00:00:00"/>
    <s v="Settled"/>
    <n v="21"/>
    <n v="12"/>
    <s v="AGT013"/>
    <s v="Home"/>
    <s v="Manual Review"/>
    <n v="1"/>
    <s v="Valid"/>
    <x v="2"/>
    <x v="0"/>
  </r>
  <r>
    <x v="228"/>
    <s v="CUST01387"/>
    <s v="POL00447"/>
    <x v="0"/>
    <s v="Central"/>
    <n v="19764.97"/>
    <d v="2025-09-30T00:00:00"/>
    <d v="2025-10-11T00:00:00"/>
    <s v="Settled"/>
    <n v="11"/>
    <n v="10"/>
    <s v="AGT007"/>
    <s v="Motor"/>
    <s v="Standard"/>
    <n v="1"/>
    <s v="Valid"/>
    <x v="4"/>
    <x v="4"/>
  </r>
  <r>
    <x v="229"/>
    <s v="CUST00914"/>
    <s v="POL00647"/>
    <x v="2"/>
    <s v="South"/>
    <n v="276830.21000000002"/>
    <d v="2025-04-08T00:00:00"/>
    <m/>
    <s v="Under Review"/>
    <n v="16"/>
    <n v="20"/>
    <s v="AGT071"/>
    <s v="Life"/>
    <s v="Standard"/>
    <n v="1"/>
    <s v="Valid"/>
    <x v="2"/>
    <x v="0"/>
  </r>
  <r>
    <x v="230"/>
    <s v="CUST00474"/>
    <s v="POL01448"/>
    <x v="6"/>
    <s v="West"/>
    <n v="36703.56"/>
    <d v="2025-03-06T00:00:00"/>
    <m/>
    <s v="Under Review"/>
    <n v="11"/>
    <n v="12"/>
    <s v="AGT053"/>
    <s v="Home"/>
    <s v="Standard"/>
    <n v="1"/>
    <s v="Valid"/>
    <x v="4"/>
    <x v="1"/>
  </r>
  <r>
    <x v="231"/>
    <s v="CUST01708"/>
    <s v="POL02352"/>
    <x v="4"/>
    <s v="West"/>
    <n v="216246.21"/>
    <d v="2025-08-09T00:00:00"/>
    <d v="2025-08-18T00:00:00"/>
    <s v="Settled"/>
    <n v="9"/>
    <n v="15"/>
    <s v="AGT066"/>
    <s v="Health"/>
    <s v="Fast Track"/>
    <n v="1"/>
    <s v="Valid"/>
    <x v="2"/>
    <x v="1"/>
  </r>
  <r>
    <x v="232"/>
    <s v="CUST00190"/>
    <s v="POL02651"/>
    <x v="5"/>
    <s v="North"/>
    <n v="30617.05"/>
    <d v="2025-09-06T00:00:00"/>
    <d v="2025-09-16T00:00:00"/>
    <s v="Settled"/>
    <n v="10"/>
    <n v="15"/>
    <s v="AGT043"/>
    <s v="Health"/>
    <s v="Fast Track"/>
    <n v="1"/>
    <s v="Valid"/>
    <x v="1"/>
    <x v="2"/>
  </r>
  <r>
    <x v="233"/>
    <s v="CUST01052"/>
    <s v="POL01895"/>
    <x v="12"/>
    <s v="North"/>
    <n v="23433.21"/>
    <d v="2025-07-22T00:00:00"/>
    <d v="2025-08-08T00:00:00"/>
    <s v="Settled"/>
    <n v="17"/>
    <n v="7"/>
    <s v="AGT047"/>
    <s v="Travel"/>
    <s v="Manual Review"/>
    <n v="1"/>
    <s v="Valid"/>
    <x v="1"/>
    <x v="2"/>
  </r>
  <r>
    <x v="234"/>
    <s v="CUST00443"/>
    <s v="POL01576"/>
    <x v="4"/>
    <s v="East"/>
    <n v="68265.570000000007"/>
    <d v="2025-07-26T00:00:00"/>
    <d v="2025-08-17T00:00:00"/>
    <s v="Settled"/>
    <n v="22"/>
    <n v="15"/>
    <s v="AGT024"/>
    <s v="Health"/>
    <s v="Fraud Review"/>
    <n v="1"/>
    <s v="Valid"/>
    <x v="0"/>
    <x v="3"/>
  </r>
  <r>
    <x v="235"/>
    <s v="CUST00991"/>
    <s v="POL01234"/>
    <x v="9"/>
    <s v="West"/>
    <n v="122988.57"/>
    <d v="2025-08-22T00:00:00"/>
    <d v="2025-08-24T00:00:00"/>
    <s v="Settled"/>
    <n v="2"/>
    <n v="12"/>
    <s v="AGT007"/>
    <s v="Home"/>
    <s v="Standard"/>
    <n v="1"/>
    <s v="Valid"/>
    <x v="1"/>
    <x v="1"/>
  </r>
  <r>
    <x v="236"/>
    <s v="CUST00344"/>
    <s v="POL00140"/>
    <x v="14"/>
    <s v="West"/>
    <n v="48371.21"/>
    <d v="2025-05-17T00:00:00"/>
    <d v="2025-05-28T00:00:00"/>
    <s v="Settled"/>
    <n v="11"/>
    <n v="15"/>
    <s v="AGT058"/>
    <s v="Health"/>
    <s v="Standard"/>
    <n v="1"/>
    <s v="Valid"/>
    <x v="3"/>
    <x v="1"/>
  </r>
  <r>
    <x v="237"/>
    <s v="CUST01310"/>
    <s v="POL00857"/>
    <x v="10"/>
    <s v="South"/>
    <n v="62727.17"/>
    <d v="2025-03-22T00:00:00"/>
    <m/>
    <s v="Under Review"/>
    <n v="15"/>
    <n v="7"/>
    <s v="AGT014"/>
    <s v="Travel"/>
    <s v="Manual Review"/>
    <n v="1"/>
    <s v="Valid"/>
    <x v="0"/>
    <x v="0"/>
  </r>
  <r>
    <x v="238"/>
    <s v="CUST00113"/>
    <s v="POL00688"/>
    <x v="3"/>
    <m/>
    <n v="72269.149999999994"/>
    <d v="2025-09-21T00:00:00"/>
    <d v="2025-10-17T00:00:00"/>
    <s v="Settled"/>
    <n v="26"/>
    <n v="10"/>
    <s v="AGT070"/>
    <s v="Motor"/>
    <s v="Fraud Review"/>
    <n v="1"/>
    <s v="Valid"/>
    <x v="1"/>
    <x v="3"/>
  </r>
  <r>
    <x v="239"/>
    <s v="CUST02385"/>
    <s v="POL00184"/>
    <x v="1"/>
    <s v="Central"/>
    <n v="296571.96000000002"/>
    <d v="2025-02-26T00:00:00"/>
    <m/>
    <s v="Pending"/>
    <n v="23"/>
    <n v="20"/>
    <s v="AGT008"/>
    <s v="Life"/>
    <s v="Manual Review"/>
    <n v="1"/>
    <s v="Valid"/>
    <x v="4"/>
    <x v="4"/>
  </r>
  <r>
    <x v="240"/>
    <s v="CUST02191"/>
    <s v="POL02385"/>
    <x v="14"/>
    <s v="West"/>
    <n v="55699.38"/>
    <d v="2025-01-20T00:00:00"/>
    <d v="2025-02-04T00:00:00"/>
    <s v="Settled"/>
    <n v="15"/>
    <n v="15"/>
    <s v="AGT079"/>
    <s v="Health"/>
    <s v="Standard"/>
    <n v="1"/>
    <s v="Valid"/>
    <x v="1"/>
    <x v="1"/>
  </r>
  <r>
    <x v="241"/>
    <s v="CUST02266"/>
    <s v="POL01131"/>
    <x v="3"/>
    <s v="North"/>
    <n v="92913.53"/>
    <d v="2025-01-06T00:00:00"/>
    <d v="2025-01-23T00:00:00"/>
    <s v="Settled"/>
    <n v="17"/>
    <n v="10"/>
    <s v="AGT038"/>
    <s v="Motor"/>
    <s v="Standard"/>
    <n v="1"/>
    <s v="Valid"/>
    <x v="3"/>
    <x v="2"/>
  </r>
  <r>
    <x v="242"/>
    <s v="CUST01978"/>
    <s v="POL01631"/>
    <x v="4"/>
    <s v="North"/>
    <n v="210795.62"/>
    <d v="2025-05-12T00:00:00"/>
    <d v="2025-05-24T00:00:00"/>
    <s v="Settled"/>
    <n v="12"/>
    <n v="15"/>
    <s v="AGT023"/>
    <s v="Health"/>
    <s v="Standard"/>
    <n v="1"/>
    <s v="Valid"/>
    <x v="3"/>
    <x v="2"/>
  </r>
  <r>
    <x v="243"/>
    <s v="CUST00935"/>
    <s v="POL00642"/>
    <x v="11"/>
    <s v="Central"/>
    <n v="374698.02"/>
    <d v="2025-06-10T00:00:00"/>
    <d v="2025-07-05T00:00:00"/>
    <s v="Settled"/>
    <n v="25"/>
    <n v="10"/>
    <s v="AGT022"/>
    <s v="Motor"/>
    <s v="Fraud Review"/>
    <n v="1"/>
    <s v="Valid"/>
    <x v="2"/>
    <x v="4"/>
  </r>
  <r>
    <x v="244"/>
    <s v="CUST01102"/>
    <s v="POL01892"/>
    <x v="4"/>
    <s v="West"/>
    <n v="46105.07"/>
    <d v="2025-07-01T00:00:00"/>
    <d v="2025-07-12T00:00:00"/>
    <s v="Settled"/>
    <n v="11"/>
    <n v="15"/>
    <s v="AGT055"/>
    <s v="Health"/>
    <s v="Standard"/>
    <n v="1"/>
    <s v="Valid"/>
    <x v="2"/>
    <x v="1"/>
  </r>
  <r>
    <x v="245"/>
    <s v="CUST02380"/>
    <s v="POL00435"/>
    <x v="14"/>
    <s v="West"/>
    <n v="77783.59"/>
    <d v="2025-03-04T00:00:00"/>
    <d v="2025-03-14T00:00:00"/>
    <s v="Settled"/>
    <n v="10"/>
    <n v="15"/>
    <s v="AGT067"/>
    <s v="Health"/>
    <s v="Standard"/>
    <n v="1"/>
    <s v="Valid"/>
    <x v="3"/>
    <x v="1"/>
  </r>
  <r>
    <x v="246"/>
    <s v="CUST00618"/>
    <s v="POL02169"/>
    <x v="11"/>
    <s v="Central"/>
    <n v="18817.5"/>
    <d v="2025-05-23T00:00:00"/>
    <d v="2025-06-20T00:00:00"/>
    <s v="Settled"/>
    <n v="28"/>
    <n v="10"/>
    <s v="AGT039"/>
    <s v="Motor"/>
    <s v="Manual Review"/>
    <n v="1"/>
    <s v="Valid"/>
    <x v="0"/>
    <x v="4"/>
  </r>
  <r>
    <x v="247"/>
    <s v="CUST00746"/>
    <s v="POL02364"/>
    <x v="14"/>
    <s v="North"/>
    <n v="132230.16"/>
    <d v="2025-08-06T00:00:00"/>
    <d v="2025-08-19T00:00:00"/>
    <s v="Settled"/>
    <n v="13"/>
    <n v="15"/>
    <s v="AGT035"/>
    <s v="Health"/>
    <s v="Standard"/>
    <n v="1"/>
    <s v="Valid"/>
    <x v="1"/>
    <x v="2"/>
  </r>
  <r>
    <x v="248"/>
    <s v="CUST00048"/>
    <s v="POL00997"/>
    <x v="8"/>
    <s v="West"/>
    <n v="123515.52"/>
    <d v="2025-04-07T00:00:00"/>
    <d v="2025-04-21T00:00:00"/>
    <s v="Settled"/>
    <n v="14"/>
    <n v="20"/>
    <s v="AGT071"/>
    <s v="Life"/>
    <s v="Standard"/>
    <n v="1"/>
    <s v="Valid"/>
    <x v="2"/>
    <x v="1"/>
  </r>
  <r>
    <x v="249"/>
    <s v="CUST01547"/>
    <s v="POL00681"/>
    <x v="4"/>
    <s v="West"/>
    <n v="101665.8"/>
    <d v="2025-07-03T00:00:00"/>
    <d v="2025-07-19T00:00:00"/>
    <s v="Settled"/>
    <n v="16"/>
    <n v="15"/>
    <s v="AGT037"/>
    <s v="Health"/>
    <s v="Manual Review"/>
    <n v="1"/>
    <s v="Valid"/>
    <x v="3"/>
    <x v="1"/>
  </r>
  <r>
    <x v="250"/>
    <s v="CUST00992"/>
    <s v="POL02497"/>
    <x v="7"/>
    <s v="West"/>
    <n v="66944.899999999994"/>
    <d v="2025-04-02T00:00:00"/>
    <m/>
    <s v="Pending"/>
    <n v="1"/>
    <n v="7"/>
    <s v="AGT027"/>
    <s v="Travel"/>
    <s v="Standard"/>
    <n v="1"/>
    <s v="Valid"/>
    <x v="2"/>
    <x v="1"/>
  </r>
  <r>
    <x v="251"/>
    <s v="CUST00510"/>
    <s v="POL00715"/>
    <x v="4"/>
    <s v="West"/>
    <n v="65031.71"/>
    <d v="2025-10-06T00:00:00"/>
    <m/>
    <s v="Pending"/>
    <n v="23"/>
    <n v="15"/>
    <s v="AGT074"/>
    <s v="Health"/>
    <s v="Manual Review"/>
    <n v="1"/>
    <s v="Valid"/>
    <x v="0"/>
    <x v="1"/>
  </r>
  <r>
    <x v="252"/>
    <s v="CUST01593"/>
    <s v="POL00571"/>
    <x v="7"/>
    <s v="East"/>
    <n v="16367.68"/>
    <d v="2025-05-29T00:00:00"/>
    <d v="2025-06-12T00:00:00"/>
    <s v="Settled"/>
    <n v="14"/>
    <n v="7"/>
    <s v="AGT065"/>
    <s v="Travel"/>
    <s v="Fast Track"/>
    <n v="1"/>
    <s v="Valid"/>
    <x v="0"/>
    <x v="3"/>
  </r>
  <r>
    <x v="253"/>
    <s v="CUST00890"/>
    <s v="POL01090"/>
    <x v="8"/>
    <s v="North"/>
    <n v="706663.33"/>
    <d v="2025-09-25T00:00:00"/>
    <d v="2025-10-14T00:00:00"/>
    <s v="Rejected"/>
    <n v="19"/>
    <n v="20"/>
    <s v="AGT047"/>
    <s v="Life"/>
    <s v="Standard"/>
    <n v="1"/>
    <s v="Valid"/>
    <x v="3"/>
    <x v="2"/>
  </r>
  <r>
    <x v="254"/>
    <s v="CUST00875"/>
    <s v="POL03094"/>
    <x v="14"/>
    <s v="Central"/>
    <n v="134909.07"/>
    <d v="2025-04-23T00:00:00"/>
    <d v="2025-05-07T00:00:00"/>
    <s v="Settled"/>
    <n v="14"/>
    <n v="15"/>
    <s v="AGT001"/>
    <s v="Health"/>
    <s v="Standard"/>
    <n v="1"/>
    <s v="Valid"/>
    <x v="1"/>
    <x v="4"/>
  </r>
  <r>
    <x v="255"/>
    <s v="CUST00284"/>
    <s v="POL01481"/>
    <x v="7"/>
    <s v="West"/>
    <m/>
    <d v="2025-05-01T00:00:00"/>
    <m/>
    <s v="Pending"/>
    <n v="12"/>
    <n v="7"/>
    <s v="AGT031"/>
    <s v="Travel"/>
    <s v="Manual Review"/>
    <n v="1"/>
    <s v="Missing Amount"/>
    <x v="3"/>
    <x v="1"/>
  </r>
  <r>
    <x v="256"/>
    <s v="CUST02033"/>
    <s v="POL00841"/>
    <x v="11"/>
    <s v="South"/>
    <n v="71180"/>
    <d v="2025-09-11T00:00:00"/>
    <d v="2025-09-19T00:00:00"/>
    <s v="Settled"/>
    <n v="8"/>
    <n v="10"/>
    <s v="AGT079"/>
    <s v="Motor"/>
    <s v="Manual Review"/>
    <n v="1"/>
    <s v="Valid"/>
    <x v="0"/>
    <x v="0"/>
  </r>
  <r>
    <x v="257"/>
    <s v="CUST02130"/>
    <s v="POL01644"/>
    <x v="4"/>
    <s v="Central"/>
    <n v="48800.480000000003"/>
    <d v="2025-04-09T00:00:00"/>
    <d v="2025-04-14T00:00:00"/>
    <s v="Settled"/>
    <n v="5"/>
    <n v="15"/>
    <s v="AGT079"/>
    <s v="Health"/>
    <s v="Fast Track"/>
    <n v="1"/>
    <s v="Valid"/>
    <x v="3"/>
    <x v="4"/>
  </r>
  <r>
    <x v="258"/>
    <s v="CUST00563"/>
    <s v="POL01115"/>
    <x v="14"/>
    <s v="South"/>
    <n v="169358.83"/>
    <d v="2025-08-29T00:00:00"/>
    <d v="2025-09-08T00:00:00"/>
    <s v="Settled"/>
    <n v="10"/>
    <n v="15"/>
    <s v="AGT054"/>
    <s v="Health"/>
    <s v="Standard"/>
    <n v="1"/>
    <s v="Valid"/>
    <x v="3"/>
    <x v="0"/>
  </r>
  <r>
    <x v="259"/>
    <s v="CUST00237"/>
    <s v="POL02127"/>
    <x v="9"/>
    <s v="South"/>
    <n v="119151.9"/>
    <d v="2025-01-28T00:00:00"/>
    <d v="2025-02-02T00:00:00"/>
    <s v="Settled"/>
    <n v="5"/>
    <n v="12"/>
    <s v="AGT037"/>
    <s v="Home"/>
    <s v="Fast Track"/>
    <n v="1"/>
    <s v="Valid"/>
    <x v="2"/>
    <x v="0"/>
  </r>
  <r>
    <x v="260"/>
    <s v="CUST00731"/>
    <s v="POL01405"/>
    <x v="4"/>
    <s v="Central"/>
    <n v="229442.09"/>
    <d v="2025-10-09T00:00:00"/>
    <d v="2025-10-26T00:00:00"/>
    <s v="Settled"/>
    <n v="17"/>
    <n v="15"/>
    <s v="AGT069"/>
    <s v="Health"/>
    <s v="Standard"/>
    <n v="1"/>
    <s v="Valid"/>
    <x v="3"/>
    <x v="4"/>
  </r>
  <r>
    <x v="261"/>
    <s v="CUST02334"/>
    <s v="POL01884"/>
    <x v="9"/>
    <s v="West"/>
    <n v="60037.43"/>
    <d v="2025-09-10T00:00:00"/>
    <d v="2025-09-26T00:00:00"/>
    <s v="Settled"/>
    <n v="16"/>
    <n v="12"/>
    <s v="AGT047"/>
    <s v="Home"/>
    <s v="Standard"/>
    <n v="1"/>
    <s v="Valid"/>
    <x v="0"/>
    <x v="1"/>
  </r>
  <r>
    <x v="262"/>
    <s v="CUST01039"/>
    <s v="POL01397"/>
    <x v="4"/>
    <s v="Central"/>
    <n v="98520.22"/>
    <d v="2025-07-07T00:00:00"/>
    <m/>
    <s v="Under Review"/>
    <n v="13"/>
    <n v="15"/>
    <s v="AGT005"/>
    <s v="Health"/>
    <s v="Standard"/>
    <n v="1"/>
    <s v="Valid"/>
    <x v="2"/>
    <x v="4"/>
  </r>
  <r>
    <x v="263"/>
    <s v="CUST02008"/>
    <s v="POL01542"/>
    <x v="3"/>
    <s v="Central"/>
    <n v="64484.53"/>
    <d v="2025-06-15T00:00:00"/>
    <d v="2025-06-23T00:00:00"/>
    <s v="Settled"/>
    <n v="8"/>
    <n v="10"/>
    <s v="AGT031"/>
    <s v="Motor"/>
    <s v="Standard"/>
    <n v="1"/>
    <s v="Valid"/>
    <x v="2"/>
    <x v="4"/>
  </r>
  <r>
    <x v="264"/>
    <s v="CUST01973"/>
    <s v="POL01431"/>
    <x v="2"/>
    <s v="East"/>
    <n v="354013.69"/>
    <d v="2025-05-05T00:00:00"/>
    <d v="2025-06-01T00:00:00"/>
    <s v="Settled"/>
    <n v="27"/>
    <n v="20"/>
    <s v="AGT026"/>
    <s v="Life"/>
    <s v="Standard"/>
    <n v="1"/>
    <s v="Valid"/>
    <x v="0"/>
    <x v="3"/>
  </r>
  <r>
    <x v="265"/>
    <s v="CUST00944"/>
    <s v="POL01261"/>
    <x v="12"/>
    <s v="South"/>
    <n v="20761.189999999999"/>
    <d v="2025-04-23T00:00:00"/>
    <d v="2025-04-24T00:00:00"/>
    <s v="Settled"/>
    <n v="1"/>
    <n v="7"/>
    <s v="AGT054"/>
    <s v="Travel"/>
    <s v="Standard"/>
    <n v="1"/>
    <s v="Valid"/>
    <x v="3"/>
    <x v="0"/>
  </r>
  <r>
    <x v="266"/>
    <s v="CUST01498"/>
    <s v="POL03085"/>
    <x v="7"/>
    <s v="West"/>
    <n v="6945.18"/>
    <d v="2025-04-14T00:00:00"/>
    <d v="2025-04-20T00:00:00"/>
    <s v="Rejected"/>
    <n v="6"/>
    <n v="7"/>
    <s v="AGT018"/>
    <s v="Travel"/>
    <s v="Standard"/>
    <n v="1"/>
    <s v="Valid"/>
    <x v="1"/>
    <x v="1"/>
  </r>
  <r>
    <x v="267"/>
    <s v="CUST00888"/>
    <s v="POL00851"/>
    <x v="0"/>
    <s v="East"/>
    <n v="101067.11"/>
    <d v="2025-08-23T00:00:00"/>
    <d v="2025-09-08T00:00:00"/>
    <s v="Settled"/>
    <n v="16"/>
    <n v="10"/>
    <s v="AGT063"/>
    <s v="Motor"/>
    <s v="Manual Review"/>
    <n v="1"/>
    <s v="Valid"/>
    <x v="4"/>
    <x v="3"/>
  </r>
  <r>
    <x v="268"/>
    <s v="CUST01804"/>
    <s v="POL02578"/>
    <x v="2"/>
    <s v="East"/>
    <n v="310640.09999999998"/>
    <d v="2025-03-09T00:00:00"/>
    <d v="2025-04-01T00:00:00"/>
    <s v="Settled"/>
    <n v="23"/>
    <n v="20"/>
    <s v="AGT020"/>
    <s v="Life"/>
    <s v="Standard"/>
    <n v="1"/>
    <s v="Valid"/>
    <x v="3"/>
    <x v="3"/>
  </r>
  <r>
    <x v="269"/>
    <s v="CUST01710"/>
    <s v="POL02272"/>
    <x v="0"/>
    <m/>
    <n v="37865.99"/>
    <d v="2025-04-02T00:00:00"/>
    <d v="2025-04-13T00:00:00"/>
    <s v="Settled"/>
    <n v="11"/>
    <n v="10"/>
    <s v="AGT051"/>
    <s v="Motor"/>
    <s v="Standard"/>
    <n v="1"/>
    <s v="Valid"/>
    <x v="2"/>
    <x v="2"/>
  </r>
  <r>
    <x v="270"/>
    <s v="CUST00154"/>
    <s v="POL01690"/>
    <x v="12"/>
    <s v="North"/>
    <n v="21650.36"/>
    <d v="2025-05-11T00:00:00"/>
    <d v="2025-05-16T00:00:00"/>
    <s v="Settled"/>
    <n v="5"/>
    <n v="7"/>
    <s v="AGT025"/>
    <s v="Travel"/>
    <s v="Standard"/>
    <n v="1"/>
    <s v="Valid"/>
    <x v="0"/>
    <x v="2"/>
  </r>
  <r>
    <x v="271"/>
    <s v="CUST00169"/>
    <s v="POL01017"/>
    <x v="11"/>
    <s v="North"/>
    <n v="30397.439999999999"/>
    <d v="2025-06-09T00:00:00"/>
    <d v="2025-06-28T00:00:00"/>
    <s v="Settled"/>
    <n v="19"/>
    <n v="10"/>
    <s v="AGT020"/>
    <s v="Motor"/>
    <s v="Manual Review"/>
    <n v="1"/>
    <s v="Valid"/>
    <x v="1"/>
    <x v="2"/>
  </r>
  <r>
    <x v="272"/>
    <s v="CUST01864"/>
    <s v="POL01549"/>
    <x v="11"/>
    <s v="East"/>
    <n v="19423.240000000002"/>
    <d v="2025-03-31T00:00:00"/>
    <d v="2025-04-12T00:00:00"/>
    <s v="Settled"/>
    <n v="12"/>
    <n v="10"/>
    <s v="AGT057"/>
    <s v="Motor"/>
    <s v="Fast Track"/>
    <n v="1"/>
    <s v="Valid"/>
    <x v="4"/>
    <x v="3"/>
  </r>
  <r>
    <x v="273"/>
    <s v="CUST01580"/>
    <s v="POL02719"/>
    <x v="1"/>
    <s v="West"/>
    <n v="589309.06999999995"/>
    <d v="2025-05-26T00:00:00"/>
    <m/>
    <s v="Under Review"/>
    <n v="26"/>
    <n v="20"/>
    <s v="AGT076"/>
    <s v="Life"/>
    <s v="Standard"/>
    <n v="1"/>
    <s v="Valid"/>
    <x v="1"/>
    <x v="1"/>
  </r>
  <r>
    <x v="274"/>
    <s v="CUST01148"/>
    <s v="POL00583"/>
    <x v="5"/>
    <s v="East"/>
    <n v="123245.52"/>
    <d v="2025-09-27T00:00:00"/>
    <m/>
    <s v="Pending"/>
    <n v="15"/>
    <n v="15"/>
    <s v="AGT064"/>
    <s v="Health"/>
    <s v="Fast Track"/>
    <n v="1"/>
    <s v="Valid"/>
    <x v="3"/>
    <x v="3"/>
  </r>
  <r>
    <x v="275"/>
    <s v="CUST01504"/>
    <s v="POL01876"/>
    <x v="0"/>
    <s v="North"/>
    <n v="27005.34"/>
    <d v="2025-04-01T00:00:00"/>
    <d v="2025-04-16T00:00:00"/>
    <s v="Settled"/>
    <n v="15"/>
    <n v="10"/>
    <s v="AGT041"/>
    <s v="Motor"/>
    <s v="Manual Review"/>
    <n v="1"/>
    <s v="Valid"/>
    <x v="3"/>
    <x v="2"/>
  </r>
  <r>
    <x v="276"/>
    <s v="CUST01893"/>
    <s v="POL02448"/>
    <x v="3"/>
    <s v="South"/>
    <n v="335445.81"/>
    <d v="2025-02-27T00:00:00"/>
    <m/>
    <s v="Pending"/>
    <n v="5"/>
    <n v="10"/>
    <s v="AGT074"/>
    <s v="Motor"/>
    <s v="Fast Track"/>
    <n v="1"/>
    <s v="Valid"/>
    <x v="1"/>
    <x v="0"/>
  </r>
  <r>
    <x v="277"/>
    <s v="CUST01866"/>
    <s v="POL02029"/>
    <x v="2"/>
    <s v="West"/>
    <n v="144221.95000000001"/>
    <d v="2025-09-22T00:00:00"/>
    <d v="2025-10-08T00:00:00"/>
    <s v="Settled"/>
    <n v="16"/>
    <n v="20"/>
    <s v="AGT067"/>
    <s v="Life"/>
    <s v="Standard"/>
    <n v="1"/>
    <s v="Valid"/>
    <x v="2"/>
    <x v="1"/>
  </r>
  <r>
    <x v="278"/>
    <s v="CUST01434"/>
    <s v="POL00462"/>
    <x v="2"/>
    <s v="North"/>
    <n v="477354.62"/>
    <d v="2025-04-01T00:00:00"/>
    <d v="2025-04-26T00:00:00"/>
    <s v="Rejected"/>
    <n v="25"/>
    <n v="20"/>
    <s v="AGT074"/>
    <s v="Life"/>
    <s v="Standard"/>
    <n v="1"/>
    <s v="Valid"/>
    <x v="2"/>
    <x v="2"/>
  </r>
  <r>
    <x v="279"/>
    <s v="CUST02093"/>
    <s v="POL01629"/>
    <x v="8"/>
    <s v="East"/>
    <n v="300729.95"/>
    <d v="2025-08-25T00:00:00"/>
    <d v="2025-10-03T00:00:00"/>
    <s v="Settled"/>
    <n v="39"/>
    <n v="20"/>
    <s v="AGT001"/>
    <s v="Life"/>
    <s v="Fraud Review"/>
    <n v="1"/>
    <s v="Valid"/>
    <x v="0"/>
    <x v="3"/>
  </r>
  <r>
    <x v="280"/>
    <s v="CUST01441"/>
    <s v="POL00586"/>
    <x v="5"/>
    <s v="West"/>
    <n v="37402.17"/>
    <d v="2025-11-15T00:00:00"/>
    <d v="2025-11-30T00:00:00"/>
    <s v="Settled"/>
    <n v="15"/>
    <n v="15"/>
    <s v="AGT066"/>
    <s v="Health"/>
    <s v="Manual Review"/>
    <n v="1"/>
    <s v="Valid"/>
    <x v="2"/>
    <x v="1"/>
  </r>
  <r>
    <x v="281"/>
    <s v="CUST00310"/>
    <s v="POL02972"/>
    <x v="0"/>
    <s v="South"/>
    <n v="81587.66"/>
    <d v="2025-06-23T00:00:00"/>
    <m/>
    <s v="Under Review"/>
    <n v="7"/>
    <n v="10"/>
    <s v="AGT042"/>
    <s v="Motor"/>
    <s v="Fast Track"/>
    <n v="1"/>
    <s v="Valid"/>
    <x v="2"/>
    <x v="0"/>
  </r>
  <r>
    <x v="282"/>
    <s v="CUST00110"/>
    <s v="POL01126"/>
    <x v="4"/>
    <s v="East"/>
    <n v="75396.7"/>
    <d v="2025-07-02T00:00:00"/>
    <d v="2025-07-15T00:00:00"/>
    <s v="Settled"/>
    <n v="13"/>
    <n v="15"/>
    <s v="AGT056"/>
    <s v="Health"/>
    <s v="Fast Track"/>
    <n v="1"/>
    <s v="Valid"/>
    <x v="3"/>
    <x v="3"/>
  </r>
  <r>
    <x v="283"/>
    <s v="CUST00409"/>
    <s v="POL01350"/>
    <x v="7"/>
    <s v="Central"/>
    <n v="19829.419999999998"/>
    <d v="2025-08-19T00:00:00"/>
    <m/>
    <s v="Under Review"/>
    <n v="12"/>
    <n v="7"/>
    <s v="AGT075"/>
    <s v="Travel"/>
    <s v="Standard"/>
    <n v="1"/>
    <s v="Valid"/>
    <x v="4"/>
    <x v="4"/>
  </r>
  <r>
    <x v="284"/>
    <s v="CUST00261"/>
    <s v="POL02744"/>
    <x v="0"/>
    <s v="North"/>
    <n v="153213.97"/>
    <d v="2025-02-11T00:00:00"/>
    <d v="2025-02-28T00:00:00"/>
    <s v="Settled"/>
    <n v="17"/>
    <n v="10"/>
    <s v="AGT042"/>
    <s v="Motor"/>
    <s v="Manual Review"/>
    <n v="1"/>
    <s v="Valid"/>
    <x v="0"/>
    <x v="2"/>
  </r>
  <r>
    <x v="285"/>
    <s v="CUST01594"/>
    <s v="POL01367"/>
    <x v="14"/>
    <s v="North"/>
    <n v="127508.16"/>
    <d v="2025-01-30T00:00:00"/>
    <d v="2025-02-12T00:00:00"/>
    <s v="Settled"/>
    <n v="13"/>
    <n v="15"/>
    <s v="AGT056"/>
    <s v="Health"/>
    <s v="Standard"/>
    <n v="1"/>
    <s v="Valid"/>
    <x v="2"/>
    <x v="2"/>
  </r>
  <r>
    <x v="286"/>
    <s v="CUST01267"/>
    <s v="POL00621"/>
    <x v="12"/>
    <s v="North"/>
    <n v="47879.1"/>
    <d v="2025-03-02T00:00:00"/>
    <d v="2025-03-10T00:00:00"/>
    <s v="Settled"/>
    <n v="8"/>
    <n v="7"/>
    <s v="AGT079"/>
    <s v="Travel"/>
    <s v="Manual Review"/>
    <n v="1"/>
    <s v="Valid"/>
    <x v="1"/>
    <x v="2"/>
  </r>
  <r>
    <x v="287"/>
    <s v="CUST00839"/>
    <s v="POL02858"/>
    <x v="11"/>
    <s v="West"/>
    <n v="56512.480000000003"/>
    <d v="2025-05-24T00:00:00"/>
    <d v="2025-06-11T00:00:00"/>
    <s v="Settled"/>
    <n v="18"/>
    <n v="10"/>
    <s v="AGT010"/>
    <s v="Motor"/>
    <s v="Manual Review"/>
    <n v="1"/>
    <s v="Valid"/>
    <x v="3"/>
    <x v="1"/>
  </r>
  <r>
    <x v="288"/>
    <s v="CUST00322"/>
    <s v="POL02074"/>
    <x v="8"/>
    <s v="Central"/>
    <n v="377164.15"/>
    <d v="2025-10-08T00:00:00"/>
    <m/>
    <s v="Pending"/>
    <n v="22"/>
    <n v="20"/>
    <s v="AGT060"/>
    <s v="Life"/>
    <s v="Manual Review"/>
    <n v="1"/>
    <s v="Valid"/>
    <x v="0"/>
    <x v="4"/>
  </r>
  <r>
    <x v="289"/>
    <s v="CUST00209"/>
    <s v="POL01936"/>
    <x v="2"/>
    <s v="West"/>
    <n v="294804.14"/>
    <d v="2025-07-20T00:00:00"/>
    <d v="2025-08-07T00:00:00"/>
    <s v="Settled"/>
    <n v="18"/>
    <n v="20"/>
    <s v="AGT057"/>
    <s v="Life"/>
    <s v="Standard"/>
    <n v="1"/>
    <s v="Valid"/>
    <x v="2"/>
    <x v="1"/>
  </r>
  <r>
    <x v="290"/>
    <s v="CUST00302"/>
    <s v="POL00242"/>
    <x v="12"/>
    <s v="Central"/>
    <n v="41499.589999999997"/>
    <d v="2025-10-15T00:00:00"/>
    <d v="2025-10-18T00:00:00"/>
    <s v="Settled"/>
    <n v="3"/>
    <n v="7"/>
    <s v="AGT016"/>
    <s v="Travel"/>
    <s v="Fast Track"/>
    <n v="1"/>
    <s v="Valid"/>
    <x v="1"/>
    <x v="4"/>
  </r>
  <r>
    <x v="291"/>
    <s v="CUST02232"/>
    <s v="POL01438"/>
    <x v="7"/>
    <s v="West"/>
    <n v="15953.88"/>
    <d v="2025-05-12T00:00:00"/>
    <d v="2025-05-15T00:00:00"/>
    <s v="Settled"/>
    <n v="3"/>
    <n v="7"/>
    <s v="AGT002"/>
    <s v="Travel"/>
    <s v="Standard"/>
    <n v="1"/>
    <s v="Valid"/>
    <x v="4"/>
    <x v="1"/>
  </r>
  <r>
    <x v="292"/>
    <s v="CUST00112"/>
    <s v="POL01470"/>
    <x v="11"/>
    <s v="South"/>
    <n v="13890.08"/>
    <d v="2025-09-27T00:00:00"/>
    <d v="2025-10-07T00:00:00"/>
    <s v="Settled"/>
    <n v="10"/>
    <n v="10"/>
    <s v="AGT051"/>
    <s v="Motor"/>
    <s v="Standard"/>
    <n v="1"/>
    <s v="Valid"/>
    <x v="0"/>
    <x v="0"/>
  </r>
  <r>
    <x v="293"/>
    <s v="CUST00227"/>
    <s v="POL00839"/>
    <x v="5"/>
    <s v="South"/>
    <n v="205231.38"/>
    <d v="2025-08-27T00:00:00"/>
    <d v="2025-09-10T00:00:00"/>
    <s v="Settled"/>
    <n v="14"/>
    <n v="15"/>
    <s v="AGT030"/>
    <s v="Health"/>
    <s v="Standard"/>
    <n v="1"/>
    <s v="Valid"/>
    <x v="0"/>
    <x v="0"/>
  </r>
  <r>
    <x v="294"/>
    <s v="CUST02154"/>
    <s v="POL01807"/>
    <x v="0"/>
    <s v="West"/>
    <n v="64379.78"/>
    <d v="2025-02-03T00:00:00"/>
    <d v="2025-02-06T00:00:00"/>
    <s v="Settled"/>
    <n v="3"/>
    <n v="10"/>
    <s v="AGT026"/>
    <s v="Motor"/>
    <s v="Standard"/>
    <n v="1"/>
    <s v="Valid"/>
    <x v="2"/>
    <x v="1"/>
  </r>
  <r>
    <x v="295"/>
    <s v="CUST02273"/>
    <s v="POL00785"/>
    <x v="5"/>
    <s v="West"/>
    <n v="123257.5"/>
    <d v="2025-06-24T00:00:00"/>
    <d v="2025-07-04T00:00:00"/>
    <s v="Rejected"/>
    <n v="10"/>
    <n v="15"/>
    <s v="AGT019"/>
    <s v="Health"/>
    <s v="Standard"/>
    <n v="1"/>
    <s v="Valid"/>
    <x v="2"/>
    <x v="1"/>
  </r>
  <r>
    <x v="296"/>
    <s v="CUST01222"/>
    <s v="POL01508"/>
    <x v="14"/>
    <s v="East"/>
    <n v="54475.88"/>
    <d v="2025-07-31T00:00:00"/>
    <d v="2025-08-13T00:00:00"/>
    <s v="Settled"/>
    <n v="13"/>
    <n v="15"/>
    <s v="AGT044"/>
    <s v="Health"/>
    <s v="Standard"/>
    <n v="1"/>
    <s v="Valid"/>
    <x v="1"/>
    <x v="3"/>
  </r>
  <r>
    <x v="297"/>
    <s v="CUST00777"/>
    <s v="POL02565"/>
    <x v="1"/>
    <s v="East"/>
    <n v="259392.15"/>
    <d v="2025-05-08T00:00:00"/>
    <d v="2025-06-04T00:00:00"/>
    <s v="Settled"/>
    <n v="27"/>
    <n v="20"/>
    <s v="AGT021"/>
    <s v="Life"/>
    <s v="Standard"/>
    <n v="1"/>
    <s v="Valid"/>
    <x v="1"/>
    <x v="3"/>
  </r>
  <r>
    <x v="298"/>
    <s v="CUST01733"/>
    <s v="POL02353"/>
    <x v="14"/>
    <s v="South"/>
    <n v="228344.02"/>
    <d v="2025-09-15T00:00:00"/>
    <d v="2025-09-24T00:00:00"/>
    <s v="Rejected"/>
    <n v="9"/>
    <n v="15"/>
    <s v="AGT006"/>
    <s v="Health"/>
    <s v="Standard"/>
    <n v="1"/>
    <s v="Valid"/>
    <x v="0"/>
    <x v="0"/>
  </r>
  <r>
    <x v="299"/>
    <s v="CUST02404"/>
    <s v="POL00895"/>
    <x v="8"/>
    <s v="South"/>
    <n v="380046.75"/>
    <d v="2025-05-19T00:00:00"/>
    <d v="2025-06-14T00:00:00"/>
    <s v="Rejected"/>
    <n v="26"/>
    <n v="20"/>
    <s v="AGT004"/>
    <s v="Life"/>
    <s v="Standard"/>
    <n v="1"/>
    <s v="Valid"/>
    <x v="4"/>
    <x v="0"/>
  </r>
  <r>
    <x v="300"/>
    <s v="CUST00927"/>
    <s v="POL00665"/>
    <x v="9"/>
    <s v="West"/>
    <n v="461065.68"/>
    <d v="2025-08-26T00:00:00"/>
    <d v="2025-09-07T00:00:00"/>
    <s v="Rejected"/>
    <n v="12"/>
    <n v="12"/>
    <s v="AGT021"/>
    <s v="Home"/>
    <s v="Fast Track"/>
    <n v="1"/>
    <s v="Valid"/>
    <x v="2"/>
    <x v="1"/>
  </r>
  <r>
    <x v="301"/>
    <s v="CUST00955"/>
    <s v="POL00019"/>
    <x v="4"/>
    <s v="West"/>
    <n v="151742.24"/>
    <d v="2025-08-28T00:00:00"/>
    <d v="2025-09-07T00:00:00"/>
    <s v="Settled"/>
    <n v="10"/>
    <n v="15"/>
    <s v="AGT050"/>
    <s v="Health"/>
    <s v="Standard"/>
    <n v="1"/>
    <s v="Valid"/>
    <x v="4"/>
    <x v="1"/>
  </r>
  <r>
    <x v="302"/>
    <s v="CUST00507"/>
    <s v="POL01106"/>
    <x v="11"/>
    <s v="West"/>
    <n v="42101.760000000002"/>
    <d v="2025-03-15T00:00:00"/>
    <d v="2025-03-21T00:00:00"/>
    <s v="Settled"/>
    <n v="6"/>
    <n v="10"/>
    <s v="AGT043"/>
    <s v="Motor"/>
    <s v="Standard"/>
    <n v="1"/>
    <s v="Valid"/>
    <x v="1"/>
    <x v="1"/>
  </r>
  <r>
    <x v="303"/>
    <s v="CUST01374"/>
    <s v="POL00063"/>
    <x v="8"/>
    <s v="South"/>
    <n v="399751.33"/>
    <d v="2025-01-22T00:00:00"/>
    <d v="2025-02-13T00:00:00"/>
    <s v="Settled"/>
    <n v="22"/>
    <n v="20"/>
    <s v="AGT060"/>
    <s v="Life"/>
    <s v="Manual Review"/>
    <n v="1"/>
    <s v="Valid"/>
    <x v="2"/>
    <x v="0"/>
  </r>
  <r>
    <x v="304"/>
    <s v="CUST01097"/>
    <s v="POL00411"/>
    <x v="0"/>
    <s v="Central"/>
    <n v="194005.45"/>
    <d v="2025-10-21T00:00:00"/>
    <m/>
    <s v="Under Review"/>
    <n v="19"/>
    <n v="10"/>
    <s v="AGT048"/>
    <s v="Motor"/>
    <s v="Manual Review"/>
    <n v="1"/>
    <s v="Valid"/>
    <x v="4"/>
    <x v="4"/>
  </r>
  <r>
    <x v="305"/>
    <s v="CUST00588"/>
    <s v="POL03131"/>
    <x v="11"/>
    <s v="South"/>
    <n v="75005.69"/>
    <d v="2025-10-07T00:00:00"/>
    <d v="2025-10-12T00:00:00"/>
    <s v="Settled"/>
    <n v="5"/>
    <n v="10"/>
    <s v="AGT024"/>
    <s v="Motor"/>
    <s v="Standard"/>
    <n v="1"/>
    <s v="Valid"/>
    <x v="1"/>
    <x v="0"/>
  </r>
  <r>
    <x v="306"/>
    <s v="CUST01763"/>
    <s v="POL02739"/>
    <x v="4"/>
    <s v="South"/>
    <n v="129304.82"/>
    <d v="2025-11-15T00:00:00"/>
    <d v="2025-11-26T00:00:00"/>
    <s v="Settled"/>
    <n v="11"/>
    <n v="15"/>
    <s v="AGT074"/>
    <s v="Health"/>
    <s v="Standard"/>
    <n v="1"/>
    <s v="Valid"/>
    <x v="3"/>
    <x v="0"/>
  </r>
  <r>
    <x v="307"/>
    <s v="CUST02095"/>
    <s v="POL01792"/>
    <x v="15"/>
    <s v="West"/>
    <n v="162827.67000000001"/>
    <d v="2025-01-20T00:00:00"/>
    <d v="2025-01-31T00:00:00"/>
    <s v="Settled"/>
    <n v="11"/>
    <n v="10"/>
    <s v="AGT047"/>
    <s v="Motor"/>
    <s v="Manual Review"/>
    <n v="1"/>
    <s v="Valid"/>
    <x v="2"/>
    <x v="1"/>
  </r>
  <r>
    <x v="308"/>
    <s v="CUST00739"/>
    <s v="POL02479"/>
    <x v="4"/>
    <s v="Central"/>
    <n v="18506.36"/>
    <d v="2025-08-22T00:00:00"/>
    <m/>
    <s v="Under Review"/>
    <n v="17"/>
    <n v="15"/>
    <s v="AGT050"/>
    <s v="Health"/>
    <s v="Standard"/>
    <n v="1"/>
    <s v="Valid"/>
    <x v="3"/>
    <x v="4"/>
  </r>
  <r>
    <x v="309"/>
    <s v="CUST01058"/>
    <s v="POL01565"/>
    <x v="3"/>
    <s v="Central"/>
    <n v="102537.5"/>
    <d v="2025-02-14T00:00:00"/>
    <d v="2025-02-26T00:00:00"/>
    <s v="Settled"/>
    <n v="12"/>
    <n v="10"/>
    <s v="AGT040"/>
    <s v="Motor"/>
    <s v="Standard"/>
    <n v="1"/>
    <s v="Valid"/>
    <x v="4"/>
    <x v="4"/>
  </r>
  <r>
    <x v="310"/>
    <s v="CUST00408"/>
    <s v="POL01925"/>
    <x v="14"/>
    <s v="North"/>
    <n v="203991.78"/>
    <d v="2025-06-11T00:00:00"/>
    <d v="2025-06-21T00:00:00"/>
    <s v="Settled"/>
    <n v="10"/>
    <n v="15"/>
    <s v="AGT034"/>
    <s v="Health"/>
    <s v="Fast Track"/>
    <n v="1"/>
    <s v="Valid"/>
    <x v="2"/>
    <x v="2"/>
  </r>
  <r>
    <x v="311"/>
    <s v="CUST02008"/>
    <s v="POL02938"/>
    <x v="7"/>
    <s v="South"/>
    <n v="18215.88"/>
    <d v="2025-09-28T00:00:00"/>
    <d v="2025-10-02T00:00:00"/>
    <s v="Settled"/>
    <n v="4"/>
    <n v="7"/>
    <s v="AGT080"/>
    <s v="Travel"/>
    <s v="Standard"/>
    <n v="1"/>
    <s v="Valid"/>
    <x v="2"/>
    <x v="0"/>
  </r>
  <r>
    <x v="312"/>
    <s v="CUST01388"/>
    <s v="POL00252"/>
    <x v="0"/>
    <s v="West"/>
    <n v="128230.15"/>
    <d v="2025-03-26T00:00:00"/>
    <d v="2025-03-31T00:00:00"/>
    <s v="Settled"/>
    <n v="5"/>
    <n v="10"/>
    <s v="AGT032"/>
    <s v="Motor"/>
    <s v="Standard"/>
    <n v="1"/>
    <s v="Valid"/>
    <x v="0"/>
    <x v="1"/>
  </r>
  <r>
    <x v="313"/>
    <s v="CUST00110"/>
    <s v="POL01126"/>
    <x v="4"/>
    <s v="West"/>
    <n v="84713.46"/>
    <d v="2025-05-06T00:00:00"/>
    <d v="2025-05-23T00:00:00"/>
    <s v="Settled"/>
    <n v="17"/>
    <n v="15"/>
    <s v="AGT065"/>
    <s v="Health"/>
    <s v="Standard"/>
    <n v="1"/>
    <s v="Valid"/>
    <x v="3"/>
    <x v="1"/>
  </r>
  <r>
    <x v="314"/>
    <s v="CUST02072"/>
    <s v="POL00381"/>
    <x v="12"/>
    <s v="East"/>
    <n v="9987.49"/>
    <d v="2025-06-14T00:00:00"/>
    <d v="2025-06-25T00:00:00"/>
    <s v="Settled"/>
    <n v="11"/>
    <n v="7"/>
    <s v="AGT007"/>
    <s v="Travel"/>
    <s v="Manual Review"/>
    <n v="1"/>
    <s v="Valid"/>
    <x v="4"/>
    <x v="3"/>
  </r>
  <r>
    <x v="315"/>
    <s v="CUST00699"/>
    <s v="POL02544"/>
    <x v="6"/>
    <s v="North"/>
    <n v="183898.07"/>
    <d v="2025-06-03T00:00:00"/>
    <d v="2025-06-17T00:00:00"/>
    <s v="Settled"/>
    <n v="14"/>
    <n v="12"/>
    <s v="AGT076"/>
    <s v="Home"/>
    <s v="Standard"/>
    <n v="1"/>
    <s v="Valid"/>
    <x v="2"/>
    <x v="2"/>
  </r>
  <r>
    <x v="316"/>
    <s v="CUST01421"/>
    <s v="POL02633"/>
    <x v="10"/>
    <s v="East"/>
    <n v="29814.32"/>
    <d v="2025-01-07T00:00:00"/>
    <d v="2025-01-17T00:00:00"/>
    <s v="Settled"/>
    <n v="10"/>
    <n v="7"/>
    <s v="AGT061"/>
    <s v="Travel"/>
    <s v="Standard"/>
    <n v="1"/>
    <s v="Valid"/>
    <x v="2"/>
    <x v="3"/>
  </r>
  <r>
    <x v="317"/>
    <s v="CUST01080"/>
    <s v="POL02310"/>
    <x v="8"/>
    <s v="North"/>
    <n v="285845.19"/>
    <d v="2025-05-05T00:00:00"/>
    <d v="2025-05-22T00:00:00"/>
    <s v="Settled"/>
    <n v="17"/>
    <n v="20"/>
    <s v="AGT066"/>
    <s v="Life"/>
    <s v="Standard"/>
    <n v="1"/>
    <s v="Valid"/>
    <x v="2"/>
    <x v="2"/>
  </r>
  <r>
    <x v="318"/>
    <s v="CUST02433"/>
    <s v="POL01949"/>
    <x v="11"/>
    <s v="South"/>
    <n v="98924.81"/>
    <d v="2025-10-10T00:00:00"/>
    <d v="2025-10-25T00:00:00"/>
    <s v="Rejected"/>
    <n v="15"/>
    <n v="10"/>
    <s v="AGT026"/>
    <s v="Motor"/>
    <s v="Standard"/>
    <n v="1"/>
    <s v="Valid"/>
    <x v="0"/>
    <x v="0"/>
  </r>
  <r>
    <x v="319"/>
    <s v="CUST00044"/>
    <s v="POL01527"/>
    <x v="14"/>
    <s v="West"/>
    <n v="45863.91"/>
    <d v="2025-02-01T00:00:00"/>
    <d v="2025-02-14T00:00:00"/>
    <s v="Settled"/>
    <n v="13"/>
    <n v="15"/>
    <s v="AGT053"/>
    <s v="Health"/>
    <s v="Standard"/>
    <n v="1"/>
    <s v="Valid"/>
    <x v="3"/>
    <x v="1"/>
  </r>
  <r>
    <x v="320"/>
    <s v="CUST01278"/>
    <s v="POL00076"/>
    <x v="14"/>
    <s v="North"/>
    <n v="140376.10999999999"/>
    <d v="2025-04-27T00:00:00"/>
    <d v="2025-05-05T00:00:00"/>
    <s v="Settled"/>
    <n v="8"/>
    <n v="15"/>
    <s v="AGT061"/>
    <s v="Health"/>
    <s v="Standard"/>
    <n v="1"/>
    <s v="Valid"/>
    <x v="2"/>
    <x v="2"/>
  </r>
  <r>
    <x v="321"/>
    <s v="CUST00739"/>
    <s v="POL02479"/>
    <x v="4"/>
    <s v="West"/>
    <n v="46978.18"/>
    <d v="2025-07-23T00:00:00"/>
    <d v="2025-08-08T00:00:00"/>
    <s v="Settled"/>
    <n v="16"/>
    <n v="15"/>
    <s v="AGT006"/>
    <s v="Health"/>
    <s v="Standard"/>
    <n v="1"/>
    <s v="Valid"/>
    <x v="3"/>
    <x v="1"/>
  </r>
  <r>
    <x v="322"/>
    <s v="CUST02358"/>
    <s v="POL02861"/>
    <x v="2"/>
    <s v="West"/>
    <n v="802039.29"/>
    <d v="2025-05-09T00:00:00"/>
    <d v="2025-05-22T00:00:00"/>
    <s v="Settled"/>
    <n v="13"/>
    <n v="20"/>
    <s v="AGT052"/>
    <s v="Life"/>
    <s v="Standard"/>
    <n v="1"/>
    <s v="Valid"/>
    <x v="0"/>
    <x v="1"/>
  </r>
  <r>
    <x v="323"/>
    <s v="CUST00099"/>
    <s v="POL03091"/>
    <x v="5"/>
    <s v="South"/>
    <n v="178222.12"/>
    <d v="2025-08-19T00:00:00"/>
    <d v="2025-08-31T00:00:00"/>
    <s v="Settled"/>
    <n v="12"/>
    <n v="15"/>
    <s v="AGT069"/>
    <s v="Health"/>
    <s v="Fast Track"/>
    <n v="1"/>
    <s v="Valid"/>
    <x v="4"/>
    <x v="0"/>
  </r>
  <r>
    <x v="324"/>
    <s v="CUST00774"/>
    <s v="POL01094"/>
    <x v="14"/>
    <s v="South"/>
    <n v="230953.06"/>
    <d v="2025-03-31T00:00:00"/>
    <d v="2025-04-20T00:00:00"/>
    <s v="Settled"/>
    <n v="20"/>
    <n v="15"/>
    <s v="AGT068"/>
    <s v="Health"/>
    <s v="Manual Review"/>
    <n v="1"/>
    <s v="Valid"/>
    <x v="0"/>
    <x v="0"/>
  </r>
  <r>
    <x v="325"/>
    <s v="CUST00935"/>
    <s v="POL00642"/>
    <x v="3"/>
    <s v="Central"/>
    <n v="87895.29"/>
    <d v="2025-03-05T00:00:00"/>
    <m/>
    <s v="Pending"/>
    <n v="15"/>
    <n v="10"/>
    <s v="AGT061"/>
    <s v="Motor"/>
    <s v="Standard"/>
    <n v="1"/>
    <s v="Valid"/>
    <x v="2"/>
    <x v="4"/>
  </r>
  <r>
    <x v="326"/>
    <s v="CUST00806"/>
    <s v="POL02093"/>
    <x v="10"/>
    <s v="East"/>
    <n v="22777.759999999998"/>
    <d v="2025-11-05T00:00:00"/>
    <d v="2025-11-20T00:00:00"/>
    <s v="Settled"/>
    <n v="15"/>
    <n v="7"/>
    <s v="AGT072"/>
    <s v="Travel"/>
    <s v="Standard"/>
    <n v="1"/>
    <s v="Valid"/>
    <x v="2"/>
    <x v="3"/>
  </r>
  <r>
    <x v="327"/>
    <s v="CUST01594"/>
    <s v="POL00057"/>
    <x v="10"/>
    <s v="Central"/>
    <n v="18777.009999999998"/>
    <d v="2025-09-09T00:00:00"/>
    <d v="2025-09-22T00:00:00"/>
    <s v="Settled"/>
    <n v="13"/>
    <n v="7"/>
    <s v="AGT023"/>
    <s v="Travel"/>
    <s v="Manual Review"/>
    <n v="1"/>
    <s v="Valid"/>
    <x v="2"/>
    <x v="4"/>
  </r>
  <r>
    <x v="328"/>
    <s v="CUST00731"/>
    <s v="POL00193"/>
    <x v="3"/>
    <s v="South"/>
    <n v="66228.05"/>
    <d v="2025-04-10T00:00:00"/>
    <d v="2025-04-24T00:00:00"/>
    <s v="Settled"/>
    <n v="14"/>
    <n v="12"/>
    <s v="AGT056"/>
    <s v="Home"/>
    <s v="Manual Review"/>
    <n v="1"/>
    <s v="Valid"/>
    <x v="3"/>
    <x v="0"/>
  </r>
  <r>
    <x v="329"/>
    <s v="CUST00112"/>
    <s v="POL02629"/>
    <x v="4"/>
    <s v="East"/>
    <n v="75979.649999999994"/>
    <d v="2025-02-03T00:00:00"/>
    <d v="2025-02-19T00:00:00"/>
    <s v="Settled"/>
    <n v="16"/>
    <n v="15"/>
    <s v="AGT022"/>
    <s v="Health"/>
    <s v="Standard"/>
    <n v="1"/>
    <s v="Valid"/>
    <x v="0"/>
    <x v="3"/>
  </r>
  <r>
    <x v="330"/>
    <s v="CUST00845"/>
    <s v="POL03062"/>
    <x v="3"/>
    <s v="Central"/>
    <n v="41607.54"/>
    <d v="2025-05-27T00:00:00"/>
    <d v="2025-06-02T00:00:00"/>
    <s v="Settled"/>
    <n v="6"/>
    <n v="10"/>
    <s v="AGT070"/>
    <s v="Motor"/>
    <s v="Standard"/>
    <n v="1"/>
    <s v="Valid"/>
    <x v="1"/>
    <x v="4"/>
  </r>
  <r>
    <x v="331"/>
    <s v="CUST01652"/>
    <s v="POL01292"/>
    <x v="0"/>
    <m/>
    <n v="80282.03"/>
    <d v="2025-09-16T00:00:00"/>
    <d v="2025-09-24T00:00:00"/>
    <s v="Settled"/>
    <n v="8"/>
    <n v="10"/>
    <s v="AGT042"/>
    <s v="Motor"/>
    <s v="Standard"/>
    <n v="1"/>
    <s v="Valid"/>
    <x v="1"/>
    <x v="3"/>
  </r>
  <r>
    <x v="332"/>
    <s v="CUST00290"/>
    <s v="POL01625"/>
    <x v="0"/>
    <s v="South"/>
    <n v="38508.910000000003"/>
    <d v="2025-07-24T00:00:00"/>
    <d v="2025-07-30T00:00:00"/>
    <s v="Settled"/>
    <n v="6"/>
    <n v="10"/>
    <s v="AGT067"/>
    <s v="Motor"/>
    <s v="Standard"/>
    <n v="1"/>
    <s v="Valid"/>
    <x v="3"/>
    <x v="0"/>
  </r>
  <r>
    <x v="333"/>
    <s v="CUST01912"/>
    <s v="POL01743"/>
    <x v="5"/>
    <s v="Central"/>
    <n v="56725.98"/>
    <d v="2025-08-23T00:00:00"/>
    <d v="2025-09-01T00:00:00"/>
    <s v="Settled"/>
    <n v="9"/>
    <n v="15"/>
    <s v="AGT023"/>
    <s v="Health"/>
    <s v="Standard"/>
    <n v="1"/>
    <s v="Valid"/>
    <x v="2"/>
    <x v="4"/>
  </r>
  <r>
    <x v="334"/>
    <s v="CUST02417"/>
    <s v="POL00444"/>
    <x v="3"/>
    <s v="South"/>
    <n v="85876.01"/>
    <d v="2025-06-25T00:00:00"/>
    <d v="2025-07-02T00:00:00"/>
    <s v="Settled"/>
    <n v="7"/>
    <n v="12"/>
    <s v="AGT025"/>
    <s v="Home"/>
    <s v="Standard"/>
    <n v="1"/>
    <s v="Valid"/>
    <x v="0"/>
    <x v="0"/>
  </r>
  <r>
    <x v="335"/>
    <s v="CUST02172"/>
    <s v="POL00712"/>
    <x v="5"/>
    <s v="South"/>
    <n v="51323.27"/>
    <d v="2025-11-01T00:00:00"/>
    <m/>
    <s v="Under Review"/>
    <n v="33"/>
    <n v="15"/>
    <s v="AGT078"/>
    <s v="Health"/>
    <s v="Fraud Review"/>
    <n v="1"/>
    <s v="Valid"/>
    <x v="3"/>
    <x v="0"/>
  </r>
  <r>
    <x v="336"/>
    <s v="CUST00084"/>
    <s v="POL00956"/>
    <x v="0"/>
    <s v="Central"/>
    <n v="52037.17"/>
    <d v="2025-02-10T00:00:00"/>
    <d v="2025-02-24T00:00:00"/>
    <s v="Settled"/>
    <n v="14"/>
    <n v="10"/>
    <s v="AGT073"/>
    <s v="Motor"/>
    <s v="Standard"/>
    <n v="1"/>
    <s v="Valid"/>
    <x v="2"/>
    <x v="4"/>
  </r>
  <r>
    <x v="337"/>
    <s v="CUST00459"/>
    <s v="POL02694"/>
    <x v="6"/>
    <s v="North"/>
    <n v="160769.56"/>
    <d v="2025-09-29T00:00:00"/>
    <d v="2025-10-08T00:00:00"/>
    <s v="Settled"/>
    <n v="9"/>
    <n v="12"/>
    <s v="AGT016"/>
    <s v="Home"/>
    <s v="Standard"/>
    <n v="1"/>
    <s v="Valid"/>
    <x v="3"/>
    <x v="2"/>
  </r>
  <r>
    <x v="338"/>
    <s v="CUST01962"/>
    <s v="POL01403"/>
    <x v="3"/>
    <s v="East"/>
    <n v="36592.769999999997"/>
    <d v="2025-11-19T00:00:00"/>
    <m/>
    <s v="Under Review"/>
    <n v="12"/>
    <n v="10"/>
    <s v="AGT031"/>
    <s v="Motor"/>
    <s v="Standard"/>
    <n v="1"/>
    <s v="Valid"/>
    <x v="3"/>
    <x v="3"/>
  </r>
  <r>
    <x v="339"/>
    <s v="CUST01979"/>
    <s v="POL02308"/>
    <x v="3"/>
    <s v="West"/>
    <n v="50301.57"/>
    <d v="2025-10-10T00:00:00"/>
    <m/>
    <s v="Under Review"/>
    <n v="20"/>
    <n v="12"/>
    <s v="AGT013"/>
    <s v="Home"/>
    <s v="Manual Review"/>
    <n v="1"/>
    <s v="Valid"/>
    <x v="0"/>
    <x v="1"/>
  </r>
  <r>
    <x v="340"/>
    <s v="CUST01231"/>
    <s v="POL00623"/>
    <x v="11"/>
    <s v="West"/>
    <n v="57889.77"/>
    <d v="2025-04-04T00:00:00"/>
    <m/>
    <s v="Pending"/>
    <n v="1"/>
    <n v="10"/>
    <s v="AGT051"/>
    <s v="Motor"/>
    <s v="Standard"/>
    <n v="1"/>
    <s v="Valid"/>
    <x v="4"/>
    <x v="1"/>
  </r>
  <r>
    <x v="341"/>
    <s v="CUST01077"/>
    <s v="POL03051"/>
    <x v="3"/>
    <s v="East"/>
    <n v="52457.61"/>
    <d v="2025-11-16T00:00:00"/>
    <d v="2025-12-02T00:00:00"/>
    <s v="Settled"/>
    <n v="16"/>
    <n v="12"/>
    <s v="AGT004"/>
    <s v="Home"/>
    <s v="Manual Review"/>
    <n v="1"/>
    <s v="Valid"/>
    <x v="0"/>
    <x v="3"/>
  </r>
  <r>
    <x v="342"/>
    <s v="CUST00825"/>
    <s v="POL02827"/>
    <x v="3"/>
    <s v="North"/>
    <n v="262244.21000000002"/>
    <d v="2025-11-19T00:00:00"/>
    <d v="2025-12-13T00:00:00"/>
    <s v="Settled"/>
    <n v="24"/>
    <n v="12"/>
    <s v="AGT003"/>
    <s v="Home"/>
    <s v="Manual Review"/>
    <n v="1"/>
    <s v="Valid"/>
    <x v="1"/>
    <x v="2"/>
  </r>
  <r>
    <x v="343"/>
    <s v="CUST01894"/>
    <s v="POL01521"/>
    <x v="5"/>
    <s v="West"/>
    <n v="53975.03"/>
    <d v="2025-10-10T00:00:00"/>
    <d v="2025-10-26T00:00:00"/>
    <s v="Settled"/>
    <n v="16"/>
    <n v="15"/>
    <s v="AGT045"/>
    <s v="Health"/>
    <s v="Standard"/>
    <n v="1"/>
    <s v="Valid"/>
    <x v="0"/>
    <x v="1"/>
  </r>
  <r>
    <x v="344"/>
    <s v="CUST00778"/>
    <s v="POL00722"/>
    <x v="0"/>
    <s v="West"/>
    <n v="67064.06"/>
    <d v="2025-04-17T00:00:00"/>
    <d v="2025-04-22T00:00:00"/>
    <s v="Settled"/>
    <n v="5"/>
    <n v="10"/>
    <s v="AGT072"/>
    <s v="Motor"/>
    <s v="Standard"/>
    <n v="1"/>
    <s v="Valid"/>
    <x v="1"/>
    <x v="1"/>
  </r>
  <r>
    <x v="345"/>
    <s v="CUST01676"/>
    <s v="POL03126"/>
    <x v="14"/>
    <s v="South"/>
    <n v="114176.32000000001"/>
    <d v="2025-09-23T00:00:00"/>
    <d v="2025-10-05T00:00:00"/>
    <s v="Settled"/>
    <n v="12"/>
    <n v="15"/>
    <s v="AGT060"/>
    <s v="Health"/>
    <s v="Fast Track"/>
    <n v="1"/>
    <s v="Valid"/>
    <x v="1"/>
    <x v="0"/>
  </r>
  <r>
    <x v="346"/>
    <s v="CUST00070"/>
    <s v="POL02586"/>
    <x v="14"/>
    <s v="South"/>
    <n v="37422.86"/>
    <d v="2025-10-14T00:00:00"/>
    <d v="2025-10-17T00:00:00"/>
    <s v="Settled"/>
    <n v="3"/>
    <n v="15"/>
    <s v="AGT056"/>
    <s v="Health"/>
    <s v="Fast Track"/>
    <n v="1"/>
    <s v="Valid"/>
    <x v="4"/>
    <x v="0"/>
  </r>
  <r>
    <x v="347"/>
    <s v="CUST00581"/>
    <s v="POL01635"/>
    <x v="14"/>
    <s v="East"/>
    <n v="49086.6"/>
    <d v="2025-03-07T00:00:00"/>
    <d v="2025-03-20T00:00:00"/>
    <s v="Settled"/>
    <n v="13"/>
    <n v="15"/>
    <s v="AGT047"/>
    <s v="Health"/>
    <s v="Standard"/>
    <n v="1"/>
    <s v="Valid"/>
    <x v="3"/>
    <x v="3"/>
  </r>
  <r>
    <x v="348"/>
    <s v="CUST01310"/>
    <s v="POL00857"/>
    <x v="7"/>
    <s v="North"/>
    <n v="19919.310000000001"/>
    <d v="2025-03-28T00:00:00"/>
    <d v="2025-04-10T00:00:00"/>
    <s v="Settled"/>
    <n v="13"/>
    <n v="7"/>
    <s v="AGT015"/>
    <s v="Travel"/>
    <s v="Manual Review"/>
    <n v="1"/>
    <s v="Valid"/>
    <x v="0"/>
    <x v="2"/>
  </r>
  <r>
    <x v="349"/>
    <s v="CUST02367"/>
    <s v="POL01989"/>
    <x v="7"/>
    <s v="West"/>
    <n v="49889.66"/>
    <d v="2025-09-10T00:00:00"/>
    <d v="2025-09-14T00:00:00"/>
    <s v="Settled"/>
    <n v="4"/>
    <n v="7"/>
    <s v="AGT017"/>
    <s v="Travel"/>
    <s v="Standard"/>
    <n v="1"/>
    <s v="Valid"/>
    <x v="3"/>
    <x v="1"/>
  </r>
  <r>
    <x v="350"/>
    <s v="CUST01560"/>
    <s v="POL01186"/>
    <x v="3"/>
    <s v="Central"/>
    <n v="213767.92"/>
    <d v="2025-09-28T00:00:00"/>
    <m/>
    <s v="Under Review"/>
    <n v="11"/>
    <n v="10"/>
    <s v="AGT050"/>
    <s v="Motor"/>
    <s v="Standard"/>
    <n v="1"/>
    <s v="Valid"/>
    <x v="0"/>
    <x v="4"/>
  </r>
  <r>
    <x v="351"/>
    <s v="CUST00274"/>
    <s v="POL02158"/>
    <x v="9"/>
    <s v="South"/>
    <n v="367541.62"/>
    <d v="2025-07-31T00:00:00"/>
    <d v="2025-08-13T00:00:00"/>
    <s v="Settled"/>
    <n v="13"/>
    <n v="12"/>
    <s v="AGT074"/>
    <s v="Home"/>
    <s v="Standard"/>
    <n v="1"/>
    <s v="Valid"/>
    <x v="2"/>
    <x v="0"/>
  </r>
  <r>
    <x v="352"/>
    <s v="CUST01555"/>
    <s v="POL02664"/>
    <x v="11"/>
    <s v="Central"/>
    <n v="148715.76999999999"/>
    <d v="2025-06-30T00:00:00"/>
    <d v="2025-07-28T00:00:00"/>
    <s v="Settled"/>
    <n v="28"/>
    <n v="10"/>
    <s v="AGT004"/>
    <s v="Motor"/>
    <s v="Fraud Review"/>
    <n v="1"/>
    <s v="Valid"/>
    <x v="0"/>
    <x v="4"/>
  </r>
  <r>
    <x v="353"/>
    <s v="CUST00688"/>
    <s v="POL01568"/>
    <x v="12"/>
    <s v="West"/>
    <n v="13399.21"/>
    <d v="2025-11-18T00:00:00"/>
    <m/>
    <s v="Under Review"/>
    <n v="1"/>
    <n v="7"/>
    <s v="AGT031"/>
    <s v="Travel"/>
    <s v="Fast Track"/>
    <n v="1"/>
    <s v="Valid"/>
    <x v="4"/>
    <x v="1"/>
  </r>
  <r>
    <x v="354"/>
    <s v="CUST00093"/>
    <s v="POL00155"/>
    <x v="4"/>
    <s v="West"/>
    <n v="48084.800000000003"/>
    <d v="2025-04-24T00:00:00"/>
    <d v="2025-05-13T00:00:00"/>
    <s v="Settled"/>
    <n v="19"/>
    <n v="15"/>
    <s v="AGT016"/>
    <s v="Health"/>
    <s v="Manual Review"/>
    <n v="1"/>
    <s v="Valid"/>
    <x v="0"/>
    <x v="1"/>
  </r>
  <r>
    <x v="355"/>
    <s v="CUST01122"/>
    <s v="POL01801"/>
    <x v="3"/>
    <s v="Central"/>
    <n v="160170.4"/>
    <d v="2025-08-29T00:00:00"/>
    <m/>
    <s v="Under Review"/>
    <n v="22"/>
    <n v="10"/>
    <s v="AGT012"/>
    <s v="Motor"/>
    <s v="Manual Review"/>
    <n v="1"/>
    <s v="Valid"/>
    <x v="3"/>
    <x v="4"/>
  </r>
  <r>
    <x v="356"/>
    <s v="CUST01076"/>
    <s v="POL02748"/>
    <x v="0"/>
    <s v="South"/>
    <n v="175212.07"/>
    <d v="2025-11-15T00:00:00"/>
    <m/>
    <s v="Pending"/>
    <n v="6"/>
    <n v="10"/>
    <s v="AGT029"/>
    <s v="Motor"/>
    <s v="Standard"/>
    <n v="1"/>
    <s v="Valid"/>
    <x v="3"/>
    <x v="0"/>
  </r>
  <r>
    <x v="357"/>
    <s v="CUST00510"/>
    <s v="POL00715"/>
    <x v="14"/>
    <s v="Central"/>
    <n v="142574.71"/>
    <d v="2025-03-28T00:00:00"/>
    <d v="2025-04-06T00:00:00"/>
    <s v="Settled"/>
    <n v="9"/>
    <n v="15"/>
    <s v="AGT016"/>
    <s v="Health"/>
    <s v="Fast Track"/>
    <n v="1"/>
    <s v="Valid"/>
    <x v="0"/>
    <x v="4"/>
  </r>
  <r>
    <x v="358"/>
    <s v="CUST02239"/>
    <s v="POL03071"/>
    <x v="9"/>
    <s v="North"/>
    <n v="185721.71"/>
    <d v="2025-01-24T00:00:00"/>
    <m/>
    <s v="Under Review"/>
    <n v="7"/>
    <n v="12"/>
    <s v="AGT020"/>
    <s v="Home"/>
    <s v="Standard"/>
    <n v="1"/>
    <s v="Valid"/>
    <x v="2"/>
    <x v="2"/>
  </r>
  <r>
    <x v="359"/>
    <s v="CUST01627"/>
    <s v="POL01160"/>
    <x v="14"/>
    <s v="East"/>
    <n v="64312.93"/>
    <d v="2025-02-24T00:00:00"/>
    <d v="2025-03-16T00:00:00"/>
    <s v="Settled"/>
    <n v="20"/>
    <n v="15"/>
    <s v="AGT036"/>
    <s v="Health"/>
    <s v="Fast Track"/>
    <n v="1"/>
    <s v="Valid"/>
    <x v="1"/>
    <x v="3"/>
  </r>
  <r>
    <x v="360"/>
    <s v="CUST00608"/>
    <s v="POL02190"/>
    <x v="14"/>
    <s v="East"/>
    <n v="259340.16"/>
    <d v="2025-08-11T00:00:00"/>
    <m/>
    <s v="Under Review"/>
    <n v="24"/>
    <n v="15"/>
    <s v="AGT060"/>
    <s v="Health"/>
    <s v="Standard"/>
    <n v="1"/>
    <s v="Valid"/>
    <x v="0"/>
    <x v="3"/>
  </r>
  <r>
    <x v="361"/>
    <s v="CUST00981"/>
    <s v="POL02247"/>
    <x v="5"/>
    <s v="North"/>
    <n v="52850.82"/>
    <d v="2025-04-04T00:00:00"/>
    <d v="2025-04-15T00:00:00"/>
    <s v="Settled"/>
    <n v="11"/>
    <n v="15"/>
    <s v="AGT044"/>
    <s v="Health"/>
    <s v="Standard"/>
    <n v="1"/>
    <s v="Valid"/>
    <x v="1"/>
    <x v="2"/>
  </r>
  <r>
    <x v="362"/>
    <s v="CUST01148"/>
    <s v="POL00583"/>
    <x v="4"/>
    <s v="West"/>
    <n v="29838.63"/>
    <d v="2025-08-27T00:00:00"/>
    <d v="2025-09-19T00:00:00"/>
    <s v="Rejected"/>
    <n v="23"/>
    <n v="15"/>
    <s v="AGT044"/>
    <s v="Health"/>
    <s v="Manual Review"/>
    <n v="1"/>
    <s v="Valid"/>
    <x v="3"/>
    <x v="1"/>
  </r>
  <r>
    <x v="363"/>
    <s v="CUST00335"/>
    <s v="POL00125"/>
    <x v="14"/>
    <s v="East"/>
    <n v="143092.82"/>
    <d v="2025-06-10T00:00:00"/>
    <m/>
    <s v="Pending"/>
    <n v="13"/>
    <n v="15"/>
    <s v="AGT049"/>
    <s v="Health"/>
    <s v="Standard"/>
    <n v="1"/>
    <s v="Valid"/>
    <x v="0"/>
    <x v="3"/>
  </r>
  <r>
    <x v="364"/>
    <s v="CUST02062"/>
    <s v="POL03037"/>
    <x v="1"/>
    <s v="East"/>
    <n v="205403.29"/>
    <d v="2025-10-15T00:00:00"/>
    <d v="2025-11-05T00:00:00"/>
    <s v="Settled"/>
    <n v="21"/>
    <n v="20"/>
    <s v="AGT019"/>
    <s v="Life"/>
    <s v="Standard"/>
    <n v="1"/>
    <s v="Valid"/>
    <x v="3"/>
    <x v="3"/>
  </r>
  <r>
    <x v="365"/>
    <s v="CUST01423"/>
    <s v="POL02242"/>
    <x v="2"/>
    <s v="East"/>
    <n v="128987.39"/>
    <d v="2025-08-06T00:00:00"/>
    <m/>
    <s v="Pending"/>
    <n v="22"/>
    <n v="20"/>
    <s v="AGT006"/>
    <s v="Life"/>
    <s v="Manual Review"/>
    <n v="1"/>
    <s v="Valid"/>
    <x v="3"/>
    <x v="3"/>
  </r>
  <r>
    <x v="366"/>
    <s v="CUST02329"/>
    <s v="POL02021"/>
    <x v="3"/>
    <s v="North"/>
    <n v="115018.14"/>
    <d v="2025-07-17T00:00:00"/>
    <d v="2025-07-26T00:00:00"/>
    <s v="Settled"/>
    <n v="9"/>
    <n v="10"/>
    <s v="AGT003"/>
    <s v="Motor"/>
    <s v="Manual Review"/>
    <n v="1"/>
    <s v="Valid"/>
    <x v="0"/>
    <x v="2"/>
  </r>
  <r>
    <x v="367"/>
    <s v="CUST00330"/>
    <s v="POL00973"/>
    <x v="11"/>
    <s v="North"/>
    <n v="19806.39"/>
    <d v="2025-03-13T00:00:00"/>
    <d v="2025-03-20T00:00:00"/>
    <s v="Settled"/>
    <n v="7"/>
    <n v="10"/>
    <s v="AGT070"/>
    <s v="Motor"/>
    <s v="Standard"/>
    <n v="1"/>
    <s v="Valid"/>
    <x v="0"/>
    <x v="2"/>
  </r>
  <r>
    <x v="368"/>
    <s v="CUST02375"/>
    <s v="POL00346"/>
    <x v="3"/>
    <s v="North"/>
    <n v="87330.5"/>
    <d v="2025-04-19T00:00:00"/>
    <m/>
    <s v="Pending"/>
    <n v="7"/>
    <n v="10"/>
    <s v="AGT071"/>
    <s v="Motor"/>
    <s v="Standard"/>
    <n v="1"/>
    <s v="Valid"/>
    <x v="1"/>
    <x v="2"/>
  </r>
  <r>
    <x v="369"/>
    <s v="CUST00564"/>
    <s v="POL00870"/>
    <x v="12"/>
    <s v="Central"/>
    <n v="22441.13"/>
    <d v="2025-03-19T00:00:00"/>
    <d v="2025-04-05T00:00:00"/>
    <s v="Settled"/>
    <n v="17"/>
    <n v="7"/>
    <s v="AGT027"/>
    <s v="Travel"/>
    <s v="Manual Review"/>
    <n v="1"/>
    <s v="Valid"/>
    <x v="4"/>
    <x v="4"/>
  </r>
  <r>
    <x v="370"/>
    <s v="CUST01787"/>
    <s v="POL01753"/>
    <x v="4"/>
    <s v="West"/>
    <n v="240696.48"/>
    <d v="2025-01-21T00:00:00"/>
    <m/>
    <s v="Pending"/>
    <n v="17"/>
    <n v="15"/>
    <s v="AGT063"/>
    <s v="Health"/>
    <s v="Standard"/>
    <n v="1"/>
    <s v="Valid"/>
    <x v="4"/>
    <x v="1"/>
  </r>
  <r>
    <x v="371"/>
    <s v="CUST02108"/>
    <s v="POL02220"/>
    <x v="0"/>
    <s v="East"/>
    <n v="87499.06"/>
    <d v="2025-04-11T00:00:00"/>
    <m/>
    <s v="Pending"/>
    <n v="12"/>
    <n v="10"/>
    <s v="AGT021"/>
    <s v="Motor"/>
    <s v="Standard"/>
    <n v="1"/>
    <s v="Valid"/>
    <x v="2"/>
    <x v="3"/>
  </r>
  <r>
    <x v="372"/>
    <s v="CUST00605"/>
    <s v="POL01021"/>
    <x v="2"/>
    <s v="West"/>
    <n v="602915.43999999994"/>
    <d v="2025-11-14T00:00:00"/>
    <d v="2025-12-05T00:00:00"/>
    <s v="Rejected"/>
    <n v="21"/>
    <n v="20"/>
    <s v="AGT025"/>
    <s v="Life"/>
    <s v="Manual Review"/>
    <n v="1"/>
    <s v="Valid"/>
    <x v="0"/>
    <x v="1"/>
  </r>
  <r>
    <x v="373"/>
    <s v="CUST00113"/>
    <s v="POL00688"/>
    <x v="11"/>
    <s v="West"/>
    <n v="32122.02"/>
    <d v="2025-09-27T00:00:00"/>
    <d v="2025-09-29T00:00:00"/>
    <s v="Rejected"/>
    <n v="2"/>
    <n v="10"/>
    <s v="AGT056"/>
    <s v="Motor"/>
    <s v="Fast Track"/>
    <n v="1"/>
    <s v="Valid"/>
    <x v="1"/>
    <x v="1"/>
  </r>
  <r>
    <x v="374"/>
    <s v="CUST00034"/>
    <s v="POL00799"/>
    <x v="0"/>
    <s v="South"/>
    <n v="21611.919999999998"/>
    <d v="2025-03-20T00:00:00"/>
    <d v="2025-04-03T00:00:00"/>
    <s v="Settled"/>
    <n v="14"/>
    <n v="10"/>
    <s v="AGT075"/>
    <s v="Motor"/>
    <s v="Standard"/>
    <n v="1"/>
    <s v="Valid"/>
    <x v="2"/>
    <x v="0"/>
  </r>
  <r>
    <x v="375"/>
    <s v="CUST00650"/>
    <s v="POL03078"/>
    <x v="5"/>
    <s v="North"/>
    <n v="67165.740000000005"/>
    <d v="2025-05-03T00:00:00"/>
    <d v="2025-05-25T00:00:00"/>
    <s v="Settled"/>
    <n v="22"/>
    <n v="15"/>
    <s v="AGT050"/>
    <s v="Health"/>
    <s v="Manual Review"/>
    <n v="1"/>
    <s v="Valid"/>
    <x v="2"/>
    <x v="2"/>
  </r>
  <r>
    <x v="376"/>
    <s v="CUST00991"/>
    <s v="POL02018"/>
    <x v="5"/>
    <s v="East"/>
    <n v="126503.7"/>
    <d v="2025-08-30T00:00:00"/>
    <d v="2025-09-20T00:00:00"/>
    <s v="Settled"/>
    <n v="21"/>
    <n v="15"/>
    <s v="AGT077"/>
    <s v="Health"/>
    <s v="Standard"/>
    <n v="1"/>
    <s v="Valid"/>
    <x v="1"/>
    <x v="3"/>
  </r>
  <r>
    <x v="377"/>
    <s v="CUST00642"/>
    <s v="POL03171"/>
    <x v="5"/>
    <s v="South"/>
    <n v="89030.98"/>
    <d v="2025-01-27T00:00:00"/>
    <d v="2025-02-21T00:00:00"/>
    <s v="Settled"/>
    <n v="25"/>
    <n v="15"/>
    <s v="AGT080"/>
    <s v="Health"/>
    <s v="Manual Review"/>
    <n v="1"/>
    <s v="Valid"/>
    <x v="2"/>
    <x v="0"/>
  </r>
  <r>
    <x v="378"/>
    <s v="CUST00965"/>
    <s v="POL00021"/>
    <x v="11"/>
    <s v="Central"/>
    <n v="137329.85999999999"/>
    <d v="2025-08-29T00:00:00"/>
    <d v="2025-09-20T00:00:00"/>
    <s v="Settled"/>
    <n v="22"/>
    <n v="10"/>
    <s v="AGT003"/>
    <s v="Motor"/>
    <s v="Fraud Review"/>
    <n v="1"/>
    <s v="Valid"/>
    <x v="0"/>
    <x v="4"/>
  </r>
  <r>
    <x v="379"/>
    <s v="CUST00532"/>
    <s v="POL01466"/>
    <x v="14"/>
    <s v="South"/>
    <n v="121246.71"/>
    <d v="2025-07-02T00:00:00"/>
    <d v="2025-07-16T00:00:00"/>
    <s v="Settled"/>
    <n v="14"/>
    <n v="15"/>
    <s v="AGT033"/>
    <s v="Health"/>
    <s v="Standard"/>
    <n v="1"/>
    <s v="Valid"/>
    <x v="2"/>
    <x v="0"/>
  </r>
  <r>
    <x v="380"/>
    <s v="CUST01525"/>
    <s v="POL01464"/>
    <x v="5"/>
    <s v="East"/>
    <n v="42970.91"/>
    <d v="2025-08-26T00:00:00"/>
    <m/>
    <s v="Under Review"/>
    <n v="11"/>
    <n v="15"/>
    <s v="AGT038"/>
    <s v="Health"/>
    <s v="Standard"/>
    <n v="1"/>
    <s v="Valid"/>
    <x v="0"/>
    <x v="3"/>
  </r>
  <r>
    <x v="381"/>
    <s v="CUST00434"/>
    <s v="POL01285"/>
    <x v="3"/>
    <s v="South"/>
    <n v="87918.11"/>
    <d v="2025-01-02T00:00:00"/>
    <m/>
    <s v="Pending"/>
    <n v="9"/>
    <n v="10"/>
    <s v="AGT015"/>
    <s v="Motor"/>
    <s v="Fast Track"/>
    <n v="1"/>
    <s v="Valid"/>
    <x v="4"/>
    <x v="0"/>
  </r>
  <r>
    <x v="382"/>
    <s v="CUST01393"/>
    <s v="POL01254"/>
    <x v="0"/>
    <s v="West"/>
    <n v="72686"/>
    <d v="2025-11-09T00:00:00"/>
    <d v="2025-11-27T00:00:00"/>
    <s v="Settled"/>
    <n v="18"/>
    <n v="10"/>
    <s v="AGT018"/>
    <s v="Motor"/>
    <s v="Manual Review"/>
    <n v="1"/>
    <s v="Valid"/>
    <x v="1"/>
    <x v="1"/>
  </r>
  <r>
    <x v="383"/>
    <s v="CUST01508"/>
    <s v="POL00253"/>
    <x v="11"/>
    <s v="Central"/>
    <n v="148475.94"/>
    <d v="2025-08-14T00:00:00"/>
    <d v="2025-08-29T00:00:00"/>
    <s v="Settled"/>
    <n v="15"/>
    <n v="10"/>
    <s v="AGT078"/>
    <s v="Motor"/>
    <s v="Manual Review"/>
    <n v="1"/>
    <s v="Valid"/>
    <x v="2"/>
    <x v="4"/>
  </r>
  <r>
    <x v="384"/>
    <s v="CUST01819"/>
    <s v="POL00103"/>
    <x v="3"/>
    <s v="South"/>
    <n v="60253.5"/>
    <d v="2025-02-27T00:00:00"/>
    <d v="2025-03-10T00:00:00"/>
    <s v="Settled"/>
    <n v="11"/>
    <n v="12"/>
    <s v="AGT015"/>
    <s v="Home"/>
    <s v="Standard"/>
    <n v="1"/>
    <s v="Valid"/>
    <x v="4"/>
    <x v="0"/>
  </r>
  <r>
    <x v="385"/>
    <s v="CUST01552"/>
    <s v="POL02491"/>
    <x v="5"/>
    <s v="North"/>
    <n v="55231.96"/>
    <d v="2025-10-09T00:00:00"/>
    <d v="2025-10-23T00:00:00"/>
    <s v="Settled"/>
    <n v="14"/>
    <n v="15"/>
    <s v="AGT039"/>
    <s v="Health"/>
    <s v="Standard"/>
    <n v="1"/>
    <s v="Valid"/>
    <x v="0"/>
    <x v="2"/>
  </r>
  <r>
    <x v="386"/>
    <s v="CUST00879"/>
    <s v="POL01410"/>
    <x v="3"/>
    <s v="West"/>
    <n v="84131.1"/>
    <d v="2025-01-10T00:00:00"/>
    <d v="2025-01-22T00:00:00"/>
    <s v="Settled"/>
    <n v="12"/>
    <n v="10"/>
    <s v="AGT039"/>
    <s v="Motor"/>
    <s v="Standard"/>
    <n v="1"/>
    <s v="Valid"/>
    <x v="1"/>
    <x v="1"/>
  </r>
  <r>
    <x v="387"/>
    <s v="CUST01446"/>
    <s v="POL00521"/>
    <x v="0"/>
    <s v="North"/>
    <n v="162934.53"/>
    <d v="2025-02-25T00:00:00"/>
    <m/>
    <s v="Pending"/>
    <n v="6"/>
    <n v="10"/>
    <s v="AGT053"/>
    <s v="Motor"/>
    <s v="Standard"/>
    <n v="1"/>
    <s v="Valid"/>
    <x v="4"/>
    <x v="2"/>
  </r>
  <r>
    <x v="388"/>
    <s v="CUST00913"/>
    <s v="POL01113"/>
    <x v="8"/>
    <s v="North"/>
    <n v="263541.55"/>
    <d v="2025-09-22T00:00:00"/>
    <d v="2025-10-15T00:00:00"/>
    <s v="Rejected"/>
    <n v="23"/>
    <n v="20"/>
    <s v="AGT044"/>
    <s v="Life"/>
    <s v="Standard"/>
    <n v="1"/>
    <s v="Valid"/>
    <x v="1"/>
    <x v="2"/>
  </r>
  <r>
    <x v="389"/>
    <s v="CUST01187"/>
    <s v="POL02986"/>
    <x v="11"/>
    <s v="West"/>
    <n v="95787.54"/>
    <d v="2025-10-10T00:00:00"/>
    <m/>
    <s v="Under Review"/>
    <n v="5"/>
    <n v="10"/>
    <s v="AGT004"/>
    <s v="Motor"/>
    <s v="Standard"/>
    <n v="1"/>
    <s v="Valid"/>
    <x v="3"/>
    <x v="1"/>
  </r>
  <r>
    <x v="390"/>
    <s v="CUST02491"/>
    <s v="POL01497"/>
    <x v="11"/>
    <s v="North"/>
    <n v="66505.31"/>
    <d v="2025-02-02T00:00:00"/>
    <m/>
    <s v="Under Review"/>
    <n v="18"/>
    <n v="10"/>
    <s v="AGT037"/>
    <s v="Motor"/>
    <s v="Fraud Review"/>
    <n v="1"/>
    <s v="Valid"/>
    <x v="2"/>
    <x v="2"/>
  </r>
  <r>
    <x v="391"/>
    <s v="CUST02158"/>
    <s v="POL03170"/>
    <x v="8"/>
    <s v="North"/>
    <n v="291836.90999999997"/>
    <d v="2025-08-15T00:00:00"/>
    <d v="2025-08-31T00:00:00"/>
    <s v="Settled"/>
    <n v="16"/>
    <n v="20"/>
    <s v="AGT027"/>
    <s v="Life"/>
    <s v="Standard"/>
    <n v="1"/>
    <s v="Valid"/>
    <x v="2"/>
    <x v="2"/>
  </r>
  <r>
    <x v="392"/>
    <s v="CUST01750"/>
    <s v="POL00517"/>
    <x v="3"/>
    <s v="South"/>
    <n v="232573.57"/>
    <d v="2025-09-28T00:00:00"/>
    <d v="2025-10-16T00:00:00"/>
    <s v="Settled"/>
    <n v="18"/>
    <n v="12"/>
    <s v="AGT011"/>
    <s v="Home"/>
    <s v="Manual Review"/>
    <n v="1"/>
    <s v="Valid"/>
    <x v="0"/>
    <x v="0"/>
  </r>
  <r>
    <x v="393"/>
    <s v="CUST01245"/>
    <s v="POL00392"/>
    <x v="6"/>
    <s v="East"/>
    <n v="118142.36"/>
    <d v="2025-02-02T00:00:00"/>
    <d v="2025-02-17T00:00:00"/>
    <s v="Settled"/>
    <n v="15"/>
    <n v="12"/>
    <s v="AGT079"/>
    <s v="Home"/>
    <s v="Standard"/>
    <n v="1"/>
    <s v="Valid"/>
    <x v="2"/>
    <x v="3"/>
  </r>
  <r>
    <x v="394"/>
    <s v="CUST00649"/>
    <s v="POL01805"/>
    <x v="8"/>
    <s v="Central"/>
    <n v="225004.16"/>
    <d v="2025-01-25T00:00:00"/>
    <d v="2025-02-20T00:00:00"/>
    <s v="Settled"/>
    <n v="26"/>
    <n v="20"/>
    <s v="AGT044"/>
    <s v="Life"/>
    <s v="Standard"/>
    <n v="1"/>
    <s v="Valid"/>
    <x v="4"/>
    <x v="4"/>
  </r>
  <r>
    <x v="395"/>
    <s v="CUST00401"/>
    <s v="POL02186"/>
    <x v="6"/>
    <s v="South"/>
    <n v="79390.94"/>
    <d v="2025-03-18T00:00:00"/>
    <d v="2025-04-03T00:00:00"/>
    <s v="Settled"/>
    <n v="16"/>
    <n v="12"/>
    <s v="AGT078"/>
    <s v="Home"/>
    <s v="Standard"/>
    <n v="1"/>
    <s v="Valid"/>
    <x v="3"/>
    <x v="0"/>
  </r>
  <r>
    <x v="396"/>
    <s v="CUST01445"/>
    <s v="POL03141"/>
    <x v="7"/>
    <s v="South"/>
    <n v="24571.599999999999"/>
    <d v="2025-03-15T00:00:00"/>
    <d v="2025-03-29T00:00:00"/>
    <s v="Settled"/>
    <n v="14"/>
    <n v="7"/>
    <s v="AGT074"/>
    <s v="Travel"/>
    <s v="Manual Review"/>
    <n v="1"/>
    <s v="Valid"/>
    <x v="2"/>
    <x v="0"/>
  </r>
  <r>
    <x v="397"/>
    <s v="CUST02303"/>
    <s v="POL01492"/>
    <x v="0"/>
    <s v="West"/>
    <n v="41452.980000000003"/>
    <d v="2025-03-17T00:00:00"/>
    <d v="2025-04-04T00:00:00"/>
    <s v="Settled"/>
    <n v="18"/>
    <n v="10"/>
    <s v="AGT079"/>
    <s v="Motor"/>
    <s v="Manual Review"/>
    <n v="1"/>
    <s v="Valid"/>
    <x v="2"/>
    <x v="1"/>
  </r>
  <r>
    <x v="398"/>
    <s v="CUST02177"/>
    <s v="POL00641"/>
    <x v="10"/>
    <s v="West"/>
    <n v="25701.51"/>
    <d v="2025-09-22T00:00:00"/>
    <m/>
    <s v="Under Review"/>
    <n v="8"/>
    <n v="7"/>
    <s v="AGT019"/>
    <s v="Travel"/>
    <s v="Standard"/>
    <n v="1"/>
    <s v="Valid"/>
    <x v="2"/>
    <x v="1"/>
  </r>
  <r>
    <x v="399"/>
    <s v="CUST02122"/>
    <s v="POL01732"/>
    <x v="1"/>
    <s v="South"/>
    <n v="311696.96000000002"/>
    <d v="2025-03-10T00:00:00"/>
    <d v="2025-03-29T00:00:00"/>
    <s v="Settled"/>
    <n v="19"/>
    <n v="20"/>
    <s v="AGT066"/>
    <s v="Life"/>
    <s v="Fast Track"/>
    <n v="1"/>
    <s v="Valid"/>
    <x v="4"/>
    <x v="0"/>
  </r>
  <r>
    <x v="400"/>
    <s v="CUST02012"/>
    <s v="POL00983"/>
    <x v="4"/>
    <s v="West"/>
    <n v="102415.25"/>
    <d v="2025-06-27T00:00:00"/>
    <m/>
    <s v="Pending"/>
    <n v="21"/>
    <n v="15"/>
    <s v="AGT004"/>
    <s v="Health"/>
    <s v="Standard"/>
    <n v="1"/>
    <s v="Valid"/>
    <x v="1"/>
    <x v="1"/>
  </r>
  <r>
    <x v="401"/>
    <s v="CUST01093"/>
    <s v="POL00575"/>
    <x v="3"/>
    <s v="West"/>
    <n v="34260.730000000003"/>
    <d v="2025-04-22T00:00:00"/>
    <d v="2025-05-03T00:00:00"/>
    <s v="Settled"/>
    <n v="11"/>
    <n v="10"/>
    <s v="AGT041"/>
    <s v="Motor"/>
    <s v="Standard"/>
    <n v="1"/>
    <s v="Valid"/>
    <x v="0"/>
    <x v="1"/>
  </r>
  <r>
    <x v="402"/>
    <s v="CUST01142"/>
    <s v="POL00283"/>
    <x v="17"/>
    <s v="South"/>
    <n v="83689.440000000002"/>
    <d v="2025-04-17T00:00:00"/>
    <m/>
    <s v="Pending"/>
    <n v="17"/>
    <n v="12"/>
    <s v="AGT070"/>
    <s v="Home"/>
    <s v="Manual Review"/>
    <n v="1"/>
    <s v="Valid"/>
    <x v="2"/>
    <x v="0"/>
  </r>
  <r>
    <x v="403"/>
    <s v="CUST02336"/>
    <s v="POL02316"/>
    <x v="11"/>
    <s v="North"/>
    <n v="51050.36"/>
    <d v="2025-10-31T00:00:00"/>
    <d v="2025-11-07T00:00:00"/>
    <s v="Settled"/>
    <n v="7"/>
    <n v="10"/>
    <s v="AGT046"/>
    <s v="Motor"/>
    <s v="Standard"/>
    <n v="1"/>
    <s v="Valid"/>
    <x v="0"/>
    <x v="2"/>
  </r>
  <r>
    <x v="404"/>
    <s v="CUST01869"/>
    <s v="POL02057"/>
    <x v="7"/>
    <s v="West"/>
    <n v="18265.7"/>
    <d v="2025-04-17T00:00:00"/>
    <d v="2025-04-30T00:00:00"/>
    <s v="Settled"/>
    <n v="13"/>
    <n v="7"/>
    <s v="AGT017"/>
    <s v="Travel"/>
    <s v="Manual Review"/>
    <n v="1"/>
    <s v="Valid"/>
    <x v="2"/>
    <x v="1"/>
  </r>
  <r>
    <x v="405"/>
    <s v="CUST00662"/>
    <s v="POL00534"/>
    <x v="4"/>
    <s v="South"/>
    <n v="58325.23"/>
    <d v="2025-03-16T00:00:00"/>
    <d v="2025-03-29T00:00:00"/>
    <s v="Settled"/>
    <n v="13"/>
    <n v="15"/>
    <s v="AGT006"/>
    <s v="Health"/>
    <s v="Fast Track"/>
    <n v="1"/>
    <s v="Valid"/>
    <x v="4"/>
    <x v="0"/>
  </r>
  <r>
    <x v="406"/>
    <s v="CUST00109"/>
    <s v="POL01789"/>
    <x v="14"/>
    <s v="South"/>
    <n v="152646.82999999999"/>
    <d v="2025-03-18T00:00:00"/>
    <d v="2025-03-31T00:00:00"/>
    <s v="Settled"/>
    <n v="13"/>
    <n v="15"/>
    <s v="AGT037"/>
    <s v="Health"/>
    <s v="Manual Review"/>
    <n v="1"/>
    <s v="Valid"/>
    <x v="0"/>
    <x v="0"/>
  </r>
  <r>
    <x v="407"/>
    <s v="CUST00541"/>
    <s v="POL02833"/>
    <x v="5"/>
    <s v="East"/>
    <n v="206281.64"/>
    <d v="2025-11-06T00:00:00"/>
    <d v="2025-11-29T00:00:00"/>
    <s v="Settled"/>
    <n v="23"/>
    <n v="15"/>
    <s v="AGT064"/>
    <s v="Health"/>
    <s v="Standard"/>
    <n v="1"/>
    <s v="Valid"/>
    <x v="3"/>
    <x v="3"/>
  </r>
  <r>
    <x v="408"/>
    <s v="CUST02325"/>
    <s v="POL02618"/>
    <x v="0"/>
    <s v="North"/>
    <n v="53033.53"/>
    <d v="2025-10-07T00:00:00"/>
    <d v="2025-10-14T00:00:00"/>
    <s v="Settled"/>
    <n v="7"/>
    <n v="10"/>
    <s v="AGT074"/>
    <s v="Motor"/>
    <s v="Standard"/>
    <n v="1"/>
    <s v="Valid"/>
    <x v="3"/>
    <x v="2"/>
  </r>
  <r>
    <x v="409"/>
    <s v="CUST01018"/>
    <s v="POL01453"/>
    <x v="3"/>
    <s v="South"/>
    <n v="40945.160000000003"/>
    <d v="2025-07-03T00:00:00"/>
    <d v="2025-07-07T00:00:00"/>
    <s v="Settled"/>
    <n v="4"/>
    <n v="10"/>
    <s v="AGT060"/>
    <s v="Motor"/>
    <s v="Fast Track"/>
    <n v="1"/>
    <s v="Valid"/>
    <x v="2"/>
    <x v="0"/>
  </r>
  <r>
    <x v="410"/>
    <s v="CUST02385"/>
    <s v="POL00184"/>
    <x v="2"/>
    <s v="East"/>
    <n v="284564.3"/>
    <d v="2025-07-03T00:00:00"/>
    <d v="2025-07-27T00:00:00"/>
    <s v="Rejected"/>
    <n v="24"/>
    <n v="20"/>
    <s v="AGT036"/>
    <s v="Life"/>
    <s v="Standard"/>
    <n v="1"/>
    <s v="Valid"/>
    <x v="4"/>
    <x v="3"/>
  </r>
  <r>
    <x v="411"/>
    <s v="CUST02156"/>
    <s v="POL02032"/>
    <x v="7"/>
    <s v="Central"/>
    <n v="31689.61"/>
    <d v="2025-06-22T00:00:00"/>
    <d v="2025-06-28T00:00:00"/>
    <s v="Settled"/>
    <n v="6"/>
    <n v="7"/>
    <s v="AGT057"/>
    <s v="Travel"/>
    <s v="Standard"/>
    <n v="1"/>
    <s v="Valid"/>
    <x v="4"/>
    <x v="4"/>
  </r>
  <r>
    <x v="412"/>
    <s v="CUST00336"/>
    <s v="POL01652"/>
    <x v="10"/>
    <s v="West"/>
    <n v="47042.22"/>
    <d v="2025-07-15T00:00:00"/>
    <d v="2025-07-19T00:00:00"/>
    <s v="Settled"/>
    <n v="4"/>
    <n v="7"/>
    <s v="AGT063"/>
    <s v="Travel"/>
    <s v="Fast Track"/>
    <n v="1"/>
    <s v="Valid"/>
    <x v="0"/>
    <x v="1"/>
  </r>
  <r>
    <x v="413"/>
    <s v="CUST00740"/>
    <s v="POL02950"/>
    <x v="3"/>
    <s v="South"/>
    <n v="50236.51"/>
    <d v="2025-08-14T00:00:00"/>
    <d v="2025-08-31T00:00:00"/>
    <s v="Settled"/>
    <n v="17"/>
    <n v="10"/>
    <s v="AGT031"/>
    <s v="Motor"/>
    <s v="Fraud Review"/>
    <n v="1"/>
    <s v="Valid"/>
    <x v="3"/>
    <x v="0"/>
  </r>
  <r>
    <x v="414"/>
    <s v="CUST01629"/>
    <s v="POL01771"/>
    <x v="5"/>
    <m/>
    <n v="59759.78"/>
    <d v="2025-01-20T00:00:00"/>
    <d v="2025-02-04T00:00:00"/>
    <s v="Settled"/>
    <n v="15"/>
    <n v="15"/>
    <s v="AGT022"/>
    <s v="Health"/>
    <s v="Standard"/>
    <n v="1"/>
    <s v="Valid"/>
    <x v="0"/>
    <x v="1"/>
  </r>
  <r>
    <x v="415"/>
    <s v="CUST00413"/>
    <s v="POL02362"/>
    <x v="3"/>
    <s v="Central"/>
    <n v="541326.02"/>
    <d v="2025-09-27T00:00:00"/>
    <d v="2025-10-20T00:00:00"/>
    <s v="Settled"/>
    <n v="23"/>
    <n v="12"/>
    <s v="AGT022"/>
    <s v="Home"/>
    <s v="Manual Review"/>
    <n v="1"/>
    <s v="Valid"/>
    <x v="1"/>
    <x v="4"/>
  </r>
  <r>
    <x v="416"/>
    <s v="CUST01665"/>
    <s v="POL01692"/>
    <x v="0"/>
    <s v="West"/>
    <n v="28038"/>
    <d v="2025-09-10T00:00:00"/>
    <m/>
    <s v="Pending"/>
    <n v="8"/>
    <n v="10"/>
    <s v="AGT060"/>
    <s v="Motor"/>
    <s v="Standard"/>
    <n v="1"/>
    <s v="Valid"/>
    <x v="0"/>
    <x v="1"/>
  </r>
  <r>
    <x v="417"/>
    <s v="CUST00200"/>
    <s v="POL01731"/>
    <x v="3"/>
    <s v="West"/>
    <n v="116759.59"/>
    <d v="2025-11-16T00:00:00"/>
    <d v="2025-11-27T00:00:00"/>
    <s v="Settled"/>
    <n v="11"/>
    <n v="10"/>
    <s v="AGT065"/>
    <s v="Motor"/>
    <s v="Fast Track"/>
    <n v="1"/>
    <s v="Valid"/>
    <x v="4"/>
    <x v="1"/>
  </r>
  <r>
    <x v="418"/>
    <s v="CUST00336"/>
    <s v="POL01016"/>
    <x v="4"/>
    <s v="North"/>
    <n v="223847.59"/>
    <d v="2025-05-23T00:00:00"/>
    <d v="2025-06-14T00:00:00"/>
    <s v="Settled"/>
    <n v="22"/>
    <n v="15"/>
    <s v="AGT016"/>
    <s v="Health"/>
    <s v="Manual Review"/>
    <n v="1"/>
    <s v="Valid"/>
    <x v="0"/>
    <x v="2"/>
  </r>
  <r>
    <x v="419"/>
    <s v="CUST00289"/>
    <s v="POL01289"/>
    <x v="14"/>
    <s v="North"/>
    <n v="72072.210000000006"/>
    <d v="2025-01-01T00:00:00"/>
    <m/>
    <s v="Under Review"/>
    <n v="19"/>
    <n v="15"/>
    <s v="AGT078"/>
    <s v="Health"/>
    <s v="Standard"/>
    <n v="1"/>
    <s v="Valid"/>
    <x v="4"/>
    <x v="2"/>
  </r>
  <r>
    <x v="420"/>
    <s v="CUST01795"/>
    <s v="POL00947"/>
    <x v="5"/>
    <s v="South"/>
    <n v="113137.28"/>
    <d v="2025-05-05T00:00:00"/>
    <d v="2025-05-15T00:00:00"/>
    <s v="Settled"/>
    <n v="10"/>
    <n v="15"/>
    <s v="AGT002"/>
    <s v="Health"/>
    <s v="Standard"/>
    <n v="1"/>
    <s v="Valid"/>
    <x v="0"/>
    <x v="0"/>
  </r>
  <r>
    <x v="421"/>
    <s v="CUST01344"/>
    <s v="POL01479"/>
    <x v="7"/>
    <s v="West"/>
    <n v="10087.16"/>
    <d v="2025-05-13T00:00:00"/>
    <d v="2025-05-17T00:00:00"/>
    <s v="Settled"/>
    <n v="4"/>
    <n v="7"/>
    <s v="AGT034"/>
    <s v="Travel"/>
    <s v="Standard"/>
    <n v="1"/>
    <s v="Valid"/>
    <x v="1"/>
    <x v="1"/>
  </r>
  <r>
    <x v="422"/>
    <s v="CUST01935"/>
    <s v="POL03045"/>
    <x v="5"/>
    <s v="Central"/>
    <n v="86385.53"/>
    <d v="2025-07-24T00:00:00"/>
    <d v="2025-08-05T00:00:00"/>
    <s v="Settled"/>
    <n v="12"/>
    <n v="15"/>
    <s v="AGT039"/>
    <s v="Health"/>
    <s v="Standard"/>
    <n v="1"/>
    <s v="Valid"/>
    <x v="1"/>
    <x v="4"/>
  </r>
  <r>
    <x v="423"/>
    <s v="CUST00774"/>
    <s v="POL01094"/>
    <x v="14"/>
    <s v="North"/>
    <n v="180607.89"/>
    <d v="2025-03-01T00:00:00"/>
    <d v="2025-03-25T00:00:00"/>
    <s v="Rejected"/>
    <n v="24"/>
    <n v="15"/>
    <s v="AGT005"/>
    <s v="Health"/>
    <s v="Manual Review"/>
    <n v="1"/>
    <s v="Valid"/>
    <x v="0"/>
    <x v="2"/>
  </r>
  <r>
    <x v="424"/>
    <s v="CUST01698"/>
    <s v="POL01483"/>
    <x v="11"/>
    <s v="West"/>
    <n v="70295.44"/>
    <d v="2025-01-27T00:00:00"/>
    <d v="2025-01-30T00:00:00"/>
    <s v="Rejected"/>
    <n v="3"/>
    <n v="10"/>
    <s v="AGT058"/>
    <s v="Motor"/>
    <s v="Standard"/>
    <n v="1"/>
    <s v="Valid"/>
    <x v="4"/>
    <x v="1"/>
  </r>
  <r>
    <x v="425"/>
    <s v="CUST01723"/>
    <s v="POL03028"/>
    <x v="5"/>
    <s v="Central"/>
    <n v="87138.2"/>
    <d v="2025-02-20T00:00:00"/>
    <d v="2025-03-09T00:00:00"/>
    <s v="Settled"/>
    <n v="17"/>
    <n v="15"/>
    <s v="AGT073"/>
    <s v="Health"/>
    <s v="Fast Track"/>
    <n v="1"/>
    <s v="Valid"/>
    <x v="3"/>
    <x v="4"/>
  </r>
  <r>
    <x v="426"/>
    <s v="CUST00465"/>
    <s v="POL00484"/>
    <x v="9"/>
    <s v="Central"/>
    <n v="339590.61"/>
    <d v="2025-08-17T00:00:00"/>
    <d v="2025-08-31T00:00:00"/>
    <s v="Settled"/>
    <n v="14"/>
    <n v="12"/>
    <s v="AGT020"/>
    <s v="Home"/>
    <s v="Standard"/>
    <n v="1"/>
    <s v="Valid"/>
    <x v="3"/>
    <x v="4"/>
  </r>
  <r>
    <x v="427"/>
    <s v="CUST00265"/>
    <s v="POL00810"/>
    <x v="0"/>
    <s v="East"/>
    <n v="110696.51"/>
    <d v="2025-02-19T00:00:00"/>
    <m/>
    <s v="Pending"/>
    <n v="17"/>
    <n v="10"/>
    <s v="AGT056"/>
    <s v="Motor"/>
    <s v="Standard"/>
    <n v="1"/>
    <s v="Valid"/>
    <x v="2"/>
    <x v="3"/>
  </r>
  <r>
    <x v="428"/>
    <s v="CUST01775"/>
    <s v="POL01579"/>
    <x v="6"/>
    <s v="South"/>
    <n v="174311.25"/>
    <d v="2025-07-31T00:00:00"/>
    <d v="2025-08-20T00:00:00"/>
    <s v="Settled"/>
    <n v="20"/>
    <n v="12"/>
    <s v="AGT077"/>
    <s v="Home"/>
    <s v="Manual Review"/>
    <n v="1"/>
    <s v="Valid"/>
    <x v="2"/>
    <x v="0"/>
  </r>
  <r>
    <x v="429"/>
    <s v="CUST01630"/>
    <s v="POL01310"/>
    <x v="8"/>
    <s v="Central"/>
    <n v="177134.84"/>
    <d v="2025-08-26T00:00:00"/>
    <d v="2025-09-24T00:00:00"/>
    <s v="Settled"/>
    <n v="29"/>
    <n v="20"/>
    <s v="AGT054"/>
    <s v="Life"/>
    <s v="Manual Review"/>
    <n v="1"/>
    <s v="Valid"/>
    <x v="4"/>
    <x v="4"/>
  </r>
  <r>
    <x v="430"/>
    <s v="CUST01117"/>
    <s v="POL01092"/>
    <x v="5"/>
    <s v="South"/>
    <n v="17348.080000000002"/>
    <d v="2025-07-09T00:00:00"/>
    <d v="2025-07-20T00:00:00"/>
    <s v="Settled"/>
    <n v="11"/>
    <n v="15"/>
    <s v="AGT037"/>
    <s v="Health"/>
    <s v="Standard"/>
    <n v="1"/>
    <s v="Valid"/>
    <x v="3"/>
    <x v="0"/>
  </r>
  <r>
    <x v="431"/>
    <s v="CUST01552"/>
    <s v="POL02491"/>
    <x v="5"/>
    <s v="South"/>
    <n v="108325.05"/>
    <d v="2025-01-18T00:00:00"/>
    <d v="2025-01-24T00:00:00"/>
    <s v="Settled"/>
    <n v="6"/>
    <n v="15"/>
    <s v="AGT076"/>
    <s v="Health"/>
    <s v="Standard"/>
    <n v="1"/>
    <s v="Valid"/>
    <x v="0"/>
    <x v="0"/>
  </r>
  <r>
    <x v="432"/>
    <s v="CUST02021"/>
    <s v="POL01597"/>
    <x v="0"/>
    <s v="North"/>
    <n v="65234.38"/>
    <d v="2025-02-08T00:00:00"/>
    <d v="2025-02-16T00:00:00"/>
    <s v="Settled"/>
    <n v="8"/>
    <n v="10"/>
    <s v="AGT033"/>
    <s v="Motor"/>
    <s v="Standard"/>
    <n v="1"/>
    <s v="Valid"/>
    <x v="2"/>
    <x v="2"/>
  </r>
  <r>
    <x v="433"/>
    <s v="CUST01815"/>
    <s v="POL01166"/>
    <x v="3"/>
    <s v="East"/>
    <n v="180571.67"/>
    <d v="2025-10-07T00:00:00"/>
    <d v="2025-10-26T00:00:00"/>
    <s v="Settled"/>
    <n v="19"/>
    <n v="12"/>
    <s v="AGT054"/>
    <s v="Home"/>
    <s v="Manual Review"/>
    <n v="1"/>
    <s v="Valid"/>
    <x v="2"/>
    <x v="3"/>
  </r>
  <r>
    <x v="434"/>
    <s v="CUST00095"/>
    <s v="POL01533"/>
    <x v="11"/>
    <s v="North"/>
    <n v="70486.929999999993"/>
    <d v="2025-07-27T00:00:00"/>
    <m/>
    <s v="Pending"/>
    <n v="6"/>
    <n v="10"/>
    <s v="AGT062"/>
    <s v="Motor"/>
    <s v="Fast Track"/>
    <n v="1"/>
    <s v="Valid"/>
    <x v="3"/>
    <x v="2"/>
  </r>
  <r>
    <x v="435"/>
    <s v="CUST01738"/>
    <s v="POL02838"/>
    <x v="9"/>
    <s v="East"/>
    <n v="113219.41"/>
    <d v="2025-09-09T00:00:00"/>
    <d v="2025-10-01T00:00:00"/>
    <s v="Rejected"/>
    <n v="22"/>
    <n v="12"/>
    <s v="AGT050"/>
    <s v="Home"/>
    <s v="Fraud Review"/>
    <n v="1"/>
    <s v="Valid"/>
    <x v="4"/>
    <x v="3"/>
  </r>
  <r>
    <x v="436"/>
    <s v="CUST01385"/>
    <s v="POL03149"/>
    <x v="9"/>
    <s v="Central"/>
    <n v="112214.73"/>
    <d v="2025-11-11T00:00:00"/>
    <d v="2025-12-04T00:00:00"/>
    <s v="Rejected"/>
    <n v="23"/>
    <n v="12"/>
    <s v="AGT026"/>
    <s v="Home"/>
    <s v="Manual Review"/>
    <n v="1"/>
    <s v="Valid"/>
    <x v="4"/>
    <x v="4"/>
  </r>
  <r>
    <x v="437"/>
    <s v="CUST02127"/>
    <s v="POL00778"/>
    <x v="14"/>
    <s v="East"/>
    <n v="41319.919999999998"/>
    <d v="2025-05-17T00:00:00"/>
    <m/>
    <s v="Pending"/>
    <n v="10"/>
    <n v="15"/>
    <s v="AGT057"/>
    <s v="Health"/>
    <s v="Manual Review"/>
    <n v="1"/>
    <s v="Valid"/>
    <x v="0"/>
    <x v="3"/>
  </r>
  <r>
    <x v="438"/>
    <s v="CUST01167"/>
    <s v="POL00129"/>
    <x v="5"/>
    <s v="Central"/>
    <n v="25620.18"/>
    <d v="2025-10-27T00:00:00"/>
    <d v="2025-11-23T00:00:00"/>
    <s v="Settled"/>
    <n v="27"/>
    <n v="15"/>
    <s v="AGT025"/>
    <s v="Health"/>
    <s v="Fraud Review"/>
    <n v="1"/>
    <s v="Valid"/>
    <x v="2"/>
    <x v="4"/>
  </r>
  <r>
    <x v="439"/>
    <s v="CUST01113"/>
    <s v="POL00101"/>
    <x v="3"/>
    <s v="Central"/>
    <n v="61856.87"/>
    <d v="2025-05-23T00:00:00"/>
    <d v="2025-06-24T00:00:00"/>
    <s v="Settled"/>
    <n v="32"/>
    <n v="12"/>
    <s v="AGT039"/>
    <s v="Home"/>
    <s v="Fraud Review"/>
    <n v="1"/>
    <s v="Valid"/>
    <x v="1"/>
    <x v="4"/>
  </r>
  <r>
    <x v="440"/>
    <s v="CUST00938"/>
    <s v="POL01426"/>
    <x v="0"/>
    <s v="West"/>
    <n v="31743.13"/>
    <d v="2025-10-30T00:00:00"/>
    <d v="2025-11-04T00:00:00"/>
    <s v="Settled"/>
    <n v="5"/>
    <n v="10"/>
    <s v="AGT044"/>
    <s v="Motor"/>
    <s v="Standard"/>
    <n v="1"/>
    <s v="Valid"/>
    <x v="3"/>
    <x v="1"/>
  </r>
  <r>
    <x v="441"/>
    <s v="CUST02121"/>
    <s v="POL02013"/>
    <x v="9"/>
    <s v="East"/>
    <n v="106773.62"/>
    <d v="2025-08-15T00:00:00"/>
    <d v="2025-08-27T00:00:00"/>
    <s v="Settled"/>
    <n v="12"/>
    <n v="12"/>
    <s v="AGT023"/>
    <s v="Home"/>
    <s v="Standard"/>
    <n v="1"/>
    <s v="Valid"/>
    <x v="2"/>
    <x v="3"/>
  </r>
  <r>
    <x v="442"/>
    <s v="CUST01245"/>
    <s v="POL00165"/>
    <x v="0"/>
    <s v="Central"/>
    <n v="22486.65"/>
    <d v="2025-03-16T00:00:00"/>
    <d v="2025-03-25T00:00:00"/>
    <s v="Settled"/>
    <n v="9"/>
    <n v="10"/>
    <s v="AGT062"/>
    <s v="Motor"/>
    <s v="Fast Track"/>
    <n v="1"/>
    <s v="Valid"/>
    <x v="2"/>
    <x v="4"/>
  </r>
  <r>
    <x v="443"/>
    <s v="CUST00056"/>
    <s v="POL01627"/>
    <x v="7"/>
    <s v="East"/>
    <n v="22018.11"/>
    <d v="2025-01-04T00:00:00"/>
    <d v="2025-01-14T00:00:00"/>
    <s v="Settled"/>
    <n v="10"/>
    <n v="7"/>
    <s v="AGT021"/>
    <s v="Travel"/>
    <s v="Fast Track"/>
    <n v="1"/>
    <s v="Valid"/>
    <x v="0"/>
    <x v="3"/>
  </r>
  <r>
    <x v="444"/>
    <s v="CUST00424"/>
    <s v="POL01279"/>
    <x v="3"/>
    <s v="North"/>
    <n v="227815.04000000001"/>
    <d v="2025-11-02T00:00:00"/>
    <d v="2025-11-30T00:00:00"/>
    <s v="Settled"/>
    <n v="28"/>
    <n v="10"/>
    <s v="AGT013"/>
    <s v="Motor"/>
    <s v="Manual Review"/>
    <n v="1"/>
    <s v="Valid"/>
    <x v="0"/>
    <x v="2"/>
  </r>
  <r>
    <x v="445"/>
    <s v="CUST01187"/>
    <s v="POL02986"/>
    <x v="0"/>
    <s v="Central"/>
    <n v="61924.41"/>
    <d v="2025-05-10T00:00:00"/>
    <d v="2025-05-22T00:00:00"/>
    <s v="Settled"/>
    <n v="12"/>
    <n v="10"/>
    <s v="AGT059"/>
    <s v="Motor"/>
    <s v="Standard"/>
    <n v="1"/>
    <s v="Valid"/>
    <x v="3"/>
    <x v="4"/>
  </r>
  <r>
    <x v="446"/>
    <s v="CUST02415"/>
    <s v="POL01932"/>
    <x v="6"/>
    <s v="East"/>
    <n v="113491.61"/>
    <d v="2025-10-16T00:00:00"/>
    <m/>
    <s v="Pending"/>
    <n v="27"/>
    <n v="12"/>
    <s v="AGT071"/>
    <s v="Home"/>
    <s v="Fraud Review"/>
    <n v="1"/>
    <s v="Valid"/>
    <x v="3"/>
    <x v="3"/>
  </r>
  <r>
    <x v="447"/>
    <s v="CUST00294"/>
    <s v="POL01355"/>
    <x v="2"/>
    <s v="Central"/>
    <n v="303038.11"/>
    <d v="2025-03-02T00:00:00"/>
    <d v="2025-03-24T00:00:00"/>
    <s v="Settled"/>
    <n v="22"/>
    <n v="20"/>
    <s v="AGT020"/>
    <s v="Life"/>
    <s v="Standard"/>
    <n v="1"/>
    <s v="Valid"/>
    <x v="4"/>
    <x v="4"/>
  </r>
  <r>
    <x v="448"/>
    <s v="CUST00358"/>
    <s v="POL01878"/>
    <x v="10"/>
    <s v="South"/>
    <n v="34431.120000000003"/>
    <d v="2025-06-03T00:00:00"/>
    <d v="2025-06-15T00:00:00"/>
    <s v="Rejected"/>
    <n v="12"/>
    <n v="7"/>
    <s v="AGT042"/>
    <s v="Travel"/>
    <s v="Standard"/>
    <n v="1"/>
    <s v="Valid"/>
    <x v="3"/>
    <x v="0"/>
  </r>
  <r>
    <x v="449"/>
    <s v="CUST02415"/>
    <s v="POL00434"/>
    <x v="3"/>
    <s v="South"/>
    <n v="78123.570000000007"/>
    <d v="2025-03-02T00:00:00"/>
    <d v="2025-03-13T00:00:00"/>
    <s v="Settled"/>
    <n v="11"/>
    <n v="12"/>
    <s v="AGT075"/>
    <s v="Home"/>
    <s v="Standard"/>
    <n v="1"/>
    <s v="Valid"/>
    <x v="3"/>
    <x v="0"/>
  </r>
  <r>
    <x v="450"/>
    <s v="CUST01894"/>
    <s v="POL01521"/>
    <x v="4"/>
    <s v="West"/>
    <n v="76348.38"/>
    <d v="2025-02-09T00:00:00"/>
    <d v="2025-02-28T00:00:00"/>
    <s v="Settled"/>
    <n v="19"/>
    <n v="15"/>
    <s v="AGT030"/>
    <s v="Health"/>
    <s v="Manual Review"/>
    <n v="1"/>
    <s v="Valid"/>
    <x v="0"/>
    <x v="1"/>
  </r>
  <r>
    <x v="451"/>
    <s v="CUST02102"/>
    <s v="POL01056"/>
    <x v="3"/>
    <s v="West"/>
    <n v="45700.12"/>
    <d v="2025-07-03T00:00:00"/>
    <d v="2025-07-15T00:00:00"/>
    <s v="Settled"/>
    <n v="12"/>
    <n v="10"/>
    <s v="AGT033"/>
    <s v="Motor"/>
    <s v="Standard"/>
    <n v="1"/>
    <s v="Valid"/>
    <x v="4"/>
    <x v="1"/>
  </r>
  <r>
    <x v="452"/>
    <s v="CUST01649"/>
    <s v="POL00580"/>
    <x v="9"/>
    <s v="South"/>
    <n v="41682.26"/>
    <d v="2025-05-28T00:00:00"/>
    <d v="2025-06-13T00:00:00"/>
    <s v="Settled"/>
    <n v="16"/>
    <n v="12"/>
    <s v="AGT056"/>
    <s v="Home"/>
    <s v="Manual Review"/>
    <n v="1"/>
    <s v="Valid"/>
    <x v="3"/>
    <x v="0"/>
  </r>
  <r>
    <x v="453"/>
    <s v="CUST01539"/>
    <s v="POL01259"/>
    <x v="10"/>
    <s v="Central"/>
    <n v="64305.08"/>
    <d v="2025-03-24T00:00:00"/>
    <m/>
    <s v="Pending"/>
    <n v="12"/>
    <n v="7"/>
    <s v="AGT051"/>
    <s v="Travel"/>
    <s v="Manual Review"/>
    <n v="1"/>
    <s v="Valid"/>
    <x v="3"/>
    <x v="4"/>
  </r>
  <r>
    <x v="454"/>
    <s v="CUST00031"/>
    <s v="POL02045"/>
    <x v="7"/>
    <s v="East"/>
    <n v="16908.07"/>
    <d v="2025-04-23T00:00:00"/>
    <d v="2025-05-04T00:00:00"/>
    <s v="Settled"/>
    <n v="11"/>
    <n v="7"/>
    <s v="AGT011"/>
    <s v="Travel"/>
    <s v="Standard"/>
    <n v="1"/>
    <s v="Valid"/>
    <x v="0"/>
    <x v="3"/>
  </r>
  <r>
    <x v="455"/>
    <s v="CUST02261"/>
    <s v="POL01867"/>
    <x v="12"/>
    <s v="North"/>
    <n v="84909.59"/>
    <d v="2025-05-06T00:00:00"/>
    <d v="2025-05-13T00:00:00"/>
    <s v="Settled"/>
    <n v="7"/>
    <n v="7"/>
    <s v="AGT004"/>
    <s v="Travel"/>
    <s v="Standard"/>
    <n v="1"/>
    <s v="Valid"/>
    <x v="1"/>
    <x v="2"/>
  </r>
  <r>
    <x v="456"/>
    <s v="CUST01498"/>
    <s v="POL03085"/>
    <x v="10"/>
    <s v="West"/>
    <n v="18248.75"/>
    <d v="2025-03-15T00:00:00"/>
    <d v="2025-03-26T00:00:00"/>
    <s v="Settled"/>
    <n v="11"/>
    <n v="7"/>
    <s v="AGT030"/>
    <s v="Travel"/>
    <s v="Manual Review"/>
    <n v="1"/>
    <s v="Valid"/>
    <x v="1"/>
    <x v="1"/>
  </r>
  <r>
    <x v="457"/>
    <s v="CUST00054"/>
    <s v="POL00879"/>
    <x v="1"/>
    <s v="North"/>
    <n v="124053.87"/>
    <d v="2025-08-28T00:00:00"/>
    <m/>
    <s v="Under Review"/>
    <n v="15"/>
    <n v="20"/>
    <s v="AGT036"/>
    <s v="Life"/>
    <s v="Fast Track"/>
    <n v="1"/>
    <s v="Valid"/>
    <x v="4"/>
    <x v="2"/>
  </r>
  <r>
    <x v="458"/>
    <s v="CUST00667"/>
    <s v="POL02239"/>
    <x v="3"/>
    <s v="East"/>
    <n v="387150.4"/>
    <d v="2025-04-09T00:00:00"/>
    <d v="2025-04-15T00:00:00"/>
    <s v="Settled"/>
    <n v="6"/>
    <n v="12"/>
    <s v="AGT050"/>
    <s v="Home"/>
    <s v="Fast Track"/>
    <n v="1"/>
    <s v="Valid"/>
    <x v="2"/>
    <x v="3"/>
  </r>
  <r>
    <x v="459"/>
    <s v="CUST00970"/>
    <s v="POL01762"/>
    <x v="9"/>
    <s v="North"/>
    <n v="42043.71"/>
    <d v="2025-07-27T00:00:00"/>
    <d v="2025-08-04T00:00:00"/>
    <s v="Settled"/>
    <n v="8"/>
    <n v="12"/>
    <s v="AGT032"/>
    <s v="Home"/>
    <s v="Standard"/>
    <n v="1"/>
    <s v="Valid"/>
    <x v="4"/>
    <x v="2"/>
  </r>
  <r>
    <x v="460"/>
    <s v="CUST01915"/>
    <s v="POL02797"/>
    <x v="14"/>
    <s v="South"/>
    <n v="19504.53"/>
    <d v="2025-09-04T00:00:00"/>
    <m/>
    <s v="Under Review"/>
    <n v="14"/>
    <n v="15"/>
    <s v="AGT011"/>
    <s v="Health"/>
    <s v="Manual Review"/>
    <n v="1"/>
    <s v="Valid"/>
    <x v="3"/>
    <x v="0"/>
  </r>
  <r>
    <x v="461"/>
    <s v="CUST01008"/>
    <s v="POL02906"/>
    <x v="1"/>
    <s v="Central"/>
    <n v="117170.87"/>
    <d v="2025-04-21T00:00:00"/>
    <m/>
    <s v="Under Review"/>
    <n v="29"/>
    <n v="20"/>
    <s v="AGT061"/>
    <s v="Life"/>
    <s v="Fraud Review"/>
    <n v="1"/>
    <s v="Valid"/>
    <x v="0"/>
    <x v="4"/>
  </r>
  <r>
    <x v="462"/>
    <s v="CUST01018"/>
    <s v="POL02265"/>
    <x v="3"/>
    <s v="North"/>
    <n v="59428.27"/>
    <d v="2025-01-22T00:00:00"/>
    <m/>
    <s v="Under Review"/>
    <n v="8"/>
    <n v="10"/>
    <s v="AGT035"/>
    <s v="Motor"/>
    <s v="Standard"/>
    <n v="1"/>
    <s v="Valid"/>
    <x v="2"/>
    <x v="2"/>
  </r>
  <r>
    <x v="463"/>
    <s v="CUST02376"/>
    <s v="POL01356"/>
    <x v="8"/>
    <s v="West"/>
    <n v="125741.9"/>
    <d v="2025-01-17T00:00:00"/>
    <d v="2025-02-04T00:00:00"/>
    <s v="Settled"/>
    <n v="18"/>
    <n v="20"/>
    <s v="AGT005"/>
    <s v="Life"/>
    <s v="Manual Review"/>
    <n v="1"/>
    <s v="Valid"/>
    <x v="1"/>
    <x v="1"/>
  </r>
  <r>
    <x v="464"/>
    <s v="CUST02309"/>
    <s v="POL01707"/>
    <x v="3"/>
    <s v="West"/>
    <n v="45091.44"/>
    <d v="2025-07-16T00:00:00"/>
    <m/>
    <s v="Pending"/>
    <n v="15"/>
    <n v="10"/>
    <s v="AGT048"/>
    <s v="Motor"/>
    <s v="Standard"/>
    <n v="1"/>
    <s v="Valid"/>
    <x v="3"/>
    <x v="1"/>
  </r>
  <r>
    <x v="465"/>
    <s v="CUST02376"/>
    <s v="POL02086"/>
    <x v="10"/>
    <s v="North"/>
    <n v="8000.18"/>
    <d v="2025-01-09T00:00:00"/>
    <d v="2025-01-24T00:00:00"/>
    <s v="Settled"/>
    <n v="15"/>
    <n v="7"/>
    <s v="AGT033"/>
    <s v="Travel"/>
    <s v="Manual Review"/>
    <n v="1"/>
    <s v="Valid"/>
    <x v="1"/>
    <x v="2"/>
  </r>
  <r>
    <x v="466"/>
    <s v="CUST01663"/>
    <s v="POL02579"/>
    <x v="5"/>
    <s v="Central"/>
    <n v="172346.4"/>
    <d v="2025-02-11T00:00:00"/>
    <d v="2025-02-22T00:00:00"/>
    <s v="Settled"/>
    <n v="11"/>
    <n v="15"/>
    <s v="AGT043"/>
    <s v="Health"/>
    <s v="Standard"/>
    <n v="1"/>
    <s v="Valid"/>
    <x v="4"/>
    <x v="4"/>
  </r>
  <r>
    <x v="467"/>
    <s v="CUST00500"/>
    <s v="POL00733"/>
    <x v="4"/>
    <s v="North"/>
    <n v="111672.21"/>
    <d v="2025-06-12T00:00:00"/>
    <d v="2025-06-17T00:00:00"/>
    <s v="Settled"/>
    <n v="5"/>
    <n v="15"/>
    <s v="AGT069"/>
    <s v="Health"/>
    <s v="Standard"/>
    <n v="1"/>
    <s v="Valid"/>
    <x v="2"/>
    <x v="2"/>
  </r>
  <r>
    <x v="468"/>
    <s v="CUST01767"/>
    <s v="POL02794"/>
    <x v="12"/>
    <s v="East"/>
    <n v="13175.93"/>
    <d v="2025-04-06T00:00:00"/>
    <d v="2025-04-13T00:00:00"/>
    <s v="Settled"/>
    <n v="7"/>
    <n v="7"/>
    <s v="AGT016"/>
    <s v="Travel"/>
    <s v="Standard"/>
    <n v="1"/>
    <s v="Valid"/>
    <x v="3"/>
    <x v="3"/>
  </r>
  <r>
    <x v="469"/>
    <s v="CUST00777"/>
    <s v="POL02565"/>
    <x v="8"/>
    <s v="West"/>
    <n v="66599.25"/>
    <d v="2025-05-21T00:00:00"/>
    <m/>
    <s v="Under Review"/>
    <n v="14"/>
    <n v="20"/>
    <s v="AGT054"/>
    <s v="Life"/>
    <s v="Standard"/>
    <n v="1"/>
    <s v="Valid"/>
    <x v="1"/>
    <x v="1"/>
  </r>
  <r>
    <x v="470"/>
    <s v="CUST01142"/>
    <s v="POL00283"/>
    <x v="3"/>
    <s v="West"/>
    <n v="61131.68"/>
    <d v="2025-08-23T00:00:00"/>
    <d v="2025-08-29T00:00:00"/>
    <s v="Settled"/>
    <n v="6"/>
    <n v="12"/>
    <s v="AGT010"/>
    <s v="Home"/>
    <s v="Standard"/>
    <n v="1"/>
    <s v="Valid"/>
    <x v="2"/>
    <x v="1"/>
  </r>
  <r>
    <x v="471"/>
    <s v="CUST01733"/>
    <s v="POL00863"/>
    <x v="12"/>
    <s v="South"/>
    <n v="45778.45"/>
    <d v="2025-09-24T00:00:00"/>
    <d v="2025-10-09T00:00:00"/>
    <s v="Settled"/>
    <n v="15"/>
    <n v="7"/>
    <s v="AGT063"/>
    <s v="Travel"/>
    <s v="Standard"/>
    <n v="1"/>
    <s v="Valid"/>
    <x v="0"/>
    <x v="0"/>
  </r>
  <r>
    <x v="472"/>
    <s v="CUST01050"/>
    <s v="POL00755"/>
    <x v="1"/>
    <s v="West"/>
    <n v="604045.57999999996"/>
    <d v="2025-05-09T00:00:00"/>
    <d v="2025-05-20T00:00:00"/>
    <s v="Settled"/>
    <n v="11"/>
    <n v="20"/>
    <s v="AGT030"/>
    <s v="Life"/>
    <s v="Standard"/>
    <n v="1"/>
    <s v="Valid"/>
    <x v="4"/>
    <x v="1"/>
  </r>
  <r>
    <x v="473"/>
    <s v="CUST00638"/>
    <s v="POL01856"/>
    <x v="4"/>
    <s v="Central"/>
    <n v="72930.740000000005"/>
    <d v="2025-01-28T00:00:00"/>
    <m/>
    <s v="Pending"/>
    <n v="14"/>
    <n v="15"/>
    <s v="AGT062"/>
    <s v="Health"/>
    <s v="Standard"/>
    <n v="1"/>
    <s v="Valid"/>
    <x v="2"/>
    <x v="4"/>
  </r>
  <r>
    <x v="474"/>
    <s v="CUST00560"/>
    <s v="POL00668"/>
    <x v="10"/>
    <s v="East"/>
    <n v="21655.43"/>
    <d v="2025-03-07T00:00:00"/>
    <d v="2025-03-15T00:00:00"/>
    <s v="Settled"/>
    <n v="8"/>
    <n v="7"/>
    <s v="AGT004"/>
    <s v="Travel"/>
    <s v="Standard"/>
    <n v="1"/>
    <s v="Valid"/>
    <x v="3"/>
    <x v="3"/>
  </r>
  <r>
    <x v="475"/>
    <s v="CUST01876"/>
    <s v="POL00961"/>
    <x v="3"/>
    <s v="West"/>
    <n v="44625.83"/>
    <d v="2025-10-11T00:00:00"/>
    <m/>
    <s v="Pending"/>
    <n v="7"/>
    <n v="10"/>
    <s v="AGT053"/>
    <s v="Motor"/>
    <s v="Standard"/>
    <n v="1"/>
    <s v="Valid"/>
    <x v="2"/>
    <x v="1"/>
  </r>
  <r>
    <x v="476"/>
    <s v="CUST00803"/>
    <s v="POL00606"/>
    <x v="0"/>
    <s v="South"/>
    <n v="79218.92"/>
    <d v="2025-01-05T00:00:00"/>
    <d v="2025-01-06T00:00:00"/>
    <s v="Rejected"/>
    <n v="1"/>
    <n v="10"/>
    <s v="AGT021"/>
    <s v="Motor"/>
    <s v="Fast Track"/>
    <n v="1"/>
    <s v="Valid"/>
    <x v="3"/>
    <x v="0"/>
  </r>
  <r>
    <x v="477"/>
    <s v="CUST01599"/>
    <s v="POL00216"/>
    <x v="1"/>
    <s v="South"/>
    <n v="532067.1"/>
    <d v="2025-03-12T00:00:00"/>
    <d v="2025-03-30T00:00:00"/>
    <s v="Settled"/>
    <n v="18"/>
    <n v="20"/>
    <s v="AGT032"/>
    <s v="Life"/>
    <s v="Standard"/>
    <n v="1"/>
    <s v="Valid"/>
    <x v="0"/>
    <x v="0"/>
  </r>
  <r>
    <x v="478"/>
    <s v="CUST00112"/>
    <s v="POL01470"/>
    <x v="0"/>
    <m/>
    <n v="59224.98"/>
    <d v="2025-11-20T00:00:00"/>
    <d v="2025-12-10T00:00:00"/>
    <s v="Settled"/>
    <n v="20"/>
    <n v="10"/>
    <s v="AGT019"/>
    <s v="Motor"/>
    <s v="Manual Review"/>
    <n v="1"/>
    <s v="Valid"/>
    <x v="0"/>
    <x v="1"/>
  </r>
  <r>
    <x v="479"/>
    <s v="CUST01945"/>
    <s v="POL01023"/>
    <x v="14"/>
    <s v="North"/>
    <n v="66661.95"/>
    <d v="2025-04-28T00:00:00"/>
    <d v="2025-05-13T00:00:00"/>
    <s v="Settled"/>
    <n v="15"/>
    <n v="15"/>
    <s v="AGT032"/>
    <s v="Health"/>
    <s v="Standard"/>
    <n v="1"/>
    <s v="Valid"/>
    <x v="2"/>
    <x v="2"/>
  </r>
  <r>
    <x v="480"/>
    <s v="CUST00620"/>
    <s v="POL01615"/>
    <x v="9"/>
    <s v="West"/>
    <n v="182721.55"/>
    <d v="2025-01-12T00:00:00"/>
    <d v="2025-01-23T00:00:00"/>
    <s v="Settled"/>
    <n v="11"/>
    <n v="12"/>
    <s v="AGT064"/>
    <s v="Home"/>
    <s v="Standard"/>
    <n v="1"/>
    <s v="Valid"/>
    <x v="3"/>
    <x v="1"/>
  </r>
  <r>
    <x v="481"/>
    <s v="CUST01691"/>
    <s v="POL00679"/>
    <x v="3"/>
    <s v="North"/>
    <n v="171696.39"/>
    <d v="2025-10-15T00:00:00"/>
    <d v="2025-10-26T00:00:00"/>
    <s v="Settled"/>
    <n v="11"/>
    <n v="10"/>
    <s v="AGT005"/>
    <s v="Motor"/>
    <s v="Fast Track"/>
    <n v="1"/>
    <s v="Valid"/>
    <x v="2"/>
    <x v="2"/>
  </r>
  <r>
    <x v="482"/>
    <s v="CUST01267"/>
    <s v="POL00917"/>
    <x v="6"/>
    <s v="North"/>
    <n v="91302.53"/>
    <d v="2025-09-04T00:00:00"/>
    <d v="2025-09-13T00:00:00"/>
    <s v="Settled"/>
    <n v="9"/>
    <n v="12"/>
    <s v="AGT049"/>
    <s v="Home"/>
    <s v="Manual Review"/>
    <n v="1"/>
    <s v="Valid"/>
    <x v="1"/>
    <x v="2"/>
  </r>
  <r>
    <x v="483"/>
    <s v="CUST00499"/>
    <s v="POL02857"/>
    <x v="14"/>
    <s v="South"/>
    <n v="89823.85"/>
    <d v="2025-10-07T00:00:00"/>
    <d v="2025-10-24T00:00:00"/>
    <s v="Settled"/>
    <n v="17"/>
    <n v="15"/>
    <s v="AGT016"/>
    <s v="Health"/>
    <s v="Manual Review"/>
    <n v="1"/>
    <s v="Valid"/>
    <x v="4"/>
    <x v="0"/>
  </r>
  <r>
    <x v="484"/>
    <s v="CUST00074"/>
    <s v="POL02577"/>
    <x v="9"/>
    <s v="North"/>
    <n v="67494.149999999994"/>
    <d v="2025-08-14T00:00:00"/>
    <d v="2025-09-03T00:00:00"/>
    <s v="Settled"/>
    <n v="20"/>
    <n v="12"/>
    <s v="AGT032"/>
    <s v="Home"/>
    <s v="Standard"/>
    <n v="1"/>
    <s v="Valid"/>
    <x v="0"/>
    <x v="2"/>
  </r>
  <r>
    <x v="485"/>
    <s v="CUST00895"/>
    <s v="POL00852"/>
    <x v="14"/>
    <m/>
    <n v="89554.62"/>
    <d v="2025-06-21T00:00:00"/>
    <d v="2025-07-10T00:00:00"/>
    <s v="Settled"/>
    <n v="19"/>
    <n v="15"/>
    <s v="AGT045"/>
    <s v="Health"/>
    <s v="Standard"/>
    <n v="1"/>
    <s v="Valid"/>
    <x v="0"/>
    <x v="1"/>
  </r>
  <r>
    <x v="486"/>
    <s v="CUST01975"/>
    <s v="POL00518"/>
    <x v="11"/>
    <s v="East"/>
    <n v="35592.51"/>
    <d v="2025-08-25T00:00:00"/>
    <d v="2025-08-31T00:00:00"/>
    <s v="Settled"/>
    <n v="6"/>
    <n v="10"/>
    <s v="AGT008"/>
    <s v="Motor"/>
    <s v="Standard"/>
    <n v="1"/>
    <s v="Valid"/>
    <x v="1"/>
    <x v="3"/>
  </r>
  <r>
    <x v="487"/>
    <s v="CUST00094"/>
    <s v="POL03119"/>
    <x v="3"/>
    <s v="North"/>
    <n v="277186.78999999998"/>
    <d v="2025-01-28T00:00:00"/>
    <m/>
    <s v="Under Review"/>
    <n v="13"/>
    <n v="12"/>
    <s v="AGT072"/>
    <s v="Home"/>
    <s v="Standard"/>
    <n v="1"/>
    <s v="Valid"/>
    <x v="2"/>
    <x v="2"/>
  </r>
  <r>
    <x v="488"/>
    <s v="CUST01008"/>
    <s v="POL02179"/>
    <x v="2"/>
    <s v="South"/>
    <n v="533666.1"/>
    <d v="2025-02-04T00:00:00"/>
    <d v="2025-02-15T00:00:00"/>
    <s v="Settled"/>
    <n v="11"/>
    <n v="20"/>
    <s v="AGT055"/>
    <s v="Life"/>
    <s v="Fast Track"/>
    <n v="1"/>
    <s v="Valid"/>
    <x v="0"/>
    <x v="0"/>
  </r>
  <r>
    <x v="489"/>
    <s v="CUST00443"/>
    <s v="POL01576"/>
    <x v="5"/>
    <s v="North"/>
    <n v="262885.25"/>
    <d v="2025-07-17T00:00:00"/>
    <m/>
    <s v="Under Review"/>
    <n v="13"/>
    <n v="15"/>
    <s v="AGT049"/>
    <s v="Health"/>
    <s v="Standard"/>
    <n v="1"/>
    <s v="Valid"/>
    <x v="0"/>
    <x v="2"/>
  </r>
  <r>
    <x v="490"/>
    <s v="CUST00667"/>
    <s v="POL02239"/>
    <x v="3"/>
    <s v="East"/>
    <n v="76437.72"/>
    <d v="2025-06-06T00:00:00"/>
    <d v="2025-06-27T00:00:00"/>
    <s v="Settled"/>
    <n v="21"/>
    <n v="12"/>
    <s v="AGT075"/>
    <s v="Home"/>
    <s v="Standard"/>
    <n v="1"/>
    <s v="Valid"/>
    <x v="2"/>
    <x v="3"/>
  </r>
  <r>
    <x v="491"/>
    <s v="CUST01829"/>
    <s v="POL00708"/>
    <x v="11"/>
    <s v="South"/>
    <n v="249666.15"/>
    <d v="2025-09-12T00:00:00"/>
    <d v="2025-09-27T00:00:00"/>
    <s v="Settled"/>
    <n v="15"/>
    <n v="10"/>
    <s v="AGT031"/>
    <s v="Motor"/>
    <s v="Standard"/>
    <n v="1"/>
    <s v="Valid"/>
    <x v="0"/>
    <x v="0"/>
  </r>
  <r>
    <x v="492"/>
    <s v="CUST00660"/>
    <s v="POL01371"/>
    <x v="11"/>
    <s v="West"/>
    <n v="76199.320000000007"/>
    <d v="2025-11-08T00:00:00"/>
    <m/>
    <s v="Under Review"/>
    <n v="2"/>
    <n v="10"/>
    <s v="AGT012"/>
    <s v="Motor"/>
    <s v="Standard"/>
    <n v="1"/>
    <s v="Valid"/>
    <x v="3"/>
    <x v="1"/>
  </r>
  <r>
    <x v="493"/>
    <s v="CUST00625"/>
    <s v="POL01253"/>
    <x v="4"/>
    <s v="West"/>
    <n v="77920.240000000005"/>
    <d v="2025-03-29T00:00:00"/>
    <d v="2025-04-06T00:00:00"/>
    <s v="Settled"/>
    <n v="8"/>
    <n v="15"/>
    <s v="AGT067"/>
    <s v="Health"/>
    <s v="Standard"/>
    <n v="1"/>
    <s v="Valid"/>
    <x v="2"/>
    <x v="1"/>
  </r>
  <r>
    <x v="494"/>
    <s v="CUST00928"/>
    <s v="POL02307"/>
    <x v="10"/>
    <s v="South"/>
    <n v="67962.759999999995"/>
    <d v="2025-04-21T00:00:00"/>
    <d v="2025-04-26T00:00:00"/>
    <s v="Settled"/>
    <n v="5"/>
    <n v="7"/>
    <s v="AGT051"/>
    <s v="Travel"/>
    <s v="Standard"/>
    <n v="1"/>
    <s v="Valid"/>
    <x v="4"/>
    <x v="0"/>
  </r>
  <r>
    <x v="495"/>
    <s v="CUST02476"/>
    <s v="POL00587"/>
    <x v="14"/>
    <s v="North"/>
    <n v="43785.95"/>
    <d v="2025-03-03T00:00:00"/>
    <m/>
    <s v="Pending"/>
    <n v="8"/>
    <n v="15"/>
    <s v="AGT036"/>
    <s v="Health"/>
    <s v="Fast Track"/>
    <n v="1"/>
    <s v="Valid"/>
    <x v="3"/>
    <x v="2"/>
  </r>
  <r>
    <x v="496"/>
    <s v="CUST00837"/>
    <s v="POL01566"/>
    <x v="11"/>
    <s v="South"/>
    <n v="66430.92"/>
    <d v="2025-09-26T00:00:00"/>
    <d v="2025-10-12T00:00:00"/>
    <s v="Settled"/>
    <n v="16"/>
    <n v="10"/>
    <s v="AGT007"/>
    <s v="Motor"/>
    <s v="Manual Review"/>
    <n v="1"/>
    <s v="Valid"/>
    <x v="1"/>
    <x v="0"/>
  </r>
  <r>
    <x v="497"/>
    <s v="CUST00625"/>
    <s v="POL02668"/>
    <x v="5"/>
    <s v="South"/>
    <n v="76784.259999999995"/>
    <d v="2025-06-16T00:00:00"/>
    <d v="2025-06-24T00:00:00"/>
    <s v="Settled"/>
    <n v="8"/>
    <n v="15"/>
    <s v="AGT021"/>
    <s v="Health"/>
    <s v="Standard"/>
    <n v="1"/>
    <s v="Valid"/>
    <x v="2"/>
    <x v="0"/>
  </r>
  <r>
    <x v="498"/>
    <s v="CUST02339"/>
    <s v="POL00629"/>
    <x v="12"/>
    <s v="South"/>
    <n v="39354.550000000003"/>
    <d v="2025-04-25T00:00:00"/>
    <d v="2025-04-29T00:00:00"/>
    <s v="Settled"/>
    <n v="4"/>
    <n v="7"/>
    <s v="AGT047"/>
    <s v="Travel"/>
    <s v="Standard"/>
    <n v="1"/>
    <s v="Valid"/>
    <x v="2"/>
    <x v="0"/>
  </r>
  <r>
    <x v="499"/>
    <s v="CUST00366"/>
    <s v="POL00384"/>
    <x v="11"/>
    <s v="Central"/>
    <n v="48715.360000000001"/>
    <d v="2025-09-08T00:00:00"/>
    <d v="2025-09-23T00:00:00"/>
    <s v="Settled"/>
    <n v="15"/>
    <n v="10"/>
    <s v="AGT007"/>
    <s v="Motor"/>
    <s v="Manual Review"/>
    <n v="1"/>
    <s v="Valid"/>
    <x v="2"/>
    <x v="4"/>
  </r>
  <r>
    <x v="500"/>
    <s v="CUST02059"/>
    <s v="POL02628"/>
    <x v="7"/>
    <s v="North"/>
    <n v="21127.62"/>
    <d v="2025-06-05T00:00:00"/>
    <d v="2025-06-10T00:00:00"/>
    <s v="Settled"/>
    <n v="5"/>
    <n v="7"/>
    <s v="AGT044"/>
    <s v="Travel"/>
    <s v="Standard"/>
    <n v="1"/>
    <s v="Valid"/>
    <x v="2"/>
    <x v="2"/>
  </r>
  <r>
    <x v="501"/>
    <s v="CUST00137"/>
    <s v="POL02796"/>
    <x v="14"/>
    <s v="South"/>
    <n v="66365.820000000007"/>
    <d v="2025-06-18T00:00:00"/>
    <d v="2025-06-29T00:00:00"/>
    <s v="Settled"/>
    <n v="11"/>
    <n v="15"/>
    <s v="AGT067"/>
    <s v="Health"/>
    <s v="Fast Track"/>
    <n v="1"/>
    <s v="Valid"/>
    <x v="1"/>
    <x v="0"/>
  </r>
  <r>
    <x v="502"/>
    <s v="CUST00906"/>
    <s v="POL01378"/>
    <x v="8"/>
    <s v="West"/>
    <n v="248382.25"/>
    <d v="2025-10-06T00:00:00"/>
    <m/>
    <s v="Pending"/>
    <n v="26"/>
    <n v="20"/>
    <s v="AGT036"/>
    <s v="Life"/>
    <s v="Manual Review"/>
    <n v="1"/>
    <s v="Valid"/>
    <x v="0"/>
    <x v="1"/>
  </r>
  <r>
    <x v="503"/>
    <s v="CUST02044"/>
    <s v="POL00147"/>
    <x v="9"/>
    <s v="Central"/>
    <n v="115770.14"/>
    <d v="2025-03-21T00:00:00"/>
    <m/>
    <s v="Pending"/>
    <n v="9"/>
    <n v="12"/>
    <s v="AGT050"/>
    <s v="Home"/>
    <s v="Standard"/>
    <n v="1"/>
    <s v="Valid"/>
    <x v="1"/>
    <x v="4"/>
  </r>
  <r>
    <x v="504"/>
    <s v="CUST00200"/>
    <s v="POL01731"/>
    <x v="11"/>
    <s v="East"/>
    <n v="150143.21"/>
    <d v="2025-08-08T00:00:00"/>
    <d v="2025-09-01T00:00:00"/>
    <s v="Settled"/>
    <n v="24"/>
    <n v="10"/>
    <s v="AGT018"/>
    <s v="Motor"/>
    <s v="Manual Review"/>
    <n v="1"/>
    <s v="Valid"/>
    <x v="4"/>
    <x v="3"/>
  </r>
  <r>
    <x v="505"/>
    <s v="CUST01157"/>
    <s v="POL00959"/>
    <x v="5"/>
    <s v="East"/>
    <n v="20924.71"/>
    <d v="2025-10-18T00:00:00"/>
    <d v="2025-11-06T00:00:00"/>
    <s v="Settled"/>
    <n v="19"/>
    <n v="15"/>
    <s v="AGT047"/>
    <s v="Health"/>
    <s v="Standard"/>
    <n v="1"/>
    <s v="Valid"/>
    <x v="2"/>
    <x v="3"/>
  </r>
  <r>
    <x v="506"/>
    <s v="CUST00484"/>
    <s v="POL01880"/>
    <x v="3"/>
    <s v="North"/>
    <n v="106970.36"/>
    <d v="2025-10-21T00:00:00"/>
    <m/>
    <s v="Pending"/>
    <n v="9"/>
    <n v="10"/>
    <s v="AGT015"/>
    <s v="Motor"/>
    <s v="Standard"/>
    <n v="1"/>
    <s v="Valid"/>
    <x v="1"/>
    <x v="2"/>
  </r>
  <r>
    <x v="507"/>
    <s v="CUST01336"/>
    <s v="POL00448"/>
    <x v="5"/>
    <s v="West"/>
    <n v="62534.22"/>
    <d v="2025-10-19T00:00:00"/>
    <d v="2025-11-05T00:00:00"/>
    <s v="Settled"/>
    <n v="17"/>
    <n v="15"/>
    <s v="AGT058"/>
    <s v="Health"/>
    <s v="Manual Review"/>
    <n v="1"/>
    <s v="Valid"/>
    <x v="3"/>
    <x v="1"/>
  </r>
  <r>
    <x v="508"/>
    <s v="CUST00074"/>
    <s v="POL02577"/>
    <x v="6"/>
    <s v="East"/>
    <n v="97924.39"/>
    <d v="2025-03-12T00:00:00"/>
    <m/>
    <s v="Under Review"/>
    <n v="20"/>
    <n v="12"/>
    <s v="AGT043"/>
    <s v="Home"/>
    <s v="Standard"/>
    <n v="1"/>
    <s v="Valid"/>
    <x v="0"/>
    <x v="3"/>
  </r>
  <r>
    <x v="509"/>
    <s v="CUST00732"/>
    <s v="POL02193"/>
    <x v="3"/>
    <s v="East"/>
    <n v="32073.200000000001"/>
    <d v="2025-08-08T00:00:00"/>
    <d v="2025-08-26T00:00:00"/>
    <s v="Settled"/>
    <n v="18"/>
    <n v="10"/>
    <s v="AGT049"/>
    <s v="Motor"/>
    <s v="Standard"/>
    <n v="1"/>
    <s v="Valid"/>
    <x v="2"/>
    <x v="3"/>
  </r>
  <r>
    <x v="510"/>
    <s v="CUST00996"/>
    <s v="POL02065"/>
    <x v="14"/>
    <s v="South"/>
    <n v="87588.7"/>
    <d v="2025-07-11T00:00:00"/>
    <d v="2025-07-18T00:00:00"/>
    <s v="Settled"/>
    <n v="7"/>
    <n v="15"/>
    <s v="AGT026"/>
    <s v="Health"/>
    <s v="Fast Track"/>
    <n v="1"/>
    <s v="Valid"/>
    <x v="0"/>
    <x v="0"/>
  </r>
  <r>
    <x v="511"/>
    <s v="CUST00559"/>
    <s v="POL01640"/>
    <x v="12"/>
    <s v="East"/>
    <n v="23261.57"/>
    <d v="2025-01-25T00:00:00"/>
    <d v="2025-02-22T00:00:00"/>
    <s v="Settled"/>
    <n v="28"/>
    <n v="7"/>
    <s v="AGT029"/>
    <s v="Travel"/>
    <s v="Fraud Review"/>
    <n v="1"/>
    <s v="Valid"/>
    <x v="2"/>
    <x v="3"/>
  </r>
  <r>
    <x v="512"/>
    <s v="CUST00443"/>
    <s v="POL00705"/>
    <x v="9"/>
    <s v="West"/>
    <n v="95037.01"/>
    <d v="2025-06-29T00:00:00"/>
    <m/>
    <s v="Under Review"/>
    <n v="16"/>
    <n v="12"/>
    <s v="AGT053"/>
    <s v="Home"/>
    <s v="Standard"/>
    <n v="1"/>
    <s v="Valid"/>
    <x v="0"/>
    <x v="1"/>
  </r>
  <r>
    <x v="513"/>
    <s v="CUST00909"/>
    <s v="POL03006"/>
    <x v="5"/>
    <s v="North"/>
    <n v="124173.86"/>
    <d v="2025-03-19T00:00:00"/>
    <d v="2025-03-31T00:00:00"/>
    <s v="Settled"/>
    <n v="12"/>
    <n v="15"/>
    <s v="AGT050"/>
    <s v="Health"/>
    <s v="Fast Track"/>
    <n v="1"/>
    <s v="Valid"/>
    <x v="1"/>
    <x v="2"/>
  </r>
  <r>
    <x v="514"/>
    <s v="CUST00888"/>
    <s v="POL00851"/>
    <x v="11"/>
    <s v="East"/>
    <n v="98236.03"/>
    <d v="2025-06-22T00:00:00"/>
    <d v="2025-07-02T00:00:00"/>
    <s v="Settled"/>
    <n v="10"/>
    <n v="10"/>
    <s v="AGT056"/>
    <s v="Motor"/>
    <s v="Standard"/>
    <n v="1"/>
    <s v="Valid"/>
    <x v="4"/>
    <x v="3"/>
  </r>
  <r>
    <x v="515"/>
    <s v="CUST02355"/>
    <s v="POL01172"/>
    <x v="5"/>
    <s v="North"/>
    <n v="213927.1"/>
    <d v="2025-07-26T00:00:00"/>
    <d v="2025-08-23T00:00:00"/>
    <s v="Settled"/>
    <n v="28"/>
    <n v="15"/>
    <s v="AGT012"/>
    <s v="Health"/>
    <s v="Fraud Review"/>
    <n v="1"/>
    <s v="Valid"/>
    <x v="2"/>
    <x v="2"/>
  </r>
  <r>
    <x v="516"/>
    <s v="CUST01531"/>
    <s v="POL02965"/>
    <x v="4"/>
    <s v="West"/>
    <n v="57839.29"/>
    <d v="2025-08-21T00:00:00"/>
    <d v="2025-09-08T00:00:00"/>
    <s v="Settled"/>
    <n v="18"/>
    <n v="15"/>
    <s v="AGT016"/>
    <s v="Health"/>
    <s v="Standard"/>
    <n v="1"/>
    <s v="Valid"/>
    <x v="1"/>
    <x v="1"/>
  </r>
  <r>
    <x v="517"/>
    <s v="CUST01316"/>
    <s v="POL00131"/>
    <x v="6"/>
    <s v="North"/>
    <n v="171401.61"/>
    <d v="2025-09-18T00:00:00"/>
    <m/>
    <s v="Under Review"/>
    <n v="13"/>
    <n v="12"/>
    <s v="AGT024"/>
    <s v="Home"/>
    <s v="Standard"/>
    <n v="1"/>
    <s v="Valid"/>
    <x v="3"/>
    <x v="2"/>
  </r>
  <r>
    <x v="518"/>
    <s v="CUST00120"/>
    <s v="POL00401"/>
    <x v="10"/>
    <s v="Central"/>
    <n v="45284.9"/>
    <d v="2025-07-15T00:00:00"/>
    <d v="2025-08-01T00:00:00"/>
    <s v="Settled"/>
    <n v="17"/>
    <n v="7"/>
    <s v="AGT031"/>
    <s v="Travel"/>
    <s v="Manual Review"/>
    <n v="1"/>
    <s v="Valid"/>
    <x v="4"/>
    <x v="4"/>
  </r>
  <r>
    <x v="519"/>
    <s v="CUST00450"/>
    <s v="POL02438"/>
    <x v="4"/>
    <s v="East"/>
    <n v="89990.18"/>
    <d v="2025-06-08T00:00:00"/>
    <d v="2025-07-02T00:00:00"/>
    <s v="Settled"/>
    <n v="24"/>
    <n v="15"/>
    <s v="AGT043"/>
    <s v="Health"/>
    <s v="Standard"/>
    <n v="1"/>
    <s v="Valid"/>
    <x v="4"/>
    <x v="3"/>
  </r>
  <r>
    <x v="520"/>
    <s v="CUST01307"/>
    <s v="POL01178"/>
    <x v="4"/>
    <s v="East"/>
    <n v="254216.31"/>
    <d v="2025-11-21T00:00:00"/>
    <d v="2025-12-02T00:00:00"/>
    <s v="Settled"/>
    <n v="11"/>
    <n v="15"/>
    <s v="AGT042"/>
    <s v="Health"/>
    <s v="Fast Track"/>
    <n v="1"/>
    <s v="Valid"/>
    <x v="0"/>
    <x v="3"/>
  </r>
  <r>
    <x v="521"/>
    <s v="CUST00928"/>
    <s v="POL01855"/>
    <x v="10"/>
    <s v="South"/>
    <n v="19812.580000000002"/>
    <d v="2025-04-12T00:00:00"/>
    <d v="2025-04-17T00:00:00"/>
    <s v="Settled"/>
    <n v="5"/>
    <n v="7"/>
    <s v="AGT006"/>
    <s v="Travel"/>
    <s v="Standard"/>
    <n v="1"/>
    <s v="Valid"/>
    <x v="4"/>
    <x v="0"/>
  </r>
  <r>
    <x v="522"/>
    <s v="CUST01305"/>
    <s v="POL01858"/>
    <x v="3"/>
    <s v="East"/>
    <n v="121338.91"/>
    <d v="2025-04-10T00:00:00"/>
    <d v="2025-04-21T00:00:00"/>
    <s v="Settled"/>
    <n v="11"/>
    <n v="12"/>
    <s v="AGT003"/>
    <s v="Home"/>
    <s v="Fast Track"/>
    <n v="1"/>
    <s v="Valid"/>
    <x v="2"/>
    <x v="3"/>
  </r>
  <r>
    <x v="523"/>
    <s v="CUST01464"/>
    <s v="POL02648"/>
    <x v="11"/>
    <s v="South"/>
    <n v="79249.58"/>
    <d v="2025-10-23T00:00:00"/>
    <d v="2025-10-30T00:00:00"/>
    <s v="Rejected"/>
    <n v="7"/>
    <n v="10"/>
    <s v="AGT066"/>
    <s v="Motor"/>
    <s v="Standard"/>
    <n v="1"/>
    <s v="Valid"/>
    <x v="3"/>
    <x v="0"/>
  </r>
  <r>
    <x v="524"/>
    <s v="CUST00006"/>
    <s v="POL01985"/>
    <x v="2"/>
    <s v="South"/>
    <n v="137712.18"/>
    <d v="2025-11-19T00:00:00"/>
    <m/>
    <s v="Under Review"/>
    <n v="8"/>
    <n v="20"/>
    <s v="AGT047"/>
    <s v="Life"/>
    <s v="Standard"/>
    <n v="1"/>
    <s v="Valid"/>
    <x v="2"/>
    <x v="0"/>
  </r>
  <r>
    <x v="525"/>
    <s v="CUST00267"/>
    <s v="POL01364"/>
    <x v="11"/>
    <s v="North"/>
    <n v="147909.51999999999"/>
    <d v="2025-05-08T00:00:00"/>
    <d v="2025-05-21T00:00:00"/>
    <s v="Settled"/>
    <n v="13"/>
    <n v="10"/>
    <s v="AGT004"/>
    <s v="Motor"/>
    <s v="Standard"/>
    <n v="1"/>
    <s v="Valid"/>
    <x v="1"/>
    <x v="2"/>
  </r>
  <r>
    <x v="526"/>
    <s v="CUST00928"/>
    <s v="POL01758"/>
    <x v="9"/>
    <m/>
    <n v="102636.17"/>
    <d v="2025-10-15T00:00:00"/>
    <d v="2025-10-21T00:00:00"/>
    <s v="Settled"/>
    <n v="6"/>
    <n v="12"/>
    <s v="AGT069"/>
    <s v="Home"/>
    <s v="Standard"/>
    <n v="1"/>
    <s v="Valid"/>
    <x v="4"/>
    <x v="4"/>
  </r>
  <r>
    <x v="527"/>
    <s v="CUST02404"/>
    <s v="POL02363"/>
    <x v="12"/>
    <s v="West"/>
    <n v="39861.93"/>
    <d v="2025-11-03T00:00:00"/>
    <d v="2025-11-12T00:00:00"/>
    <s v="Settled"/>
    <n v="9"/>
    <n v="7"/>
    <s v="AGT030"/>
    <s v="Travel"/>
    <s v="Manual Review"/>
    <n v="1"/>
    <s v="Valid"/>
    <x v="4"/>
    <x v="1"/>
  </r>
  <r>
    <x v="528"/>
    <s v="CUST00035"/>
    <s v="POL01214"/>
    <x v="8"/>
    <s v="South"/>
    <n v="837657.89"/>
    <d v="2025-10-12T00:00:00"/>
    <d v="2025-11-05T00:00:00"/>
    <s v="Settled"/>
    <n v="24"/>
    <n v="20"/>
    <s v="AGT053"/>
    <s v="Life"/>
    <s v="Manual Review"/>
    <n v="1"/>
    <s v="Valid"/>
    <x v="4"/>
    <x v="0"/>
  </r>
  <r>
    <x v="529"/>
    <s v="CUST00929"/>
    <s v="POL00548"/>
    <x v="4"/>
    <s v="West"/>
    <n v="97749.61"/>
    <d v="2025-06-27T00:00:00"/>
    <d v="2025-07-21T00:00:00"/>
    <s v="Settled"/>
    <n v="24"/>
    <n v="15"/>
    <s v="AGT037"/>
    <s v="Health"/>
    <s v="Fraud Review"/>
    <n v="1"/>
    <s v="Valid"/>
    <x v="4"/>
    <x v="1"/>
  </r>
  <r>
    <x v="530"/>
    <s v="CUST01092"/>
    <s v="POL01557"/>
    <x v="3"/>
    <s v="Central"/>
    <n v="112923.76"/>
    <d v="2025-09-11T00:00:00"/>
    <d v="2025-09-23T00:00:00"/>
    <s v="Settled"/>
    <n v="12"/>
    <n v="12"/>
    <s v="AGT016"/>
    <s v="Home"/>
    <s v="Standard"/>
    <n v="1"/>
    <s v="Valid"/>
    <x v="3"/>
    <x v="4"/>
  </r>
  <r>
    <x v="531"/>
    <s v="CUST01764"/>
    <s v="POL03199"/>
    <x v="5"/>
    <s v="West"/>
    <n v="88749.5"/>
    <d v="2025-07-25T00:00:00"/>
    <d v="2025-08-09T00:00:00"/>
    <s v="Settled"/>
    <n v="15"/>
    <n v="15"/>
    <s v="AGT055"/>
    <s v="Health"/>
    <s v="Standard"/>
    <n v="1"/>
    <s v="Valid"/>
    <x v="0"/>
    <x v="1"/>
  </r>
  <r>
    <x v="532"/>
    <s v="CUST01115"/>
    <s v="POL00359"/>
    <x v="5"/>
    <s v="North"/>
    <n v="44231.96"/>
    <d v="2025-01-12T00:00:00"/>
    <d v="2025-01-29T00:00:00"/>
    <s v="Settled"/>
    <n v="17"/>
    <n v="15"/>
    <s v="AGT030"/>
    <s v="Health"/>
    <s v="Standard"/>
    <n v="1"/>
    <s v="Valid"/>
    <x v="1"/>
    <x v="2"/>
  </r>
  <r>
    <x v="533"/>
    <s v="CUST00627"/>
    <s v="POL00556"/>
    <x v="6"/>
    <s v="East"/>
    <n v="85893.36"/>
    <d v="2025-02-11T00:00:00"/>
    <m/>
    <s v="Pending"/>
    <n v="24"/>
    <n v="12"/>
    <s v="AGT013"/>
    <s v="Home"/>
    <s v="Manual Review"/>
    <n v="1"/>
    <s v="Valid"/>
    <x v="1"/>
    <x v="3"/>
  </r>
  <r>
    <x v="534"/>
    <s v="CUST00092"/>
    <s v="POL03185"/>
    <x v="9"/>
    <s v="West"/>
    <n v="99688.19"/>
    <d v="2025-11-10T00:00:00"/>
    <d v="2025-11-14T00:00:00"/>
    <s v="Rejected"/>
    <n v="4"/>
    <n v="12"/>
    <s v="AGT018"/>
    <s v="Home"/>
    <s v="Fast Track"/>
    <n v="1"/>
    <s v="Valid"/>
    <x v="4"/>
    <x v="1"/>
  </r>
  <r>
    <x v="535"/>
    <s v="CUST01192"/>
    <s v="POL02656"/>
    <x v="14"/>
    <s v="South"/>
    <n v="90602.27"/>
    <d v="2025-03-31T00:00:00"/>
    <m/>
    <s v="Pending"/>
    <n v="10"/>
    <n v="15"/>
    <s v="AGT066"/>
    <s v="Health"/>
    <s v="Standard"/>
    <n v="1"/>
    <s v="Valid"/>
    <x v="1"/>
    <x v="0"/>
  </r>
  <r>
    <x v="536"/>
    <s v="CUST01676"/>
    <s v="POL00375"/>
    <x v="5"/>
    <s v="South"/>
    <n v="208255.93"/>
    <d v="2025-02-28T00:00:00"/>
    <d v="2025-03-10T00:00:00"/>
    <s v="Settled"/>
    <n v="10"/>
    <n v="15"/>
    <s v="AGT042"/>
    <s v="Health"/>
    <s v="Standard"/>
    <n v="1"/>
    <s v="Valid"/>
    <x v="1"/>
    <x v="0"/>
  </r>
  <r>
    <x v="537"/>
    <s v="CUST02258"/>
    <s v="POL00680"/>
    <x v="8"/>
    <s v="South"/>
    <n v="548791.99"/>
    <d v="2025-11-22T00:00:00"/>
    <d v="2025-12-10T00:00:00"/>
    <s v="Settled"/>
    <n v="18"/>
    <n v="20"/>
    <s v="AGT035"/>
    <s v="Life"/>
    <s v="Standard"/>
    <n v="1"/>
    <s v="Valid"/>
    <x v="4"/>
    <x v="0"/>
  </r>
  <r>
    <x v="538"/>
    <s v="CUST01450"/>
    <s v="POL02211"/>
    <x v="8"/>
    <s v="South"/>
    <n v="204756.83"/>
    <d v="2025-04-24T00:00:00"/>
    <d v="2025-05-08T00:00:00"/>
    <s v="Rejected"/>
    <n v="14"/>
    <n v="20"/>
    <s v="AGT063"/>
    <s v="Life"/>
    <s v="Standard"/>
    <n v="1"/>
    <s v="Valid"/>
    <x v="3"/>
    <x v="0"/>
  </r>
  <r>
    <x v="539"/>
    <s v="CUST00702"/>
    <s v="POL02505"/>
    <x v="14"/>
    <s v="North"/>
    <n v="83712.86"/>
    <d v="2025-08-29T00:00:00"/>
    <d v="2025-09-26T00:00:00"/>
    <s v="Settled"/>
    <n v="28"/>
    <n v="15"/>
    <s v="AGT021"/>
    <s v="Health"/>
    <s v="Manual Review"/>
    <n v="1"/>
    <s v="Valid"/>
    <x v="4"/>
    <x v="2"/>
  </r>
  <r>
    <x v="540"/>
    <s v="CUST02467"/>
    <s v="POL02349"/>
    <x v="0"/>
    <s v="South"/>
    <n v="161562.41"/>
    <d v="2025-09-21T00:00:00"/>
    <d v="2025-10-05T00:00:00"/>
    <s v="Settled"/>
    <n v="14"/>
    <n v="10"/>
    <s v="AGT013"/>
    <s v="Motor"/>
    <s v="Standard"/>
    <n v="1"/>
    <s v="Valid"/>
    <x v="3"/>
    <x v="0"/>
  </r>
  <r>
    <x v="541"/>
    <s v="CUST02321"/>
    <s v="POL02757"/>
    <x v="5"/>
    <s v="West"/>
    <n v="27717.5"/>
    <d v="2025-06-09T00:00:00"/>
    <m/>
    <s v="Pending"/>
    <n v="23"/>
    <n v="15"/>
    <s v="AGT008"/>
    <s v="Health"/>
    <s v="Fraud Review"/>
    <n v="1"/>
    <s v="Valid"/>
    <x v="0"/>
    <x v="1"/>
  </r>
  <r>
    <x v="542"/>
    <s v="CUST02092"/>
    <s v="POL01622"/>
    <x v="5"/>
    <s v="East"/>
    <n v="73316.479999999996"/>
    <d v="2025-07-31T00:00:00"/>
    <d v="2025-08-18T00:00:00"/>
    <s v="Rejected"/>
    <n v="18"/>
    <n v="15"/>
    <s v="AGT009"/>
    <s v="Health"/>
    <s v="Standard"/>
    <n v="1"/>
    <s v="Valid"/>
    <x v="1"/>
    <x v="3"/>
  </r>
  <r>
    <x v="543"/>
    <s v="CUST01517"/>
    <s v="POL02806"/>
    <x v="2"/>
    <s v="South"/>
    <n v="128352.72"/>
    <d v="2025-06-24T00:00:00"/>
    <d v="2025-07-04T00:00:00"/>
    <s v="Settled"/>
    <n v="10"/>
    <n v="20"/>
    <s v="AGT075"/>
    <s v="Life"/>
    <s v="Standard"/>
    <n v="1"/>
    <s v="Valid"/>
    <x v="3"/>
    <x v="0"/>
  </r>
  <r>
    <x v="544"/>
    <s v="CUST01462"/>
    <s v="POL01908"/>
    <x v="14"/>
    <s v="Central"/>
    <n v="416086.56"/>
    <d v="2025-06-01T00:00:00"/>
    <d v="2025-06-15T00:00:00"/>
    <s v="Rejected"/>
    <n v="14"/>
    <n v="15"/>
    <s v="AGT073"/>
    <s v="Health"/>
    <s v="Standard"/>
    <n v="1"/>
    <s v="Valid"/>
    <x v="2"/>
    <x v="4"/>
  </r>
  <r>
    <x v="545"/>
    <s v="CUST01233"/>
    <s v="POL01523"/>
    <x v="5"/>
    <s v="South"/>
    <n v="140420.64000000001"/>
    <d v="2025-01-30T00:00:00"/>
    <d v="2025-02-12T00:00:00"/>
    <s v="Settled"/>
    <n v="13"/>
    <n v="15"/>
    <s v="AGT033"/>
    <s v="Health"/>
    <s v="Standard"/>
    <n v="1"/>
    <s v="Valid"/>
    <x v="1"/>
    <x v="0"/>
  </r>
  <r>
    <x v="546"/>
    <s v="CUST00792"/>
    <s v="POL02037"/>
    <x v="0"/>
    <s v="North"/>
    <n v="47078.92"/>
    <d v="2025-02-04T00:00:00"/>
    <m/>
    <s v="Pending"/>
    <n v="24"/>
    <n v="10"/>
    <s v="AGT038"/>
    <s v="Motor"/>
    <s v="Fraud Review"/>
    <n v="1"/>
    <s v="Valid"/>
    <x v="0"/>
    <x v="2"/>
  </r>
  <r>
    <x v="547"/>
    <s v="CUST00784"/>
    <s v="POL01373"/>
    <x v="14"/>
    <s v="North"/>
    <n v="83045.990000000005"/>
    <d v="2025-09-19T00:00:00"/>
    <d v="2025-10-02T00:00:00"/>
    <s v="Settled"/>
    <n v="13"/>
    <n v="15"/>
    <s v="AGT031"/>
    <s v="Health"/>
    <s v="Fast Track"/>
    <n v="1"/>
    <s v="Valid"/>
    <x v="2"/>
    <x v="2"/>
  </r>
  <r>
    <x v="548"/>
    <s v="CUST02425"/>
    <s v="POL01941"/>
    <x v="16"/>
    <s v="South"/>
    <n v="17585.080000000002"/>
    <d v="2025-10-12T00:00:00"/>
    <d v="2025-10-13T00:00:00"/>
    <s v="Settled"/>
    <n v="1"/>
    <n v="7"/>
    <s v="AGT044"/>
    <s v="Travel"/>
    <s v="Standard"/>
    <n v="1"/>
    <s v="Valid"/>
    <x v="1"/>
    <x v="0"/>
  </r>
  <r>
    <x v="549"/>
    <s v="CUST02328"/>
    <s v="POL02669"/>
    <x v="8"/>
    <s v="East"/>
    <n v="1094624.26"/>
    <d v="2025-01-24T00:00:00"/>
    <m/>
    <s v="Under Review"/>
    <n v="25"/>
    <n v="20"/>
    <s v="AGT015"/>
    <s v="Life"/>
    <s v="Standard"/>
    <n v="1"/>
    <s v="Valid"/>
    <x v="3"/>
    <x v="3"/>
  </r>
  <r>
    <x v="550"/>
    <s v="CUST01799"/>
    <s v="POL03067"/>
    <x v="8"/>
    <s v="North"/>
    <n v="67571.45"/>
    <d v="2025-04-14T00:00:00"/>
    <d v="2025-05-05T00:00:00"/>
    <s v="Settled"/>
    <n v="21"/>
    <n v="20"/>
    <s v="AGT053"/>
    <s v="Life"/>
    <s v="Manual Review"/>
    <n v="1"/>
    <s v="Valid"/>
    <x v="1"/>
    <x v="2"/>
  </r>
  <r>
    <x v="551"/>
    <s v="CUST00928"/>
    <s v="POL01855"/>
    <x v="7"/>
    <s v="Central"/>
    <n v="37115.67"/>
    <d v="2025-05-10T00:00:00"/>
    <m/>
    <s v="Pending"/>
    <n v="10"/>
    <n v="7"/>
    <s v="AGT041"/>
    <s v="Travel"/>
    <s v="Manual Review"/>
    <n v="1"/>
    <s v="Valid"/>
    <x v="4"/>
    <x v="4"/>
  </r>
  <r>
    <x v="552"/>
    <s v="CUST00955"/>
    <s v="POL00019"/>
    <x v="4"/>
    <s v="Central"/>
    <n v="81157.149999999994"/>
    <d v="2025-01-14T00:00:00"/>
    <d v="2025-01-28T00:00:00"/>
    <s v="Settled"/>
    <n v="14"/>
    <n v="15"/>
    <s v="AGT074"/>
    <s v="Health"/>
    <s v="Manual Review"/>
    <n v="1"/>
    <s v="Valid"/>
    <x v="4"/>
    <x v="4"/>
  </r>
  <r>
    <x v="553"/>
    <s v="CUST02367"/>
    <s v="POL01989"/>
    <x v="12"/>
    <s v="South"/>
    <n v="15371.32"/>
    <d v="2025-05-18T00:00:00"/>
    <m/>
    <s v="Pending"/>
    <n v="8"/>
    <n v="7"/>
    <s v="AGT026"/>
    <s v="Travel"/>
    <s v="Standard"/>
    <n v="1"/>
    <s v="Valid"/>
    <x v="3"/>
    <x v="0"/>
  </r>
  <r>
    <x v="554"/>
    <s v="CUST01882"/>
    <s v="POL00807"/>
    <x v="8"/>
    <s v="West"/>
    <n v="254791.49"/>
    <d v="2025-11-14T00:00:00"/>
    <m/>
    <s v="Under Review"/>
    <n v="31"/>
    <n v="20"/>
    <s v="AGT061"/>
    <s v="Life"/>
    <s v="Manual Review"/>
    <n v="1"/>
    <s v="Valid"/>
    <x v="3"/>
    <x v="1"/>
  </r>
  <r>
    <x v="555"/>
    <s v="CUST01241"/>
    <s v="POL00756"/>
    <x v="11"/>
    <s v="East"/>
    <n v="22667.119999999999"/>
    <d v="2025-07-21T00:00:00"/>
    <d v="2025-08-06T00:00:00"/>
    <s v="Settled"/>
    <n v="16"/>
    <n v="10"/>
    <s v="AGT014"/>
    <s v="Motor"/>
    <s v="Standard"/>
    <n v="1"/>
    <s v="Valid"/>
    <x v="2"/>
    <x v="3"/>
  </r>
  <r>
    <x v="556"/>
    <s v="CUST01233"/>
    <s v="POL02820"/>
    <x v="3"/>
    <s v="West"/>
    <n v="180326.93"/>
    <d v="2025-11-01T00:00:00"/>
    <d v="2025-11-16T00:00:00"/>
    <s v="Settled"/>
    <n v="15"/>
    <n v="10"/>
    <s v="AGT008"/>
    <s v="Motor"/>
    <s v="Standard"/>
    <n v="1"/>
    <s v="Valid"/>
    <x v="1"/>
    <x v="1"/>
  </r>
  <r>
    <x v="557"/>
    <s v="CUST01349"/>
    <s v="POL01428"/>
    <x v="2"/>
    <s v="South"/>
    <n v="305037.71999999997"/>
    <d v="2025-05-19T00:00:00"/>
    <m/>
    <s v="Pending"/>
    <n v="15"/>
    <n v="20"/>
    <s v="AGT061"/>
    <s v="Life"/>
    <s v="Fast Track"/>
    <n v="1"/>
    <s v="Valid"/>
    <x v="3"/>
    <x v="0"/>
  </r>
  <r>
    <x v="558"/>
    <s v="CUST01537"/>
    <s v="POL02530"/>
    <x v="4"/>
    <s v="East"/>
    <n v="154074.59"/>
    <d v="2025-09-10T00:00:00"/>
    <d v="2025-09-25T00:00:00"/>
    <s v="Settled"/>
    <n v="15"/>
    <n v="15"/>
    <s v="AGT072"/>
    <s v="Health"/>
    <s v="Standard"/>
    <n v="1"/>
    <s v="Valid"/>
    <x v="3"/>
    <x v="3"/>
  </r>
  <r>
    <x v="559"/>
    <s v="CUST00513"/>
    <s v="POL01183"/>
    <x v="3"/>
    <s v="North"/>
    <n v="80277.94"/>
    <d v="2025-11-17T00:00:00"/>
    <d v="2025-11-21T00:00:00"/>
    <s v="Settled"/>
    <n v="4"/>
    <n v="12"/>
    <s v="AGT072"/>
    <s v="Home"/>
    <s v="Standard"/>
    <n v="1"/>
    <s v="Valid"/>
    <x v="0"/>
    <x v="2"/>
  </r>
  <r>
    <x v="560"/>
    <s v="CUST00429"/>
    <s v="POL01942"/>
    <x v="2"/>
    <s v="North"/>
    <n v="718930.07"/>
    <d v="2025-06-29T00:00:00"/>
    <d v="2025-07-12T00:00:00"/>
    <s v="Settled"/>
    <n v="13"/>
    <n v="20"/>
    <s v="AGT005"/>
    <s v="Life"/>
    <s v="Standard"/>
    <n v="1"/>
    <s v="Valid"/>
    <x v="3"/>
    <x v="2"/>
  </r>
  <r>
    <x v="561"/>
    <s v="CUST02298"/>
    <s v="POL02130"/>
    <x v="0"/>
    <s v="Central"/>
    <n v="66485.75"/>
    <d v="2025-09-24T00:00:00"/>
    <d v="2025-10-04T00:00:00"/>
    <s v="Settled"/>
    <n v="10"/>
    <n v="10"/>
    <s v="AGT029"/>
    <s v="Motor"/>
    <s v="Standard"/>
    <n v="1"/>
    <s v="Valid"/>
    <x v="1"/>
    <x v="4"/>
  </r>
  <r>
    <x v="562"/>
    <s v="CUST00303"/>
    <s v="POL02859"/>
    <x v="9"/>
    <s v="South"/>
    <n v="220937.96"/>
    <d v="2025-03-07T00:00:00"/>
    <m/>
    <s v="Under Review"/>
    <n v="4"/>
    <n v="12"/>
    <s v="AGT038"/>
    <s v="Home"/>
    <s v="Fast Track"/>
    <n v="1"/>
    <s v="Valid"/>
    <x v="2"/>
    <x v="0"/>
  </r>
  <r>
    <x v="563"/>
    <s v="CUST02339"/>
    <s v="POL00629"/>
    <x v="10"/>
    <s v="East"/>
    <n v="43381.24"/>
    <d v="2025-11-17T00:00:00"/>
    <d v="2025-11-23T00:00:00"/>
    <s v="Settled"/>
    <n v="6"/>
    <n v="7"/>
    <s v="AGT023"/>
    <s v="Travel"/>
    <s v="Standard"/>
    <n v="1"/>
    <s v="Valid"/>
    <x v="2"/>
    <x v="3"/>
  </r>
  <r>
    <x v="564"/>
    <s v="CUST01412"/>
    <s v="POL01796"/>
    <x v="4"/>
    <s v="South"/>
    <n v="83162.080000000002"/>
    <d v="2025-11-26T00:00:00"/>
    <d v="2025-12-07T00:00:00"/>
    <s v="Settled"/>
    <n v="11"/>
    <n v="15"/>
    <s v="AGT024"/>
    <s v="Health"/>
    <s v="Standard"/>
    <n v="1"/>
    <s v="Valid"/>
    <x v="1"/>
    <x v="0"/>
  </r>
  <r>
    <x v="565"/>
    <s v="CUST00982"/>
    <s v="POL01299"/>
    <x v="4"/>
    <s v="Central"/>
    <n v="162787.48000000001"/>
    <d v="2025-06-23T00:00:00"/>
    <m/>
    <s v="Pending"/>
    <n v="33"/>
    <n v="15"/>
    <s v="AGT030"/>
    <s v="Health"/>
    <s v="Fraud Review"/>
    <n v="1"/>
    <s v="Valid"/>
    <x v="0"/>
    <x v="4"/>
  </r>
  <r>
    <x v="566"/>
    <s v="CUST01546"/>
    <s v="POL01485"/>
    <x v="6"/>
    <s v="South"/>
    <n v="1670679"/>
    <d v="2025-02-03T00:00:00"/>
    <d v="2025-02-15T00:00:00"/>
    <s v="Settled"/>
    <n v="12"/>
    <n v="12"/>
    <s v="AGT002"/>
    <s v="Home"/>
    <s v="Standard"/>
    <n v="1"/>
    <s v="Valid"/>
    <x v="3"/>
    <x v="0"/>
  </r>
  <r>
    <x v="567"/>
    <s v="CUST00733"/>
    <s v="POL02716"/>
    <x v="14"/>
    <s v="North"/>
    <n v="40747.230000000003"/>
    <d v="2025-04-11T00:00:00"/>
    <d v="2025-04-18T00:00:00"/>
    <s v="Settled"/>
    <n v="7"/>
    <n v="15"/>
    <s v="AGT074"/>
    <s v="Health"/>
    <s v="Standard"/>
    <n v="1"/>
    <s v="Valid"/>
    <x v="1"/>
    <x v="2"/>
  </r>
  <r>
    <x v="568"/>
    <s v="CUST02380"/>
    <s v="POL00435"/>
    <x v="5"/>
    <s v="East"/>
    <m/>
    <d v="2025-04-12T00:00:00"/>
    <d v="2025-04-20T00:00:00"/>
    <s v="Settled"/>
    <n v="8"/>
    <n v="15"/>
    <s v="AGT025"/>
    <s v="Health"/>
    <s v="Standard"/>
    <n v="1"/>
    <s v="Missing Amount"/>
    <x v="3"/>
    <x v="3"/>
  </r>
  <r>
    <x v="569"/>
    <s v="CUST00875"/>
    <s v="POL01749"/>
    <x v="4"/>
    <s v="North"/>
    <n v="36662.870000000003"/>
    <d v="2025-11-24T00:00:00"/>
    <d v="2025-12-06T00:00:00"/>
    <s v="Settled"/>
    <n v="12"/>
    <n v="15"/>
    <s v="AGT047"/>
    <s v="Health"/>
    <s v="Standard"/>
    <n v="1"/>
    <s v="Valid"/>
    <x v="1"/>
    <x v="2"/>
  </r>
  <r>
    <x v="570"/>
    <s v="CUST01312"/>
    <s v="POL01242"/>
    <x v="8"/>
    <s v="South"/>
    <n v="392817.95"/>
    <d v="2025-01-20T00:00:00"/>
    <d v="2025-02-04T00:00:00"/>
    <s v="Settled"/>
    <n v="15"/>
    <n v="20"/>
    <s v="AGT064"/>
    <s v="Life"/>
    <s v="Standard"/>
    <n v="1"/>
    <s v="Valid"/>
    <x v="2"/>
    <x v="0"/>
  </r>
  <r>
    <x v="571"/>
    <s v="CUST02154"/>
    <s v="POL02868"/>
    <x v="0"/>
    <s v="West"/>
    <n v="75274.52"/>
    <d v="2025-01-28T00:00:00"/>
    <m/>
    <s v="Pending"/>
    <n v="15"/>
    <n v="10"/>
    <s v="AGT014"/>
    <s v="Motor"/>
    <s v="Manual Review"/>
    <n v="1"/>
    <s v="Valid"/>
    <x v="2"/>
    <x v="1"/>
  </r>
  <r>
    <x v="572"/>
    <s v="CUST02010"/>
    <s v="POL00693"/>
    <x v="11"/>
    <s v="Central"/>
    <n v="229777.21"/>
    <d v="2025-10-06T00:00:00"/>
    <d v="2025-10-19T00:00:00"/>
    <s v="Settled"/>
    <n v="13"/>
    <n v="10"/>
    <s v="AGT017"/>
    <s v="Motor"/>
    <s v="Standard"/>
    <n v="1"/>
    <s v="Valid"/>
    <x v="3"/>
    <x v="4"/>
  </r>
  <r>
    <x v="573"/>
    <s v="CUST01752"/>
    <s v="POL00745"/>
    <x v="6"/>
    <s v="West"/>
    <n v="93100.19"/>
    <d v="2025-11-06T00:00:00"/>
    <m/>
    <s v="Under Review"/>
    <n v="16"/>
    <n v="12"/>
    <s v="AGT051"/>
    <s v="Home"/>
    <s v="Manual Review"/>
    <n v="1"/>
    <s v="Valid"/>
    <x v="2"/>
    <x v="1"/>
  </r>
  <r>
    <x v="574"/>
    <s v="CUST00525"/>
    <s v="POL00291"/>
    <x v="2"/>
    <s v="North"/>
    <n v="556956.54"/>
    <d v="2025-03-27T00:00:00"/>
    <d v="2025-04-17T00:00:00"/>
    <s v="Settled"/>
    <n v="21"/>
    <n v="20"/>
    <s v="AGT080"/>
    <s v="Life"/>
    <s v="Fast Track"/>
    <n v="1"/>
    <s v="Valid"/>
    <x v="3"/>
    <x v="2"/>
  </r>
  <r>
    <x v="575"/>
    <s v="CUST00851"/>
    <s v="POL01408"/>
    <x v="6"/>
    <s v="South"/>
    <n v="28465.57"/>
    <d v="2025-02-01T00:00:00"/>
    <d v="2025-02-14T00:00:00"/>
    <s v="Settled"/>
    <n v="13"/>
    <n v="12"/>
    <s v="AGT033"/>
    <s v="Home"/>
    <s v="Standard"/>
    <n v="1"/>
    <s v="Valid"/>
    <x v="2"/>
    <x v="0"/>
  </r>
  <r>
    <x v="576"/>
    <s v="CUST02076"/>
    <s v="POL00035"/>
    <x v="9"/>
    <s v="West"/>
    <n v="121405.49"/>
    <d v="2025-11-13T00:00:00"/>
    <d v="2025-11-23T00:00:00"/>
    <s v="Settled"/>
    <n v="10"/>
    <n v="12"/>
    <s v="AGT073"/>
    <s v="Home"/>
    <s v="Standard"/>
    <n v="1"/>
    <s v="Valid"/>
    <x v="2"/>
    <x v="1"/>
  </r>
  <r>
    <x v="577"/>
    <s v="CUST01976"/>
    <s v="POL01602"/>
    <x v="3"/>
    <s v="South"/>
    <n v="62496.13"/>
    <d v="2025-09-27T00:00:00"/>
    <d v="2025-10-02T00:00:00"/>
    <s v="Settled"/>
    <n v="5"/>
    <n v="12"/>
    <s v="AGT002"/>
    <s v="Home"/>
    <s v="Standard"/>
    <n v="1"/>
    <s v="Valid"/>
    <x v="0"/>
    <x v="0"/>
  </r>
  <r>
    <x v="578"/>
    <s v="CUST00142"/>
    <s v="POL00716"/>
    <x v="0"/>
    <s v="West"/>
    <n v="95522.82"/>
    <d v="2025-08-31T00:00:00"/>
    <d v="2025-09-06T00:00:00"/>
    <s v="Settled"/>
    <n v="6"/>
    <n v="10"/>
    <s v="AGT059"/>
    <s v="Motor"/>
    <s v="Standard"/>
    <n v="1"/>
    <s v="Valid"/>
    <x v="0"/>
    <x v="1"/>
  </r>
  <r>
    <x v="579"/>
    <s v="CUST01668"/>
    <s v="POL01282"/>
    <x v="14"/>
    <s v="East"/>
    <n v="179650.12"/>
    <d v="2025-09-18T00:00:00"/>
    <d v="2025-10-11T00:00:00"/>
    <s v="Settled"/>
    <n v="23"/>
    <n v="15"/>
    <s v="AGT078"/>
    <s v="Health"/>
    <s v="Standard"/>
    <n v="1"/>
    <s v="Valid"/>
    <x v="3"/>
    <x v="3"/>
  </r>
  <r>
    <x v="580"/>
    <s v="CUST02364"/>
    <s v="POL01937"/>
    <x v="0"/>
    <s v="Central"/>
    <n v="44010.31"/>
    <d v="2025-11-13T00:00:00"/>
    <d v="2025-11-29T00:00:00"/>
    <s v="Settled"/>
    <n v="16"/>
    <n v="10"/>
    <s v="AGT060"/>
    <s v="Motor"/>
    <s v="Standard"/>
    <n v="1"/>
    <s v="Valid"/>
    <x v="0"/>
    <x v="4"/>
  </r>
  <r>
    <x v="581"/>
    <s v="CUST02046"/>
    <s v="POL02191"/>
    <x v="6"/>
    <s v="South"/>
    <n v="156311.76"/>
    <d v="2025-08-09T00:00:00"/>
    <m/>
    <s v="Pending"/>
    <n v="4"/>
    <n v="12"/>
    <s v="AGT010"/>
    <s v="Home"/>
    <s v="Standard"/>
    <n v="1"/>
    <s v="Valid"/>
    <x v="3"/>
    <x v="0"/>
  </r>
  <r>
    <x v="582"/>
    <s v="CUST01747"/>
    <s v="POL00196"/>
    <x v="4"/>
    <s v="Central"/>
    <n v="67400.759999999995"/>
    <d v="2025-02-03T00:00:00"/>
    <d v="2025-02-23T00:00:00"/>
    <s v="Settled"/>
    <n v="20"/>
    <n v="15"/>
    <s v="AGT001"/>
    <s v="Health"/>
    <s v="Standard"/>
    <n v="1"/>
    <s v="Valid"/>
    <x v="4"/>
    <x v="4"/>
  </r>
  <r>
    <x v="583"/>
    <s v="CUST02159"/>
    <s v="POL00476"/>
    <x v="11"/>
    <s v="South"/>
    <n v="67029.87"/>
    <d v="2025-09-19T00:00:00"/>
    <d v="2025-09-24T00:00:00"/>
    <s v="Settled"/>
    <n v="5"/>
    <n v="10"/>
    <s v="AGT034"/>
    <s v="Motor"/>
    <s v="Standard"/>
    <n v="1"/>
    <s v="Valid"/>
    <x v="1"/>
    <x v="0"/>
  </r>
  <r>
    <x v="584"/>
    <s v="CUST00169"/>
    <s v="POL01017"/>
    <x v="3"/>
    <s v="West"/>
    <n v="84923.76"/>
    <d v="2025-01-29T00:00:00"/>
    <d v="2025-02-16T00:00:00"/>
    <s v="Settled"/>
    <n v="18"/>
    <n v="10"/>
    <s v="AGT045"/>
    <s v="Motor"/>
    <s v="Manual Review"/>
    <n v="1"/>
    <s v="Valid"/>
    <x v="1"/>
    <x v="1"/>
  </r>
  <r>
    <x v="585"/>
    <s v="CUST00582"/>
    <s v="POL01663"/>
    <x v="3"/>
    <s v="North"/>
    <n v="33845.18"/>
    <d v="2025-01-30T00:00:00"/>
    <d v="2025-02-19T00:00:00"/>
    <s v="Settled"/>
    <n v="20"/>
    <n v="10"/>
    <s v="AGT053"/>
    <s v="Motor"/>
    <s v="Standard"/>
    <n v="1"/>
    <s v="Valid"/>
    <x v="2"/>
    <x v="2"/>
  </r>
  <r>
    <x v="586"/>
    <s v="CUST00521"/>
    <s v="POL02828"/>
    <x v="12"/>
    <s v="East"/>
    <n v="15670.77"/>
    <d v="2025-06-11T00:00:00"/>
    <d v="2025-06-21T00:00:00"/>
    <s v="Settled"/>
    <n v="10"/>
    <n v="7"/>
    <s v="AGT075"/>
    <s v="Travel"/>
    <s v="Manual Review"/>
    <n v="1"/>
    <s v="Valid"/>
    <x v="3"/>
    <x v="3"/>
  </r>
  <r>
    <x v="587"/>
    <s v="CUST01257"/>
    <s v="POL00445"/>
    <x v="0"/>
    <s v="South"/>
    <n v="114217.89"/>
    <d v="2025-05-05T00:00:00"/>
    <d v="2025-05-22T00:00:00"/>
    <s v="Settled"/>
    <n v="17"/>
    <n v="10"/>
    <s v="AGT047"/>
    <s v="Motor"/>
    <s v="Manual Review"/>
    <n v="1"/>
    <s v="Valid"/>
    <x v="3"/>
    <x v="0"/>
  </r>
  <r>
    <x v="588"/>
    <s v="CUST01304"/>
    <s v="POL00218"/>
    <x v="3"/>
    <s v="North"/>
    <n v="70823.59"/>
    <d v="2025-07-09T00:00:00"/>
    <d v="2025-07-18T00:00:00"/>
    <s v="Settled"/>
    <n v="9"/>
    <n v="12"/>
    <s v="AGT022"/>
    <s v="Home"/>
    <s v="Standard"/>
    <n v="1"/>
    <s v="Valid"/>
    <x v="2"/>
    <x v="2"/>
  </r>
  <r>
    <x v="589"/>
    <s v="CUST01318"/>
    <s v="POL02014"/>
    <x v="8"/>
    <s v="South"/>
    <n v="689233.47"/>
    <d v="2025-04-23T00:00:00"/>
    <m/>
    <s v="Pending"/>
    <n v="27"/>
    <n v="20"/>
    <s v="AGT001"/>
    <s v="Life"/>
    <s v="Manual Review"/>
    <n v="1"/>
    <s v="Valid"/>
    <x v="3"/>
    <x v="0"/>
  </r>
  <r>
    <x v="590"/>
    <s v="CUST01704"/>
    <s v="POL03133"/>
    <x v="0"/>
    <s v="North"/>
    <n v="20503.28"/>
    <d v="2025-10-10T00:00:00"/>
    <d v="2025-10-17T00:00:00"/>
    <s v="Settled"/>
    <n v="7"/>
    <n v="10"/>
    <s v="AGT075"/>
    <s v="Motor"/>
    <s v="Standard"/>
    <n v="1"/>
    <s v="Valid"/>
    <x v="1"/>
    <x v="2"/>
  </r>
  <r>
    <x v="591"/>
    <s v="CUST00992"/>
    <s v="POL02657"/>
    <x v="3"/>
    <s v="Central"/>
    <n v="119385.99"/>
    <d v="2025-11-24T00:00:00"/>
    <m/>
    <s v="Pending"/>
    <n v="8"/>
    <n v="10"/>
    <s v="AGT049"/>
    <s v="Motor"/>
    <s v="Manual Review"/>
    <n v="1"/>
    <s v="Valid"/>
    <x v="2"/>
    <x v="4"/>
  </r>
  <r>
    <x v="592"/>
    <s v="CUST01180"/>
    <s v="POL01810"/>
    <x v="8"/>
    <s v="West"/>
    <n v="301611.67"/>
    <d v="2025-11-19T00:00:00"/>
    <d v="2025-12-04T00:00:00"/>
    <s v="Settled"/>
    <n v="15"/>
    <n v="20"/>
    <s v="AGT055"/>
    <s v="Life"/>
    <s v="Standard"/>
    <n v="1"/>
    <s v="Valid"/>
    <x v="2"/>
    <x v="1"/>
  </r>
  <r>
    <x v="593"/>
    <s v="CUST00895"/>
    <s v="POL00064"/>
    <x v="14"/>
    <s v="West"/>
    <n v="79984.320000000007"/>
    <d v="2025-06-07T00:00:00"/>
    <m/>
    <s v="Pending"/>
    <n v="12"/>
    <n v="15"/>
    <s v="AGT059"/>
    <s v="Health"/>
    <s v="Standard"/>
    <n v="1"/>
    <s v="Valid"/>
    <x v="0"/>
    <x v="1"/>
  </r>
  <r>
    <x v="594"/>
    <s v="CUST00049"/>
    <s v="POL01844"/>
    <x v="8"/>
    <m/>
    <n v="330158.52"/>
    <d v="2025-06-26T00:00:00"/>
    <d v="2025-07-28T00:00:00"/>
    <s v="Settled"/>
    <n v="32"/>
    <n v="20"/>
    <s v="AGT065"/>
    <s v="Life"/>
    <s v="Standard"/>
    <n v="1"/>
    <s v="Valid"/>
    <x v="3"/>
    <x v="0"/>
  </r>
  <r>
    <x v="595"/>
    <s v="CUST00785"/>
    <s v="POL01463"/>
    <x v="11"/>
    <s v="South"/>
    <n v="25395.15"/>
    <d v="2025-01-17T00:00:00"/>
    <d v="2025-02-03T00:00:00"/>
    <s v="Settled"/>
    <n v="17"/>
    <n v="10"/>
    <s v="AGT068"/>
    <s v="Motor"/>
    <s v="Manual Review"/>
    <n v="1"/>
    <s v="Valid"/>
    <x v="2"/>
    <x v="0"/>
  </r>
  <r>
    <x v="596"/>
    <s v="CUST01973"/>
    <s v="POL01431"/>
    <x v="2"/>
    <s v="South"/>
    <n v="622118.04"/>
    <d v="2025-10-21T00:00:00"/>
    <d v="2025-11-21T00:00:00"/>
    <s v="Rejected"/>
    <n v="31"/>
    <n v="20"/>
    <s v="AGT070"/>
    <s v="Life"/>
    <s v="Manual Review"/>
    <n v="1"/>
    <s v="Valid"/>
    <x v="0"/>
    <x v="0"/>
  </r>
  <r>
    <x v="597"/>
    <s v="CUST01288"/>
    <s v="POL01577"/>
    <x v="9"/>
    <s v="North"/>
    <n v="83162.03"/>
    <d v="2025-03-28T00:00:00"/>
    <d v="2025-04-05T00:00:00"/>
    <s v="Settled"/>
    <n v="8"/>
    <n v="12"/>
    <s v="AGT015"/>
    <s v="Home"/>
    <s v="Standard"/>
    <n v="1"/>
    <s v="Valid"/>
    <x v="2"/>
    <x v="2"/>
  </r>
  <r>
    <x v="598"/>
    <s v="CUST01666"/>
    <s v="POL01797"/>
    <x v="3"/>
    <s v="East"/>
    <n v="63956.97"/>
    <d v="2025-03-24T00:00:00"/>
    <d v="2025-04-04T00:00:00"/>
    <s v="Settled"/>
    <n v="11"/>
    <n v="12"/>
    <s v="AGT024"/>
    <s v="Home"/>
    <s v="Standard"/>
    <n v="1"/>
    <s v="Valid"/>
    <x v="3"/>
    <x v="3"/>
  </r>
  <r>
    <x v="599"/>
    <s v="CUST00826"/>
    <s v="POL02305"/>
    <x v="3"/>
    <s v="West"/>
    <n v="449185.59"/>
    <d v="2025-10-09T00:00:00"/>
    <d v="2025-10-22T00:00:00"/>
    <s v="Settled"/>
    <n v="13"/>
    <n v="12"/>
    <s v="AGT003"/>
    <s v="Home"/>
    <s v="Standard"/>
    <n v="1"/>
    <s v="Valid"/>
    <x v="0"/>
    <x v="1"/>
  </r>
  <r>
    <x v="600"/>
    <s v="CUST00135"/>
    <s v="POL00615"/>
    <x v="11"/>
    <s v="North"/>
    <n v="51811.71"/>
    <d v="2025-11-24T00:00:00"/>
    <m/>
    <s v="Pending"/>
    <n v="7"/>
    <n v="10"/>
    <s v="AGT010"/>
    <s v="Motor"/>
    <s v="Standard"/>
    <n v="1"/>
    <s v="Valid"/>
    <x v="1"/>
    <x v="2"/>
  </r>
  <r>
    <x v="601"/>
    <s v="CUST01581"/>
    <s v="POL00240"/>
    <x v="1"/>
    <s v="North"/>
    <n v="171128.9"/>
    <d v="2025-10-25T00:00:00"/>
    <d v="2025-11-14T00:00:00"/>
    <s v="Rejected"/>
    <n v="20"/>
    <n v="20"/>
    <s v="AGT076"/>
    <s v="Life"/>
    <s v="Standard"/>
    <n v="1"/>
    <s v="Valid"/>
    <x v="3"/>
    <x v="2"/>
  </r>
  <r>
    <x v="602"/>
    <s v="CUST01245"/>
    <s v="POL00165"/>
    <x v="0"/>
    <s v="North"/>
    <n v="110253.39"/>
    <d v="2025-01-08T00:00:00"/>
    <d v="2025-01-18T00:00:00"/>
    <s v="Settled"/>
    <n v="10"/>
    <n v="10"/>
    <s v="AGT034"/>
    <s v="Motor"/>
    <s v="Manual Review"/>
    <n v="1"/>
    <s v="Valid"/>
    <x v="2"/>
    <x v="2"/>
  </r>
  <r>
    <x v="603"/>
    <s v="CUST00582"/>
    <s v="POL01300"/>
    <x v="5"/>
    <s v="East"/>
    <n v="100877.98"/>
    <d v="2025-11-06T00:00:00"/>
    <m/>
    <s v="Pending"/>
    <n v="25"/>
    <n v="15"/>
    <s v="AGT055"/>
    <s v="Health"/>
    <s v="Manual Review"/>
    <n v="1"/>
    <s v="Valid"/>
    <x v="2"/>
    <x v="3"/>
  </r>
  <r>
    <x v="604"/>
    <s v="CUST00167"/>
    <s v="POL01626"/>
    <x v="4"/>
    <s v="North"/>
    <n v="163874.48000000001"/>
    <d v="2025-05-21T00:00:00"/>
    <d v="2025-06-21T00:00:00"/>
    <s v="Settled"/>
    <n v="31"/>
    <n v="15"/>
    <s v="AGT046"/>
    <s v="Health"/>
    <s v="Fraud Review"/>
    <n v="1"/>
    <s v="Valid"/>
    <x v="4"/>
    <x v="2"/>
  </r>
  <r>
    <x v="605"/>
    <s v="CUST02452"/>
    <s v="POL02514"/>
    <x v="10"/>
    <s v="South"/>
    <n v="31671.5"/>
    <d v="2025-02-18T00:00:00"/>
    <d v="2025-02-24T00:00:00"/>
    <s v="Settled"/>
    <n v="6"/>
    <n v="7"/>
    <s v="AGT037"/>
    <s v="Travel"/>
    <s v="Standard"/>
    <n v="1"/>
    <s v="Valid"/>
    <x v="0"/>
    <x v="0"/>
  </r>
  <r>
    <x v="606"/>
    <s v="CUST00345"/>
    <s v="POL01388"/>
    <x v="8"/>
    <s v="North"/>
    <n v="558145.67000000004"/>
    <d v="2025-02-20T00:00:00"/>
    <d v="2025-03-27T00:00:00"/>
    <s v="Settled"/>
    <n v="35"/>
    <n v="20"/>
    <s v="AGT013"/>
    <s v="Life"/>
    <s v="Manual Review"/>
    <n v="1"/>
    <s v="Valid"/>
    <x v="2"/>
    <x v="2"/>
  </r>
  <r>
    <x v="607"/>
    <s v="CUST00514"/>
    <s v="POL01703"/>
    <x v="1"/>
    <s v="North"/>
    <n v="1138970.75"/>
    <d v="2025-08-18T00:00:00"/>
    <m/>
    <s v="Pending"/>
    <n v="13"/>
    <n v="20"/>
    <s v="AGT059"/>
    <s v="Life"/>
    <s v="Fast Track"/>
    <n v="1"/>
    <s v="Valid"/>
    <x v="0"/>
    <x v="2"/>
  </r>
  <r>
    <x v="608"/>
    <s v="CUST01676"/>
    <s v="POL03126"/>
    <x v="5"/>
    <s v="West"/>
    <n v="51937.65"/>
    <d v="2025-09-27T00:00:00"/>
    <d v="2025-10-05T00:00:00"/>
    <s v="Settled"/>
    <n v="8"/>
    <n v="15"/>
    <s v="AGT061"/>
    <s v="Health"/>
    <s v="Standard"/>
    <n v="1"/>
    <s v="Valid"/>
    <x v="1"/>
    <x v="1"/>
  </r>
  <r>
    <x v="609"/>
    <s v="CUST00579"/>
    <s v="POL02400"/>
    <x v="7"/>
    <s v="Central"/>
    <n v="22263.02"/>
    <d v="2025-05-15T00:00:00"/>
    <m/>
    <s v="Pending"/>
    <n v="21"/>
    <n v="7"/>
    <s v="AGT013"/>
    <s v="Travel"/>
    <s v="Manual Review"/>
    <n v="1"/>
    <s v="Valid"/>
    <x v="1"/>
    <x v="4"/>
  </r>
  <r>
    <x v="610"/>
    <s v="CUST01450"/>
    <s v="POL02211"/>
    <x v="2"/>
    <s v="North"/>
    <n v="105856.05"/>
    <d v="2025-07-20T00:00:00"/>
    <d v="2025-08-07T00:00:00"/>
    <s v="Settled"/>
    <n v="18"/>
    <n v="20"/>
    <s v="AGT026"/>
    <s v="Life"/>
    <s v="Standard"/>
    <n v="1"/>
    <s v="Valid"/>
    <x v="3"/>
    <x v="2"/>
  </r>
  <r>
    <x v="611"/>
    <s v="CUST02203"/>
    <s v="POL01165"/>
    <x v="7"/>
    <s v="South"/>
    <n v="38405.019999999997"/>
    <d v="2025-09-03T00:00:00"/>
    <d v="2025-09-09T00:00:00"/>
    <s v="Settled"/>
    <n v="6"/>
    <n v="7"/>
    <s v="AGT077"/>
    <s v="Travel"/>
    <s v="Standard"/>
    <n v="1"/>
    <s v="Valid"/>
    <x v="3"/>
    <x v="0"/>
  </r>
  <r>
    <x v="612"/>
    <s v="CUST00146"/>
    <s v="POL00488"/>
    <x v="7"/>
    <s v="South"/>
    <n v="32541.97"/>
    <d v="2025-05-21T00:00:00"/>
    <d v="2025-05-24T00:00:00"/>
    <s v="Settled"/>
    <n v="3"/>
    <n v="7"/>
    <s v="AGT069"/>
    <s v="Travel"/>
    <s v="Fast Track"/>
    <n v="1"/>
    <s v="Valid"/>
    <x v="4"/>
    <x v="0"/>
  </r>
  <r>
    <x v="613"/>
    <s v="CUST00340"/>
    <s v="POL02945"/>
    <x v="0"/>
    <s v="West"/>
    <n v="147699.39000000001"/>
    <d v="2025-10-03T00:00:00"/>
    <d v="2025-10-11T00:00:00"/>
    <s v="Settled"/>
    <n v="8"/>
    <n v="10"/>
    <s v="AGT053"/>
    <s v="Motor"/>
    <s v="Standard"/>
    <n v="1"/>
    <s v="Valid"/>
    <x v="2"/>
    <x v="1"/>
  </r>
  <r>
    <x v="614"/>
    <s v="CUST02329"/>
    <s v="POL01772"/>
    <x v="14"/>
    <s v="East"/>
    <n v="83433.820000000007"/>
    <d v="2025-04-08T00:00:00"/>
    <d v="2025-04-21T00:00:00"/>
    <s v="Settled"/>
    <n v="13"/>
    <n v="15"/>
    <s v="AGT077"/>
    <s v="Health"/>
    <s v="Fast Track"/>
    <n v="1"/>
    <s v="Valid"/>
    <x v="0"/>
    <x v="3"/>
  </r>
  <r>
    <x v="615"/>
    <s v="CUST01796"/>
    <s v="POL00248"/>
    <x v="0"/>
    <s v="East"/>
    <n v="61537.67"/>
    <d v="2025-03-29T00:00:00"/>
    <m/>
    <s v="Under Review"/>
    <n v="29"/>
    <n v="10"/>
    <s v="AGT071"/>
    <s v="Motor"/>
    <s v="Fraud Review"/>
    <n v="1"/>
    <s v="Valid"/>
    <x v="3"/>
    <x v="3"/>
  </r>
  <r>
    <x v="616"/>
    <s v="CUST01795"/>
    <s v="POL01544"/>
    <x v="3"/>
    <s v="East"/>
    <n v="73818.850000000006"/>
    <d v="2025-06-09T00:00:00"/>
    <d v="2025-06-18T00:00:00"/>
    <s v="Settled"/>
    <n v="9"/>
    <n v="10"/>
    <s v="AGT050"/>
    <s v="Motor"/>
    <s v="Fast Track"/>
    <n v="1"/>
    <s v="Valid"/>
    <x v="0"/>
    <x v="3"/>
  </r>
  <r>
    <x v="617"/>
    <s v="CUST01212"/>
    <s v="POL00292"/>
    <x v="4"/>
    <s v="Central"/>
    <n v="72998.83"/>
    <d v="2025-06-17T00:00:00"/>
    <d v="2025-07-06T00:00:00"/>
    <s v="Settled"/>
    <n v="19"/>
    <n v="15"/>
    <s v="AGT045"/>
    <s v="Health"/>
    <s v="Manual Review"/>
    <n v="1"/>
    <s v="Valid"/>
    <x v="0"/>
    <x v="4"/>
  </r>
  <r>
    <x v="618"/>
    <s v="CUST01445"/>
    <s v="POL03141"/>
    <x v="10"/>
    <s v="North"/>
    <n v="38107.89"/>
    <d v="2025-04-16T00:00:00"/>
    <d v="2025-05-07T00:00:00"/>
    <s v="Settled"/>
    <n v="21"/>
    <n v="7"/>
    <s v="AGT052"/>
    <s v="Travel"/>
    <s v="Manual Review"/>
    <n v="1"/>
    <s v="Valid"/>
    <x v="2"/>
    <x v="2"/>
  </r>
  <r>
    <x v="619"/>
    <s v="CUST01665"/>
    <s v="POL01692"/>
    <x v="0"/>
    <s v="North"/>
    <n v="75307.600000000006"/>
    <d v="2025-04-20T00:00:00"/>
    <d v="2025-05-05T00:00:00"/>
    <s v="Settled"/>
    <n v="15"/>
    <n v="10"/>
    <s v="AGT065"/>
    <s v="Motor"/>
    <s v="Standard"/>
    <n v="1"/>
    <s v="Valid"/>
    <x v="0"/>
    <x v="2"/>
  </r>
  <r>
    <x v="620"/>
    <s v="CUST01404"/>
    <s v="POL02512"/>
    <x v="5"/>
    <s v="South"/>
    <n v="120658.75"/>
    <d v="2025-04-12T00:00:00"/>
    <d v="2025-04-25T00:00:00"/>
    <s v="Settled"/>
    <n v="13"/>
    <n v="15"/>
    <s v="AGT077"/>
    <s v="Health"/>
    <s v="Standard"/>
    <n v="1"/>
    <s v="Valid"/>
    <x v="1"/>
    <x v="0"/>
  </r>
  <r>
    <x v="621"/>
    <s v="CUST01269"/>
    <s v="POL01507"/>
    <x v="5"/>
    <s v="East"/>
    <n v="73298.14"/>
    <d v="2025-06-02T00:00:00"/>
    <m/>
    <s v="Pending"/>
    <n v="14"/>
    <n v="15"/>
    <s v="AGT027"/>
    <s v="Health"/>
    <s v="Fast Track"/>
    <n v="1"/>
    <s v="Valid"/>
    <x v="0"/>
    <x v="3"/>
  </r>
  <r>
    <x v="622"/>
    <s v="CUST00895"/>
    <s v="POL00064"/>
    <x v="5"/>
    <s v="North"/>
    <n v="121534.92"/>
    <d v="2025-08-20T00:00:00"/>
    <d v="2025-09-02T00:00:00"/>
    <s v="Settled"/>
    <n v="13"/>
    <n v="15"/>
    <s v="AGT025"/>
    <s v="Health"/>
    <s v="Standard"/>
    <n v="1"/>
    <s v="Valid"/>
    <x v="0"/>
    <x v="2"/>
  </r>
  <r>
    <x v="623"/>
    <s v="CUST01434"/>
    <s v="POL02044"/>
    <x v="5"/>
    <s v="Central"/>
    <n v="126947.53"/>
    <d v="2025-04-08T00:00:00"/>
    <m/>
    <s v="Under Review"/>
    <n v="13"/>
    <n v="15"/>
    <s v="AGT011"/>
    <s v="Health"/>
    <s v="Standard"/>
    <n v="1"/>
    <s v="Valid"/>
    <x v="2"/>
    <x v="4"/>
  </r>
  <r>
    <x v="624"/>
    <s v="CUST02252"/>
    <s v="POL02090"/>
    <x v="9"/>
    <s v="West"/>
    <n v="88974.75"/>
    <d v="2025-08-17T00:00:00"/>
    <d v="2025-08-21T00:00:00"/>
    <s v="Settled"/>
    <n v="4"/>
    <n v="12"/>
    <s v="AGT001"/>
    <s v="Home"/>
    <s v="Fast Track"/>
    <n v="1"/>
    <s v="Valid"/>
    <x v="1"/>
    <x v="1"/>
  </r>
  <r>
    <x v="625"/>
    <s v="CUST00500"/>
    <s v="POL00733"/>
    <x v="4"/>
    <s v="Central"/>
    <n v="80605.350000000006"/>
    <d v="2025-04-24T00:00:00"/>
    <m/>
    <s v="Pending"/>
    <n v="14"/>
    <n v="15"/>
    <s v="AGT029"/>
    <s v="Health"/>
    <s v="Standard"/>
    <n v="1"/>
    <s v="Valid"/>
    <x v="2"/>
    <x v="4"/>
  </r>
  <r>
    <x v="626"/>
    <s v="CUST02137"/>
    <s v="POL02293"/>
    <x v="3"/>
    <s v="Central"/>
    <n v="57976.83"/>
    <d v="2025-03-05T00:00:00"/>
    <d v="2025-04-01T00:00:00"/>
    <s v="Settled"/>
    <n v="27"/>
    <n v="10"/>
    <s v="AGT020"/>
    <s v="Motor"/>
    <s v="Fraud Review"/>
    <n v="1"/>
    <s v="Valid"/>
    <x v="3"/>
    <x v="4"/>
  </r>
  <r>
    <x v="627"/>
    <s v="CUST00954"/>
    <s v="POL00724"/>
    <x v="8"/>
    <s v="East"/>
    <n v="135127.99"/>
    <d v="2025-04-01T00:00:00"/>
    <m/>
    <s v="Under Review"/>
    <n v="21"/>
    <n v="20"/>
    <s v="AGT072"/>
    <s v="Life"/>
    <s v="Standard"/>
    <n v="1"/>
    <s v="Valid"/>
    <x v="2"/>
    <x v="3"/>
  </r>
  <r>
    <x v="628"/>
    <s v="CUST00986"/>
    <s v="POL02214"/>
    <x v="6"/>
    <s v="Central"/>
    <n v="80214.91"/>
    <d v="2025-10-01T00:00:00"/>
    <d v="2025-10-14T00:00:00"/>
    <s v="Settled"/>
    <n v="13"/>
    <n v="12"/>
    <s v="AGT040"/>
    <s v="Home"/>
    <s v="Standard"/>
    <n v="1"/>
    <s v="Valid"/>
    <x v="0"/>
    <x v="4"/>
  </r>
  <r>
    <x v="629"/>
    <s v="CUST00664"/>
    <s v="POL02398"/>
    <x v="13"/>
    <s v="West"/>
    <n v="139360.23000000001"/>
    <d v="2025-04-10T00:00:00"/>
    <d v="2025-04-29T00:00:00"/>
    <s v="Settled"/>
    <n v="19"/>
    <n v="15"/>
    <s v="AGT056"/>
    <s v="Health"/>
    <s v="Manual Review"/>
    <n v="1"/>
    <s v="Valid"/>
    <x v="0"/>
    <x v="1"/>
  </r>
  <r>
    <x v="630"/>
    <s v="CUST02177"/>
    <s v="POL00440"/>
    <x v="0"/>
    <s v="South"/>
    <n v="112662.62"/>
    <d v="2025-08-05T00:00:00"/>
    <d v="2025-08-09T00:00:00"/>
    <s v="Settled"/>
    <n v="4"/>
    <n v="10"/>
    <s v="AGT017"/>
    <s v="Motor"/>
    <s v="Standard"/>
    <n v="1"/>
    <s v="Valid"/>
    <x v="2"/>
    <x v="0"/>
  </r>
  <r>
    <x v="631"/>
    <s v="CUST01411"/>
    <s v="POL00934"/>
    <x v="11"/>
    <s v="West"/>
    <n v="80999.740000000005"/>
    <d v="2025-07-13T00:00:00"/>
    <d v="2025-08-02T00:00:00"/>
    <s v="Settled"/>
    <n v="20"/>
    <n v="10"/>
    <s v="AGT037"/>
    <s v="Motor"/>
    <s v="Fraud Review"/>
    <n v="1"/>
    <s v="Valid"/>
    <x v="1"/>
    <x v="1"/>
  </r>
  <r>
    <x v="632"/>
    <s v="CUST01253"/>
    <s v="POL00523"/>
    <x v="0"/>
    <s v="Central"/>
    <n v="33642.36"/>
    <d v="2025-08-20T00:00:00"/>
    <d v="2025-09-08T00:00:00"/>
    <s v="Settled"/>
    <n v="19"/>
    <n v="10"/>
    <s v="AGT065"/>
    <s v="Motor"/>
    <s v="Standard"/>
    <n v="1"/>
    <s v="Valid"/>
    <x v="1"/>
    <x v="4"/>
  </r>
  <r>
    <x v="633"/>
    <s v="CUST00355"/>
    <s v="POL02328"/>
    <x v="5"/>
    <s v="West"/>
    <n v="160587.19"/>
    <d v="2025-07-20T00:00:00"/>
    <m/>
    <s v="Pending"/>
    <n v="8"/>
    <n v="15"/>
    <s v="AGT019"/>
    <s v="Health"/>
    <s v="Standard"/>
    <n v="1"/>
    <s v="Valid"/>
    <x v="0"/>
    <x v="1"/>
  </r>
  <r>
    <x v="634"/>
    <s v="CUST02274"/>
    <s v="POL00754"/>
    <x v="11"/>
    <s v="West"/>
    <n v="216629.81"/>
    <d v="2025-11-29T00:00:00"/>
    <d v="2025-12-08T00:00:00"/>
    <s v="Settled"/>
    <n v="9"/>
    <n v="10"/>
    <s v="AGT032"/>
    <s v="Motor"/>
    <s v="Fast Track"/>
    <n v="1"/>
    <s v="Valid"/>
    <x v="1"/>
    <x v="1"/>
  </r>
  <r>
    <x v="635"/>
    <s v="CUST02247"/>
    <s v="POL02051"/>
    <x v="6"/>
    <s v="South"/>
    <n v="161770.54"/>
    <d v="2025-11-04T00:00:00"/>
    <d v="2025-11-13T00:00:00"/>
    <s v="Settled"/>
    <n v="9"/>
    <n v="12"/>
    <s v="AGT048"/>
    <s v="Home"/>
    <s v="Standard"/>
    <n v="1"/>
    <s v="Valid"/>
    <x v="1"/>
    <x v="0"/>
  </r>
  <r>
    <x v="636"/>
    <s v="CUST00723"/>
    <s v="POL01337"/>
    <x v="4"/>
    <s v="West"/>
    <n v="84846.83"/>
    <d v="2025-04-18T00:00:00"/>
    <d v="2025-04-29T00:00:00"/>
    <s v="Settled"/>
    <n v="11"/>
    <n v="15"/>
    <s v="AGT017"/>
    <s v="Health"/>
    <s v="Standard"/>
    <n v="1"/>
    <s v="Valid"/>
    <x v="0"/>
    <x v="1"/>
  </r>
  <r>
    <x v="637"/>
    <s v="CUST01288"/>
    <s v="POL00267"/>
    <x v="9"/>
    <s v="South"/>
    <n v="62735.45"/>
    <d v="2025-05-11T00:00:00"/>
    <d v="2025-05-23T00:00:00"/>
    <s v="Settled"/>
    <n v="12"/>
    <n v="12"/>
    <s v="AGT048"/>
    <s v="Home"/>
    <s v="Standard"/>
    <n v="1"/>
    <s v="Valid"/>
    <x v="2"/>
    <x v="0"/>
  </r>
  <r>
    <x v="638"/>
    <s v="CUST02087"/>
    <s v="POL02825"/>
    <x v="6"/>
    <s v="West"/>
    <n v="109006.97"/>
    <d v="2025-05-03T00:00:00"/>
    <d v="2025-05-10T00:00:00"/>
    <s v="Settled"/>
    <n v="7"/>
    <n v="12"/>
    <s v="AGT050"/>
    <s v="Home"/>
    <s v="Fast Track"/>
    <n v="1"/>
    <s v="Valid"/>
    <x v="1"/>
    <x v="1"/>
  </r>
  <r>
    <x v="639"/>
    <s v="CUST02431"/>
    <s v="POL02276"/>
    <x v="3"/>
    <s v="West"/>
    <n v="79744.41"/>
    <d v="2025-08-08T00:00:00"/>
    <d v="2025-08-09T00:00:00"/>
    <s v="Settled"/>
    <n v="1"/>
    <n v="12"/>
    <s v="AGT043"/>
    <s v="Home"/>
    <s v="Fast Track"/>
    <n v="1"/>
    <s v="Valid"/>
    <x v="0"/>
    <x v="1"/>
  </r>
  <r>
    <x v="640"/>
    <s v="CUST00416"/>
    <s v="POL00838"/>
    <x v="5"/>
    <s v="East"/>
    <n v="74682.47"/>
    <d v="2025-06-13T00:00:00"/>
    <m/>
    <s v="Pending"/>
    <n v="17"/>
    <n v="15"/>
    <s v="AGT014"/>
    <s v="Health"/>
    <s v="Standard"/>
    <n v="1"/>
    <s v="Valid"/>
    <x v="2"/>
    <x v="3"/>
  </r>
  <r>
    <x v="641"/>
    <s v="CUST00268"/>
    <s v="POL02815"/>
    <x v="14"/>
    <s v="North"/>
    <n v="196493.65"/>
    <d v="2025-11-19T00:00:00"/>
    <d v="2025-11-29T00:00:00"/>
    <s v="Settled"/>
    <n v="10"/>
    <n v="15"/>
    <s v="AGT060"/>
    <s v="Health"/>
    <s v="Standard"/>
    <n v="1"/>
    <s v="Valid"/>
    <x v="0"/>
    <x v="2"/>
  </r>
  <r>
    <x v="642"/>
    <s v="CUST00434"/>
    <s v="POL02269"/>
    <x v="0"/>
    <s v="West"/>
    <n v="115402.16"/>
    <d v="2025-08-27T00:00:00"/>
    <d v="2025-08-28T00:00:00"/>
    <s v="Settled"/>
    <n v="1"/>
    <n v="10"/>
    <s v="AGT068"/>
    <s v="Motor"/>
    <s v="Fast Track"/>
    <n v="1"/>
    <s v="Valid"/>
    <x v="4"/>
    <x v="1"/>
  </r>
  <r>
    <x v="643"/>
    <s v="CUST02100"/>
    <s v="POL02614"/>
    <x v="7"/>
    <s v="South"/>
    <n v="24005.63"/>
    <d v="2025-06-05T00:00:00"/>
    <d v="2025-06-10T00:00:00"/>
    <s v="Settled"/>
    <n v="5"/>
    <n v="7"/>
    <s v="AGT020"/>
    <s v="Travel"/>
    <s v="Fast Track"/>
    <n v="1"/>
    <s v="Valid"/>
    <x v="3"/>
    <x v="0"/>
  </r>
  <r>
    <x v="644"/>
    <s v="CUST00193"/>
    <s v="POL00570"/>
    <x v="8"/>
    <s v="South"/>
    <n v="317628.87"/>
    <d v="2025-04-16T00:00:00"/>
    <d v="2025-04-29T00:00:00"/>
    <s v="Settled"/>
    <n v="13"/>
    <n v="20"/>
    <s v="AGT009"/>
    <s v="Life"/>
    <s v="Standard"/>
    <n v="1"/>
    <s v="Valid"/>
    <x v="4"/>
    <x v="0"/>
  </r>
  <r>
    <x v="645"/>
    <s v="CUST00959"/>
    <s v="POL00029"/>
    <x v="9"/>
    <s v="North"/>
    <n v="109653.78"/>
    <d v="2025-09-18T00:00:00"/>
    <m/>
    <s v="Under Review"/>
    <n v="16"/>
    <n v="12"/>
    <s v="AGT041"/>
    <s v="Home"/>
    <s v="Manual Review"/>
    <n v="1"/>
    <s v="Valid"/>
    <x v="2"/>
    <x v="2"/>
  </r>
  <r>
    <x v="646"/>
    <s v="CUST01313"/>
    <s v="POL00198"/>
    <x v="11"/>
    <s v="East"/>
    <n v="49044.54"/>
    <d v="2025-10-05T00:00:00"/>
    <d v="2025-10-18T00:00:00"/>
    <s v="Settled"/>
    <n v="13"/>
    <n v="10"/>
    <s v="AGT014"/>
    <s v="Motor"/>
    <s v="Standard"/>
    <n v="1"/>
    <s v="Valid"/>
    <x v="1"/>
    <x v="3"/>
  </r>
  <r>
    <x v="647"/>
    <s v="CUST02498"/>
    <s v="POL01728"/>
    <x v="2"/>
    <s v="North"/>
    <n v="125275.41"/>
    <d v="2025-11-20T00:00:00"/>
    <d v="2025-12-06T00:00:00"/>
    <s v="Settled"/>
    <n v="16"/>
    <n v="20"/>
    <s v="AGT025"/>
    <s v="Life"/>
    <s v="Standard"/>
    <n v="1"/>
    <s v="Valid"/>
    <x v="1"/>
    <x v="2"/>
  </r>
  <r>
    <x v="648"/>
    <s v="CUST01614"/>
    <s v="POL02518"/>
    <x v="8"/>
    <s v="South"/>
    <n v="513885.21"/>
    <d v="2025-07-02T00:00:00"/>
    <m/>
    <s v="Pending"/>
    <n v="23"/>
    <n v="20"/>
    <s v="AGT053"/>
    <s v="Life"/>
    <s v="Manual Review"/>
    <n v="1"/>
    <s v="Valid"/>
    <x v="1"/>
    <x v="0"/>
  </r>
  <r>
    <x v="649"/>
    <s v="CUST01007"/>
    <s v="POL02923"/>
    <x v="5"/>
    <s v="Central"/>
    <n v="183256.84"/>
    <d v="2025-09-21T00:00:00"/>
    <d v="2025-10-08T00:00:00"/>
    <s v="Settled"/>
    <n v="17"/>
    <n v="15"/>
    <s v="AGT017"/>
    <s v="Health"/>
    <s v="Manual Review"/>
    <n v="1"/>
    <s v="Valid"/>
    <x v="1"/>
    <x v="4"/>
  </r>
  <r>
    <x v="650"/>
    <s v="CUST02498"/>
    <s v="POL03076"/>
    <x v="11"/>
    <s v="East"/>
    <n v="43796.9"/>
    <d v="2025-10-22T00:00:00"/>
    <m/>
    <s v="Pending"/>
    <n v="9"/>
    <n v="10"/>
    <s v="AGT030"/>
    <s v="Motor"/>
    <s v="Standard"/>
    <n v="1"/>
    <s v="Valid"/>
    <x v="1"/>
    <x v="3"/>
  </r>
  <r>
    <x v="651"/>
    <s v="CUST01680"/>
    <s v="POL01916"/>
    <x v="12"/>
    <s v="Central"/>
    <n v="19622.39"/>
    <d v="2025-01-27T00:00:00"/>
    <d v="2025-02-14T00:00:00"/>
    <s v="Settled"/>
    <n v="18"/>
    <n v="7"/>
    <s v="AGT027"/>
    <s v="Travel"/>
    <s v="Fraud Review"/>
    <n v="1"/>
    <s v="Valid"/>
    <x v="4"/>
    <x v="4"/>
  </r>
  <r>
    <x v="652"/>
    <s v="CUST02329"/>
    <s v="POL02021"/>
    <x v="0"/>
    <s v="East"/>
    <n v="117266.01"/>
    <d v="2025-02-18T00:00:00"/>
    <m/>
    <s v="Under Review"/>
    <n v="11"/>
    <n v="10"/>
    <s v="AGT058"/>
    <s v="Motor"/>
    <s v="Standard"/>
    <n v="1"/>
    <s v="Valid"/>
    <x v="0"/>
    <x v="3"/>
  </r>
  <r>
    <x v="653"/>
    <s v="CUST00818"/>
    <s v="POL00930"/>
    <x v="11"/>
    <s v="North"/>
    <n v="42162.37"/>
    <d v="2025-03-06T00:00:00"/>
    <d v="2025-03-15T00:00:00"/>
    <s v="Settled"/>
    <n v="9"/>
    <n v="10"/>
    <s v="AGT065"/>
    <s v="Motor"/>
    <s v="Fast Track"/>
    <n v="1"/>
    <s v="Valid"/>
    <x v="2"/>
    <x v="2"/>
  </r>
  <r>
    <x v="654"/>
    <s v="CUST00627"/>
    <s v="POL00004"/>
    <x v="3"/>
    <s v="West"/>
    <n v="26391.68"/>
    <d v="2025-03-18T00:00:00"/>
    <d v="2025-03-20T00:00:00"/>
    <s v="Rejected"/>
    <n v="2"/>
    <n v="10"/>
    <s v="AGT070"/>
    <s v="Motor"/>
    <s v="Standard"/>
    <n v="1"/>
    <s v="Valid"/>
    <x v="1"/>
    <x v="1"/>
  </r>
  <r>
    <x v="655"/>
    <s v="CUST01231"/>
    <s v="POL00623"/>
    <x v="11"/>
    <s v="South"/>
    <n v="48704.55"/>
    <d v="2025-04-09T00:00:00"/>
    <d v="2025-04-13T00:00:00"/>
    <s v="Settled"/>
    <n v="4"/>
    <n v="10"/>
    <s v="AGT010"/>
    <s v="Motor"/>
    <s v="Fast Track"/>
    <n v="1"/>
    <s v="Valid"/>
    <x v="4"/>
    <x v="0"/>
  </r>
  <r>
    <x v="656"/>
    <s v="CUST01769"/>
    <s v="POL00178"/>
    <x v="11"/>
    <s v="Central"/>
    <n v="156927.96"/>
    <d v="2025-01-02T00:00:00"/>
    <m/>
    <s v="Under Review"/>
    <n v="8"/>
    <n v="10"/>
    <s v="AGT062"/>
    <s v="Motor"/>
    <s v="Standard"/>
    <n v="1"/>
    <s v="Valid"/>
    <x v="0"/>
    <x v="4"/>
  </r>
  <r>
    <x v="657"/>
    <s v="CUST02108"/>
    <s v="POL02192"/>
    <x v="0"/>
    <s v="South"/>
    <n v="46255.67"/>
    <d v="2025-08-18T00:00:00"/>
    <d v="2025-08-27T00:00:00"/>
    <s v="Settled"/>
    <n v="9"/>
    <n v="10"/>
    <s v="AGT023"/>
    <s v="Motor"/>
    <s v="Standard"/>
    <n v="1"/>
    <s v="Valid"/>
    <x v="2"/>
    <x v="0"/>
  </r>
  <r>
    <x v="658"/>
    <s v="CUST01729"/>
    <s v="POL01610"/>
    <x v="17"/>
    <s v="West"/>
    <n v="72173.98"/>
    <d v="2025-07-22T00:00:00"/>
    <m/>
    <s v="Under Review"/>
    <n v="17"/>
    <n v="12"/>
    <s v="AGT072"/>
    <s v="Home"/>
    <s v="Manual Review"/>
    <n v="1"/>
    <s v="Valid"/>
    <x v="1"/>
    <x v="1"/>
  </r>
  <r>
    <x v="659"/>
    <s v="CUST02389"/>
    <s v="POL02469"/>
    <x v="3"/>
    <s v="East"/>
    <n v="47858.66"/>
    <d v="2025-08-13T00:00:00"/>
    <d v="2025-08-30T00:00:00"/>
    <s v="Settled"/>
    <n v="17"/>
    <n v="10"/>
    <s v="AGT043"/>
    <s v="Motor"/>
    <s v="Standard"/>
    <n v="1"/>
    <s v="Valid"/>
    <x v="3"/>
    <x v="3"/>
  </r>
  <r>
    <x v="660"/>
    <s v="CUST02143"/>
    <s v="POL00474"/>
    <x v="4"/>
    <s v="West"/>
    <n v="40230.15"/>
    <d v="2025-09-20T00:00:00"/>
    <d v="2025-10-04T00:00:00"/>
    <s v="Settled"/>
    <n v="14"/>
    <n v="15"/>
    <s v="AGT074"/>
    <s v="Health"/>
    <s v="Standard"/>
    <n v="1"/>
    <s v="Valid"/>
    <x v="1"/>
    <x v="1"/>
  </r>
  <r>
    <x v="661"/>
    <s v="CUST00658"/>
    <s v="POL02921"/>
    <x v="5"/>
    <s v="North"/>
    <n v="36098.14"/>
    <d v="2025-02-15T00:00:00"/>
    <d v="2025-03-02T00:00:00"/>
    <s v="Settled"/>
    <n v="15"/>
    <n v="15"/>
    <s v="AGT033"/>
    <s v="Health"/>
    <s v="Manual Review"/>
    <n v="1"/>
    <s v="Valid"/>
    <x v="2"/>
    <x v="2"/>
  </r>
  <r>
    <x v="662"/>
    <s v="CUST01066"/>
    <s v="POL02303"/>
    <x v="6"/>
    <s v="West"/>
    <n v="92754.86"/>
    <d v="2025-04-20T00:00:00"/>
    <m/>
    <s v="Pending"/>
    <n v="5"/>
    <n v="12"/>
    <s v="AGT026"/>
    <s v="Home"/>
    <s v="Standard"/>
    <n v="1"/>
    <s v="Valid"/>
    <x v="0"/>
    <x v="1"/>
  </r>
  <r>
    <x v="663"/>
    <s v="CUST02370"/>
    <s v="POL02899"/>
    <x v="11"/>
    <s v="North"/>
    <n v="26117.1"/>
    <d v="2025-05-31T00:00:00"/>
    <d v="2025-06-17T00:00:00"/>
    <s v="Settled"/>
    <n v="17"/>
    <n v="10"/>
    <s v="AGT067"/>
    <s v="Motor"/>
    <s v="Fraud Review"/>
    <n v="1"/>
    <s v="Valid"/>
    <x v="0"/>
    <x v="2"/>
  </r>
  <r>
    <x v="664"/>
    <s v="CUST00174"/>
    <s v="POL02076"/>
    <x v="5"/>
    <s v="West"/>
    <n v="65606.48"/>
    <d v="2025-03-30T00:00:00"/>
    <m/>
    <s v="Under Review"/>
    <n v="9"/>
    <n v="15"/>
    <s v="AGT029"/>
    <s v="Health"/>
    <s v="Standard"/>
    <n v="1"/>
    <s v="Valid"/>
    <x v="1"/>
    <x v="1"/>
  </r>
  <r>
    <x v="665"/>
    <s v="CUST00924"/>
    <s v="POL01086"/>
    <x v="8"/>
    <s v="South"/>
    <n v="356040.36"/>
    <d v="2025-05-21T00:00:00"/>
    <d v="2025-06-02T00:00:00"/>
    <s v="Settled"/>
    <n v="12"/>
    <n v="20"/>
    <s v="AGT063"/>
    <s v="Life"/>
    <s v="Standard"/>
    <n v="1"/>
    <s v="Valid"/>
    <x v="3"/>
    <x v="0"/>
  </r>
  <r>
    <x v="666"/>
    <s v="CUST02239"/>
    <s v="POL02004"/>
    <x v="6"/>
    <s v="South"/>
    <n v="140526.39000000001"/>
    <d v="2025-06-05T00:00:00"/>
    <d v="2025-06-12T00:00:00"/>
    <s v="Settled"/>
    <n v="7"/>
    <n v="12"/>
    <s v="AGT005"/>
    <s v="Home"/>
    <s v="Standard"/>
    <n v="1"/>
    <s v="Valid"/>
    <x v="2"/>
    <x v="0"/>
  </r>
  <r>
    <x v="667"/>
    <s v="CUST02489"/>
    <s v="POL01933"/>
    <x v="11"/>
    <s v="West"/>
    <n v="59320.71"/>
    <d v="2025-08-19T00:00:00"/>
    <m/>
    <s v="Under Review"/>
    <n v="8"/>
    <n v="10"/>
    <s v="AGT055"/>
    <s v="Motor"/>
    <s v="Standard"/>
    <n v="1"/>
    <s v="Valid"/>
    <x v="4"/>
    <x v="1"/>
  </r>
  <r>
    <x v="668"/>
    <s v="CUST00690"/>
    <s v="POL00579"/>
    <x v="10"/>
    <s v="East"/>
    <n v="13767.18"/>
    <d v="2025-03-15T00:00:00"/>
    <d v="2025-03-22T00:00:00"/>
    <s v="Settled"/>
    <n v="7"/>
    <n v="7"/>
    <s v="AGT073"/>
    <s v="Travel"/>
    <s v="Standard"/>
    <n v="1"/>
    <s v="Valid"/>
    <x v="3"/>
    <x v="3"/>
  </r>
  <r>
    <x v="669"/>
    <s v="CUST02199"/>
    <s v="POL00325"/>
    <x v="0"/>
    <s v="West"/>
    <n v="49750.53"/>
    <d v="2025-03-29T00:00:00"/>
    <d v="2025-04-07T00:00:00"/>
    <s v="Settled"/>
    <n v="9"/>
    <n v="10"/>
    <s v="AGT023"/>
    <s v="Motor"/>
    <s v="Standard"/>
    <n v="1"/>
    <s v="Valid"/>
    <x v="1"/>
    <x v="1"/>
  </r>
  <r>
    <x v="670"/>
    <s v="CUST02444"/>
    <s v="POL02081"/>
    <x v="14"/>
    <s v="West"/>
    <n v="106384.56"/>
    <d v="2025-04-06T00:00:00"/>
    <d v="2025-04-15T00:00:00"/>
    <s v="Settled"/>
    <n v="9"/>
    <n v="15"/>
    <s v="AGT079"/>
    <s v="Health"/>
    <s v="Standard"/>
    <n v="1"/>
    <s v="Valid"/>
    <x v="4"/>
    <x v="1"/>
  </r>
  <r>
    <x v="671"/>
    <s v="CUST01879"/>
    <s v="POL00303"/>
    <x v="3"/>
    <s v="North"/>
    <n v="164666.41"/>
    <d v="2025-03-21T00:00:00"/>
    <m/>
    <s v="Pending"/>
    <n v="7"/>
    <n v="12"/>
    <s v="AGT002"/>
    <s v="Home"/>
    <s v="Standard"/>
    <n v="1"/>
    <s v="Valid"/>
    <x v="4"/>
    <x v="2"/>
  </r>
  <r>
    <x v="672"/>
    <s v="CUST02358"/>
    <s v="POL00322"/>
    <x v="11"/>
    <s v="West"/>
    <n v="54431.86"/>
    <d v="2025-10-04T00:00:00"/>
    <d v="2025-10-26T00:00:00"/>
    <s v="Rejected"/>
    <n v="22"/>
    <n v="10"/>
    <s v="AGT011"/>
    <s v="Motor"/>
    <s v="Manual Review"/>
    <n v="1"/>
    <s v="Valid"/>
    <x v="0"/>
    <x v="1"/>
  </r>
  <r>
    <x v="673"/>
    <s v="CUST02053"/>
    <s v="POL00229"/>
    <x v="5"/>
    <s v="South"/>
    <n v="53791.67"/>
    <d v="2025-07-19T00:00:00"/>
    <d v="2025-08-04T00:00:00"/>
    <s v="Settled"/>
    <n v="16"/>
    <n v="15"/>
    <s v="AGT026"/>
    <s v="Health"/>
    <s v="Standard"/>
    <n v="1"/>
    <s v="Valid"/>
    <x v="2"/>
    <x v="0"/>
  </r>
  <r>
    <x v="674"/>
    <s v="CUST01737"/>
    <s v="POL01991"/>
    <x v="14"/>
    <s v="East"/>
    <n v="89716.99"/>
    <d v="2025-09-26T00:00:00"/>
    <d v="2025-10-16T00:00:00"/>
    <s v="Settled"/>
    <n v="20"/>
    <n v="15"/>
    <s v="AGT026"/>
    <s v="Health"/>
    <s v="Standard"/>
    <n v="1"/>
    <s v="Valid"/>
    <x v="3"/>
    <x v="3"/>
  </r>
  <r>
    <x v="675"/>
    <s v="CUST00255"/>
    <s v="POL02967"/>
    <x v="2"/>
    <s v="North"/>
    <n v="238378.56"/>
    <d v="2025-01-28T00:00:00"/>
    <d v="2025-02-19T00:00:00"/>
    <s v="Settled"/>
    <n v="22"/>
    <n v="20"/>
    <s v="AGT049"/>
    <s v="Life"/>
    <s v="Standard"/>
    <n v="1"/>
    <s v="Valid"/>
    <x v="4"/>
    <x v="2"/>
  </r>
  <r>
    <x v="676"/>
    <s v="CUST01407"/>
    <s v="POL01591"/>
    <x v="1"/>
    <s v="South"/>
    <n v="154748.17000000001"/>
    <d v="2025-08-25T00:00:00"/>
    <d v="2025-09-10T00:00:00"/>
    <s v="Settled"/>
    <n v="16"/>
    <n v="20"/>
    <s v="AGT070"/>
    <s v="Life"/>
    <s v="Fast Track"/>
    <n v="1"/>
    <s v="Valid"/>
    <x v="0"/>
    <x v="0"/>
  </r>
  <r>
    <x v="677"/>
    <s v="CUST00146"/>
    <s v="POL00488"/>
    <x v="7"/>
    <s v="West"/>
    <n v="36624.879999999997"/>
    <d v="2025-08-12T00:00:00"/>
    <d v="2025-08-16T00:00:00"/>
    <s v="Settled"/>
    <n v="4"/>
    <n v="7"/>
    <s v="AGT009"/>
    <s v="Travel"/>
    <s v="Standard"/>
    <n v="1"/>
    <s v="Valid"/>
    <x v="4"/>
    <x v="1"/>
  </r>
  <r>
    <x v="678"/>
    <s v="CUST01794"/>
    <s v="POL01641"/>
    <x v="3"/>
    <s v="Central"/>
    <n v="65783.839999999997"/>
    <d v="2025-09-20T00:00:00"/>
    <m/>
    <s v="Pending"/>
    <n v="12"/>
    <n v="10"/>
    <s v="AGT060"/>
    <s v="Motor"/>
    <s v="Fast Track"/>
    <n v="1"/>
    <s v="Valid"/>
    <x v="1"/>
    <x v="4"/>
  </r>
  <r>
    <x v="679"/>
    <s v="CUST01795"/>
    <s v="POL01544"/>
    <x v="11"/>
    <s v="Central"/>
    <n v="31641.64"/>
    <d v="2025-05-27T00:00:00"/>
    <d v="2025-06-05T00:00:00"/>
    <s v="Settled"/>
    <n v="9"/>
    <n v="10"/>
    <s v="AGT066"/>
    <s v="Motor"/>
    <s v="Standard"/>
    <n v="1"/>
    <s v="Valid"/>
    <x v="0"/>
    <x v="4"/>
  </r>
  <r>
    <x v="680"/>
    <s v="CUST01754"/>
    <s v="POL01899"/>
    <x v="9"/>
    <s v="West"/>
    <n v="72979.179999999993"/>
    <d v="2025-09-06T00:00:00"/>
    <d v="2025-09-16T00:00:00"/>
    <s v="Settled"/>
    <n v="10"/>
    <n v="12"/>
    <s v="AGT047"/>
    <s v="Home"/>
    <s v="Fast Track"/>
    <n v="1"/>
    <s v="Valid"/>
    <x v="1"/>
    <x v="1"/>
  </r>
  <r>
    <x v="681"/>
    <s v="CUST00804"/>
    <s v="POL01386"/>
    <x v="5"/>
    <s v="North"/>
    <n v="75139.839999999997"/>
    <d v="2025-06-29T00:00:00"/>
    <m/>
    <s v="Under Review"/>
    <n v="7"/>
    <n v="15"/>
    <s v="AGT079"/>
    <s v="Health"/>
    <s v="Standard"/>
    <n v="1"/>
    <s v="Valid"/>
    <x v="4"/>
    <x v="2"/>
  </r>
  <r>
    <x v="682"/>
    <s v="CUST00514"/>
    <s v="POL01703"/>
    <x v="1"/>
    <s v="East"/>
    <n v="111404.37"/>
    <d v="2025-09-27T00:00:00"/>
    <m/>
    <s v="Under Review"/>
    <n v="18"/>
    <n v="20"/>
    <s v="AGT008"/>
    <s v="Life"/>
    <s v="Standard"/>
    <n v="1"/>
    <s v="Valid"/>
    <x v="0"/>
    <x v="3"/>
  </r>
  <r>
    <x v="683"/>
    <s v="CUST01333"/>
    <s v="POL01040"/>
    <x v="14"/>
    <s v="North"/>
    <n v="52992.61"/>
    <d v="2025-09-25T00:00:00"/>
    <d v="2025-10-08T00:00:00"/>
    <s v="Settled"/>
    <n v="13"/>
    <n v="15"/>
    <s v="AGT060"/>
    <s v="Health"/>
    <s v="Standard"/>
    <n v="1"/>
    <s v="Valid"/>
    <x v="3"/>
    <x v="2"/>
  </r>
  <r>
    <x v="684"/>
    <s v="CUST00261"/>
    <s v="POL02900"/>
    <x v="4"/>
    <s v="West"/>
    <n v="128165.46"/>
    <d v="2025-10-09T00:00:00"/>
    <d v="2025-10-18T00:00:00"/>
    <s v="Settled"/>
    <n v="9"/>
    <n v="15"/>
    <s v="AGT034"/>
    <s v="Health"/>
    <s v="Fast Track"/>
    <n v="1"/>
    <s v="Valid"/>
    <x v="0"/>
    <x v="1"/>
  </r>
  <r>
    <x v="685"/>
    <s v="CUST00144"/>
    <s v="POL01721"/>
    <x v="7"/>
    <s v="North"/>
    <n v="21818.77"/>
    <d v="2025-03-02T00:00:00"/>
    <d v="2025-03-05T00:00:00"/>
    <s v="Settled"/>
    <n v="3"/>
    <n v="7"/>
    <s v="AGT034"/>
    <s v="Travel"/>
    <s v="Standard"/>
    <n v="1"/>
    <s v="Valid"/>
    <x v="4"/>
    <x v="2"/>
  </r>
  <r>
    <x v="686"/>
    <s v="CUST01630"/>
    <s v="POL00995"/>
    <x v="11"/>
    <s v="Central"/>
    <n v="38682.6"/>
    <d v="2025-08-28T00:00:00"/>
    <m/>
    <s v="Under Review"/>
    <n v="11"/>
    <n v="10"/>
    <s v="AGT049"/>
    <s v="Motor"/>
    <s v="Manual Review"/>
    <n v="1"/>
    <s v="Valid"/>
    <x v="4"/>
    <x v="4"/>
  </r>
  <r>
    <x v="687"/>
    <s v="CUST00238"/>
    <s v="POL00009"/>
    <x v="11"/>
    <s v="North"/>
    <n v="131387.54999999999"/>
    <d v="2025-03-12T00:00:00"/>
    <m/>
    <s v="Under Review"/>
    <n v="11"/>
    <n v="10"/>
    <s v="AGT064"/>
    <s v="Motor"/>
    <s v="Standard"/>
    <n v="1"/>
    <s v="Valid"/>
    <x v="1"/>
    <x v="2"/>
  </r>
  <r>
    <x v="688"/>
    <s v="CUST00871"/>
    <s v="POL02172"/>
    <x v="3"/>
    <s v="North"/>
    <n v="138057.19"/>
    <d v="2025-06-08T00:00:00"/>
    <d v="2025-06-29T00:00:00"/>
    <s v="Settled"/>
    <n v="21"/>
    <n v="12"/>
    <s v="AGT039"/>
    <s v="Home"/>
    <s v="Manual Review"/>
    <n v="1"/>
    <s v="Valid"/>
    <x v="4"/>
    <x v="2"/>
  </r>
  <r>
    <x v="689"/>
    <s v="CUST01901"/>
    <s v="POL01217"/>
    <x v="14"/>
    <s v="West"/>
    <m/>
    <d v="2025-10-28T00:00:00"/>
    <d v="2025-11-13T00:00:00"/>
    <s v="Rejected"/>
    <n v="16"/>
    <n v="15"/>
    <s v="AGT022"/>
    <s v="Health"/>
    <s v="Manual Review"/>
    <n v="1"/>
    <s v="Missing Amount"/>
    <x v="0"/>
    <x v="1"/>
  </r>
  <r>
    <x v="690"/>
    <s v="CUST00968"/>
    <s v="POL00797"/>
    <x v="11"/>
    <s v="North"/>
    <n v="39015.230000000003"/>
    <d v="2025-02-12T00:00:00"/>
    <d v="2025-02-28T00:00:00"/>
    <s v="Settled"/>
    <n v="16"/>
    <n v="10"/>
    <s v="AGT022"/>
    <s v="Motor"/>
    <s v="Standard"/>
    <n v="1"/>
    <s v="Valid"/>
    <x v="3"/>
    <x v="2"/>
  </r>
  <r>
    <x v="691"/>
    <s v="CUST01734"/>
    <s v="POL01534"/>
    <x v="4"/>
    <s v="North"/>
    <n v="70653.399999999994"/>
    <d v="2025-09-05T00:00:00"/>
    <m/>
    <s v="Pending"/>
    <n v="18"/>
    <n v="15"/>
    <s v="AGT077"/>
    <s v="Health"/>
    <s v="Manual Review"/>
    <n v="1"/>
    <s v="Valid"/>
    <x v="0"/>
    <x v="2"/>
  </r>
  <r>
    <x v="692"/>
    <s v="CUST02106"/>
    <s v="POL01553"/>
    <x v="3"/>
    <s v="East"/>
    <n v="64545.49"/>
    <d v="2025-04-12T00:00:00"/>
    <d v="2025-05-06T00:00:00"/>
    <s v="Rejected"/>
    <n v="24"/>
    <n v="10"/>
    <s v="AGT034"/>
    <s v="Motor"/>
    <s v="Fraud Review"/>
    <n v="1"/>
    <s v="Valid"/>
    <x v="3"/>
    <x v="3"/>
  </r>
  <r>
    <x v="693"/>
    <s v="CUST01194"/>
    <s v="POL02571"/>
    <x v="11"/>
    <s v="Central"/>
    <n v="75325.259999999995"/>
    <d v="2025-03-29T00:00:00"/>
    <d v="2025-04-02T00:00:00"/>
    <s v="Settled"/>
    <n v="4"/>
    <n v="10"/>
    <s v="AGT030"/>
    <s v="Motor"/>
    <s v="Standard"/>
    <n v="1"/>
    <s v="Valid"/>
    <x v="1"/>
    <x v="4"/>
  </r>
  <r>
    <x v="694"/>
    <s v="CUST00999"/>
    <s v="POL01737"/>
    <x v="1"/>
    <s v="South"/>
    <n v="1325484.04"/>
    <d v="2025-01-17T00:00:00"/>
    <d v="2025-01-31T00:00:00"/>
    <s v="Settled"/>
    <n v="14"/>
    <n v="20"/>
    <s v="AGT046"/>
    <s v="Life"/>
    <s v="Standard"/>
    <n v="1"/>
    <s v="Valid"/>
    <x v="3"/>
    <x v="0"/>
  </r>
  <r>
    <x v="695"/>
    <s v="CUST01287"/>
    <s v="POL02244"/>
    <x v="8"/>
    <s v="South"/>
    <n v="316861.92"/>
    <d v="2025-08-29T00:00:00"/>
    <m/>
    <s v="Pending"/>
    <n v="22"/>
    <n v="20"/>
    <s v="AGT056"/>
    <s v="Life"/>
    <s v="Standard"/>
    <n v="1"/>
    <s v="Valid"/>
    <x v="4"/>
    <x v="0"/>
  </r>
  <r>
    <x v="696"/>
    <s v="CUST02198"/>
    <s v="POL02071"/>
    <x v="14"/>
    <s v="South"/>
    <n v="171937.75"/>
    <d v="2025-10-05T00:00:00"/>
    <d v="2025-10-20T00:00:00"/>
    <s v="Settled"/>
    <n v="15"/>
    <n v="15"/>
    <s v="AGT003"/>
    <s v="Health"/>
    <s v="Manual Review"/>
    <n v="1"/>
    <s v="Valid"/>
    <x v="1"/>
    <x v="0"/>
  </r>
  <r>
    <x v="697"/>
    <s v="CUST02340"/>
    <s v="POL02720"/>
    <x v="3"/>
    <s v="East"/>
    <n v="287661.56"/>
    <d v="2025-06-02T00:00:00"/>
    <d v="2025-06-20T00:00:00"/>
    <s v="Rejected"/>
    <n v="18"/>
    <n v="10"/>
    <s v="AGT002"/>
    <s v="Motor"/>
    <s v="Standard"/>
    <n v="1"/>
    <s v="Valid"/>
    <x v="2"/>
    <x v="3"/>
  </r>
  <r>
    <x v="698"/>
    <s v="CUST02434"/>
    <s v="POL00020"/>
    <x v="5"/>
    <s v="South"/>
    <n v="259336.08"/>
    <d v="2025-03-07T00:00:00"/>
    <d v="2025-03-23T00:00:00"/>
    <s v="Settled"/>
    <n v="16"/>
    <n v="15"/>
    <s v="AGT046"/>
    <s v="Health"/>
    <s v="Manual Review"/>
    <n v="1"/>
    <s v="Valid"/>
    <x v="3"/>
    <x v="0"/>
  </r>
  <r>
    <x v="699"/>
    <s v="CUST00798"/>
    <s v="POL01205"/>
    <x v="1"/>
    <s v="East"/>
    <n v="332319.57"/>
    <d v="2025-07-26T00:00:00"/>
    <m/>
    <s v="Pending"/>
    <n v="19"/>
    <n v="20"/>
    <s v="AGT051"/>
    <s v="Life"/>
    <s v="Standard"/>
    <n v="1"/>
    <s v="Valid"/>
    <x v="1"/>
    <x v="3"/>
  </r>
  <r>
    <x v="700"/>
    <s v="CUST02006"/>
    <s v="POL02290"/>
    <x v="4"/>
    <s v="East"/>
    <n v="179217.34"/>
    <d v="2025-11-23T00:00:00"/>
    <d v="2025-12-01T00:00:00"/>
    <s v="Settled"/>
    <n v="8"/>
    <n v="15"/>
    <s v="AGT040"/>
    <s v="Health"/>
    <s v="Fast Track"/>
    <n v="1"/>
    <s v="Valid"/>
    <x v="3"/>
    <x v="3"/>
  </r>
  <r>
    <x v="701"/>
    <s v="CUST01391"/>
    <s v="POL00451"/>
    <x v="4"/>
    <s v="Central"/>
    <n v="92347.47"/>
    <d v="2025-09-20T00:00:00"/>
    <d v="2025-10-13T00:00:00"/>
    <s v="Rejected"/>
    <n v="23"/>
    <n v="15"/>
    <s v="AGT024"/>
    <s v="Health"/>
    <s v="Manual Review"/>
    <n v="1"/>
    <s v="Valid"/>
    <x v="2"/>
    <x v="4"/>
  </r>
  <r>
    <x v="702"/>
    <s v="CUST01220"/>
    <s v="POL01414"/>
    <x v="1"/>
    <s v="West"/>
    <n v="292497.96000000002"/>
    <d v="2025-09-11T00:00:00"/>
    <m/>
    <s v="Pending"/>
    <n v="17"/>
    <n v="20"/>
    <s v="AGT063"/>
    <s v="Life"/>
    <s v="Standard"/>
    <n v="1"/>
    <s v="Valid"/>
    <x v="1"/>
    <x v="1"/>
  </r>
  <r>
    <x v="703"/>
    <s v="CUST00259"/>
    <s v="POL01284"/>
    <x v="5"/>
    <s v="West"/>
    <n v="146838.54999999999"/>
    <d v="2025-01-15T00:00:00"/>
    <d v="2025-02-05T00:00:00"/>
    <s v="Settled"/>
    <n v="21"/>
    <n v="15"/>
    <s v="AGT009"/>
    <s v="Health"/>
    <s v="Fraud Review"/>
    <n v="1"/>
    <s v="Valid"/>
    <x v="0"/>
    <x v="1"/>
  </r>
  <r>
    <x v="704"/>
    <s v="CUST01663"/>
    <s v="POL02579"/>
    <x v="4"/>
    <s v="East"/>
    <n v="150956.98000000001"/>
    <d v="2025-10-28T00:00:00"/>
    <d v="2025-12-04T00:00:00"/>
    <s v="Settled"/>
    <n v="37"/>
    <n v="15"/>
    <s v="AGT052"/>
    <s v="Health"/>
    <s v="Fraud Review"/>
    <n v="1"/>
    <s v="Valid"/>
    <x v="4"/>
    <x v="3"/>
  </r>
  <r>
    <x v="705"/>
    <s v="CUST01523"/>
    <s v="POL03082"/>
    <x v="14"/>
    <s v="South"/>
    <n v="118188.69"/>
    <d v="2025-07-24T00:00:00"/>
    <d v="2025-08-06T00:00:00"/>
    <s v="Settled"/>
    <n v="13"/>
    <n v="15"/>
    <s v="AGT035"/>
    <s v="Health"/>
    <s v="Standard"/>
    <n v="1"/>
    <s v="Valid"/>
    <x v="3"/>
    <x v="0"/>
  </r>
  <r>
    <x v="706"/>
    <s v="CUST00082"/>
    <s v="POL00341"/>
    <x v="14"/>
    <s v="South"/>
    <n v="76230.03"/>
    <d v="2025-08-05T00:00:00"/>
    <d v="2025-08-17T00:00:00"/>
    <s v="Settled"/>
    <n v="12"/>
    <n v="15"/>
    <s v="AGT030"/>
    <s v="Health"/>
    <s v="Standard"/>
    <n v="1"/>
    <s v="Valid"/>
    <x v="0"/>
    <x v="0"/>
  </r>
  <r>
    <x v="707"/>
    <s v="CUST00088"/>
    <s v="POL00686"/>
    <x v="6"/>
    <s v="East"/>
    <n v="80364.84"/>
    <d v="2025-04-24T00:00:00"/>
    <m/>
    <s v="Pending"/>
    <n v="14"/>
    <n v="12"/>
    <s v="AGT009"/>
    <s v="Home"/>
    <s v="Standard"/>
    <n v="1"/>
    <s v="Valid"/>
    <x v="2"/>
    <x v="3"/>
  </r>
  <r>
    <x v="708"/>
    <s v="CUST01202"/>
    <s v="POL02478"/>
    <x v="3"/>
    <s v="North"/>
    <n v="29665.119999999999"/>
    <d v="2025-10-22T00:00:00"/>
    <m/>
    <s v="Pending"/>
    <n v="6"/>
    <n v="10"/>
    <s v="AGT054"/>
    <s v="Motor"/>
    <s v="Standard"/>
    <n v="1"/>
    <s v="Valid"/>
    <x v="3"/>
    <x v="2"/>
  </r>
  <r>
    <x v="709"/>
    <s v="CUST02350"/>
    <s v="POL00560"/>
    <x v="3"/>
    <s v="North"/>
    <n v="122239.23"/>
    <d v="2025-06-22T00:00:00"/>
    <d v="2025-07-07T00:00:00"/>
    <s v="Settled"/>
    <n v="15"/>
    <n v="12"/>
    <s v="AGT015"/>
    <s v="Home"/>
    <s v="Standard"/>
    <n v="1"/>
    <s v="Valid"/>
    <x v="0"/>
    <x v="2"/>
  </r>
  <r>
    <x v="710"/>
    <s v="CUST01407"/>
    <s v="POL01591"/>
    <x v="2"/>
    <s v="South"/>
    <n v="349857.92"/>
    <d v="2025-03-24T00:00:00"/>
    <d v="2025-04-11T00:00:00"/>
    <s v="Settled"/>
    <n v="18"/>
    <n v="20"/>
    <s v="AGT044"/>
    <s v="Life"/>
    <s v="Standard"/>
    <n v="1"/>
    <s v="Valid"/>
    <x v="0"/>
    <x v="0"/>
  </r>
  <r>
    <x v="711"/>
    <s v="CUST00546"/>
    <s v="POL03022"/>
    <x v="3"/>
    <s v="North"/>
    <n v="188718.03"/>
    <d v="2025-05-02T00:00:00"/>
    <d v="2025-05-13T00:00:00"/>
    <s v="Rejected"/>
    <n v="11"/>
    <n v="12"/>
    <s v="AGT072"/>
    <s v="Home"/>
    <s v="Standard"/>
    <n v="1"/>
    <s v="Valid"/>
    <x v="4"/>
    <x v="2"/>
  </r>
  <r>
    <x v="712"/>
    <s v="CUST01534"/>
    <s v="POL03121"/>
    <x v="2"/>
    <s v="South"/>
    <n v="116200.19"/>
    <d v="2025-03-15T00:00:00"/>
    <d v="2025-04-01T00:00:00"/>
    <s v="Settled"/>
    <n v="17"/>
    <n v="20"/>
    <s v="AGT060"/>
    <s v="Life"/>
    <s v="Standard"/>
    <n v="1"/>
    <s v="Valid"/>
    <x v="1"/>
    <x v="0"/>
  </r>
  <r>
    <x v="713"/>
    <s v="CUST01012"/>
    <s v="POL03040"/>
    <x v="4"/>
    <s v="East"/>
    <n v="90952.33"/>
    <d v="2025-11-11T00:00:00"/>
    <m/>
    <s v="Pending"/>
    <n v="11"/>
    <n v="15"/>
    <s v="AGT006"/>
    <s v="Health"/>
    <s v="Standard"/>
    <n v="1"/>
    <s v="Valid"/>
    <x v="0"/>
    <x v="3"/>
  </r>
  <r>
    <x v="714"/>
    <s v="CUST02143"/>
    <s v="POL00431"/>
    <x v="10"/>
    <s v="West"/>
    <n v="26300.12"/>
    <d v="2025-09-25T00:00:00"/>
    <d v="2025-10-08T00:00:00"/>
    <s v="Settled"/>
    <n v="13"/>
    <n v="7"/>
    <s v="AGT079"/>
    <s v="Travel"/>
    <s v="Standard"/>
    <n v="1"/>
    <s v="Valid"/>
    <x v="1"/>
    <x v="1"/>
  </r>
  <r>
    <x v="715"/>
    <s v="CUST00239"/>
    <s v="POL00478"/>
    <x v="5"/>
    <s v="South"/>
    <n v="81881.55"/>
    <d v="2025-07-19T00:00:00"/>
    <d v="2025-07-30T00:00:00"/>
    <s v="Settled"/>
    <n v="11"/>
    <n v="15"/>
    <s v="AGT050"/>
    <s v="Health"/>
    <s v="Standard"/>
    <n v="1"/>
    <s v="Valid"/>
    <x v="0"/>
    <x v="0"/>
  </r>
  <r>
    <x v="716"/>
    <s v="CUST00942"/>
    <s v="POL00564"/>
    <x v="5"/>
    <s v="West"/>
    <n v="190959.07"/>
    <d v="2025-09-15T00:00:00"/>
    <d v="2025-09-26T00:00:00"/>
    <s v="Settled"/>
    <n v="11"/>
    <n v="15"/>
    <s v="AGT067"/>
    <s v="Health"/>
    <s v="Standard"/>
    <n v="1"/>
    <s v="Valid"/>
    <x v="2"/>
    <x v="1"/>
  </r>
  <r>
    <x v="717"/>
    <s v="CUST01148"/>
    <s v="POL02463"/>
    <x v="3"/>
    <s v="North"/>
    <m/>
    <d v="2025-10-10T00:00:00"/>
    <d v="2025-10-21T00:00:00"/>
    <s v="Rejected"/>
    <n v="11"/>
    <n v="12"/>
    <s v="AGT005"/>
    <s v="Home"/>
    <s v="Standard"/>
    <n v="1"/>
    <s v="Missing Amount"/>
    <x v="3"/>
    <x v="2"/>
  </r>
  <r>
    <x v="718"/>
    <s v="CUST01609"/>
    <s v="POL00573"/>
    <x v="11"/>
    <s v="Central"/>
    <n v="125783.43"/>
    <d v="2025-04-27T00:00:00"/>
    <m/>
    <s v="Pending"/>
    <n v="30"/>
    <n v="10"/>
    <s v="AGT074"/>
    <s v="Motor"/>
    <s v="Fraud Review"/>
    <n v="1"/>
    <s v="Valid"/>
    <x v="4"/>
    <x v="4"/>
  </r>
  <r>
    <x v="719"/>
    <s v="CUST01704"/>
    <s v="POL01376"/>
    <x v="5"/>
    <s v="East"/>
    <n v="90341.119999999995"/>
    <d v="2025-03-27T00:00:00"/>
    <m/>
    <s v="Under Review"/>
    <n v="27"/>
    <n v="15"/>
    <s v="AGT058"/>
    <s v="Health"/>
    <s v="Manual Review"/>
    <n v="1"/>
    <s v="Valid"/>
    <x v="1"/>
    <x v="3"/>
  </r>
  <r>
    <x v="720"/>
    <s v="CUST00816"/>
    <s v="POL02619"/>
    <x v="3"/>
    <s v="East"/>
    <n v="57470.6"/>
    <d v="2025-11-01T00:00:00"/>
    <d v="2025-11-11T00:00:00"/>
    <s v="Settled"/>
    <n v="10"/>
    <n v="10"/>
    <s v="AGT071"/>
    <s v="Motor"/>
    <s v="Fast Track"/>
    <n v="1"/>
    <s v="Valid"/>
    <x v="2"/>
    <x v="3"/>
  </r>
  <r>
    <x v="721"/>
    <s v="CUST00443"/>
    <s v="POL01576"/>
    <x v="4"/>
    <s v="West"/>
    <n v="185907.97"/>
    <d v="2025-05-02T00:00:00"/>
    <d v="2025-05-04T00:00:00"/>
    <s v="Settled"/>
    <n v="2"/>
    <n v="15"/>
    <s v="AGT079"/>
    <s v="Health"/>
    <s v="Fast Track"/>
    <n v="1"/>
    <s v="Valid"/>
    <x v="0"/>
    <x v="1"/>
  </r>
  <r>
    <x v="722"/>
    <s v="CUST02308"/>
    <s v="POL03010"/>
    <x v="15"/>
    <s v="East"/>
    <n v="197560.55"/>
    <d v="2025-01-14T00:00:00"/>
    <d v="2025-02-01T00:00:00"/>
    <s v="Settled"/>
    <n v="18"/>
    <n v="10"/>
    <s v="AGT068"/>
    <s v="Motor"/>
    <s v="Manual Review"/>
    <n v="1"/>
    <s v="Valid"/>
    <x v="1"/>
    <x v="3"/>
  </r>
  <r>
    <x v="723"/>
    <s v="CUST00973"/>
    <s v="POL01596"/>
    <x v="4"/>
    <s v="South"/>
    <n v="240297.58"/>
    <d v="2025-09-20T00:00:00"/>
    <d v="2025-10-18T00:00:00"/>
    <s v="Settled"/>
    <n v="28"/>
    <n v="15"/>
    <s v="AGT035"/>
    <s v="Health"/>
    <s v="Fraud Review"/>
    <n v="1"/>
    <s v="Valid"/>
    <x v="1"/>
    <x v="0"/>
  </r>
  <r>
    <x v="724"/>
    <s v="CUST00971"/>
    <s v="POL01216"/>
    <x v="14"/>
    <s v="South"/>
    <n v="116817.99"/>
    <d v="2025-03-16T00:00:00"/>
    <d v="2025-03-25T00:00:00"/>
    <s v="Rejected"/>
    <n v="9"/>
    <n v="15"/>
    <s v="AGT068"/>
    <s v="Health"/>
    <s v="Standard"/>
    <n v="1"/>
    <s v="Valid"/>
    <x v="3"/>
    <x v="0"/>
  </r>
  <r>
    <x v="725"/>
    <s v="CUST00406"/>
    <s v="POL03099"/>
    <x v="7"/>
    <s v="Central"/>
    <n v="30789.38"/>
    <d v="2025-03-20T00:00:00"/>
    <d v="2025-04-05T00:00:00"/>
    <s v="Settled"/>
    <n v="16"/>
    <n v="7"/>
    <s v="AGT078"/>
    <s v="Travel"/>
    <s v="Manual Review"/>
    <n v="1"/>
    <s v="Valid"/>
    <x v="0"/>
    <x v="4"/>
  </r>
  <r>
    <x v="726"/>
    <s v="CUST01305"/>
    <s v="POL01751"/>
    <x v="0"/>
    <s v="Central"/>
    <n v="101899.23"/>
    <d v="2025-08-23T00:00:00"/>
    <m/>
    <s v="Under Review"/>
    <n v="5"/>
    <n v="10"/>
    <s v="AGT073"/>
    <s v="Motor"/>
    <s v="Standard"/>
    <n v="1"/>
    <s v="Valid"/>
    <x v="2"/>
    <x v="4"/>
  </r>
  <r>
    <x v="727"/>
    <s v="CUST00096"/>
    <s v="POL00591"/>
    <x v="3"/>
    <s v="East"/>
    <n v="179708.85"/>
    <d v="2025-11-30T00:00:00"/>
    <d v="2025-12-31T00:00:00"/>
    <s v="Settled"/>
    <n v="31"/>
    <n v="12"/>
    <s v="AGT052"/>
    <s v="Home"/>
    <s v="Manual Review"/>
    <n v="1"/>
    <s v="Valid"/>
    <x v="4"/>
    <x v="3"/>
  </r>
  <r>
    <x v="728"/>
    <s v="CUST01259"/>
    <s v="POL02031"/>
    <x v="0"/>
    <s v="West"/>
    <n v="50114.96"/>
    <d v="2025-01-30T00:00:00"/>
    <d v="2025-02-10T00:00:00"/>
    <s v="Settled"/>
    <n v="11"/>
    <n v="10"/>
    <s v="AGT077"/>
    <s v="Motor"/>
    <s v="Standard"/>
    <n v="1"/>
    <s v="Valid"/>
    <x v="4"/>
    <x v="1"/>
  </r>
  <r>
    <x v="729"/>
    <s v="CUST02070"/>
    <s v="POL02474"/>
    <x v="6"/>
    <s v="North"/>
    <n v="97073.98"/>
    <d v="2025-08-09T00:00:00"/>
    <d v="2025-08-16T00:00:00"/>
    <s v="Settled"/>
    <n v="7"/>
    <n v="12"/>
    <s v="AGT048"/>
    <s v="Home"/>
    <s v="Fast Track"/>
    <n v="1"/>
    <s v="Valid"/>
    <x v="1"/>
    <x v="2"/>
  </r>
  <r>
    <x v="730"/>
    <s v="CUST02041"/>
    <s v="POL02684"/>
    <x v="8"/>
    <s v="East"/>
    <n v="2174588.64"/>
    <d v="2025-04-22T00:00:00"/>
    <d v="2025-05-11T00:00:00"/>
    <s v="Settled"/>
    <n v="19"/>
    <n v="20"/>
    <s v="AGT036"/>
    <s v="Life"/>
    <s v="Standard"/>
    <n v="1"/>
    <s v="Valid"/>
    <x v="2"/>
    <x v="3"/>
  </r>
  <r>
    <x v="731"/>
    <s v="CUST00955"/>
    <s v="POL00019"/>
    <x v="14"/>
    <s v="East"/>
    <n v="65521.54"/>
    <d v="2025-10-27T00:00:00"/>
    <m/>
    <s v="Pending"/>
    <n v="30"/>
    <n v="15"/>
    <s v="AGT014"/>
    <s v="Health"/>
    <s v="Fraud Review"/>
    <n v="1"/>
    <s v="Valid"/>
    <x v="4"/>
    <x v="3"/>
  </r>
  <r>
    <x v="732"/>
    <s v="CUST02222"/>
    <s v="POL00347"/>
    <x v="14"/>
    <s v="South"/>
    <n v="147880.22"/>
    <d v="2025-10-28T00:00:00"/>
    <d v="2025-11-06T00:00:00"/>
    <s v="Rejected"/>
    <n v="9"/>
    <n v="15"/>
    <s v="AGT038"/>
    <s v="Health"/>
    <s v="Fast Track"/>
    <n v="1"/>
    <s v="Valid"/>
    <x v="1"/>
    <x v="0"/>
  </r>
  <r>
    <x v="733"/>
    <s v="CUST01951"/>
    <s v="POL02012"/>
    <x v="4"/>
    <s v="Central"/>
    <n v="60842.9"/>
    <d v="2025-02-04T00:00:00"/>
    <d v="2025-02-13T00:00:00"/>
    <s v="Rejected"/>
    <n v="9"/>
    <n v="15"/>
    <s v="AGT077"/>
    <s v="Health"/>
    <s v="Fast Track"/>
    <n v="1"/>
    <s v="Valid"/>
    <x v="0"/>
    <x v="4"/>
  </r>
  <r>
    <x v="734"/>
    <s v="CUST00208"/>
    <s v="POL02375"/>
    <x v="0"/>
    <s v="West"/>
    <n v="59952.85"/>
    <d v="2025-01-16T00:00:00"/>
    <d v="2025-01-26T00:00:00"/>
    <s v="Settled"/>
    <n v="10"/>
    <n v="10"/>
    <s v="AGT010"/>
    <s v="Motor"/>
    <s v="Standard"/>
    <n v="1"/>
    <s v="Valid"/>
    <x v="3"/>
    <x v="1"/>
  </r>
  <r>
    <x v="735"/>
    <s v="CUST02031"/>
    <s v="POL02089"/>
    <x v="3"/>
    <s v="Central"/>
    <n v="35700.04"/>
    <d v="2025-05-19T00:00:00"/>
    <d v="2025-06-01T00:00:00"/>
    <s v="Settled"/>
    <n v="13"/>
    <n v="10"/>
    <s v="AGT069"/>
    <s v="Motor"/>
    <s v="Standard"/>
    <n v="1"/>
    <s v="Valid"/>
    <x v="0"/>
    <x v="4"/>
  </r>
  <r>
    <x v="736"/>
    <s v="CUST02033"/>
    <s v="POL01226"/>
    <x v="0"/>
    <s v="West"/>
    <n v="35756.730000000003"/>
    <d v="2025-01-22T00:00:00"/>
    <d v="2025-02-14T00:00:00"/>
    <s v="Settled"/>
    <n v="23"/>
    <n v="10"/>
    <s v="AGT052"/>
    <s v="Motor"/>
    <s v="Manual Review"/>
    <n v="1"/>
    <s v="Valid"/>
    <x v="0"/>
    <x v="1"/>
  </r>
  <r>
    <x v="737"/>
    <s v="CUST00671"/>
    <s v="POL02412"/>
    <x v="14"/>
    <s v="South"/>
    <n v="126973.48"/>
    <d v="2025-04-23T00:00:00"/>
    <d v="2025-04-30T00:00:00"/>
    <s v="Settled"/>
    <n v="7"/>
    <n v="15"/>
    <s v="AGT011"/>
    <s v="Health"/>
    <s v="Standard"/>
    <n v="1"/>
    <s v="Valid"/>
    <x v="4"/>
    <x v="0"/>
  </r>
  <r>
    <x v="738"/>
    <s v="CUST01414"/>
    <s v="POL01854"/>
    <x v="3"/>
    <s v="West"/>
    <n v="152074.54"/>
    <d v="2025-02-27T00:00:00"/>
    <d v="2025-03-10T00:00:00"/>
    <s v="Settled"/>
    <n v="11"/>
    <n v="12"/>
    <s v="AGT019"/>
    <s v="Home"/>
    <s v="Standard"/>
    <n v="1"/>
    <s v="Valid"/>
    <x v="3"/>
    <x v="1"/>
  </r>
  <r>
    <x v="739"/>
    <s v="CUST01972"/>
    <s v="POL02964"/>
    <x v="13"/>
    <s v="North"/>
    <n v="281155.65999999997"/>
    <d v="2025-11-21T00:00:00"/>
    <d v="2025-12-18T00:00:00"/>
    <s v="Settled"/>
    <n v="27"/>
    <n v="15"/>
    <s v="AGT003"/>
    <s v="Health"/>
    <s v="Manual Review"/>
    <n v="1"/>
    <s v="Valid"/>
    <x v="3"/>
    <x v="2"/>
  </r>
  <r>
    <x v="740"/>
    <s v="CUST01762"/>
    <s v="POL01177"/>
    <x v="2"/>
    <s v="Central"/>
    <n v="305118.02"/>
    <d v="2025-08-25T00:00:00"/>
    <d v="2025-09-13T00:00:00"/>
    <s v="Settled"/>
    <n v="19"/>
    <n v="20"/>
    <s v="AGT060"/>
    <s v="Life"/>
    <s v="Fast Track"/>
    <n v="1"/>
    <s v="Valid"/>
    <x v="4"/>
    <x v="4"/>
  </r>
  <r>
    <x v="741"/>
    <s v="CUST02162"/>
    <s v="POL02413"/>
    <x v="8"/>
    <s v="North"/>
    <n v="331911.08"/>
    <d v="2025-02-18T00:00:00"/>
    <d v="2025-03-18T00:00:00"/>
    <s v="Rejected"/>
    <n v="28"/>
    <n v="20"/>
    <s v="AGT029"/>
    <s v="Life"/>
    <s v="Standard"/>
    <n v="1"/>
    <s v="Valid"/>
    <x v="4"/>
    <x v="2"/>
  </r>
  <r>
    <x v="742"/>
    <s v="CUST01356"/>
    <s v="POL00461"/>
    <x v="4"/>
    <s v="West"/>
    <n v="82663.62"/>
    <d v="2025-07-27T00:00:00"/>
    <m/>
    <s v="Pending"/>
    <n v="10"/>
    <n v="15"/>
    <s v="AGT015"/>
    <s v="Health"/>
    <s v="Standard"/>
    <n v="1"/>
    <s v="Valid"/>
    <x v="2"/>
    <x v="1"/>
  </r>
  <r>
    <x v="743"/>
    <s v="CUST01749"/>
    <s v="POL02343"/>
    <x v="8"/>
    <s v="West"/>
    <n v="159416.43"/>
    <d v="2025-09-07T00:00:00"/>
    <m/>
    <s v="Pending"/>
    <n v="20"/>
    <n v="20"/>
    <s v="AGT013"/>
    <s v="Life"/>
    <s v="Manual Review"/>
    <n v="1"/>
    <s v="Valid"/>
    <x v="2"/>
    <x v="1"/>
  </r>
  <r>
    <x v="744"/>
    <s v="CUST01216"/>
    <s v="POL02342"/>
    <x v="14"/>
    <s v="North"/>
    <n v="124675.35"/>
    <d v="2025-09-28T00:00:00"/>
    <d v="2025-10-14T00:00:00"/>
    <s v="Settled"/>
    <n v="16"/>
    <n v="15"/>
    <s v="AGT041"/>
    <s v="Health"/>
    <s v="Manual Review"/>
    <n v="1"/>
    <s v="Valid"/>
    <x v="0"/>
    <x v="2"/>
  </r>
  <r>
    <x v="745"/>
    <s v="CUST02354"/>
    <s v="POL00813"/>
    <x v="14"/>
    <s v="North"/>
    <n v="76148.36"/>
    <d v="2025-07-30T00:00:00"/>
    <d v="2025-08-05T00:00:00"/>
    <s v="Settled"/>
    <n v="6"/>
    <n v="15"/>
    <s v="AGT027"/>
    <s v="Health"/>
    <s v="Fast Track"/>
    <n v="1"/>
    <s v="Valid"/>
    <x v="2"/>
    <x v="2"/>
  </r>
  <r>
    <x v="746"/>
    <s v="CUST01313"/>
    <s v="POL00198"/>
    <x v="3"/>
    <s v="East"/>
    <n v="25565.77"/>
    <d v="2025-07-15T00:00:00"/>
    <d v="2025-08-05T00:00:00"/>
    <s v="Settled"/>
    <n v="21"/>
    <n v="10"/>
    <s v="AGT073"/>
    <s v="Motor"/>
    <s v="Manual Review"/>
    <n v="1"/>
    <s v="Valid"/>
    <x v="1"/>
    <x v="3"/>
  </r>
  <r>
    <x v="747"/>
    <s v="CUST01383"/>
    <s v="POL03178"/>
    <x v="11"/>
    <s v="South"/>
    <n v="133505.54"/>
    <d v="2025-10-12T00:00:00"/>
    <d v="2025-10-23T00:00:00"/>
    <s v="Settled"/>
    <n v="11"/>
    <n v="10"/>
    <s v="AGT077"/>
    <s v="Motor"/>
    <s v="Standard"/>
    <n v="1"/>
    <s v="Valid"/>
    <x v="0"/>
    <x v="0"/>
  </r>
  <r>
    <x v="748"/>
    <s v="CUST00995"/>
    <s v="POL00245"/>
    <x v="6"/>
    <s v="Central"/>
    <n v="75721.61"/>
    <d v="2025-03-25T00:00:00"/>
    <d v="2025-04-14T00:00:00"/>
    <s v="Rejected"/>
    <n v="20"/>
    <n v="12"/>
    <s v="AGT017"/>
    <s v="Home"/>
    <s v="Manual Review"/>
    <n v="1"/>
    <s v="Valid"/>
    <x v="2"/>
    <x v="4"/>
  </r>
  <r>
    <x v="749"/>
    <s v="CUST00127"/>
    <s v="POL01499"/>
    <x v="4"/>
    <s v="North"/>
    <n v="105376.22"/>
    <d v="2025-11-23T00:00:00"/>
    <d v="2025-12-03T00:00:00"/>
    <s v="Settled"/>
    <n v="10"/>
    <n v="15"/>
    <s v="AGT069"/>
    <s v="Health"/>
    <s v="Fast Track"/>
    <n v="1"/>
    <s v="Valid"/>
    <x v="1"/>
    <x v="2"/>
  </r>
  <r>
    <x v="750"/>
    <s v="CUST00627"/>
    <s v="POL00004"/>
    <x v="11"/>
    <s v="South"/>
    <n v="82464.02"/>
    <d v="2025-03-13T00:00:00"/>
    <d v="2025-03-29T00:00:00"/>
    <s v="Settled"/>
    <n v="16"/>
    <n v="10"/>
    <s v="AGT005"/>
    <s v="Motor"/>
    <s v="Standard"/>
    <n v="1"/>
    <s v="Valid"/>
    <x v="1"/>
    <x v="0"/>
  </r>
  <r>
    <x v="751"/>
    <s v="CUST01357"/>
    <s v="POL01336"/>
    <x v="0"/>
    <s v="South"/>
    <n v="74515.97"/>
    <d v="2025-09-27T00:00:00"/>
    <d v="2025-10-02T00:00:00"/>
    <s v="Settled"/>
    <n v="5"/>
    <n v="10"/>
    <s v="AGT036"/>
    <s v="Motor"/>
    <s v="Standard"/>
    <n v="1"/>
    <s v="Valid"/>
    <x v="0"/>
    <x v="0"/>
  </r>
  <r>
    <x v="752"/>
    <s v="CUST02059"/>
    <s v="POL02628"/>
    <x v="10"/>
    <s v="North"/>
    <n v="15617.31"/>
    <d v="2025-11-19T00:00:00"/>
    <d v="2025-12-02T00:00:00"/>
    <s v="Rejected"/>
    <n v="13"/>
    <n v="7"/>
    <s v="AGT047"/>
    <s v="Travel"/>
    <s v="Manual Review"/>
    <n v="1"/>
    <s v="Valid"/>
    <x v="2"/>
    <x v="2"/>
  </r>
  <r>
    <x v="753"/>
    <s v="CUST02245"/>
    <s v="POL01607"/>
    <x v="14"/>
    <s v="South"/>
    <n v="210643.75"/>
    <d v="2025-03-26T00:00:00"/>
    <d v="2025-04-07T00:00:00"/>
    <s v="Settled"/>
    <n v="12"/>
    <n v="15"/>
    <s v="AGT023"/>
    <s v="Health"/>
    <s v="Standard"/>
    <n v="1"/>
    <s v="Valid"/>
    <x v="2"/>
    <x v="0"/>
  </r>
  <r>
    <x v="754"/>
    <s v="CUST01777"/>
    <s v="POL00768"/>
    <x v="14"/>
    <s v="Central"/>
    <n v="52932.4"/>
    <d v="2025-08-06T00:00:00"/>
    <m/>
    <s v="Under Review"/>
    <n v="11"/>
    <n v="15"/>
    <s v="AGT052"/>
    <s v="Health"/>
    <s v="Fast Track"/>
    <n v="1"/>
    <s v="Valid"/>
    <x v="3"/>
    <x v="4"/>
  </r>
  <r>
    <x v="755"/>
    <s v="CUST00944"/>
    <s v="POL01261"/>
    <x v="10"/>
    <s v="West"/>
    <n v="6078.01"/>
    <d v="2025-10-06T00:00:00"/>
    <d v="2025-10-07T00:00:00"/>
    <s v="Settled"/>
    <n v="1"/>
    <n v="7"/>
    <s v="AGT047"/>
    <s v="Travel"/>
    <s v="Standard"/>
    <n v="1"/>
    <s v="Valid"/>
    <x v="3"/>
    <x v="1"/>
  </r>
  <r>
    <x v="756"/>
    <s v="CUST00865"/>
    <s v="POL00296"/>
    <x v="6"/>
    <s v="Central"/>
    <n v="190953.09"/>
    <d v="2025-04-11T00:00:00"/>
    <d v="2025-04-28T00:00:00"/>
    <s v="Settled"/>
    <n v="17"/>
    <n v="12"/>
    <s v="AGT075"/>
    <s v="Home"/>
    <s v="Standard"/>
    <n v="1"/>
    <s v="Valid"/>
    <x v="3"/>
    <x v="4"/>
  </r>
  <r>
    <x v="757"/>
    <s v="CUST02013"/>
    <s v="POL01900"/>
    <x v="4"/>
    <s v="South"/>
    <n v="144447.53"/>
    <d v="2025-06-25T00:00:00"/>
    <m/>
    <s v="Under Review"/>
    <n v="5"/>
    <n v="15"/>
    <s v="AGT075"/>
    <s v="Health"/>
    <s v="Fast Track"/>
    <n v="1"/>
    <s v="Valid"/>
    <x v="4"/>
    <x v="0"/>
  </r>
  <r>
    <x v="758"/>
    <s v="CUST00512"/>
    <s v="POL00014"/>
    <x v="17"/>
    <s v="South"/>
    <n v="50594.25"/>
    <d v="2025-09-25T00:00:00"/>
    <d v="2025-10-03T00:00:00"/>
    <s v="Settled"/>
    <n v="8"/>
    <n v="12"/>
    <s v="AGT066"/>
    <s v="Home"/>
    <s v="Standard"/>
    <n v="1"/>
    <s v="Valid"/>
    <x v="4"/>
    <x v="0"/>
  </r>
  <r>
    <x v="759"/>
    <s v="CUST01371"/>
    <s v="POL01119"/>
    <x v="1"/>
    <s v="North"/>
    <n v="298906.3"/>
    <d v="2025-08-07T00:00:00"/>
    <m/>
    <s v="Pending"/>
    <n v="21"/>
    <n v="20"/>
    <s v="AGT064"/>
    <s v="Life"/>
    <s v="Standard"/>
    <n v="1"/>
    <s v="Valid"/>
    <x v="3"/>
    <x v="2"/>
  </r>
  <r>
    <x v="760"/>
    <s v="CUST02242"/>
    <s v="POL00195"/>
    <x v="5"/>
    <s v="East"/>
    <n v="171515.37"/>
    <d v="2025-09-27T00:00:00"/>
    <d v="2025-10-07T00:00:00"/>
    <s v="Settled"/>
    <n v="10"/>
    <n v="15"/>
    <s v="AGT028"/>
    <s v="Health"/>
    <s v="Standard"/>
    <n v="1"/>
    <s v="Valid"/>
    <x v="3"/>
    <x v="3"/>
  </r>
  <r>
    <x v="761"/>
    <s v="CUST01777"/>
    <s v="POL00768"/>
    <x v="4"/>
    <s v="North"/>
    <n v="212812.01"/>
    <d v="2025-04-04T00:00:00"/>
    <d v="2025-04-13T00:00:00"/>
    <s v="Settled"/>
    <n v="9"/>
    <n v="15"/>
    <s v="AGT070"/>
    <s v="Health"/>
    <s v="Fast Track"/>
    <n v="1"/>
    <s v="Valid"/>
    <x v="3"/>
    <x v="2"/>
  </r>
  <r>
    <x v="762"/>
    <s v="CUST01599"/>
    <s v="POL00216"/>
    <x v="2"/>
    <s v="North"/>
    <n v="446704.06"/>
    <d v="2025-06-19T00:00:00"/>
    <d v="2025-07-05T00:00:00"/>
    <s v="Rejected"/>
    <n v="16"/>
    <n v="20"/>
    <s v="AGT029"/>
    <s v="Life"/>
    <s v="Fast Track"/>
    <n v="1"/>
    <s v="Valid"/>
    <x v="0"/>
    <x v="2"/>
  </r>
  <r>
    <x v="763"/>
    <s v="CUST00973"/>
    <s v="POL02970"/>
    <x v="4"/>
    <s v="East"/>
    <n v="145493.72"/>
    <d v="2025-09-30T00:00:00"/>
    <d v="2025-10-13T00:00:00"/>
    <s v="Settled"/>
    <n v="13"/>
    <n v="15"/>
    <s v="AGT061"/>
    <s v="Health"/>
    <s v="Standard"/>
    <n v="1"/>
    <s v="Valid"/>
    <x v="1"/>
    <x v="3"/>
  </r>
  <r>
    <x v="764"/>
    <s v="CUST01405"/>
    <s v="POL02471"/>
    <x v="3"/>
    <m/>
    <n v="175290.14"/>
    <d v="2025-03-17T00:00:00"/>
    <d v="2025-04-03T00:00:00"/>
    <s v="Settled"/>
    <n v="17"/>
    <n v="12"/>
    <s v="AGT039"/>
    <s v="Home"/>
    <s v="Manual Review"/>
    <n v="1"/>
    <s v="Valid"/>
    <x v="3"/>
    <x v="0"/>
  </r>
  <r>
    <x v="765"/>
    <s v="CUST00973"/>
    <s v="POL02970"/>
    <x v="5"/>
    <s v="East"/>
    <n v="77749.490000000005"/>
    <d v="2025-05-29T00:00:00"/>
    <d v="2025-06-22T00:00:00"/>
    <s v="Settled"/>
    <n v="24"/>
    <n v="15"/>
    <s v="AGT041"/>
    <s v="Health"/>
    <s v="Manual Review"/>
    <n v="1"/>
    <s v="Valid"/>
    <x v="1"/>
    <x v="3"/>
  </r>
  <r>
    <x v="766"/>
    <s v="CUST00401"/>
    <s v="POL02186"/>
    <x v="9"/>
    <s v="East"/>
    <n v="54198.03"/>
    <d v="2025-06-25T00:00:00"/>
    <d v="2025-07-11T00:00:00"/>
    <s v="Rejected"/>
    <n v="16"/>
    <n v="12"/>
    <s v="AGT065"/>
    <s v="Home"/>
    <s v="Standard"/>
    <n v="1"/>
    <s v="Valid"/>
    <x v="3"/>
    <x v="3"/>
  </r>
  <r>
    <x v="767"/>
    <s v="CUST00845"/>
    <s v="POL01588"/>
    <x v="3"/>
    <s v="West"/>
    <n v="92823.47"/>
    <d v="2025-09-27T00:00:00"/>
    <m/>
    <s v="Under Review"/>
    <n v="10"/>
    <n v="12"/>
    <s v="AGT012"/>
    <s v="Home"/>
    <s v="Standard"/>
    <n v="1"/>
    <s v="Valid"/>
    <x v="1"/>
    <x v="1"/>
  </r>
  <r>
    <x v="768"/>
    <s v="CUST00884"/>
    <s v="POL00557"/>
    <x v="0"/>
    <s v="South"/>
    <n v="134982.79"/>
    <d v="2025-09-08T00:00:00"/>
    <d v="2025-09-13T00:00:00"/>
    <s v="Settled"/>
    <n v="5"/>
    <n v="10"/>
    <s v="AGT069"/>
    <s v="Motor"/>
    <s v="Fast Track"/>
    <n v="1"/>
    <s v="Valid"/>
    <x v="1"/>
    <x v="0"/>
  </r>
  <r>
    <x v="769"/>
    <s v="CUST01000"/>
    <s v="POL03079"/>
    <x v="14"/>
    <s v="West"/>
    <n v="175436.02"/>
    <d v="2025-05-23T00:00:00"/>
    <d v="2025-06-07T00:00:00"/>
    <s v="Settled"/>
    <n v="15"/>
    <n v="15"/>
    <s v="AGT066"/>
    <s v="Health"/>
    <s v="Standard"/>
    <n v="1"/>
    <s v="Valid"/>
    <x v="4"/>
    <x v="1"/>
  </r>
  <r>
    <x v="770"/>
    <s v="CUST01966"/>
    <s v="POL02937"/>
    <x v="3"/>
    <s v="South"/>
    <n v="125550.83"/>
    <d v="2025-11-15T00:00:00"/>
    <d v="2025-11-25T00:00:00"/>
    <s v="Settled"/>
    <n v="10"/>
    <n v="12"/>
    <s v="AGT038"/>
    <s v="Home"/>
    <s v="Standard"/>
    <n v="1"/>
    <s v="Valid"/>
    <x v="2"/>
    <x v="0"/>
  </r>
  <r>
    <x v="771"/>
    <s v="CUST00002"/>
    <s v="POL01331"/>
    <x v="4"/>
    <s v="North"/>
    <n v="68437.56"/>
    <d v="2025-07-25T00:00:00"/>
    <d v="2025-08-03T00:00:00"/>
    <s v="Rejected"/>
    <n v="9"/>
    <n v="15"/>
    <s v="AGT053"/>
    <s v="Health"/>
    <s v="Standard"/>
    <n v="1"/>
    <s v="Valid"/>
    <x v="0"/>
    <x v="2"/>
  </r>
  <r>
    <x v="772"/>
    <s v="CUST00778"/>
    <s v="POL00722"/>
    <x v="3"/>
    <s v="South"/>
    <n v="200726.42"/>
    <d v="2025-07-26T00:00:00"/>
    <m/>
    <s v="Pending"/>
    <n v="23"/>
    <n v="10"/>
    <s v="AGT022"/>
    <s v="Motor"/>
    <s v="Manual Review"/>
    <n v="1"/>
    <s v="Valid"/>
    <x v="1"/>
    <x v="0"/>
  </r>
  <r>
    <x v="773"/>
    <s v="CUST00265"/>
    <s v="POL01240"/>
    <x v="14"/>
    <s v="North"/>
    <n v="92135.28"/>
    <d v="2025-02-04T00:00:00"/>
    <m/>
    <s v="Under Review"/>
    <n v="10"/>
    <n v="15"/>
    <s v="AGT062"/>
    <s v="Health"/>
    <s v="Standard"/>
    <n v="1"/>
    <s v="Valid"/>
    <x v="2"/>
    <x v="2"/>
  </r>
  <r>
    <x v="774"/>
    <s v="CUST01289"/>
    <s v="POL01262"/>
    <x v="0"/>
    <s v="East"/>
    <n v="98364.73"/>
    <d v="2025-03-18T00:00:00"/>
    <d v="2025-03-27T00:00:00"/>
    <s v="Settled"/>
    <n v="9"/>
    <n v="10"/>
    <s v="AGT010"/>
    <s v="Motor"/>
    <s v="Standard"/>
    <n v="1"/>
    <s v="Valid"/>
    <x v="3"/>
    <x v="3"/>
  </r>
  <r>
    <x v="775"/>
    <s v="CUST01501"/>
    <s v="POL02935"/>
    <x v="6"/>
    <s v="West"/>
    <n v="50210.89"/>
    <d v="2025-01-31T00:00:00"/>
    <d v="2025-02-05T00:00:00"/>
    <s v="Settled"/>
    <n v="5"/>
    <n v="12"/>
    <s v="AGT059"/>
    <s v="Home"/>
    <s v="Standard"/>
    <n v="1"/>
    <s v="Valid"/>
    <x v="0"/>
    <x v="1"/>
  </r>
  <r>
    <x v="776"/>
    <s v="CUST00909"/>
    <s v="POL00214"/>
    <x v="5"/>
    <s v="West"/>
    <n v="81959.399999999994"/>
    <d v="2025-01-06T00:00:00"/>
    <m/>
    <s v="Pending"/>
    <n v="1"/>
    <n v="15"/>
    <s v="AGT055"/>
    <s v="Health"/>
    <s v="Fast Track"/>
    <n v="1"/>
    <s v="Valid"/>
    <x v="1"/>
    <x v="1"/>
  </r>
  <r>
    <x v="777"/>
    <s v="CUST00041"/>
    <s v="POL02026"/>
    <x v="3"/>
    <s v="South"/>
    <n v="131686.13"/>
    <d v="2025-11-15T00:00:00"/>
    <d v="2025-11-21T00:00:00"/>
    <s v="Settled"/>
    <n v="6"/>
    <n v="10"/>
    <s v="AGT020"/>
    <s v="Motor"/>
    <s v="Standard"/>
    <n v="1"/>
    <s v="Valid"/>
    <x v="1"/>
    <x v="0"/>
  </r>
  <r>
    <x v="778"/>
    <s v="CUST01071"/>
    <s v="POL02460"/>
    <x v="0"/>
    <s v="North"/>
    <n v="26688.880000000001"/>
    <d v="2025-04-05T00:00:00"/>
    <d v="2025-04-16T00:00:00"/>
    <s v="Settled"/>
    <n v="11"/>
    <n v="10"/>
    <s v="AGT066"/>
    <s v="Motor"/>
    <s v="Standard"/>
    <n v="1"/>
    <s v="Valid"/>
    <x v="0"/>
    <x v="2"/>
  </r>
  <r>
    <x v="779"/>
    <s v="CUST01993"/>
    <s v="POL02441"/>
    <x v="11"/>
    <s v="North"/>
    <n v="63385.88"/>
    <d v="2025-08-31T00:00:00"/>
    <d v="2025-09-04T00:00:00"/>
    <s v="Rejected"/>
    <n v="4"/>
    <n v="10"/>
    <s v="AGT023"/>
    <s v="Motor"/>
    <s v="Standard"/>
    <n v="1"/>
    <s v="Valid"/>
    <x v="4"/>
    <x v="2"/>
  </r>
  <r>
    <x v="780"/>
    <s v="CUST01843"/>
    <s v="POL00619"/>
    <x v="10"/>
    <s v="Central"/>
    <n v="39134.379999999997"/>
    <d v="2025-06-24T00:00:00"/>
    <m/>
    <s v="Pending"/>
    <n v="15"/>
    <n v="7"/>
    <s v="AGT044"/>
    <s v="Travel"/>
    <s v="Standard"/>
    <n v="1"/>
    <s v="Valid"/>
    <x v="1"/>
    <x v="4"/>
  </r>
  <r>
    <x v="781"/>
    <s v="CUST00859"/>
    <s v="POL01321"/>
    <x v="16"/>
    <s v="South"/>
    <n v="75923.06"/>
    <d v="2025-02-27T00:00:00"/>
    <d v="2025-03-09T00:00:00"/>
    <s v="Settled"/>
    <n v="10"/>
    <n v="7"/>
    <s v="AGT069"/>
    <s v="Travel"/>
    <s v="Fraud Review"/>
    <n v="1"/>
    <s v="Valid"/>
    <x v="0"/>
    <x v="0"/>
  </r>
  <r>
    <x v="782"/>
    <s v="CUST01824"/>
    <s v="POL01095"/>
    <x v="3"/>
    <s v="South"/>
    <n v="122583.66"/>
    <d v="2025-09-29T00:00:00"/>
    <d v="2025-10-04T00:00:00"/>
    <s v="Settled"/>
    <n v="5"/>
    <n v="10"/>
    <s v="AGT005"/>
    <s v="Motor"/>
    <s v="Standard"/>
    <n v="1"/>
    <s v="Valid"/>
    <x v="2"/>
    <x v="0"/>
  </r>
  <r>
    <x v="783"/>
    <s v="CUST01908"/>
    <s v="POL01303"/>
    <x v="14"/>
    <s v="North"/>
    <n v="255494.27"/>
    <d v="2025-07-19T00:00:00"/>
    <d v="2025-08-04T00:00:00"/>
    <s v="Settled"/>
    <n v="16"/>
    <n v="15"/>
    <s v="AGT033"/>
    <s v="Health"/>
    <s v="Manual Review"/>
    <n v="1"/>
    <s v="Valid"/>
    <x v="3"/>
    <x v="2"/>
  </r>
  <r>
    <x v="784"/>
    <s v="CUST02496"/>
    <s v="POL00279"/>
    <x v="11"/>
    <s v="West"/>
    <n v="111617.17"/>
    <d v="2025-09-09T00:00:00"/>
    <d v="2025-09-21T00:00:00"/>
    <s v="Settled"/>
    <n v="12"/>
    <n v="10"/>
    <s v="AGT051"/>
    <s v="Motor"/>
    <s v="Standard"/>
    <n v="1"/>
    <s v="Valid"/>
    <x v="3"/>
    <x v="1"/>
  </r>
  <r>
    <x v="785"/>
    <s v="CUST01288"/>
    <s v="POL00267"/>
    <x v="3"/>
    <s v="East"/>
    <n v="196121.64"/>
    <d v="2025-09-18T00:00:00"/>
    <d v="2025-10-01T00:00:00"/>
    <s v="Settled"/>
    <n v="13"/>
    <n v="12"/>
    <s v="AGT015"/>
    <s v="Home"/>
    <s v="Fast Track"/>
    <n v="1"/>
    <s v="Valid"/>
    <x v="2"/>
    <x v="3"/>
  </r>
  <r>
    <x v="786"/>
    <s v="CUST02392"/>
    <s v="POL00078"/>
    <x v="3"/>
    <s v="North"/>
    <n v="34932.639999999999"/>
    <d v="2025-10-01T00:00:00"/>
    <d v="2025-10-23T00:00:00"/>
    <s v="Settled"/>
    <n v="22"/>
    <n v="10"/>
    <s v="AGT042"/>
    <s v="Motor"/>
    <s v="Fraud Review"/>
    <n v="1"/>
    <s v="Valid"/>
    <x v="3"/>
    <x v="2"/>
  </r>
  <r>
    <x v="787"/>
    <s v="CUST00875"/>
    <s v="POL03094"/>
    <x v="4"/>
    <s v="East"/>
    <n v="44834.05"/>
    <d v="2025-07-19T00:00:00"/>
    <d v="2025-08-02T00:00:00"/>
    <s v="Rejected"/>
    <n v="14"/>
    <n v="15"/>
    <s v="AGT052"/>
    <s v="Health"/>
    <s v="Standard"/>
    <n v="1"/>
    <s v="Valid"/>
    <x v="1"/>
    <x v="3"/>
  </r>
  <r>
    <x v="788"/>
    <s v="CUST02358"/>
    <s v="POL01334"/>
    <x v="6"/>
    <s v="West"/>
    <n v="327955.55"/>
    <d v="2025-02-24T00:00:00"/>
    <d v="2025-03-17T00:00:00"/>
    <s v="Settled"/>
    <n v="21"/>
    <n v="12"/>
    <s v="AGT070"/>
    <s v="Home"/>
    <s v="Fraud Review"/>
    <n v="1"/>
    <s v="Valid"/>
    <x v="0"/>
    <x v="1"/>
  </r>
  <r>
    <x v="789"/>
    <s v="CUST02418"/>
    <s v="POL00730"/>
    <x v="17"/>
    <s v="East"/>
    <n v="81918.13"/>
    <d v="2025-05-30T00:00:00"/>
    <d v="2025-06-27T00:00:00"/>
    <s v="Settled"/>
    <n v="28"/>
    <n v="12"/>
    <s v="AGT024"/>
    <s v="Home"/>
    <s v="Fraud Review"/>
    <n v="1"/>
    <s v="Valid"/>
    <x v="0"/>
    <x v="3"/>
  </r>
  <r>
    <x v="790"/>
    <s v="CUST00050"/>
    <s v="POL02553"/>
    <x v="4"/>
    <s v="Central"/>
    <n v="59766.87"/>
    <d v="2025-09-03T00:00:00"/>
    <d v="2025-09-11T00:00:00"/>
    <s v="Settled"/>
    <n v="8"/>
    <n v="15"/>
    <s v="AGT067"/>
    <s v="Health"/>
    <s v="Fast Track"/>
    <n v="1"/>
    <s v="Valid"/>
    <x v="3"/>
    <x v="4"/>
  </r>
  <r>
    <x v="791"/>
    <s v="CUST00749"/>
    <s v="POL01582"/>
    <x v="7"/>
    <s v="Central"/>
    <n v="6694.39"/>
    <d v="2025-10-06T00:00:00"/>
    <d v="2025-10-14T00:00:00"/>
    <s v="Settled"/>
    <n v="8"/>
    <n v="7"/>
    <s v="AGT052"/>
    <s v="Travel"/>
    <s v="Fast Track"/>
    <n v="1"/>
    <s v="Valid"/>
    <x v="4"/>
    <x v="4"/>
  </r>
  <r>
    <x v="792"/>
    <s v="CUST02258"/>
    <s v="POL01167"/>
    <x v="14"/>
    <s v="East"/>
    <n v="169321.75"/>
    <d v="2025-06-25T00:00:00"/>
    <m/>
    <s v="Under Review"/>
    <n v="22"/>
    <n v="15"/>
    <s v="AGT041"/>
    <s v="Health"/>
    <s v="Manual Review"/>
    <n v="1"/>
    <s v="Valid"/>
    <x v="4"/>
    <x v="3"/>
  </r>
  <r>
    <x v="793"/>
    <s v="CUST01817"/>
    <s v="POL00367"/>
    <x v="0"/>
    <s v="Central"/>
    <n v="31406.71"/>
    <d v="2025-01-17T00:00:00"/>
    <d v="2025-01-26T00:00:00"/>
    <s v="Settled"/>
    <n v="9"/>
    <n v="10"/>
    <s v="AGT048"/>
    <s v="Motor"/>
    <s v="Standard"/>
    <n v="1"/>
    <s v="Valid"/>
    <x v="4"/>
    <x v="4"/>
  </r>
  <r>
    <x v="794"/>
    <s v="CUST02401"/>
    <s v="POL01236"/>
    <x v="3"/>
    <s v="West"/>
    <n v="64540.36"/>
    <d v="2025-11-27T00:00:00"/>
    <d v="2025-11-29T00:00:00"/>
    <s v="Settled"/>
    <n v="2"/>
    <n v="12"/>
    <s v="AGT080"/>
    <s v="Home"/>
    <s v="Standard"/>
    <n v="1"/>
    <s v="Valid"/>
    <x v="1"/>
    <x v="1"/>
  </r>
  <r>
    <x v="795"/>
    <s v="CUST02198"/>
    <s v="POL02071"/>
    <x v="4"/>
    <s v="South"/>
    <n v="173114.89"/>
    <d v="2025-07-31T00:00:00"/>
    <m/>
    <s v="Pending"/>
    <n v="3"/>
    <n v="15"/>
    <s v="AGT054"/>
    <s v="Health"/>
    <s v="Fast Track"/>
    <n v="1"/>
    <s v="Valid"/>
    <x v="1"/>
    <x v="0"/>
  </r>
  <r>
    <x v="796"/>
    <s v="CUST02296"/>
    <s v="POL01995"/>
    <x v="8"/>
    <s v="West"/>
    <n v="71384.38"/>
    <d v="2025-07-06T00:00:00"/>
    <d v="2025-07-13T00:00:00"/>
    <s v="Settled"/>
    <n v="7"/>
    <n v="20"/>
    <s v="AGT035"/>
    <s v="Life"/>
    <s v="Fast Track"/>
    <n v="1"/>
    <s v="Valid"/>
    <x v="2"/>
    <x v="1"/>
  </r>
  <r>
    <x v="797"/>
    <s v="CUST01725"/>
    <s v="POL01251"/>
    <x v="0"/>
    <s v="East"/>
    <n v="157207.04999999999"/>
    <d v="2025-06-07T00:00:00"/>
    <d v="2025-06-16T00:00:00"/>
    <s v="Settled"/>
    <n v="9"/>
    <n v="10"/>
    <s v="AGT080"/>
    <s v="Motor"/>
    <s v="Standard"/>
    <n v="1"/>
    <s v="Valid"/>
    <x v="2"/>
    <x v="3"/>
  </r>
  <r>
    <x v="798"/>
    <s v="CUST00010"/>
    <s v="POL01962"/>
    <x v="8"/>
    <s v="East"/>
    <n v="174998.05"/>
    <d v="2025-05-25T00:00:00"/>
    <d v="2025-06-20T00:00:00"/>
    <s v="Settled"/>
    <n v="26"/>
    <n v="20"/>
    <s v="AGT056"/>
    <s v="Life"/>
    <s v="Manual Review"/>
    <n v="1"/>
    <s v="Valid"/>
    <x v="0"/>
    <x v="3"/>
  </r>
  <r>
    <x v="799"/>
    <s v="CUST01513"/>
    <s v="POL02457"/>
    <x v="14"/>
    <s v="East"/>
    <n v="77258.86"/>
    <d v="2025-08-05T00:00:00"/>
    <d v="2025-08-20T00:00:00"/>
    <s v="Settled"/>
    <n v="15"/>
    <n v="15"/>
    <s v="AGT023"/>
    <s v="Health"/>
    <s v="Standard"/>
    <n v="1"/>
    <s v="Valid"/>
    <x v="4"/>
    <x v="3"/>
  </r>
  <r>
    <x v="800"/>
    <s v="CUST02341"/>
    <s v="POL02977"/>
    <x v="1"/>
    <s v="West"/>
    <n v="181178.39"/>
    <d v="2025-07-29T00:00:00"/>
    <d v="2025-08-18T00:00:00"/>
    <s v="Settled"/>
    <n v="20"/>
    <n v="20"/>
    <s v="AGT049"/>
    <s v="Life"/>
    <s v="Standard"/>
    <n v="1"/>
    <s v="Valid"/>
    <x v="4"/>
    <x v="1"/>
  </r>
  <r>
    <x v="801"/>
    <s v="CUST01075"/>
    <s v="POL01691"/>
    <x v="14"/>
    <s v="Central"/>
    <n v="35809.08"/>
    <d v="2025-04-08T00:00:00"/>
    <d v="2025-04-16T00:00:00"/>
    <s v="Settled"/>
    <n v="8"/>
    <n v="15"/>
    <s v="AGT079"/>
    <s v="Health"/>
    <s v="Standard"/>
    <n v="1"/>
    <s v="Valid"/>
    <x v="3"/>
    <x v="4"/>
  </r>
  <r>
    <x v="802"/>
    <s v="CUST00845"/>
    <s v="POL00729"/>
    <x v="9"/>
    <s v="South"/>
    <n v="67168.84"/>
    <d v="2025-05-11T00:00:00"/>
    <d v="2025-05-21T00:00:00"/>
    <s v="Settled"/>
    <n v="10"/>
    <n v="12"/>
    <s v="AGT056"/>
    <s v="Home"/>
    <s v="Standard"/>
    <n v="1"/>
    <s v="Valid"/>
    <x v="1"/>
    <x v="0"/>
  </r>
  <r>
    <x v="803"/>
    <s v="CUST01146"/>
    <s v="POL00415"/>
    <x v="14"/>
    <s v="West"/>
    <n v="49645.78"/>
    <d v="2025-02-24T00:00:00"/>
    <d v="2025-03-11T00:00:00"/>
    <s v="Settled"/>
    <n v="15"/>
    <n v="15"/>
    <s v="AGT062"/>
    <s v="Health"/>
    <s v="Manual Review"/>
    <n v="1"/>
    <s v="Valid"/>
    <x v="0"/>
    <x v="1"/>
  </r>
  <r>
    <x v="804"/>
    <s v="CUST00543"/>
    <s v="POL00505"/>
    <x v="3"/>
    <s v="West"/>
    <n v="29202.49"/>
    <d v="2025-04-16T00:00:00"/>
    <d v="2025-05-02T00:00:00"/>
    <s v="Settled"/>
    <n v="16"/>
    <n v="10"/>
    <s v="AGT053"/>
    <s v="Motor"/>
    <s v="Standard"/>
    <n v="1"/>
    <s v="Valid"/>
    <x v="0"/>
    <x v="1"/>
  </r>
  <r>
    <x v="805"/>
    <s v="CUST02076"/>
    <s v="POL00035"/>
    <x v="9"/>
    <s v="Central"/>
    <n v="299795.15999999997"/>
    <d v="2025-11-22T00:00:00"/>
    <d v="2025-12-14T00:00:00"/>
    <s v="Settled"/>
    <n v="22"/>
    <n v="12"/>
    <s v="AGT069"/>
    <s v="Home"/>
    <s v="Manual Review"/>
    <n v="1"/>
    <s v="Valid"/>
    <x v="2"/>
    <x v="4"/>
  </r>
  <r>
    <x v="806"/>
    <s v="CUST00046"/>
    <s v="POL01786"/>
    <x v="1"/>
    <s v="East"/>
    <n v="159746.17000000001"/>
    <d v="2025-03-25T00:00:00"/>
    <d v="2025-04-18T00:00:00"/>
    <s v="Settled"/>
    <n v="24"/>
    <n v="20"/>
    <s v="AGT007"/>
    <s v="Life"/>
    <s v="Manual Review"/>
    <n v="1"/>
    <s v="Valid"/>
    <x v="3"/>
    <x v="3"/>
  </r>
  <r>
    <x v="807"/>
    <s v="CUST02258"/>
    <s v="POL00680"/>
    <x v="8"/>
    <s v="North"/>
    <n v="87988.02"/>
    <d v="2025-10-16T00:00:00"/>
    <d v="2025-11-21T00:00:00"/>
    <s v="Settled"/>
    <n v="36"/>
    <n v="20"/>
    <s v="AGT065"/>
    <s v="Life"/>
    <s v="Fraud Review"/>
    <n v="1"/>
    <s v="Valid"/>
    <x v="4"/>
    <x v="2"/>
  </r>
  <r>
    <x v="808"/>
    <s v="CUST00954"/>
    <s v="POL00724"/>
    <x v="1"/>
    <s v="North"/>
    <n v="78405.63"/>
    <d v="2025-05-28T00:00:00"/>
    <d v="2025-06-14T00:00:00"/>
    <s v="Settled"/>
    <n v="17"/>
    <n v="20"/>
    <s v="AGT073"/>
    <s v="Life"/>
    <s v="Standard"/>
    <n v="1"/>
    <s v="Valid"/>
    <x v="2"/>
    <x v="2"/>
  </r>
  <r>
    <x v="809"/>
    <s v="CUST02373"/>
    <s v="POL02318"/>
    <x v="0"/>
    <s v="North"/>
    <n v="86276.71"/>
    <d v="2025-10-31T00:00:00"/>
    <d v="2025-11-07T00:00:00"/>
    <s v="Rejected"/>
    <n v="7"/>
    <n v="10"/>
    <s v="AGT002"/>
    <s v="Motor"/>
    <s v="Standard"/>
    <n v="1"/>
    <s v="Valid"/>
    <x v="0"/>
    <x v="2"/>
  </r>
  <r>
    <x v="810"/>
    <s v="CUST01945"/>
    <s v="POL01023"/>
    <x v="5"/>
    <s v="North"/>
    <n v="27536.48"/>
    <d v="2025-07-10T00:00:00"/>
    <d v="2025-07-31T00:00:00"/>
    <s v="Settled"/>
    <n v="21"/>
    <n v="15"/>
    <s v="AGT064"/>
    <s v="Health"/>
    <s v="Manual Review"/>
    <n v="1"/>
    <s v="Valid"/>
    <x v="2"/>
    <x v="2"/>
  </r>
  <r>
    <x v="811"/>
    <s v="CUST00839"/>
    <s v="POL02652"/>
    <x v="1"/>
    <s v="South"/>
    <n v="267191.17"/>
    <d v="2025-09-14T00:00:00"/>
    <m/>
    <s v="Pending"/>
    <n v="31"/>
    <n v="20"/>
    <s v="AGT041"/>
    <s v="Life"/>
    <s v="Manual Review"/>
    <n v="1"/>
    <s v="Valid"/>
    <x v="3"/>
    <x v="0"/>
  </r>
  <r>
    <x v="812"/>
    <s v="CUST02016"/>
    <s v="POL00439"/>
    <x v="11"/>
    <s v="North"/>
    <n v="233832.49"/>
    <d v="2025-05-10T00:00:00"/>
    <m/>
    <s v="Pending"/>
    <n v="16"/>
    <n v="10"/>
    <s v="AGT031"/>
    <s v="Motor"/>
    <s v="Standard"/>
    <n v="1"/>
    <s v="Valid"/>
    <x v="3"/>
    <x v="2"/>
  </r>
  <r>
    <x v="813"/>
    <s v="CUST00054"/>
    <s v="POL01093"/>
    <x v="1"/>
    <s v="Central"/>
    <n v="337655.6"/>
    <d v="2025-01-22T00:00:00"/>
    <d v="2025-02-11T00:00:00"/>
    <s v="Rejected"/>
    <n v="20"/>
    <n v="20"/>
    <s v="AGT009"/>
    <s v="Life"/>
    <s v="Standard"/>
    <n v="1"/>
    <s v="Valid"/>
    <x v="4"/>
    <x v="4"/>
  </r>
  <r>
    <x v="814"/>
    <s v="CUST02406"/>
    <s v="POL00166"/>
    <x v="14"/>
    <s v="South"/>
    <n v="104931.55"/>
    <d v="2025-04-29T00:00:00"/>
    <d v="2025-05-19T00:00:00"/>
    <s v="Settled"/>
    <n v="20"/>
    <n v="15"/>
    <s v="AGT026"/>
    <s v="Health"/>
    <s v="Fast Track"/>
    <n v="1"/>
    <s v="Valid"/>
    <x v="1"/>
    <x v="0"/>
  </r>
  <r>
    <x v="815"/>
    <s v="CUST01066"/>
    <s v="POL01715"/>
    <x v="14"/>
    <s v="South"/>
    <n v="60242.239999999998"/>
    <d v="2025-07-29T00:00:00"/>
    <d v="2025-08-11T00:00:00"/>
    <s v="Settled"/>
    <n v="13"/>
    <n v="15"/>
    <s v="AGT054"/>
    <s v="Health"/>
    <s v="Standard"/>
    <n v="1"/>
    <s v="Valid"/>
    <x v="0"/>
    <x v="0"/>
  </r>
  <r>
    <x v="816"/>
    <s v="CUST01145"/>
    <s v="POL00400"/>
    <x v="0"/>
    <s v="West"/>
    <n v="64436.89"/>
    <d v="2025-03-19T00:00:00"/>
    <d v="2025-03-23T00:00:00"/>
    <s v="Settled"/>
    <n v="4"/>
    <n v="10"/>
    <s v="AGT042"/>
    <s v="Motor"/>
    <s v="Standard"/>
    <n v="1"/>
    <s v="Valid"/>
    <x v="2"/>
    <x v="1"/>
  </r>
  <r>
    <x v="817"/>
    <s v="CUST00062"/>
    <s v="POL00769"/>
    <x v="14"/>
    <s v="South"/>
    <n v="73875.88"/>
    <d v="2025-05-08T00:00:00"/>
    <d v="2025-05-16T00:00:00"/>
    <s v="Settled"/>
    <n v="8"/>
    <n v="15"/>
    <s v="AGT005"/>
    <s v="Health"/>
    <s v="Fast Track"/>
    <n v="1"/>
    <s v="Valid"/>
    <x v="0"/>
    <x v="0"/>
  </r>
  <r>
    <x v="818"/>
    <s v="CUST00593"/>
    <s v="POL02354"/>
    <x v="2"/>
    <s v="West"/>
    <n v="366666.02"/>
    <d v="2025-01-15T00:00:00"/>
    <d v="2025-02-15T00:00:00"/>
    <s v="Settled"/>
    <n v="31"/>
    <n v="20"/>
    <s v="AGT025"/>
    <s v="Life"/>
    <s v="Fraud Review"/>
    <n v="1"/>
    <s v="Valid"/>
    <x v="4"/>
    <x v="1"/>
  </r>
  <r>
    <x v="819"/>
    <s v="CUST01687"/>
    <s v="POL02818"/>
    <x v="7"/>
    <s v="West"/>
    <n v="88088.48"/>
    <d v="2025-04-22T00:00:00"/>
    <d v="2025-04-25T00:00:00"/>
    <s v="Settled"/>
    <n v="3"/>
    <n v="7"/>
    <s v="AGT003"/>
    <s v="Travel"/>
    <s v="Standard"/>
    <n v="1"/>
    <s v="Valid"/>
    <x v="2"/>
    <x v="1"/>
  </r>
  <r>
    <x v="820"/>
    <s v="CUST00560"/>
    <s v="POL01746"/>
    <x v="11"/>
    <s v="South"/>
    <n v="49245.23"/>
    <d v="2025-02-02T00:00:00"/>
    <m/>
    <s v="Under Review"/>
    <n v="6"/>
    <n v="10"/>
    <s v="AGT030"/>
    <s v="Motor"/>
    <s v="Fast Track"/>
    <n v="1"/>
    <s v="Valid"/>
    <x v="3"/>
    <x v="0"/>
  </r>
  <r>
    <x v="821"/>
    <s v="CUST01036"/>
    <s v="POL03089"/>
    <x v="0"/>
    <s v="East"/>
    <n v="38948.85"/>
    <d v="2025-03-25T00:00:00"/>
    <d v="2025-03-29T00:00:00"/>
    <s v="Settled"/>
    <n v="4"/>
    <n v="10"/>
    <s v="AGT073"/>
    <s v="Motor"/>
    <s v="Standard"/>
    <n v="1"/>
    <s v="Valid"/>
    <x v="0"/>
    <x v="3"/>
  </r>
  <r>
    <x v="822"/>
    <s v="CUST00331"/>
    <s v="POL02422"/>
    <x v="15"/>
    <s v="South"/>
    <n v="61885.85"/>
    <d v="2025-05-09T00:00:00"/>
    <d v="2025-06-06T00:00:00"/>
    <s v="Settled"/>
    <n v="28"/>
    <n v="10"/>
    <s v="AGT061"/>
    <s v="Motor"/>
    <s v="Fraud Review"/>
    <n v="1"/>
    <s v="Valid"/>
    <x v="3"/>
    <x v="0"/>
  </r>
  <r>
    <x v="823"/>
    <s v="CUST00840"/>
    <s v="POL02410"/>
    <x v="0"/>
    <s v="South"/>
    <n v="121326.03"/>
    <d v="2025-03-02T00:00:00"/>
    <d v="2025-03-19T00:00:00"/>
    <s v="Rejected"/>
    <n v="17"/>
    <n v="10"/>
    <s v="AGT074"/>
    <s v="Motor"/>
    <s v="Manual Review"/>
    <n v="1"/>
    <s v="Valid"/>
    <x v="1"/>
    <x v="0"/>
  </r>
  <r>
    <x v="824"/>
    <s v="CUST02158"/>
    <s v="POL03170"/>
    <x v="1"/>
    <s v="East"/>
    <n v="240763.12"/>
    <d v="2025-01-27T00:00:00"/>
    <d v="2025-02-11T00:00:00"/>
    <s v="Settled"/>
    <n v="15"/>
    <n v="20"/>
    <s v="AGT014"/>
    <s v="Life"/>
    <s v="Standard"/>
    <n v="1"/>
    <s v="Valid"/>
    <x v="2"/>
    <x v="3"/>
  </r>
  <r>
    <x v="825"/>
    <s v="CUST00262"/>
    <s v="POL00285"/>
    <x v="11"/>
    <s v="South"/>
    <n v="77295.88"/>
    <d v="2025-02-16T00:00:00"/>
    <m/>
    <s v="Under Review"/>
    <n v="7"/>
    <n v="10"/>
    <s v="AGT050"/>
    <s v="Motor"/>
    <s v="Fast Track"/>
    <n v="1"/>
    <s v="Valid"/>
    <x v="4"/>
    <x v="0"/>
  </r>
  <r>
    <x v="826"/>
    <s v="CUST02281"/>
    <s v="POL00744"/>
    <x v="11"/>
    <s v="East"/>
    <n v="90628.53"/>
    <d v="2025-08-07T00:00:00"/>
    <d v="2025-09-04T00:00:00"/>
    <s v="Settled"/>
    <n v="28"/>
    <n v="10"/>
    <s v="AGT025"/>
    <s v="Motor"/>
    <s v="Fraud Review"/>
    <n v="1"/>
    <s v="Valid"/>
    <x v="3"/>
    <x v="3"/>
  </r>
  <r>
    <x v="827"/>
    <s v="CUST01810"/>
    <s v="POL01399"/>
    <x v="0"/>
    <s v="East"/>
    <n v="263375.8"/>
    <d v="2025-02-10T00:00:00"/>
    <d v="2025-03-03T00:00:00"/>
    <s v="Settled"/>
    <n v="21"/>
    <n v="10"/>
    <s v="AGT037"/>
    <s v="Motor"/>
    <s v="Standard"/>
    <n v="1"/>
    <s v="Valid"/>
    <x v="0"/>
    <x v="3"/>
  </r>
  <r>
    <x v="828"/>
    <s v="CUST02370"/>
    <s v="POL01979"/>
    <x v="2"/>
    <s v="North"/>
    <n v="546438.30000000005"/>
    <d v="2025-01-12T00:00:00"/>
    <d v="2025-02-19T00:00:00"/>
    <s v="Settled"/>
    <n v="38"/>
    <n v="20"/>
    <s v="AGT078"/>
    <s v="Life"/>
    <s v="Manual Review"/>
    <n v="1"/>
    <s v="Valid"/>
    <x v="0"/>
    <x v="2"/>
  </r>
  <r>
    <x v="829"/>
    <s v="CUST02158"/>
    <s v="POL03170"/>
    <x v="2"/>
    <s v="North"/>
    <n v="170121.68"/>
    <d v="2025-08-26T00:00:00"/>
    <m/>
    <s v="Pending"/>
    <n v="38"/>
    <n v="20"/>
    <s v="AGT067"/>
    <s v="Life"/>
    <s v="Fraud Review"/>
    <n v="1"/>
    <s v="Valid"/>
    <x v="2"/>
    <x v="2"/>
  </r>
  <r>
    <x v="830"/>
    <s v="CUST01465"/>
    <s v="POL00317"/>
    <x v="11"/>
    <s v="East"/>
    <n v="15644.18"/>
    <d v="2025-06-05T00:00:00"/>
    <d v="2025-06-16T00:00:00"/>
    <s v="Rejected"/>
    <n v="11"/>
    <n v="10"/>
    <s v="AGT056"/>
    <s v="Motor"/>
    <s v="Standard"/>
    <n v="1"/>
    <s v="Valid"/>
    <x v="3"/>
    <x v="3"/>
  </r>
  <r>
    <x v="831"/>
    <s v="CUST01953"/>
    <s v="POL00735"/>
    <x v="3"/>
    <s v="North"/>
    <n v="71674.41"/>
    <d v="2025-11-07T00:00:00"/>
    <d v="2025-11-23T00:00:00"/>
    <s v="Rejected"/>
    <n v="16"/>
    <n v="10"/>
    <s v="AGT078"/>
    <s v="Motor"/>
    <s v="Standard"/>
    <n v="1"/>
    <s v="Valid"/>
    <x v="0"/>
    <x v="2"/>
  </r>
  <r>
    <x v="832"/>
    <s v="CUST01748"/>
    <s v="POL00955"/>
    <x v="12"/>
    <s v="West"/>
    <n v="18969.86"/>
    <d v="2025-05-09T00:00:00"/>
    <d v="2025-05-12T00:00:00"/>
    <s v="Settled"/>
    <n v="3"/>
    <n v="7"/>
    <s v="AGT040"/>
    <s v="Travel"/>
    <s v="Standard"/>
    <n v="1"/>
    <s v="Valid"/>
    <x v="2"/>
    <x v="1"/>
  </r>
  <r>
    <x v="833"/>
    <s v="CUST00048"/>
    <s v="POL02146"/>
    <x v="3"/>
    <s v="Central"/>
    <n v="47400.18"/>
    <d v="2025-05-08T00:00:00"/>
    <m/>
    <s v="Pending"/>
    <n v="12"/>
    <n v="10"/>
    <s v="AGT005"/>
    <s v="Motor"/>
    <s v="Fast Track"/>
    <n v="1"/>
    <s v="Valid"/>
    <x v="2"/>
    <x v="4"/>
  </r>
  <r>
    <x v="834"/>
    <s v="CUST02283"/>
    <s v="POL03046"/>
    <x v="3"/>
    <s v="West"/>
    <n v="34021.47"/>
    <d v="2025-01-17T00:00:00"/>
    <d v="2025-01-18T00:00:00"/>
    <s v="Settled"/>
    <n v="1"/>
    <n v="10"/>
    <s v="AGT073"/>
    <s v="Motor"/>
    <s v="Standard"/>
    <n v="1"/>
    <s v="Valid"/>
    <x v="4"/>
    <x v="1"/>
  </r>
  <r>
    <x v="835"/>
    <s v="CUST02346"/>
    <s v="POL03004"/>
    <x v="9"/>
    <s v="South"/>
    <n v="79206.570000000007"/>
    <d v="2025-02-05T00:00:00"/>
    <d v="2025-02-09T00:00:00"/>
    <s v="Settled"/>
    <n v="4"/>
    <n v="12"/>
    <s v="AGT009"/>
    <s v="Home"/>
    <s v="Standard"/>
    <n v="1"/>
    <s v="Valid"/>
    <x v="3"/>
    <x v="0"/>
  </r>
  <r>
    <x v="836"/>
    <s v="CUST02262"/>
    <s v="POL02393"/>
    <x v="14"/>
    <s v="East"/>
    <n v="60416.06"/>
    <d v="2025-10-08T00:00:00"/>
    <d v="2025-10-28T00:00:00"/>
    <s v="Settled"/>
    <n v="20"/>
    <n v="15"/>
    <s v="AGT022"/>
    <s v="Health"/>
    <s v="Manual Review"/>
    <n v="1"/>
    <s v="Valid"/>
    <x v="1"/>
    <x v="3"/>
  </r>
  <r>
    <x v="837"/>
    <s v="CUST01734"/>
    <s v="POL02475"/>
    <x v="0"/>
    <s v="West"/>
    <n v="60291.07"/>
    <d v="2025-03-15T00:00:00"/>
    <d v="2025-03-23T00:00:00"/>
    <s v="Settled"/>
    <n v="8"/>
    <n v="10"/>
    <s v="AGT073"/>
    <s v="Motor"/>
    <s v="Standard"/>
    <n v="1"/>
    <s v="Valid"/>
    <x v="0"/>
    <x v="1"/>
  </r>
  <r>
    <x v="838"/>
    <s v="CUST00027"/>
    <s v="POL01330"/>
    <x v="3"/>
    <s v="West"/>
    <n v="41975.78"/>
    <d v="2025-01-25T00:00:00"/>
    <d v="2025-02-03T00:00:00"/>
    <s v="Rejected"/>
    <n v="9"/>
    <n v="10"/>
    <s v="AGT071"/>
    <s v="Motor"/>
    <s v="Standard"/>
    <n v="1"/>
    <s v="Valid"/>
    <x v="4"/>
    <x v="1"/>
  </r>
  <r>
    <x v="839"/>
    <s v="CUST02433"/>
    <s v="POL01949"/>
    <x v="11"/>
    <s v="Central"/>
    <n v="40782.76"/>
    <d v="2025-09-07T00:00:00"/>
    <d v="2025-09-23T00:00:00"/>
    <s v="Settled"/>
    <n v="16"/>
    <n v="10"/>
    <s v="AGT008"/>
    <s v="Motor"/>
    <s v="Standard"/>
    <n v="1"/>
    <s v="Valid"/>
    <x v="0"/>
    <x v="4"/>
  </r>
  <r>
    <x v="840"/>
    <s v="CUST00121"/>
    <s v="POL00547"/>
    <x v="3"/>
    <s v="East"/>
    <n v="155243.04999999999"/>
    <d v="2025-11-30T00:00:00"/>
    <d v="2025-12-10T00:00:00"/>
    <s v="Settled"/>
    <n v="10"/>
    <n v="12"/>
    <s v="AGT069"/>
    <s v="Home"/>
    <s v="Standard"/>
    <n v="1"/>
    <s v="Valid"/>
    <x v="4"/>
    <x v="3"/>
  </r>
  <r>
    <x v="841"/>
    <s v="CUST02092"/>
    <s v="POL01622"/>
    <x v="4"/>
    <s v="South"/>
    <n v="84859.16"/>
    <d v="2025-04-27T00:00:00"/>
    <d v="2025-04-30T00:00:00"/>
    <s v="Settled"/>
    <n v="3"/>
    <n v="15"/>
    <s v="AGT058"/>
    <s v="Health"/>
    <s v="Fast Track"/>
    <n v="1"/>
    <s v="Valid"/>
    <x v="1"/>
    <x v="0"/>
  </r>
  <r>
    <x v="842"/>
    <s v="CUST00882"/>
    <s v="POL00937"/>
    <x v="14"/>
    <s v="South"/>
    <n v="85247.43"/>
    <d v="2025-05-09T00:00:00"/>
    <d v="2025-05-18T00:00:00"/>
    <s v="Settled"/>
    <n v="9"/>
    <n v="15"/>
    <s v="AGT009"/>
    <s v="Health"/>
    <s v="Standard"/>
    <n v="1"/>
    <s v="Valid"/>
    <x v="4"/>
    <x v="0"/>
  </r>
  <r>
    <x v="843"/>
    <s v="CUST02447"/>
    <s v="POL02973"/>
    <x v="15"/>
    <s v="Central"/>
    <n v="62946.49"/>
    <d v="2025-08-10T00:00:00"/>
    <d v="2025-08-19T00:00:00"/>
    <s v="Settled"/>
    <n v="9"/>
    <n v="10"/>
    <s v="AGT045"/>
    <s v="Motor"/>
    <s v="Standard"/>
    <n v="1"/>
    <s v="Valid"/>
    <x v="1"/>
    <x v="4"/>
  </r>
  <r>
    <x v="844"/>
    <s v="CUST01762"/>
    <s v="POL01177"/>
    <x v="8"/>
    <s v="West"/>
    <n v="167670.94"/>
    <d v="2025-02-06T00:00:00"/>
    <m/>
    <s v="Under Review"/>
    <n v="17"/>
    <n v="20"/>
    <s v="AGT022"/>
    <s v="Life"/>
    <s v="Standard"/>
    <n v="1"/>
    <s v="Valid"/>
    <x v="4"/>
    <x v="1"/>
  </r>
  <r>
    <x v="845"/>
    <s v="CUST00564"/>
    <s v="POL01264"/>
    <x v="12"/>
    <s v="Central"/>
    <n v="76334.259999999995"/>
    <d v="2025-03-10T00:00:00"/>
    <d v="2025-03-21T00:00:00"/>
    <s v="Settled"/>
    <n v="11"/>
    <n v="7"/>
    <s v="AGT042"/>
    <s v="Travel"/>
    <s v="Fast Track"/>
    <n v="1"/>
    <s v="Valid"/>
    <x v="4"/>
    <x v="4"/>
  </r>
  <r>
    <x v="846"/>
    <s v="CUST00289"/>
    <s v="POL01289"/>
    <x v="14"/>
    <s v="West"/>
    <n v="318510.82"/>
    <d v="2025-10-19T00:00:00"/>
    <d v="2025-11-08T00:00:00"/>
    <s v="Settled"/>
    <n v="20"/>
    <n v="15"/>
    <s v="AGT015"/>
    <s v="Health"/>
    <s v="Standard"/>
    <n v="1"/>
    <s v="Valid"/>
    <x v="4"/>
    <x v="1"/>
  </r>
  <r>
    <x v="847"/>
    <s v="CUST01855"/>
    <s v="POL02885"/>
    <x v="4"/>
    <s v="Central"/>
    <n v="190124.88"/>
    <d v="2025-09-10T00:00:00"/>
    <d v="2025-09-28T00:00:00"/>
    <s v="Settled"/>
    <n v="18"/>
    <n v="15"/>
    <s v="AGT008"/>
    <s v="Health"/>
    <s v="Standard"/>
    <n v="1"/>
    <s v="Valid"/>
    <x v="4"/>
    <x v="4"/>
  </r>
  <r>
    <x v="848"/>
    <s v="CUST02435"/>
    <s v="POL02985"/>
    <x v="14"/>
    <s v="East"/>
    <n v="27001.95"/>
    <d v="2025-02-18T00:00:00"/>
    <d v="2025-03-10T00:00:00"/>
    <s v="Settled"/>
    <n v="20"/>
    <n v="15"/>
    <s v="AGT053"/>
    <s v="Health"/>
    <s v="Manual Review"/>
    <n v="1"/>
    <s v="Valid"/>
    <x v="0"/>
    <x v="3"/>
  </r>
  <r>
    <x v="849"/>
    <s v="CUST00116"/>
    <s v="POL01380"/>
    <x v="9"/>
    <s v="Central"/>
    <n v="71551.78"/>
    <d v="2025-08-07T00:00:00"/>
    <d v="2025-08-18T00:00:00"/>
    <s v="Settled"/>
    <n v="11"/>
    <n v="12"/>
    <s v="AGT059"/>
    <s v="Home"/>
    <s v="Standard"/>
    <n v="1"/>
    <s v="Valid"/>
    <x v="1"/>
    <x v="4"/>
  </r>
  <r>
    <x v="850"/>
    <s v="CUST00184"/>
    <s v="POL03187"/>
    <x v="4"/>
    <s v="Central"/>
    <n v="134672.91"/>
    <d v="2025-11-16T00:00:00"/>
    <d v="2025-12-09T00:00:00"/>
    <s v="Settled"/>
    <n v="23"/>
    <n v="15"/>
    <s v="AGT016"/>
    <s v="Health"/>
    <s v="Manual Review"/>
    <n v="1"/>
    <s v="Valid"/>
    <x v="1"/>
    <x v="4"/>
  </r>
  <r>
    <x v="851"/>
    <s v="CUST01522"/>
    <s v="POL02421"/>
    <x v="4"/>
    <s v="West"/>
    <n v="52199.87"/>
    <d v="2025-03-16T00:00:00"/>
    <d v="2025-03-24T00:00:00"/>
    <s v="Settled"/>
    <n v="8"/>
    <n v="15"/>
    <s v="AGT049"/>
    <s v="Health"/>
    <s v="Standard"/>
    <n v="1"/>
    <s v="Valid"/>
    <x v="2"/>
    <x v="1"/>
  </r>
  <r>
    <x v="852"/>
    <s v="CUST01016"/>
    <s v="POL02709"/>
    <x v="5"/>
    <s v="Central"/>
    <n v="53890.95"/>
    <d v="2025-03-14T00:00:00"/>
    <d v="2025-03-22T00:00:00"/>
    <s v="Settled"/>
    <n v="8"/>
    <n v="15"/>
    <s v="AGT040"/>
    <s v="Health"/>
    <s v="Fast Track"/>
    <n v="1"/>
    <s v="Valid"/>
    <x v="0"/>
    <x v="4"/>
  </r>
  <r>
    <x v="853"/>
    <s v="CUST00298"/>
    <s v="POL02931"/>
    <x v="3"/>
    <s v="East"/>
    <n v="26656.25"/>
    <d v="2025-11-08T00:00:00"/>
    <d v="2025-11-28T00:00:00"/>
    <s v="Settled"/>
    <n v="20"/>
    <n v="10"/>
    <s v="AGT075"/>
    <s v="Motor"/>
    <s v="Manual Review"/>
    <n v="1"/>
    <s v="Valid"/>
    <x v="3"/>
    <x v="3"/>
  </r>
  <r>
    <x v="854"/>
    <s v="CUST00893"/>
    <s v="POL01065"/>
    <x v="3"/>
    <s v="West"/>
    <n v="51361.25"/>
    <d v="2025-11-17T00:00:00"/>
    <d v="2025-12-04T00:00:00"/>
    <s v="Settled"/>
    <n v="17"/>
    <n v="10"/>
    <s v="AGT046"/>
    <s v="Motor"/>
    <s v="Fraud Review"/>
    <n v="1"/>
    <s v="Valid"/>
    <x v="4"/>
    <x v="1"/>
  </r>
  <r>
    <x v="855"/>
    <s v="CUST00145"/>
    <s v="POL01763"/>
    <x v="12"/>
    <s v="East"/>
    <n v="17587.46"/>
    <d v="2025-06-24T00:00:00"/>
    <d v="2025-07-09T00:00:00"/>
    <s v="Settled"/>
    <n v="15"/>
    <n v="7"/>
    <s v="AGT039"/>
    <s v="Travel"/>
    <s v="Fast Track"/>
    <n v="1"/>
    <s v="Valid"/>
    <x v="3"/>
    <x v="3"/>
  </r>
  <r>
    <x v="856"/>
    <s v="CUST00059"/>
    <s v="POL00913"/>
    <x v="0"/>
    <s v="West"/>
    <n v="13739.05"/>
    <d v="2025-06-10T00:00:00"/>
    <d v="2025-06-23T00:00:00"/>
    <s v="Settled"/>
    <n v="13"/>
    <n v="10"/>
    <s v="AGT001"/>
    <s v="Motor"/>
    <s v="Manual Review"/>
    <n v="1"/>
    <s v="Valid"/>
    <x v="1"/>
    <x v="1"/>
  </r>
  <r>
    <x v="857"/>
    <s v="CUST00089"/>
    <s v="POL00992"/>
    <x v="14"/>
    <s v="West"/>
    <n v="179664.46"/>
    <d v="2025-03-15T00:00:00"/>
    <d v="2025-03-28T00:00:00"/>
    <s v="Settled"/>
    <n v="13"/>
    <n v="15"/>
    <s v="AGT073"/>
    <s v="Health"/>
    <s v="Standard"/>
    <n v="1"/>
    <s v="Valid"/>
    <x v="1"/>
    <x v="1"/>
  </r>
  <r>
    <x v="858"/>
    <s v="CUST00763"/>
    <s v="POL01486"/>
    <x v="3"/>
    <s v="West"/>
    <n v="85220.17"/>
    <d v="2025-01-19T00:00:00"/>
    <m/>
    <s v="Pending"/>
    <n v="16"/>
    <n v="10"/>
    <s v="AGT053"/>
    <s v="Motor"/>
    <s v="Manual Review"/>
    <n v="1"/>
    <s v="Valid"/>
    <x v="2"/>
    <x v="1"/>
  </r>
  <r>
    <x v="859"/>
    <s v="CUST01598"/>
    <s v="POL00164"/>
    <x v="2"/>
    <s v="South"/>
    <n v="125917.44"/>
    <d v="2025-07-09T00:00:00"/>
    <d v="2025-08-05T00:00:00"/>
    <s v="Settled"/>
    <n v="27"/>
    <n v="20"/>
    <s v="AGT015"/>
    <s v="Life"/>
    <s v="Manual Review"/>
    <n v="1"/>
    <s v="Valid"/>
    <x v="0"/>
    <x v="0"/>
  </r>
  <r>
    <x v="860"/>
    <s v="CUST01366"/>
    <s v="POL00689"/>
    <x v="5"/>
    <s v="West"/>
    <n v="149426.4"/>
    <d v="2025-02-20T00:00:00"/>
    <d v="2025-02-22T00:00:00"/>
    <s v="Rejected"/>
    <n v="2"/>
    <n v="15"/>
    <s v="AGT001"/>
    <s v="Health"/>
    <s v="Standard"/>
    <n v="1"/>
    <s v="Valid"/>
    <x v="3"/>
    <x v="1"/>
  </r>
  <r>
    <x v="861"/>
    <s v="CUST01933"/>
    <s v="POL02590"/>
    <x v="10"/>
    <s v="Central"/>
    <n v="32579.279999999999"/>
    <d v="2025-05-19T00:00:00"/>
    <d v="2025-06-01T00:00:00"/>
    <s v="Settled"/>
    <n v="13"/>
    <n v="7"/>
    <s v="AGT017"/>
    <s v="Travel"/>
    <s v="Standard"/>
    <n v="1"/>
    <s v="Valid"/>
    <x v="0"/>
    <x v="4"/>
  </r>
  <r>
    <x v="862"/>
    <s v="CUST01629"/>
    <s v="POL00531"/>
    <x v="0"/>
    <s v="West"/>
    <n v="138089.23000000001"/>
    <d v="2025-11-10T00:00:00"/>
    <d v="2025-11-23T00:00:00"/>
    <s v="Settled"/>
    <n v="13"/>
    <n v="10"/>
    <s v="AGT041"/>
    <s v="Motor"/>
    <s v="Standard"/>
    <n v="1"/>
    <s v="Valid"/>
    <x v="0"/>
    <x v="1"/>
  </r>
  <r>
    <x v="863"/>
    <s v="CUST01737"/>
    <s v="POL01991"/>
    <x v="4"/>
    <s v="East"/>
    <n v="136992.22"/>
    <d v="2025-11-03T00:00:00"/>
    <d v="2025-11-16T00:00:00"/>
    <s v="Settled"/>
    <n v="13"/>
    <n v="15"/>
    <s v="AGT076"/>
    <s v="Health"/>
    <s v="Fast Track"/>
    <n v="1"/>
    <s v="Valid"/>
    <x v="3"/>
    <x v="3"/>
  </r>
  <r>
    <x v="864"/>
    <s v="CUST00471"/>
    <s v="POL02451"/>
    <x v="5"/>
    <s v="Central"/>
    <n v="51351.38"/>
    <d v="2025-06-04T00:00:00"/>
    <d v="2025-07-04T00:00:00"/>
    <s v="Rejected"/>
    <n v="30"/>
    <n v="15"/>
    <s v="AGT050"/>
    <s v="Health"/>
    <s v="Fraud Review"/>
    <n v="1"/>
    <s v="Valid"/>
    <x v="1"/>
    <x v="4"/>
  </r>
  <r>
    <x v="865"/>
    <s v="CUST00110"/>
    <s v="POL00842"/>
    <x v="3"/>
    <s v="West"/>
    <n v="100400.68"/>
    <d v="2025-04-14T00:00:00"/>
    <d v="2025-05-01T00:00:00"/>
    <s v="Settled"/>
    <n v="17"/>
    <n v="10"/>
    <s v="AGT008"/>
    <s v="Motor"/>
    <s v="Manual Review"/>
    <n v="1"/>
    <s v="Valid"/>
    <x v="3"/>
    <x v="1"/>
  </r>
  <r>
    <x v="866"/>
    <s v="CUST00704"/>
    <s v="POL01467"/>
    <x v="3"/>
    <s v="East"/>
    <m/>
    <d v="2025-11-22T00:00:00"/>
    <m/>
    <s v="Pending"/>
    <n v="22"/>
    <n v="10"/>
    <s v="AGT016"/>
    <s v="Motor"/>
    <s v="Fraud Review"/>
    <n v="1"/>
    <s v="Missing Amount"/>
    <x v="0"/>
    <x v="3"/>
  </r>
  <r>
    <x v="867"/>
    <s v="CUST01812"/>
    <s v="POL02808"/>
    <x v="2"/>
    <s v="East"/>
    <n v="595787.36"/>
    <d v="2025-10-24T00:00:00"/>
    <d v="2025-11-22T00:00:00"/>
    <s v="Settled"/>
    <n v="29"/>
    <n v="20"/>
    <s v="AGT019"/>
    <s v="Life"/>
    <s v="Manual Review"/>
    <n v="1"/>
    <s v="Valid"/>
    <x v="0"/>
    <x v="3"/>
  </r>
  <r>
    <x v="868"/>
    <s v="CUST01845"/>
    <s v="POL02674"/>
    <x v="11"/>
    <s v="West"/>
    <n v="124302.77"/>
    <d v="2025-07-21T00:00:00"/>
    <m/>
    <s v="Under Review"/>
    <n v="9"/>
    <n v="10"/>
    <s v="AGT007"/>
    <s v="Motor"/>
    <s v="Fast Track"/>
    <n v="1"/>
    <s v="Valid"/>
    <x v="0"/>
    <x v="1"/>
  </r>
  <r>
    <x v="869"/>
    <s v="CUST00340"/>
    <s v="POL02945"/>
    <x v="11"/>
    <s v="West"/>
    <n v="250956.54"/>
    <d v="2025-09-05T00:00:00"/>
    <m/>
    <s v="Pending"/>
    <n v="4"/>
    <n v="10"/>
    <s v="AGT012"/>
    <s v="Motor"/>
    <s v="Standard"/>
    <n v="1"/>
    <s v="Valid"/>
    <x v="2"/>
    <x v="1"/>
  </r>
  <r>
    <x v="870"/>
    <s v="CUST01402"/>
    <s v="POL02011"/>
    <x v="0"/>
    <s v="South"/>
    <m/>
    <d v="2025-05-27T00:00:00"/>
    <m/>
    <s v="Pending"/>
    <n v="10"/>
    <n v="10"/>
    <s v="AGT008"/>
    <s v="Motor"/>
    <s v="Standard"/>
    <n v="1"/>
    <s v="Missing Amount"/>
    <x v="0"/>
    <x v="0"/>
  </r>
  <r>
    <x v="871"/>
    <s v="CUST01936"/>
    <s v="POL02839"/>
    <x v="11"/>
    <s v="South"/>
    <n v="39034.620000000003"/>
    <d v="2025-08-16T00:00:00"/>
    <d v="2025-08-31T00:00:00"/>
    <s v="Settled"/>
    <n v="15"/>
    <n v="10"/>
    <s v="AGT057"/>
    <s v="Motor"/>
    <s v="Manual Review"/>
    <n v="1"/>
    <s v="Valid"/>
    <x v="1"/>
    <x v="0"/>
  </r>
  <r>
    <x v="872"/>
    <s v="CUST02074"/>
    <s v="POL01276"/>
    <x v="14"/>
    <s v="Central"/>
    <n v="95382.61"/>
    <d v="2025-07-05T00:00:00"/>
    <m/>
    <s v="Pending"/>
    <n v="31"/>
    <n v="15"/>
    <s v="AGT055"/>
    <s v="Health"/>
    <s v="Fraud Review"/>
    <n v="1"/>
    <s v="Valid"/>
    <x v="3"/>
    <x v="4"/>
  </r>
  <r>
    <x v="873"/>
    <s v="CUST00408"/>
    <s v="POL01925"/>
    <x v="4"/>
    <s v="Central"/>
    <n v="42981.35"/>
    <d v="2025-03-03T00:00:00"/>
    <d v="2025-03-26T00:00:00"/>
    <s v="Settled"/>
    <n v="23"/>
    <n v="15"/>
    <s v="AGT063"/>
    <s v="Health"/>
    <s v="Fraud Review"/>
    <n v="1"/>
    <s v="Valid"/>
    <x v="2"/>
    <x v="4"/>
  </r>
  <r>
    <x v="874"/>
    <s v="CUST01634"/>
    <s v="POL02136"/>
    <x v="15"/>
    <s v="South"/>
    <n v="142663.74"/>
    <d v="2025-01-24T00:00:00"/>
    <d v="2025-01-26T00:00:00"/>
    <s v="Settled"/>
    <n v="2"/>
    <n v="10"/>
    <s v="AGT015"/>
    <s v="Motor"/>
    <s v="Fast Track"/>
    <n v="1"/>
    <s v="Valid"/>
    <x v="1"/>
    <x v="0"/>
  </r>
  <r>
    <x v="875"/>
    <s v="CUST01676"/>
    <s v="POL03126"/>
    <x v="4"/>
    <s v="Central"/>
    <n v="48718.98"/>
    <d v="2025-01-29T00:00:00"/>
    <d v="2025-02-20T00:00:00"/>
    <s v="Settled"/>
    <n v="22"/>
    <n v="15"/>
    <s v="AGT073"/>
    <s v="Health"/>
    <s v="Fraud Review"/>
    <n v="1"/>
    <s v="Valid"/>
    <x v="1"/>
    <x v="4"/>
  </r>
  <r>
    <x v="876"/>
    <s v="CUST00793"/>
    <s v="POL01179"/>
    <x v="7"/>
    <s v="East"/>
    <n v="127925.05"/>
    <d v="2025-09-25T00:00:00"/>
    <m/>
    <s v="Pending"/>
    <n v="3"/>
    <n v="7"/>
    <s v="AGT030"/>
    <s v="Travel"/>
    <s v="Standard"/>
    <n v="1"/>
    <s v="Valid"/>
    <x v="1"/>
    <x v="3"/>
  </r>
  <r>
    <x v="877"/>
    <s v="CUST01267"/>
    <s v="POL02800"/>
    <x v="0"/>
    <s v="North"/>
    <n v="53748.36"/>
    <d v="2025-10-16T00:00:00"/>
    <d v="2025-10-28T00:00:00"/>
    <s v="Settled"/>
    <n v="12"/>
    <n v="10"/>
    <s v="AGT012"/>
    <s v="Motor"/>
    <s v="Standard"/>
    <n v="1"/>
    <s v="Valid"/>
    <x v="1"/>
    <x v="2"/>
  </r>
  <r>
    <x v="878"/>
    <s v="CUST00753"/>
    <s v="POL01630"/>
    <x v="2"/>
    <s v="West"/>
    <n v="291554.55"/>
    <d v="2025-06-21T00:00:00"/>
    <m/>
    <s v="Pending"/>
    <n v="21"/>
    <n v="20"/>
    <s v="AGT013"/>
    <s v="Life"/>
    <s v="Standard"/>
    <n v="1"/>
    <s v="Valid"/>
    <x v="3"/>
    <x v="1"/>
  </r>
  <r>
    <x v="879"/>
    <s v="CUST00026"/>
    <s v="POL00334"/>
    <x v="4"/>
    <s v="North"/>
    <n v="62840.82"/>
    <d v="2025-07-10T00:00:00"/>
    <d v="2025-07-31T00:00:00"/>
    <s v="Settled"/>
    <n v="21"/>
    <n v="15"/>
    <s v="AGT026"/>
    <s v="Health"/>
    <s v="Manual Review"/>
    <n v="1"/>
    <s v="Valid"/>
    <x v="2"/>
    <x v="2"/>
  </r>
  <r>
    <x v="880"/>
    <s v="CUST01652"/>
    <s v="POL02098"/>
    <x v="4"/>
    <s v="North"/>
    <n v="53338.47"/>
    <d v="2025-11-03T00:00:00"/>
    <d v="2025-11-19T00:00:00"/>
    <s v="Settled"/>
    <n v="16"/>
    <n v="15"/>
    <s v="AGT008"/>
    <s v="Health"/>
    <s v="Standard"/>
    <n v="1"/>
    <s v="Valid"/>
    <x v="1"/>
    <x v="2"/>
  </r>
  <r>
    <x v="881"/>
    <s v="CUST01716"/>
    <s v="POL03140"/>
    <x v="14"/>
    <s v="Central"/>
    <n v="60215.29"/>
    <d v="2025-11-19T00:00:00"/>
    <m/>
    <s v="Under Review"/>
    <n v="18"/>
    <n v="15"/>
    <s v="AGT026"/>
    <s v="Health"/>
    <s v="Standard"/>
    <n v="1"/>
    <s v="Valid"/>
    <x v="2"/>
    <x v="4"/>
  </r>
  <r>
    <x v="882"/>
    <s v="CUST01838"/>
    <s v="POL01451"/>
    <x v="5"/>
    <s v="East"/>
    <n v="98814.04"/>
    <d v="2025-08-27T00:00:00"/>
    <m/>
    <s v="Under Review"/>
    <n v="19"/>
    <n v="15"/>
    <s v="AGT053"/>
    <s v="Health"/>
    <s v="Standard"/>
    <n v="1"/>
    <s v="Valid"/>
    <x v="2"/>
    <x v="3"/>
  </r>
  <r>
    <x v="883"/>
    <s v="CUST01164"/>
    <s v="POL01757"/>
    <x v="3"/>
    <s v="South"/>
    <n v="65749.88"/>
    <d v="2025-06-22T00:00:00"/>
    <m/>
    <s v="Pending"/>
    <n v="23"/>
    <n v="10"/>
    <s v="AGT078"/>
    <s v="Motor"/>
    <s v="Fraud Review"/>
    <n v="1"/>
    <s v="Valid"/>
    <x v="0"/>
    <x v="0"/>
  </r>
  <r>
    <x v="884"/>
    <s v="CUST01264"/>
    <s v="POL02968"/>
    <x v="8"/>
    <s v="East"/>
    <n v="227293.79"/>
    <d v="2025-05-31T00:00:00"/>
    <d v="2025-06-21T00:00:00"/>
    <s v="Settled"/>
    <n v="21"/>
    <n v="20"/>
    <s v="AGT001"/>
    <s v="Life"/>
    <s v="Standard"/>
    <n v="1"/>
    <s v="Valid"/>
    <x v="3"/>
    <x v="3"/>
  </r>
  <r>
    <x v="885"/>
    <s v="CUST00340"/>
    <s v="POL02945"/>
    <x v="11"/>
    <s v="East"/>
    <n v="79329.179999999993"/>
    <d v="2025-07-17T00:00:00"/>
    <d v="2025-08-01T00:00:00"/>
    <s v="Settled"/>
    <n v="15"/>
    <n v="10"/>
    <s v="AGT047"/>
    <s v="Motor"/>
    <s v="Manual Review"/>
    <n v="1"/>
    <s v="Valid"/>
    <x v="2"/>
    <x v="3"/>
  </r>
  <r>
    <x v="886"/>
    <s v="CUST01648"/>
    <s v="POL01281"/>
    <x v="14"/>
    <s v="West"/>
    <n v="59728.41"/>
    <d v="2025-09-08T00:00:00"/>
    <d v="2025-09-21T00:00:00"/>
    <s v="Settled"/>
    <n v="13"/>
    <n v="15"/>
    <s v="AGT019"/>
    <s v="Health"/>
    <s v="Standard"/>
    <n v="1"/>
    <s v="Valid"/>
    <x v="0"/>
    <x v="1"/>
  </r>
  <r>
    <x v="887"/>
    <s v="CUST00738"/>
    <s v="POL02434"/>
    <x v="1"/>
    <s v="South"/>
    <n v="299029.25"/>
    <d v="2025-11-30T00:00:00"/>
    <d v="2025-12-24T00:00:00"/>
    <s v="Settled"/>
    <n v="24"/>
    <n v="20"/>
    <s v="AGT027"/>
    <s v="Life"/>
    <s v="Manual Review"/>
    <n v="1"/>
    <s v="Valid"/>
    <x v="3"/>
    <x v="0"/>
  </r>
  <r>
    <x v="888"/>
    <s v="CUST01565"/>
    <s v="POL02020"/>
    <x v="3"/>
    <s v="South"/>
    <n v="204826.91"/>
    <d v="2025-08-10T00:00:00"/>
    <d v="2025-09-05T00:00:00"/>
    <s v="Settled"/>
    <n v="26"/>
    <n v="10"/>
    <s v="AGT052"/>
    <s v="Motor"/>
    <s v="Manual Review"/>
    <n v="1"/>
    <s v="Valid"/>
    <x v="2"/>
    <x v="0"/>
  </r>
  <r>
    <x v="889"/>
    <s v="CUST00334"/>
    <s v="POL02073"/>
    <x v="4"/>
    <s v="East"/>
    <n v="58565.75"/>
    <d v="2025-08-28T00:00:00"/>
    <d v="2025-09-13T00:00:00"/>
    <s v="Settled"/>
    <n v="16"/>
    <n v="15"/>
    <s v="AGT024"/>
    <s v="Health"/>
    <s v="Standard"/>
    <n v="1"/>
    <s v="Valid"/>
    <x v="0"/>
    <x v="3"/>
  </r>
  <r>
    <x v="890"/>
    <s v="CUST02187"/>
    <s v="POL02306"/>
    <x v="4"/>
    <s v="West"/>
    <n v="69787.360000000001"/>
    <d v="2025-01-09T00:00:00"/>
    <d v="2025-01-19T00:00:00"/>
    <s v="Settled"/>
    <n v="10"/>
    <n v="15"/>
    <s v="AGT036"/>
    <s v="Health"/>
    <s v="Manual Review"/>
    <n v="1"/>
    <s v="Valid"/>
    <x v="3"/>
    <x v="1"/>
  </r>
  <r>
    <x v="891"/>
    <s v="CUST02462"/>
    <s v="POL01046"/>
    <x v="2"/>
    <s v="Central"/>
    <n v="141619.39000000001"/>
    <d v="2025-05-01T00:00:00"/>
    <d v="2025-05-30T00:00:00"/>
    <s v="Settled"/>
    <n v="29"/>
    <n v="20"/>
    <s v="AGT026"/>
    <s v="Life"/>
    <s v="Manual Review"/>
    <n v="1"/>
    <s v="Valid"/>
    <x v="2"/>
    <x v="4"/>
  </r>
  <r>
    <x v="892"/>
    <s v="CUST00682"/>
    <s v="POL00976"/>
    <x v="5"/>
    <s v="South"/>
    <n v="68219.38"/>
    <d v="2025-04-04T00:00:00"/>
    <m/>
    <s v="Pending"/>
    <n v="5"/>
    <n v="15"/>
    <s v="AGT029"/>
    <s v="Health"/>
    <s v="Standard"/>
    <n v="1"/>
    <s v="Valid"/>
    <x v="3"/>
    <x v="0"/>
  </r>
  <r>
    <x v="893"/>
    <s v="CUST01056"/>
    <s v="POL00087"/>
    <x v="0"/>
    <s v="Central"/>
    <n v="82919.02"/>
    <d v="2025-10-04T00:00:00"/>
    <d v="2025-10-13T00:00:00"/>
    <s v="Rejected"/>
    <n v="9"/>
    <n v="10"/>
    <s v="AGT057"/>
    <s v="Motor"/>
    <s v="Fast Track"/>
    <n v="1"/>
    <s v="Valid"/>
    <x v="0"/>
    <x v="4"/>
  </r>
  <r>
    <x v="894"/>
    <s v="CUST02443"/>
    <s v="POL02741"/>
    <x v="1"/>
    <s v="Central"/>
    <n v="212765.36"/>
    <d v="2025-03-27T00:00:00"/>
    <d v="2025-05-03T00:00:00"/>
    <s v="Settled"/>
    <n v="37"/>
    <n v="20"/>
    <s v="AGT024"/>
    <s v="Life"/>
    <s v="Fraud Review"/>
    <n v="1"/>
    <s v="Valid"/>
    <x v="1"/>
    <x v="4"/>
  </r>
  <r>
    <x v="895"/>
    <s v="CUST00027"/>
    <s v="POL00886"/>
    <x v="12"/>
    <s v="South"/>
    <n v="14353.18"/>
    <d v="2025-04-09T00:00:00"/>
    <d v="2025-04-17T00:00:00"/>
    <s v="Settled"/>
    <n v="8"/>
    <n v="7"/>
    <s v="AGT044"/>
    <s v="Travel"/>
    <s v="Standard"/>
    <n v="1"/>
    <s v="Valid"/>
    <x v="4"/>
    <x v="0"/>
  </r>
  <r>
    <x v="896"/>
    <s v="CUST00274"/>
    <s v="POL02158"/>
    <x v="6"/>
    <s v="North"/>
    <n v="139135.74"/>
    <d v="2025-08-07T00:00:00"/>
    <d v="2025-08-17T00:00:00"/>
    <s v="Settled"/>
    <n v="10"/>
    <n v="12"/>
    <s v="AGT064"/>
    <s v="Home"/>
    <s v="Standard"/>
    <n v="1"/>
    <s v="Valid"/>
    <x v="2"/>
    <x v="2"/>
  </r>
  <r>
    <x v="897"/>
    <s v="CUST00152"/>
    <s v="POL02195"/>
    <x v="8"/>
    <s v="East"/>
    <n v="406472.03"/>
    <d v="2025-06-25T00:00:00"/>
    <d v="2025-07-10T00:00:00"/>
    <s v="Settled"/>
    <n v="15"/>
    <n v="20"/>
    <s v="AGT050"/>
    <s v="Life"/>
    <s v="Standard"/>
    <n v="1"/>
    <s v="Valid"/>
    <x v="3"/>
    <x v="3"/>
  </r>
  <r>
    <x v="898"/>
    <s v="CUST01694"/>
    <s v="POL02252"/>
    <x v="6"/>
    <s v="Central"/>
    <n v="163951.10999999999"/>
    <d v="2025-05-17T00:00:00"/>
    <d v="2025-05-30T00:00:00"/>
    <s v="Settled"/>
    <n v="13"/>
    <n v="12"/>
    <s v="AGT061"/>
    <s v="Home"/>
    <s v="Standard"/>
    <n v="1"/>
    <s v="Valid"/>
    <x v="0"/>
    <x v="4"/>
  </r>
  <r>
    <x v="899"/>
    <s v="CUST01901"/>
    <s v="POL02762"/>
    <x v="12"/>
    <s v="North"/>
    <n v="13407"/>
    <d v="2025-03-21T00:00:00"/>
    <d v="2025-03-29T00:00:00"/>
    <s v="Settled"/>
    <n v="8"/>
    <n v="7"/>
    <s v="AGT038"/>
    <s v="Travel"/>
    <s v="Standard"/>
    <n v="1"/>
    <s v="Valid"/>
    <x v="0"/>
    <x v="2"/>
  </r>
  <r>
    <x v="900"/>
    <s v="CUST00305"/>
    <s v="POL02778"/>
    <x v="3"/>
    <s v="North"/>
    <n v="268092.19"/>
    <d v="2025-10-27T00:00:00"/>
    <m/>
    <s v="Pending"/>
    <n v="19"/>
    <n v="12"/>
    <s v="AGT038"/>
    <s v="Home"/>
    <s v="Manual Review"/>
    <n v="1"/>
    <s v="Valid"/>
    <x v="2"/>
    <x v="2"/>
  </r>
  <r>
    <x v="901"/>
    <s v="CUST01669"/>
    <s v="POL00008"/>
    <x v="4"/>
    <m/>
    <n v="61900.72"/>
    <d v="2025-11-29T00:00:00"/>
    <d v="2025-12-07T00:00:00"/>
    <s v="Settled"/>
    <n v="8"/>
    <n v="15"/>
    <s v="AGT003"/>
    <s v="Health"/>
    <s v="Fast Track"/>
    <n v="1"/>
    <s v="Valid"/>
    <x v="1"/>
    <x v="3"/>
  </r>
  <r>
    <x v="902"/>
    <s v="CUST00361"/>
    <s v="POL02689"/>
    <x v="3"/>
    <s v="West"/>
    <n v="33763.57"/>
    <d v="2025-01-22T00:00:00"/>
    <d v="2025-01-23T00:00:00"/>
    <s v="Settled"/>
    <n v="1"/>
    <n v="10"/>
    <s v="AGT057"/>
    <s v="Motor"/>
    <s v="Standard"/>
    <n v="1"/>
    <s v="Valid"/>
    <x v="3"/>
    <x v="1"/>
  </r>
  <r>
    <x v="903"/>
    <s v="CUST01653"/>
    <s v="POL00666"/>
    <x v="2"/>
    <s v="North"/>
    <n v="583902.31999999995"/>
    <d v="2025-11-09T00:00:00"/>
    <m/>
    <s v="Under Review"/>
    <n v="26"/>
    <n v="20"/>
    <s v="AGT055"/>
    <s v="Life"/>
    <s v="Manual Review"/>
    <n v="1"/>
    <s v="Valid"/>
    <x v="3"/>
    <x v="2"/>
  </r>
  <r>
    <x v="904"/>
    <s v="CUST01990"/>
    <s v="POL02066"/>
    <x v="0"/>
    <s v="South"/>
    <n v="154828.07999999999"/>
    <d v="2025-10-03T00:00:00"/>
    <m/>
    <s v="Under Review"/>
    <n v="15"/>
    <n v="10"/>
    <s v="AGT041"/>
    <s v="Motor"/>
    <s v="Manual Review"/>
    <n v="1"/>
    <s v="Valid"/>
    <x v="1"/>
    <x v="0"/>
  </r>
  <r>
    <x v="905"/>
    <s v="CUST02406"/>
    <s v="POL02154"/>
    <x v="3"/>
    <s v="South"/>
    <n v="89614.2"/>
    <d v="2025-10-19T00:00:00"/>
    <m/>
    <s v="Pending"/>
    <n v="11"/>
    <n v="12"/>
    <s v="AGT058"/>
    <s v="Home"/>
    <s v="Manual Review"/>
    <n v="1"/>
    <s v="Valid"/>
    <x v="1"/>
    <x v="0"/>
  </r>
  <r>
    <x v="906"/>
    <s v="CUST00888"/>
    <s v="POL00172"/>
    <x v="3"/>
    <s v="Central"/>
    <n v="37830.629999999997"/>
    <d v="2025-05-28T00:00:00"/>
    <d v="2025-06-24T00:00:00"/>
    <s v="Rejected"/>
    <n v="27"/>
    <n v="10"/>
    <s v="AGT053"/>
    <s v="Motor"/>
    <s v="Fraud Review"/>
    <n v="1"/>
    <s v="Valid"/>
    <x v="4"/>
    <x v="4"/>
  </r>
  <r>
    <x v="907"/>
    <s v="CUST01254"/>
    <s v="POL00908"/>
    <x v="2"/>
    <s v="West"/>
    <n v="399926.64"/>
    <d v="2025-05-14T00:00:00"/>
    <m/>
    <s v="Under Review"/>
    <n v="16"/>
    <n v="20"/>
    <s v="AGT015"/>
    <s v="Life"/>
    <s v="Standard"/>
    <n v="1"/>
    <s v="Valid"/>
    <x v="0"/>
    <x v="1"/>
  </r>
  <r>
    <x v="908"/>
    <s v="CUST01847"/>
    <s v="POL02913"/>
    <x v="7"/>
    <s v="East"/>
    <n v="12617.68"/>
    <d v="2025-07-24T00:00:00"/>
    <d v="2025-08-10T00:00:00"/>
    <s v="Settled"/>
    <n v="17"/>
    <n v="7"/>
    <s v="AGT018"/>
    <s v="Travel"/>
    <s v="Manual Review"/>
    <n v="1"/>
    <s v="Valid"/>
    <x v="0"/>
    <x v="3"/>
  </r>
  <r>
    <x v="909"/>
    <s v="CUST01477"/>
    <s v="POL00454"/>
    <x v="5"/>
    <s v="Central"/>
    <n v="446382.69"/>
    <d v="2025-09-01T00:00:00"/>
    <m/>
    <s v="Under Review"/>
    <n v="24"/>
    <n v="15"/>
    <s v="AGT052"/>
    <s v="Health"/>
    <s v="Standard"/>
    <n v="1"/>
    <s v="Valid"/>
    <x v="2"/>
    <x v="4"/>
  </r>
  <r>
    <x v="910"/>
    <s v="CUST02342"/>
    <s v="POL00743"/>
    <x v="8"/>
    <s v="East"/>
    <n v="153377.4"/>
    <d v="2025-11-08T00:00:00"/>
    <m/>
    <s v="Pending"/>
    <n v="20"/>
    <n v="20"/>
    <s v="AGT008"/>
    <s v="Life"/>
    <s v="Standard"/>
    <n v="1"/>
    <s v="Valid"/>
    <x v="3"/>
    <x v="3"/>
  </r>
  <r>
    <x v="911"/>
    <s v="CUST00556"/>
    <s v="POL00263"/>
    <x v="14"/>
    <s v="Central"/>
    <n v="107142.05"/>
    <d v="2025-03-29T00:00:00"/>
    <d v="2025-04-07T00:00:00"/>
    <s v="Settled"/>
    <n v="9"/>
    <n v="15"/>
    <s v="AGT071"/>
    <s v="Health"/>
    <s v="Standard"/>
    <n v="1"/>
    <s v="Valid"/>
    <x v="1"/>
    <x v="4"/>
  </r>
  <r>
    <x v="912"/>
    <s v="CUST00662"/>
    <s v="POL00534"/>
    <x v="5"/>
    <s v="South"/>
    <n v="76567.360000000001"/>
    <d v="2025-11-19T00:00:00"/>
    <d v="2025-11-28T00:00:00"/>
    <s v="Settled"/>
    <n v="9"/>
    <n v="15"/>
    <s v="AGT028"/>
    <s v="Health"/>
    <s v="Standard"/>
    <n v="1"/>
    <s v="Valid"/>
    <x v="4"/>
    <x v="0"/>
  </r>
  <r>
    <x v="913"/>
    <s v="CUST00590"/>
    <s v="POL02042"/>
    <x v="8"/>
    <s v="North"/>
    <n v="164999.76999999999"/>
    <d v="2025-05-11T00:00:00"/>
    <m/>
    <s v="Pending"/>
    <n v="25"/>
    <n v="20"/>
    <s v="AGT049"/>
    <s v="Life"/>
    <s v="Standard"/>
    <n v="1"/>
    <s v="Valid"/>
    <x v="4"/>
    <x v="2"/>
  </r>
  <r>
    <x v="914"/>
    <s v="CUST01966"/>
    <s v="POL02693"/>
    <x v="14"/>
    <s v="South"/>
    <n v="46264.91"/>
    <d v="2025-08-10T00:00:00"/>
    <d v="2025-08-27T00:00:00"/>
    <s v="Settled"/>
    <n v="17"/>
    <n v="15"/>
    <s v="AGT042"/>
    <s v="Health"/>
    <s v="Standard"/>
    <n v="1"/>
    <s v="Valid"/>
    <x v="2"/>
    <x v="0"/>
  </r>
  <r>
    <x v="915"/>
    <s v="CUST00383"/>
    <s v="POL01904"/>
    <x v="8"/>
    <s v="North"/>
    <n v="624409.81999999995"/>
    <d v="2025-09-26T00:00:00"/>
    <m/>
    <s v="Pending"/>
    <n v="22"/>
    <n v="20"/>
    <s v="AGT054"/>
    <s v="Life"/>
    <s v="Standard"/>
    <n v="1"/>
    <s v="Valid"/>
    <x v="1"/>
    <x v="2"/>
  </r>
  <r>
    <x v="916"/>
    <s v="CUST00009"/>
    <s v="POL00911"/>
    <x v="7"/>
    <s v="West"/>
    <n v="38088.620000000003"/>
    <d v="2025-08-07T00:00:00"/>
    <d v="2025-08-13T00:00:00"/>
    <s v="Settled"/>
    <n v="6"/>
    <n v="7"/>
    <s v="AGT029"/>
    <s v="Travel"/>
    <s v="Standard"/>
    <n v="1"/>
    <s v="Valid"/>
    <x v="1"/>
    <x v="1"/>
  </r>
  <r>
    <x v="917"/>
    <s v="CUST01076"/>
    <s v="POL02748"/>
    <x v="3"/>
    <s v="East"/>
    <n v="41343.480000000003"/>
    <d v="2025-01-19T00:00:00"/>
    <d v="2025-01-27T00:00:00"/>
    <s v="Settled"/>
    <n v="8"/>
    <n v="10"/>
    <s v="AGT057"/>
    <s v="Motor"/>
    <s v="Standard"/>
    <n v="1"/>
    <s v="Valid"/>
    <x v="3"/>
    <x v="3"/>
  </r>
  <r>
    <x v="918"/>
    <s v="CUST01556"/>
    <s v="POL01176"/>
    <x v="14"/>
    <s v="South"/>
    <n v="59068.44"/>
    <d v="2025-10-21T00:00:00"/>
    <d v="2025-10-31T00:00:00"/>
    <s v="Settled"/>
    <n v="10"/>
    <n v="15"/>
    <s v="AGT014"/>
    <s v="Health"/>
    <s v="Standard"/>
    <n v="1"/>
    <s v="Valid"/>
    <x v="0"/>
    <x v="0"/>
  </r>
  <r>
    <x v="919"/>
    <s v="CUST01217"/>
    <s v="POL01008"/>
    <x v="8"/>
    <s v="West"/>
    <n v="176780.7"/>
    <d v="2025-01-17T00:00:00"/>
    <d v="2025-02-11T00:00:00"/>
    <s v="Rejected"/>
    <n v="25"/>
    <n v="20"/>
    <s v="AGT026"/>
    <s v="Life"/>
    <s v="Manual Review"/>
    <n v="1"/>
    <s v="Valid"/>
    <x v="0"/>
    <x v="1"/>
  </r>
  <r>
    <x v="920"/>
    <s v="CUST00940"/>
    <s v="POL01618"/>
    <x v="4"/>
    <s v="East"/>
    <n v="150705.44"/>
    <d v="2025-06-29T00:00:00"/>
    <d v="2025-07-21T00:00:00"/>
    <s v="Rejected"/>
    <n v="22"/>
    <n v="15"/>
    <s v="AGT004"/>
    <s v="Health"/>
    <s v="Manual Review"/>
    <n v="1"/>
    <s v="Valid"/>
    <x v="1"/>
    <x v="3"/>
  </r>
  <r>
    <x v="921"/>
    <s v="CUST02310"/>
    <s v="POL00438"/>
    <x v="8"/>
    <s v="East"/>
    <n v="546365.93999999994"/>
    <d v="2025-08-09T00:00:00"/>
    <d v="2025-08-27T00:00:00"/>
    <s v="Rejected"/>
    <n v="18"/>
    <n v="20"/>
    <s v="AGT013"/>
    <s v="Life"/>
    <s v="Fast Track"/>
    <n v="1"/>
    <s v="Valid"/>
    <x v="1"/>
    <x v="3"/>
  </r>
  <r>
    <x v="922"/>
    <s v="CUST01707"/>
    <s v="POL01141"/>
    <x v="4"/>
    <m/>
    <n v="119751.99"/>
    <d v="2025-03-25T00:00:00"/>
    <d v="2025-04-07T00:00:00"/>
    <s v="Settled"/>
    <n v="13"/>
    <n v="15"/>
    <s v="AGT005"/>
    <s v="Health"/>
    <s v="Fast Track"/>
    <n v="1"/>
    <s v="Valid"/>
    <x v="2"/>
    <x v="2"/>
  </r>
  <r>
    <x v="923"/>
    <s v="CUST01943"/>
    <s v="POL02558"/>
    <x v="9"/>
    <s v="Central"/>
    <n v="129725.29"/>
    <d v="2025-09-16T00:00:00"/>
    <m/>
    <s v="Pending"/>
    <n v="1"/>
    <n v="12"/>
    <s v="AGT038"/>
    <s v="Home"/>
    <s v="Fast Track"/>
    <n v="1"/>
    <s v="Valid"/>
    <x v="4"/>
    <x v="4"/>
  </r>
  <r>
    <x v="924"/>
    <s v="CUST01442"/>
    <s v="POL01947"/>
    <x v="12"/>
    <s v="West"/>
    <n v="45083.34"/>
    <d v="2025-07-19T00:00:00"/>
    <d v="2025-08-03T00:00:00"/>
    <s v="Settled"/>
    <n v="15"/>
    <n v="7"/>
    <s v="AGT006"/>
    <s v="Travel"/>
    <s v="Manual Review"/>
    <n v="1"/>
    <s v="Valid"/>
    <x v="2"/>
    <x v="1"/>
  </r>
  <r>
    <x v="925"/>
    <s v="CUST01072"/>
    <s v="POL03163"/>
    <x v="4"/>
    <s v="Central"/>
    <n v="29102.51"/>
    <d v="2025-05-09T00:00:00"/>
    <d v="2025-05-27T00:00:00"/>
    <s v="Settled"/>
    <n v="18"/>
    <n v="15"/>
    <s v="AGT019"/>
    <s v="Health"/>
    <s v="Standard"/>
    <n v="1"/>
    <s v="Valid"/>
    <x v="2"/>
    <x v="4"/>
  </r>
  <r>
    <x v="926"/>
    <s v="CUST01463"/>
    <s v="POL02483"/>
    <x v="3"/>
    <s v="West"/>
    <n v="77729.38"/>
    <d v="2025-02-21T00:00:00"/>
    <d v="2025-03-15T00:00:00"/>
    <s v="Settled"/>
    <n v="22"/>
    <n v="10"/>
    <s v="AGT039"/>
    <s v="Motor"/>
    <s v="Standard"/>
    <n v="1"/>
    <s v="Valid"/>
    <x v="0"/>
    <x v="1"/>
  </r>
  <r>
    <x v="927"/>
    <s v="CUST02315"/>
    <s v="POL01154"/>
    <x v="0"/>
    <s v="East"/>
    <n v="130174.84"/>
    <d v="2025-08-14T00:00:00"/>
    <d v="2025-08-22T00:00:00"/>
    <s v="Settled"/>
    <n v="8"/>
    <n v="10"/>
    <s v="AGT055"/>
    <s v="Motor"/>
    <s v="Fast Track"/>
    <n v="1"/>
    <s v="Valid"/>
    <x v="3"/>
    <x v="3"/>
  </r>
  <r>
    <x v="928"/>
    <s v="CUST01214"/>
    <s v="POL02454"/>
    <x v="0"/>
    <s v="North"/>
    <n v="75530.259999999995"/>
    <d v="2025-02-03T00:00:00"/>
    <d v="2025-02-07T00:00:00"/>
    <s v="Settled"/>
    <n v="4"/>
    <n v="10"/>
    <s v="AGT002"/>
    <s v="Motor"/>
    <s v="Fast Track"/>
    <n v="1"/>
    <s v="Valid"/>
    <x v="0"/>
    <x v="2"/>
  </r>
  <r>
    <x v="929"/>
    <s v="CUST00825"/>
    <s v="POL02770"/>
    <x v="3"/>
    <s v="West"/>
    <n v="113852.93"/>
    <d v="2025-10-29T00:00:00"/>
    <d v="2025-11-07T00:00:00"/>
    <s v="Settled"/>
    <n v="9"/>
    <n v="12"/>
    <s v="AGT058"/>
    <s v="Home"/>
    <s v="Standard"/>
    <n v="1"/>
    <s v="Valid"/>
    <x v="1"/>
    <x v="1"/>
  </r>
  <r>
    <x v="930"/>
    <s v="CUST01912"/>
    <s v="POL02019"/>
    <x v="3"/>
    <s v="North"/>
    <n v="72753.97"/>
    <d v="2025-02-08T00:00:00"/>
    <m/>
    <s v="Under Review"/>
    <n v="12"/>
    <n v="12"/>
    <s v="AGT042"/>
    <s v="Home"/>
    <s v="Standard"/>
    <n v="1"/>
    <s v="Valid"/>
    <x v="2"/>
    <x v="2"/>
  </r>
  <r>
    <x v="931"/>
    <s v="CUST01993"/>
    <s v="POL02441"/>
    <x v="3"/>
    <s v="Central"/>
    <n v="44892.6"/>
    <d v="2025-02-03T00:00:00"/>
    <d v="2025-02-14T00:00:00"/>
    <s v="Rejected"/>
    <n v="11"/>
    <n v="10"/>
    <s v="AGT001"/>
    <s v="Motor"/>
    <s v="Standard"/>
    <n v="1"/>
    <s v="Valid"/>
    <x v="4"/>
    <x v="4"/>
  </r>
  <r>
    <x v="932"/>
    <s v="CUST00438"/>
    <s v="POL01611"/>
    <x v="7"/>
    <s v="South"/>
    <n v="21350.13"/>
    <d v="2025-03-10T00:00:00"/>
    <d v="2025-03-11T00:00:00"/>
    <s v="Settled"/>
    <n v="1"/>
    <n v="7"/>
    <s v="AGT008"/>
    <s v="Travel"/>
    <s v="Standard"/>
    <n v="1"/>
    <s v="Valid"/>
    <x v="2"/>
    <x v="0"/>
  </r>
  <r>
    <x v="933"/>
    <s v="CUST02024"/>
    <s v="POL02918"/>
    <x v="5"/>
    <s v="South"/>
    <n v="98259.41"/>
    <d v="2025-10-05T00:00:00"/>
    <d v="2025-10-18T00:00:00"/>
    <s v="Settled"/>
    <n v="13"/>
    <n v="15"/>
    <s v="AGT077"/>
    <s v="Health"/>
    <s v="Standard"/>
    <n v="1"/>
    <s v="Valid"/>
    <x v="4"/>
    <x v="0"/>
  </r>
  <r>
    <x v="934"/>
    <s v="CUST00678"/>
    <s v="POL00761"/>
    <x v="5"/>
    <s v="East"/>
    <n v="62013.07"/>
    <d v="2025-10-10T00:00:00"/>
    <m/>
    <s v="Pending"/>
    <n v="15"/>
    <n v="15"/>
    <s v="AGT036"/>
    <s v="Health"/>
    <s v="Standard"/>
    <n v="1"/>
    <s v="Valid"/>
    <x v="3"/>
    <x v="3"/>
  </r>
  <r>
    <x v="935"/>
    <s v="CUST00310"/>
    <s v="POL01358"/>
    <x v="5"/>
    <s v="East"/>
    <n v="25982.959999999999"/>
    <d v="2025-07-14T00:00:00"/>
    <m/>
    <s v="Pending"/>
    <n v="11"/>
    <n v="15"/>
    <s v="AGT075"/>
    <s v="Health"/>
    <s v="Standard"/>
    <n v="1"/>
    <s v="Valid"/>
    <x v="2"/>
    <x v="3"/>
  </r>
  <r>
    <x v="936"/>
    <s v="CUST02354"/>
    <s v="POL00813"/>
    <x v="4"/>
    <s v="West"/>
    <n v="142762.82"/>
    <d v="2025-09-23T00:00:00"/>
    <m/>
    <s v="Pending"/>
    <n v="19"/>
    <n v="15"/>
    <s v="AGT042"/>
    <s v="Health"/>
    <s v="Fraud Review"/>
    <n v="1"/>
    <s v="Valid"/>
    <x v="2"/>
    <x v="1"/>
  </r>
  <r>
    <x v="937"/>
    <s v="CUST02199"/>
    <s v="POL00325"/>
    <x v="3"/>
    <s v="West"/>
    <n v="91270.47"/>
    <d v="2025-05-22T00:00:00"/>
    <m/>
    <s v="Pending"/>
    <n v="32"/>
    <n v="10"/>
    <s v="AGT011"/>
    <s v="Motor"/>
    <s v="Fraud Review"/>
    <n v="1"/>
    <s v="Valid"/>
    <x v="1"/>
    <x v="1"/>
  </r>
  <r>
    <x v="938"/>
    <s v="CUST02491"/>
    <s v="POL01972"/>
    <x v="3"/>
    <s v="West"/>
    <n v="138573.73000000001"/>
    <d v="2025-11-29T00:00:00"/>
    <m/>
    <s v="Pending"/>
    <n v="9"/>
    <n v="12"/>
    <s v="AGT059"/>
    <s v="Home"/>
    <s v="Fast Track"/>
    <n v="1"/>
    <s v="Valid"/>
    <x v="2"/>
    <x v="1"/>
  </r>
  <r>
    <x v="939"/>
    <s v="CUST01980"/>
    <s v="POL00379"/>
    <x v="5"/>
    <s v="Central"/>
    <n v="46233.32"/>
    <d v="2025-01-18T00:00:00"/>
    <m/>
    <s v="Under Review"/>
    <n v="21"/>
    <n v="15"/>
    <s v="AGT039"/>
    <s v="Health"/>
    <s v="Standard"/>
    <n v="1"/>
    <s v="Valid"/>
    <x v="4"/>
    <x v="4"/>
  </r>
  <r>
    <x v="940"/>
    <s v="CUST00954"/>
    <s v="POL00724"/>
    <x v="8"/>
    <s v="East"/>
    <n v="217850.1"/>
    <d v="2025-07-24T00:00:00"/>
    <d v="2025-08-15T00:00:00"/>
    <s v="Settled"/>
    <n v="22"/>
    <n v="20"/>
    <s v="AGT031"/>
    <s v="Life"/>
    <s v="Standard"/>
    <n v="1"/>
    <s v="Valid"/>
    <x v="2"/>
    <x v="3"/>
  </r>
  <r>
    <x v="941"/>
    <s v="CUST01692"/>
    <s v="POL02443"/>
    <x v="14"/>
    <s v="East"/>
    <n v="119103.67"/>
    <d v="2025-05-09T00:00:00"/>
    <d v="2025-06-03T00:00:00"/>
    <s v="Rejected"/>
    <n v="25"/>
    <n v="15"/>
    <s v="AGT017"/>
    <s v="Health"/>
    <s v="Manual Review"/>
    <n v="1"/>
    <s v="Valid"/>
    <x v="0"/>
    <x v="3"/>
  </r>
  <r>
    <x v="942"/>
    <s v="CUST00022"/>
    <s v="POL00772"/>
    <x v="2"/>
    <s v="Central"/>
    <n v="305199.06"/>
    <d v="2025-04-29T00:00:00"/>
    <m/>
    <s v="Pending"/>
    <n v="24"/>
    <n v="20"/>
    <s v="AGT036"/>
    <s v="Life"/>
    <s v="Manual Review"/>
    <n v="1"/>
    <s v="Valid"/>
    <x v="1"/>
    <x v="4"/>
  </r>
  <r>
    <x v="943"/>
    <s v="CUST01152"/>
    <s v="POL02763"/>
    <x v="8"/>
    <s v="South"/>
    <n v="190589.38"/>
    <d v="2025-09-23T00:00:00"/>
    <d v="2025-10-11T00:00:00"/>
    <s v="Settled"/>
    <n v="18"/>
    <n v="20"/>
    <s v="AGT078"/>
    <s v="Life"/>
    <s v="Fast Track"/>
    <n v="1"/>
    <s v="Valid"/>
    <x v="2"/>
    <x v="0"/>
  </r>
  <r>
    <x v="944"/>
    <s v="CUST02040"/>
    <s v="POL00158"/>
    <x v="14"/>
    <s v="South"/>
    <n v="197831.85"/>
    <d v="2025-09-14T00:00:00"/>
    <d v="2025-09-26T00:00:00"/>
    <s v="Settled"/>
    <n v="12"/>
    <n v="15"/>
    <s v="AGT018"/>
    <s v="Health"/>
    <s v="Standard"/>
    <n v="1"/>
    <s v="Valid"/>
    <x v="3"/>
    <x v="0"/>
  </r>
  <r>
    <x v="945"/>
    <s v="CUST00785"/>
    <s v="POL01463"/>
    <x v="3"/>
    <s v="North"/>
    <n v="37478.400000000001"/>
    <d v="2025-07-01T00:00:00"/>
    <d v="2025-07-06T00:00:00"/>
    <s v="Rejected"/>
    <n v="5"/>
    <n v="10"/>
    <s v="AGT046"/>
    <s v="Motor"/>
    <s v="Standard"/>
    <n v="1"/>
    <s v="Valid"/>
    <x v="2"/>
    <x v="2"/>
  </r>
  <r>
    <x v="946"/>
    <s v="CUST00712"/>
    <s v="POL00215"/>
    <x v="3"/>
    <s v="West"/>
    <n v="9338.11"/>
    <d v="2025-10-19T00:00:00"/>
    <d v="2025-10-27T00:00:00"/>
    <s v="Settled"/>
    <n v="8"/>
    <n v="10"/>
    <s v="AGT003"/>
    <s v="Motor"/>
    <s v="Standard"/>
    <n v="1"/>
    <s v="Valid"/>
    <x v="0"/>
    <x v="1"/>
  </r>
  <r>
    <x v="947"/>
    <s v="CUST00097"/>
    <s v="POL00191"/>
    <x v="0"/>
    <s v="West"/>
    <n v="68795.75"/>
    <d v="2025-02-28T00:00:00"/>
    <m/>
    <s v="Pending"/>
    <n v="6"/>
    <n v="10"/>
    <s v="AGT057"/>
    <s v="Motor"/>
    <s v="Standard"/>
    <n v="1"/>
    <s v="Valid"/>
    <x v="2"/>
    <x v="1"/>
  </r>
  <r>
    <x v="948"/>
    <s v="CUST00740"/>
    <s v="POL02532"/>
    <x v="5"/>
    <s v="South"/>
    <n v="92488.86"/>
    <d v="2025-01-26T00:00:00"/>
    <d v="2025-02-03T00:00:00"/>
    <s v="Settled"/>
    <n v="8"/>
    <n v="15"/>
    <s v="AGT072"/>
    <s v="Health"/>
    <s v="Standard"/>
    <n v="1"/>
    <s v="Valid"/>
    <x v="3"/>
    <x v="0"/>
  </r>
  <r>
    <x v="949"/>
    <s v="CUST00909"/>
    <s v="POL00214"/>
    <x v="4"/>
    <s v="North"/>
    <n v="88264.24"/>
    <d v="2025-03-19T00:00:00"/>
    <d v="2025-03-29T00:00:00"/>
    <s v="Settled"/>
    <n v="10"/>
    <n v="15"/>
    <s v="AGT079"/>
    <s v="Health"/>
    <s v="Standard"/>
    <n v="1"/>
    <s v="Valid"/>
    <x v="1"/>
    <x v="2"/>
  </r>
  <r>
    <x v="950"/>
    <s v="CUST01241"/>
    <s v="POL02856"/>
    <x v="9"/>
    <s v="North"/>
    <n v="142829.92000000001"/>
    <d v="2025-02-02T00:00:00"/>
    <d v="2025-02-10T00:00:00"/>
    <s v="Settled"/>
    <n v="8"/>
    <n v="12"/>
    <s v="AGT065"/>
    <s v="Home"/>
    <s v="Standard"/>
    <n v="1"/>
    <s v="Valid"/>
    <x v="2"/>
    <x v="2"/>
  </r>
  <r>
    <x v="951"/>
    <s v="CUST01680"/>
    <s v="POL01916"/>
    <x v="10"/>
    <s v="East"/>
    <n v="20887.689999999999"/>
    <d v="2025-10-11T00:00:00"/>
    <d v="2025-10-24T00:00:00"/>
    <s v="Settled"/>
    <n v="13"/>
    <n v="7"/>
    <s v="AGT054"/>
    <s v="Travel"/>
    <s v="Standard"/>
    <n v="1"/>
    <s v="Valid"/>
    <x v="4"/>
    <x v="3"/>
  </r>
  <r>
    <x v="952"/>
    <s v="CUST01538"/>
    <s v="POL01545"/>
    <x v="12"/>
    <s v="North"/>
    <n v="58449.91"/>
    <d v="2025-06-21T00:00:00"/>
    <d v="2025-07-10T00:00:00"/>
    <s v="Settled"/>
    <n v="19"/>
    <n v="7"/>
    <s v="AGT047"/>
    <s v="Travel"/>
    <s v="Manual Review"/>
    <n v="1"/>
    <s v="Valid"/>
    <x v="0"/>
    <x v="2"/>
  </r>
  <r>
    <x v="953"/>
    <s v="CUST00003"/>
    <s v="POL02940"/>
    <x v="12"/>
    <s v="West"/>
    <n v="12344.13"/>
    <d v="2025-05-25T00:00:00"/>
    <d v="2025-05-26T00:00:00"/>
    <s v="Settled"/>
    <n v="1"/>
    <n v="7"/>
    <s v="AGT070"/>
    <s v="Travel"/>
    <s v="Standard"/>
    <n v="1"/>
    <s v="Valid"/>
    <x v="4"/>
    <x v="1"/>
  </r>
  <r>
    <x v="954"/>
    <s v="CUST01609"/>
    <s v="POL01241"/>
    <x v="8"/>
    <m/>
    <n v="295852.92"/>
    <d v="2025-06-15T00:00:00"/>
    <d v="2025-07-07T00:00:00"/>
    <s v="Settled"/>
    <n v="22"/>
    <n v="20"/>
    <s v="AGT001"/>
    <s v="Life"/>
    <s v="Fast Track"/>
    <n v="1"/>
    <s v="Valid"/>
    <x v="4"/>
    <x v="4"/>
  </r>
  <r>
    <x v="955"/>
    <s v="CUST00424"/>
    <s v="POL01279"/>
    <x v="0"/>
    <s v="West"/>
    <n v="43276.69"/>
    <d v="2025-02-01T00:00:00"/>
    <d v="2025-02-16T00:00:00"/>
    <s v="Settled"/>
    <n v="15"/>
    <n v="10"/>
    <s v="AGT020"/>
    <s v="Motor"/>
    <s v="Manual Review"/>
    <n v="1"/>
    <s v="Valid"/>
    <x v="0"/>
    <x v="1"/>
  </r>
  <r>
    <x v="956"/>
    <s v="CUST00712"/>
    <s v="POL01312"/>
    <x v="5"/>
    <s v="Central"/>
    <n v="163536.95999999999"/>
    <d v="2025-08-05T00:00:00"/>
    <d v="2025-08-19T00:00:00"/>
    <s v="Settled"/>
    <n v="14"/>
    <n v="15"/>
    <s v="AGT004"/>
    <s v="Health"/>
    <s v="Standard"/>
    <n v="1"/>
    <s v="Valid"/>
    <x v="0"/>
    <x v="4"/>
  </r>
  <r>
    <x v="957"/>
    <s v="CUST00634"/>
    <s v="POL02082"/>
    <x v="7"/>
    <s v="Central"/>
    <n v="17899.439999999999"/>
    <d v="2025-11-22T00:00:00"/>
    <d v="2025-11-25T00:00:00"/>
    <s v="Settled"/>
    <n v="3"/>
    <n v="7"/>
    <s v="AGT019"/>
    <s v="Travel"/>
    <s v="Standard"/>
    <n v="1"/>
    <s v="Valid"/>
    <x v="2"/>
    <x v="4"/>
  </r>
  <r>
    <x v="958"/>
    <s v="CUST01462"/>
    <s v="POL02712"/>
    <x v="3"/>
    <s v="West"/>
    <n v="68067.47"/>
    <d v="2025-02-17T00:00:00"/>
    <d v="2025-02-23T00:00:00"/>
    <s v="Settled"/>
    <n v="6"/>
    <n v="10"/>
    <s v="AGT018"/>
    <s v="Motor"/>
    <s v="Standard"/>
    <n v="1"/>
    <s v="Valid"/>
    <x v="2"/>
    <x v="1"/>
  </r>
  <r>
    <x v="959"/>
    <s v="CUST00338"/>
    <s v="POL01735"/>
    <x v="9"/>
    <s v="East"/>
    <n v="116258.82"/>
    <d v="2025-03-26T00:00:00"/>
    <d v="2025-04-10T00:00:00"/>
    <s v="Settled"/>
    <n v="15"/>
    <n v="12"/>
    <s v="AGT036"/>
    <s v="Home"/>
    <s v="Standard"/>
    <n v="1"/>
    <s v="Valid"/>
    <x v="3"/>
    <x v="3"/>
  </r>
  <r>
    <x v="960"/>
    <s v="CUST02303"/>
    <s v="POL00900"/>
    <x v="7"/>
    <s v="West"/>
    <n v="34072.129999999997"/>
    <d v="2025-09-17T00:00:00"/>
    <d v="2025-09-25T00:00:00"/>
    <s v="Settled"/>
    <n v="8"/>
    <n v="7"/>
    <s v="AGT056"/>
    <s v="Travel"/>
    <s v="Manual Review"/>
    <n v="1"/>
    <s v="Valid"/>
    <x v="2"/>
    <x v="1"/>
  </r>
  <r>
    <x v="961"/>
    <s v="CUST00654"/>
    <s v="POL02848"/>
    <x v="0"/>
    <s v="East"/>
    <n v="40445.589999999997"/>
    <d v="2025-09-24T00:00:00"/>
    <d v="2025-09-30T00:00:00"/>
    <s v="Settled"/>
    <n v="6"/>
    <n v="10"/>
    <s v="AGT071"/>
    <s v="Motor"/>
    <s v="Fast Track"/>
    <n v="1"/>
    <s v="Valid"/>
    <x v="2"/>
    <x v="3"/>
  </r>
  <r>
    <x v="962"/>
    <s v="CUST02500"/>
    <s v="POL01917"/>
    <x v="16"/>
    <s v="South"/>
    <n v="38049.620000000003"/>
    <d v="2025-04-05T00:00:00"/>
    <d v="2025-04-08T00:00:00"/>
    <s v="Settled"/>
    <n v="3"/>
    <n v="7"/>
    <s v="AGT048"/>
    <s v="Travel"/>
    <s v="Standard"/>
    <n v="1"/>
    <s v="Valid"/>
    <x v="1"/>
    <x v="0"/>
  </r>
  <r>
    <x v="963"/>
    <s v="CUST01555"/>
    <s v="POL02664"/>
    <x v="0"/>
    <s v="North"/>
    <n v="66220.149999999994"/>
    <d v="2025-01-05T00:00:00"/>
    <d v="2025-01-06T00:00:00"/>
    <s v="Rejected"/>
    <n v="1"/>
    <n v="10"/>
    <s v="AGT004"/>
    <s v="Motor"/>
    <s v="Standard"/>
    <n v="1"/>
    <s v="Valid"/>
    <x v="0"/>
    <x v="2"/>
  </r>
  <r>
    <x v="964"/>
    <s v="CUST02064"/>
    <s v="POL01384"/>
    <x v="0"/>
    <s v="West"/>
    <n v="81255.38"/>
    <d v="2025-08-29T00:00:00"/>
    <m/>
    <s v="Under Review"/>
    <n v="6"/>
    <n v="10"/>
    <s v="AGT008"/>
    <s v="Motor"/>
    <s v="Fast Track"/>
    <n v="1"/>
    <s v="Valid"/>
    <x v="0"/>
    <x v="1"/>
  </r>
  <r>
    <x v="965"/>
    <s v="CUST01734"/>
    <s v="POL00638"/>
    <x v="5"/>
    <s v="Central"/>
    <n v="236516.87"/>
    <d v="2025-03-27T00:00:00"/>
    <m/>
    <s v="Pending"/>
    <n v="20"/>
    <n v="15"/>
    <s v="AGT036"/>
    <s v="Health"/>
    <s v="Standard"/>
    <n v="1"/>
    <s v="Valid"/>
    <x v="0"/>
    <x v="4"/>
  </r>
  <r>
    <x v="966"/>
    <s v="CUST02366"/>
    <s v="POL03023"/>
    <x v="2"/>
    <s v="West"/>
    <n v="323502.32"/>
    <d v="2025-09-28T00:00:00"/>
    <d v="2025-10-17T00:00:00"/>
    <s v="Settled"/>
    <n v="19"/>
    <n v="20"/>
    <s v="AGT050"/>
    <s v="Life"/>
    <s v="Standard"/>
    <n v="1"/>
    <s v="Valid"/>
    <x v="2"/>
    <x v="1"/>
  </r>
  <r>
    <x v="967"/>
    <s v="CUST00618"/>
    <s v="POL02169"/>
    <x v="11"/>
    <s v="South"/>
    <n v="34041.71"/>
    <d v="2025-04-23T00:00:00"/>
    <d v="2025-05-05T00:00:00"/>
    <s v="Settled"/>
    <n v="12"/>
    <n v="10"/>
    <s v="AGT066"/>
    <s v="Motor"/>
    <s v="Standard"/>
    <n v="1"/>
    <s v="Valid"/>
    <x v="0"/>
    <x v="0"/>
  </r>
  <r>
    <x v="968"/>
    <s v="CUST01472"/>
    <s v="POL00985"/>
    <x v="7"/>
    <s v="East"/>
    <n v="107325.33"/>
    <d v="2025-11-23T00:00:00"/>
    <d v="2025-11-30T00:00:00"/>
    <s v="Settled"/>
    <n v="7"/>
    <n v="7"/>
    <s v="AGT030"/>
    <s v="Travel"/>
    <s v="Standard"/>
    <n v="1"/>
    <s v="Valid"/>
    <x v="2"/>
    <x v="3"/>
  </r>
  <r>
    <x v="969"/>
    <s v="CUST00060"/>
    <s v="POL02713"/>
    <x v="9"/>
    <s v="West"/>
    <n v="207866.63"/>
    <d v="2025-10-15T00:00:00"/>
    <d v="2025-11-03T00:00:00"/>
    <s v="Settled"/>
    <n v="19"/>
    <n v="12"/>
    <s v="AGT015"/>
    <s v="Home"/>
    <s v="Standard"/>
    <n v="1"/>
    <s v="Valid"/>
    <x v="2"/>
    <x v="1"/>
  </r>
  <r>
    <x v="970"/>
    <s v="CUST02440"/>
    <s v="POL00030"/>
    <x v="5"/>
    <s v="West"/>
    <n v="130030.62"/>
    <d v="2025-01-23T00:00:00"/>
    <d v="2025-01-28T00:00:00"/>
    <s v="Settled"/>
    <n v="5"/>
    <n v="15"/>
    <s v="AGT012"/>
    <s v="Health"/>
    <s v="Fast Track"/>
    <n v="1"/>
    <s v="Valid"/>
    <x v="2"/>
    <x v="1"/>
  </r>
  <r>
    <x v="971"/>
    <s v="CUST02341"/>
    <s v="POL02977"/>
    <x v="2"/>
    <s v="East"/>
    <n v="266416.81"/>
    <d v="2025-09-07T00:00:00"/>
    <m/>
    <s v="Pending"/>
    <n v="28"/>
    <n v="20"/>
    <s v="AGT050"/>
    <s v="Life"/>
    <s v="Manual Review"/>
    <n v="1"/>
    <s v="Valid"/>
    <x v="4"/>
    <x v="3"/>
  </r>
  <r>
    <x v="972"/>
    <s v="CUST01940"/>
    <s v="POL01852"/>
    <x v="4"/>
    <s v="South"/>
    <n v="137476.74"/>
    <d v="2025-08-29T00:00:00"/>
    <d v="2025-09-08T00:00:00"/>
    <s v="Settled"/>
    <n v="10"/>
    <n v="15"/>
    <s v="AGT080"/>
    <s v="Health"/>
    <s v="Standard"/>
    <n v="1"/>
    <s v="Valid"/>
    <x v="3"/>
    <x v="0"/>
  </r>
  <r>
    <x v="973"/>
    <s v="CUST01420"/>
    <s v="POL01888"/>
    <x v="14"/>
    <s v="South"/>
    <n v="22317.05"/>
    <d v="2025-04-13T00:00:00"/>
    <d v="2025-04-22T00:00:00"/>
    <s v="Settled"/>
    <n v="9"/>
    <n v="15"/>
    <s v="AGT006"/>
    <s v="Health"/>
    <s v="Fast Track"/>
    <n v="1"/>
    <s v="Valid"/>
    <x v="3"/>
    <x v="0"/>
  </r>
  <r>
    <x v="974"/>
    <s v="CUST02468"/>
    <s v="POL00043"/>
    <x v="1"/>
    <s v="Central"/>
    <n v="819621.24"/>
    <d v="2025-11-03T00:00:00"/>
    <d v="2025-11-23T00:00:00"/>
    <s v="Settled"/>
    <n v="20"/>
    <n v="20"/>
    <s v="AGT001"/>
    <s v="Life"/>
    <s v="Standard"/>
    <n v="1"/>
    <s v="Valid"/>
    <x v="3"/>
    <x v="4"/>
  </r>
  <r>
    <x v="975"/>
    <s v="CUST00461"/>
    <s v="POL00563"/>
    <x v="0"/>
    <s v="North"/>
    <n v="116396.28"/>
    <d v="2025-09-21T00:00:00"/>
    <m/>
    <s v="Under Review"/>
    <n v="9"/>
    <n v="10"/>
    <s v="AGT001"/>
    <s v="Motor"/>
    <s v="Standard"/>
    <n v="1"/>
    <s v="Valid"/>
    <x v="0"/>
    <x v="2"/>
  </r>
  <r>
    <x v="976"/>
    <s v="CUST02187"/>
    <s v="POL02306"/>
    <x v="4"/>
    <s v="Central"/>
    <n v="75759.13"/>
    <d v="2025-03-30T00:00:00"/>
    <m/>
    <s v="Under Review"/>
    <n v="8"/>
    <n v="15"/>
    <s v="AGT044"/>
    <s v="Health"/>
    <s v="Fast Track"/>
    <n v="1"/>
    <s v="Valid"/>
    <x v="3"/>
    <x v="4"/>
  </r>
  <r>
    <x v="977"/>
    <s v="CUST02472"/>
    <s v="POL01787"/>
    <x v="11"/>
    <s v="North"/>
    <n v="114491.03"/>
    <d v="2025-09-28T00:00:00"/>
    <d v="2025-10-17T00:00:00"/>
    <s v="Settled"/>
    <n v="19"/>
    <n v="10"/>
    <s v="AGT026"/>
    <s v="Motor"/>
    <s v="Manual Review"/>
    <n v="1"/>
    <s v="Valid"/>
    <x v="2"/>
    <x v="2"/>
  </r>
  <r>
    <x v="978"/>
    <s v="CUST00052"/>
    <s v="POL00409"/>
    <x v="9"/>
    <s v="Central"/>
    <n v="164469.12"/>
    <d v="2025-08-26T00:00:00"/>
    <d v="2025-09-12T00:00:00"/>
    <s v="Settled"/>
    <n v="17"/>
    <n v="12"/>
    <s v="AGT066"/>
    <s v="Home"/>
    <s v="Fraud Review"/>
    <n v="1"/>
    <s v="Valid"/>
    <x v="1"/>
    <x v="4"/>
  </r>
  <r>
    <x v="979"/>
    <s v="CUST01165"/>
    <s v="POL02131"/>
    <x v="3"/>
    <s v="East"/>
    <n v="33726.879999999997"/>
    <d v="2025-06-21T00:00:00"/>
    <m/>
    <s v="Under Review"/>
    <n v="20"/>
    <n v="10"/>
    <s v="AGT065"/>
    <s v="Motor"/>
    <s v="Standard"/>
    <n v="1"/>
    <s v="Valid"/>
    <x v="3"/>
    <x v="3"/>
  </r>
  <r>
    <x v="980"/>
    <s v="CUST01389"/>
    <s v="POL02389"/>
    <x v="3"/>
    <s v="West"/>
    <n v="73016.59"/>
    <d v="2025-10-25T00:00:00"/>
    <d v="2025-10-29T00:00:00"/>
    <s v="Settled"/>
    <n v="4"/>
    <n v="10"/>
    <s v="AGT041"/>
    <s v="Motor"/>
    <s v="Standard"/>
    <n v="1"/>
    <s v="Valid"/>
    <x v="4"/>
    <x v="1"/>
  </r>
  <r>
    <x v="981"/>
    <s v="CUST02165"/>
    <s v="POL00872"/>
    <x v="5"/>
    <s v="West"/>
    <n v="108463.79"/>
    <d v="2025-06-19T00:00:00"/>
    <d v="2025-06-25T00:00:00"/>
    <s v="Settled"/>
    <n v="6"/>
    <n v="15"/>
    <s v="AGT004"/>
    <s v="Health"/>
    <s v="Fast Track"/>
    <n v="1"/>
    <s v="Valid"/>
    <x v="1"/>
    <x v="1"/>
  </r>
  <r>
    <x v="982"/>
    <s v="CUST02321"/>
    <s v="POL02206"/>
    <x v="5"/>
    <s v="West"/>
    <n v="77917.460000000006"/>
    <d v="2025-04-01T00:00:00"/>
    <m/>
    <s v="Under Review"/>
    <n v="7"/>
    <n v="15"/>
    <s v="AGT046"/>
    <s v="Health"/>
    <s v="Standard"/>
    <n v="1"/>
    <s v="Valid"/>
    <x v="0"/>
    <x v="1"/>
  </r>
  <r>
    <x v="983"/>
    <s v="CUST02019"/>
    <s v="POL03114"/>
    <x v="3"/>
    <s v="West"/>
    <n v="56366.9"/>
    <d v="2025-06-20T00:00:00"/>
    <m/>
    <s v="Pending"/>
    <n v="7"/>
    <n v="10"/>
    <s v="AGT030"/>
    <s v="Motor"/>
    <s v="Fast Track"/>
    <n v="1"/>
    <s v="Valid"/>
    <x v="0"/>
    <x v="1"/>
  </r>
  <r>
    <x v="984"/>
    <s v="CUST01795"/>
    <s v="POL01544"/>
    <x v="0"/>
    <s v="North"/>
    <n v="116769.34"/>
    <d v="2025-06-11T00:00:00"/>
    <m/>
    <s v="Pending"/>
    <n v="21"/>
    <n v="10"/>
    <s v="AGT067"/>
    <s v="Motor"/>
    <s v="Fraud Review"/>
    <n v="1"/>
    <s v="Valid"/>
    <x v="0"/>
    <x v="2"/>
  </r>
  <r>
    <x v="985"/>
    <s v="CUST00067"/>
    <s v="POL00734"/>
    <x v="3"/>
    <s v="South"/>
    <n v="123331.7"/>
    <d v="2025-02-25T00:00:00"/>
    <d v="2025-02-26T00:00:00"/>
    <s v="Settled"/>
    <n v="1"/>
    <n v="12"/>
    <s v="AGT059"/>
    <s v="Home"/>
    <s v="Standard"/>
    <n v="1"/>
    <s v="Valid"/>
    <x v="2"/>
    <x v="0"/>
  </r>
  <r>
    <x v="986"/>
    <s v="CUST01000"/>
    <s v="POL03079"/>
    <x v="4"/>
    <s v="South"/>
    <n v="288079.90000000002"/>
    <d v="2025-07-11T00:00:00"/>
    <m/>
    <s v="Pending"/>
    <n v="12"/>
    <n v="15"/>
    <s v="AGT077"/>
    <s v="Health"/>
    <s v="Fast Track"/>
    <n v="1"/>
    <s v="Valid"/>
    <x v="4"/>
    <x v="0"/>
  </r>
  <r>
    <x v="987"/>
    <s v="CUST01977"/>
    <s v="POL02917"/>
    <x v="10"/>
    <s v="West"/>
    <n v="19621.32"/>
    <d v="2025-09-29T00:00:00"/>
    <m/>
    <s v="Under Review"/>
    <n v="1"/>
    <n v="7"/>
    <s v="AGT030"/>
    <s v="Travel"/>
    <s v="Fast Track"/>
    <n v="1"/>
    <s v="Valid"/>
    <x v="1"/>
    <x v="1"/>
  </r>
  <r>
    <x v="988"/>
    <s v="CUST02183"/>
    <s v="POL01462"/>
    <x v="3"/>
    <s v="West"/>
    <n v="143541.91"/>
    <d v="2025-10-21T00:00:00"/>
    <d v="2025-11-01T00:00:00"/>
    <s v="Settled"/>
    <n v="11"/>
    <n v="12"/>
    <s v="AGT026"/>
    <s v="Home"/>
    <s v="Fast Track"/>
    <n v="1"/>
    <s v="Valid"/>
    <x v="0"/>
    <x v="1"/>
  </r>
  <r>
    <x v="989"/>
    <s v="CUST02265"/>
    <s v="POL01361"/>
    <x v="9"/>
    <s v="South"/>
    <n v="60471.99"/>
    <d v="2025-08-27T00:00:00"/>
    <d v="2025-09-13T00:00:00"/>
    <s v="Settled"/>
    <n v="17"/>
    <n v="12"/>
    <s v="AGT039"/>
    <s v="Home"/>
    <s v="Standard"/>
    <n v="1"/>
    <s v="Valid"/>
    <x v="3"/>
    <x v="0"/>
  </r>
  <r>
    <x v="990"/>
    <s v="CUST02328"/>
    <s v="POL02669"/>
    <x v="1"/>
    <s v="West"/>
    <n v="465983.18"/>
    <d v="2025-06-13T00:00:00"/>
    <m/>
    <s v="Pending"/>
    <n v="21"/>
    <n v="20"/>
    <s v="AGT067"/>
    <s v="Life"/>
    <s v="Manual Review"/>
    <n v="1"/>
    <s v="Valid"/>
    <x v="3"/>
    <x v="1"/>
  </r>
  <r>
    <x v="991"/>
    <s v="CUST02356"/>
    <s v="POL00002"/>
    <x v="14"/>
    <s v="South"/>
    <n v="41195.06"/>
    <d v="2025-10-11T00:00:00"/>
    <d v="2025-10-22T00:00:00"/>
    <s v="Settled"/>
    <n v="11"/>
    <n v="15"/>
    <s v="AGT041"/>
    <s v="Health"/>
    <s v="Standard"/>
    <n v="1"/>
    <s v="Valid"/>
    <x v="4"/>
    <x v="0"/>
  </r>
  <r>
    <x v="992"/>
    <s v="CUST01373"/>
    <s v="POL01000"/>
    <x v="7"/>
    <s v="South"/>
    <n v="36180.870000000003"/>
    <d v="2025-11-07T00:00:00"/>
    <m/>
    <s v="Under Review"/>
    <n v="2"/>
    <n v="7"/>
    <s v="AGT027"/>
    <s v="Travel"/>
    <s v="Standard"/>
    <n v="1"/>
    <s v="Valid"/>
    <x v="2"/>
    <x v="0"/>
  </r>
  <r>
    <x v="993"/>
    <s v="CUST00446"/>
    <s v="POL01739"/>
    <x v="10"/>
    <s v="South"/>
    <n v="64625.21"/>
    <d v="2025-09-30T00:00:00"/>
    <m/>
    <s v="Under Review"/>
    <n v="6"/>
    <n v="7"/>
    <s v="AGT073"/>
    <s v="Travel"/>
    <s v="Fast Track"/>
    <n v="1"/>
    <s v="Valid"/>
    <x v="3"/>
    <x v="0"/>
  </r>
  <r>
    <x v="994"/>
    <s v="CUST00806"/>
    <s v="POL02093"/>
    <x v="12"/>
    <s v="West"/>
    <n v="31030.85"/>
    <d v="2025-09-22T00:00:00"/>
    <d v="2025-09-24T00:00:00"/>
    <s v="Settled"/>
    <n v="2"/>
    <n v="7"/>
    <s v="AGT032"/>
    <s v="Travel"/>
    <s v="Fast Track"/>
    <n v="1"/>
    <s v="Valid"/>
    <x v="2"/>
    <x v="1"/>
  </r>
  <r>
    <x v="995"/>
    <s v="CUST01402"/>
    <s v="POL02011"/>
    <x v="11"/>
    <s v="North"/>
    <n v="34139.51"/>
    <d v="2025-09-20T00:00:00"/>
    <m/>
    <s v="Pending"/>
    <n v="9"/>
    <n v="10"/>
    <s v="AGT071"/>
    <s v="Motor"/>
    <s v="Standard"/>
    <n v="1"/>
    <s v="Valid"/>
    <x v="0"/>
    <x v="2"/>
  </r>
  <r>
    <x v="996"/>
    <s v="CUST01560"/>
    <s v="POL01186"/>
    <x v="3"/>
    <s v="Central"/>
    <n v="120143.78"/>
    <d v="2025-06-13T00:00:00"/>
    <d v="2025-07-01T00:00:00"/>
    <s v="Settled"/>
    <n v="18"/>
    <n v="10"/>
    <s v="AGT052"/>
    <s v="Motor"/>
    <s v="Manual Review"/>
    <n v="1"/>
    <s v="Valid"/>
    <x v="0"/>
    <x v="4"/>
  </r>
  <r>
    <x v="997"/>
    <s v="CUST01939"/>
    <s v="POL02782"/>
    <x v="8"/>
    <s v="West"/>
    <n v="379142.5"/>
    <d v="2025-09-18T00:00:00"/>
    <d v="2025-10-06T00:00:00"/>
    <s v="Settled"/>
    <n v="18"/>
    <n v="20"/>
    <s v="AGT006"/>
    <s v="Life"/>
    <s v="Fast Track"/>
    <n v="1"/>
    <s v="Valid"/>
    <x v="3"/>
    <x v="1"/>
  </r>
  <r>
    <x v="998"/>
    <s v="CUST00601"/>
    <s v="POL02079"/>
    <x v="9"/>
    <s v="East"/>
    <n v="104072.32000000001"/>
    <d v="2025-05-08T00:00:00"/>
    <d v="2025-06-01T00:00:00"/>
    <s v="Settled"/>
    <n v="24"/>
    <n v="12"/>
    <s v="AGT040"/>
    <s v="Home"/>
    <s v="Manual Review"/>
    <n v="1"/>
    <s v="Valid"/>
    <x v="4"/>
    <x v="3"/>
  </r>
  <r>
    <x v="999"/>
    <s v="CUST01781"/>
    <s v="POL01730"/>
    <x v="11"/>
    <s v="South"/>
    <n v="34651.39"/>
    <d v="2025-11-12T00:00:00"/>
    <d v="2025-11-17T00:00:00"/>
    <s v="Settled"/>
    <n v="5"/>
    <n v="10"/>
    <s v="AGT056"/>
    <s v="Motor"/>
    <s v="Standard"/>
    <n v="1"/>
    <s v="Valid"/>
    <x v="2"/>
    <x v="0"/>
  </r>
  <r>
    <x v="1000"/>
    <s v="CUST02346"/>
    <s v="POL03004"/>
    <x v="3"/>
    <s v="West"/>
    <n v="38618.94"/>
    <d v="2025-10-23T00:00:00"/>
    <m/>
    <s v="Under Review"/>
    <n v="10"/>
    <n v="12"/>
    <s v="AGT074"/>
    <s v="Home"/>
    <s v="Standard"/>
    <n v="1"/>
    <s v="Valid"/>
    <x v="3"/>
    <x v="1"/>
  </r>
  <r>
    <x v="1001"/>
    <s v="CUST01324"/>
    <s v="POL00302"/>
    <x v="14"/>
    <s v="Central"/>
    <n v="367304.09"/>
    <d v="2025-07-22T00:00:00"/>
    <d v="2025-08-10T00:00:00"/>
    <s v="Settled"/>
    <n v="19"/>
    <n v="15"/>
    <s v="AGT044"/>
    <s v="Health"/>
    <s v="Standard"/>
    <n v="1"/>
    <s v="Valid"/>
    <x v="2"/>
    <x v="4"/>
  </r>
  <r>
    <x v="1002"/>
    <s v="CUST01710"/>
    <s v="POL02272"/>
    <x v="0"/>
    <s v="East"/>
    <n v="44782.43"/>
    <d v="2025-08-29T00:00:00"/>
    <d v="2025-09-16T00:00:00"/>
    <s v="Settled"/>
    <n v="18"/>
    <n v="10"/>
    <s v="AGT002"/>
    <s v="Motor"/>
    <s v="Fast Track"/>
    <n v="1"/>
    <s v="Valid"/>
    <x v="2"/>
    <x v="3"/>
  </r>
  <r>
    <x v="1003"/>
    <s v="CUST01813"/>
    <s v="POL02966"/>
    <x v="6"/>
    <s v="South"/>
    <n v="57689.05"/>
    <d v="2025-10-04T00:00:00"/>
    <d v="2025-10-15T00:00:00"/>
    <s v="Settled"/>
    <n v="11"/>
    <n v="12"/>
    <s v="AGT029"/>
    <s v="Home"/>
    <s v="Standard"/>
    <n v="1"/>
    <s v="Valid"/>
    <x v="3"/>
    <x v="0"/>
  </r>
  <r>
    <x v="1004"/>
    <s v="CUST00044"/>
    <s v="POL02118"/>
    <x v="6"/>
    <s v="South"/>
    <n v="134964.34"/>
    <d v="2025-07-12T00:00:00"/>
    <d v="2025-07-26T00:00:00"/>
    <s v="Settled"/>
    <n v="14"/>
    <n v="12"/>
    <s v="AGT078"/>
    <s v="Home"/>
    <s v="Standard"/>
    <n v="1"/>
    <s v="Valid"/>
    <x v="3"/>
    <x v="0"/>
  </r>
  <r>
    <x v="1005"/>
    <s v="CUST01180"/>
    <s v="POL01810"/>
    <x v="2"/>
    <s v="South"/>
    <n v="154782.18"/>
    <d v="2025-09-25T00:00:00"/>
    <d v="2025-10-23T00:00:00"/>
    <s v="Settled"/>
    <n v="28"/>
    <n v="20"/>
    <s v="AGT040"/>
    <s v="Life"/>
    <s v="Fraud Review"/>
    <n v="1"/>
    <s v="Valid"/>
    <x v="2"/>
    <x v="0"/>
  </r>
  <r>
    <x v="1006"/>
    <s v="CUST02258"/>
    <s v="POL01167"/>
    <x v="14"/>
    <s v="South"/>
    <n v="117501.01"/>
    <d v="2025-09-04T00:00:00"/>
    <m/>
    <s v="Pending"/>
    <n v="25"/>
    <n v="15"/>
    <s v="AGT031"/>
    <s v="Health"/>
    <s v="Fraud Review"/>
    <n v="1"/>
    <s v="Valid"/>
    <x v="4"/>
    <x v="0"/>
  </r>
  <r>
    <x v="1007"/>
    <s v="CUST00887"/>
    <s v="POL00869"/>
    <x v="4"/>
    <s v="West"/>
    <n v="204555.87"/>
    <d v="2025-04-01T00:00:00"/>
    <d v="2025-04-15T00:00:00"/>
    <s v="Rejected"/>
    <n v="14"/>
    <n v="15"/>
    <s v="AGT071"/>
    <s v="Health"/>
    <s v="Fast Track"/>
    <n v="1"/>
    <s v="Valid"/>
    <x v="1"/>
    <x v="1"/>
  </r>
  <r>
    <x v="1008"/>
    <s v="CUST02025"/>
    <s v="POL01747"/>
    <x v="14"/>
    <s v="South"/>
    <n v="42735.7"/>
    <d v="2025-02-20T00:00:00"/>
    <d v="2025-03-13T00:00:00"/>
    <s v="Rejected"/>
    <n v="21"/>
    <n v="15"/>
    <s v="AGT034"/>
    <s v="Health"/>
    <s v="Fraud Review"/>
    <n v="1"/>
    <s v="Valid"/>
    <x v="0"/>
    <x v="0"/>
  </r>
  <r>
    <x v="1009"/>
    <s v="CUST00357"/>
    <s v="POL02877"/>
    <x v="5"/>
    <s v="West"/>
    <n v="69997.86"/>
    <d v="2025-07-08T00:00:00"/>
    <d v="2025-07-30T00:00:00"/>
    <s v="Settled"/>
    <n v="22"/>
    <n v="15"/>
    <s v="AGT062"/>
    <s v="Health"/>
    <s v="Manual Review"/>
    <n v="1"/>
    <s v="Valid"/>
    <x v="0"/>
    <x v="1"/>
  </r>
  <r>
    <x v="1010"/>
    <s v="CUST00549"/>
    <s v="POL01480"/>
    <x v="14"/>
    <s v="East"/>
    <n v="112471.52"/>
    <d v="2025-01-01T00:00:00"/>
    <d v="2025-01-07T00:00:00"/>
    <s v="Settled"/>
    <n v="6"/>
    <n v="15"/>
    <s v="AGT002"/>
    <s v="Health"/>
    <s v="Fast Track"/>
    <n v="1"/>
    <s v="Valid"/>
    <x v="4"/>
    <x v="3"/>
  </r>
  <r>
    <x v="1011"/>
    <s v="CUST02484"/>
    <s v="POL00387"/>
    <x v="4"/>
    <s v="West"/>
    <n v="38508.089999999997"/>
    <d v="2025-09-01T00:00:00"/>
    <m/>
    <s v="Pending"/>
    <n v="21"/>
    <n v="15"/>
    <s v="AGT046"/>
    <s v="Health"/>
    <s v="Manual Review"/>
    <n v="1"/>
    <s v="Valid"/>
    <x v="2"/>
    <x v="1"/>
  </r>
  <r>
    <x v="1012"/>
    <s v="CUST01769"/>
    <s v="POL01548"/>
    <x v="8"/>
    <s v="Central"/>
    <n v="165953.93"/>
    <d v="2025-08-17T00:00:00"/>
    <m/>
    <s v="Pending"/>
    <n v="29"/>
    <n v="20"/>
    <s v="AGT002"/>
    <s v="Life"/>
    <s v="Manual Review"/>
    <n v="1"/>
    <s v="Valid"/>
    <x v="0"/>
    <x v="4"/>
  </r>
  <r>
    <x v="1013"/>
    <s v="CUST02360"/>
    <s v="POL00312"/>
    <x v="3"/>
    <s v="East"/>
    <n v="60249.62"/>
    <d v="2025-02-04T00:00:00"/>
    <d v="2025-02-19T00:00:00"/>
    <s v="Settled"/>
    <n v="15"/>
    <n v="10"/>
    <s v="AGT015"/>
    <s v="Motor"/>
    <s v="Standard"/>
    <n v="1"/>
    <s v="Valid"/>
    <x v="3"/>
    <x v="3"/>
  </r>
  <r>
    <x v="1014"/>
    <s v="CUST02048"/>
    <s v="POL02996"/>
    <x v="16"/>
    <s v="North"/>
    <n v="107305.86"/>
    <d v="2025-04-14T00:00:00"/>
    <d v="2025-04-21T00:00:00"/>
    <s v="Rejected"/>
    <n v="7"/>
    <n v="7"/>
    <s v="AGT044"/>
    <s v="Travel"/>
    <s v="Standard"/>
    <n v="1"/>
    <s v="Valid"/>
    <x v="3"/>
    <x v="2"/>
  </r>
  <r>
    <x v="1015"/>
    <s v="CUST00339"/>
    <s v="POL01713"/>
    <x v="12"/>
    <s v="East"/>
    <n v="17233.939999999999"/>
    <d v="2025-06-27T00:00:00"/>
    <d v="2025-07-08T00:00:00"/>
    <s v="Settled"/>
    <n v="11"/>
    <n v="7"/>
    <s v="AGT050"/>
    <s v="Travel"/>
    <s v="Standard"/>
    <n v="1"/>
    <s v="Valid"/>
    <x v="3"/>
    <x v="3"/>
  </r>
  <r>
    <x v="1016"/>
    <s v="CUST00725"/>
    <s v="POL00685"/>
    <x v="12"/>
    <s v="East"/>
    <m/>
    <d v="2025-08-31T00:00:00"/>
    <d v="2025-09-04T00:00:00"/>
    <s v="Settled"/>
    <n v="4"/>
    <n v="7"/>
    <s v="AGT010"/>
    <s v="Travel"/>
    <s v="Fast Track"/>
    <n v="1"/>
    <s v="Missing Amount"/>
    <x v="2"/>
    <x v="3"/>
  </r>
  <r>
    <x v="1017"/>
    <s v="CUST00688"/>
    <s v="POL02000"/>
    <x v="5"/>
    <s v="West"/>
    <n v="425973.01"/>
    <d v="2025-01-01T00:00:00"/>
    <m/>
    <s v="Pending"/>
    <n v="10"/>
    <n v="15"/>
    <s v="AGT040"/>
    <s v="Health"/>
    <s v="Standard"/>
    <n v="1"/>
    <s v="Valid"/>
    <x v="4"/>
    <x v="1"/>
  </r>
  <r>
    <x v="1018"/>
    <s v="CUST00144"/>
    <s v="POL01721"/>
    <x v="12"/>
    <s v="Central"/>
    <n v="50302.01"/>
    <d v="2025-07-05T00:00:00"/>
    <d v="2025-07-14T00:00:00"/>
    <s v="Settled"/>
    <n v="9"/>
    <n v="7"/>
    <s v="AGT033"/>
    <s v="Travel"/>
    <s v="Standard"/>
    <n v="1"/>
    <s v="Valid"/>
    <x v="4"/>
    <x v="4"/>
  </r>
  <r>
    <x v="1019"/>
    <s v="CUST00729"/>
    <s v="POL01636"/>
    <x v="11"/>
    <s v="West"/>
    <n v="21609.19"/>
    <d v="2025-03-22T00:00:00"/>
    <d v="2025-03-27T00:00:00"/>
    <s v="Settled"/>
    <n v="5"/>
    <n v="10"/>
    <s v="AGT036"/>
    <s v="Motor"/>
    <s v="Fast Track"/>
    <n v="1"/>
    <s v="Valid"/>
    <x v="0"/>
    <x v="1"/>
  </r>
  <r>
    <x v="1020"/>
    <s v="CUST01052"/>
    <s v="POL01895"/>
    <x v="12"/>
    <s v="Central"/>
    <n v="25774.83"/>
    <d v="2025-05-13T00:00:00"/>
    <m/>
    <s v="Under Review"/>
    <n v="31"/>
    <n v="7"/>
    <s v="AGT065"/>
    <s v="Travel"/>
    <s v="Fraud Review"/>
    <n v="1"/>
    <s v="Valid"/>
    <x v="1"/>
    <x v="4"/>
  </r>
  <r>
    <x v="1021"/>
    <s v="CUST02447"/>
    <s v="POL02973"/>
    <x v="11"/>
    <s v="South"/>
    <n v="95070.12"/>
    <d v="2025-06-12T00:00:00"/>
    <d v="2025-07-03T00:00:00"/>
    <s v="Rejected"/>
    <n v="21"/>
    <n v="10"/>
    <s v="AGT076"/>
    <s v="Motor"/>
    <s v="Fraud Review"/>
    <n v="1"/>
    <s v="Valid"/>
    <x v="1"/>
    <x v="0"/>
  </r>
  <r>
    <x v="1022"/>
    <s v="CUST00888"/>
    <s v="POL02740"/>
    <x v="0"/>
    <s v="South"/>
    <n v="166455.57"/>
    <d v="2025-03-08T00:00:00"/>
    <d v="2025-03-24T00:00:00"/>
    <s v="Settled"/>
    <n v="16"/>
    <n v="10"/>
    <s v="AGT006"/>
    <s v="Motor"/>
    <s v="Manual Review"/>
    <n v="1"/>
    <s v="Valid"/>
    <x v="4"/>
    <x v="0"/>
  </r>
  <r>
    <x v="1023"/>
    <s v="CUST00110"/>
    <s v="POL00842"/>
    <x v="0"/>
    <s v="South"/>
    <n v="160733.82999999999"/>
    <d v="2025-04-13T00:00:00"/>
    <d v="2025-04-22T00:00:00"/>
    <s v="Settled"/>
    <n v="9"/>
    <n v="10"/>
    <s v="AGT080"/>
    <s v="Motor"/>
    <s v="Standard"/>
    <n v="1"/>
    <s v="Valid"/>
    <x v="3"/>
    <x v="0"/>
  </r>
  <r>
    <x v="1024"/>
    <s v="CUST01777"/>
    <s v="POL00768"/>
    <x v="14"/>
    <s v="West"/>
    <n v="122327.2"/>
    <d v="2025-05-18T00:00:00"/>
    <d v="2025-05-31T00:00:00"/>
    <s v="Settled"/>
    <n v="13"/>
    <n v="15"/>
    <s v="AGT005"/>
    <s v="Health"/>
    <s v="Standard"/>
    <n v="1"/>
    <s v="Valid"/>
    <x v="3"/>
    <x v="1"/>
  </r>
  <r>
    <x v="1025"/>
    <s v="CUST00328"/>
    <s v="POL03169"/>
    <x v="3"/>
    <s v="South"/>
    <n v="103584.41"/>
    <d v="2025-09-15T00:00:00"/>
    <d v="2025-10-11T00:00:00"/>
    <s v="Settled"/>
    <n v="26"/>
    <n v="10"/>
    <s v="AGT077"/>
    <s v="Motor"/>
    <s v="Fraud Review"/>
    <n v="1"/>
    <s v="Valid"/>
    <x v="2"/>
    <x v="0"/>
  </r>
  <r>
    <x v="1026"/>
    <s v="CUST00130"/>
    <s v="POL02064"/>
    <x v="0"/>
    <s v="North"/>
    <n v="27938.76"/>
    <d v="2025-04-06T00:00:00"/>
    <d v="2025-04-08T00:00:00"/>
    <s v="Settled"/>
    <n v="2"/>
    <n v="10"/>
    <s v="AGT050"/>
    <s v="Motor"/>
    <s v="Fast Track"/>
    <n v="1"/>
    <s v="Valid"/>
    <x v="3"/>
    <x v="2"/>
  </r>
  <r>
    <x v="1027"/>
    <s v="CUST02416"/>
    <s v="POL00062"/>
    <x v="6"/>
    <s v="Central"/>
    <n v="70127.600000000006"/>
    <d v="2025-08-01T00:00:00"/>
    <m/>
    <s v="Pending"/>
    <n v="15"/>
    <n v="12"/>
    <s v="AGT060"/>
    <s v="Home"/>
    <s v="Standard"/>
    <n v="1"/>
    <s v="Valid"/>
    <x v="0"/>
    <x v="4"/>
  </r>
  <r>
    <x v="1028"/>
    <s v="CUST02147"/>
    <s v="POL01695"/>
    <x v="7"/>
    <s v="South"/>
    <n v="12909.48"/>
    <d v="2025-05-01T00:00:00"/>
    <d v="2025-05-05T00:00:00"/>
    <s v="Settled"/>
    <n v="4"/>
    <n v="7"/>
    <s v="AGT020"/>
    <s v="Travel"/>
    <s v="Standard"/>
    <n v="1"/>
    <s v="Valid"/>
    <x v="4"/>
    <x v="0"/>
  </r>
  <r>
    <x v="1029"/>
    <s v="CUST00739"/>
    <s v="POL00380"/>
    <x v="7"/>
    <s v="South"/>
    <n v="58616.93"/>
    <d v="2025-03-31T00:00:00"/>
    <d v="2025-04-08T00:00:00"/>
    <s v="Settled"/>
    <n v="8"/>
    <n v="7"/>
    <s v="AGT048"/>
    <s v="Travel"/>
    <s v="Standard"/>
    <n v="1"/>
    <s v="Valid"/>
    <x v="3"/>
    <x v="0"/>
  </r>
  <r>
    <x v="1030"/>
    <s v="CUST00270"/>
    <s v="POL00096"/>
    <x v="10"/>
    <s v="South"/>
    <n v="38321.129999999997"/>
    <d v="2025-02-07T00:00:00"/>
    <d v="2025-02-18T00:00:00"/>
    <s v="Settled"/>
    <n v="11"/>
    <n v="7"/>
    <s v="AGT048"/>
    <s v="Travel"/>
    <s v="Standard"/>
    <n v="1"/>
    <s v="Valid"/>
    <x v="4"/>
    <x v="0"/>
  </r>
  <r>
    <x v="1031"/>
    <s v="CUST02460"/>
    <s v="POL00595"/>
    <x v="12"/>
    <s v="North"/>
    <n v="32146.35"/>
    <d v="2025-01-06T00:00:00"/>
    <d v="2025-01-09T00:00:00"/>
    <s v="Rejected"/>
    <n v="3"/>
    <n v="7"/>
    <s v="AGT026"/>
    <s v="Travel"/>
    <s v="Standard"/>
    <n v="1"/>
    <s v="Valid"/>
    <x v="0"/>
    <x v="2"/>
  </r>
  <r>
    <x v="1032"/>
    <s v="CUST00614"/>
    <s v="POL00815"/>
    <x v="0"/>
    <s v="North"/>
    <n v="177272.28"/>
    <d v="2025-04-25T00:00:00"/>
    <d v="2025-05-09T00:00:00"/>
    <s v="Settled"/>
    <n v="14"/>
    <n v="10"/>
    <s v="AGT041"/>
    <s v="Motor"/>
    <s v="Standard"/>
    <n v="1"/>
    <s v="Valid"/>
    <x v="0"/>
    <x v="2"/>
  </r>
  <r>
    <x v="1033"/>
    <s v="CUST00396"/>
    <s v="POL00255"/>
    <x v="3"/>
    <s v="South"/>
    <n v="156067.97"/>
    <d v="2025-03-27T00:00:00"/>
    <d v="2025-04-05T00:00:00"/>
    <s v="Rejected"/>
    <n v="9"/>
    <n v="12"/>
    <s v="AGT076"/>
    <s v="Home"/>
    <s v="Standard"/>
    <n v="1"/>
    <s v="Valid"/>
    <x v="2"/>
    <x v="0"/>
  </r>
  <r>
    <x v="1034"/>
    <s v="CUST01845"/>
    <s v="POL02674"/>
    <x v="11"/>
    <m/>
    <n v="136204.91"/>
    <d v="2025-09-09T00:00:00"/>
    <d v="2025-09-21T00:00:00"/>
    <s v="Settled"/>
    <n v="12"/>
    <n v="10"/>
    <s v="AGT009"/>
    <s v="Motor"/>
    <s v="Manual Review"/>
    <n v="1"/>
    <s v="Valid"/>
    <x v="0"/>
    <x v="1"/>
  </r>
  <r>
    <x v="1035"/>
    <s v="CUST01962"/>
    <s v="POL01403"/>
    <x v="11"/>
    <s v="West"/>
    <n v="106272.68"/>
    <d v="2025-06-23T00:00:00"/>
    <d v="2025-07-06T00:00:00"/>
    <s v="Settled"/>
    <n v="13"/>
    <n v="10"/>
    <s v="AGT037"/>
    <s v="Motor"/>
    <s v="Manual Review"/>
    <n v="1"/>
    <s v="Valid"/>
    <x v="3"/>
    <x v="1"/>
  </r>
  <r>
    <x v="1036"/>
    <s v="CUST01512"/>
    <s v="POL01767"/>
    <x v="3"/>
    <s v="South"/>
    <n v="191614.68"/>
    <d v="2025-01-19T00:00:00"/>
    <d v="2025-01-24T00:00:00"/>
    <s v="Settled"/>
    <n v="5"/>
    <n v="12"/>
    <s v="AGT027"/>
    <s v="Home"/>
    <s v="Standard"/>
    <n v="1"/>
    <s v="Valid"/>
    <x v="2"/>
    <x v="0"/>
  </r>
  <r>
    <x v="1037"/>
    <s v="CUST00825"/>
    <s v="POL02770"/>
    <x v="3"/>
    <s v="West"/>
    <n v="55854.87"/>
    <d v="2025-09-12T00:00:00"/>
    <d v="2025-09-23T00:00:00"/>
    <s v="Settled"/>
    <n v="11"/>
    <n v="12"/>
    <s v="AGT017"/>
    <s v="Home"/>
    <s v="Standard"/>
    <n v="1"/>
    <s v="Valid"/>
    <x v="1"/>
    <x v="1"/>
  </r>
  <r>
    <x v="1038"/>
    <s v="CUST02090"/>
    <s v="POL02679"/>
    <x v="3"/>
    <s v="West"/>
    <n v="122442.33"/>
    <d v="2025-05-13T00:00:00"/>
    <d v="2025-05-22T00:00:00"/>
    <s v="Settled"/>
    <n v="9"/>
    <n v="10"/>
    <s v="AGT039"/>
    <s v="Motor"/>
    <s v="Standard"/>
    <n v="1"/>
    <s v="Valid"/>
    <x v="4"/>
    <x v="1"/>
  </r>
  <r>
    <x v="1039"/>
    <s v="CUST02290"/>
    <s v="POL02627"/>
    <x v="1"/>
    <s v="West"/>
    <n v="408023.6"/>
    <d v="2025-07-21T00:00:00"/>
    <d v="2025-08-20T00:00:00"/>
    <s v="Settled"/>
    <n v="30"/>
    <n v="20"/>
    <s v="AGT009"/>
    <s v="Life"/>
    <s v="Manual Review"/>
    <n v="1"/>
    <s v="Valid"/>
    <x v="0"/>
    <x v="1"/>
  </r>
  <r>
    <x v="1040"/>
    <s v="CUST02339"/>
    <s v="POL00629"/>
    <x v="10"/>
    <s v="Central"/>
    <n v="22998.13"/>
    <d v="2025-02-11T00:00:00"/>
    <d v="2025-02-22T00:00:00"/>
    <s v="Settled"/>
    <n v="11"/>
    <n v="7"/>
    <s v="AGT010"/>
    <s v="Travel"/>
    <s v="Standard"/>
    <n v="1"/>
    <s v="Valid"/>
    <x v="2"/>
    <x v="4"/>
  </r>
  <r>
    <x v="1041"/>
    <s v="CUST02084"/>
    <s v="POL02384"/>
    <x v="10"/>
    <s v="East"/>
    <n v="46810.52"/>
    <d v="2025-01-19T00:00:00"/>
    <d v="2025-01-26T00:00:00"/>
    <s v="Settled"/>
    <n v="7"/>
    <n v="7"/>
    <s v="AGT067"/>
    <s v="Travel"/>
    <s v="Fast Track"/>
    <n v="1"/>
    <s v="Valid"/>
    <x v="4"/>
    <x v="3"/>
  </r>
  <r>
    <x v="1042"/>
    <s v="CUST00184"/>
    <s v="POL03187"/>
    <x v="14"/>
    <s v="North"/>
    <n v="196065.69"/>
    <d v="2025-02-04T00:00:00"/>
    <m/>
    <s v="Under Review"/>
    <n v="9"/>
    <n v="15"/>
    <s v="AGT026"/>
    <s v="Health"/>
    <s v="Standard"/>
    <n v="1"/>
    <s v="Valid"/>
    <x v="1"/>
    <x v="2"/>
  </r>
  <r>
    <x v="1043"/>
    <s v="CUST00064"/>
    <s v="POL00024"/>
    <x v="4"/>
    <s v="North"/>
    <n v="79745.09"/>
    <d v="2025-06-05T00:00:00"/>
    <d v="2025-06-26T00:00:00"/>
    <s v="Rejected"/>
    <n v="21"/>
    <n v="15"/>
    <s v="AGT027"/>
    <s v="Health"/>
    <s v="Fraud Review"/>
    <n v="1"/>
    <s v="Valid"/>
    <x v="1"/>
    <x v="2"/>
  </r>
  <r>
    <x v="1044"/>
    <s v="CUST00305"/>
    <s v="POL02778"/>
    <x v="9"/>
    <s v="North"/>
    <n v="67576.66"/>
    <d v="2025-10-23T00:00:00"/>
    <m/>
    <s v="Pending"/>
    <n v="10"/>
    <n v="12"/>
    <s v="AGT053"/>
    <s v="Home"/>
    <s v="Standard"/>
    <n v="1"/>
    <s v="Valid"/>
    <x v="2"/>
    <x v="2"/>
  </r>
  <r>
    <x v="1045"/>
    <s v="CUST00212"/>
    <s v="POL02771"/>
    <x v="3"/>
    <s v="West"/>
    <n v="41147.47"/>
    <d v="2025-11-17T00:00:00"/>
    <d v="2025-12-02T00:00:00"/>
    <s v="Settled"/>
    <n v="15"/>
    <n v="10"/>
    <s v="AGT062"/>
    <s v="Motor"/>
    <s v="Manual Review"/>
    <n v="1"/>
    <s v="Valid"/>
    <x v="3"/>
    <x v="1"/>
  </r>
  <r>
    <x v="1046"/>
    <s v="CUST01966"/>
    <s v="POL02693"/>
    <x v="14"/>
    <s v="East"/>
    <n v="34320.58"/>
    <d v="2025-09-26T00:00:00"/>
    <d v="2025-10-22T00:00:00"/>
    <s v="Settled"/>
    <n v="26"/>
    <n v="15"/>
    <s v="AGT070"/>
    <s v="Health"/>
    <s v="Manual Review"/>
    <n v="1"/>
    <s v="Valid"/>
    <x v="2"/>
    <x v="3"/>
  </r>
  <r>
    <x v="1047"/>
    <s v="CUST00325"/>
    <s v="POL01269"/>
    <x v="0"/>
    <s v="North"/>
    <n v="58252.71"/>
    <d v="2025-10-29T00:00:00"/>
    <d v="2025-10-30T00:00:00"/>
    <s v="Settled"/>
    <n v="1"/>
    <n v="10"/>
    <s v="AGT051"/>
    <s v="Motor"/>
    <s v="Standard"/>
    <n v="1"/>
    <s v="Valid"/>
    <x v="4"/>
    <x v="2"/>
  </r>
  <r>
    <x v="1048"/>
    <s v="CUST00991"/>
    <s v="POL00637"/>
    <x v="11"/>
    <s v="North"/>
    <n v="95395.05"/>
    <d v="2025-09-14T00:00:00"/>
    <d v="2025-09-20T00:00:00"/>
    <s v="Settled"/>
    <n v="6"/>
    <n v="10"/>
    <s v="AGT022"/>
    <s v="Motor"/>
    <s v="Standard"/>
    <n v="1"/>
    <s v="Valid"/>
    <x v="1"/>
    <x v="2"/>
  </r>
  <r>
    <x v="1049"/>
    <s v="CUST01216"/>
    <s v="POL02342"/>
    <x v="5"/>
    <s v="Central"/>
    <n v="262320.15999999997"/>
    <d v="2025-09-05T00:00:00"/>
    <d v="2025-09-25T00:00:00"/>
    <s v="Settled"/>
    <n v="20"/>
    <n v="15"/>
    <s v="AGT023"/>
    <s v="Health"/>
    <s v="Standard"/>
    <n v="1"/>
    <s v="Valid"/>
    <x v="0"/>
    <x v="4"/>
  </r>
  <r>
    <x v="1050"/>
    <s v="CUST02120"/>
    <s v="POL01994"/>
    <x v="0"/>
    <s v="East"/>
    <n v="38498.92"/>
    <d v="2025-05-21T00:00:00"/>
    <d v="2025-06-01T00:00:00"/>
    <s v="Settled"/>
    <n v="11"/>
    <n v="10"/>
    <s v="AGT057"/>
    <s v="Motor"/>
    <s v="Standard"/>
    <n v="1"/>
    <s v="Valid"/>
    <x v="1"/>
    <x v="3"/>
  </r>
  <r>
    <x v="1051"/>
    <s v="CUST00287"/>
    <s v="POL02327"/>
    <x v="14"/>
    <s v="North"/>
    <n v="107356.92"/>
    <d v="2025-04-05T00:00:00"/>
    <d v="2025-04-12T00:00:00"/>
    <s v="Settled"/>
    <n v="7"/>
    <n v="15"/>
    <s v="AGT069"/>
    <s v="Health"/>
    <s v="Fast Track"/>
    <n v="1"/>
    <s v="Valid"/>
    <x v="0"/>
    <x v="2"/>
  </r>
  <r>
    <x v="1052"/>
    <s v="CUST01251"/>
    <s v="POL00820"/>
    <x v="9"/>
    <s v="Central"/>
    <n v="111631.38"/>
    <d v="2025-07-30T00:00:00"/>
    <d v="2025-08-12T00:00:00"/>
    <s v="Rejected"/>
    <n v="13"/>
    <n v="12"/>
    <s v="AGT074"/>
    <s v="Home"/>
    <s v="Manual Review"/>
    <n v="1"/>
    <s v="Valid"/>
    <x v="2"/>
    <x v="4"/>
  </r>
  <r>
    <x v="1053"/>
    <s v="CUST00013"/>
    <s v="POL00569"/>
    <x v="5"/>
    <s v="West"/>
    <n v="84526.07"/>
    <d v="2025-01-08T00:00:00"/>
    <d v="2025-01-30T00:00:00"/>
    <s v="Settled"/>
    <n v="22"/>
    <n v="15"/>
    <s v="AGT068"/>
    <s v="Health"/>
    <s v="Manual Review"/>
    <n v="1"/>
    <s v="Valid"/>
    <x v="2"/>
    <x v="1"/>
  </r>
  <r>
    <x v="1054"/>
    <s v="CUST02176"/>
    <s v="POL02886"/>
    <x v="7"/>
    <s v="East"/>
    <n v="11098.69"/>
    <d v="2025-03-01T00:00:00"/>
    <m/>
    <s v="Pending"/>
    <n v="7"/>
    <n v="7"/>
    <s v="AGT051"/>
    <s v="Travel"/>
    <s v="Standard"/>
    <n v="1"/>
    <s v="Valid"/>
    <x v="2"/>
    <x v="3"/>
  </r>
  <r>
    <x v="1055"/>
    <s v="CUST00470"/>
    <s v="POL01650"/>
    <x v="11"/>
    <s v="East"/>
    <n v="33694.58"/>
    <d v="2025-06-02T00:00:00"/>
    <d v="2025-06-18T00:00:00"/>
    <s v="Settled"/>
    <n v="16"/>
    <n v="10"/>
    <s v="AGT014"/>
    <s v="Motor"/>
    <s v="Standard"/>
    <n v="1"/>
    <s v="Valid"/>
    <x v="2"/>
    <x v="3"/>
  </r>
  <r>
    <x v="1056"/>
    <s v="CUST01810"/>
    <s v="POL02725"/>
    <x v="14"/>
    <s v="West"/>
    <n v="276488.13"/>
    <d v="2025-07-31T00:00:00"/>
    <m/>
    <s v="Pending"/>
    <n v="27"/>
    <n v="15"/>
    <s v="AGT034"/>
    <s v="Health"/>
    <s v="Manual Review"/>
    <n v="1"/>
    <s v="Valid"/>
    <x v="0"/>
    <x v="1"/>
  </r>
  <r>
    <x v="1057"/>
    <s v="CUST01972"/>
    <s v="POL02964"/>
    <x v="4"/>
    <s v="South"/>
    <n v="163804.67000000001"/>
    <d v="2025-05-06T00:00:00"/>
    <d v="2025-05-22T00:00:00"/>
    <s v="Settled"/>
    <n v="16"/>
    <n v="15"/>
    <s v="AGT010"/>
    <s v="Health"/>
    <s v="Standard"/>
    <n v="1"/>
    <s v="Valid"/>
    <x v="3"/>
    <x v="0"/>
  </r>
  <r>
    <x v="1058"/>
    <s v="CUST00112"/>
    <s v="POL01470"/>
    <x v="11"/>
    <s v="Central"/>
    <n v="78120.02"/>
    <d v="2025-09-15T00:00:00"/>
    <m/>
    <s v="Under Review"/>
    <n v="11"/>
    <n v="10"/>
    <s v="AGT036"/>
    <s v="Motor"/>
    <s v="Standard"/>
    <n v="1"/>
    <s v="Valid"/>
    <x v="0"/>
    <x v="4"/>
  </r>
  <r>
    <x v="1059"/>
    <s v="CUST00110"/>
    <s v="POL00842"/>
    <x v="0"/>
    <s v="West"/>
    <n v="87759.1"/>
    <d v="2025-08-14T00:00:00"/>
    <d v="2025-08-20T00:00:00"/>
    <s v="Settled"/>
    <n v="6"/>
    <n v="10"/>
    <s v="AGT049"/>
    <s v="Motor"/>
    <s v="Standard"/>
    <n v="1"/>
    <s v="Valid"/>
    <x v="3"/>
    <x v="1"/>
  </r>
  <r>
    <x v="1060"/>
    <s v="CUST01788"/>
    <s v="POL02867"/>
    <x v="14"/>
    <s v="West"/>
    <n v="137811.57"/>
    <d v="2025-03-28T00:00:00"/>
    <d v="2025-04-06T00:00:00"/>
    <s v="Settled"/>
    <n v="9"/>
    <n v="15"/>
    <s v="AGT054"/>
    <s v="Health"/>
    <s v="Standard"/>
    <n v="1"/>
    <s v="Valid"/>
    <x v="2"/>
    <x v="1"/>
  </r>
  <r>
    <x v="1061"/>
    <s v="CUST00953"/>
    <s v="POL02289"/>
    <x v="14"/>
    <s v="West"/>
    <n v="63516.44"/>
    <d v="2025-01-24T00:00:00"/>
    <d v="2025-02-09T00:00:00"/>
    <s v="Settled"/>
    <n v="16"/>
    <n v="15"/>
    <s v="AGT019"/>
    <s v="Health"/>
    <s v="Fast Track"/>
    <n v="1"/>
    <s v="Valid"/>
    <x v="2"/>
    <x v="1"/>
  </r>
  <r>
    <x v="1062"/>
    <s v="CUST00429"/>
    <s v="POL02132"/>
    <x v="3"/>
    <s v="Central"/>
    <n v="49887.360000000001"/>
    <d v="2025-04-02T00:00:00"/>
    <d v="2025-04-12T00:00:00"/>
    <s v="Settled"/>
    <n v="10"/>
    <n v="10"/>
    <s v="AGT056"/>
    <s v="Motor"/>
    <s v="Standard"/>
    <n v="1"/>
    <s v="Valid"/>
    <x v="3"/>
    <x v="4"/>
  </r>
  <r>
    <x v="1063"/>
    <s v="CUST00378"/>
    <s v="POL03066"/>
    <x v="2"/>
    <s v="North"/>
    <n v="201034.88"/>
    <d v="2025-11-05T00:00:00"/>
    <d v="2025-11-28T00:00:00"/>
    <s v="Settled"/>
    <n v="23"/>
    <n v="20"/>
    <s v="AGT027"/>
    <s v="Life"/>
    <s v="Standard"/>
    <n v="1"/>
    <s v="Valid"/>
    <x v="3"/>
    <x v="2"/>
  </r>
  <r>
    <x v="1064"/>
    <s v="CUST01297"/>
    <s v="POL00789"/>
    <x v="1"/>
    <s v="North"/>
    <n v="334809.38"/>
    <d v="2025-03-18T00:00:00"/>
    <m/>
    <s v="Under Review"/>
    <n v="21"/>
    <n v="20"/>
    <s v="AGT056"/>
    <s v="Life"/>
    <s v="Standard"/>
    <n v="1"/>
    <s v="Valid"/>
    <x v="0"/>
    <x v="2"/>
  </r>
  <r>
    <x v="1065"/>
    <s v="CUST00443"/>
    <s v="POL01155"/>
    <x v="11"/>
    <s v="West"/>
    <n v="30768.62"/>
    <d v="2025-09-03T00:00:00"/>
    <d v="2025-09-09T00:00:00"/>
    <s v="Settled"/>
    <n v="6"/>
    <n v="10"/>
    <s v="AGT075"/>
    <s v="Motor"/>
    <s v="Standard"/>
    <n v="1"/>
    <s v="Valid"/>
    <x v="0"/>
    <x v="1"/>
  </r>
  <r>
    <x v="1066"/>
    <s v="CUST00335"/>
    <s v="POL00125"/>
    <x v="14"/>
    <s v="North"/>
    <n v="55204.59"/>
    <d v="2025-08-17T00:00:00"/>
    <m/>
    <s v="Pending"/>
    <n v="11"/>
    <n v="15"/>
    <s v="AGT024"/>
    <s v="Health"/>
    <s v="Standard"/>
    <n v="1"/>
    <s v="Valid"/>
    <x v="0"/>
    <x v="2"/>
  </r>
  <r>
    <x v="1067"/>
    <s v="CUST01609"/>
    <s v="POL01241"/>
    <x v="1"/>
    <s v="West"/>
    <n v="416847.18"/>
    <d v="2025-11-21T00:00:00"/>
    <d v="2025-12-14T00:00:00"/>
    <s v="Settled"/>
    <n v="23"/>
    <n v="20"/>
    <s v="AGT015"/>
    <s v="Life"/>
    <s v="Standard"/>
    <n v="1"/>
    <s v="Valid"/>
    <x v="4"/>
    <x v="1"/>
  </r>
  <r>
    <x v="1068"/>
    <s v="CUST00003"/>
    <s v="POL01429"/>
    <x v="1"/>
    <s v="East"/>
    <n v="238501.49"/>
    <d v="2025-11-05T00:00:00"/>
    <m/>
    <s v="Under Review"/>
    <n v="27"/>
    <n v="20"/>
    <s v="AGT078"/>
    <s v="Life"/>
    <s v="Standard"/>
    <n v="1"/>
    <s v="Valid"/>
    <x v="4"/>
    <x v="3"/>
  </r>
  <r>
    <x v="1069"/>
    <s v="CUST00605"/>
    <s v="POL01449"/>
    <x v="5"/>
    <s v="South"/>
    <n v="27242.39"/>
    <d v="2025-10-17T00:00:00"/>
    <m/>
    <s v="Under Review"/>
    <n v="9"/>
    <n v="15"/>
    <s v="AGT038"/>
    <s v="Health"/>
    <s v="Standard"/>
    <n v="1"/>
    <s v="Valid"/>
    <x v="0"/>
    <x v="0"/>
  </r>
  <r>
    <x v="1070"/>
    <s v="CUST00127"/>
    <s v="POL00483"/>
    <x v="1"/>
    <s v="South"/>
    <n v="234461.28"/>
    <d v="2025-04-14T00:00:00"/>
    <m/>
    <s v="Under Review"/>
    <n v="29"/>
    <n v="20"/>
    <s v="AGT019"/>
    <s v="Life"/>
    <s v="Fraud Review"/>
    <n v="1"/>
    <s v="Valid"/>
    <x v="1"/>
    <x v="0"/>
  </r>
  <r>
    <x v="1071"/>
    <s v="CUST02113"/>
    <s v="POL02589"/>
    <x v="14"/>
    <s v="West"/>
    <n v="121173.14"/>
    <d v="2025-05-24T00:00:00"/>
    <d v="2025-06-05T00:00:00"/>
    <s v="Settled"/>
    <n v="12"/>
    <n v="15"/>
    <s v="AGT024"/>
    <s v="Health"/>
    <s v="Standard"/>
    <n v="1"/>
    <s v="Valid"/>
    <x v="0"/>
    <x v="1"/>
  </r>
  <r>
    <x v="1072"/>
    <s v="CUST00837"/>
    <s v="POL01566"/>
    <x v="3"/>
    <s v="North"/>
    <n v="70090.81"/>
    <d v="2025-06-13T00:00:00"/>
    <d v="2025-06-27T00:00:00"/>
    <s v="Settled"/>
    <n v="14"/>
    <n v="10"/>
    <s v="AGT038"/>
    <s v="Motor"/>
    <s v="Manual Review"/>
    <n v="1"/>
    <s v="Valid"/>
    <x v="1"/>
    <x v="2"/>
  </r>
  <r>
    <x v="1073"/>
    <s v="CUST00111"/>
    <s v="POL01406"/>
    <x v="3"/>
    <s v="North"/>
    <n v="36676.35"/>
    <d v="2025-08-10T00:00:00"/>
    <m/>
    <s v="Under Review"/>
    <n v="12"/>
    <n v="12"/>
    <s v="AGT028"/>
    <s v="Home"/>
    <s v="Standard"/>
    <n v="1"/>
    <s v="Valid"/>
    <x v="4"/>
    <x v="2"/>
  </r>
  <r>
    <x v="1074"/>
    <s v="CUST00347"/>
    <s v="POL02765"/>
    <x v="8"/>
    <s v="East"/>
    <n v="586854.27"/>
    <d v="2025-02-18T00:00:00"/>
    <d v="2025-03-22T00:00:00"/>
    <s v="Settled"/>
    <n v="32"/>
    <n v="20"/>
    <s v="AGT073"/>
    <s v="Life"/>
    <s v="Standard"/>
    <n v="1"/>
    <s v="Valid"/>
    <x v="3"/>
    <x v="3"/>
  </r>
  <r>
    <x v="1075"/>
    <s v="CUST00186"/>
    <s v="POL01556"/>
    <x v="10"/>
    <s v="North"/>
    <n v="25558.880000000001"/>
    <d v="2025-10-10T00:00:00"/>
    <d v="2025-10-15T00:00:00"/>
    <s v="Rejected"/>
    <n v="5"/>
    <n v="7"/>
    <s v="AGT030"/>
    <s v="Travel"/>
    <s v="Fast Track"/>
    <n v="1"/>
    <s v="Valid"/>
    <x v="0"/>
    <x v="2"/>
  </r>
  <r>
    <x v="1076"/>
    <s v="CUST01918"/>
    <s v="POL02855"/>
    <x v="9"/>
    <s v="West"/>
    <n v="137121.12"/>
    <d v="2025-08-03T00:00:00"/>
    <m/>
    <s v="Pending"/>
    <n v="16"/>
    <n v="12"/>
    <s v="AGT038"/>
    <s v="Home"/>
    <s v="Standard"/>
    <n v="1"/>
    <s v="Valid"/>
    <x v="2"/>
    <x v="1"/>
  </r>
  <r>
    <x v="1077"/>
    <s v="CUST02172"/>
    <s v="POL00712"/>
    <x v="5"/>
    <s v="Central"/>
    <n v="167623.22"/>
    <d v="2025-03-10T00:00:00"/>
    <d v="2025-03-21T00:00:00"/>
    <s v="Settled"/>
    <n v="11"/>
    <n v="15"/>
    <s v="AGT021"/>
    <s v="Health"/>
    <s v="Standard"/>
    <n v="1"/>
    <s v="Valid"/>
    <x v="3"/>
    <x v="4"/>
  </r>
  <r>
    <x v="1078"/>
    <s v="CUST01087"/>
    <s v="POL02723"/>
    <x v="3"/>
    <s v="West"/>
    <n v="101495.78"/>
    <d v="2025-01-17T00:00:00"/>
    <d v="2025-01-29T00:00:00"/>
    <s v="Settled"/>
    <n v="12"/>
    <n v="12"/>
    <s v="AGT057"/>
    <s v="Home"/>
    <s v="Standard"/>
    <n v="1"/>
    <s v="Valid"/>
    <x v="3"/>
    <x v="1"/>
  </r>
  <r>
    <x v="1079"/>
    <s v="CUST01072"/>
    <s v="POL03163"/>
    <x v="5"/>
    <s v="East"/>
    <n v="24575.74"/>
    <d v="2025-01-04T00:00:00"/>
    <m/>
    <s v="Under Review"/>
    <n v="20"/>
    <n v="15"/>
    <s v="AGT062"/>
    <s v="Health"/>
    <s v="Standard"/>
    <n v="1"/>
    <s v="Valid"/>
    <x v="2"/>
    <x v="3"/>
  </r>
  <r>
    <x v="1080"/>
    <s v="CUST01813"/>
    <s v="POL02402"/>
    <x v="2"/>
    <s v="South"/>
    <n v="939054.12"/>
    <d v="2025-05-01T00:00:00"/>
    <d v="2025-06-01T00:00:00"/>
    <s v="Settled"/>
    <n v="31"/>
    <n v="20"/>
    <s v="AGT046"/>
    <s v="Life"/>
    <s v="Manual Review"/>
    <n v="1"/>
    <s v="Valid"/>
    <x v="3"/>
    <x v="0"/>
  </r>
  <r>
    <x v="1081"/>
    <s v="CUST01241"/>
    <s v="POL02856"/>
    <x v="3"/>
    <s v="Central"/>
    <n v="26193.05"/>
    <d v="2025-04-13T00:00:00"/>
    <d v="2025-05-12T00:00:00"/>
    <s v="Settled"/>
    <n v="29"/>
    <n v="12"/>
    <s v="AGT065"/>
    <s v="Home"/>
    <s v="Manual Review"/>
    <n v="1"/>
    <s v="Valid"/>
    <x v="2"/>
    <x v="4"/>
  </r>
  <r>
    <x v="1082"/>
    <s v="CUST00106"/>
    <s v="POL02369"/>
    <x v="4"/>
    <s v="Central"/>
    <n v="68476.5"/>
    <d v="2025-02-20T00:00:00"/>
    <d v="2025-03-06T00:00:00"/>
    <s v="Settled"/>
    <n v="14"/>
    <n v="15"/>
    <s v="AGT022"/>
    <s v="Health"/>
    <s v="Standard"/>
    <n v="1"/>
    <s v="Valid"/>
    <x v="2"/>
    <x v="4"/>
  </r>
  <r>
    <x v="1083"/>
    <s v="CUST01887"/>
    <s v="POL01921"/>
    <x v="2"/>
    <s v="West"/>
    <n v="696431.77"/>
    <d v="2025-05-27T00:00:00"/>
    <m/>
    <s v="Under Review"/>
    <n v="22"/>
    <n v="20"/>
    <s v="AGT044"/>
    <s v="Life"/>
    <s v="Standard"/>
    <n v="1"/>
    <s v="Valid"/>
    <x v="3"/>
    <x v="1"/>
  </r>
  <r>
    <x v="1084"/>
    <s v="CUST02197"/>
    <s v="POL02445"/>
    <x v="6"/>
    <s v="South"/>
    <n v="69912.92"/>
    <d v="2025-01-08T00:00:00"/>
    <d v="2025-01-13T00:00:00"/>
    <s v="Settled"/>
    <n v="5"/>
    <n v="12"/>
    <s v="AGT059"/>
    <s v="Home"/>
    <s v="Standard"/>
    <n v="1"/>
    <s v="Valid"/>
    <x v="3"/>
    <x v="0"/>
  </r>
  <r>
    <x v="1085"/>
    <s v="CUST00295"/>
    <s v="POL03074"/>
    <x v="7"/>
    <s v="North"/>
    <n v="19814.46"/>
    <d v="2025-07-28T00:00:00"/>
    <d v="2025-08-09T00:00:00"/>
    <s v="Settled"/>
    <n v="12"/>
    <n v="7"/>
    <s v="AGT072"/>
    <s v="Travel"/>
    <s v="Standard"/>
    <n v="1"/>
    <s v="Valid"/>
    <x v="0"/>
    <x v="2"/>
  </r>
  <r>
    <x v="1086"/>
    <s v="CUST02364"/>
    <s v="POL01937"/>
    <x v="11"/>
    <s v="North"/>
    <n v="56459.14"/>
    <d v="2025-05-28T00:00:00"/>
    <d v="2025-06-16T00:00:00"/>
    <s v="Settled"/>
    <n v="19"/>
    <n v="10"/>
    <s v="AGT027"/>
    <s v="Motor"/>
    <s v="Fraud Review"/>
    <n v="1"/>
    <s v="Valid"/>
    <x v="0"/>
    <x v="2"/>
  </r>
  <r>
    <x v="1087"/>
    <s v="CUST01373"/>
    <s v="POL02199"/>
    <x v="4"/>
    <s v="South"/>
    <n v="75582.59"/>
    <d v="2025-03-29T00:00:00"/>
    <m/>
    <s v="Pending"/>
    <n v="23"/>
    <n v="15"/>
    <s v="AGT011"/>
    <s v="Health"/>
    <s v="Manual Review"/>
    <n v="1"/>
    <s v="Valid"/>
    <x v="2"/>
    <x v="0"/>
  </r>
  <r>
    <x v="1088"/>
    <s v="CUST00363"/>
    <s v="POL00254"/>
    <x v="2"/>
    <s v="North"/>
    <n v="171503.95"/>
    <d v="2025-06-02T00:00:00"/>
    <d v="2025-06-22T00:00:00"/>
    <s v="Settled"/>
    <n v="20"/>
    <n v="20"/>
    <s v="AGT063"/>
    <s v="Life"/>
    <s v="Standard"/>
    <n v="1"/>
    <s v="Valid"/>
    <x v="3"/>
    <x v="2"/>
  </r>
  <r>
    <x v="1089"/>
    <s v="CUST01779"/>
    <s v="POL03070"/>
    <x v="14"/>
    <s v="Central"/>
    <n v="56223.79"/>
    <d v="2025-05-28T00:00:00"/>
    <d v="2025-06-15T00:00:00"/>
    <s v="Settled"/>
    <n v="18"/>
    <n v="15"/>
    <s v="AGT041"/>
    <s v="Health"/>
    <s v="Standard"/>
    <n v="1"/>
    <s v="Valid"/>
    <x v="3"/>
    <x v="4"/>
  </r>
  <r>
    <x v="1090"/>
    <s v="CUST00206"/>
    <s v="POL02489"/>
    <x v="6"/>
    <s v="North"/>
    <n v="221197.3"/>
    <d v="2025-10-09T00:00:00"/>
    <d v="2025-11-06T00:00:00"/>
    <s v="Settled"/>
    <n v="28"/>
    <n v="12"/>
    <s v="AGT005"/>
    <s v="Home"/>
    <s v="Manual Review"/>
    <n v="1"/>
    <s v="Valid"/>
    <x v="1"/>
    <x v="2"/>
  </r>
  <r>
    <x v="1091"/>
    <s v="CUST01750"/>
    <s v="POL00517"/>
    <x v="9"/>
    <s v="South"/>
    <n v="77882.600000000006"/>
    <d v="2025-08-05T00:00:00"/>
    <d v="2025-08-18T00:00:00"/>
    <s v="Settled"/>
    <n v="13"/>
    <n v="12"/>
    <s v="AGT067"/>
    <s v="Home"/>
    <s v="Standard"/>
    <n v="1"/>
    <s v="Valid"/>
    <x v="0"/>
    <x v="0"/>
  </r>
  <r>
    <x v="1092"/>
    <s v="CUST00632"/>
    <s v="POL00928"/>
    <x v="1"/>
    <s v="Central"/>
    <n v="415878.79"/>
    <d v="2025-03-20T00:00:00"/>
    <d v="2025-04-02T00:00:00"/>
    <s v="Settled"/>
    <n v="13"/>
    <n v="20"/>
    <s v="AGT040"/>
    <s v="Life"/>
    <s v="Fast Track"/>
    <n v="1"/>
    <s v="Valid"/>
    <x v="4"/>
    <x v="4"/>
  </r>
  <r>
    <x v="1093"/>
    <s v="CUST00778"/>
    <s v="POL00722"/>
    <x v="0"/>
    <s v="Central"/>
    <n v="35911.14"/>
    <d v="2025-10-03T00:00:00"/>
    <m/>
    <s v="Pending"/>
    <n v="27"/>
    <n v="10"/>
    <s v="AGT050"/>
    <s v="Motor"/>
    <s v="Fraud Review"/>
    <n v="1"/>
    <s v="Valid"/>
    <x v="1"/>
    <x v="4"/>
  </r>
  <r>
    <x v="1094"/>
    <s v="CUST01945"/>
    <s v="POL01023"/>
    <x v="4"/>
    <s v="South"/>
    <n v="209043.20000000001"/>
    <d v="2025-04-21T00:00:00"/>
    <d v="2025-04-27T00:00:00"/>
    <s v="Settled"/>
    <n v="6"/>
    <n v="15"/>
    <s v="AGT029"/>
    <s v="Health"/>
    <s v="Standard"/>
    <n v="1"/>
    <s v="Valid"/>
    <x v="2"/>
    <x v="0"/>
  </r>
  <r>
    <x v="1095"/>
    <s v="CUST00541"/>
    <s v="POL02833"/>
    <x v="4"/>
    <s v="South"/>
    <n v="156352.73000000001"/>
    <d v="2025-03-17T00:00:00"/>
    <m/>
    <s v="Pending"/>
    <n v="25"/>
    <n v="15"/>
    <s v="AGT079"/>
    <s v="Health"/>
    <s v="Fraud Review"/>
    <n v="1"/>
    <s v="Valid"/>
    <x v="3"/>
    <x v="0"/>
  </r>
  <r>
    <x v="1096"/>
    <s v="CUST00763"/>
    <s v="POL01486"/>
    <x v="11"/>
    <s v="West"/>
    <n v="61322.01"/>
    <d v="2025-08-31T00:00:00"/>
    <d v="2025-09-06T00:00:00"/>
    <s v="Settled"/>
    <n v="6"/>
    <n v="10"/>
    <s v="AGT035"/>
    <s v="Motor"/>
    <s v="Standard"/>
    <n v="1"/>
    <s v="Valid"/>
    <x v="2"/>
    <x v="1"/>
  </r>
  <r>
    <x v="1097"/>
    <s v="CUST00562"/>
    <s v="POL01344"/>
    <x v="6"/>
    <s v="Central"/>
    <n v="166892.67000000001"/>
    <d v="2025-09-25T00:00:00"/>
    <d v="2025-10-10T00:00:00"/>
    <s v="Settled"/>
    <n v="15"/>
    <n v="12"/>
    <s v="AGT048"/>
    <s v="Home"/>
    <s v="Standard"/>
    <n v="1"/>
    <s v="Valid"/>
    <x v="1"/>
    <x v="4"/>
  </r>
  <r>
    <x v="1098"/>
    <s v="CUST01250"/>
    <s v="POL02493"/>
    <x v="4"/>
    <s v="West"/>
    <n v="228576.81"/>
    <d v="2025-01-03T00:00:00"/>
    <m/>
    <s v="Under Review"/>
    <n v="8"/>
    <n v="15"/>
    <s v="AGT043"/>
    <s v="Health"/>
    <s v="Fast Track"/>
    <n v="1"/>
    <s v="Valid"/>
    <x v="2"/>
    <x v="1"/>
  </r>
  <r>
    <x v="1099"/>
    <s v="CUST01647"/>
    <s v="POL01188"/>
    <x v="11"/>
    <s v="East"/>
    <n v="33892.720000000001"/>
    <d v="2025-11-10T00:00:00"/>
    <d v="2025-12-03T00:00:00"/>
    <s v="Settled"/>
    <n v="23"/>
    <n v="10"/>
    <s v="AGT077"/>
    <s v="Motor"/>
    <s v="Fraud Review"/>
    <n v="1"/>
    <s v="Valid"/>
    <x v="2"/>
    <x v="3"/>
  </r>
  <r>
    <x v="1100"/>
    <s v="CUST00235"/>
    <s v="POL02835"/>
    <x v="4"/>
    <s v="West"/>
    <n v="42790.43"/>
    <d v="2025-07-30T00:00:00"/>
    <m/>
    <s v="Under Review"/>
    <n v="13"/>
    <n v="15"/>
    <s v="AGT049"/>
    <s v="Health"/>
    <s v="Standard"/>
    <n v="1"/>
    <s v="Valid"/>
    <x v="3"/>
    <x v="1"/>
  </r>
  <r>
    <x v="1101"/>
    <s v="CUST01745"/>
    <s v="POL02414"/>
    <x v="8"/>
    <s v="West"/>
    <n v="382544.15"/>
    <d v="2025-05-17T00:00:00"/>
    <d v="2025-06-23T00:00:00"/>
    <s v="Settled"/>
    <n v="37"/>
    <n v="20"/>
    <s v="AGT008"/>
    <s v="Life"/>
    <s v="Fraud Review"/>
    <n v="1"/>
    <s v="Valid"/>
    <x v="0"/>
    <x v="1"/>
  </r>
  <r>
    <x v="1102"/>
    <s v="CUST01461"/>
    <s v="POL00823"/>
    <x v="0"/>
    <s v="North"/>
    <n v="28052.35"/>
    <d v="2025-09-10T00:00:00"/>
    <d v="2025-09-19T00:00:00"/>
    <s v="Settled"/>
    <n v="9"/>
    <n v="10"/>
    <s v="AGT069"/>
    <s v="Motor"/>
    <s v="Standard"/>
    <n v="1"/>
    <s v="Valid"/>
    <x v="3"/>
    <x v="2"/>
  </r>
  <r>
    <x v="1103"/>
    <s v="CUST00991"/>
    <s v="POL02018"/>
    <x v="5"/>
    <s v="South"/>
    <n v="30991.4"/>
    <d v="2025-07-04T00:00:00"/>
    <d v="2025-07-31T00:00:00"/>
    <s v="Settled"/>
    <n v="27"/>
    <n v="15"/>
    <s v="AGT004"/>
    <s v="Health"/>
    <s v="Manual Review"/>
    <n v="1"/>
    <s v="Valid"/>
    <x v="1"/>
    <x v="0"/>
  </r>
  <r>
    <x v="1104"/>
    <s v="CUST01538"/>
    <s v="POL01545"/>
    <x v="7"/>
    <s v="Central"/>
    <n v="10581.47"/>
    <d v="2025-11-15T00:00:00"/>
    <m/>
    <s v="Pending"/>
    <n v="4"/>
    <n v="7"/>
    <s v="AGT043"/>
    <s v="Travel"/>
    <s v="Fast Track"/>
    <n v="1"/>
    <s v="Valid"/>
    <x v="0"/>
    <x v="4"/>
  </r>
  <r>
    <x v="1105"/>
    <s v="CUST01802"/>
    <s v="POL01102"/>
    <x v="5"/>
    <s v="West"/>
    <n v="93610.62"/>
    <d v="2025-01-04T00:00:00"/>
    <d v="2025-02-01T00:00:00"/>
    <s v="Settled"/>
    <n v="28"/>
    <n v="15"/>
    <s v="AGT029"/>
    <s v="Health"/>
    <s v="Fraud Review"/>
    <n v="1"/>
    <s v="Valid"/>
    <x v="0"/>
    <x v="1"/>
  </r>
  <r>
    <x v="1106"/>
    <s v="CUST02321"/>
    <s v="POL02901"/>
    <x v="3"/>
    <s v="North"/>
    <n v="17310.71"/>
    <d v="2025-06-28T00:00:00"/>
    <m/>
    <s v="Pending"/>
    <n v="15"/>
    <n v="10"/>
    <s v="AGT039"/>
    <s v="Motor"/>
    <s v="Standard"/>
    <n v="1"/>
    <s v="Valid"/>
    <x v="0"/>
    <x v="2"/>
  </r>
  <r>
    <x v="1107"/>
    <s v="CUST01743"/>
    <s v="POL01274"/>
    <x v="14"/>
    <s v="West"/>
    <n v="65395.69"/>
    <d v="2025-08-26T00:00:00"/>
    <d v="2025-09-05T00:00:00"/>
    <s v="Settled"/>
    <n v="10"/>
    <n v="15"/>
    <s v="AGT068"/>
    <s v="Health"/>
    <s v="Standard"/>
    <n v="1"/>
    <s v="Valid"/>
    <x v="1"/>
    <x v="1"/>
  </r>
  <r>
    <x v="1108"/>
    <s v="CUST01429"/>
    <s v="POL00374"/>
    <x v="11"/>
    <s v="West"/>
    <n v="6991.41"/>
    <d v="2025-01-12T00:00:00"/>
    <d v="2025-01-22T00:00:00"/>
    <s v="Settled"/>
    <n v="10"/>
    <n v="10"/>
    <s v="AGT009"/>
    <s v="Motor"/>
    <s v="Fast Track"/>
    <n v="1"/>
    <s v="Valid"/>
    <x v="2"/>
    <x v="1"/>
  </r>
  <r>
    <x v="1109"/>
    <s v="CUST02301"/>
    <s v="POL01307"/>
    <x v="5"/>
    <s v="South"/>
    <n v="112986.02"/>
    <d v="2025-10-19T00:00:00"/>
    <d v="2025-10-26T00:00:00"/>
    <s v="Settled"/>
    <n v="7"/>
    <n v="15"/>
    <s v="AGT005"/>
    <s v="Health"/>
    <s v="Standard"/>
    <n v="1"/>
    <s v="Valid"/>
    <x v="3"/>
    <x v="0"/>
  </r>
  <r>
    <x v="1110"/>
    <s v="CUST01861"/>
    <s v="POL01654"/>
    <x v="12"/>
    <s v="South"/>
    <n v="41652.93"/>
    <d v="2025-04-27T00:00:00"/>
    <m/>
    <s v="Under Review"/>
    <n v="1"/>
    <n v="7"/>
    <s v="AGT073"/>
    <s v="Travel"/>
    <s v="Fast Track"/>
    <n v="1"/>
    <s v="Valid"/>
    <x v="3"/>
    <x v="0"/>
  </r>
  <r>
    <x v="1111"/>
    <s v="CUST00753"/>
    <s v="POL00405"/>
    <x v="3"/>
    <s v="South"/>
    <n v="56616.61"/>
    <d v="2025-01-07T00:00:00"/>
    <m/>
    <s v="Under Review"/>
    <n v="7"/>
    <n v="10"/>
    <s v="AGT021"/>
    <s v="Motor"/>
    <s v="Standard"/>
    <n v="1"/>
    <s v="Valid"/>
    <x v="3"/>
    <x v="0"/>
  </r>
  <r>
    <x v="1112"/>
    <s v="CUST02109"/>
    <s v="POL02377"/>
    <x v="3"/>
    <s v="Central"/>
    <n v="140113.76"/>
    <d v="2025-05-10T00:00:00"/>
    <d v="2025-05-20T00:00:00"/>
    <s v="Settled"/>
    <n v="10"/>
    <n v="10"/>
    <s v="AGT036"/>
    <s v="Motor"/>
    <s v="Standard"/>
    <n v="1"/>
    <s v="Valid"/>
    <x v="2"/>
    <x v="4"/>
  </r>
  <r>
    <x v="1113"/>
    <s v="CUST01953"/>
    <s v="POL00735"/>
    <x v="0"/>
    <s v="North"/>
    <n v="109012.29"/>
    <d v="2025-10-09T00:00:00"/>
    <d v="2025-10-22T00:00:00"/>
    <s v="Settled"/>
    <n v="13"/>
    <n v="10"/>
    <s v="AGT079"/>
    <s v="Motor"/>
    <s v="Standard"/>
    <n v="1"/>
    <s v="Valid"/>
    <x v="0"/>
    <x v="2"/>
  </r>
  <r>
    <x v="1114"/>
    <s v="CUST00865"/>
    <s v="POL00296"/>
    <x v="9"/>
    <s v="West"/>
    <n v="65764.3"/>
    <d v="2025-11-17T00:00:00"/>
    <m/>
    <s v="Under Review"/>
    <n v="4"/>
    <n v="12"/>
    <s v="AGT059"/>
    <s v="Home"/>
    <s v="Standard"/>
    <n v="1"/>
    <s v="Valid"/>
    <x v="3"/>
    <x v="1"/>
  </r>
  <r>
    <x v="1115"/>
    <s v="CUST00144"/>
    <s v="POL01721"/>
    <x v="7"/>
    <s v="East"/>
    <n v="16960.060000000001"/>
    <d v="2025-02-19T00:00:00"/>
    <d v="2025-03-07T00:00:00"/>
    <s v="Settled"/>
    <n v="16"/>
    <n v="7"/>
    <s v="AGT052"/>
    <s v="Travel"/>
    <s v="Standard"/>
    <n v="1"/>
    <s v="Valid"/>
    <x v="4"/>
    <x v="3"/>
  </r>
  <r>
    <x v="1116"/>
    <s v="CUST02311"/>
    <s v="POL00516"/>
    <x v="12"/>
    <s v="Central"/>
    <m/>
    <d v="2025-05-11T00:00:00"/>
    <d v="2025-05-21T00:00:00"/>
    <s v="Settled"/>
    <n v="10"/>
    <n v="7"/>
    <s v="AGT001"/>
    <s v="Travel"/>
    <s v="Standard"/>
    <n v="1"/>
    <s v="Missing Amount"/>
    <x v="1"/>
    <x v="4"/>
  </r>
  <r>
    <x v="1117"/>
    <s v="CUST01911"/>
    <s v="POL02502"/>
    <x v="11"/>
    <s v="Central"/>
    <n v="101441.73"/>
    <d v="2025-10-09T00:00:00"/>
    <d v="2025-10-18T00:00:00"/>
    <s v="Settled"/>
    <n v="9"/>
    <n v="10"/>
    <s v="AGT032"/>
    <s v="Motor"/>
    <s v="Fast Track"/>
    <n v="1"/>
    <s v="Valid"/>
    <x v="3"/>
    <x v="4"/>
  </r>
  <r>
    <x v="1118"/>
    <s v="CUST01210"/>
    <s v="POL00219"/>
    <x v="1"/>
    <s v="Central"/>
    <n v="251866.12"/>
    <d v="2025-01-08T00:00:00"/>
    <d v="2025-02-02T00:00:00"/>
    <s v="Settled"/>
    <n v="25"/>
    <n v="20"/>
    <s v="AGT042"/>
    <s v="Life"/>
    <s v="Standard"/>
    <n v="1"/>
    <s v="Valid"/>
    <x v="0"/>
    <x v="4"/>
  </r>
  <r>
    <x v="1119"/>
    <s v="CUST00046"/>
    <s v="POL01341"/>
    <x v="0"/>
    <s v="Central"/>
    <n v="20711.53"/>
    <d v="2025-06-30T00:00:00"/>
    <m/>
    <s v="Under Review"/>
    <n v="18"/>
    <n v="10"/>
    <s v="AGT007"/>
    <s v="Motor"/>
    <s v="Manual Review"/>
    <n v="1"/>
    <s v="Valid"/>
    <x v="3"/>
    <x v="4"/>
  </r>
  <r>
    <x v="1120"/>
    <s v="CUST02406"/>
    <s v="POL00166"/>
    <x v="4"/>
    <s v="South"/>
    <n v="155504.53"/>
    <d v="2025-07-01T00:00:00"/>
    <d v="2025-07-17T00:00:00"/>
    <s v="Settled"/>
    <n v="16"/>
    <n v="15"/>
    <s v="AGT052"/>
    <s v="Health"/>
    <s v="Standard"/>
    <n v="1"/>
    <s v="Valid"/>
    <x v="1"/>
    <x v="0"/>
  </r>
  <r>
    <x v="1121"/>
    <s v="CUST01136"/>
    <s v="POL01227"/>
    <x v="11"/>
    <s v="South"/>
    <n v="67882.399999999994"/>
    <d v="2025-05-04T00:00:00"/>
    <d v="2025-05-21T00:00:00"/>
    <s v="Settled"/>
    <n v="17"/>
    <n v="10"/>
    <s v="AGT061"/>
    <s v="Motor"/>
    <s v="Manual Review"/>
    <n v="1"/>
    <s v="Valid"/>
    <x v="2"/>
    <x v="0"/>
  </r>
  <r>
    <x v="1122"/>
    <s v="CUST01334"/>
    <s v="POL02987"/>
    <x v="11"/>
    <s v="South"/>
    <n v="62597.27"/>
    <d v="2025-04-17T00:00:00"/>
    <m/>
    <s v="Pending"/>
    <n v="8"/>
    <n v="10"/>
    <s v="AGT030"/>
    <s v="Motor"/>
    <s v="Standard"/>
    <n v="1"/>
    <s v="Valid"/>
    <x v="1"/>
    <x v="0"/>
  </r>
  <r>
    <x v="1123"/>
    <s v="CUST00634"/>
    <s v="POL02082"/>
    <x v="12"/>
    <s v="West"/>
    <n v="4738.6000000000004"/>
    <d v="2025-11-11T00:00:00"/>
    <m/>
    <s v="Pending"/>
    <n v="1"/>
    <n v="7"/>
    <s v="AGT075"/>
    <s v="Travel"/>
    <s v="Fast Track"/>
    <n v="1"/>
    <s v="Valid"/>
    <x v="2"/>
    <x v="1"/>
  </r>
  <r>
    <x v="1124"/>
    <s v="CUST00339"/>
    <s v="POL01713"/>
    <x v="12"/>
    <s v="South"/>
    <n v="42415.93"/>
    <d v="2025-04-30T00:00:00"/>
    <d v="2025-05-03T00:00:00"/>
    <s v="Settled"/>
    <n v="3"/>
    <n v="7"/>
    <s v="AGT075"/>
    <s v="Travel"/>
    <s v="Standard"/>
    <n v="1"/>
    <s v="Valid"/>
    <x v="3"/>
    <x v="0"/>
  </r>
  <r>
    <x v="1125"/>
    <s v="CUST00289"/>
    <s v="POL00504"/>
    <x v="1"/>
    <s v="South"/>
    <n v="288330.94"/>
    <d v="2025-07-24T00:00:00"/>
    <d v="2025-08-10T00:00:00"/>
    <s v="Settled"/>
    <n v="17"/>
    <n v="20"/>
    <s v="AGT060"/>
    <s v="Life"/>
    <s v="Standard"/>
    <n v="1"/>
    <s v="Valid"/>
    <x v="4"/>
    <x v="0"/>
  </r>
  <r>
    <x v="1126"/>
    <s v="CUST00012"/>
    <s v="POL01002"/>
    <x v="0"/>
    <s v="North"/>
    <n v="45754.18"/>
    <d v="2025-09-10T00:00:00"/>
    <d v="2025-09-22T00:00:00"/>
    <s v="Settled"/>
    <n v="12"/>
    <n v="10"/>
    <s v="AGT026"/>
    <s v="Motor"/>
    <s v="Standard"/>
    <n v="1"/>
    <s v="Valid"/>
    <x v="3"/>
    <x v="2"/>
  </r>
  <r>
    <x v="1127"/>
    <s v="CUST01183"/>
    <s v="POL01219"/>
    <x v="9"/>
    <s v="West"/>
    <n v="63862.85"/>
    <d v="2025-01-13T00:00:00"/>
    <d v="2025-01-21T00:00:00"/>
    <s v="Settled"/>
    <n v="8"/>
    <n v="12"/>
    <s v="AGT010"/>
    <s v="Home"/>
    <s v="Standard"/>
    <n v="1"/>
    <s v="Valid"/>
    <x v="3"/>
    <x v="1"/>
  </r>
  <r>
    <x v="1128"/>
    <s v="CUST01940"/>
    <s v="POL01852"/>
    <x v="5"/>
    <s v="North"/>
    <n v="91350.38"/>
    <d v="2025-10-04T00:00:00"/>
    <d v="2025-10-17T00:00:00"/>
    <s v="Settled"/>
    <n v="13"/>
    <n v="15"/>
    <s v="AGT056"/>
    <s v="Health"/>
    <s v="Standard"/>
    <n v="1"/>
    <s v="Valid"/>
    <x v="3"/>
    <x v="2"/>
  </r>
  <r>
    <x v="1129"/>
    <s v="CUST01812"/>
    <s v="POL00667"/>
    <x v="0"/>
    <s v="South"/>
    <n v="88108.15"/>
    <d v="2025-09-13T00:00:00"/>
    <d v="2025-09-27T00:00:00"/>
    <s v="Settled"/>
    <n v="14"/>
    <n v="10"/>
    <s v="AGT043"/>
    <s v="Motor"/>
    <s v="Manual Review"/>
    <n v="1"/>
    <s v="Valid"/>
    <x v="0"/>
    <x v="0"/>
  </r>
  <r>
    <x v="1130"/>
    <s v="CUST00634"/>
    <s v="POL03200"/>
    <x v="0"/>
    <s v="East"/>
    <n v="50703.76"/>
    <d v="2025-03-06T00:00:00"/>
    <d v="2025-03-21T00:00:00"/>
    <s v="Settled"/>
    <n v="15"/>
    <n v="10"/>
    <s v="AGT058"/>
    <s v="Motor"/>
    <s v="Standard"/>
    <n v="1"/>
    <s v="Valid"/>
    <x v="2"/>
    <x v="3"/>
  </r>
  <r>
    <x v="1131"/>
    <s v="CUST02376"/>
    <s v="POL02086"/>
    <x v="7"/>
    <s v="East"/>
    <n v="43152.88"/>
    <d v="2025-03-02T00:00:00"/>
    <m/>
    <s v="Pending"/>
    <n v="26"/>
    <n v="7"/>
    <s v="AGT033"/>
    <s v="Travel"/>
    <s v="Fraud Review"/>
    <n v="1"/>
    <s v="Valid"/>
    <x v="1"/>
    <x v="3"/>
  </r>
  <r>
    <x v="1132"/>
    <s v="CUST01580"/>
    <s v="POL00998"/>
    <x v="5"/>
    <s v="Central"/>
    <n v="40191.599999999999"/>
    <d v="2025-07-09T00:00:00"/>
    <d v="2025-07-18T00:00:00"/>
    <s v="Settled"/>
    <n v="9"/>
    <n v="15"/>
    <s v="AGT013"/>
    <s v="Health"/>
    <s v="Standard"/>
    <n v="1"/>
    <s v="Valid"/>
    <x v="1"/>
    <x v="4"/>
  </r>
  <r>
    <x v="1133"/>
    <s v="CUST01654"/>
    <s v="POL00360"/>
    <x v="14"/>
    <s v="West"/>
    <n v="55624.89"/>
    <d v="2025-11-05T00:00:00"/>
    <d v="2025-11-17T00:00:00"/>
    <s v="Settled"/>
    <n v="12"/>
    <n v="15"/>
    <s v="AGT073"/>
    <s v="Health"/>
    <s v="Manual Review"/>
    <n v="1"/>
    <s v="Valid"/>
    <x v="1"/>
    <x v="1"/>
  </r>
  <r>
    <x v="1134"/>
    <s v="CUST01599"/>
    <s v="POL01905"/>
    <x v="12"/>
    <s v="West"/>
    <n v="46865.24"/>
    <d v="2025-10-25T00:00:00"/>
    <d v="2025-10-26T00:00:00"/>
    <s v="Settled"/>
    <n v="1"/>
    <n v="7"/>
    <s v="AGT078"/>
    <s v="Travel"/>
    <s v="Standard"/>
    <n v="1"/>
    <s v="Valid"/>
    <x v="0"/>
    <x v="1"/>
  </r>
  <r>
    <x v="1135"/>
    <s v="CUST02266"/>
    <s v="POL01434"/>
    <x v="2"/>
    <s v="South"/>
    <n v="230645.48"/>
    <d v="2025-02-25T00:00:00"/>
    <m/>
    <s v="Under Review"/>
    <n v="24"/>
    <n v="20"/>
    <s v="AGT061"/>
    <s v="Life"/>
    <s v="Manual Review"/>
    <n v="1"/>
    <s v="Valid"/>
    <x v="3"/>
    <x v="0"/>
  </r>
  <r>
    <x v="1136"/>
    <s v="CUST00277"/>
    <s v="POL02157"/>
    <x v="5"/>
    <s v="North"/>
    <n v="259452.63"/>
    <d v="2025-07-21T00:00:00"/>
    <d v="2025-08-01T00:00:00"/>
    <s v="Settled"/>
    <n v="11"/>
    <n v="15"/>
    <s v="AGT002"/>
    <s v="Health"/>
    <s v="Fast Track"/>
    <n v="1"/>
    <s v="Valid"/>
    <x v="0"/>
    <x v="2"/>
  </r>
  <r>
    <x v="1137"/>
    <s v="CUST01462"/>
    <s v="POL01908"/>
    <x v="5"/>
    <s v="West"/>
    <n v="101764.71"/>
    <d v="2025-06-12T00:00:00"/>
    <d v="2025-06-29T00:00:00"/>
    <s v="Settled"/>
    <n v="17"/>
    <n v="15"/>
    <s v="AGT065"/>
    <s v="Health"/>
    <s v="Standard"/>
    <n v="1"/>
    <s v="Valid"/>
    <x v="2"/>
    <x v="1"/>
  </r>
  <r>
    <x v="1138"/>
    <s v="CUST00995"/>
    <s v="POL02050"/>
    <x v="11"/>
    <s v="North"/>
    <n v="30422.31"/>
    <d v="2025-08-19T00:00:00"/>
    <d v="2025-08-31T00:00:00"/>
    <s v="Settled"/>
    <n v="12"/>
    <n v="10"/>
    <s v="AGT080"/>
    <s v="Motor"/>
    <s v="Standard"/>
    <n v="1"/>
    <s v="Valid"/>
    <x v="2"/>
    <x v="2"/>
  </r>
  <r>
    <x v="1139"/>
    <s v="CUST00625"/>
    <s v="POL02668"/>
    <x v="5"/>
    <s v="West"/>
    <n v="30654.77"/>
    <d v="2025-06-24T00:00:00"/>
    <d v="2025-07-12T00:00:00"/>
    <s v="Settled"/>
    <n v="18"/>
    <n v="15"/>
    <s v="AGT034"/>
    <s v="Health"/>
    <s v="Manual Review"/>
    <n v="1"/>
    <s v="Valid"/>
    <x v="2"/>
    <x v="1"/>
  </r>
  <r>
    <x v="1140"/>
    <s v="CUST00461"/>
    <s v="POL01681"/>
    <x v="14"/>
    <s v="Central"/>
    <n v="141529.82999999999"/>
    <d v="2025-07-11T00:00:00"/>
    <d v="2025-07-23T00:00:00"/>
    <s v="Settled"/>
    <n v="12"/>
    <n v="15"/>
    <s v="AGT041"/>
    <s v="Health"/>
    <s v="Standard"/>
    <n v="1"/>
    <s v="Valid"/>
    <x v="0"/>
    <x v="4"/>
  </r>
  <r>
    <x v="1141"/>
    <s v="CUST02440"/>
    <s v="POL02319"/>
    <x v="10"/>
    <s v="South"/>
    <n v="20217.509999999998"/>
    <d v="2025-07-08T00:00:00"/>
    <d v="2025-07-13T00:00:00"/>
    <s v="Settled"/>
    <n v="5"/>
    <n v="7"/>
    <s v="AGT002"/>
    <s v="Travel"/>
    <s v="Standard"/>
    <n v="1"/>
    <s v="Valid"/>
    <x v="2"/>
    <x v="0"/>
  </r>
  <r>
    <x v="1142"/>
    <s v="CUST01472"/>
    <s v="POL01149"/>
    <x v="8"/>
    <s v="West"/>
    <n v="544396.80000000005"/>
    <d v="2025-01-07T00:00:00"/>
    <d v="2025-01-23T00:00:00"/>
    <s v="Settled"/>
    <n v="16"/>
    <n v="20"/>
    <s v="AGT049"/>
    <s v="Life"/>
    <s v="Standard"/>
    <n v="1"/>
    <s v="Valid"/>
    <x v="2"/>
    <x v="1"/>
  </r>
  <r>
    <x v="1143"/>
    <s v="CUST01230"/>
    <s v="POL03018"/>
    <x v="1"/>
    <s v="South"/>
    <n v="211157.36"/>
    <d v="2025-06-28T00:00:00"/>
    <m/>
    <s v="Pending"/>
    <n v="12"/>
    <n v="20"/>
    <s v="AGT061"/>
    <s v="Life"/>
    <s v="Standard"/>
    <n v="1"/>
    <s v="Valid"/>
    <x v="0"/>
    <x v="0"/>
  </r>
  <r>
    <x v="1144"/>
    <s v="CUST02342"/>
    <s v="POL01306"/>
    <x v="2"/>
    <s v="South"/>
    <n v="351099.21"/>
    <d v="2025-02-20T00:00:00"/>
    <d v="2025-03-11T00:00:00"/>
    <s v="Settled"/>
    <n v="19"/>
    <n v="20"/>
    <s v="AGT017"/>
    <s v="Life"/>
    <s v="Fast Track"/>
    <n v="1"/>
    <s v="Valid"/>
    <x v="3"/>
    <x v="0"/>
  </r>
  <r>
    <x v="1145"/>
    <s v="CUST01939"/>
    <s v="POL02176"/>
    <x v="0"/>
    <s v="South"/>
    <n v="52266.720000000001"/>
    <d v="2025-05-27T00:00:00"/>
    <m/>
    <s v="Pending"/>
    <n v="10"/>
    <n v="10"/>
    <s v="AGT051"/>
    <s v="Motor"/>
    <s v="Standard"/>
    <n v="1"/>
    <s v="Valid"/>
    <x v="3"/>
    <x v="0"/>
  </r>
  <r>
    <x v="1146"/>
    <s v="CUST01122"/>
    <s v="POL03196"/>
    <x v="5"/>
    <s v="West"/>
    <n v="100354.76"/>
    <d v="2025-07-01T00:00:00"/>
    <d v="2025-07-18T00:00:00"/>
    <s v="Settled"/>
    <n v="17"/>
    <n v="15"/>
    <s v="AGT021"/>
    <s v="Health"/>
    <s v="Standard"/>
    <n v="1"/>
    <s v="Valid"/>
    <x v="3"/>
    <x v="1"/>
  </r>
  <r>
    <x v="1147"/>
    <s v="CUST00453"/>
    <s v="POL01118"/>
    <x v="6"/>
    <s v="Central"/>
    <n v="176718.59"/>
    <d v="2025-08-27T00:00:00"/>
    <d v="2025-09-03T00:00:00"/>
    <s v="Settled"/>
    <n v="7"/>
    <n v="12"/>
    <s v="AGT012"/>
    <s v="Home"/>
    <s v="Standard"/>
    <n v="1"/>
    <s v="Valid"/>
    <x v="2"/>
    <x v="4"/>
  </r>
  <r>
    <x v="1148"/>
    <s v="CUST01583"/>
    <s v="POL00326"/>
    <x v="12"/>
    <s v="South"/>
    <n v="30375.41"/>
    <d v="2025-10-11T00:00:00"/>
    <d v="2025-10-12T00:00:00"/>
    <s v="Settled"/>
    <n v="1"/>
    <n v="7"/>
    <s v="AGT002"/>
    <s v="Travel"/>
    <s v="Standard"/>
    <n v="1"/>
    <s v="Valid"/>
    <x v="0"/>
    <x v="0"/>
  </r>
  <r>
    <x v="1149"/>
    <s v="CUST02050"/>
    <s v="POL00742"/>
    <x v="5"/>
    <s v="West"/>
    <n v="130621.41"/>
    <d v="2025-02-21T00:00:00"/>
    <d v="2025-03-07T00:00:00"/>
    <s v="Settled"/>
    <n v="14"/>
    <n v="15"/>
    <s v="AGT061"/>
    <s v="Health"/>
    <s v="Manual Review"/>
    <n v="1"/>
    <s v="Valid"/>
    <x v="3"/>
    <x v="1"/>
  </r>
  <r>
    <x v="1150"/>
    <s v="CUST01163"/>
    <s v="POL00781"/>
    <x v="14"/>
    <s v="South"/>
    <n v="28178.19"/>
    <d v="2025-07-15T00:00:00"/>
    <d v="2025-08-04T00:00:00"/>
    <s v="Settled"/>
    <n v="20"/>
    <n v="15"/>
    <s v="AGT017"/>
    <s v="Health"/>
    <s v="Manual Review"/>
    <n v="1"/>
    <s v="Valid"/>
    <x v="4"/>
    <x v="0"/>
  </r>
  <r>
    <x v="1151"/>
    <s v="CUST02466"/>
    <s v="POL00182"/>
    <x v="0"/>
    <s v="South"/>
    <n v="85160.8"/>
    <d v="2025-09-20T00:00:00"/>
    <d v="2025-09-28T00:00:00"/>
    <s v="Rejected"/>
    <n v="8"/>
    <n v="10"/>
    <s v="AGT012"/>
    <s v="Motor"/>
    <s v="Fast Track"/>
    <n v="1"/>
    <s v="Valid"/>
    <x v="2"/>
    <x v="0"/>
  </r>
  <r>
    <x v="1152"/>
    <s v="CUST02251"/>
    <s v="POL01741"/>
    <x v="3"/>
    <s v="West"/>
    <n v="65979.61"/>
    <d v="2025-04-20T00:00:00"/>
    <d v="2025-04-29T00:00:00"/>
    <s v="Settled"/>
    <n v="9"/>
    <n v="10"/>
    <s v="AGT077"/>
    <s v="Motor"/>
    <s v="Standard"/>
    <n v="1"/>
    <s v="Valid"/>
    <x v="2"/>
    <x v="1"/>
  </r>
  <r>
    <x v="1153"/>
    <s v="CUST00859"/>
    <s v="POL00889"/>
    <x v="9"/>
    <s v="West"/>
    <n v="92768.43"/>
    <d v="2025-01-13T00:00:00"/>
    <d v="2025-01-23T00:00:00"/>
    <s v="Settled"/>
    <n v="10"/>
    <n v="12"/>
    <s v="AGT060"/>
    <s v="Home"/>
    <s v="Standard"/>
    <n v="1"/>
    <s v="Valid"/>
    <x v="0"/>
    <x v="1"/>
  </r>
  <r>
    <x v="1154"/>
    <s v="CUST01425"/>
    <s v="POL00311"/>
    <x v="3"/>
    <s v="West"/>
    <n v="13738.09"/>
    <d v="2025-11-06T00:00:00"/>
    <d v="2025-11-17T00:00:00"/>
    <s v="Settled"/>
    <n v="11"/>
    <n v="10"/>
    <s v="AGT021"/>
    <s v="Motor"/>
    <s v="Standard"/>
    <n v="1"/>
    <s v="Valid"/>
    <x v="2"/>
    <x v="1"/>
  </r>
  <r>
    <x v="1155"/>
    <s v="CUST02310"/>
    <s v="POL00438"/>
    <x v="1"/>
    <s v="Central"/>
    <n v="101410.42"/>
    <d v="2025-10-09T00:00:00"/>
    <m/>
    <s v="Pending"/>
    <n v="23"/>
    <n v="20"/>
    <s v="AGT058"/>
    <s v="Life"/>
    <s v="Manual Review"/>
    <n v="1"/>
    <s v="Valid"/>
    <x v="1"/>
    <x v="4"/>
  </r>
  <r>
    <x v="1156"/>
    <s v="CUST01416"/>
    <s v="POL00875"/>
    <x v="5"/>
    <s v="North"/>
    <n v="98536.84"/>
    <d v="2025-08-25T00:00:00"/>
    <d v="2025-09-17T00:00:00"/>
    <s v="Settled"/>
    <n v="23"/>
    <n v="15"/>
    <s v="AGT040"/>
    <s v="Health"/>
    <s v="Manual Review"/>
    <n v="1"/>
    <s v="Valid"/>
    <x v="3"/>
    <x v="2"/>
  </r>
  <r>
    <x v="1157"/>
    <s v="CUST00038"/>
    <s v="POL01182"/>
    <x v="7"/>
    <s v="East"/>
    <n v="37749.74"/>
    <d v="2025-09-08T00:00:00"/>
    <d v="2025-10-09T00:00:00"/>
    <s v="Settled"/>
    <n v="31"/>
    <n v="7"/>
    <s v="AGT001"/>
    <s v="Travel"/>
    <s v="Fraud Review"/>
    <n v="1"/>
    <s v="Valid"/>
    <x v="3"/>
    <x v="3"/>
  </r>
  <r>
    <x v="1158"/>
    <s v="CUST00094"/>
    <s v="POL03119"/>
    <x v="9"/>
    <s v="South"/>
    <n v="143532.17000000001"/>
    <d v="2025-04-11T00:00:00"/>
    <d v="2025-04-13T00:00:00"/>
    <s v="Settled"/>
    <n v="2"/>
    <n v="12"/>
    <s v="AGT022"/>
    <s v="Home"/>
    <s v="Fast Track"/>
    <n v="1"/>
    <s v="Valid"/>
    <x v="2"/>
    <x v="0"/>
  </r>
  <r>
    <x v="1159"/>
    <s v="CUST01641"/>
    <s v="POL02249"/>
    <x v="3"/>
    <s v="West"/>
    <n v="64695.199999999997"/>
    <d v="2025-09-23T00:00:00"/>
    <d v="2025-09-30T00:00:00"/>
    <s v="Settled"/>
    <n v="7"/>
    <n v="10"/>
    <s v="AGT062"/>
    <s v="Motor"/>
    <s v="Standard"/>
    <n v="1"/>
    <s v="Valid"/>
    <x v="3"/>
    <x v="1"/>
  </r>
  <r>
    <x v="1160"/>
    <s v="CUST01071"/>
    <s v="POL02288"/>
    <x v="2"/>
    <s v="North"/>
    <n v="137649.75"/>
    <d v="2025-11-29T00:00:00"/>
    <d v="2025-12-06T00:00:00"/>
    <s v="Settled"/>
    <n v="7"/>
    <n v="20"/>
    <s v="AGT058"/>
    <s v="Life"/>
    <s v="Fast Track"/>
    <n v="1"/>
    <s v="Valid"/>
    <x v="0"/>
    <x v="2"/>
  </r>
  <r>
    <x v="1161"/>
    <s v="CUST01389"/>
    <s v="POL02215"/>
    <x v="10"/>
    <s v="North"/>
    <n v="15378.48"/>
    <d v="2025-04-10T00:00:00"/>
    <d v="2025-04-11T00:00:00"/>
    <s v="Settled"/>
    <n v="1"/>
    <n v="7"/>
    <s v="AGT033"/>
    <s v="Travel"/>
    <s v="Fast Track"/>
    <n v="1"/>
    <s v="Valid"/>
    <x v="4"/>
    <x v="2"/>
  </r>
  <r>
    <x v="1162"/>
    <s v="CUST01194"/>
    <s v="POL02571"/>
    <x v="11"/>
    <s v="West"/>
    <n v="16501.419999999998"/>
    <d v="2025-06-07T00:00:00"/>
    <d v="2025-06-17T00:00:00"/>
    <s v="Settled"/>
    <n v="10"/>
    <n v="10"/>
    <s v="AGT079"/>
    <s v="Motor"/>
    <s v="Standard"/>
    <n v="1"/>
    <s v="Valid"/>
    <x v="1"/>
    <x v="1"/>
  </r>
  <r>
    <x v="1163"/>
    <s v="CUST00301"/>
    <s v="POL01019"/>
    <x v="1"/>
    <s v="South"/>
    <n v="325311.71999999997"/>
    <d v="2025-10-11T00:00:00"/>
    <d v="2025-10-22T00:00:00"/>
    <s v="Settled"/>
    <n v="11"/>
    <n v="20"/>
    <s v="AGT041"/>
    <s v="Life"/>
    <s v="Standard"/>
    <n v="1"/>
    <s v="Valid"/>
    <x v="4"/>
    <x v="0"/>
  </r>
  <r>
    <x v="1164"/>
    <s v="CUST02454"/>
    <s v="POL00318"/>
    <x v="0"/>
    <s v="West"/>
    <n v="224321.18"/>
    <d v="2025-03-15T00:00:00"/>
    <m/>
    <s v="Under Review"/>
    <n v="22"/>
    <n v="10"/>
    <s v="AGT002"/>
    <s v="Motor"/>
    <s v="Fraud Review"/>
    <n v="1"/>
    <s v="Valid"/>
    <x v="4"/>
    <x v="1"/>
  </r>
  <r>
    <x v="1165"/>
    <s v="CUST00609"/>
    <s v="POL01628"/>
    <x v="3"/>
    <s v="Central"/>
    <n v="103621.75"/>
    <d v="2025-08-19T00:00:00"/>
    <d v="2025-09-09T00:00:00"/>
    <s v="Settled"/>
    <n v="21"/>
    <n v="12"/>
    <s v="AGT078"/>
    <s v="Home"/>
    <s v="Standard"/>
    <n v="1"/>
    <s v="Valid"/>
    <x v="2"/>
    <x v="4"/>
  </r>
  <r>
    <x v="1166"/>
    <s v="CUST01517"/>
    <s v="POL00005"/>
    <x v="8"/>
    <s v="East"/>
    <n v="183026.66"/>
    <d v="2025-01-10T00:00:00"/>
    <d v="2025-01-30T00:00:00"/>
    <s v="Settled"/>
    <n v="20"/>
    <n v="20"/>
    <s v="AGT002"/>
    <s v="Life"/>
    <s v="Standard"/>
    <n v="1"/>
    <s v="Valid"/>
    <x v="3"/>
    <x v="3"/>
  </r>
  <r>
    <x v="1167"/>
    <s v="CUST00045"/>
    <s v="POL00694"/>
    <x v="12"/>
    <s v="East"/>
    <n v="30503.72"/>
    <d v="2025-11-20T00:00:00"/>
    <d v="2025-12-02T00:00:00"/>
    <s v="Settled"/>
    <n v="12"/>
    <n v="7"/>
    <s v="AGT074"/>
    <s v="Travel"/>
    <s v="Standard"/>
    <n v="1"/>
    <s v="Valid"/>
    <x v="1"/>
    <x v="3"/>
  </r>
  <r>
    <x v="1168"/>
    <s v="CUST00840"/>
    <s v="POL02410"/>
    <x v="11"/>
    <s v="Central"/>
    <n v="59513.23"/>
    <d v="2025-01-24T00:00:00"/>
    <m/>
    <s v="Pending"/>
    <n v="13"/>
    <n v="10"/>
    <s v="AGT007"/>
    <s v="Motor"/>
    <s v="Manual Review"/>
    <n v="1"/>
    <s v="Valid"/>
    <x v="1"/>
    <x v="4"/>
  </r>
  <r>
    <x v="1169"/>
    <s v="CUST01729"/>
    <s v="POL01610"/>
    <x v="9"/>
    <s v="West"/>
    <n v="35583.629999999997"/>
    <d v="2025-01-07T00:00:00"/>
    <d v="2025-01-13T00:00:00"/>
    <s v="Settled"/>
    <n v="6"/>
    <n v="12"/>
    <s v="AGT031"/>
    <s v="Home"/>
    <s v="Fast Track"/>
    <n v="1"/>
    <s v="Valid"/>
    <x v="1"/>
    <x v="1"/>
  </r>
  <r>
    <x v="1170"/>
    <s v="CUST01450"/>
    <s v="POL02211"/>
    <x v="8"/>
    <s v="North"/>
    <n v="353890.85"/>
    <d v="2025-05-20T00:00:00"/>
    <d v="2025-06-30T00:00:00"/>
    <s v="Settled"/>
    <n v="41"/>
    <n v="20"/>
    <s v="AGT005"/>
    <s v="Life"/>
    <s v="Fraud Review"/>
    <n v="1"/>
    <s v="Valid"/>
    <x v="3"/>
    <x v="2"/>
  </r>
  <r>
    <x v="1171"/>
    <s v="CUST00260"/>
    <s v="POL01633"/>
    <x v="0"/>
    <s v="West"/>
    <n v="60569.63"/>
    <d v="2025-09-22T00:00:00"/>
    <d v="2025-09-24T00:00:00"/>
    <s v="Rejected"/>
    <n v="2"/>
    <n v="10"/>
    <s v="AGT057"/>
    <s v="Motor"/>
    <s v="Fast Track"/>
    <n v="1"/>
    <s v="Valid"/>
    <x v="1"/>
    <x v="1"/>
  </r>
  <r>
    <x v="1172"/>
    <s v="CUST00999"/>
    <s v="POL01737"/>
    <x v="2"/>
    <s v="East"/>
    <n v="268515.51"/>
    <d v="2025-03-11T00:00:00"/>
    <d v="2025-03-31T00:00:00"/>
    <s v="Settled"/>
    <n v="20"/>
    <n v="20"/>
    <s v="AGT025"/>
    <s v="Life"/>
    <s v="Standard"/>
    <n v="1"/>
    <s v="Valid"/>
    <x v="3"/>
    <x v="3"/>
  </r>
  <r>
    <x v="1173"/>
    <s v="CUST01010"/>
    <s v="POL00965"/>
    <x v="6"/>
    <s v="West"/>
    <n v="400563.15"/>
    <d v="2025-07-28T00:00:00"/>
    <d v="2025-08-25T00:00:00"/>
    <s v="Rejected"/>
    <n v="28"/>
    <n v="12"/>
    <s v="AGT042"/>
    <s v="Home"/>
    <s v="Fraud Review"/>
    <n v="1"/>
    <s v="Valid"/>
    <x v="3"/>
    <x v="1"/>
  </r>
  <r>
    <x v="1174"/>
    <s v="CUST01010"/>
    <s v="POL00700"/>
    <x v="2"/>
    <s v="East"/>
    <n v="280887.63"/>
    <d v="2025-04-23T00:00:00"/>
    <d v="2025-05-11T00:00:00"/>
    <s v="Settled"/>
    <n v="18"/>
    <n v="20"/>
    <s v="AGT016"/>
    <s v="Life"/>
    <s v="Standard"/>
    <n v="1"/>
    <s v="Valid"/>
    <x v="3"/>
    <x v="3"/>
  </r>
  <r>
    <x v="1175"/>
    <s v="CUST02345"/>
    <s v="POL00831"/>
    <x v="6"/>
    <s v="South"/>
    <n v="359661.98"/>
    <d v="2025-11-27T00:00:00"/>
    <d v="2025-12-12T00:00:00"/>
    <s v="Settled"/>
    <n v="15"/>
    <n v="12"/>
    <s v="AGT066"/>
    <s v="Home"/>
    <s v="Standard"/>
    <n v="1"/>
    <s v="Valid"/>
    <x v="3"/>
    <x v="0"/>
  </r>
  <r>
    <x v="1176"/>
    <s v="CUST01800"/>
    <s v="POL02554"/>
    <x v="14"/>
    <s v="West"/>
    <n v="49650.85"/>
    <d v="2025-06-07T00:00:00"/>
    <m/>
    <s v="Pending"/>
    <n v="1"/>
    <n v="15"/>
    <s v="AGT037"/>
    <s v="Health"/>
    <s v="Fast Track"/>
    <n v="1"/>
    <s v="Valid"/>
    <x v="0"/>
    <x v="1"/>
  </r>
  <r>
    <x v="1177"/>
    <s v="CUST02423"/>
    <s v="POL03135"/>
    <x v="3"/>
    <s v="North"/>
    <n v="24357"/>
    <d v="2025-05-28T00:00:00"/>
    <d v="2025-06-15T00:00:00"/>
    <s v="Settled"/>
    <n v="18"/>
    <n v="10"/>
    <s v="AGT026"/>
    <s v="Motor"/>
    <s v="Fraud Review"/>
    <n v="1"/>
    <s v="Valid"/>
    <x v="3"/>
    <x v="2"/>
  </r>
  <r>
    <x v="1178"/>
    <s v="CUST01783"/>
    <s v="POL00262"/>
    <x v="5"/>
    <s v="Central"/>
    <n v="50212.11"/>
    <d v="2025-01-07T00:00:00"/>
    <d v="2025-01-29T00:00:00"/>
    <s v="Settled"/>
    <n v="22"/>
    <n v="15"/>
    <s v="AGT002"/>
    <s v="Health"/>
    <s v="Manual Review"/>
    <n v="1"/>
    <s v="Valid"/>
    <x v="1"/>
    <x v="4"/>
  </r>
  <r>
    <x v="1179"/>
    <s v="CUST00452"/>
    <s v="POL01719"/>
    <x v="5"/>
    <s v="West"/>
    <n v="182232.29"/>
    <d v="2025-04-04T00:00:00"/>
    <d v="2025-04-11T00:00:00"/>
    <s v="Settled"/>
    <n v="7"/>
    <n v="15"/>
    <s v="AGT038"/>
    <s v="Health"/>
    <s v="Standard"/>
    <n v="1"/>
    <s v="Valid"/>
    <x v="0"/>
    <x v="1"/>
  </r>
  <r>
    <x v="1180"/>
    <s v="CUST01054"/>
    <s v="POL01506"/>
    <x v="8"/>
    <s v="Central"/>
    <n v="183224.18"/>
    <d v="2025-01-06T00:00:00"/>
    <m/>
    <s v="Pending"/>
    <n v="16"/>
    <n v="20"/>
    <s v="AGT059"/>
    <s v="Life"/>
    <s v="Standard"/>
    <n v="1"/>
    <s v="Valid"/>
    <x v="1"/>
    <x v="4"/>
  </r>
  <r>
    <x v="1181"/>
    <s v="CUST00767"/>
    <s v="POL01799"/>
    <x v="11"/>
    <s v="North"/>
    <n v="25724.21"/>
    <d v="2025-10-21T00:00:00"/>
    <d v="2025-11-10T00:00:00"/>
    <s v="Settled"/>
    <n v="20"/>
    <n v="10"/>
    <s v="AGT009"/>
    <s v="Motor"/>
    <s v="Manual Review"/>
    <n v="1"/>
    <s v="Valid"/>
    <x v="2"/>
    <x v="2"/>
  </r>
  <r>
    <x v="1182"/>
    <s v="CUST01335"/>
    <s v="POL00746"/>
    <x v="9"/>
    <s v="South"/>
    <n v="137230.16"/>
    <d v="2025-06-09T00:00:00"/>
    <d v="2025-06-20T00:00:00"/>
    <s v="Settled"/>
    <n v="11"/>
    <n v="12"/>
    <s v="AGT041"/>
    <s v="Home"/>
    <s v="Standard"/>
    <n v="1"/>
    <s v="Valid"/>
    <x v="3"/>
    <x v="0"/>
  </r>
  <r>
    <x v="1183"/>
    <s v="CUST00276"/>
    <s v="POL00025"/>
    <x v="14"/>
    <s v="North"/>
    <n v="66246.710000000006"/>
    <d v="2025-04-19T00:00:00"/>
    <d v="2025-04-26T00:00:00"/>
    <s v="Settled"/>
    <n v="7"/>
    <n v="15"/>
    <s v="AGT075"/>
    <s v="Health"/>
    <s v="Standard"/>
    <n v="1"/>
    <s v="Valid"/>
    <x v="3"/>
    <x v="2"/>
  </r>
  <r>
    <x v="1184"/>
    <s v="CUST00469"/>
    <s v="POL00651"/>
    <x v="0"/>
    <s v="South"/>
    <n v="94423.1"/>
    <d v="2025-03-24T00:00:00"/>
    <d v="2025-04-17T00:00:00"/>
    <s v="Settled"/>
    <n v="24"/>
    <n v="10"/>
    <s v="AGT070"/>
    <s v="Motor"/>
    <s v="Fraud Review"/>
    <n v="1"/>
    <s v="Valid"/>
    <x v="1"/>
    <x v="0"/>
  </r>
  <r>
    <x v="1185"/>
    <s v="CUST01277"/>
    <s v="POL00582"/>
    <x v="10"/>
    <s v="South"/>
    <n v="19387.96"/>
    <d v="2025-08-23T00:00:00"/>
    <d v="2025-08-27T00:00:00"/>
    <s v="Settled"/>
    <n v="4"/>
    <n v="7"/>
    <s v="AGT073"/>
    <s v="Travel"/>
    <s v="Standard"/>
    <n v="1"/>
    <s v="Valid"/>
    <x v="0"/>
    <x v="0"/>
  </r>
  <r>
    <x v="1186"/>
    <s v="CUST01235"/>
    <s v="POL00168"/>
    <x v="4"/>
    <s v="East"/>
    <n v="46641.77"/>
    <d v="2025-08-03T00:00:00"/>
    <d v="2025-08-20T00:00:00"/>
    <s v="Rejected"/>
    <n v="17"/>
    <n v="15"/>
    <s v="AGT072"/>
    <s v="Health"/>
    <s v="Standard"/>
    <n v="1"/>
    <s v="Valid"/>
    <x v="2"/>
    <x v="3"/>
  </r>
  <r>
    <x v="1187"/>
    <s v="CUST00425"/>
    <s v="POL01142"/>
    <x v="4"/>
    <s v="South"/>
    <n v="249947.53"/>
    <d v="2025-04-21T00:00:00"/>
    <d v="2025-05-05T00:00:00"/>
    <s v="Settled"/>
    <n v="14"/>
    <n v="15"/>
    <s v="AGT023"/>
    <s v="Health"/>
    <s v="Standard"/>
    <n v="1"/>
    <s v="Valid"/>
    <x v="2"/>
    <x v="0"/>
  </r>
  <r>
    <x v="1188"/>
    <s v="CUST01693"/>
    <s v="POL02189"/>
    <x v="1"/>
    <s v="Central"/>
    <n v="174610.19"/>
    <d v="2025-04-05T00:00:00"/>
    <m/>
    <s v="Under Review"/>
    <n v="17"/>
    <n v="20"/>
    <s v="AGT013"/>
    <s v="Life"/>
    <s v="Standard"/>
    <n v="1"/>
    <s v="Valid"/>
    <x v="1"/>
    <x v="4"/>
  </r>
  <r>
    <x v="1189"/>
    <s v="CUST02070"/>
    <s v="POL03092"/>
    <x v="4"/>
    <s v="South"/>
    <n v="49382.38"/>
    <d v="2025-11-12T00:00:00"/>
    <d v="2025-11-20T00:00:00"/>
    <s v="Settled"/>
    <n v="8"/>
    <n v="15"/>
    <s v="AGT047"/>
    <s v="Health"/>
    <s v="Standard"/>
    <n v="1"/>
    <s v="Valid"/>
    <x v="1"/>
    <x v="0"/>
  </r>
  <r>
    <x v="1190"/>
    <s v="CUST00131"/>
    <s v="POL02104"/>
    <x v="14"/>
    <s v="South"/>
    <n v="114748.18"/>
    <d v="2025-01-20T00:00:00"/>
    <d v="2025-01-21T00:00:00"/>
    <s v="Settled"/>
    <n v="1"/>
    <n v="15"/>
    <s v="AGT058"/>
    <s v="Health"/>
    <s v="Standard"/>
    <n v="1"/>
    <s v="Valid"/>
    <x v="2"/>
    <x v="0"/>
  </r>
  <r>
    <x v="1191"/>
    <s v="CUST01758"/>
    <s v="POL00561"/>
    <x v="4"/>
    <s v="West"/>
    <n v="13892.56"/>
    <d v="2025-06-25T00:00:00"/>
    <d v="2025-07-07T00:00:00"/>
    <s v="Settled"/>
    <n v="12"/>
    <n v="15"/>
    <s v="AGT031"/>
    <s v="Health"/>
    <s v="Standard"/>
    <n v="1"/>
    <s v="Valid"/>
    <x v="1"/>
    <x v="1"/>
  </r>
  <r>
    <x v="1192"/>
    <s v="CUST00523"/>
    <s v="POL01159"/>
    <x v="10"/>
    <s v="South"/>
    <n v="48303.83"/>
    <d v="2025-11-19T00:00:00"/>
    <d v="2025-11-26T00:00:00"/>
    <s v="Settled"/>
    <n v="7"/>
    <n v="7"/>
    <s v="AGT019"/>
    <s v="Travel"/>
    <s v="Standard"/>
    <n v="1"/>
    <s v="Valid"/>
    <x v="1"/>
    <x v="0"/>
  </r>
  <r>
    <x v="1193"/>
    <s v="CUST00282"/>
    <s v="POL00971"/>
    <x v="5"/>
    <s v="West"/>
    <n v="271824.62"/>
    <d v="2025-04-17T00:00:00"/>
    <d v="2025-05-03T00:00:00"/>
    <s v="Settled"/>
    <n v="16"/>
    <n v="15"/>
    <s v="AGT013"/>
    <s v="Health"/>
    <s v="Standard"/>
    <n v="1"/>
    <s v="Valid"/>
    <x v="2"/>
    <x v="1"/>
  </r>
  <r>
    <x v="1194"/>
    <s v="CUST01691"/>
    <s v="POL00679"/>
    <x v="3"/>
    <s v="West"/>
    <n v="114068.48"/>
    <d v="2025-01-20T00:00:00"/>
    <d v="2025-01-25T00:00:00"/>
    <s v="Settled"/>
    <n v="5"/>
    <n v="10"/>
    <s v="AGT041"/>
    <s v="Motor"/>
    <s v="Fast Track"/>
    <n v="1"/>
    <s v="Valid"/>
    <x v="2"/>
    <x v="1"/>
  </r>
  <r>
    <x v="1195"/>
    <s v="CUST00328"/>
    <s v="POL03169"/>
    <x v="0"/>
    <s v="West"/>
    <n v="33038.65"/>
    <d v="2025-10-02T00:00:00"/>
    <d v="2025-10-06T00:00:00"/>
    <s v="Settled"/>
    <n v="4"/>
    <n v="10"/>
    <s v="AGT004"/>
    <s v="Motor"/>
    <s v="Standard"/>
    <n v="1"/>
    <s v="Valid"/>
    <x v="2"/>
    <x v="1"/>
  </r>
  <r>
    <x v="1196"/>
    <s v="CUST01499"/>
    <s v="POL02099"/>
    <x v="4"/>
    <s v="West"/>
    <n v="53117.8"/>
    <d v="2025-10-29T00:00:00"/>
    <d v="2025-11-21T00:00:00"/>
    <s v="Settled"/>
    <n v="23"/>
    <n v="15"/>
    <s v="AGT055"/>
    <s v="Health"/>
    <s v="Manual Review"/>
    <n v="1"/>
    <s v="Valid"/>
    <x v="3"/>
    <x v="1"/>
  </r>
  <r>
    <x v="1197"/>
    <s v="CUST01747"/>
    <s v="POL01540"/>
    <x v="5"/>
    <m/>
    <n v="88630.35"/>
    <d v="2025-01-21T00:00:00"/>
    <d v="2025-02-03T00:00:00"/>
    <s v="Settled"/>
    <n v="13"/>
    <n v="15"/>
    <s v="AGT066"/>
    <s v="Health"/>
    <s v="Manual Review"/>
    <n v="1"/>
    <s v="Valid"/>
    <x v="4"/>
    <x v="4"/>
  </r>
  <r>
    <x v="1198"/>
    <s v="CUST01043"/>
    <s v="POL01398"/>
    <x v="0"/>
    <s v="Central"/>
    <n v="82412.77"/>
    <d v="2025-05-07T00:00:00"/>
    <d v="2025-05-17T00:00:00"/>
    <s v="Settled"/>
    <n v="10"/>
    <n v="10"/>
    <s v="AGT067"/>
    <s v="Motor"/>
    <s v="Standard"/>
    <n v="1"/>
    <s v="Valid"/>
    <x v="4"/>
    <x v="4"/>
  </r>
  <r>
    <x v="1199"/>
    <s v="CUST00301"/>
    <s v="POL01019"/>
    <x v="2"/>
    <s v="North"/>
    <n v="856506.57"/>
    <d v="2025-02-01T00:00:00"/>
    <m/>
    <s v="Pending"/>
    <n v="14"/>
    <n v="20"/>
    <s v="AGT024"/>
    <s v="Life"/>
    <s v="Standard"/>
    <n v="1"/>
    <s v="Valid"/>
    <x v="4"/>
    <x v="2"/>
  </r>
  <r>
    <x v="1200"/>
    <s v="CUST02358"/>
    <s v="POL01334"/>
    <x v="3"/>
    <s v="East"/>
    <n v="304986.03999999998"/>
    <d v="2025-10-28T00:00:00"/>
    <d v="2025-11-11T00:00:00"/>
    <s v="Settled"/>
    <n v="14"/>
    <n v="12"/>
    <s v="AGT008"/>
    <s v="Home"/>
    <s v="Fast Track"/>
    <n v="1"/>
    <s v="Valid"/>
    <x v="0"/>
    <x v="3"/>
  </r>
  <r>
    <x v="1201"/>
    <s v="CUST00628"/>
    <s v="POL02030"/>
    <x v="3"/>
    <s v="West"/>
    <n v="56513.53"/>
    <d v="2025-10-07T00:00:00"/>
    <d v="2025-10-19T00:00:00"/>
    <s v="Rejected"/>
    <n v="12"/>
    <n v="10"/>
    <s v="AGT042"/>
    <s v="Motor"/>
    <s v="Standard"/>
    <n v="1"/>
    <s v="Valid"/>
    <x v="2"/>
    <x v="1"/>
  </r>
  <r>
    <x v="1202"/>
    <s v="CUST02248"/>
    <s v="POL02971"/>
    <x v="1"/>
    <s v="North"/>
    <n v="212393.32"/>
    <d v="2025-09-30T00:00:00"/>
    <d v="2025-10-18T00:00:00"/>
    <s v="Settled"/>
    <n v="18"/>
    <n v="20"/>
    <s v="AGT060"/>
    <s v="Life"/>
    <s v="Manual Review"/>
    <n v="1"/>
    <s v="Valid"/>
    <x v="1"/>
    <x v="2"/>
  </r>
  <r>
    <x v="1203"/>
    <s v="CUST00509"/>
    <s v="POL01589"/>
    <x v="3"/>
    <s v="East"/>
    <n v="66183.25"/>
    <d v="2025-04-19T00:00:00"/>
    <d v="2025-05-12T00:00:00"/>
    <s v="Settled"/>
    <n v="23"/>
    <n v="12"/>
    <s v="AGT073"/>
    <s v="Home"/>
    <s v="Manual Review"/>
    <n v="1"/>
    <s v="Valid"/>
    <x v="2"/>
    <x v="3"/>
  </r>
  <r>
    <x v="1204"/>
    <s v="CUST01982"/>
    <s v="POL00592"/>
    <x v="8"/>
    <s v="West"/>
    <n v="456090.39"/>
    <d v="2025-08-27T00:00:00"/>
    <d v="2025-10-05T00:00:00"/>
    <s v="Settled"/>
    <n v="39"/>
    <n v="20"/>
    <s v="AGT010"/>
    <s v="Life"/>
    <s v="Fraud Review"/>
    <n v="1"/>
    <s v="Valid"/>
    <x v="0"/>
    <x v="1"/>
  </r>
  <r>
    <x v="1205"/>
    <s v="CUST00681"/>
    <s v="POL03064"/>
    <x v="11"/>
    <s v="North"/>
    <n v="131147.75"/>
    <d v="2025-02-28T00:00:00"/>
    <d v="2025-03-10T00:00:00"/>
    <s v="Settled"/>
    <n v="10"/>
    <n v="10"/>
    <s v="AGT002"/>
    <s v="Motor"/>
    <s v="Standard"/>
    <n v="1"/>
    <s v="Valid"/>
    <x v="4"/>
    <x v="2"/>
  </r>
  <r>
    <x v="1206"/>
    <s v="CUST01217"/>
    <s v="POL01008"/>
    <x v="2"/>
    <s v="South"/>
    <n v="313613.63"/>
    <d v="2025-02-19T00:00:00"/>
    <d v="2025-03-06T00:00:00"/>
    <s v="Settled"/>
    <n v="15"/>
    <n v="20"/>
    <s v="AGT012"/>
    <s v="Life"/>
    <s v="Standard"/>
    <n v="1"/>
    <s v="Valid"/>
    <x v="0"/>
    <x v="0"/>
  </r>
  <r>
    <x v="1207"/>
    <s v="CUST01288"/>
    <s v="POL00267"/>
    <x v="6"/>
    <s v="West"/>
    <n v="109912.95"/>
    <d v="2025-07-16T00:00:00"/>
    <d v="2025-07-25T00:00:00"/>
    <s v="Settled"/>
    <n v="9"/>
    <n v="12"/>
    <s v="AGT044"/>
    <s v="Home"/>
    <s v="Standard"/>
    <n v="1"/>
    <s v="Valid"/>
    <x v="2"/>
    <x v="1"/>
  </r>
  <r>
    <x v="1208"/>
    <s v="CUST02019"/>
    <s v="POL01742"/>
    <x v="2"/>
    <s v="North"/>
    <n v="1184735.6299999999"/>
    <d v="2025-11-20T00:00:00"/>
    <m/>
    <s v="Pending"/>
    <n v="31"/>
    <n v="20"/>
    <s v="AGT014"/>
    <s v="Life"/>
    <s v="Fraud Review"/>
    <n v="1"/>
    <s v="Valid"/>
    <x v="0"/>
    <x v="2"/>
  </r>
  <r>
    <x v="1209"/>
    <s v="CUST01537"/>
    <s v="POL02530"/>
    <x v="5"/>
    <s v="North"/>
    <n v="132243.68"/>
    <d v="2025-03-27T00:00:00"/>
    <d v="2025-04-16T00:00:00"/>
    <s v="Settled"/>
    <n v="20"/>
    <n v="15"/>
    <s v="AGT077"/>
    <s v="Health"/>
    <s v="Standard"/>
    <n v="1"/>
    <s v="Valid"/>
    <x v="3"/>
    <x v="2"/>
  </r>
  <r>
    <x v="1210"/>
    <s v="CUST00734"/>
    <s v="POL00825"/>
    <x v="9"/>
    <s v="West"/>
    <n v="28965.19"/>
    <d v="2025-06-06T00:00:00"/>
    <m/>
    <s v="Under Review"/>
    <n v="9"/>
    <n v="12"/>
    <s v="AGT028"/>
    <s v="Home"/>
    <s v="Fast Track"/>
    <n v="1"/>
    <s v="Valid"/>
    <x v="2"/>
    <x v="1"/>
  </r>
  <r>
    <x v="1211"/>
    <s v="CUST01639"/>
    <s v="POL00894"/>
    <x v="4"/>
    <s v="West"/>
    <n v="83127.289999999994"/>
    <d v="2025-11-26T00:00:00"/>
    <m/>
    <s v="Under Review"/>
    <n v="34"/>
    <n v="15"/>
    <s v="AGT065"/>
    <s v="Health"/>
    <s v="Fraud Review"/>
    <n v="1"/>
    <s v="Valid"/>
    <x v="0"/>
    <x v="1"/>
  </r>
  <r>
    <x v="1212"/>
    <s v="CUST02226"/>
    <s v="POL00926"/>
    <x v="4"/>
    <s v="East"/>
    <n v="96892.89"/>
    <d v="2025-05-23T00:00:00"/>
    <d v="2025-06-16T00:00:00"/>
    <s v="Settled"/>
    <n v="24"/>
    <n v="15"/>
    <s v="AGT027"/>
    <s v="Health"/>
    <s v="Standard"/>
    <n v="1"/>
    <s v="Valid"/>
    <x v="3"/>
    <x v="3"/>
  </r>
  <r>
    <x v="1213"/>
    <s v="CUST02353"/>
    <s v="POL02582"/>
    <x v="11"/>
    <s v="South"/>
    <n v="54557.32"/>
    <d v="2025-10-02T00:00:00"/>
    <d v="2025-10-15T00:00:00"/>
    <s v="Settled"/>
    <n v="13"/>
    <n v="10"/>
    <s v="AGT018"/>
    <s v="Motor"/>
    <s v="Standard"/>
    <n v="1"/>
    <s v="Valid"/>
    <x v="0"/>
    <x v="0"/>
  </r>
  <r>
    <x v="1214"/>
    <s v="CUST00681"/>
    <s v="POL03064"/>
    <x v="11"/>
    <s v="North"/>
    <n v="147603.26"/>
    <d v="2025-08-17T00:00:00"/>
    <d v="2025-08-23T00:00:00"/>
    <s v="Settled"/>
    <n v="6"/>
    <n v="10"/>
    <s v="AGT007"/>
    <s v="Motor"/>
    <s v="Fast Track"/>
    <n v="1"/>
    <s v="Valid"/>
    <x v="4"/>
    <x v="2"/>
  </r>
  <r>
    <x v="1215"/>
    <s v="CUST00060"/>
    <s v="POL02713"/>
    <x v="6"/>
    <s v="West"/>
    <n v="88776.72"/>
    <d v="2025-10-24T00:00:00"/>
    <d v="2025-11-02T00:00:00"/>
    <s v="Settled"/>
    <n v="9"/>
    <n v="12"/>
    <s v="AGT017"/>
    <s v="Home"/>
    <s v="Standard"/>
    <n v="1"/>
    <s v="Valid"/>
    <x v="2"/>
    <x v="1"/>
  </r>
  <r>
    <x v="1216"/>
    <s v="CUST00954"/>
    <s v="POL00724"/>
    <x v="8"/>
    <s v="South"/>
    <n v="158182.01999999999"/>
    <d v="2025-04-22T00:00:00"/>
    <m/>
    <s v="Pending"/>
    <n v="24"/>
    <n v="20"/>
    <s v="AGT061"/>
    <s v="Life"/>
    <s v="Standard"/>
    <n v="1"/>
    <s v="Valid"/>
    <x v="2"/>
    <x v="0"/>
  </r>
  <r>
    <x v="1217"/>
    <s v="CUST00573"/>
    <s v="POL02718"/>
    <x v="3"/>
    <s v="Central"/>
    <n v="40967.22"/>
    <d v="2025-10-06T00:00:00"/>
    <d v="2025-10-14T00:00:00"/>
    <s v="Settled"/>
    <n v="8"/>
    <n v="10"/>
    <s v="AGT061"/>
    <s v="Motor"/>
    <s v="Standard"/>
    <n v="1"/>
    <s v="Valid"/>
    <x v="0"/>
    <x v="4"/>
  </r>
  <r>
    <x v="1218"/>
    <s v="CUST00499"/>
    <s v="POL00991"/>
    <x v="0"/>
    <s v="West"/>
    <n v="100767.07"/>
    <d v="2025-10-03T00:00:00"/>
    <m/>
    <s v="Under Review"/>
    <n v="7"/>
    <n v="10"/>
    <s v="AGT054"/>
    <s v="Motor"/>
    <s v="Standard"/>
    <n v="1"/>
    <s v="Valid"/>
    <x v="4"/>
    <x v="1"/>
  </r>
  <r>
    <x v="1219"/>
    <s v="CUST00863"/>
    <s v="POL02774"/>
    <x v="11"/>
    <s v="North"/>
    <n v="26942.54"/>
    <d v="2025-10-23T00:00:00"/>
    <d v="2025-10-28T00:00:00"/>
    <s v="Settled"/>
    <n v="5"/>
    <n v="10"/>
    <s v="AGT007"/>
    <s v="Motor"/>
    <s v="Standard"/>
    <n v="1"/>
    <s v="Valid"/>
    <x v="1"/>
    <x v="2"/>
  </r>
  <r>
    <x v="1220"/>
    <s v="CUST00989"/>
    <s v="POL03173"/>
    <x v="11"/>
    <s v="West"/>
    <n v="47179.6"/>
    <d v="2025-10-30T00:00:00"/>
    <d v="2025-11-19T00:00:00"/>
    <s v="Settled"/>
    <n v="20"/>
    <n v="10"/>
    <s v="AGT026"/>
    <s v="Motor"/>
    <s v="Fraud Review"/>
    <n v="1"/>
    <s v="Valid"/>
    <x v="2"/>
    <x v="1"/>
  </r>
  <r>
    <x v="1221"/>
    <s v="CUST00629"/>
    <s v="POL02299"/>
    <x v="3"/>
    <s v="Central"/>
    <n v="190786.89"/>
    <d v="2025-04-23T00:00:00"/>
    <m/>
    <s v="Pending"/>
    <n v="15"/>
    <n v="12"/>
    <s v="AGT048"/>
    <s v="Home"/>
    <s v="Manual Review"/>
    <n v="1"/>
    <s v="Valid"/>
    <x v="0"/>
    <x v="4"/>
  </r>
  <r>
    <x v="1222"/>
    <s v="CUST01110"/>
    <s v="POL03057"/>
    <x v="3"/>
    <s v="Central"/>
    <n v="45433.599999999999"/>
    <d v="2025-10-04T00:00:00"/>
    <m/>
    <s v="Pending"/>
    <n v="9"/>
    <n v="12"/>
    <s v="AGT075"/>
    <s v="Home"/>
    <s v="Standard"/>
    <n v="1"/>
    <s v="Valid"/>
    <x v="3"/>
    <x v="4"/>
  </r>
  <r>
    <x v="1223"/>
    <s v="CUST01752"/>
    <s v="POL00456"/>
    <x v="11"/>
    <s v="East"/>
    <n v="33120.800000000003"/>
    <d v="2025-08-13T00:00:00"/>
    <d v="2025-08-22T00:00:00"/>
    <s v="Settled"/>
    <n v="9"/>
    <n v="10"/>
    <s v="AGT019"/>
    <s v="Motor"/>
    <s v="Standard"/>
    <n v="1"/>
    <s v="Valid"/>
    <x v="2"/>
    <x v="3"/>
  </r>
  <r>
    <x v="1224"/>
    <s v="CUST01741"/>
    <s v="POL02096"/>
    <x v="3"/>
    <s v="North"/>
    <n v="21597.45"/>
    <d v="2025-01-31T00:00:00"/>
    <d v="2025-02-11T00:00:00"/>
    <s v="Settled"/>
    <n v="11"/>
    <n v="10"/>
    <s v="AGT015"/>
    <s v="Motor"/>
    <s v="Standard"/>
    <n v="1"/>
    <s v="Valid"/>
    <x v="0"/>
    <x v="2"/>
  </r>
  <r>
    <x v="1225"/>
    <s v="CUST00754"/>
    <s v="POL00167"/>
    <x v="0"/>
    <s v="West"/>
    <n v="36316.699999999997"/>
    <d v="2025-10-30T00:00:00"/>
    <m/>
    <s v="Under Review"/>
    <n v="15"/>
    <n v="10"/>
    <s v="AGT068"/>
    <s v="Motor"/>
    <s v="Manual Review"/>
    <n v="1"/>
    <s v="Valid"/>
    <x v="1"/>
    <x v="1"/>
  </r>
  <r>
    <x v="1226"/>
    <s v="CUST01097"/>
    <s v="POL02088"/>
    <x v="4"/>
    <s v="West"/>
    <n v="60524.99"/>
    <d v="2025-08-29T00:00:00"/>
    <d v="2025-09-13T00:00:00"/>
    <s v="Settled"/>
    <n v="15"/>
    <n v="15"/>
    <s v="AGT038"/>
    <s v="Health"/>
    <s v="Standard"/>
    <n v="1"/>
    <s v="Valid"/>
    <x v="4"/>
    <x v="1"/>
  </r>
  <r>
    <x v="1227"/>
    <s v="CUST02403"/>
    <s v="POL01091"/>
    <x v="11"/>
    <s v="East"/>
    <n v="55710.43"/>
    <d v="2025-08-18T00:00:00"/>
    <d v="2025-08-28T00:00:00"/>
    <s v="Settled"/>
    <n v="10"/>
    <n v="10"/>
    <s v="AGT031"/>
    <s v="Motor"/>
    <s v="Fast Track"/>
    <n v="1"/>
    <s v="Valid"/>
    <x v="2"/>
    <x v="3"/>
  </r>
  <r>
    <x v="1228"/>
    <s v="CUST00103"/>
    <s v="POL03104"/>
    <x v="9"/>
    <s v="South"/>
    <n v="60618.91"/>
    <d v="2025-01-23T00:00:00"/>
    <m/>
    <s v="Under Review"/>
    <n v="24"/>
    <n v="12"/>
    <s v="AGT031"/>
    <s v="Home"/>
    <s v="Fraud Review"/>
    <n v="1"/>
    <s v="Valid"/>
    <x v="1"/>
    <x v="0"/>
  </r>
  <r>
    <x v="1229"/>
    <s v="CUST00619"/>
    <s v="POL01585"/>
    <x v="12"/>
    <s v="Central"/>
    <n v="23400.66"/>
    <d v="2025-11-30T00:00:00"/>
    <m/>
    <s v="Under Review"/>
    <n v="14"/>
    <n v="7"/>
    <s v="AGT034"/>
    <s v="Travel"/>
    <s v="Manual Review"/>
    <n v="1"/>
    <s v="Valid"/>
    <x v="3"/>
    <x v="4"/>
  </r>
  <r>
    <x v="1230"/>
    <s v="CUST00257"/>
    <s v="POL02440"/>
    <x v="3"/>
    <s v="East"/>
    <n v="207943.96"/>
    <d v="2025-11-20T00:00:00"/>
    <d v="2025-12-19T00:00:00"/>
    <s v="Settled"/>
    <n v="29"/>
    <n v="12"/>
    <s v="AGT039"/>
    <s v="Home"/>
    <s v="Standard"/>
    <n v="1"/>
    <s v="Valid"/>
    <x v="4"/>
    <x v="3"/>
  </r>
  <r>
    <x v="1231"/>
    <s v="CUST00616"/>
    <s v="POL00969"/>
    <x v="4"/>
    <s v="South"/>
    <n v="105604.58"/>
    <d v="2025-10-17T00:00:00"/>
    <d v="2025-11-02T00:00:00"/>
    <s v="Settled"/>
    <n v="16"/>
    <n v="15"/>
    <s v="AGT064"/>
    <s v="Health"/>
    <s v="Manual Review"/>
    <n v="1"/>
    <s v="Valid"/>
    <x v="0"/>
    <x v="0"/>
  </r>
  <r>
    <x v="1232"/>
    <s v="CUST01581"/>
    <s v="POL00240"/>
    <x v="2"/>
    <s v="South"/>
    <n v="1201289.3"/>
    <d v="2025-04-23T00:00:00"/>
    <d v="2025-05-15T00:00:00"/>
    <s v="Settled"/>
    <n v="22"/>
    <n v="20"/>
    <s v="AGT056"/>
    <s v="Life"/>
    <s v="Standard"/>
    <n v="1"/>
    <s v="Valid"/>
    <x v="3"/>
    <x v="0"/>
  </r>
  <r>
    <x v="1233"/>
    <s v="CUST02232"/>
    <s v="POL02376"/>
    <x v="4"/>
    <s v="South"/>
    <n v="54882.51"/>
    <d v="2025-01-24T00:00:00"/>
    <m/>
    <s v="Pending"/>
    <n v="20"/>
    <n v="15"/>
    <s v="AGT008"/>
    <s v="Health"/>
    <s v="Fraud Review"/>
    <n v="1"/>
    <s v="Valid"/>
    <x v="4"/>
    <x v="0"/>
  </r>
  <r>
    <x v="1234"/>
    <s v="CUST00561"/>
    <s v="POL00710"/>
    <x v="1"/>
    <s v="East"/>
    <n v="224035.94"/>
    <d v="2025-09-05T00:00:00"/>
    <d v="2025-09-23T00:00:00"/>
    <s v="Rejected"/>
    <n v="18"/>
    <n v="20"/>
    <s v="AGT011"/>
    <s v="Life"/>
    <s v="Fast Track"/>
    <n v="1"/>
    <s v="Valid"/>
    <x v="1"/>
    <x v="3"/>
  </r>
  <r>
    <x v="1235"/>
    <s v="CUST00297"/>
    <s v="POL02312"/>
    <x v="4"/>
    <s v="South"/>
    <n v="93959.49"/>
    <d v="2025-06-17T00:00:00"/>
    <d v="2025-07-03T00:00:00"/>
    <s v="Settled"/>
    <n v="16"/>
    <n v="15"/>
    <s v="AGT049"/>
    <s v="Health"/>
    <s v="Fast Track"/>
    <n v="1"/>
    <s v="Valid"/>
    <x v="0"/>
    <x v="0"/>
  </r>
  <r>
    <x v="1236"/>
    <s v="CUST00451"/>
    <s v="POL01487"/>
    <x v="3"/>
    <s v="East"/>
    <n v="78733.87"/>
    <d v="2025-03-26T00:00:00"/>
    <d v="2025-04-18T00:00:00"/>
    <s v="Rejected"/>
    <n v="23"/>
    <n v="12"/>
    <s v="AGT068"/>
    <s v="Home"/>
    <s v="Manual Review"/>
    <n v="1"/>
    <s v="Valid"/>
    <x v="2"/>
    <x v="3"/>
  </r>
  <r>
    <x v="1237"/>
    <s v="CUST00841"/>
    <s v="POL03111"/>
    <x v="4"/>
    <s v="North"/>
    <n v="83543.600000000006"/>
    <d v="2025-04-03T00:00:00"/>
    <d v="2025-04-21T00:00:00"/>
    <s v="Settled"/>
    <n v="18"/>
    <n v="15"/>
    <s v="AGT078"/>
    <s v="Health"/>
    <s v="Manual Review"/>
    <n v="1"/>
    <s v="Valid"/>
    <x v="3"/>
    <x v="2"/>
  </r>
  <r>
    <x v="1238"/>
    <s v="CUST00874"/>
    <s v="POL01129"/>
    <x v="0"/>
    <s v="South"/>
    <n v="18688.23"/>
    <d v="2025-08-14T00:00:00"/>
    <d v="2025-08-18T00:00:00"/>
    <s v="Settled"/>
    <n v="4"/>
    <n v="10"/>
    <s v="AGT072"/>
    <s v="Motor"/>
    <s v="Standard"/>
    <n v="1"/>
    <s v="Valid"/>
    <x v="2"/>
    <x v="0"/>
  </r>
  <r>
    <x v="1239"/>
    <s v="CUST01668"/>
    <s v="POL01282"/>
    <x v="5"/>
    <s v="North"/>
    <n v="66799.740000000005"/>
    <d v="2025-10-20T00:00:00"/>
    <d v="2025-11-07T00:00:00"/>
    <s v="Settled"/>
    <n v="18"/>
    <n v="15"/>
    <s v="AGT053"/>
    <s v="Health"/>
    <s v="Standard"/>
    <n v="1"/>
    <s v="Valid"/>
    <x v="3"/>
    <x v="2"/>
  </r>
  <r>
    <x v="1240"/>
    <s v="CUST01591"/>
    <s v="POL02370"/>
    <x v="6"/>
    <s v="South"/>
    <n v="194610.77"/>
    <d v="2025-07-13T00:00:00"/>
    <d v="2025-07-29T00:00:00"/>
    <s v="Rejected"/>
    <n v="16"/>
    <n v="12"/>
    <s v="AGT020"/>
    <s v="Home"/>
    <s v="Manual Review"/>
    <n v="1"/>
    <s v="Valid"/>
    <x v="2"/>
    <x v="0"/>
  </r>
  <r>
    <x v="1241"/>
    <s v="CUST01904"/>
    <s v="POL02515"/>
    <x v="0"/>
    <s v="South"/>
    <n v="224028.83"/>
    <d v="2025-11-10T00:00:00"/>
    <d v="2025-11-17T00:00:00"/>
    <s v="Settled"/>
    <n v="7"/>
    <n v="10"/>
    <s v="AGT007"/>
    <s v="Motor"/>
    <s v="Fast Track"/>
    <n v="1"/>
    <s v="Valid"/>
    <x v="3"/>
    <x v="0"/>
  </r>
  <r>
    <x v="1242"/>
    <s v="CUST02224"/>
    <s v="POL00403"/>
    <x v="12"/>
    <s v="South"/>
    <n v="76931.100000000006"/>
    <d v="2025-07-08T00:00:00"/>
    <m/>
    <s v="Under Review"/>
    <n v="1"/>
    <n v="7"/>
    <s v="AGT059"/>
    <s v="Travel"/>
    <s v="Fast Track"/>
    <n v="1"/>
    <s v="Valid"/>
    <x v="1"/>
    <x v="0"/>
  </r>
  <r>
    <x v="1243"/>
    <s v="CUST00181"/>
    <s v="POL02372"/>
    <x v="10"/>
    <s v="West"/>
    <n v="32557.87"/>
    <d v="2025-07-09T00:00:00"/>
    <m/>
    <s v="Pending"/>
    <n v="1"/>
    <n v="7"/>
    <s v="AGT073"/>
    <s v="Travel"/>
    <s v="Fast Track"/>
    <n v="1"/>
    <s v="Valid"/>
    <x v="0"/>
    <x v="1"/>
  </r>
  <r>
    <x v="1244"/>
    <s v="CUST01555"/>
    <s v="POL01573"/>
    <x v="0"/>
    <s v="East"/>
    <n v="88868.63"/>
    <d v="2025-05-01T00:00:00"/>
    <m/>
    <s v="Under Review"/>
    <n v="18"/>
    <n v="10"/>
    <s v="AGT033"/>
    <s v="Motor"/>
    <s v="Standard"/>
    <n v="1"/>
    <s v="Valid"/>
    <x v="0"/>
    <x v="3"/>
  </r>
  <r>
    <x v="1245"/>
    <s v="CUST00658"/>
    <s v="POL03164"/>
    <x v="2"/>
    <s v="West"/>
    <n v="371893.56"/>
    <d v="2025-01-20T00:00:00"/>
    <d v="2025-02-11T00:00:00"/>
    <s v="Settled"/>
    <n v="22"/>
    <n v="20"/>
    <s v="AGT011"/>
    <s v="Life"/>
    <s v="Manual Review"/>
    <n v="1"/>
    <s v="Valid"/>
    <x v="2"/>
    <x v="1"/>
  </r>
  <r>
    <x v="1246"/>
    <s v="CUST01565"/>
    <s v="POL02020"/>
    <x v="3"/>
    <s v="North"/>
    <n v="45335.67"/>
    <d v="2025-03-27T00:00:00"/>
    <d v="2025-04-10T00:00:00"/>
    <s v="Settled"/>
    <n v="14"/>
    <n v="10"/>
    <s v="AGT059"/>
    <s v="Motor"/>
    <s v="Manual Review"/>
    <n v="1"/>
    <s v="Valid"/>
    <x v="2"/>
    <x v="2"/>
  </r>
  <r>
    <x v="1247"/>
    <s v="CUST02184"/>
    <s v="POL02476"/>
    <x v="1"/>
    <s v="South"/>
    <n v="160827.31"/>
    <d v="2025-04-26T00:00:00"/>
    <d v="2025-05-13T00:00:00"/>
    <s v="Settled"/>
    <n v="17"/>
    <n v="20"/>
    <s v="AGT030"/>
    <s v="Life"/>
    <s v="Standard"/>
    <n v="1"/>
    <s v="Valid"/>
    <x v="0"/>
    <x v="0"/>
  </r>
  <r>
    <x v="1248"/>
    <s v="CUST00086"/>
    <s v="POL01101"/>
    <x v="4"/>
    <s v="North"/>
    <n v="99886.39"/>
    <d v="2025-07-27T00:00:00"/>
    <d v="2025-08-09T00:00:00"/>
    <s v="Settled"/>
    <n v="13"/>
    <n v="15"/>
    <s v="AGT052"/>
    <s v="Health"/>
    <s v="Standard"/>
    <n v="1"/>
    <s v="Valid"/>
    <x v="1"/>
    <x v="2"/>
  </r>
  <r>
    <x v="1249"/>
    <s v="CUST01254"/>
    <s v="POL00908"/>
    <x v="2"/>
    <s v="East"/>
    <n v="279277.08"/>
    <d v="2025-03-04T00:00:00"/>
    <m/>
    <s v="Pending"/>
    <n v="25"/>
    <n v="20"/>
    <s v="AGT015"/>
    <s v="Life"/>
    <s v="Manual Review"/>
    <n v="1"/>
    <s v="Valid"/>
    <x v="0"/>
    <x v="3"/>
  </r>
  <r>
    <x v="1250"/>
    <s v="CUST01452"/>
    <s v="POL02513"/>
    <x v="4"/>
    <s v="East"/>
    <n v="146670.57"/>
    <d v="2025-06-20T00:00:00"/>
    <d v="2025-07-05T00:00:00"/>
    <s v="Settled"/>
    <n v="15"/>
    <n v="15"/>
    <s v="AGT029"/>
    <s v="Health"/>
    <s v="Standard"/>
    <n v="1"/>
    <s v="Valid"/>
    <x v="4"/>
    <x v="3"/>
  </r>
  <r>
    <x v="1251"/>
    <s v="CUST02289"/>
    <s v="POL00049"/>
    <x v="4"/>
    <s v="West"/>
    <n v="18088.59"/>
    <d v="2025-06-26T00:00:00"/>
    <d v="2025-07-14T00:00:00"/>
    <s v="Settled"/>
    <n v="18"/>
    <n v="15"/>
    <s v="AGT058"/>
    <s v="Health"/>
    <s v="Manual Review"/>
    <n v="1"/>
    <s v="Valid"/>
    <x v="2"/>
    <x v="1"/>
  </r>
  <r>
    <x v="1252"/>
    <s v="CUST01305"/>
    <s v="POL01858"/>
    <x v="6"/>
    <s v="East"/>
    <n v="98266.48"/>
    <d v="2025-06-20T00:00:00"/>
    <d v="2025-06-27T00:00:00"/>
    <s v="Settled"/>
    <n v="7"/>
    <n v="12"/>
    <s v="AGT069"/>
    <s v="Home"/>
    <s v="Fast Track"/>
    <n v="1"/>
    <s v="Valid"/>
    <x v="2"/>
    <x v="3"/>
  </r>
  <r>
    <x v="1253"/>
    <s v="CUST00406"/>
    <s v="POL03099"/>
    <x v="10"/>
    <s v="South"/>
    <n v="65837.67"/>
    <d v="2025-11-25T00:00:00"/>
    <d v="2025-12-09T00:00:00"/>
    <s v="Settled"/>
    <n v="14"/>
    <n v="7"/>
    <s v="AGT022"/>
    <s v="Travel"/>
    <s v="Manual Review"/>
    <n v="1"/>
    <s v="Valid"/>
    <x v="0"/>
    <x v="0"/>
  </r>
  <r>
    <x v="1254"/>
    <s v="CUST02278"/>
    <s v="POL03172"/>
    <x v="4"/>
    <s v="South"/>
    <n v="123631.74"/>
    <d v="2025-03-04T00:00:00"/>
    <d v="2025-03-16T00:00:00"/>
    <s v="Settled"/>
    <n v="12"/>
    <n v="15"/>
    <s v="AGT064"/>
    <s v="Health"/>
    <s v="Standard"/>
    <n v="1"/>
    <s v="Valid"/>
    <x v="2"/>
    <x v="0"/>
  </r>
  <r>
    <x v="1255"/>
    <s v="CUST01138"/>
    <s v="POL02292"/>
    <x v="5"/>
    <s v="Central"/>
    <n v="44866.5"/>
    <d v="2025-04-25T00:00:00"/>
    <d v="2025-05-01T00:00:00"/>
    <s v="Settled"/>
    <n v="6"/>
    <n v="15"/>
    <s v="AGT021"/>
    <s v="Health"/>
    <s v="Standard"/>
    <n v="1"/>
    <s v="Valid"/>
    <x v="2"/>
    <x v="4"/>
  </r>
  <r>
    <x v="1256"/>
    <s v="CUST01964"/>
    <s v="POL01592"/>
    <x v="4"/>
    <s v="North"/>
    <n v="36298.54"/>
    <d v="2025-05-03T00:00:00"/>
    <d v="2025-05-25T00:00:00"/>
    <s v="Settled"/>
    <n v="22"/>
    <n v="15"/>
    <s v="AGT059"/>
    <s v="Health"/>
    <s v="Manual Review"/>
    <n v="1"/>
    <s v="Valid"/>
    <x v="4"/>
    <x v="2"/>
  </r>
  <r>
    <x v="1257"/>
    <s v="CUST00108"/>
    <s v="POL02601"/>
    <x v="11"/>
    <s v="North"/>
    <n v="63079.4"/>
    <d v="2025-09-03T00:00:00"/>
    <d v="2025-09-17T00:00:00"/>
    <s v="Settled"/>
    <n v="14"/>
    <n v="10"/>
    <s v="AGT034"/>
    <s v="Motor"/>
    <s v="Manual Review"/>
    <n v="1"/>
    <s v="Valid"/>
    <x v="3"/>
    <x v="2"/>
  </r>
  <r>
    <x v="1258"/>
    <s v="CUST01977"/>
    <s v="POL00047"/>
    <x v="3"/>
    <s v="North"/>
    <n v="183249.76"/>
    <d v="2025-08-09T00:00:00"/>
    <d v="2025-08-22T00:00:00"/>
    <s v="Settled"/>
    <n v="13"/>
    <n v="12"/>
    <s v="AGT057"/>
    <s v="Home"/>
    <s v="Standard"/>
    <n v="1"/>
    <s v="Valid"/>
    <x v="1"/>
    <x v="2"/>
  </r>
  <r>
    <x v="1259"/>
    <s v="CUST00967"/>
    <s v="POL02539"/>
    <x v="3"/>
    <s v="Central"/>
    <n v="90919.72"/>
    <d v="2025-10-05T00:00:00"/>
    <d v="2025-10-24T00:00:00"/>
    <s v="Settled"/>
    <n v="19"/>
    <n v="10"/>
    <s v="AGT023"/>
    <s v="Motor"/>
    <s v="Standard"/>
    <n v="1"/>
    <s v="Valid"/>
    <x v="1"/>
    <x v="4"/>
  </r>
  <r>
    <x v="1260"/>
    <s v="CUST00051"/>
    <s v="POL00608"/>
    <x v="0"/>
    <s v="Central"/>
    <n v="70066.100000000006"/>
    <d v="2025-06-27T00:00:00"/>
    <d v="2025-07-05T00:00:00"/>
    <s v="Settled"/>
    <n v="8"/>
    <n v="10"/>
    <s v="AGT007"/>
    <s v="Motor"/>
    <s v="Fast Track"/>
    <n v="1"/>
    <s v="Valid"/>
    <x v="1"/>
    <x v="4"/>
  </r>
  <r>
    <x v="1261"/>
    <s v="CUST01822"/>
    <s v="POL02355"/>
    <x v="7"/>
    <s v="South"/>
    <n v="45537.26"/>
    <d v="2025-10-05T00:00:00"/>
    <d v="2025-10-07T00:00:00"/>
    <s v="Settled"/>
    <n v="2"/>
    <n v="7"/>
    <s v="AGT063"/>
    <s v="Travel"/>
    <s v="Standard"/>
    <n v="1"/>
    <s v="Valid"/>
    <x v="1"/>
    <x v="0"/>
  </r>
  <r>
    <x v="1262"/>
    <s v="CUST00990"/>
    <s v="POL01114"/>
    <x v="3"/>
    <s v="North"/>
    <n v="130038.36"/>
    <d v="2025-01-10T00:00:00"/>
    <d v="2025-02-02T00:00:00"/>
    <s v="Settled"/>
    <n v="23"/>
    <n v="12"/>
    <s v="AGT001"/>
    <s v="Home"/>
    <s v="Manual Review"/>
    <n v="1"/>
    <s v="Valid"/>
    <x v="1"/>
    <x v="2"/>
  </r>
  <r>
    <x v="1263"/>
    <s v="CUST00555"/>
    <s v="POL02405"/>
    <x v="3"/>
    <s v="West"/>
    <n v="95963.08"/>
    <d v="2025-02-19T00:00:00"/>
    <d v="2025-02-21T00:00:00"/>
    <s v="Settled"/>
    <n v="2"/>
    <n v="10"/>
    <s v="AGT043"/>
    <s v="Motor"/>
    <s v="Fast Track"/>
    <n v="1"/>
    <s v="Valid"/>
    <x v="1"/>
    <x v="1"/>
  </r>
  <r>
    <x v="1264"/>
    <s v="CUST01518"/>
    <s v="POL01931"/>
    <x v="4"/>
    <s v="South"/>
    <n v="156330.10999999999"/>
    <d v="2025-07-23T00:00:00"/>
    <d v="2025-08-25T00:00:00"/>
    <s v="Settled"/>
    <n v="33"/>
    <n v="15"/>
    <s v="AGT005"/>
    <s v="Health"/>
    <s v="Fraud Review"/>
    <n v="1"/>
    <s v="Valid"/>
    <x v="1"/>
    <x v="0"/>
  </r>
  <r>
    <x v="1265"/>
    <s v="CUST01566"/>
    <s v="POL02975"/>
    <x v="5"/>
    <s v="North"/>
    <n v="63655.44"/>
    <d v="2025-03-21T00:00:00"/>
    <d v="2025-03-28T00:00:00"/>
    <s v="Settled"/>
    <n v="7"/>
    <n v="15"/>
    <s v="AGT045"/>
    <s v="Health"/>
    <s v="Fast Track"/>
    <n v="1"/>
    <s v="Valid"/>
    <x v="0"/>
    <x v="2"/>
  </r>
  <r>
    <x v="1266"/>
    <s v="CUST01694"/>
    <s v="POL02520"/>
    <x v="14"/>
    <s v="East"/>
    <n v="47792.66"/>
    <d v="2025-04-09T00:00:00"/>
    <m/>
    <s v="Pending"/>
    <n v="26"/>
    <n v="15"/>
    <s v="AGT009"/>
    <s v="Health"/>
    <s v="Fraud Review"/>
    <n v="1"/>
    <s v="Valid"/>
    <x v="0"/>
    <x v="3"/>
  </r>
  <r>
    <x v="1267"/>
    <s v="CUST01643"/>
    <s v="POL02926"/>
    <x v="2"/>
    <s v="South"/>
    <n v="481820.33"/>
    <d v="2025-03-16T00:00:00"/>
    <d v="2025-04-17T00:00:00"/>
    <s v="Settled"/>
    <n v="32"/>
    <n v="20"/>
    <s v="AGT013"/>
    <s v="Life"/>
    <s v="Standard"/>
    <n v="1"/>
    <s v="Valid"/>
    <x v="2"/>
    <x v="0"/>
  </r>
  <r>
    <x v="1268"/>
    <s v="CUST00465"/>
    <s v="POL00484"/>
    <x v="3"/>
    <s v="South"/>
    <n v="78924.240000000005"/>
    <d v="2025-02-16T00:00:00"/>
    <d v="2025-02-26T00:00:00"/>
    <s v="Rejected"/>
    <n v="10"/>
    <n v="12"/>
    <s v="AGT079"/>
    <s v="Home"/>
    <s v="Standard"/>
    <n v="1"/>
    <s v="Valid"/>
    <x v="3"/>
    <x v="0"/>
  </r>
  <r>
    <x v="1269"/>
    <s v="CUST00035"/>
    <s v="POL01214"/>
    <x v="2"/>
    <s v="West"/>
    <n v="84656.62"/>
    <d v="2025-04-10T00:00:00"/>
    <d v="2025-05-01T00:00:00"/>
    <s v="Rejected"/>
    <n v="21"/>
    <n v="20"/>
    <s v="AGT074"/>
    <s v="Life"/>
    <s v="Standard"/>
    <n v="1"/>
    <s v="Valid"/>
    <x v="4"/>
    <x v="1"/>
  </r>
  <r>
    <x v="1270"/>
    <s v="CUST01690"/>
    <s v="POL01400"/>
    <x v="9"/>
    <s v="West"/>
    <n v="278184.03000000003"/>
    <d v="2025-11-03T00:00:00"/>
    <d v="2025-11-15T00:00:00"/>
    <s v="Settled"/>
    <n v="12"/>
    <n v="12"/>
    <s v="AGT036"/>
    <s v="Home"/>
    <s v="Standard"/>
    <n v="1"/>
    <s v="Valid"/>
    <x v="1"/>
    <x v="1"/>
  </r>
  <r>
    <x v="1271"/>
    <s v="CUST00531"/>
    <s v="POL00100"/>
    <x v="12"/>
    <s v="East"/>
    <n v="35386.42"/>
    <d v="2025-01-16T00:00:00"/>
    <m/>
    <s v="Pending"/>
    <n v="16"/>
    <n v="7"/>
    <s v="AGT028"/>
    <s v="Travel"/>
    <s v="Manual Review"/>
    <n v="1"/>
    <s v="Valid"/>
    <x v="0"/>
    <x v="3"/>
  </r>
  <r>
    <x v="1272"/>
    <s v="CUST02440"/>
    <s v="POL00073"/>
    <x v="8"/>
    <s v="North"/>
    <n v="343747.67"/>
    <d v="2025-11-28T00:00:00"/>
    <d v="2025-12-05T00:00:00"/>
    <s v="Settled"/>
    <n v="7"/>
    <n v="20"/>
    <s v="AGT056"/>
    <s v="Life"/>
    <s v="Standard"/>
    <n v="1"/>
    <s v="Valid"/>
    <x v="2"/>
    <x v="2"/>
  </r>
  <r>
    <x v="1273"/>
    <s v="CUST01091"/>
    <s v="POL00124"/>
    <x v="3"/>
    <s v="North"/>
    <n v="97543.28"/>
    <d v="2025-06-30T00:00:00"/>
    <d v="2025-07-14T00:00:00"/>
    <s v="Settled"/>
    <n v="14"/>
    <n v="12"/>
    <s v="AGT031"/>
    <s v="Home"/>
    <s v="Standard"/>
    <n v="1"/>
    <s v="Valid"/>
    <x v="0"/>
    <x v="2"/>
  </r>
  <r>
    <x v="1274"/>
    <s v="CUST01876"/>
    <s v="POL02456"/>
    <x v="0"/>
    <s v="Central"/>
    <n v="112008"/>
    <d v="2025-09-15T00:00:00"/>
    <m/>
    <s v="Pending"/>
    <n v="32"/>
    <n v="10"/>
    <s v="AGT013"/>
    <s v="Motor"/>
    <s v="Fraud Review"/>
    <n v="1"/>
    <s v="Valid"/>
    <x v="2"/>
    <x v="4"/>
  </r>
  <r>
    <x v="1275"/>
    <s v="CUST00270"/>
    <s v="POL01430"/>
    <x v="2"/>
    <s v="North"/>
    <n v="130280.52"/>
    <d v="2025-09-05T00:00:00"/>
    <d v="2025-09-21T00:00:00"/>
    <s v="Settled"/>
    <n v="16"/>
    <n v="20"/>
    <s v="AGT020"/>
    <s v="Life"/>
    <s v="Standard"/>
    <n v="1"/>
    <s v="Valid"/>
    <x v="4"/>
    <x v="2"/>
  </r>
  <r>
    <x v="1276"/>
    <s v="CUST02042"/>
    <s v="POL02406"/>
    <x v="5"/>
    <s v="South"/>
    <n v="85196.27"/>
    <d v="2025-01-21T00:00:00"/>
    <m/>
    <s v="Under Review"/>
    <n v="13"/>
    <n v="15"/>
    <s v="AGT050"/>
    <s v="Health"/>
    <s v="Standard"/>
    <n v="1"/>
    <s v="Valid"/>
    <x v="2"/>
    <x v="0"/>
  </r>
  <r>
    <x v="1277"/>
    <s v="CUST02173"/>
    <s v="POL02672"/>
    <x v="6"/>
    <s v="North"/>
    <n v="132153.06"/>
    <d v="2025-03-29T00:00:00"/>
    <m/>
    <s v="Under Review"/>
    <n v="17"/>
    <n v="12"/>
    <s v="AGT077"/>
    <s v="Home"/>
    <s v="Manual Review"/>
    <n v="1"/>
    <s v="Valid"/>
    <x v="2"/>
    <x v="2"/>
  </r>
  <r>
    <x v="1278"/>
    <s v="CUST00466"/>
    <s v="POL00116"/>
    <x v="0"/>
    <s v="South"/>
    <n v="92994.46"/>
    <d v="2025-10-18T00:00:00"/>
    <d v="2025-10-22T00:00:00"/>
    <s v="Settled"/>
    <n v="4"/>
    <n v="10"/>
    <s v="AGT053"/>
    <s v="Motor"/>
    <s v="Standard"/>
    <n v="1"/>
    <s v="Valid"/>
    <x v="1"/>
    <x v="0"/>
  </r>
  <r>
    <x v="1279"/>
    <s v="CUST00060"/>
    <s v="POL02713"/>
    <x v="9"/>
    <s v="East"/>
    <n v="36232.28"/>
    <d v="2025-08-02T00:00:00"/>
    <m/>
    <s v="Pending"/>
    <n v="14"/>
    <n v="12"/>
    <s v="AGT049"/>
    <s v="Home"/>
    <s v="Standard"/>
    <n v="1"/>
    <s v="Valid"/>
    <x v="2"/>
    <x v="3"/>
  </r>
  <r>
    <x v="1280"/>
    <s v="CUST01084"/>
    <s v="POL00723"/>
    <x v="4"/>
    <s v="South"/>
    <n v="125042.47"/>
    <d v="2025-05-05T00:00:00"/>
    <m/>
    <s v="Under Review"/>
    <n v="10"/>
    <n v="15"/>
    <s v="AGT063"/>
    <s v="Health"/>
    <s v="Standard"/>
    <n v="1"/>
    <s v="Valid"/>
    <x v="0"/>
    <x v="0"/>
  </r>
  <r>
    <x v="1281"/>
    <s v="CUST02163"/>
    <s v="POL01295"/>
    <x v="11"/>
    <s v="West"/>
    <n v="49513.9"/>
    <d v="2025-07-02T00:00:00"/>
    <m/>
    <s v="Pending"/>
    <n v="25"/>
    <n v="10"/>
    <s v="AGT005"/>
    <s v="Motor"/>
    <s v="Fraud Review"/>
    <n v="1"/>
    <s v="Valid"/>
    <x v="1"/>
    <x v="1"/>
  </r>
  <r>
    <x v="1282"/>
    <s v="CUST01523"/>
    <s v="POL03082"/>
    <x v="4"/>
    <s v="South"/>
    <n v="55653.48"/>
    <d v="2025-05-24T00:00:00"/>
    <d v="2025-06-10T00:00:00"/>
    <s v="Settled"/>
    <n v="17"/>
    <n v="15"/>
    <s v="AGT050"/>
    <s v="Health"/>
    <s v="Manual Review"/>
    <n v="1"/>
    <s v="Valid"/>
    <x v="3"/>
    <x v="0"/>
  </r>
  <r>
    <x v="1283"/>
    <s v="CUST01249"/>
    <s v="POL00966"/>
    <x v="14"/>
    <s v="West"/>
    <n v="30804.25"/>
    <d v="2025-02-03T00:00:00"/>
    <d v="2025-02-19T00:00:00"/>
    <s v="Settled"/>
    <n v="16"/>
    <n v="15"/>
    <s v="AGT016"/>
    <s v="Health"/>
    <s v="Manual Review"/>
    <n v="1"/>
    <s v="Valid"/>
    <x v="3"/>
    <x v="1"/>
  </r>
  <r>
    <x v="1284"/>
    <s v="CUST01892"/>
    <s v="POL03008"/>
    <x v="1"/>
    <s v="East"/>
    <n v="1280442.17"/>
    <d v="2025-11-09T00:00:00"/>
    <d v="2025-11-29T00:00:00"/>
    <s v="Settled"/>
    <n v="20"/>
    <n v="20"/>
    <s v="AGT034"/>
    <s v="Life"/>
    <s v="Standard"/>
    <n v="1"/>
    <s v="Valid"/>
    <x v="0"/>
    <x v="3"/>
  </r>
  <r>
    <x v="1285"/>
    <s v="CUST02092"/>
    <s v="POL01622"/>
    <x v="5"/>
    <s v="South"/>
    <n v="78206.61"/>
    <d v="2025-03-22T00:00:00"/>
    <d v="2025-04-10T00:00:00"/>
    <s v="Settled"/>
    <n v="19"/>
    <n v="15"/>
    <s v="AGT039"/>
    <s v="Health"/>
    <s v="Manual Review"/>
    <n v="1"/>
    <s v="Valid"/>
    <x v="1"/>
    <x v="0"/>
  </r>
  <r>
    <x v="1286"/>
    <s v="CUST02468"/>
    <s v="POL00043"/>
    <x v="2"/>
    <s v="West"/>
    <n v="351941.22"/>
    <d v="2025-10-16T00:00:00"/>
    <d v="2025-11-01T00:00:00"/>
    <s v="Settled"/>
    <n v="16"/>
    <n v="20"/>
    <s v="AGT059"/>
    <s v="Life"/>
    <s v="Standard"/>
    <n v="1"/>
    <s v="Valid"/>
    <x v="3"/>
    <x v="1"/>
  </r>
  <r>
    <x v="1287"/>
    <s v="CUST01494"/>
    <s v="POL02665"/>
    <x v="0"/>
    <s v="Central"/>
    <n v="32808.959999999999"/>
    <d v="2025-03-22T00:00:00"/>
    <d v="2025-04-11T00:00:00"/>
    <s v="Settled"/>
    <n v="20"/>
    <n v="10"/>
    <s v="AGT016"/>
    <s v="Motor"/>
    <s v="Manual Review"/>
    <n v="1"/>
    <s v="Valid"/>
    <x v="3"/>
    <x v="4"/>
  </r>
  <r>
    <x v="1288"/>
    <s v="CUST02291"/>
    <s v="POL00142"/>
    <x v="12"/>
    <s v="North"/>
    <n v="11101.69"/>
    <d v="2025-07-22T00:00:00"/>
    <d v="2025-07-25T00:00:00"/>
    <s v="Rejected"/>
    <n v="3"/>
    <n v="7"/>
    <s v="AGT077"/>
    <s v="Travel"/>
    <s v="Standard"/>
    <n v="1"/>
    <s v="Valid"/>
    <x v="1"/>
    <x v="2"/>
  </r>
  <r>
    <x v="1289"/>
    <s v="CUST00792"/>
    <s v="POL02037"/>
    <x v="11"/>
    <s v="West"/>
    <m/>
    <d v="2025-06-13T00:00:00"/>
    <d v="2025-06-16T00:00:00"/>
    <s v="Settled"/>
    <n v="3"/>
    <n v="10"/>
    <s v="AGT049"/>
    <s v="Motor"/>
    <s v="Standard"/>
    <n v="1"/>
    <s v="Missing Amount"/>
    <x v="0"/>
    <x v="1"/>
  </r>
  <r>
    <x v="1290"/>
    <s v="CUST00704"/>
    <s v="POL01467"/>
    <x v="0"/>
    <s v="West"/>
    <n v="27028.81"/>
    <d v="2025-10-23T00:00:00"/>
    <d v="2025-11-03T00:00:00"/>
    <s v="Settled"/>
    <n v="11"/>
    <n v="10"/>
    <s v="AGT028"/>
    <s v="Motor"/>
    <s v="Standard"/>
    <n v="1"/>
    <s v="Valid"/>
    <x v="0"/>
    <x v="1"/>
  </r>
  <r>
    <x v="1291"/>
    <s v="CUST01336"/>
    <s v="POL00448"/>
    <x v="4"/>
    <s v="West"/>
    <n v="198339.57"/>
    <d v="2025-07-29T00:00:00"/>
    <d v="2025-08-08T00:00:00"/>
    <s v="Settled"/>
    <n v="10"/>
    <n v="15"/>
    <s v="AGT025"/>
    <s v="Health"/>
    <s v="Standard"/>
    <n v="1"/>
    <s v="Valid"/>
    <x v="3"/>
    <x v="1"/>
  </r>
  <r>
    <x v="1292"/>
    <s v="CUST00741"/>
    <s v="POL01647"/>
    <x v="10"/>
    <s v="North"/>
    <n v="96693.14"/>
    <d v="2025-07-18T00:00:00"/>
    <d v="2025-07-27T00:00:00"/>
    <s v="Settled"/>
    <n v="9"/>
    <n v="7"/>
    <s v="AGT009"/>
    <s v="Travel"/>
    <s v="Standard"/>
    <n v="1"/>
    <s v="Valid"/>
    <x v="4"/>
    <x v="2"/>
  </r>
  <r>
    <x v="1293"/>
    <s v="CUST01627"/>
    <s v="POL01160"/>
    <x v="4"/>
    <s v="North"/>
    <n v="51346.99"/>
    <d v="2025-04-11T00:00:00"/>
    <d v="2025-04-22T00:00:00"/>
    <s v="Rejected"/>
    <n v="11"/>
    <n v="15"/>
    <s v="AGT028"/>
    <s v="Health"/>
    <s v="Standard"/>
    <n v="1"/>
    <s v="Valid"/>
    <x v="1"/>
    <x v="2"/>
  </r>
  <r>
    <x v="1294"/>
    <s v="CUST01321"/>
    <s v="POL00316"/>
    <x v="12"/>
    <s v="South"/>
    <n v="22229.200000000001"/>
    <d v="2025-10-17T00:00:00"/>
    <d v="2025-10-18T00:00:00"/>
    <s v="Settled"/>
    <n v="1"/>
    <n v="7"/>
    <s v="AGT010"/>
    <s v="Travel"/>
    <s v="Fast Track"/>
    <n v="1"/>
    <s v="Valid"/>
    <x v="0"/>
    <x v="0"/>
  </r>
  <r>
    <x v="1295"/>
    <s v="CUST00776"/>
    <s v="POL01778"/>
    <x v="9"/>
    <s v="North"/>
    <n v="21061.07"/>
    <d v="2025-02-12T00:00:00"/>
    <d v="2025-02-22T00:00:00"/>
    <s v="Settled"/>
    <n v="10"/>
    <n v="12"/>
    <s v="AGT063"/>
    <s v="Home"/>
    <s v="Manual Review"/>
    <n v="1"/>
    <s v="Valid"/>
    <x v="0"/>
    <x v="2"/>
  </r>
  <r>
    <x v="1296"/>
    <s v="CUST02129"/>
    <s v="POL00141"/>
    <x v="5"/>
    <s v="South"/>
    <n v="27376.61"/>
    <d v="2025-06-19T00:00:00"/>
    <d v="2025-07-02T00:00:00"/>
    <s v="Rejected"/>
    <n v="13"/>
    <n v="15"/>
    <s v="AGT064"/>
    <s v="Health"/>
    <s v="Manual Review"/>
    <n v="1"/>
    <s v="Valid"/>
    <x v="2"/>
    <x v="0"/>
  </r>
  <r>
    <x v="1297"/>
    <s v="CUST01087"/>
    <s v="POL01723"/>
    <x v="0"/>
    <s v="Central"/>
    <n v="98014.49"/>
    <d v="2025-03-31T00:00:00"/>
    <m/>
    <s v="Under Review"/>
    <n v="8"/>
    <n v="10"/>
    <s v="AGT042"/>
    <s v="Motor"/>
    <s v="Standard"/>
    <n v="1"/>
    <s v="Valid"/>
    <x v="3"/>
    <x v="4"/>
  </r>
  <r>
    <x v="1298"/>
    <s v="CUST00954"/>
    <s v="POL00724"/>
    <x v="1"/>
    <s v="South"/>
    <n v="678047.59"/>
    <d v="2025-06-03T00:00:00"/>
    <m/>
    <s v="Under Review"/>
    <n v="24"/>
    <n v="20"/>
    <s v="AGT078"/>
    <s v="Life"/>
    <s v="Standard"/>
    <n v="1"/>
    <s v="Valid"/>
    <x v="2"/>
    <x v="0"/>
  </r>
  <r>
    <x v="1299"/>
    <s v="CUST00514"/>
    <s v="POL02659"/>
    <x v="3"/>
    <s v="South"/>
    <n v="39104.32"/>
    <d v="2025-01-14T00:00:00"/>
    <m/>
    <s v="Pending"/>
    <n v="5"/>
    <n v="10"/>
    <s v="AGT010"/>
    <s v="Motor"/>
    <s v="Fast Track"/>
    <n v="1"/>
    <s v="Valid"/>
    <x v="0"/>
    <x v="0"/>
  </r>
  <r>
    <x v="1300"/>
    <s v="CUST00051"/>
    <s v="POL03041"/>
    <x v="3"/>
    <s v="South"/>
    <n v="43145.18"/>
    <d v="2025-08-19T00:00:00"/>
    <d v="2025-08-23T00:00:00"/>
    <s v="Settled"/>
    <n v="4"/>
    <n v="10"/>
    <s v="AGT071"/>
    <s v="Motor"/>
    <s v="Standard"/>
    <n v="1"/>
    <s v="Valid"/>
    <x v="1"/>
    <x v="0"/>
  </r>
  <r>
    <x v="1301"/>
    <s v="CUST00665"/>
    <s v="POL02983"/>
    <x v="7"/>
    <s v="South"/>
    <n v="10734.12"/>
    <d v="2025-09-08T00:00:00"/>
    <m/>
    <s v="Pending"/>
    <n v="8"/>
    <n v="7"/>
    <s v="AGT030"/>
    <s v="Travel"/>
    <s v="Fraud Review"/>
    <n v="1"/>
    <s v="Valid"/>
    <x v="1"/>
    <x v="0"/>
  </r>
  <r>
    <x v="1302"/>
    <s v="CUST00095"/>
    <s v="POL03001"/>
    <x v="14"/>
    <s v="West"/>
    <n v="40773.300000000003"/>
    <d v="2025-08-22T00:00:00"/>
    <d v="2025-09-11T00:00:00"/>
    <s v="Settled"/>
    <n v="20"/>
    <n v="15"/>
    <s v="AGT061"/>
    <s v="Health"/>
    <s v="Manual Review"/>
    <n v="1"/>
    <s v="Valid"/>
    <x v="3"/>
    <x v="1"/>
  </r>
  <r>
    <x v="1303"/>
    <s v="CUST02358"/>
    <s v="POL00322"/>
    <x v="0"/>
    <s v="West"/>
    <n v="154162.12"/>
    <d v="2025-08-22T00:00:00"/>
    <d v="2025-09-03T00:00:00"/>
    <s v="Settled"/>
    <n v="12"/>
    <n v="10"/>
    <s v="AGT072"/>
    <s v="Motor"/>
    <s v="Standard"/>
    <n v="1"/>
    <s v="Valid"/>
    <x v="0"/>
    <x v="1"/>
  </r>
  <r>
    <x v="1304"/>
    <s v="CUST01061"/>
    <s v="POL01632"/>
    <x v="4"/>
    <s v="South"/>
    <n v="103977.5"/>
    <d v="2025-01-13T00:00:00"/>
    <d v="2025-02-04T00:00:00"/>
    <s v="Settled"/>
    <n v="22"/>
    <n v="15"/>
    <s v="AGT011"/>
    <s v="Health"/>
    <s v="Manual Review"/>
    <n v="1"/>
    <s v="Valid"/>
    <x v="0"/>
    <x v="0"/>
  </r>
  <r>
    <x v="1305"/>
    <s v="CUST00817"/>
    <s v="POL00719"/>
    <x v="12"/>
    <s v="South"/>
    <n v="9340.51"/>
    <d v="2025-08-13T00:00:00"/>
    <m/>
    <s v="Under Review"/>
    <n v="15"/>
    <n v="7"/>
    <s v="AGT068"/>
    <s v="Travel"/>
    <s v="Fraud Review"/>
    <n v="1"/>
    <s v="Valid"/>
    <x v="0"/>
    <x v="0"/>
  </r>
  <r>
    <x v="1306"/>
    <s v="CUST00457"/>
    <s v="POL00310"/>
    <x v="14"/>
    <s v="North"/>
    <n v="122838.52"/>
    <d v="2025-04-20T00:00:00"/>
    <d v="2025-05-03T00:00:00"/>
    <s v="Settled"/>
    <n v="13"/>
    <n v="15"/>
    <s v="AGT080"/>
    <s v="Health"/>
    <s v="Fast Track"/>
    <n v="1"/>
    <s v="Valid"/>
    <x v="2"/>
    <x v="2"/>
  </r>
  <r>
    <x v="1307"/>
    <s v="CUST01410"/>
    <s v="POL01255"/>
    <x v="0"/>
    <s v="Central"/>
    <n v="303583.64"/>
    <d v="2025-07-26T00:00:00"/>
    <m/>
    <s v="Under Review"/>
    <n v="16"/>
    <n v="10"/>
    <s v="AGT061"/>
    <s v="Motor"/>
    <s v="Standard"/>
    <n v="1"/>
    <s v="Valid"/>
    <x v="0"/>
    <x v="4"/>
  </r>
  <r>
    <x v="1308"/>
    <s v="CUST01839"/>
    <s v="POL01374"/>
    <x v="4"/>
    <s v="South"/>
    <n v="65794.64"/>
    <d v="2025-08-03T00:00:00"/>
    <d v="2025-08-16T00:00:00"/>
    <s v="Settled"/>
    <n v="13"/>
    <n v="15"/>
    <s v="AGT012"/>
    <s v="Health"/>
    <s v="Standard"/>
    <n v="1"/>
    <s v="Valid"/>
    <x v="1"/>
    <x v="0"/>
  </r>
  <r>
    <x v="1309"/>
    <s v="CUST00249"/>
    <s v="POL00949"/>
    <x v="6"/>
    <s v="South"/>
    <n v="71333.039999999994"/>
    <d v="2025-04-10T00:00:00"/>
    <d v="2025-04-24T00:00:00"/>
    <s v="Settled"/>
    <n v="14"/>
    <n v="12"/>
    <s v="AGT068"/>
    <s v="Home"/>
    <s v="Manual Review"/>
    <n v="1"/>
    <s v="Valid"/>
    <x v="1"/>
    <x v="0"/>
  </r>
  <r>
    <x v="1310"/>
    <s v="CUST00579"/>
    <s v="POL00366"/>
    <x v="4"/>
    <s v="South"/>
    <n v="124051.57"/>
    <d v="2025-02-14T00:00:00"/>
    <d v="2025-02-24T00:00:00"/>
    <s v="Settled"/>
    <n v="10"/>
    <n v="15"/>
    <s v="AGT023"/>
    <s v="Health"/>
    <s v="Standard"/>
    <n v="1"/>
    <s v="Valid"/>
    <x v="1"/>
    <x v="0"/>
  </r>
  <r>
    <x v="1311"/>
    <s v="CUST02301"/>
    <s v="POL01307"/>
    <x v="5"/>
    <s v="North"/>
    <n v="163502.69"/>
    <d v="2025-02-08T00:00:00"/>
    <d v="2025-02-27T00:00:00"/>
    <s v="Settled"/>
    <n v="19"/>
    <n v="15"/>
    <s v="AGT008"/>
    <s v="Health"/>
    <s v="Standard"/>
    <n v="1"/>
    <s v="Valid"/>
    <x v="3"/>
    <x v="2"/>
  </r>
  <r>
    <x v="1312"/>
    <s v="CUST00383"/>
    <s v="POL00498"/>
    <x v="0"/>
    <s v="South"/>
    <n v="110877.48"/>
    <d v="2025-05-30T00:00:00"/>
    <d v="2025-06-26T00:00:00"/>
    <s v="Settled"/>
    <n v="27"/>
    <n v="10"/>
    <s v="AGT052"/>
    <s v="Motor"/>
    <s v="Manual Review"/>
    <n v="1"/>
    <s v="Valid"/>
    <x v="1"/>
    <x v="0"/>
  </r>
  <r>
    <x v="1313"/>
    <s v="CUST01316"/>
    <s v="POL00131"/>
    <x v="9"/>
    <s v="Central"/>
    <n v="89511.31"/>
    <d v="2025-07-20T00:00:00"/>
    <d v="2025-08-01T00:00:00"/>
    <s v="Settled"/>
    <n v="12"/>
    <n v="12"/>
    <s v="AGT010"/>
    <s v="Home"/>
    <s v="Standard"/>
    <n v="1"/>
    <s v="Valid"/>
    <x v="3"/>
    <x v="4"/>
  </r>
  <r>
    <x v="1314"/>
    <s v="CUST02079"/>
    <s v="POL01445"/>
    <x v="4"/>
    <s v="North"/>
    <n v="64671.15"/>
    <d v="2025-01-03T00:00:00"/>
    <d v="2025-01-13T00:00:00"/>
    <s v="Settled"/>
    <n v="10"/>
    <n v="15"/>
    <s v="AGT046"/>
    <s v="Health"/>
    <s v="Fast Track"/>
    <n v="1"/>
    <s v="Valid"/>
    <x v="1"/>
    <x v="2"/>
  </r>
  <r>
    <x v="1315"/>
    <s v="CUST00052"/>
    <s v="POL00212"/>
    <x v="6"/>
    <s v="South"/>
    <n v="35862.71"/>
    <d v="2025-09-02T00:00:00"/>
    <d v="2025-09-03T00:00:00"/>
    <s v="Settled"/>
    <n v="1"/>
    <n v="12"/>
    <s v="AGT002"/>
    <s v="Home"/>
    <s v="Fast Track"/>
    <n v="1"/>
    <s v="Valid"/>
    <x v="1"/>
    <x v="0"/>
  </r>
  <r>
    <x v="1316"/>
    <s v="CUST02070"/>
    <s v="POL03092"/>
    <x v="4"/>
    <s v="North"/>
    <n v="38217.769999999997"/>
    <d v="2025-03-25T00:00:00"/>
    <d v="2025-04-11T00:00:00"/>
    <s v="Settled"/>
    <n v="17"/>
    <n v="15"/>
    <s v="AGT060"/>
    <s v="Health"/>
    <s v="Standard"/>
    <n v="1"/>
    <s v="Valid"/>
    <x v="1"/>
    <x v="2"/>
  </r>
  <r>
    <x v="1317"/>
    <s v="CUST00697"/>
    <s v="POL02683"/>
    <x v="4"/>
    <s v="South"/>
    <n v="107459.35"/>
    <d v="2025-09-28T00:00:00"/>
    <d v="2025-10-12T00:00:00"/>
    <s v="Settled"/>
    <n v="14"/>
    <n v="15"/>
    <s v="AGT011"/>
    <s v="Health"/>
    <s v="Standard"/>
    <n v="1"/>
    <s v="Valid"/>
    <x v="1"/>
    <x v="0"/>
  </r>
  <r>
    <x v="1318"/>
    <s v="CUST01645"/>
    <s v="POL02963"/>
    <x v="4"/>
    <s v="Central"/>
    <n v="60050.58"/>
    <d v="2025-08-22T00:00:00"/>
    <m/>
    <s v="Under Review"/>
    <n v="15"/>
    <n v="15"/>
    <s v="AGT054"/>
    <s v="Health"/>
    <s v="Standard"/>
    <n v="1"/>
    <s v="Valid"/>
    <x v="1"/>
    <x v="4"/>
  </r>
  <r>
    <x v="1319"/>
    <s v="CUST00721"/>
    <s v="POL00329"/>
    <x v="1"/>
    <s v="West"/>
    <n v="352114.14"/>
    <d v="2025-08-31T00:00:00"/>
    <d v="2025-09-16T00:00:00"/>
    <s v="Settled"/>
    <n v="16"/>
    <n v="20"/>
    <s v="AGT066"/>
    <s v="Life"/>
    <s v="Standard"/>
    <n v="1"/>
    <s v="Valid"/>
    <x v="3"/>
    <x v="1"/>
  </r>
  <r>
    <x v="1320"/>
    <s v="CUST01179"/>
    <s v="POL01488"/>
    <x v="3"/>
    <s v="Central"/>
    <n v="55661.2"/>
    <d v="2025-03-11T00:00:00"/>
    <m/>
    <s v="Under Review"/>
    <n v="11"/>
    <n v="10"/>
    <s v="AGT008"/>
    <s v="Motor"/>
    <s v="Standard"/>
    <n v="1"/>
    <s v="Valid"/>
    <x v="3"/>
    <x v="4"/>
  </r>
  <r>
    <x v="1321"/>
    <s v="CUST02002"/>
    <s v="POL02638"/>
    <x v="7"/>
    <s v="Central"/>
    <n v="31229.08"/>
    <d v="2025-08-08T00:00:00"/>
    <d v="2025-08-19T00:00:00"/>
    <s v="Settled"/>
    <n v="11"/>
    <n v="7"/>
    <s v="AGT004"/>
    <s v="Travel"/>
    <s v="Fast Track"/>
    <n v="1"/>
    <s v="Valid"/>
    <x v="1"/>
    <x v="4"/>
  </r>
  <r>
    <x v="1322"/>
    <s v="CUST00588"/>
    <s v="POL01842"/>
    <x v="5"/>
    <s v="West"/>
    <n v="86078.09"/>
    <d v="2025-08-15T00:00:00"/>
    <d v="2025-08-27T00:00:00"/>
    <s v="Settled"/>
    <n v="12"/>
    <n v="15"/>
    <s v="AGT071"/>
    <s v="Health"/>
    <s v="Standard"/>
    <n v="1"/>
    <s v="Valid"/>
    <x v="1"/>
    <x v="1"/>
  </r>
  <r>
    <x v="1323"/>
    <s v="CUST01547"/>
    <s v="POL00981"/>
    <x v="11"/>
    <s v="East"/>
    <n v="105568.57"/>
    <d v="2025-10-03T00:00:00"/>
    <m/>
    <s v="Under Review"/>
    <n v="23"/>
    <n v="10"/>
    <s v="AGT038"/>
    <s v="Motor"/>
    <s v="Standard"/>
    <n v="1"/>
    <s v="Valid"/>
    <x v="3"/>
    <x v="3"/>
  </r>
  <r>
    <x v="1324"/>
    <s v="CUST02125"/>
    <s v="POL02661"/>
    <x v="0"/>
    <s v="East"/>
    <n v="112847.73"/>
    <d v="2025-07-09T00:00:00"/>
    <d v="2025-07-24T00:00:00"/>
    <s v="Settled"/>
    <n v="15"/>
    <n v="10"/>
    <s v="AGT041"/>
    <s v="Motor"/>
    <s v="Standard"/>
    <n v="1"/>
    <s v="Valid"/>
    <x v="2"/>
    <x v="3"/>
  </r>
  <r>
    <x v="1325"/>
    <s v="CUST00772"/>
    <s v="POL00990"/>
    <x v="6"/>
    <s v="West"/>
    <n v="108779.39"/>
    <d v="2025-09-12T00:00:00"/>
    <d v="2025-09-17T00:00:00"/>
    <s v="Settled"/>
    <n v="5"/>
    <n v="12"/>
    <s v="AGT020"/>
    <s v="Home"/>
    <s v="Standard"/>
    <n v="1"/>
    <s v="Valid"/>
    <x v="1"/>
    <x v="1"/>
  </r>
  <r>
    <x v="1326"/>
    <s v="CUST01953"/>
    <s v="POL03117"/>
    <x v="9"/>
    <s v="West"/>
    <n v="96322.68"/>
    <d v="2025-06-04T00:00:00"/>
    <d v="2025-06-30T00:00:00"/>
    <s v="Settled"/>
    <n v="26"/>
    <n v="12"/>
    <s v="AGT039"/>
    <s v="Home"/>
    <s v="Fraud Review"/>
    <n v="1"/>
    <s v="Valid"/>
    <x v="0"/>
    <x v="1"/>
  </r>
  <r>
    <x v="1327"/>
    <s v="CUST00595"/>
    <s v="POL00323"/>
    <x v="10"/>
    <s v="East"/>
    <n v="29308.400000000001"/>
    <d v="2025-11-12T00:00:00"/>
    <d v="2025-12-02T00:00:00"/>
    <s v="Settled"/>
    <n v="20"/>
    <n v="7"/>
    <s v="AGT067"/>
    <s v="Travel"/>
    <s v="Fraud Review"/>
    <n v="1"/>
    <s v="Valid"/>
    <x v="1"/>
    <x v="3"/>
  </r>
  <r>
    <x v="1328"/>
    <s v="CUST00218"/>
    <s v="POL02260"/>
    <x v="1"/>
    <s v="East"/>
    <n v="180218.32"/>
    <d v="2025-08-25T00:00:00"/>
    <d v="2025-09-16T00:00:00"/>
    <s v="Settled"/>
    <n v="22"/>
    <n v="20"/>
    <s v="AGT068"/>
    <s v="Life"/>
    <s v="Standard"/>
    <n v="1"/>
    <s v="Valid"/>
    <x v="4"/>
    <x v="3"/>
  </r>
  <r>
    <x v="1329"/>
    <s v="CUST02468"/>
    <s v="POL00043"/>
    <x v="2"/>
    <s v="West"/>
    <n v="607803.94999999995"/>
    <d v="2025-01-03T00:00:00"/>
    <d v="2025-01-31T00:00:00"/>
    <s v="Settled"/>
    <n v="28"/>
    <n v="20"/>
    <s v="AGT065"/>
    <s v="Life"/>
    <s v="Standard"/>
    <n v="1"/>
    <s v="Valid"/>
    <x v="3"/>
    <x v="1"/>
  </r>
  <r>
    <x v="1330"/>
    <s v="CUST01643"/>
    <s v="POL02926"/>
    <x v="2"/>
    <s v="North"/>
    <n v="208186.98"/>
    <d v="2025-09-21T00:00:00"/>
    <m/>
    <s v="Under Review"/>
    <n v="23"/>
    <n v="20"/>
    <s v="AGT024"/>
    <s v="Life"/>
    <s v="Fast Track"/>
    <n v="1"/>
    <s v="Valid"/>
    <x v="2"/>
    <x v="2"/>
  </r>
  <r>
    <x v="1331"/>
    <s v="CUST01212"/>
    <s v="POL01137"/>
    <x v="11"/>
    <s v="East"/>
    <n v="58585.09"/>
    <d v="2025-02-18T00:00:00"/>
    <m/>
    <s v="Pending"/>
    <n v="18"/>
    <n v="10"/>
    <s v="AGT062"/>
    <s v="Motor"/>
    <s v="Manual Review"/>
    <n v="1"/>
    <s v="Valid"/>
    <x v="0"/>
    <x v="3"/>
  </r>
  <r>
    <x v="1332"/>
    <s v="CUST02498"/>
    <s v="POL00066"/>
    <x v="3"/>
    <s v="East"/>
    <n v="72888.12"/>
    <d v="2025-01-23T00:00:00"/>
    <d v="2025-02-06T00:00:00"/>
    <s v="Settled"/>
    <n v="14"/>
    <n v="10"/>
    <s v="AGT036"/>
    <s v="Motor"/>
    <s v="Standard"/>
    <n v="1"/>
    <s v="Valid"/>
    <x v="1"/>
    <x v="3"/>
  </r>
  <r>
    <x v="1333"/>
    <s v="CUST01845"/>
    <s v="POL02674"/>
    <x v="3"/>
    <s v="East"/>
    <n v="79511.740000000005"/>
    <d v="2025-07-13T00:00:00"/>
    <d v="2025-07-30T00:00:00"/>
    <s v="Settled"/>
    <n v="17"/>
    <n v="10"/>
    <s v="AGT031"/>
    <s v="Motor"/>
    <s v="Standard"/>
    <n v="1"/>
    <s v="Valid"/>
    <x v="0"/>
    <x v="3"/>
  </r>
  <r>
    <x v="1334"/>
    <s v="CUST01910"/>
    <s v="POL03096"/>
    <x v="0"/>
    <s v="East"/>
    <n v="77414.91"/>
    <d v="2025-06-14T00:00:00"/>
    <d v="2025-07-02T00:00:00"/>
    <s v="Settled"/>
    <n v="18"/>
    <n v="10"/>
    <s v="AGT027"/>
    <s v="Motor"/>
    <s v="Standard"/>
    <n v="1"/>
    <s v="Valid"/>
    <x v="2"/>
    <x v="3"/>
  </r>
  <r>
    <x v="1335"/>
    <s v="CUST01633"/>
    <s v="POL02944"/>
    <x v="5"/>
    <s v="West"/>
    <n v="77774.990000000005"/>
    <d v="2025-05-14T00:00:00"/>
    <d v="2025-05-20T00:00:00"/>
    <s v="Settled"/>
    <n v="6"/>
    <n v="15"/>
    <s v="AGT075"/>
    <s v="Health"/>
    <s v="Standard"/>
    <n v="1"/>
    <s v="Valid"/>
    <x v="3"/>
    <x v="1"/>
  </r>
  <r>
    <x v="1336"/>
    <s v="CUST01520"/>
    <s v="POL01555"/>
    <x v="5"/>
    <s v="West"/>
    <n v="247592.6"/>
    <d v="2025-05-19T00:00:00"/>
    <d v="2025-06-04T00:00:00"/>
    <s v="Settled"/>
    <n v="16"/>
    <n v="15"/>
    <s v="AGT014"/>
    <s v="Health"/>
    <s v="Standard"/>
    <n v="1"/>
    <s v="Valid"/>
    <x v="0"/>
    <x v="1"/>
  </r>
  <r>
    <x v="1337"/>
    <s v="CUST01313"/>
    <s v="POL00198"/>
    <x v="0"/>
    <s v="South"/>
    <n v="68259.600000000006"/>
    <d v="2025-04-24T00:00:00"/>
    <d v="2025-05-04T00:00:00"/>
    <s v="Settled"/>
    <n v="10"/>
    <n v="10"/>
    <s v="AGT072"/>
    <s v="Motor"/>
    <s v="Manual Review"/>
    <n v="1"/>
    <s v="Valid"/>
    <x v="1"/>
    <x v="0"/>
  </r>
  <r>
    <x v="1338"/>
    <s v="CUST00845"/>
    <s v="POL00729"/>
    <x v="6"/>
    <s v="South"/>
    <n v="93424.16"/>
    <d v="2025-11-03T00:00:00"/>
    <d v="2025-11-10T00:00:00"/>
    <s v="Settled"/>
    <n v="7"/>
    <n v="12"/>
    <s v="AGT073"/>
    <s v="Home"/>
    <s v="Standard"/>
    <n v="1"/>
    <s v="Valid"/>
    <x v="1"/>
    <x v="0"/>
  </r>
  <r>
    <x v="1339"/>
    <s v="CUST01036"/>
    <s v="POL00099"/>
    <x v="11"/>
    <s v="North"/>
    <n v="209096.92"/>
    <d v="2025-09-07T00:00:00"/>
    <m/>
    <s v="Under Review"/>
    <n v="14"/>
    <n v="10"/>
    <s v="AGT053"/>
    <s v="Motor"/>
    <s v="Manual Review"/>
    <n v="1"/>
    <s v="Valid"/>
    <x v="0"/>
    <x v="2"/>
  </r>
  <r>
    <x v="1340"/>
    <s v="CUST02291"/>
    <s v="POL00142"/>
    <x v="7"/>
    <s v="North"/>
    <n v="18095.71"/>
    <d v="2025-09-22T00:00:00"/>
    <d v="2025-10-03T00:00:00"/>
    <s v="Settled"/>
    <n v="11"/>
    <n v="7"/>
    <s v="AGT003"/>
    <s v="Travel"/>
    <s v="Manual Review"/>
    <n v="1"/>
    <s v="Valid"/>
    <x v="1"/>
    <x v="2"/>
  </r>
  <r>
    <x v="1341"/>
    <s v="CUST01251"/>
    <s v="POL00509"/>
    <x v="0"/>
    <s v="South"/>
    <n v="208729.92"/>
    <d v="2025-06-28T00:00:00"/>
    <m/>
    <s v="Under Review"/>
    <n v="19"/>
    <n v="10"/>
    <s v="AGT050"/>
    <s v="Motor"/>
    <s v="Fraud Review"/>
    <n v="1"/>
    <s v="Valid"/>
    <x v="2"/>
    <x v="0"/>
  </r>
  <r>
    <x v="1342"/>
    <s v="CUST00938"/>
    <s v="POL01803"/>
    <x v="1"/>
    <s v="West"/>
    <n v="82004.45"/>
    <d v="2025-09-07T00:00:00"/>
    <d v="2025-09-24T00:00:00"/>
    <s v="Settled"/>
    <n v="17"/>
    <n v="20"/>
    <s v="AGT010"/>
    <s v="Life"/>
    <s v="Manual Review"/>
    <n v="1"/>
    <s v="Valid"/>
    <x v="3"/>
    <x v="1"/>
  </r>
  <r>
    <x v="1343"/>
    <s v="CUST00298"/>
    <s v="POL02453"/>
    <x v="5"/>
    <s v="West"/>
    <n v="65466.26"/>
    <d v="2025-06-25T00:00:00"/>
    <d v="2025-07-02T00:00:00"/>
    <s v="Settled"/>
    <n v="7"/>
    <n v="15"/>
    <s v="AGT027"/>
    <s v="Health"/>
    <s v="Standard"/>
    <n v="1"/>
    <s v="Valid"/>
    <x v="3"/>
    <x v="1"/>
  </r>
  <r>
    <x v="1344"/>
    <s v="CUST00771"/>
    <s v="POL01872"/>
    <x v="0"/>
    <s v="South"/>
    <n v="21956.65"/>
    <d v="2025-10-30T00:00:00"/>
    <d v="2025-11-15T00:00:00"/>
    <s v="Settled"/>
    <n v="16"/>
    <n v="10"/>
    <s v="AGT007"/>
    <s v="Motor"/>
    <s v="Manual Review"/>
    <n v="1"/>
    <s v="Valid"/>
    <x v="4"/>
    <x v="0"/>
  </r>
  <r>
    <x v="1345"/>
    <s v="CUST01644"/>
    <s v="POL00656"/>
    <x v="6"/>
    <s v="Central"/>
    <n v="45381.279999999999"/>
    <d v="2025-01-17T00:00:00"/>
    <m/>
    <s v="Pending"/>
    <n v="26"/>
    <n v="12"/>
    <s v="AGT059"/>
    <s v="Home"/>
    <s v="Fraud Review"/>
    <n v="1"/>
    <s v="Valid"/>
    <x v="3"/>
    <x v="4"/>
  </r>
  <r>
    <x v="1346"/>
    <s v="CUST00325"/>
    <s v="POL01926"/>
    <x v="2"/>
    <s v="South"/>
    <n v="402677.8"/>
    <d v="2025-09-22T00:00:00"/>
    <d v="2025-10-08T00:00:00"/>
    <s v="Rejected"/>
    <n v="16"/>
    <n v="20"/>
    <s v="AGT039"/>
    <s v="Life"/>
    <s v="Standard"/>
    <n v="1"/>
    <s v="Valid"/>
    <x v="4"/>
    <x v="0"/>
  </r>
  <r>
    <x v="1347"/>
    <s v="CUST00237"/>
    <s v="POL00739"/>
    <x v="5"/>
    <s v="West"/>
    <n v="102333.87"/>
    <d v="2025-06-04T00:00:00"/>
    <d v="2025-06-23T00:00:00"/>
    <s v="Settled"/>
    <n v="19"/>
    <n v="15"/>
    <s v="AGT076"/>
    <s v="Health"/>
    <s v="Fast Track"/>
    <n v="1"/>
    <s v="Valid"/>
    <x v="2"/>
    <x v="1"/>
  </r>
  <r>
    <x v="1348"/>
    <s v="CUST00871"/>
    <s v="POL01476"/>
    <x v="11"/>
    <s v="East"/>
    <n v="43771.31"/>
    <d v="2025-04-19T00:00:00"/>
    <d v="2025-04-26T00:00:00"/>
    <s v="Settled"/>
    <n v="7"/>
    <n v="10"/>
    <s v="AGT055"/>
    <s v="Motor"/>
    <s v="Fast Track"/>
    <n v="1"/>
    <s v="Valid"/>
    <x v="4"/>
    <x v="3"/>
  </r>
  <r>
    <x v="1349"/>
    <s v="CUST01576"/>
    <s v="POL02845"/>
    <x v="4"/>
    <s v="West"/>
    <n v="245809.73"/>
    <d v="2025-07-23T00:00:00"/>
    <m/>
    <s v="Pending"/>
    <n v="21"/>
    <n v="15"/>
    <s v="AGT026"/>
    <s v="Health"/>
    <s v="Manual Review"/>
    <n v="1"/>
    <s v="Valid"/>
    <x v="3"/>
    <x v="1"/>
  </r>
  <r>
    <x v="1350"/>
    <s v="CUST02143"/>
    <s v="POL00431"/>
    <x v="12"/>
    <s v="South"/>
    <n v="62710.720000000001"/>
    <d v="2025-11-02T00:00:00"/>
    <d v="2025-11-09T00:00:00"/>
    <s v="Settled"/>
    <n v="7"/>
    <n v="7"/>
    <s v="AGT063"/>
    <s v="Travel"/>
    <s v="Standard"/>
    <n v="1"/>
    <s v="Valid"/>
    <x v="1"/>
    <x v="0"/>
  </r>
  <r>
    <x v="1351"/>
    <s v="CUST01267"/>
    <s v="POL02800"/>
    <x v="3"/>
    <s v="North"/>
    <n v="62856.69"/>
    <d v="2025-04-04T00:00:00"/>
    <d v="2025-04-20T00:00:00"/>
    <s v="Settled"/>
    <n v="16"/>
    <n v="10"/>
    <s v="AGT023"/>
    <s v="Motor"/>
    <s v="Manual Review"/>
    <n v="1"/>
    <s v="Valid"/>
    <x v="1"/>
    <x v="2"/>
  </r>
  <r>
    <x v="1352"/>
    <s v="CUST00865"/>
    <s v="POL00868"/>
    <x v="7"/>
    <s v="South"/>
    <n v="9259.19"/>
    <d v="2025-06-10T00:00:00"/>
    <d v="2025-06-12T00:00:00"/>
    <s v="Settled"/>
    <n v="2"/>
    <n v="7"/>
    <s v="AGT022"/>
    <s v="Travel"/>
    <s v="Standard"/>
    <n v="1"/>
    <s v="Valid"/>
    <x v="3"/>
    <x v="0"/>
  </r>
  <r>
    <x v="1353"/>
    <s v="CUST00422"/>
    <s v="POL02145"/>
    <x v="5"/>
    <s v="West"/>
    <n v="158524.76999999999"/>
    <d v="2025-03-21T00:00:00"/>
    <d v="2025-04-03T00:00:00"/>
    <s v="Settled"/>
    <n v="13"/>
    <n v="15"/>
    <s v="AGT022"/>
    <s v="Health"/>
    <s v="Standard"/>
    <n v="1"/>
    <s v="Valid"/>
    <x v="2"/>
    <x v="1"/>
  </r>
  <r>
    <x v="1354"/>
    <s v="CUST00827"/>
    <s v="POL00837"/>
    <x v="6"/>
    <s v="Central"/>
    <n v="80377.52"/>
    <d v="2025-10-01T00:00:00"/>
    <d v="2025-10-10T00:00:00"/>
    <s v="Settled"/>
    <n v="9"/>
    <n v="12"/>
    <s v="AGT057"/>
    <s v="Home"/>
    <s v="Standard"/>
    <n v="1"/>
    <s v="Valid"/>
    <x v="3"/>
    <x v="4"/>
  </r>
  <r>
    <x v="1355"/>
    <s v="CUST00176"/>
    <s v="POL00525"/>
    <x v="3"/>
    <s v="West"/>
    <n v="78596.63"/>
    <d v="2025-07-03T00:00:00"/>
    <d v="2025-07-17T00:00:00"/>
    <s v="Settled"/>
    <n v="14"/>
    <n v="10"/>
    <s v="AGT079"/>
    <s v="Motor"/>
    <s v="Manual Review"/>
    <n v="1"/>
    <s v="Valid"/>
    <x v="1"/>
    <x v="1"/>
  </r>
  <r>
    <x v="1356"/>
    <s v="CUST01260"/>
    <s v="POL01442"/>
    <x v="0"/>
    <s v="West"/>
    <n v="109168.77"/>
    <d v="2025-04-08T00:00:00"/>
    <m/>
    <s v="Pending"/>
    <n v="21"/>
    <n v="10"/>
    <s v="AGT069"/>
    <s v="Motor"/>
    <s v="Manual Review"/>
    <n v="1"/>
    <s v="Valid"/>
    <x v="2"/>
    <x v="1"/>
  </r>
  <r>
    <x v="1357"/>
    <s v="CUST02430"/>
    <s v="POL01220"/>
    <x v="12"/>
    <s v="North"/>
    <n v="23112.79"/>
    <d v="2025-11-01T00:00:00"/>
    <m/>
    <s v="Under Review"/>
    <n v="6"/>
    <n v="7"/>
    <s v="AGT044"/>
    <s v="Travel"/>
    <s v="Standard"/>
    <n v="1"/>
    <s v="Valid"/>
    <x v="3"/>
    <x v="2"/>
  </r>
  <r>
    <x v="1358"/>
    <s v="CUST02417"/>
    <s v="POL01624"/>
    <x v="14"/>
    <s v="West"/>
    <n v="195167.26"/>
    <d v="2025-03-17T00:00:00"/>
    <d v="2025-03-30T00:00:00"/>
    <s v="Settled"/>
    <n v="13"/>
    <n v="15"/>
    <s v="AGT001"/>
    <s v="Health"/>
    <s v="Standard"/>
    <n v="1"/>
    <s v="Valid"/>
    <x v="0"/>
    <x v="1"/>
  </r>
  <r>
    <x v="1359"/>
    <s v="CUST01241"/>
    <s v="POL00756"/>
    <x v="3"/>
    <s v="West"/>
    <n v="50790.45"/>
    <d v="2025-02-08T00:00:00"/>
    <d v="2025-02-19T00:00:00"/>
    <s v="Settled"/>
    <n v="11"/>
    <n v="10"/>
    <s v="AGT078"/>
    <s v="Motor"/>
    <s v="Standard"/>
    <n v="1"/>
    <s v="Valid"/>
    <x v="2"/>
    <x v="1"/>
  </r>
  <r>
    <x v="1360"/>
    <s v="CUST00588"/>
    <s v="POL03131"/>
    <x v="3"/>
    <s v="South"/>
    <n v="92260.17"/>
    <d v="2025-03-27T00:00:00"/>
    <d v="2025-04-05T00:00:00"/>
    <s v="Settled"/>
    <n v="9"/>
    <n v="10"/>
    <s v="AGT031"/>
    <s v="Motor"/>
    <s v="Standard"/>
    <n v="1"/>
    <s v="Valid"/>
    <x v="1"/>
    <x v="0"/>
  </r>
  <r>
    <x v="1361"/>
    <s v="CUST02241"/>
    <s v="POL02150"/>
    <x v="6"/>
    <s v="East"/>
    <n v="179708.86"/>
    <d v="2025-04-14T00:00:00"/>
    <d v="2025-04-24T00:00:00"/>
    <s v="Rejected"/>
    <n v="10"/>
    <n v="12"/>
    <s v="AGT050"/>
    <s v="Home"/>
    <s v="Standard"/>
    <n v="1"/>
    <s v="Valid"/>
    <x v="2"/>
    <x v="3"/>
  </r>
  <r>
    <x v="1362"/>
    <s v="CUST00367"/>
    <s v="POL02690"/>
    <x v="8"/>
    <s v="North"/>
    <n v="542823.96"/>
    <d v="2025-03-28T00:00:00"/>
    <d v="2025-04-13T00:00:00"/>
    <s v="Settled"/>
    <n v="16"/>
    <n v="20"/>
    <s v="AGT034"/>
    <s v="Life"/>
    <s v="Standard"/>
    <n v="1"/>
    <s v="Valid"/>
    <x v="3"/>
    <x v="2"/>
  </r>
  <r>
    <x v="1363"/>
    <s v="CUST01513"/>
    <s v="POL02496"/>
    <x v="3"/>
    <s v="North"/>
    <n v="201971.09"/>
    <d v="2025-01-20T00:00:00"/>
    <d v="2025-01-30T00:00:00"/>
    <s v="Rejected"/>
    <n v="10"/>
    <n v="10"/>
    <s v="AGT024"/>
    <s v="Motor"/>
    <s v="Standard"/>
    <n v="1"/>
    <s v="Valid"/>
    <x v="4"/>
    <x v="2"/>
  </r>
  <r>
    <x v="1364"/>
    <s v="CUST02373"/>
    <s v="POL02318"/>
    <x v="0"/>
    <s v="North"/>
    <n v="38090.660000000003"/>
    <d v="2025-11-26T00:00:00"/>
    <d v="2025-12-02T00:00:00"/>
    <s v="Settled"/>
    <n v="6"/>
    <n v="10"/>
    <s v="AGT025"/>
    <s v="Motor"/>
    <s v="Standard"/>
    <n v="1"/>
    <s v="Valid"/>
    <x v="0"/>
    <x v="2"/>
  </r>
  <r>
    <x v="1365"/>
    <s v="CUST00621"/>
    <s v="POL00455"/>
    <x v="0"/>
    <s v="West"/>
    <n v="31126.07"/>
    <d v="2025-04-19T00:00:00"/>
    <m/>
    <s v="Pending"/>
    <n v="26"/>
    <n v="10"/>
    <s v="AGT047"/>
    <s v="Motor"/>
    <s v="Fraud Review"/>
    <n v="1"/>
    <s v="Valid"/>
    <x v="2"/>
    <x v="1"/>
  </r>
  <r>
    <x v="1366"/>
    <s v="CUST01709"/>
    <s v="POL01882"/>
    <x v="8"/>
    <s v="West"/>
    <n v="243441.22"/>
    <d v="2025-11-17T00:00:00"/>
    <m/>
    <s v="Under Review"/>
    <n v="20"/>
    <n v="20"/>
    <s v="AGT035"/>
    <s v="Life"/>
    <s v="Standard"/>
    <n v="1"/>
    <s v="Valid"/>
    <x v="1"/>
    <x v="1"/>
  </r>
  <r>
    <x v="1367"/>
    <s v="CUST01303"/>
    <s v="POL02874"/>
    <x v="0"/>
    <s v="North"/>
    <n v="470006.78"/>
    <d v="2025-08-21T00:00:00"/>
    <d v="2025-09-12T00:00:00"/>
    <s v="Settled"/>
    <n v="22"/>
    <n v="10"/>
    <s v="AGT013"/>
    <s v="Motor"/>
    <s v="Fraud Review"/>
    <n v="1"/>
    <s v="Valid"/>
    <x v="3"/>
    <x v="2"/>
  </r>
  <r>
    <x v="1368"/>
    <s v="CUST00981"/>
    <s v="POL00308"/>
    <x v="13"/>
    <s v="Central"/>
    <n v="204491.19"/>
    <d v="2025-09-25T00:00:00"/>
    <d v="2025-10-19T00:00:00"/>
    <s v="Rejected"/>
    <n v="24"/>
    <n v="15"/>
    <s v="AGT031"/>
    <s v="Health"/>
    <s v="Standard"/>
    <n v="1"/>
    <s v="Valid"/>
    <x v="1"/>
    <x v="4"/>
  </r>
  <r>
    <x v="1369"/>
    <s v="CUST02372"/>
    <s v="POL01482"/>
    <x v="0"/>
    <s v="West"/>
    <n v="45459.33"/>
    <d v="2025-04-17T00:00:00"/>
    <d v="2025-04-28T00:00:00"/>
    <s v="Settled"/>
    <n v="11"/>
    <n v="10"/>
    <s v="AGT036"/>
    <s v="Motor"/>
    <s v="Standard"/>
    <n v="1"/>
    <s v="Valid"/>
    <x v="3"/>
    <x v="1"/>
  </r>
  <r>
    <x v="1370"/>
    <s v="CUST02009"/>
    <s v="POL00590"/>
    <x v="8"/>
    <s v="East"/>
    <n v="239313.41"/>
    <d v="2025-08-08T00:00:00"/>
    <d v="2025-09-04T00:00:00"/>
    <s v="Rejected"/>
    <n v="27"/>
    <n v="20"/>
    <s v="AGT051"/>
    <s v="Life"/>
    <s v="Standard"/>
    <n v="1"/>
    <s v="Valid"/>
    <x v="0"/>
    <x v="3"/>
  </r>
  <r>
    <x v="1371"/>
    <s v="CUST01777"/>
    <s v="POL02545"/>
    <x v="0"/>
    <s v="Central"/>
    <n v="64364.41"/>
    <d v="2025-05-14T00:00:00"/>
    <d v="2025-05-24T00:00:00"/>
    <s v="Settled"/>
    <n v="10"/>
    <n v="10"/>
    <s v="AGT036"/>
    <s v="Motor"/>
    <s v="Standard"/>
    <n v="1"/>
    <s v="Valid"/>
    <x v="3"/>
    <x v="4"/>
  </r>
  <r>
    <x v="1372"/>
    <s v="CUST00257"/>
    <s v="POL02981"/>
    <x v="4"/>
    <s v="Central"/>
    <n v="101503.98"/>
    <d v="2025-05-02T00:00:00"/>
    <d v="2025-05-10T00:00:00"/>
    <s v="Settled"/>
    <n v="8"/>
    <n v="15"/>
    <s v="AGT016"/>
    <s v="Health"/>
    <s v="Standard"/>
    <n v="1"/>
    <s v="Valid"/>
    <x v="4"/>
    <x v="4"/>
  </r>
  <r>
    <x v="1373"/>
    <s v="CUST02406"/>
    <s v="POL00166"/>
    <x v="4"/>
    <s v="South"/>
    <n v="128948.51"/>
    <d v="2025-11-09T00:00:00"/>
    <d v="2025-11-29T00:00:00"/>
    <s v="Settled"/>
    <n v="20"/>
    <n v="15"/>
    <s v="AGT047"/>
    <s v="Health"/>
    <s v="Fraud Review"/>
    <n v="1"/>
    <s v="Valid"/>
    <x v="1"/>
    <x v="0"/>
  </r>
  <r>
    <x v="1374"/>
    <s v="CUST00777"/>
    <s v="POL02565"/>
    <x v="1"/>
    <s v="Central"/>
    <n v="467622.32"/>
    <d v="2025-10-15T00:00:00"/>
    <d v="2025-11-12T00:00:00"/>
    <s v="Settled"/>
    <n v="28"/>
    <n v="20"/>
    <s v="AGT067"/>
    <s v="Life"/>
    <s v="Standard"/>
    <n v="1"/>
    <s v="Valid"/>
    <x v="1"/>
    <x v="4"/>
  </r>
  <r>
    <x v="1375"/>
    <s v="CUST02315"/>
    <s v="POL01154"/>
    <x v="11"/>
    <s v="East"/>
    <n v="141490.97"/>
    <d v="2025-04-26T00:00:00"/>
    <d v="2025-05-01T00:00:00"/>
    <s v="Settled"/>
    <n v="5"/>
    <n v="10"/>
    <s v="AGT031"/>
    <s v="Motor"/>
    <s v="Standard"/>
    <n v="1"/>
    <s v="Valid"/>
    <x v="3"/>
    <x v="3"/>
  </r>
  <r>
    <x v="1376"/>
    <s v="CUST01498"/>
    <s v="POL03085"/>
    <x v="10"/>
    <s v="North"/>
    <n v="110284.04"/>
    <d v="2025-01-02T00:00:00"/>
    <d v="2025-01-03T00:00:00"/>
    <s v="Settled"/>
    <n v="1"/>
    <n v="7"/>
    <s v="AGT051"/>
    <s v="Travel"/>
    <s v="Standard"/>
    <n v="1"/>
    <s v="Valid"/>
    <x v="1"/>
    <x v="2"/>
  </r>
  <r>
    <x v="1377"/>
    <s v="CUST00207"/>
    <s v="POL00048"/>
    <x v="12"/>
    <s v="North"/>
    <n v="27505.759999999998"/>
    <d v="2025-06-30T00:00:00"/>
    <d v="2025-07-04T00:00:00"/>
    <s v="Settled"/>
    <n v="4"/>
    <n v="7"/>
    <s v="AGT037"/>
    <s v="Travel"/>
    <s v="Standard"/>
    <n v="1"/>
    <s v="Valid"/>
    <x v="4"/>
    <x v="2"/>
  </r>
  <r>
    <x v="1378"/>
    <s v="CUST02449"/>
    <s v="POL00613"/>
    <x v="14"/>
    <s v="West"/>
    <n v="73975.55"/>
    <d v="2025-11-17T00:00:00"/>
    <d v="2025-11-29T00:00:00"/>
    <s v="Settled"/>
    <n v="12"/>
    <n v="15"/>
    <s v="AGT024"/>
    <s v="Health"/>
    <s v="Manual Review"/>
    <n v="1"/>
    <s v="Valid"/>
    <x v="0"/>
    <x v="1"/>
  </r>
  <r>
    <x v="1379"/>
    <s v="CUST02245"/>
    <s v="POL02300"/>
    <x v="7"/>
    <s v="Central"/>
    <n v="23675.1"/>
    <d v="2025-11-08T00:00:00"/>
    <d v="2025-11-18T00:00:00"/>
    <s v="Settled"/>
    <n v="10"/>
    <n v="7"/>
    <s v="AGT071"/>
    <s v="Travel"/>
    <s v="Standard"/>
    <n v="1"/>
    <s v="Valid"/>
    <x v="2"/>
    <x v="4"/>
  </r>
  <r>
    <x v="1380"/>
    <s v="CUST01552"/>
    <s v="POL02491"/>
    <x v="5"/>
    <s v="East"/>
    <n v="71001.95"/>
    <d v="2025-06-08T00:00:00"/>
    <m/>
    <s v="Pending"/>
    <n v="22"/>
    <n v="15"/>
    <s v="AGT078"/>
    <s v="Health"/>
    <s v="Standard"/>
    <n v="1"/>
    <s v="Valid"/>
    <x v="0"/>
    <x v="3"/>
  </r>
  <r>
    <x v="1381"/>
    <s v="CUST00396"/>
    <s v="POL00255"/>
    <x v="3"/>
    <s v="East"/>
    <n v="139810.14000000001"/>
    <d v="2025-06-19T00:00:00"/>
    <d v="2025-07-11T00:00:00"/>
    <s v="Settled"/>
    <n v="22"/>
    <n v="12"/>
    <s v="AGT015"/>
    <s v="Home"/>
    <s v="Manual Review"/>
    <n v="1"/>
    <s v="Valid"/>
    <x v="2"/>
    <x v="3"/>
  </r>
  <r>
    <x v="1382"/>
    <s v="CUST01059"/>
    <s v="POL00513"/>
    <x v="2"/>
    <s v="South"/>
    <n v="453463.96"/>
    <d v="2025-10-15T00:00:00"/>
    <d v="2025-10-31T00:00:00"/>
    <s v="Settled"/>
    <n v="16"/>
    <n v="20"/>
    <s v="AGT050"/>
    <s v="Life"/>
    <s v="Standard"/>
    <n v="1"/>
    <s v="Valid"/>
    <x v="0"/>
    <x v="0"/>
  </r>
  <r>
    <x v="1383"/>
    <s v="CUST01228"/>
    <s v="POL01083"/>
    <x v="3"/>
    <s v="West"/>
    <n v="199617.93"/>
    <d v="2025-02-26T00:00:00"/>
    <d v="2025-03-07T00:00:00"/>
    <s v="Settled"/>
    <n v="9"/>
    <n v="10"/>
    <s v="AGT074"/>
    <s v="Motor"/>
    <s v="Standard"/>
    <n v="1"/>
    <s v="Valid"/>
    <x v="3"/>
    <x v="1"/>
  </r>
  <r>
    <x v="1384"/>
    <s v="CUST01564"/>
    <s v="POL00112"/>
    <x v="12"/>
    <s v="North"/>
    <n v="18922.599999999999"/>
    <d v="2025-04-02T00:00:00"/>
    <d v="2025-04-22T00:00:00"/>
    <s v="Settled"/>
    <n v="20"/>
    <n v="7"/>
    <s v="AGT043"/>
    <s v="Travel"/>
    <s v="Manual Review"/>
    <n v="1"/>
    <s v="Valid"/>
    <x v="1"/>
    <x v="2"/>
  </r>
  <r>
    <x v="1385"/>
    <s v="CUST01911"/>
    <s v="POL02502"/>
    <x v="11"/>
    <s v="East"/>
    <n v="82063.22"/>
    <d v="2025-02-17T00:00:00"/>
    <d v="2025-02-23T00:00:00"/>
    <s v="Settled"/>
    <n v="6"/>
    <n v="10"/>
    <s v="AGT044"/>
    <s v="Motor"/>
    <s v="Standard"/>
    <n v="1"/>
    <s v="Valid"/>
    <x v="3"/>
    <x v="3"/>
  </r>
  <r>
    <x v="1386"/>
    <s v="CUST01565"/>
    <s v="POL02143"/>
    <x v="0"/>
    <s v="East"/>
    <n v="37635.83"/>
    <d v="2025-07-16T00:00:00"/>
    <d v="2025-07-29T00:00:00"/>
    <s v="Settled"/>
    <n v="13"/>
    <n v="10"/>
    <s v="AGT077"/>
    <s v="Motor"/>
    <s v="Fast Track"/>
    <n v="1"/>
    <s v="Valid"/>
    <x v="2"/>
    <x v="3"/>
  </r>
  <r>
    <x v="1387"/>
    <s v="CUST00816"/>
    <s v="POL02397"/>
    <x v="10"/>
    <s v="North"/>
    <n v="39031.33"/>
    <d v="2025-10-28T00:00:00"/>
    <m/>
    <s v="Under Review"/>
    <n v="23"/>
    <n v="7"/>
    <s v="AGT051"/>
    <s v="Travel"/>
    <s v="Fraud Review"/>
    <n v="1"/>
    <s v="Valid"/>
    <x v="2"/>
    <x v="2"/>
  </r>
  <r>
    <x v="1388"/>
    <s v="CUST02242"/>
    <s v="POL01503"/>
    <x v="2"/>
    <s v="Central"/>
    <n v="1704399.64"/>
    <d v="2025-04-15T00:00:00"/>
    <d v="2025-05-06T00:00:00"/>
    <s v="Settled"/>
    <n v="21"/>
    <n v="20"/>
    <s v="AGT068"/>
    <s v="Life"/>
    <s v="Standard"/>
    <n v="1"/>
    <s v="Valid"/>
    <x v="3"/>
    <x v="4"/>
  </r>
  <r>
    <x v="1389"/>
    <s v="CUST00688"/>
    <s v="POL02049"/>
    <x v="14"/>
    <s v="Central"/>
    <n v="77768.23"/>
    <d v="2025-10-23T00:00:00"/>
    <d v="2025-11-07T00:00:00"/>
    <s v="Settled"/>
    <n v="15"/>
    <n v="15"/>
    <s v="AGT009"/>
    <s v="Health"/>
    <s v="Standard"/>
    <n v="1"/>
    <s v="Valid"/>
    <x v="4"/>
    <x v="4"/>
  </r>
  <r>
    <x v="1390"/>
    <s v="CUST02239"/>
    <s v="POL01833"/>
    <x v="5"/>
    <s v="East"/>
    <n v="418536.22"/>
    <d v="2025-06-20T00:00:00"/>
    <d v="2025-07-09T00:00:00"/>
    <s v="Settled"/>
    <n v="19"/>
    <n v="15"/>
    <s v="AGT048"/>
    <s v="Health"/>
    <s v="Standard"/>
    <n v="1"/>
    <s v="Valid"/>
    <x v="2"/>
    <x v="3"/>
  </r>
  <r>
    <x v="1391"/>
    <s v="CUST01122"/>
    <s v="POL02221"/>
    <x v="0"/>
    <s v="West"/>
    <n v="37726.720000000001"/>
    <d v="2025-03-25T00:00:00"/>
    <m/>
    <s v="Pending"/>
    <n v="18"/>
    <n v="10"/>
    <s v="AGT012"/>
    <s v="Motor"/>
    <s v="Fraud Review"/>
    <n v="1"/>
    <s v="Valid"/>
    <x v="3"/>
    <x v="1"/>
  </r>
  <r>
    <x v="1392"/>
    <s v="CUST01260"/>
    <s v="POL01442"/>
    <x v="0"/>
    <s v="West"/>
    <n v="48192.38"/>
    <d v="2025-11-17T00:00:00"/>
    <d v="2025-11-18T00:00:00"/>
    <s v="Settled"/>
    <n v="1"/>
    <n v="10"/>
    <s v="AGT017"/>
    <s v="Motor"/>
    <s v="Standard"/>
    <n v="1"/>
    <s v="Valid"/>
    <x v="2"/>
    <x v="1"/>
  </r>
  <r>
    <x v="1393"/>
    <s v="CUST01126"/>
    <s v="POL02084"/>
    <x v="10"/>
    <s v="North"/>
    <n v="24010.52"/>
    <d v="2025-07-28T00:00:00"/>
    <d v="2025-08-14T00:00:00"/>
    <s v="Settled"/>
    <n v="17"/>
    <n v="7"/>
    <s v="AGT059"/>
    <s v="Travel"/>
    <s v="Manual Review"/>
    <n v="1"/>
    <s v="Valid"/>
    <x v="1"/>
    <x v="2"/>
  </r>
  <r>
    <x v="1394"/>
    <s v="CUST01990"/>
    <s v="POL02066"/>
    <x v="3"/>
    <s v="North"/>
    <n v="72823.92"/>
    <d v="2025-07-02T00:00:00"/>
    <d v="2025-07-06T00:00:00"/>
    <s v="Settled"/>
    <n v="4"/>
    <n v="10"/>
    <s v="AGT070"/>
    <s v="Motor"/>
    <s v="Standard"/>
    <n v="1"/>
    <s v="Valid"/>
    <x v="1"/>
    <x v="2"/>
  </r>
  <r>
    <x v="1395"/>
    <s v="CUST01229"/>
    <s v="POL02053"/>
    <x v="4"/>
    <s v="West"/>
    <n v="76897.37"/>
    <d v="2025-02-25T00:00:00"/>
    <d v="2025-03-18T00:00:00"/>
    <s v="Rejected"/>
    <n v="21"/>
    <n v="15"/>
    <s v="AGT073"/>
    <s v="Health"/>
    <s v="Fraud Review"/>
    <n v="1"/>
    <s v="Valid"/>
    <x v="0"/>
    <x v="1"/>
  </r>
  <r>
    <x v="1396"/>
    <s v="CUST02265"/>
    <s v="POL02792"/>
    <x v="4"/>
    <s v="East"/>
    <n v="139662.63"/>
    <d v="2025-07-04T00:00:00"/>
    <d v="2025-07-14T00:00:00"/>
    <s v="Settled"/>
    <n v="10"/>
    <n v="15"/>
    <s v="AGT062"/>
    <s v="Health"/>
    <s v="Fast Track"/>
    <n v="1"/>
    <s v="Valid"/>
    <x v="3"/>
    <x v="3"/>
  </r>
  <r>
    <x v="1397"/>
    <s v="CUST01371"/>
    <s v="POL01119"/>
    <x v="8"/>
    <s v="West"/>
    <n v="50288.54"/>
    <d v="2025-03-19T00:00:00"/>
    <d v="2025-04-04T00:00:00"/>
    <s v="Settled"/>
    <n v="16"/>
    <n v="20"/>
    <s v="AGT042"/>
    <s v="Life"/>
    <s v="Standard"/>
    <n v="1"/>
    <s v="Valid"/>
    <x v="3"/>
    <x v="1"/>
  </r>
  <r>
    <x v="1398"/>
    <s v="CUST00608"/>
    <s v="POL02813"/>
    <x v="3"/>
    <s v="East"/>
    <n v="34380.28"/>
    <d v="2025-05-21T00:00:00"/>
    <d v="2025-05-31T00:00:00"/>
    <s v="Settled"/>
    <n v="10"/>
    <n v="10"/>
    <s v="AGT035"/>
    <s v="Motor"/>
    <s v="Standard"/>
    <n v="1"/>
    <s v="Valid"/>
    <x v="0"/>
    <x v="3"/>
  </r>
  <r>
    <x v="1399"/>
    <s v="CUST00372"/>
    <s v="POL00091"/>
    <x v="2"/>
    <s v="West"/>
    <n v="1027813.1"/>
    <d v="2025-11-04T00:00:00"/>
    <d v="2025-11-19T00:00:00"/>
    <s v="Settled"/>
    <n v="15"/>
    <n v="20"/>
    <s v="AGT014"/>
    <s v="Life"/>
    <s v="Standard"/>
    <n v="1"/>
    <s v="Valid"/>
    <x v="1"/>
    <x v="1"/>
  </r>
  <r>
    <x v="1400"/>
    <s v="CUST00186"/>
    <s v="POL01556"/>
    <x v="10"/>
    <s v="North"/>
    <n v="12016.13"/>
    <d v="2025-11-29T00:00:00"/>
    <m/>
    <s v="Under Review"/>
    <n v="17"/>
    <n v="7"/>
    <s v="AGT063"/>
    <s v="Travel"/>
    <s v="Manual Review"/>
    <n v="1"/>
    <s v="Valid"/>
    <x v="0"/>
    <x v="2"/>
  </r>
  <r>
    <x v="1401"/>
    <s v="CUST01220"/>
    <s v="POL01414"/>
    <x v="8"/>
    <s v="North"/>
    <n v="237929.76"/>
    <d v="2025-05-15T00:00:00"/>
    <d v="2025-06-02T00:00:00"/>
    <s v="Settled"/>
    <n v="18"/>
    <n v="20"/>
    <s v="AGT064"/>
    <s v="Life"/>
    <s v="Standard"/>
    <n v="1"/>
    <s v="Valid"/>
    <x v="1"/>
    <x v="2"/>
  </r>
  <r>
    <x v="1402"/>
    <s v="CUST00305"/>
    <s v="POL02778"/>
    <x v="6"/>
    <s v="South"/>
    <n v="163793.21"/>
    <d v="2025-04-17T00:00:00"/>
    <d v="2025-04-30T00:00:00"/>
    <s v="Settled"/>
    <n v="13"/>
    <n v="12"/>
    <s v="AGT011"/>
    <s v="Home"/>
    <s v="Manual Review"/>
    <n v="1"/>
    <s v="Valid"/>
    <x v="2"/>
    <x v="0"/>
  </r>
  <r>
    <x v="1403"/>
    <s v="CUST00080"/>
    <s v="POL00146"/>
    <x v="9"/>
    <s v="South"/>
    <n v="106795.66"/>
    <d v="2025-03-11T00:00:00"/>
    <m/>
    <s v="Under Review"/>
    <n v="18"/>
    <n v="12"/>
    <s v="AGT074"/>
    <s v="Home"/>
    <s v="Manual Review"/>
    <n v="1"/>
    <s v="Valid"/>
    <x v="4"/>
    <x v="0"/>
  </r>
  <r>
    <x v="1404"/>
    <s v="CUST00045"/>
    <s v="POL00694"/>
    <x v="10"/>
    <s v="West"/>
    <n v="17266.78"/>
    <d v="2025-03-11T00:00:00"/>
    <d v="2025-03-13T00:00:00"/>
    <s v="Settled"/>
    <n v="2"/>
    <n v="7"/>
    <s v="AGT027"/>
    <s v="Travel"/>
    <s v="Fast Track"/>
    <n v="1"/>
    <s v="Valid"/>
    <x v="1"/>
    <x v="1"/>
  </r>
  <r>
    <x v="1405"/>
    <s v="CUST01951"/>
    <s v="POL01501"/>
    <x v="2"/>
    <s v="West"/>
    <n v="400655.79"/>
    <d v="2025-06-25T00:00:00"/>
    <d v="2025-07-20T00:00:00"/>
    <s v="Settled"/>
    <n v="25"/>
    <n v="20"/>
    <s v="AGT054"/>
    <s v="Life"/>
    <s v="Manual Review"/>
    <n v="1"/>
    <s v="Valid"/>
    <x v="0"/>
    <x v="1"/>
  </r>
  <r>
    <x v="1406"/>
    <s v="CUST01612"/>
    <s v="POL02610"/>
    <x v="5"/>
    <s v="South"/>
    <n v="146342.14000000001"/>
    <d v="2025-11-19T00:00:00"/>
    <d v="2025-12-09T00:00:00"/>
    <s v="Settled"/>
    <n v="20"/>
    <n v="15"/>
    <s v="AGT011"/>
    <s v="Health"/>
    <s v="Manual Review"/>
    <n v="1"/>
    <s v="Valid"/>
    <x v="0"/>
    <x v="0"/>
  </r>
  <r>
    <x v="1407"/>
    <s v="CUST00763"/>
    <s v="POL01486"/>
    <x v="0"/>
    <s v="East"/>
    <n v="44095.57"/>
    <d v="2025-10-12T00:00:00"/>
    <d v="2025-10-23T00:00:00"/>
    <s v="Rejected"/>
    <n v="11"/>
    <n v="10"/>
    <s v="AGT015"/>
    <s v="Motor"/>
    <s v="Standard"/>
    <n v="1"/>
    <s v="Valid"/>
    <x v="2"/>
    <x v="3"/>
  </r>
  <r>
    <x v="1408"/>
    <s v="CUST00031"/>
    <s v="POL02045"/>
    <x v="10"/>
    <s v="South"/>
    <n v="39095.47"/>
    <d v="2025-04-07T00:00:00"/>
    <m/>
    <s v="Pending"/>
    <n v="8"/>
    <n v="7"/>
    <s v="AGT049"/>
    <s v="Travel"/>
    <s v="Standard"/>
    <n v="1"/>
    <s v="Valid"/>
    <x v="0"/>
    <x v="0"/>
  </r>
  <r>
    <x v="1409"/>
    <s v="CUST01475"/>
    <s v="POL00572"/>
    <x v="1"/>
    <s v="East"/>
    <n v="524944.67000000004"/>
    <d v="2025-10-06T00:00:00"/>
    <d v="2025-10-29T00:00:00"/>
    <s v="Settled"/>
    <n v="23"/>
    <n v="20"/>
    <s v="AGT033"/>
    <s v="Life"/>
    <s v="Manual Review"/>
    <n v="1"/>
    <s v="Valid"/>
    <x v="2"/>
    <x v="3"/>
  </r>
  <r>
    <x v="1410"/>
    <s v="CUST00909"/>
    <s v="POL03019"/>
    <x v="1"/>
    <s v="Central"/>
    <n v="605517.38"/>
    <d v="2025-06-07T00:00:00"/>
    <m/>
    <s v="Under Review"/>
    <n v="33"/>
    <n v="20"/>
    <s v="AGT003"/>
    <s v="Life"/>
    <s v="Manual Review"/>
    <n v="1"/>
    <s v="Valid"/>
    <x v="1"/>
    <x v="4"/>
  </r>
  <r>
    <x v="1411"/>
    <s v="CUST00454"/>
    <s v="POL02510"/>
    <x v="4"/>
    <s v="South"/>
    <n v="108114.98"/>
    <d v="2025-08-10T00:00:00"/>
    <d v="2025-08-31T00:00:00"/>
    <s v="Settled"/>
    <n v="21"/>
    <n v="15"/>
    <s v="AGT076"/>
    <s v="Health"/>
    <s v="Fraud Review"/>
    <n v="1"/>
    <s v="Valid"/>
    <x v="4"/>
    <x v="0"/>
  </r>
  <r>
    <x v="1412"/>
    <s v="CUST00763"/>
    <s v="POL00138"/>
    <x v="14"/>
    <s v="West"/>
    <n v="258218.57"/>
    <d v="2025-03-27T00:00:00"/>
    <d v="2025-04-03T00:00:00"/>
    <s v="Settled"/>
    <n v="7"/>
    <n v="15"/>
    <s v="AGT071"/>
    <s v="Health"/>
    <s v="Standard"/>
    <n v="1"/>
    <s v="Valid"/>
    <x v="2"/>
    <x v="1"/>
  </r>
  <r>
    <x v="1413"/>
    <s v="CUST01935"/>
    <s v="POL02254"/>
    <x v="12"/>
    <s v="North"/>
    <n v="30937.16"/>
    <d v="2025-09-29T00:00:00"/>
    <d v="2025-10-02T00:00:00"/>
    <s v="Settled"/>
    <n v="3"/>
    <n v="7"/>
    <s v="AGT016"/>
    <s v="Travel"/>
    <s v="Standard"/>
    <n v="1"/>
    <s v="Valid"/>
    <x v="1"/>
    <x v="2"/>
  </r>
  <r>
    <x v="1414"/>
    <s v="CUST01146"/>
    <s v="POL00415"/>
    <x v="5"/>
    <s v="South"/>
    <n v="44866.11"/>
    <d v="2025-06-05T00:00:00"/>
    <d v="2025-06-20T00:00:00"/>
    <s v="Settled"/>
    <n v="15"/>
    <n v="15"/>
    <s v="AGT052"/>
    <s v="Health"/>
    <s v="Standard"/>
    <n v="1"/>
    <s v="Valid"/>
    <x v="0"/>
    <x v="0"/>
  </r>
  <r>
    <x v="1415"/>
    <s v="CUST02427"/>
    <s v="POL01791"/>
    <x v="4"/>
    <s v="West"/>
    <n v="73746.789999999994"/>
    <d v="2025-09-18T00:00:00"/>
    <d v="2025-09-26T00:00:00"/>
    <s v="Settled"/>
    <n v="8"/>
    <n v="15"/>
    <s v="AGT014"/>
    <s v="Health"/>
    <s v="Standard"/>
    <n v="1"/>
    <s v="Valid"/>
    <x v="2"/>
    <x v="1"/>
  </r>
  <r>
    <x v="1416"/>
    <s v="CUST01174"/>
    <s v="POL02268"/>
    <x v="5"/>
    <s v="West"/>
    <n v="186884.78"/>
    <d v="2025-03-24T00:00:00"/>
    <d v="2025-03-31T00:00:00"/>
    <s v="Settled"/>
    <n v="7"/>
    <n v="15"/>
    <s v="AGT058"/>
    <s v="Health"/>
    <s v="Standard"/>
    <n v="1"/>
    <s v="Valid"/>
    <x v="3"/>
    <x v="1"/>
  </r>
  <r>
    <x v="1417"/>
    <s v="CUST01645"/>
    <s v="POL02963"/>
    <x v="5"/>
    <s v="East"/>
    <n v="47556.45"/>
    <d v="2025-11-18T00:00:00"/>
    <d v="2025-12-07T00:00:00"/>
    <s v="Settled"/>
    <n v="19"/>
    <n v="15"/>
    <s v="AGT057"/>
    <s v="Health"/>
    <s v="Standard"/>
    <n v="1"/>
    <s v="Valid"/>
    <x v="1"/>
    <x v="3"/>
  </r>
  <r>
    <x v="1418"/>
    <s v="CUST00144"/>
    <s v="POL00226"/>
    <x v="14"/>
    <s v="Central"/>
    <n v="19794.52"/>
    <d v="2025-05-21T00:00:00"/>
    <d v="2025-06-01T00:00:00"/>
    <s v="Settled"/>
    <n v="11"/>
    <n v="15"/>
    <s v="AGT060"/>
    <s v="Health"/>
    <s v="Standard"/>
    <n v="1"/>
    <s v="Valid"/>
    <x v="4"/>
    <x v="4"/>
  </r>
  <r>
    <x v="1419"/>
    <s v="CUST02094"/>
    <s v="POL00919"/>
    <x v="11"/>
    <s v="West"/>
    <n v="87638.36"/>
    <d v="2025-08-08T00:00:00"/>
    <m/>
    <s v="Pending"/>
    <n v="1"/>
    <n v="10"/>
    <s v="AGT044"/>
    <s v="Motor"/>
    <s v="Standard"/>
    <n v="1"/>
    <s v="Valid"/>
    <x v="2"/>
    <x v="1"/>
  </r>
  <r>
    <x v="1420"/>
    <s v="CUST01924"/>
    <s v="POL02210"/>
    <x v="3"/>
    <s v="East"/>
    <n v="48708.86"/>
    <d v="2025-06-28T00:00:00"/>
    <m/>
    <s v="Under Review"/>
    <n v="11"/>
    <n v="10"/>
    <s v="AGT002"/>
    <s v="Motor"/>
    <s v="Standard"/>
    <n v="1"/>
    <s v="Valid"/>
    <x v="3"/>
    <x v="3"/>
  </r>
  <r>
    <x v="1421"/>
    <s v="CUST00227"/>
    <s v="POL00839"/>
    <x v="14"/>
    <s v="South"/>
    <n v="366473.68"/>
    <d v="2025-07-19T00:00:00"/>
    <d v="2025-08-07T00:00:00"/>
    <s v="Settled"/>
    <n v="19"/>
    <n v="15"/>
    <s v="AGT017"/>
    <s v="Health"/>
    <s v="Fast Track"/>
    <n v="1"/>
    <s v="Valid"/>
    <x v="0"/>
    <x v="0"/>
  </r>
  <r>
    <x v="1422"/>
    <s v="CUST01517"/>
    <s v="POL02281"/>
    <x v="12"/>
    <s v="South"/>
    <n v="35673.56"/>
    <d v="2025-03-27T00:00:00"/>
    <d v="2025-03-28T00:00:00"/>
    <s v="Rejected"/>
    <n v="1"/>
    <n v="7"/>
    <s v="AGT080"/>
    <s v="Travel"/>
    <s v="Fast Track"/>
    <n v="1"/>
    <s v="Valid"/>
    <x v="3"/>
    <x v="0"/>
  </r>
  <r>
    <x v="1423"/>
    <s v="CUST02476"/>
    <s v="POL00587"/>
    <x v="5"/>
    <m/>
    <n v="189959.93"/>
    <d v="2025-10-30T00:00:00"/>
    <d v="2025-11-10T00:00:00"/>
    <s v="Settled"/>
    <n v="11"/>
    <n v="15"/>
    <s v="AGT050"/>
    <s v="Health"/>
    <s v="Standard"/>
    <n v="1"/>
    <s v="Valid"/>
    <x v="3"/>
    <x v="0"/>
  </r>
  <r>
    <x v="1424"/>
    <s v="CUST01011"/>
    <s v="POL00524"/>
    <x v="2"/>
    <s v="West"/>
    <n v="218099.55"/>
    <d v="2025-03-11T00:00:00"/>
    <d v="2025-04-10T00:00:00"/>
    <s v="Settled"/>
    <n v="30"/>
    <n v="20"/>
    <s v="AGT028"/>
    <s v="Life"/>
    <s v="Fraud Review"/>
    <n v="1"/>
    <s v="Valid"/>
    <x v="4"/>
    <x v="1"/>
  </r>
  <r>
    <x v="1425"/>
    <s v="CUST01912"/>
    <s v="POL01743"/>
    <x v="14"/>
    <s v="South"/>
    <n v="125047.62"/>
    <d v="2025-05-01T00:00:00"/>
    <m/>
    <s v="Pending"/>
    <n v="17"/>
    <n v="15"/>
    <s v="AGT075"/>
    <s v="Health"/>
    <s v="Standard"/>
    <n v="1"/>
    <s v="Valid"/>
    <x v="2"/>
    <x v="0"/>
  </r>
  <r>
    <x v="1426"/>
    <s v="CUST02321"/>
    <s v="POL02206"/>
    <x v="5"/>
    <s v="South"/>
    <n v="108217.13"/>
    <d v="2025-05-24T00:00:00"/>
    <d v="2025-05-31T00:00:00"/>
    <s v="Settled"/>
    <n v="7"/>
    <n v="15"/>
    <s v="AGT035"/>
    <s v="Health"/>
    <s v="Fast Track"/>
    <n v="1"/>
    <s v="Valid"/>
    <x v="0"/>
    <x v="0"/>
  </r>
  <r>
    <x v="1427"/>
    <s v="CUST01734"/>
    <s v="POL00658"/>
    <x v="3"/>
    <s v="North"/>
    <n v="269648.62"/>
    <d v="2025-06-14T00:00:00"/>
    <m/>
    <s v="Pending"/>
    <n v="16"/>
    <n v="12"/>
    <s v="AGT069"/>
    <s v="Home"/>
    <s v="Manual Review"/>
    <n v="1"/>
    <s v="Valid"/>
    <x v="0"/>
    <x v="2"/>
  </r>
  <r>
    <x v="1428"/>
    <s v="CUST01915"/>
    <s v="POL02797"/>
    <x v="5"/>
    <s v="North"/>
    <n v="96257.69"/>
    <d v="2025-03-17T00:00:00"/>
    <d v="2025-04-04T00:00:00"/>
    <s v="Settled"/>
    <n v="18"/>
    <n v="15"/>
    <s v="AGT065"/>
    <s v="Health"/>
    <s v="Standard"/>
    <n v="1"/>
    <s v="Valid"/>
    <x v="3"/>
    <x v="2"/>
  </r>
  <r>
    <x v="1429"/>
    <s v="CUST00631"/>
    <s v="POL02781"/>
    <x v="3"/>
    <s v="East"/>
    <n v="46248.06"/>
    <d v="2025-10-14T00:00:00"/>
    <d v="2025-10-27T00:00:00"/>
    <s v="Settled"/>
    <n v="13"/>
    <n v="10"/>
    <s v="AGT001"/>
    <s v="Motor"/>
    <s v="Standard"/>
    <n v="1"/>
    <s v="Valid"/>
    <x v="3"/>
    <x v="3"/>
  </r>
  <r>
    <x v="1430"/>
    <s v="CUST00184"/>
    <s v="POL00260"/>
    <x v="11"/>
    <s v="West"/>
    <n v="127675.53"/>
    <d v="2025-07-25T00:00:00"/>
    <m/>
    <s v="Pending"/>
    <n v="7"/>
    <n v="10"/>
    <s v="AGT075"/>
    <s v="Motor"/>
    <s v="Fast Track"/>
    <n v="1"/>
    <s v="Valid"/>
    <x v="1"/>
    <x v="1"/>
  </r>
  <r>
    <x v="1431"/>
    <s v="CUST00712"/>
    <s v="POL00974"/>
    <x v="5"/>
    <s v="West"/>
    <n v="53432.4"/>
    <d v="2025-11-23T00:00:00"/>
    <m/>
    <s v="Pending"/>
    <n v="4"/>
    <n v="15"/>
    <s v="AGT071"/>
    <s v="Health"/>
    <s v="Fast Track"/>
    <n v="1"/>
    <s v="Valid"/>
    <x v="0"/>
    <x v="1"/>
  </r>
  <r>
    <x v="1432"/>
    <s v="CUST01792"/>
    <s v="POL01780"/>
    <x v="12"/>
    <s v="Central"/>
    <n v="17635.689999999999"/>
    <d v="2025-04-28T00:00:00"/>
    <d v="2025-05-04T00:00:00"/>
    <s v="Settled"/>
    <n v="6"/>
    <n v="7"/>
    <s v="AGT080"/>
    <s v="Travel"/>
    <s v="Standard"/>
    <n v="1"/>
    <s v="Valid"/>
    <x v="2"/>
    <x v="4"/>
  </r>
  <r>
    <x v="1433"/>
    <s v="CUST01707"/>
    <s v="POL01571"/>
    <x v="10"/>
    <s v="West"/>
    <n v="29153.14"/>
    <d v="2025-05-21T00:00:00"/>
    <d v="2025-06-07T00:00:00"/>
    <s v="Settled"/>
    <n v="17"/>
    <n v="7"/>
    <s v="AGT051"/>
    <s v="Travel"/>
    <s v="Manual Review"/>
    <n v="1"/>
    <s v="Valid"/>
    <x v="2"/>
    <x v="1"/>
  </r>
  <r>
    <x v="1434"/>
    <s v="CUST01532"/>
    <s v="POL00816"/>
    <x v="9"/>
    <s v="South"/>
    <n v="88987.63"/>
    <d v="2025-07-10T00:00:00"/>
    <d v="2025-07-21T00:00:00"/>
    <s v="Settled"/>
    <n v="11"/>
    <n v="12"/>
    <s v="AGT056"/>
    <s v="Home"/>
    <s v="Standard"/>
    <n v="1"/>
    <s v="Valid"/>
    <x v="3"/>
    <x v="0"/>
  </r>
  <r>
    <x v="1435"/>
    <s v="CUST02147"/>
    <s v="POL01695"/>
    <x v="12"/>
    <s v="West"/>
    <n v="30327.84"/>
    <d v="2025-07-16T00:00:00"/>
    <m/>
    <s v="Pending"/>
    <n v="22"/>
    <n v="7"/>
    <s v="AGT022"/>
    <s v="Travel"/>
    <s v="Fraud Review"/>
    <n v="1"/>
    <s v="Valid"/>
    <x v="4"/>
    <x v="1"/>
  </r>
  <r>
    <x v="1436"/>
    <s v="CUST01368"/>
    <s v="POL03081"/>
    <x v="7"/>
    <s v="West"/>
    <n v="19434.240000000002"/>
    <d v="2025-02-27T00:00:00"/>
    <d v="2025-03-09T00:00:00"/>
    <s v="Settled"/>
    <n v="10"/>
    <n v="7"/>
    <s v="AGT013"/>
    <s v="Travel"/>
    <s v="Standard"/>
    <n v="1"/>
    <s v="Valid"/>
    <x v="3"/>
    <x v="1"/>
  </r>
  <r>
    <x v="1437"/>
    <s v="CUST01472"/>
    <s v="POL00985"/>
    <x v="12"/>
    <s v="West"/>
    <n v="62127.35"/>
    <d v="2025-10-07T00:00:00"/>
    <d v="2025-10-16T00:00:00"/>
    <s v="Settled"/>
    <n v="9"/>
    <n v="7"/>
    <s v="AGT008"/>
    <s v="Travel"/>
    <s v="Standard"/>
    <n v="1"/>
    <s v="Valid"/>
    <x v="2"/>
    <x v="1"/>
  </r>
  <r>
    <x v="1438"/>
    <s v="CUST00815"/>
    <s v="POL00701"/>
    <x v="12"/>
    <s v="East"/>
    <n v="61545.59"/>
    <d v="2025-11-29T00:00:00"/>
    <d v="2025-12-09T00:00:00"/>
    <s v="Settled"/>
    <n v="10"/>
    <n v="7"/>
    <s v="AGT015"/>
    <s v="Travel"/>
    <s v="Standard"/>
    <n v="1"/>
    <s v="Valid"/>
    <x v="3"/>
    <x v="3"/>
  </r>
  <r>
    <x v="1439"/>
    <s v="CUST02404"/>
    <s v="POL02363"/>
    <x v="12"/>
    <s v="East"/>
    <n v="51475.95"/>
    <d v="2025-06-23T00:00:00"/>
    <d v="2025-07-12T00:00:00"/>
    <s v="Settled"/>
    <n v="19"/>
    <n v="7"/>
    <s v="AGT078"/>
    <s v="Travel"/>
    <s v="Manual Review"/>
    <n v="1"/>
    <s v="Valid"/>
    <x v="4"/>
    <x v="3"/>
  </r>
  <r>
    <x v="1440"/>
    <s v="CUST01950"/>
    <s v="POL01827"/>
    <x v="13"/>
    <s v="North"/>
    <n v="136777.79"/>
    <d v="2025-05-07T00:00:00"/>
    <m/>
    <s v="Pending"/>
    <n v="15"/>
    <n v="15"/>
    <s v="AGT023"/>
    <s v="Health"/>
    <s v="Standard"/>
    <n v="1"/>
    <s v="Valid"/>
    <x v="2"/>
    <x v="2"/>
  </r>
  <r>
    <x v="1441"/>
    <s v="CUST01389"/>
    <s v="POL02215"/>
    <x v="10"/>
    <s v="South"/>
    <n v="9024.7199999999993"/>
    <d v="2025-05-16T00:00:00"/>
    <d v="2025-05-31T00:00:00"/>
    <s v="Settled"/>
    <n v="15"/>
    <n v="7"/>
    <s v="AGT003"/>
    <s v="Travel"/>
    <s v="Fraud Review"/>
    <n v="1"/>
    <s v="Valid"/>
    <x v="4"/>
    <x v="0"/>
  </r>
  <r>
    <x v="1442"/>
    <s v="CUST02028"/>
    <s v="POL02069"/>
    <x v="11"/>
    <s v="North"/>
    <n v="70104.17"/>
    <d v="2025-01-21T00:00:00"/>
    <d v="2025-02-02T00:00:00"/>
    <s v="Settled"/>
    <n v="12"/>
    <n v="10"/>
    <s v="AGT055"/>
    <s v="Motor"/>
    <s v="Fast Track"/>
    <n v="1"/>
    <s v="Valid"/>
    <x v="0"/>
    <x v="2"/>
  </r>
  <r>
    <x v="1443"/>
    <s v="CUST02204"/>
    <s v="POL02435"/>
    <x v="5"/>
    <s v="South"/>
    <n v="148446.64000000001"/>
    <d v="2025-01-22T00:00:00"/>
    <m/>
    <s v="Under Review"/>
    <n v="15"/>
    <n v="15"/>
    <s v="AGT015"/>
    <s v="Health"/>
    <s v="Standard"/>
    <n v="1"/>
    <s v="Valid"/>
    <x v="3"/>
    <x v="0"/>
  </r>
  <r>
    <x v="1444"/>
    <s v="CUST00756"/>
    <s v="POL02334"/>
    <x v="5"/>
    <s v="Central"/>
    <n v="203181.8"/>
    <d v="2025-05-06T00:00:00"/>
    <d v="2025-05-19T00:00:00"/>
    <s v="Settled"/>
    <n v="13"/>
    <n v="15"/>
    <s v="AGT041"/>
    <s v="Health"/>
    <s v="Fast Track"/>
    <n v="1"/>
    <s v="Valid"/>
    <x v="0"/>
    <x v="4"/>
  </r>
  <r>
    <x v="1445"/>
    <s v="CUST00856"/>
    <s v="POL01939"/>
    <x v="7"/>
    <s v="North"/>
    <n v="26276.33"/>
    <d v="2025-03-12T00:00:00"/>
    <d v="2025-03-24T00:00:00"/>
    <s v="Settled"/>
    <n v="12"/>
    <n v="7"/>
    <s v="AGT054"/>
    <s v="Travel"/>
    <s v="Manual Review"/>
    <n v="1"/>
    <s v="Valid"/>
    <x v="3"/>
    <x v="2"/>
  </r>
  <r>
    <x v="1446"/>
    <s v="CUST01303"/>
    <s v="POL01455"/>
    <x v="3"/>
    <s v="North"/>
    <n v="151664.20000000001"/>
    <d v="2025-04-09T00:00:00"/>
    <m/>
    <s v="Under Review"/>
    <n v="17"/>
    <n v="10"/>
    <s v="AGT046"/>
    <s v="Motor"/>
    <s v="Manual Review"/>
    <n v="1"/>
    <s v="Valid"/>
    <x v="3"/>
    <x v="2"/>
  </r>
  <r>
    <x v="1447"/>
    <s v="CUST01732"/>
    <s v="POL01473"/>
    <x v="5"/>
    <s v="West"/>
    <n v="103796.79"/>
    <d v="2025-04-21T00:00:00"/>
    <d v="2025-05-01T00:00:00"/>
    <s v="Settled"/>
    <n v="10"/>
    <n v="15"/>
    <s v="AGT061"/>
    <s v="Health"/>
    <s v="Standard"/>
    <n v="1"/>
    <s v="Valid"/>
    <x v="2"/>
    <x v="1"/>
  </r>
  <r>
    <x v="1448"/>
    <s v="CUST00507"/>
    <s v="POL00850"/>
    <x v="4"/>
    <s v="Central"/>
    <n v="15858.61"/>
    <d v="2025-03-01T00:00:00"/>
    <d v="2025-03-20T00:00:00"/>
    <s v="Settled"/>
    <n v="19"/>
    <n v="15"/>
    <s v="AGT002"/>
    <s v="Health"/>
    <s v="Standard"/>
    <n v="1"/>
    <s v="Valid"/>
    <x v="1"/>
    <x v="4"/>
  </r>
  <r>
    <x v="1449"/>
    <s v="CUST02206"/>
    <s v="POL01437"/>
    <x v="3"/>
    <s v="East"/>
    <n v="60940.45"/>
    <d v="2025-05-15T00:00:00"/>
    <d v="2025-05-22T00:00:00"/>
    <s v="Settled"/>
    <n v="7"/>
    <n v="10"/>
    <s v="AGT022"/>
    <s v="Motor"/>
    <s v="Fast Track"/>
    <n v="1"/>
    <s v="Valid"/>
    <x v="3"/>
    <x v="3"/>
  </r>
  <r>
    <x v="1450"/>
    <s v="CUST02364"/>
    <s v="POL01937"/>
    <x v="0"/>
    <s v="South"/>
    <n v="37648.449999999997"/>
    <d v="2025-01-13T00:00:00"/>
    <d v="2025-01-22T00:00:00"/>
    <s v="Rejected"/>
    <n v="9"/>
    <n v="10"/>
    <s v="AGT033"/>
    <s v="Motor"/>
    <s v="Manual Review"/>
    <n v="1"/>
    <s v="Valid"/>
    <x v="0"/>
    <x v="0"/>
  </r>
  <r>
    <x v="1451"/>
    <s v="CUST02137"/>
    <s v="POL02293"/>
    <x v="11"/>
    <s v="South"/>
    <n v="43663.16"/>
    <d v="2025-09-17T00:00:00"/>
    <m/>
    <s v="Pending"/>
    <n v="14"/>
    <n v="10"/>
    <s v="AGT059"/>
    <s v="Motor"/>
    <s v="Manual Review"/>
    <n v="1"/>
    <s v="Valid"/>
    <x v="3"/>
    <x v="0"/>
  </r>
  <r>
    <x v="1452"/>
    <s v="CUST02070"/>
    <s v="POL02474"/>
    <x v="3"/>
    <s v="West"/>
    <n v="217958.17"/>
    <d v="2025-08-20T00:00:00"/>
    <m/>
    <s v="Pending"/>
    <n v="15"/>
    <n v="12"/>
    <s v="AGT044"/>
    <s v="Home"/>
    <s v="Standard"/>
    <n v="1"/>
    <s v="Valid"/>
    <x v="1"/>
    <x v="1"/>
  </r>
  <r>
    <x v="1453"/>
    <s v="CUST02032"/>
    <s v="POL01207"/>
    <x v="3"/>
    <s v="West"/>
    <n v="133464.23000000001"/>
    <d v="2025-02-25T00:00:00"/>
    <d v="2025-03-10T00:00:00"/>
    <s v="Settled"/>
    <n v="13"/>
    <n v="12"/>
    <s v="AGT062"/>
    <s v="Home"/>
    <s v="Standard"/>
    <n v="1"/>
    <s v="Valid"/>
    <x v="3"/>
    <x v="1"/>
  </r>
  <r>
    <x v="1454"/>
    <s v="CUST02270"/>
    <s v="POL02346"/>
    <x v="6"/>
    <s v="North"/>
    <n v="78532.59"/>
    <d v="2025-02-24T00:00:00"/>
    <d v="2025-03-06T00:00:00"/>
    <s v="Settled"/>
    <n v="10"/>
    <n v="12"/>
    <s v="AGT060"/>
    <s v="Home"/>
    <s v="Standard"/>
    <n v="1"/>
    <s v="Valid"/>
    <x v="0"/>
    <x v="2"/>
  </r>
  <r>
    <x v="1455"/>
    <s v="CUST01690"/>
    <s v="POL01400"/>
    <x v="6"/>
    <s v="Central"/>
    <n v="70857.759999999995"/>
    <d v="2025-01-25T00:00:00"/>
    <d v="2025-02-15T00:00:00"/>
    <s v="Settled"/>
    <n v="21"/>
    <n v="12"/>
    <s v="AGT065"/>
    <s v="Home"/>
    <s v="Manual Review"/>
    <n v="1"/>
    <s v="Valid"/>
    <x v="1"/>
    <x v="4"/>
  </r>
  <r>
    <x v="1456"/>
    <s v="CUST00159"/>
    <s v="POL01147"/>
    <x v="11"/>
    <s v="West"/>
    <n v="86411.32"/>
    <d v="2025-03-03T00:00:00"/>
    <d v="2025-03-08T00:00:00"/>
    <s v="Settled"/>
    <n v="5"/>
    <n v="10"/>
    <s v="AGT049"/>
    <s v="Motor"/>
    <s v="Fast Track"/>
    <n v="1"/>
    <s v="Valid"/>
    <x v="2"/>
    <x v="1"/>
  </r>
  <r>
    <x v="1457"/>
    <s v="CUST01011"/>
    <s v="POL00524"/>
    <x v="8"/>
    <s v="West"/>
    <n v="266120.43"/>
    <d v="2025-07-16T00:00:00"/>
    <d v="2025-07-31T00:00:00"/>
    <s v="Settled"/>
    <n v="15"/>
    <n v="20"/>
    <s v="AGT061"/>
    <s v="Life"/>
    <s v="Standard"/>
    <n v="1"/>
    <s v="Valid"/>
    <x v="4"/>
    <x v="1"/>
  </r>
  <r>
    <x v="1458"/>
    <s v="CUST00888"/>
    <s v="POL00851"/>
    <x v="3"/>
    <s v="North"/>
    <n v="102224.3"/>
    <d v="2025-01-26T00:00:00"/>
    <d v="2025-01-27T00:00:00"/>
    <s v="Settled"/>
    <n v="1"/>
    <n v="10"/>
    <s v="AGT055"/>
    <s v="Motor"/>
    <s v="Standard"/>
    <n v="1"/>
    <s v="Valid"/>
    <x v="4"/>
    <x v="2"/>
  </r>
  <r>
    <x v="1459"/>
    <s v="CUST00542"/>
    <s v="POL02175"/>
    <x v="3"/>
    <s v="Central"/>
    <n v="37988.22"/>
    <d v="2025-01-03T00:00:00"/>
    <d v="2025-01-11T00:00:00"/>
    <s v="Settled"/>
    <n v="8"/>
    <n v="10"/>
    <s v="AGT003"/>
    <s v="Motor"/>
    <s v="Standard"/>
    <n v="1"/>
    <s v="Valid"/>
    <x v="4"/>
    <x v="4"/>
  </r>
  <r>
    <x v="1460"/>
    <s v="CUST02010"/>
    <s v="POL00693"/>
    <x v="11"/>
    <s v="East"/>
    <n v="50755.27"/>
    <d v="2025-07-10T00:00:00"/>
    <m/>
    <s v="Under Review"/>
    <n v="14"/>
    <n v="10"/>
    <s v="AGT023"/>
    <s v="Motor"/>
    <s v="Standard"/>
    <n v="1"/>
    <s v="Valid"/>
    <x v="3"/>
    <x v="3"/>
  </r>
  <r>
    <x v="1461"/>
    <s v="CUST00657"/>
    <s v="POL00247"/>
    <x v="0"/>
    <s v="South"/>
    <n v="31395.74"/>
    <d v="2025-11-07T00:00:00"/>
    <d v="2025-11-14T00:00:00"/>
    <s v="Settled"/>
    <n v="7"/>
    <n v="10"/>
    <s v="AGT072"/>
    <s v="Motor"/>
    <s v="Standard"/>
    <n v="1"/>
    <s v="Valid"/>
    <x v="2"/>
    <x v="0"/>
  </r>
  <r>
    <x v="1462"/>
    <s v="CUST01500"/>
    <s v="POL00871"/>
    <x v="3"/>
    <s v="South"/>
    <n v="45359"/>
    <d v="2025-06-06T00:00:00"/>
    <d v="2025-06-13T00:00:00"/>
    <s v="Settled"/>
    <n v="7"/>
    <n v="10"/>
    <s v="AGT008"/>
    <s v="Motor"/>
    <s v="Standard"/>
    <n v="1"/>
    <s v="Valid"/>
    <x v="2"/>
    <x v="0"/>
  </r>
  <r>
    <x v="1463"/>
    <s v="CUST02158"/>
    <s v="POL03170"/>
    <x v="2"/>
    <s v="South"/>
    <n v="1235631.49"/>
    <d v="2025-03-27T00:00:00"/>
    <m/>
    <s v="Pending"/>
    <n v="36"/>
    <n v="20"/>
    <s v="AGT046"/>
    <s v="Life"/>
    <s v="Fraud Review"/>
    <n v="1"/>
    <s v="Valid"/>
    <x v="2"/>
    <x v="0"/>
  </r>
  <r>
    <x v="1464"/>
    <s v="CUST00381"/>
    <s v="POL00480"/>
    <x v="11"/>
    <s v="North"/>
    <n v="40273.449999999997"/>
    <d v="2025-10-05T00:00:00"/>
    <d v="2025-10-10T00:00:00"/>
    <s v="Settled"/>
    <n v="5"/>
    <n v="10"/>
    <s v="AGT062"/>
    <s v="Motor"/>
    <s v="Standard"/>
    <n v="1"/>
    <s v="Valid"/>
    <x v="2"/>
    <x v="2"/>
  </r>
  <r>
    <x v="1465"/>
    <s v="CUST01016"/>
    <s v="POL00460"/>
    <x v="4"/>
    <s v="North"/>
    <n v="62484.480000000003"/>
    <d v="2025-10-06T00:00:00"/>
    <d v="2025-10-12T00:00:00"/>
    <s v="Settled"/>
    <n v="6"/>
    <n v="15"/>
    <s v="AGT035"/>
    <s v="Health"/>
    <s v="Fast Track"/>
    <n v="1"/>
    <s v="Valid"/>
    <x v="0"/>
    <x v="2"/>
  </r>
  <r>
    <x v="1466"/>
    <s v="CUST00759"/>
    <s v="POL01291"/>
    <x v="2"/>
    <s v="South"/>
    <n v="175587.06"/>
    <d v="2025-10-07T00:00:00"/>
    <m/>
    <s v="Pending"/>
    <n v="13"/>
    <n v="20"/>
    <s v="AGT015"/>
    <s v="Life"/>
    <s v="Fast Track"/>
    <n v="1"/>
    <s v="Valid"/>
    <x v="1"/>
    <x v="0"/>
  </r>
  <r>
    <x v="1467"/>
    <s v="CUST02033"/>
    <s v="POL01226"/>
    <x v="0"/>
    <s v="East"/>
    <n v="57700.81"/>
    <d v="2025-05-07T00:00:00"/>
    <d v="2025-05-16T00:00:00"/>
    <s v="Settled"/>
    <n v="9"/>
    <n v="10"/>
    <s v="AGT002"/>
    <s v="Motor"/>
    <s v="Standard"/>
    <n v="1"/>
    <s v="Valid"/>
    <x v="0"/>
    <x v="3"/>
  </r>
  <r>
    <x v="1468"/>
    <s v="CUST00340"/>
    <s v="POL02945"/>
    <x v="11"/>
    <s v="West"/>
    <n v="62012.53"/>
    <d v="2025-01-14T00:00:00"/>
    <d v="2025-01-26T00:00:00"/>
    <s v="Settled"/>
    <n v="12"/>
    <n v="10"/>
    <s v="AGT053"/>
    <s v="Motor"/>
    <s v="Manual Review"/>
    <n v="1"/>
    <s v="Valid"/>
    <x v="2"/>
    <x v="1"/>
  </r>
  <r>
    <x v="1469"/>
    <s v="CUST00678"/>
    <s v="POL00761"/>
    <x v="4"/>
    <s v="West"/>
    <n v="187645.57"/>
    <d v="2025-11-30T00:00:00"/>
    <m/>
    <s v="Pending"/>
    <n v="17"/>
    <n v="15"/>
    <s v="AGT048"/>
    <s v="Health"/>
    <s v="Standard"/>
    <n v="1"/>
    <s v="Valid"/>
    <x v="3"/>
    <x v="1"/>
  </r>
  <r>
    <x v="1470"/>
    <s v="CUST01357"/>
    <s v="POL01336"/>
    <x v="11"/>
    <s v="East"/>
    <n v="49933.47"/>
    <d v="2025-10-27T00:00:00"/>
    <d v="2025-11-04T00:00:00"/>
    <s v="Settled"/>
    <n v="8"/>
    <n v="10"/>
    <s v="AGT056"/>
    <s v="Motor"/>
    <s v="Standard"/>
    <n v="1"/>
    <s v="Valid"/>
    <x v="0"/>
    <x v="3"/>
  </r>
  <r>
    <x v="1471"/>
    <s v="CUST01146"/>
    <s v="POL00931"/>
    <x v="5"/>
    <s v="North"/>
    <n v="91549.82"/>
    <d v="2025-06-17T00:00:00"/>
    <d v="2025-06-26T00:00:00"/>
    <s v="Settled"/>
    <n v="9"/>
    <n v="15"/>
    <s v="AGT014"/>
    <s v="Health"/>
    <s v="Standard"/>
    <n v="1"/>
    <s v="Valid"/>
    <x v="0"/>
    <x v="2"/>
  </r>
  <r>
    <x v="1472"/>
    <s v="CUST00091"/>
    <s v="POL00800"/>
    <x v="5"/>
    <s v="South"/>
    <n v="25140.85"/>
    <d v="2025-09-20T00:00:00"/>
    <d v="2025-10-03T00:00:00"/>
    <s v="Settled"/>
    <n v="13"/>
    <n v="15"/>
    <s v="AGT038"/>
    <s v="Health"/>
    <s v="Standard"/>
    <n v="1"/>
    <s v="Valid"/>
    <x v="0"/>
    <x v="0"/>
  </r>
  <r>
    <x v="1473"/>
    <s v="CUST00026"/>
    <s v="POL01032"/>
    <x v="14"/>
    <s v="West"/>
    <n v="48450.95"/>
    <d v="2025-11-18T00:00:00"/>
    <d v="2025-12-06T00:00:00"/>
    <s v="Settled"/>
    <n v="18"/>
    <n v="15"/>
    <s v="AGT044"/>
    <s v="Health"/>
    <s v="Manual Review"/>
    <n v="1"/>
    <s v="Valid"/>
    <x v="2"/>
    <x v="1"/>
  </r>
  <r>
    <x v="1474"/>
    <s v="CUST01461"/>
    <s v="POL00823"/>
    <x v="3"/>
    <s v="West"/>
    <n v="131645.13"/>
    <d v="2025-01-20T00:00:00"/>
    <d v="2025-01-30T00:00:00"/>
    <s v="Settled"/>
    <n v="10"/>
    <n v="10"/>
    <s v="AGT068"/>
    <s v="Motor"/>
    <s v="Manual Review"/>
    <n v="1"/>
    <s v="Valid"/>
    <x v="3"/>
    <x v="1"/>
  </r>
  <r>
    <x v="1475"/>
    <s v="CUST00629"/>
    <s v="POL02299"/>
    <x v="3"/>
    <s v="South"/>
    <n v="63067.360000000001"/>
    <d v="2025-06-06T00:00:00"/>
    <d v="2025-06-29T00:00:00"/>
    <s v="Rejected"/>
    <n v="23"/>
    <n v="12"/>
    <s v="AGT016"/>
    <s v="Home"/>
    <s v="Manual Review"/>
    <n v="1"/>
    <s v="Valid"/>
    <x v="0"/>
    <x v="0"/>
  </r>
  <r>
    <x v="1476"/>
    <s v="CUST00854"/>
    <s v="POL02529"/>
    <x v="2"/>
    <s v="Central"/>
    <n v="494095.04"/>
    <d v="2025-10-15T00:00:00"/>
    <m/>
    <s v="Pending"/>
    <n v="25"/>
    <n v="20"/>
    <s v="AGT056"/>
    <s v="Life"/>
    <s v="Manual Review"/>
    <n v="1"/>
    <s v="Valid"/>
    <x v="3"/>
    <x v="4"/>
  </r>
  <r>
    <x v="1477"/>
    <s v="CUST02484"/>
    <s v="POL00566"/>
    <x v="4"/>
    <s v="West"/>
    <n v="46571.45"/>
    <d v="2025-08-27T00:00:00"/>
    <d v="2025-09-20T00:00:00"/>
    <s v="Settled"/>
    <n v="24"/>
    <n v="15"/>
    <s v="AGT056"/>
    <s v="Health"/>
    <s v="Fraud Review"/>
    <n v="1"/>
    <s v="Valid"/>
    <x v="2"/>
    <x v="1"/>
  </r>
  <r>
    <x v="1478"/>
    <s v="CUST01907"/>
    <s v="POL01587"/>
    <x v="4"/>
    <s v="Central"/>
    <n v="75962.84"/>
    <d v="2025-02-06T00:00:00"/>
    <d v="2025-03-08T00:00:00"/>
    <s v="Rejected"/>
    <n v="30"/>
    <n v="15"/>
    <s v="AGT048"/>
    <s v="Health"/>
    <s v="Fraud Review"/>
    <n v="1"/>
    <s v="Valid"/>
    <x v="4"/>
    <x v="4"/>
  </r>
  <r>
    <x v="1479"/>
    <s v="CUST00900"/>
    <s v="POL00845"/>
    <x v="7"/>
    <s v="West"/>
    <n v="91457.77"/>
    <d v="2025-01-22T00:00:00"/>
    <d v="2025-02-02T00:00:00"/>
    <s v="Rejected"/>
    <n v="11"/>
    <n v="7"/>
    <s v="AGT008"/>
    <s v="Travel"/>
    <s v="Fast Track"/>
    <n v="1"/>
    <s v="Valid"/>
    <x v="0"/>
    <x v="1"/>
  </r>
  <r>
    <x v="1480"/>
    <s v="CUST02175"/>
    <s v="POL02777"/>
    <x v="6"/>
    <s v="South"/>
    <n v="178532.31"/>
    <d v="2025-04-19T00:00:00"/>
    <d v="2025-05-03T00:00:00"/>
    <s v="Settled"/>
    <n v="14"/>
    <n v="12"/>
    <s v="AGT010"/>
    <s v="Home"/>
    <s v="Manual Review"/>
    <n v="1"/>
    <s v="Valid"/>
    <x v="0"/>
    <x v="0"/>
  </r>
  <r>
    <x v="1481"/>
    <s v="CUST01738"/>
    <s v="POL00324"/>
    <x v="7"/>
    <s v="Central"/>
    <n v="8434.17"/>
    <d v="2025-05-29T00:00:00"/>
    <d v="2025-06-02T00:00:00"/>
    <s v="Settled"/>
    <n v="4"/>
    <n v="7"/>
    <s v="AGT049"/>
    <s v="Travel"/>
    <s v="Standard"/>
    <n v="1"/>
    <s v="Valid"/>
    <x v="4"/>
    <x v="4"/>
  </r>
  <r>
    <x v="1482"/>
    <s v="CUST01630"/>
    <s v="POL01310"/>
    <x v="1"/>
    <s v="Central"/>
    <n v="2434918.61"/>
    <d v="2025-02-11T00:00:00"/>
    <d v="2025-03-06T00:00:00"/>
    <s v="Settled"/>
    <n v="23"/>
    <n v="20"/>
    <s v="AGT050"/>
    <s v="Life"/>
    <s v="Standard"/>
    <n v="1"/>
    <s v="Valid"/>
    <x v="4"/>
    <x v="4"/>
  </r>
  <r>
    <x v="1483"/>
    <s v="CUST01047"/>
    <s v="POL01061"/>
    <x v="11"/>
    <s v="West"/>
    <n v="33091.949999999997"/>
    <d v="2025-04-01T00:00:00"/>
    <m/>
    <s v="Pending"/>
    <n v="21"/>
    <n v="10"/>
    <s v="AGT052"/>
    <s v="Motor"/>
    <s v="Standard"/>
    <n v="1"/>
    <s v="Valid"/>
    <x v="1"/>
    <x v="1"/>
  </r>
  <r>
    <x v="1484"/>
    <s v="CUST01879"/>
    <s v="POL01164"/>
    <x v="10"/>
    <s v="Central"/>
    <n v="100915.15"/>
    <d v="2025-06-21T00:00:00"/>
    <d v="2025-06-30T00:00:00"/>
    <s v="Settled"/>
    <n v="9"/>
    <n v="7"/>
    <s v="AGT062"/>
    <s v="Travel"/>
    <s v="Standard"/>
    <n v="1"/>
    <s v="Valid"/>
    <x v="4"/>
    <x v="4"/>
  </r>
  <r>
    <x v="1485"/>
    <s v="CUST02426"/>
    <s v="POL03012"/>
    <x v="14"/>
    <s v="Central"/>
    <n v="63599.1"/>
    <d v="2025-09-22T00:00:00"/>
    <m/>
    <s v="Pending"/>
    <n v="27"/>
    <n v="15"/>
    <s v="AGT032"/>
    <s v="Health"/>
    <s v="Fraud Review"/>
    <n v="1"/>
    <s v="Valid"/>
    <x v="3"/>
    <x v="4"/>
  </r>
  <r>
    <x v="1486"/>
    <s v="CUST00200"/>
    <s v="POL01731"/>
    <x v="11"/>
    <s v="West"/>
    <n v="29243.62"/>
    <d v="2025-07-09T00:00:00"/>
    <d v="2025-07-16T00:00:00"/>
    <s v="Settled"/>
    <n v="7"/>
    <n v="10"/>
    <s v="AGT024"/>
    <s v="Motor"/>
    <s v="Fast Track"/>
    <n v="1"/>
    <s v="Valid"/>
    <x v="4"/>
    <x v="1"/>
  </r>
  <r>
    <x v="1487"/>
    <s v="CUST01901"/>
    <s v="POL01217"/>
    <x v="14"/>
    <s v="North"/>
    <n v="63397.3"/>
    <d v="2025-06-27T00:00:00"/>
    <d v="2025-06-28T00:00:00"/>
    <s v="Settled"/>
    <n v="1"/>
    <n v="15"/>
    <s v="AGT074"/>
    <s v="Health"/>
    <s v="Fast Track"/>
    <n v="1"/>
    <s v="Valid"/>
    <x v="0"/>
    <x v="2"/>
  </r>
  <r>
    <x v="1488"/>
    <s v="CUST00070"/>
    <s v="POL02586"/>
    <x v="5"/>
    <s v="East"/>
    <n v="55589.52"/>
    <d v="2025-09-05T00:00:00"/>
    <d v="2025-09-18T00:00:00"/>
    <s v="Settled"/>
    <n v="13"/>
    <n v="15"/>
    <s v="AGT056"/>
    <s v="Health"/>
    <s v="Standard"/>
    <n v="1"/>
    <s v="Valid"/>
    <x v="4"/>
    <x v="3"/>
  </r>
  <r>
    <x v="1489"/>
    <s v="CUST00562"/>
    <s v="POL02488"/>
    <x v="3"/>
    <s v="East"/>
    <n v="45516.74"/>
    <d v="2025-08-02T00:00:00"/>
    <d v="2025-08-07T00:00:00"/>
    <s v="Settled"/>
    <n v="5"/>
    <n v="10"/>
    <s v="AGT043"/>
    <s v="Motor"/>
    <s v="Standard"/>
    <n v="1"/>
    <s v="Valid"/>
    <x v="1"/>
    <x v="3"/>
  </r>
  <r>
    <x v="1490"/>
    <s v="CUST00070"/>
    <s v="POL00464"/>
    <x v="7"/>
    <s v="West"/>
    <n v="31187.93"/>
    <d v="2025-03-17T00:00:00"/>
    <d v="2025-03-21T00:00:00"/>
    <s v="Settled"/>
    <n v="4"/>
    <n v="7"/>
    <s v="AGT045"/>
    <s v="Travel"/>
    <s v="Standard"/>
    <n v="1"/>
    <s v="Valid"/>
    <x v="4"/>
    <x v="1"/>
  </r>
  <r>
    <x v="1491"/>
    <s v="CUST00608"/>
    <s v="POL01478"/>
    <x v="14"/>
    <s v="East"/>
    <n v="115975.46"/>
    <d v="2025-03-26T00:00:00"/>
    <d v="2025-04-22T00:00:00"/>
    <s v="Rejected"/>
    <n v="27"/>
    <n v="15"/>
    <s v="AGT061"/>
    <s v="Health"/>
    <s v="Fraud Review"/>
    <n v="1"/>
    <s v="Valid"/>
    <x v="0"/>
    <x v="3"/>
  </r>
  <r>
    <x v="1492"/>
    <s v="CUST00711"/>
    <s v="POL01319"/>
    <x v="2"/>
    <s v="East"/>
    <n v="755251.22"/>
    <d v="2025-02-08T00:00:00"/>
    <d v="2025-02-26T00:00:00"/>
    <s v="Settled"/>
    <n v="18"/>
    <n v="20"/>
    <s v="AGT025"/>
    <s v="Life"/>
    <s v="Manual Review"/>
    <n v="1"/>
    <s v="Valid"/>
    <x v="3"/>
    <x v="3"/>
  </r>
  <r>
    <x v="1493"/>
    <s v="CUST00374"/>
    <s v="POL01439"/>
    <x v="11"/>
    <s v="Central"/>
    <n v="74720.31"/>
    <d v="2025-02-09T00:00:00"/>
    <m/>
    <s v="Pending"/>
    <n v="26"/>
    <n v="10"/>
    <s v="AGT036"/>
    <s v="Motor"/>
    <s v="Fraud Review"/>
    <n v="1"/>
    <s v="Valid"/>
    <x v="3"/>
    <x v="4"/>
  </r>
  <r>
    <x v="1494"/>
    <s v="CUST00700"/>
    <s v="POL01117"/>
    <x v="14"/>
    <s v="East"/>
    <n v="89391.12"/>
    <d v="2025-10-05T00:00:00"/>
    <d v="2025-10-19T00:00:00"/>
    <s v="Settled"/>
    <n v="14"/>
    <n v="15"/>
    <s v="AGT004"/>
    <s v="Health"/>
    <s v="Fast Track"/>
    <n v="1"/>
    <s v="Valid"/>
    <x v="4"/>
    <x v="3"/>
  </r>
  <r>
    <x v="1495"/>
    <s v="CUST01454"/>
    <s v="POL02637"/>
    <x v="4"/>
    <s v="North"/>
    <n v="53141.49"/>
    <d v="2025-08-16T00:00:00"/>
    <m/>
    <s v="Pending"/>
    <n v="11"/>
    <n v="15"/>
    <s v="AGT064"/>
    <s v="Health"/>
    <s v="Standard"/>
    <n v="1"/>
    <s v="Valid"/>
    <x v="0"/>
    <x v="2"/>
  </r>
  <r>
    <x v="1496"/>
    <s v="CUST00714"/>
    <s v="POL03188"/>
    <x v="6"/>
    <s v="West"/>
    <n v="91679.98"/>
    <d v="2025-08-03T00:00:00"/>
    <d v="2025-08-06T00:00:00"/>
    <s v="Settled"/>
    <n v="3"/>
    <n v="12"/>
    <s v="AGT041"/>
    <s v="Home"/>
    <s v="Standard"/>
    <n v="1"/>
    <s v="Valid"/>
    <x v="1"/>
    <x v="1"/>
  </r>
  <r>
    <x v="1497"/>
    <s v="CUST02213"/>
    <s v="POL00086"/>
    <x v="0"/>
    <s v="South"/>
    <n v="46838.66"/>
    <d v="2025-05-28T00:00:00"/>
    <d v="2025-06-24T00:00:00"/>
    <s v="Settled"/>
    <n v="27"/>
    <n v="10"/>
    <s v="AGT072"/>
    <s v="Motor"/>
    <s v="Fraud Review"/>
    <n v="1"/>
    <s v="Valid"/>
    <x v="1"/>
    <x v="0"/>
  </r>
  <r>
    <x v="1498"/>
    <s v="CUST02394"/>
    <s v="POL02742"/>
    <x v="14"/>
    <s v="South"/>
    <n v="34815.67"/>
    <d v="2025-01-31T00:00:00"/>
    <d v="2025-02-19T00:00:00"/>
    <s v="Settled"/>
    <n v="19"/>
    <n v="15"/>
    <s v="AGT024"/>
    <s v="Health"/>
    <s v="Standard"/>
    <n v="1"/>
    <s v="Valid"/>
    <x v="3"/>
    <x v="0"/>
  </r>
  <r>
    <x v="1499"/>
    <s v="CUST01712"/>
    <s v="POL02768"/>
    <x v="11"/>
    <s v="West"/>
    <n v="341201.12"/>
    <d v="2025-05-20T00:00:00"/>
    <d v="2025-06-02T00:00:00"/>
    <s v="Settled"/>
    <n v="13"/>
    <n v="10"/>
    <s v="AGT034"/>
    <s v="Motor"/>
    <s v="Standard"/>
    <n v="1"/>
    <s v="Valid"/>
    <x v="3"/>
    <x v="1"/>
  </r>
  <r>
    <x v="1500"/>
    <s v="CUST02499"/>
    <s v="POL01170"/>
    <x v="4"/>
    <s v="Central"/>
    <n v="99505.2"/>
    <d v="2025-02-21T00:00:00"/>
    <m/>
    <s v="Pending"/>
    <n v="13"/>
    <n v="15"/>
    <s v="AGT005"/>
    <s v="Health"/>
    <s v="Standard"/>
    <n v="1"/>
    <s v="Valid"/>
    <x v="3"/>
    <x v="4"/>
  </r>
  <r>
    <x v="1501"/>
    <s v="CUST02106"/>
    <s v="POL01553"/>
    <x v="0"/>
    <s v="South"/>
    <n v="76719.34"/>
    <d v="2025-11-18T00:00:00"/>
    <d v="2025-12-07T00:00:00"/>
    <s v="Settled"/>
    <n v="19"/>
    <n v="10"/>
    <s v="AGT078"/>
    <s v="Motor"/>
    <s v="Manual Review"/>
    <n v="1"/>
    <s v="Valid"/>
    <x v="3"/>
    <x v="0"/>
  </r>
  <r>
    <x v="1502"/>
    <s v="CUST01068"/>
    <s v="POL00327"/>
    <x v="11"/>
    <s v="South"/>
    <n v="143434.70000000001"/>
    <d v="2025-05-15T00:00:00"/>
    <d v="2025-05-22T00:00:00"/>
    <s v="Settled"/>
    <n v="7"/>
    <n v="10"/>
    <s v="AGT028"/>
    <s v="Motor"/>
    <s v="Fast Track"/>
    <n v="1"/>
    <s v="Valid"/>
    <x v="1"/>
    <x v="0"/>
  </r>
  <r>
    <x v="1503"/>
    <s v="CUST01273"/>
    <s v="POL01124"/>
    <x v="3"/>
    <s v="East"/>
    <n v="20542.03"/>
    <d v="2025-02-09T00:00:00"/>
    <d v="2025-02-27T00:00:00"/>
    <s v="Settled"/>
    <n v="18"/>
    <n v="12"/>
    <s v="AGT013"/>
    <s v="Home"/>
    <s v="Standard"/>
    <n v="1"/>
    <s v="Valid"/>
    <x v="0"/>
    <x v="3"/>
  </r>
  <r>
    <x v="1504"/>
    <s v="CUST00482"/>
    <s v="POL00763"/>
    <x v="14"/>
    <s v="West"/>
    <n v="364244.66"/>
    <d v="2025-04-05T00:00:00"/>
    <m/>
    <s v="Pending"/>
    <n v="16"/>
    <n v="15"/>
    <s v="AGT049"/>
    <s v="Health"/>
    <s v="Standard"/>
    <n v="1"/>
    <s v="Valid"/>
    <x v="3"/>
    <x v="1"/>
  </r>
  <r>
    <x v="1505"/>
    <s v="CUST00405"/>
    <s v="POL02902"/>
    <x v="0"/>
    <s v="South"/>
    <n v="37192.36"/>
    <d v="2025-08-04T00:00:00"/>
    <d v="2025-08-11T00:00:00"/>
    <s v="Settled"/>
    <n v="7"/>
    <n v="10"/>
    <s v="AGT068"/>
    <s v="Motor"/>
    <s v="Fast Track"/>
    <n v="1"/>
    <s v="Valid"/>
    <x v="3"/>
    <x v="0"/>
  </r>
  <r>
    <x v="1506"/>
    <s v="CUST01851"/>
    <s v="POL00343"/>
    <x v="11"/>
    <s v="South"/>
    <n v="36606.050000000003"/>
    <d v="2025-05-31T00:00:00"/>
    <d v="2025-06-05T00:00:00"/>
    <s v="Settled"/>
    <n v="5"/>
    <n v="10"/>
    <s v="AGT009"/>
    <s v="Motor"/>
    <s v="Standard"/>
    <n v="1"/>
    <s v="Valid"/>
    <x v="2"/>
    <x v="0"/>
  </r>
  <r>
    <x v="1507"/>
    <s v="CUST00351"/>
    <s v="POL01088"/>
    <x v="3"/>
    <s v="West"/>
    <n v="45673.62"/>
    <d v="2025-01-21T00:00:00"/>
    <d v="2025-02-02T00:00:00"/>
    <s v="Settled"/>
    <n v="12"/>
    <n v="10"/>
    <s v="AGT043"/>
    <s v="Motor"/>
    <s v="Manual Review"/>
    <n v="1"/>
    <s v="Valid"/>
    <x v="3"/>
    <x v="1"/>
  </r>
  <r>
    <x v="1508"/>
    <s v="CUST00113"/>
    <s v="POL01539"/>
    <x v="0"/>
    <s v="Central"/>
    <n v="123247.3"/>
    <d v="2025-05-01T00:00:00"/>
    <d v="2025-05-08T00:00:00"/>
    <s v="Settled"/>
    <n v="7"/>
    <n v="10"/>
    <s v="AGT038"/>
    <s v="Motor"/>
    <s v="Fast Track"/>
    <n v="1"/>
    <s v="Valid"/>
    <x v="1"/>
    <x v="4"/>
  </r>
  <r>
    <x v="1509"/>
    <s v="CUST01780"/>
    <s v="POL03129"/>
    <x v="0"/>
    <s v="South"/>
    <n v="261967.35"/>
    <d v="2025-08-17T00:00:00"/>
    <m/>
    <s v="Pending"/>
    <n v="13"/>
    <n v="10"/>
    <s v="AGT012"/>
    <s v="Motor"/>
    <s v="Standard"/>
    <n v="1"/>
    <s v="Valid"/>
    <x v="0"/>
    <x v="0"/>
  </r>
  <r>
    <x v="1510"/>
    <s v="CUST01213"/>
    <s v="POL02616"/>
    <x v="0"/>
    <s v="East"/>
    <n v="188687.52"/>
    <d v="2025-06-27T00:00:00"/>
    <d v="2025-07-03T00:00:00"/>
    <s v="Settled"/>
    <n v="6"/>
    <n v="10"/>
    <s v="AGT023"/>
    <s v="Motor"/>
    <s v="Standard"/>
    <n v="1"/>
    <s v="Valid"/>
    <x v="4"/>
    <x v="3"/>
  </r>
  <r>
    <x v="1511"/>
    <s v="CUST01225"/>
    <s v="POL02997"/>
    <x v="3"/>
    <s v="West"/>
    <n v="47519.29"/>
    <d v="2025-07-06T00:00:00"/>
    <d v="2025-07-13T00:00:00"/>
    <s v="Settled"/>
    <n v="7"/>
    <n v="10"/>
    <s v="AGT051"/>
    <s v="Motor"/>
    <s v="Standard"/>
    <n v="1"/>
    <s v="Valid"/>
    <x v="0"/>
    <x v="1"/>
  </r>
  <r>
    <x v="1512"/>
    <s v="CUST01875"/>
    <s v="POL00993"/>
    <x v="3"/>
    <s v="North"/>
    <n v="34178.78"/>
    <d v="2025-08-09T00:00:00"/>
    <d v="2025-08-19T00:00:00"/>
    <s v="Settled"/>
    <n v="10"/>
    <n v="12"/>
    <s v="AGT080"/>
    <s v="Home"/>
    <s v="Standard"/>
    <n v="1"/>
    <s v="Valid"/>
    <x v="1"/>
    <x v="2"/>
  </r>
  <r>
    <x v="1513"/>
    <s v="CUST00439"/>
    <s v="POL00858"/>
    <x v="11"/>
    <s v="West"/>
    <n v="49652.91"/>
    <d v="2025-08-31T00:00:00"/>
    <d v="2025-09-06T00:00:00"/>
    <s v="Settled"/>
    <n v="6"/>
    <n v="10"/>
    <s v="AGT011"/>
    <s v="Motor"/>
    <s v="Standard"/>
    <n v="1"/>
    <s v="Valid"/>
    <x v="3"/>
    <x v="1"/>
  </r>
  <r>
    <x v="1514"/>
    <s v="CUST01323"/>
    <s v="POL01829"/>
    <x v="1"/>
    <s v="South"/>
    <n v="197964.01"/>
    <d v="2025-05-23T00:00:00"/>
    <m/>
    <s v="Pending"/>
    <n v="21"/>
    <n v="20"/>
    <s v="AGT051"/>
    <s v="Life"/>
    <s v="Standard"/>
    <n v="1"/>
    <s v="Valid"/>
    <x v="1"/>
    <x v="0"/>
  </r>
  <r>
    <x v="1515"/>
    <s v="CUST00890"/>
    <s v="POL01090"/>
    <x v="1"/>
    <s v="North"/>
    <n v="102990.86"/>
    <d v="2025-09-08T00:00:00"/>
    <d v="2025-09-29T00:00:00"/>
    <s v="Settled"/>
    <n v="21"/>
    <n v="20"/>
    <s v="AGT071"/>
    <s v="Life"/>
    <s v="Standard"/>
    <n v="1"/>
    <s v="Valid"/>
    <x v="3"/>
    <x v="2"/>
  </r>
  <r>
    <x v="1516"/>
    <s v="CUST00721"/>
    <s v="POL00051"/>
    <x v="5"/>
    <s v="North"/>
    <n v="124151.89"/>
    <d v="2025-10-30T00:00:00"/>
    <d v="2025-11-27T00:00:00"/>
    <s v="Settled"/>
    <n v="28"/>
    <n v="15"/>
    <s v="AGT061"/>
    <s v="Health"/>
    <s v="Fraud Review"/>
    <n v="1"/>
    <s v="Valid"/>
    <x v="3"/>
    <x v="2"/>
  </r>
  <r>
    <x v="1517"/>
    <s v="CUST00971"/>
    <s v="POL02599"/>
    <x v="6"/>
    <s v="North"/>
    <n v="110316.57"/>
    <d v="2025-02-14T00:00:00"/>
    <m/>
    <s v="Pending"/>
    <n v="17"/>
    <n v="12"/>
    <s v="AGT066"/>
    <s v="Home"/>
    <s v="Standard"/>
    <n v="1"/>
    <s v="Valid"/>
    <x v="3"/>
    <x v="2"/>
  </r>
  <r>
    <x v="1518"/>
    <s v="CUST00489"/>
    <s v="POL00304"/>
    <x v="14"/>
    <s v="West"/>
    <n v="117685.27"/>
    <d v="2025-09-01T00:00:00"/>
    <m/>
    <s v="Under Review"/>
    <n v="15"/>
    <n v="15"/>
    <s v="AGT074"/>
    <s v="Health"/>
    <s v="Standard"/>
    <n v="1"/>
    <s v="Valid"/>
    <x v="2"/>
    <x v="1"/>
  </r>
  <r>
    <x v="1519"/>
    <s v="CUST01842"/>
    <s v="POL00626"/>
    <x v="3"/>
    <s v="West"/>
    <n v="104583.09"/>
    <d v="2025-04-02T00:00:00"/>
    <m/>
    <s v="Under Review"/>
    <n v="9"/>
    <n v="10"/>
    <s v="AGT053"/>
    <s v="Motor"/>
    <s v="Standard"/>
    <n v="1"/>
    <s v="Valid"/>
    <x v="2"/>
    <x v="1"/>
  </r>
  <r>
    <x v="1520"/>
    <s v="CUST00909"/>
    <s v="POL03019"/>
    <x v="1"/>
    <s v="West"/>
    <n v="468179.78"/>
    <d v="2025-02-06T00:00:00"/>
    <m/>
    <s v="Pending"/>
    <n v="23"/>
    <n v="20"/>
    <s v="AGT004"/>
    <s v="Life"/>
    <s v="Manual Review"/>
    <n v="1"/>
    <s v="Valid"/>
    <x v="1"/>
    <x v="1"/>
  </r>
  <r>
    <x v="1521"/>
    <s v="CUST01749"/>
    <s v="POL02343"/>
    <x v="1"/>
    <s v="West"/>
    <n v="287703.25"/>
    <d v="2025-03-26T00:00:00"/>
    <d v="2025-04-11T00:00:00"/>
    <s v="Settled"/>
    <n v="16"/>
    <n v="20"/>
    <s v="AGT019"/>
    <s v="Life"/>
    <s v="Standard"/>
    <n v="1"/>
    <s v="Valid"/>
    <x v="2"/>
    <x v="1"/>
  </r>
  <r>
    <x v="1522"/>
    <s v="CUST01085"/>
    <s v="POL02056"/>
    <x v="5"/>
    <s v="South"/>
    <n v="246810.66"/>
    <d v="2025-11-07T00:00:00"/>
    <d v="2025-11-23T00:00:00"/>
    <s v="Settled"/>
    <n v="16"/>
    <n v="15"/>
    <s v="AGT034"/>
    <s v="Health"/>
    <s v="Standard"/>
    <n v="1"/>
    <s v="Valid"/>
    <x v="4"/>
    <x v="0"/>
  </r>
  <r>
    <x v="1523"/>
    <s v="CUST01065"/>
    <s v="POL00414"/>
    <x v="6"/>
    <s v="Central"/>
    <n v="79996.240000000005"/>
    <d v="2025-07-23T00:00:00"/>
    <d v="2025-08-05T00:00:00"/>
    <s v="Settled"/>
    <n v="13"/>
    <n v="12"/>
    <s v="AGT078"/>
    <s v="Home"/>
    <s v="Fast Track"/>
    <n v="1"/>
    <s v="Valid"/>
    <x v="4"/>
    <x v="4"/>
  </r>
  <r>
    <x v="1524"/>
    <s v="CUST01029"/>
    <s v="POL00803"/>
    <x v="3"/>
    <s v="Central"/>
    <n v="42920.4"/>
    <d v="2025-06-03T00:00:00"/>
    <d v="2025-06-22T00:00:00"/>
    <s v="Settled"/>
    <n v="19"/>
    <n v="10"/>
    <s v="AGT017"/>
    <s v="Motor"/>
    <s v="Fraud Review"/>
    <n v="1"/>
    <s v="Valid"/>
    <x v="0"/>
    <x v="4"/>
  </r>
  <r>
    <x v="1525"/>
    <s v="CUST01734"/>
    <s v="POL00658"/>
    <x v="6"/>
    <s v="South"/>
    <n v="94616.52"/>
    <d v="2025-03-28T00:00:00"/>
    <m/>
    <s v="Pending"/>
    <n v="14"/>
    <n v="12"/>
    <s v="AGT069"/>
    <s v="Home"/>
    <s v="Manual Review"/>
    <n v="1"/>
    <s v="Valid"/>
    <x v="0"/>
    <x v="0"/>
  </r>
  <r>
    <x v="1526"/>
    <s v="CUST01229"/>
    <s v="POL02053"/>
    <x v="4"/>
    <s v="West"/>
    <n v="120583.9"/>
    <d v="2025-06-27T00:00:00"/>
    <m/>
    <s v="Under Review"/>
    <n v="22"/>
    <n v="15"/>
    <s v="AGT051"/>
    <s v="Health"/>
    <s v="Manual Review"/>
    <n v="1"/>
    <s v="Valid"/>
    <x v="0"/>
    <x v="1"/>
  </r>
  <r>
    <x v="1527"/>
    <s v="CUST01976"/>
    <s v="POL01602"/>
    <x v="9"/>
    <s v="West"/>
    <n v="171392.94"/>
    <d v="2025-06-22T00:00:00"/>
    <d v="2025-06-23T00:00:00"/>
    <s v="Settled"/>
    <n v="1"/>
    <n v="12"/>
    <s v="AGT058"/>
    <s v="Home"/>
    <s v="Standard"/>
    <n v="1"/>
    <s v="Valid"/>
    <x v="0"/>
    <x v="1"/>
  </r>
  <r>
    <x v="1528"/>
    <s v="CUST02315"/>
    <s v="POL01154"/>
    <x v="3"/>
    <s v="East"/>
    <n v="52101.85"/>
    <d v="2025-05-17T00:00:00"/>
    <d v="2025-06-04T00:00:00"/>
    <s v="Settled"/>
    <n v="18"/>
    <n v="10"/>
    <s v="AGT009"/>
    <s v="Motor"/>
    <s v="Standard"/>
    <n v="1"/>
    <s v="Valid"/>
    <x v="3"/>
    <x v="3"/>
  </r>
  <r>
    <x v="1529"/>
    <s v="CUST01471"/>
    <s v="POL02387"/>
    <x v="5"/>
    <s v="North"/>
    <n v="69061.67"/>
    <d v="2025-05-28T00:00:00"/>
    <d v="2025-06-11T00:00:00"/>
    <s v="Settled"/>
    <n v="14"/>
    <n v="15"/>
    <s v="AGT030"/>
    <s v="Health"/>
    <s v="Standard"/>
    <n v="1"/>
    <s v="Valid"/>
    <x v="4"/>
    <x v="2"/>
  </r>
  <r>
    <x v="1530"/>
    <s v="CUST01941"/>
    <s v="POL02490"/>
    <x v="7"/>
    <s v="South"/>
    <n v="70055.460000000006"/>
    <d v="2025-08-30T00:00:00"/>
    <d v="2025-09-17T00:00:00"/>
    <s v="Settled"/>
    <n v="18"/>
    <n v="7"/>
    <s v="AGT038"/>
    <s v="Travel"/>
    <s v="Fraud Review"/>
    <n v="1"/>
    <s v="Valid"/>
    <x v="2"/>
    <x v="0"/>
  </r>
  <r>
    <x v="1531"/>
    <s v="CUST00603"/>
    <s v="POL02367"/>
    <x v="3"/>
    <s v="Central"/>
    <n v="27782.61"/>
    <d v="2025-07-15T00:00:00"/>
    <d v="2025-07-29T00:00:00"/>
    <s v="Settled"/>
    <n v="14"/>
    <n v="10"/>
    <s v="AGT039"/>
    <s v="Motor"/>
    <s v="Fast Track"/>
    <n v="1"/>
    <s v="Valid"/>
    <x v="4"/>
    <x v="4"/>
  </r>
  <r>
    <x v="1532"/>
    <s v="CUST02305"/>
    <s v="POL00339"/>
    <x v="8"/>
    <s v="West"/>
    <n v="1788939.16"/>
    <d v="2025-01-10T00:00:00"/>
    <d v="2025-02-08T00:00:00"/>
    <s v="Rejected"/>
    <n v="29"/>
    <n v="20"/>
    <s v="AGT071"/>
    <s v="Life"/>
    <s v="Manual Review"/>
    <n v="1"/>
    <s v="Valid"/>
    <x v="0"/>
    <x v="1"/>
  </r>
  <r>
    <x v="1533"/>
    <s v="CUST02433"/>
    <s v="POL01949"/>
    <x v="0"/>
    <s v="West"/>
    <n v="53461.39"/>
    <d v="2025-04-28T00:00:00"/>
    <d v="2025-05-06T00:00:00"/>
    <s v="Settled"/>
    <n v="8"/>
    <n v="10"/>
    <s v="AGT028"/>
    <s v="Motor"/>
    <s v="Standard"/>
    <n v="1"/>
    <s v="Valid"/>
    <x v="0"/>
    <x v="1"/>
  </r>
  <r>
    <x v="1534"/>
    <s v="CUST01100"/>
    <s v="POL00673"/>
    <x v="0"/>
    <s v="Central"/>
    <n v="56911.85"/>
    <d v="2025-01-21T00:00:00"/>
    <d v="2025-02-12T00:00:00"/>
    <s v="Settled"/>
    <n v="22"/>
    <n v="10"/>
    <s v="AGT070"/>
    <s v="Motor"/>
    <s v="Manual Review"/>
    <n v="1"/>
    <s v="Valid"/>
    <x v="3"/>
    <x v="4"/>
  </r>
  <r>
    <x v="1535"/>
    <s v="CUST01500"/>
    <s v="POL00871"/>
    <x v="11"/>
    <s v="North"/>
    <n v="82660.7"/>
    <d v="2025-11-05T00:00:00"/>
    <d v="2025-11-24T00:00:00"/>
    <s v="Settled"/>
    <n v="19"/>
    <n v="10"/>
    <s v="AGT068"/>
    <s v="Motor"/>
    <s v="Manual Review"/>
    <n v="1"/>
    <s v="Valid"/>
    <x v="2"/>
    <x v="2"/>
  </r>
  <r>
    <x v="1536"/>
    <s v="CUST00588"/>
    <s v="POL03131"/>
    <x v="11"/>
    <s v="Central"/>
    <n v="91852.44"/>
    <d v="2025-04-18T00:00:00"/>
    <d v="2025-05-05T00:00:00"/>
    <s v="Settled"/>
    <n v="17"/>
    <n v="10"/>
    <s v="AGT052"/>
    <s v="Motor"/>
    <s v="Standard"/>
    <n v="1"/>
    <s v="Valid"/>
    <x v="1"/>
    <x v="4"/>
  </r>
  <r>
    <x v="1537"/>
    <s v="CUST00027"/>
    <s v="POL01330"/>
    <x v="11"/>
    <s v="East"/>
    <n v="42465.65"/>
    <d v="2025-11-19T00:00:00"/>
    <d v="2025-11-27T00:00:00"/>
    <s v="Settled"/>
    <n v="8"/>
    <n v="10"/>
    <s v="AGT025"/>
    <s v="Motor"/>
    <s v="Standard"/>
    <n v="1"/>
    <s v="Valid"/>
    <x v="4"/>
    <x v="3"/>
  </r>
  <r>
    <x v="1538"/>
    <s v="CUST00489"/>
    <s v="POL02521"/>
    <x v="4"/>
    <s v="West"/>
    <n v="105910.88"/>
    <d v="2025-03-25T00:00:00"/>
    <m/>
    <s v="Pending"/>
    <n v="11"/>
    <n v="15"/>
    <s v="AGT008"/>
    <s v="Health"/>
    <s v="Standard"/>
    <n v="1"/>
    <s v="Valid"/>
    <x v="2"/>
    <x v="1"/>
  </r>
  <r>
    <x v="1539"/>
    <s v="CUST01599"/>
    <s v="POL00788"/>
    <x v="9"/>
    <s v="South"/>
    <n v="59955.29"/>
    <d v="2025-04-28T00:00:00"/>
    <d v="2025-04-29T00:00:00"/>
    <s v="Settled"/>
    <n v="1"/>
    <n v="12"/>
    <s v="AGT020"/>
    <s v="Home"/>
    <s v="Standard"/>
    <n v="1"/>
    <s v="Valid"/>
    <x v="0"/>
    <x v="0"/>
  </r>
  <r>
    <x v="1540"/>
    <s v="CUST00300"/>
    <s v="POL03112"/>
    <x v="0"/>
    <s v="South"/>
    <n v="44040.94"/>
    <d v="2025-05-18T00:00:00"/>
    <d v="2025-06-11T00:00:00"/>
    <s v="Settled"/>
    <n v="24"/>
    <n v="10"/>
    <s v="AGT049"/>
    <s v="Motor"/>
    <s v="Fraud Review"/>
    <n v="1"/>
    <s v="Valid"/>
    <x v="0"/>
    <x v="0"/>
  </r>
  <r>
    <x v="1541"/>
    <s v="CUST01674"/>
    <s v="POL00887"/>
    <x v="5"/>
    <s v="South"/>
    <n v="29950.39"/>
    <d v="2025-11-02T00:00:00"/>
    <d v="2025-11-11T00:00:00"/>
    <s v="Settled"/>
    <n v="9"/>
    <n v="15"/>
    <s v="AGT018"/>
    <s v="Health"/>
    <s v="Standard"/>
    <n v="1"/>
    <s v="Valid"/>
    <x v="3"/>
    <x v="0"/>
  </r>
  <r>
    <x v="1542"/>
    <s v="CUST01148"/>
    <s v="POL00583"/>
    <x v="14"/>
    <s v="South"/>
    <n v="93142.98"/>
    <d v="2025-01-31T00:00:00"/>
    <m/>
    <s v="Pending"/>
    <n v="16"/>
    <n v="15"/>
    <s v="AGT073"/>
    <s v="Health"/>
    <s v="Manual Review"/>
    <n v="1"/>
    <s v="Valid"/>
    <x v="3"/>
    <x v="0"/>
  </r>
  <r>
    <x v="1543"/>
    <s v="CUST01642"/>
    <s v="POL01035"/>
    <x v="1"/>
    <s v="North"/>
    <n v="267517.12"/>
    <d v="2025-09-22T00:00:00"/>
    <m/>
    <s v="Pending"/>
    <n v="22"/>
    <n v="20"/>
    <s v="AGT033"/>
    <s v="Life"/>
    <s v="Standard"/>
    <n v="1"/>
    <s v="Valid"/>
    <x v="1"/>
    <x v="2"/>
  </r>
  <r>
    <x v="1544"/>
    <s v="CUST00627"/>
    <s v="POL00556"/>
    <x v="9"/>
    <s v="South"/>
    <n v="29712.07"/>
    <d v="2025-08-08T00:00:00"/>
    <d v="2025-08-12T00:00:00"/>
    <s v="Settled"/>
    <n v="4"/>
    <n v="12"/>
    <s v="AGT023"/>
    <s v="Home"/>
    <s v="Standard"/>
    <n v="1"/>
    <s v="Valid"/>
    <x v="1"/>
    <x v="0"/>
  </r>
  <r>
    <x v="1545"/>
    <s v="CUST02500"/>
    <s v="POL01917"/>
    <x v="10"/>
    <s v="West"/>
    <n v="19270.18"/>
    <d v="2025-03-17T00:00:00"/>
    <d v="2025-03-29T00:00:00"/>
    <s v="Settled"/>
    <n v="12"/>
    <n v="7"/>
    <s v="AGT050"/>
    <s v="Travel"/>
    <s v="Manual Review"/>
    <n v="1"/>
    <s v="Valid"/>
    <x v="1"/>
    <x v="1"/>
  </r>
  <r>
    <x v="1546"/>
    <s v="CUST01356"/>
    <s v="POL00461"/>
    <x v="14"/>
    <s v="Central"/>
    <n v="83426.36"/>
    <d v="2025-10-09T00:00:00"/>
    <m/>
    <s v="Pending"/>
    <n v="25"/>
    <n v="15"/>
    <s v="AGT013"/>
    <s v="Health"/>
    <s v="Manual Review"/>
    <n v="1"/>
    <s v="Valid"/>
    <x v="2"/>
    <x v="4"/>
  </r>
  <r>
    <x v="1547"/>
    <s v="CUST00927"/>
    <s v="POL00665"/>
    <x v="3"/>
    <s v="North"/>
    <n v="192297.54"/>
    <d v="2025-07-07T00:00:00"/>
    <m/>
    <s v="Pending"/>
    <n v="23"/>
    <n v="12"/>
    <s v="AGT067"/>
    <s v="Home"/>
    <s v="Fraud Review"/>
    <n v="1"/>
    <s v="Valid"/>
    <x v="2"/>
    <x v="2"/>
  </r>
  <r>
    <x v="1548"/>
    <s v="CUST00981"/>
    <s v="POL02247"/>
    <x v="4"/>
    <s v="North"/>
    <n v="36945.199999999997"/>
    <d v="2025-06-18T00:00:00"/>
    <d v="2025-07-08T00:00:00"/>
    <s v="Settled"/>
    <n v="20"/>
    <n v="15"/>
    <s v="AGT044"/>
    <s v="Health"/>
    <s v="Manual Review"/>
    <n v="1"/>
    <s v="Valid"/>
    <x v="1"/>
    <x v="2"/>
  </r>
  <r>
    <x v="1549"/>
    <s v="CUST00791"/>
    <s v="POL00137"/>
    <x v="14"/>
    <s v="East"/>
    <n v="69896.38"/>
    <d v="2025-05-07T00:00:00"/>
    <d v="2025-06-12T00:00:00"/>
    <s v="Settled"/>
    <n v="36"/>
    <n v="15"/>
    <s v="AGT074"/>
    <s v="Health"/>
    <s v="Fraud Review"/>
    <n v="1"/>
    <s v="Valid"/>
    <x v="3"/>
    <x v="3"/>
  </r>
  <r>
    <x v="1550"/>
    <s v="CUST00879"/>
    <s v="POL01410"/>
    <x v="3"/>
    <s v="West"/>
    <n v="31793.919999999998"/>
    <d v="2025-05-20T00:00:00"/>
    <d v="2025-05-30T00:00:00"/>
    <s v="Settled"/>
    <n v="10"/>
    <n v="10"/>
    <s v="AGT069"/>
    <s v="Motor"/>
    <s v="Standard"/>
    <n v="1"/>
    <s v="Valid"/>
    <x v="1"/>
    <x v="1"/>
  </r>
  <r>
    <x v="1551"/>
    <s v="CUST00183"/>
    <s v="POL02216"/>
    <x v="0"/>
    <s v="East"/>
    <n v="104140.93"/>
    <d v="2025-09-25T00:00:00"/>
    <d v="2025-10-19T00:00:00"/>
    <s v="Settled"/>
    <n v="24"/>
    <n v="10"/>
    <s v="AGT007"/>
    <s v="Motor"/>
    <s v="Manual Review"/>
    <n v="1"/>
    <s v="Valid"/>
    <x v="2"/>
    <x v="3"/>
  </r>
  <r>
    <x v="1552"/>
    <s v="CUST00938"/>
    <s v="POL01426"/>
    <x v="11"/>
    <s v="Central"/>
    <n v="42098.07"/>
    <d v="2025-11-20T00:00:00"/>
    <d v="2025-12-07T00:00:00"/>
    <s v="Settled"/>
    <n v="17"/>
    <n v="10"/>
    <s v="AGT072"/>
    <s v="Motor"/>
    <s v="Standard"/>
    <n v="1"/>
    <s v="Valid"/>
    <x v="3"/>
    <x v="4"/>
  </r>
  <r>
    <x v="1553"/>
    <s v="CUST01872"/>
    <s v="POL00070"/>
    <x v="7"/>
    <s v="South"/>
    <n v="42031.5"/>
    <d v="2025-10-26T00:00:00"/>
    <d v="2025-11-10T00:00:00"/>
    <s v="Settled"/>
    <n v="15"/>
    <n v="7"/>
    <s v="AGT004"/>
    <s v="Travel"/>
    <s v="Manual Review"/>
    <n v="1"/>
    <s v="Valid"/>
    <x v="2"/>
    <x v="0"/>
  </r>
  <r>
    <x v="1554"/>
    <s v="CUST02445"/>
    <s v="POL00506"/>
    <x v="4"/>
    <s v="East"/>
    <n v="67337.86"/>
    <d v="2025-04-22T00:00:00"/>
    <d v="2025-05-07T00:00:00"/>
    <s v="Settled"/>
    <n v="15"/>
    <n v="15"/>
    <s v="AGT064"/>
    <s v="Health"/>
    <s v="Manual Review"/>
    <n v="1"/>
    <s v="Valid"/>
    <x v="1"/>
    <x v="3"/>
  </r>
  <r>
    <x v="1555"/>
    <s v="CUST00554"/>
    <s v="POL03107"/>
    <x v="1"/>
    <s v="Central"/>
    <n v="99112.33"/>
    <d v="2025-07-27T00:00:00"/>
    <m/>
    <s v="Pending"/>
    <n v="17"/>
    <n v="20"/>
    <s v="AGT030"/>
    <s v="Life"/>
    <s v="Standard"/>
    <n v="1"/>
    <s v="Valid"/>
    <x v="0"/>
    <x v="4"/>
  </r>
  <r>
    <x v="1556"/>
    <s v="CUST01405"/>
    <s v="POL02471"/>
    <x v="3"/>
    <s v="East"/>
    <n v="105109.9"/>
    <d v="2025-11-30T00:00:00"/>
    <d v="2025-12-09T00:00:00"/>
    <s v="Settled"/>
    <n v="9"/>
    <n v="12"/>
    <s v="AGT028"/>
    <s v="Home"/>
    <s v="Standard"/>
    <n v="1"/>
    <s v="Valid"/>
    <x v="3"/>
    <x v="3"/>
  </r>
  <r>
    <x v="1557"/>
    <s v="CUST01135"/>
    <s v="POL01121"/>
    <x v="4"/>
    <s v="East"/>
    <n v="39360.99"/>
    <d v="2025-07-30T00:00:00"/>
    <m/>
    <s v="Under Review"/>
    <n v="38"/>
    <n v="15"/>
    <s v="AGT065"/>
    <s v="Health"/>
    <s v="Manual Review"/>
    <n v="1"/>
    <s v="Valid"/>
    <x v="1"/>
    <x v="3"/>
  </r>
  <r>
    <x v="1558"/>
    <s v="CUST00137"/>
    <s v="POL02796"/>
    <x v="14"/>
    <s v="Central"/>
    <n v="175960.88"/>
    <d v="2025-01-01T00:00:00"/>
    <d v="2025-01-11T00:00:00"/>
    <s v="Settled"/>
    <n v="10"/>
    <n v="15"/>
    <s v="AGT022"/>
    <s v="Health"/>
    <s v="Standard"/>
    <n v="1"/>
    <s v="Valid"/>
    <x v="1"/>
    <x v="4"/>
  </r>
  <r>
    <x v="1559"/>
    <s v="CUST02194"/>
    <s v="POL00022"/>
    <x v="14"/>
    <s v="South"/>
    <n v="277130.38"/>
    <d v="2025-08-29T00:00:00"/>
    <m/>
    <s v="Under Review"/>
    <n v="15"/>
    <n v="15"/>
    <s v="AGT073"/>
    <s v="Health"/>
    <s v="Manual Review"/>
    <n v="1"/>
    <s v="Valid"/>
    <x v="4"/>
    <x v="0"/>
  </r>
  <r>
    <x v="1560"/>
    <s v="CUST01435"/>
    <s v="POL00152"/>
    <x v="4"/>
    <s v="North"/>
    <n v="128658.08"/>
    <d v="2025-07-10T00:00:00"/>
    <d v="2025-07-25T00:00:00"/>
    <s v="Rejected"/>
    <n v="15"/>
    <n v="15"/>
    <s v="AGT004"/>
    <s v="Health"/>
    <s v="Fraud Review"/>
    <n v="1"/>
    <s v="Valid"/>
    <x v="1"/>
    <x v="2"/>
  </r>
  <r>
    <x v="1561"/>
    <s v="CUST01784"/>
    <s v="POL02831"/>
    <x v="11"/>
    <s v="North"/>
    <n v="42862.12"/>
    <d v="2025-06-15T00:00:00"/>
    <d v="2025-06-20T00:00:00"/>
    <s v="Settled"/>
    <n v="5"/>
    <n v="10"/>
    <s v="AGT014"/>
    <s v="Motor"/>
    <s v="Standard"/>
    <n v="1"/>
    <s v="Valid"/>
    <x v="2"/>
    <x v="2"/>
  </r>
  <r>
    <x v="1562"/>
    <s v="CUST00274"/>
    <s v="POL02158"/>
    <x v="3"/>
    <s v="West"/>
    <n v="111604.83"/>
    <d v="2025-01-13T00:00:00"/>
    <d v="2025-01-29T00:00:00"/>
    <s v="Settled"/>
    <n v="16"/>
    <n v="12"/>
    <s v="AGT029"/>
    <s v="Home"/>
    <s v="Manual Review"/>
    <n v="1"/>
    <s v="Valid"/>
    <x v="2"/>
    <x v="1"/>
  </r>
  <r>
    <x v="1563"/>
    <s v="CUST00668"/>
    <s v="POL01920"/>
    <x v="0"/>
    <s v="Central"/>
    <n v="78489.22"/>
    <d v="2025-06-07T00:00:00"/>
    <d v="2025-06-19T00:00:00"/>
    <s v="Settled"/>
    <n v="12"/>
    <n v="10"/>
    <s v="AGT023"/>
    <s v="Motor"/>
    <s v="Fast Track"/>
    <n v="1"/>
    <s v="Valid"/>
    <x v="2"/>
    <x v="4"/>
  </r>
  <r>
    <x v="1564"/>
    <s v="CUST00535"/>
    <s v="POL01103"/>
    <x v="2"/>
    <s v="South"/>
    <n v="607156.07999999996"/>
    <d v="2025-09-21T00:00:00"/>
    <m/>
    <s v="Under Review"/>
    <n v="14"/>
    <n v="20"/>
    <s v="AGT070"/>
    <s v="Life"/>
    <s v="Standard"/>
    <n v="1"/>
    <s v="Valid"/>
    <x v="4"/>
    <x v="0"/>
  </r>
  <r>
    <x v="1565"/>
    <s v="CUST01213"/>
    <s v="POL02616"/>
    <x v="11"/>
    <s v="East"/>
    <n v="57510.25"/>
    <d v="2025-07-08T00:00:00"/>
    <m/>
    <s v="Pending"/>
    <n v="17"/>
    <n v="10"/>
    <s v="AGT073"/>
    <s v="Motor"/>
    <s v="Standard"/>
    <n v="1"/>
    <s v="Valid"/>
    <x v="4"/>
    <x v="3"/>
  </r>
  <r>
    <x v="1566"/>
    <s v="CUST01442"/>
    <s v="POL01947"/>
    <x v="7"/>
    <s v="East"/>
    <n v="39115"/>
    <d v="2025-03-31T00:00:00"/>
    <d v="2025-04-16T00:00:00"/>
    <s v="Settled"/>
    <n v="16"/>
    <n v="7"/>
    <s v="AGT034"/>
    <s v="Travel"/>
    <s v="Manual Review"/>
    <n v="1"/>
    <s v="Valid"/>
    <x v="2"/>
    <x v="3"/>
  </r>
  <r>
    <x v="1567"/>
    <s v="CUST01914"/>
    <s v="POL01393"/>
    <x v="0"/>
    <s v="North"/>
    <n v="21822.25"/>
    <d v="2025-10-01T00:00:00"/>
    <d v="2025-10-15T00:00:00"/>
    <s v="Settled"/>
    <n v="14"/>
    <n v="10"/>
    <s v="AGT047"/>
    <s v="Motor"/>
    <s v="Manual Review"/>
    <n v="1"/>
    <s v="Valid"/>
    <x v="2"/>
    <x v="2"/>
  </r>
  <r>
    <x v="1568"/>
    <s v="CUST01841"/>
    <s v="POL01218"/>
    <x v="14"/>
    <s v="West"/>
    <n v="99464.46"/>
    <d v="2025-05-30T00:00:00"/>
    <m/>
    <s v="Pending"/>
    <n v="26"/>
    <n v="15"/>
    <s v="AGT028"/>
    <s v="Health"/>
    <s v="Fraud Review"/>
    <n v="1"/>
    <s v="Valid"/>
    <x v="2"/>
    <x v="1"/>
  </r>
  <r>
    <x v="1569"/>
    <s v="CUST01588"/>
    <s v="POL01134"/>
    <x v="14"/>
    <s v="South"/>
    <n v="48589.99"/>
    <d v="2025-08-05T00:00:00"/>
    <d v="2025-08-29T00:00:00"/>
    <s v="Settled"/>
    <n v="24"/>
    <n v="15"/>
    <s v="AGT033"/>
    <s v="Health"/>
    <s v="Manual Review"/>
    <n v="1"/>
    <s v="Valid"/>
    <x v="1"/>
    <x v="0"/>
  </r>
  <r>
    <x v="1570"/>
    <s v="CUST00588"/>
    <s v="POL01842"/>
    <x v="4"/>
    <s v="Central"/>
    <n v="87399.19"/>
    <d v="2025-01-05T00:00:00"/>
    <m/>
    <s v="Under Review"/>
    <n v="21"/>
    <n v="15"/>
    <s v="AGT027"/>
    <s v="Health"/>
    <s v="Manual Review"/>
    <n v="1"/>
    <s v="Valid"/>
    <x v="1"/>
    <x v="4"/>
  </r>
  <r>
    <x v="1571"/>
    <s v="CUST02008"/>
    <s v="POL02097"/>
    <x v="7"/>
    <s v="West"/>
    <n v="15277.8"/>
    <d v="2025-02-18T00:00:00"/>
    <m/>
    <s v="Under Review"/>
    <n v="1"/>
    <n v="7"/>
    <s v="AGT020"/>
    <s v="Travel"/>
    <s v="Standard"/>
    <n v="1"/>
    <s v="Valid"/>
    <x v="2"/>
    <x v="1"/>
  </r>
  <r>
    <x v="1572"/>
    <s v="CUST00977"/>
    <s v="POL02576"/>
    <x v="2"/>
    <s v="South"/>
    <n v="391988.74"/>
    <d v="2025-03-08T00:00:00"/>
    <d v="2025-03-28T00:00:00"/>
    <s v="Settled"/>
    <n v="20"/>
    <n v="20"/>
    <s v="AGT056"/>
    <s v="Life"/>
    <s v="Standard"/>
    <n v="1"/>
    <s v="Valid"/>
    <x v="0"/>
    <x v="0"/>
  </r>
  <r>
    <x v="1573"/>
    <s v="CUST00582"/>
    <s v="POL01300"/>
    <x v="5"/>
    <s v="West"/>
    <n v="128684.5"/>
    <d v="2025-02-16T00:00:00"/>
    <d v="2025-03-08T00:00:00"/>
    <s v="Settled"/>
    <n v="20"/>
    <n v="15"/>
    <s v="AGT010"/>
    <s v="Health"/>
    <s v="Manual Review"/>
    <n v="1"/>
    <s v="Valid"/>
    <x v="2"/>
    <x v="1"/>
  </r>
  <r>
    <x v="1574"/>
    <s v="CUST02354"/>
    <s v="POL00813"/>
    <x v="4"/>
    <s v="West"/>
    <n v="73054.240000000005"/>
    <d v="2025-05-23T00:00:00"/>
    <m/>
    <s v="Under Review"/>
    <n v="10"/>
    <n v="15"/>
    <s v="AGT024"/>
    <s v="Health"/>
    <s v="Standard"/>
    <n v="1"/>
    <s v="Valid"/>
    <x v="2"/>
    <x v="1"/>
  </r>
  <r>
    <x v="1575"/>
    <s v="CUST01792"/>
    <s v="POL01780"/>
    <x v="7"/>
    <s v="South"/>
    <n v="17086.39"/>
    <d v="2025-05-19T00:00:00"/>
    <d v="2025-05-25T00:00:00"/>
    <s v="Settled"/>
    <n v="6"/>
    <n v="7"/>
    <s v="AGT009"/>
    <s v="Travel"/>
    <s v="Fast Track"/>
    <n v="1"/>
    <s v="Valid"/>
    <x v="2"/>
    <x v="0"/>
  </r>
  <r>
    <x v="1576"/>
    <s v="CUST02261"/>
    <s v="POL01867"/>
    <x v="12"/>
    <s v="South"/>
    <n v="43564.23"/>
    <d v="2025-01-27T00:00:00"/>
    <d v="2025-01-28T00:00:00"/>
    <s v="Settled"/>
    <n v="1"/>
    <n v="7"/>
    <s v="AGT037"/>
    <s v="Travel"/>
    <s v="Standard"/>
    <n v="1"/>
    <s v="Valid"/>
    <x v="1"/>
    <x v="0"/>
  </r>
  <r>
    <x v="1577"/>
    <s v="CUST01360"/>
    <s v="POL00890"/>
    <x v="5"/>
    <s v="West"/>
    <n v="233895.26"/>
    <d v="2025-08-09T00:00:00"/>
    <m/>
    <s v="Pending"/>
    <n v="15"/>
    <n v="15"/>
    <s v="AGT054"/>
    <s v="Health"/>
    <s v="Standard"/>
    <n v="1"/>
    <s v="Valid"/>
    <x v="2"/>
    <x v="1"/>
  </r>
  <r>
    <x v="1578"/>
    <s v="CUST01683"/>
    <s v="POL00235"/>
    <x v="8"/>
    <s v="West"/>
    <n v="1046119.8"/>
    <d v="2025-06-11T00:00:00"/>
    <d v="2025-07-16T00:00:00"/>
    <s v="Settled"/>
    <n v="35"/>
    <n v="20"/>
    <s v="AGT042"/>
    <s v="Life"/>
    <s v="Fraud Review"/>
    <n v="1"/>
    <s v="Valid"/>
    <x v="0"/>
    <x v="1"/>
  </r>
  <r>
    <x v="1579"/>
    <s v="CUST00893"/>
    <s v="POL01065"/>
    <x v="3"/>
    <s v="West"/>
    <n v="84075.37"/>
    <d v="2025-05-11T00:00:00"/>
    <d v="2025-05-13T00:00:00"/>
    <s v="Settled"/>
    <n v="2"/>
    <n v="10"/>
    <s v="AGT058"/>
    <s v="Motor"/>
    <s v="Standard"/>
    <n v="1"/>
    <s v="Valid"/>
    <x v="4"/>
    <x v="1"/>
  </r>
  <r>
    <x v="1580"/>
    <s v="CUST00144"/>
    <s v="POL00226"/>
    <x v="4"/>
    <s v="South"/>
    <n v="101849.2"/>
    <d v="2025-03-23T00:00:00"/>
    <d v="2025-03-28T00:00:00"/>
    <s v="Rejected"/>
    <n v="5"/>
    <n v="15"/>
    <s v="AGT046"/>
    <s v="Health"/>
    <s v="Standard"/>
    <n v="1"/>
    <s v="Valid"/>
    <x v="4"/>
    <x v="0"/>
  </r>
  <r>
    <x v="1581"/>
    <s v="CUST00159"/>
    <s v="POL00264"/>
    <x v="3"/>
    <s v="West"/>
    <n v="46786.16"/>
    <d v="2025-05-08T00:00:00"/>
    <m/>
    <s v="Under Review"/>
    <n v="10"/>
    <n v="12"/>
    <s v="AGT030"/>
    <s v="Home"/>
    <s v="Fast Track"/>
    <n v="1"/>
    <s v="Valid"/>
    <x v="2"/>
    <x v="1"/>
  </r>
  <r>
    <x v="1582"/>
    <s v="CUST00099"/>
    <s v="POL03091"/>
    <x v="14"/>
    <s v="West"/>
    <n v="199671.3"/>
    <d v="2025-02-24T00:00:00"/>
    <m/>
    <s v="Pending"/>
    <n v="30"/>
    <n v="15"/>
    <s v="AGT073"/>
    <s v="Health"/>
    <s v="Fraud Review"/>
    <n v="1"/>
    <s v="Valid"/>
    <x v="4"/>
    <x v="1"/>
  </r>
  <r>
    <x v="1583"/>
    <s v="CUST00017"/>
    <s v="POL02501"/>
    <x v="6"/>
    <s v="South"/>
    <n v="24303.98"/>
    <d v="2025-10-27T00:00:00"/>
    <d v="2025-11-10T00:00:00"/>
    <s v="Settled"/>
    <n v="14"/>
    <n v="12"/>
    <s v="AGT049"/>
    <s v="Home"/>
    <s v="Standard"/>
    <n v="1"/>
    <s v="Valid"/>
    <x v="2"/>
    <x v="0"/>
  </r>
  <r>
    <x v="1584"/>
    <s v="CUST01427"/>
    <s v="POL00114"/>
    <x v="14"/>
    <s v="South"/>
    <n v="184419.11"/>
    <d v="2025-06-21T00:00:00"/>
    <d v="2025-06-29T00:00:00"/>
    <s v="Settled"/>
    <n v="8"/>
    <n v="15"/>
    <s v="AGT004"/>
    <s v="Health"/>
    <s v="Standard"/>
    <n v="1"/>
    <s v="Valid"/>
    <x v="1"/>
    <x v="0"/>
  </r>
  <r>
    <x v="1585"/>
    <s v="CUST00700"/>
    <s v="POL01117"/>
    <x v="14"/>
    <s v="South"/>
    <n v="86484.21"/>
    <d v="2025-10-17T00:00:00"/>
    <d v="2025-11-10T00:00:00"/>
    <s v="Settled"/>
    <n v="24"/>
    <n v="15"/>
    <s v="AGT013"/>
    <s v="Health"/>
    <s v="Manual Review"/>
    <n v="1"/>
    <s v="Valid"/>
    <x v="4"/>
    <x v="0"/>
  </r>
  <r>
    <x v="1586"/>
    <s v="CUST00614"/>
    <s v="POL00815"/>
    <x v="11"/>
    <s v="West"/>
    <n v="13378.13"/>
    <d v="2025-10-13T00:00:00"/>
    <d v="2025-10-22T00:00:00"/>
    <s v="Settled"/>
    <n v="9"/>
    <n v="10"/>
    <s v="AGT054"/>
    <s v="Motor"/>
    <s v="Standard"/>
    <n v="1"/>
    <s v="Valid"/>
    <x v="0"/>
    <x v="1"/>
  </r>
  <r>
    <x v="1587"/>
    <s v="CUST02211"/>
    <s v="POL03120"/>
    <x v="9"/>
    <s v="North"/>
    <n v="136904.20000000001"/>
    <d v="2025-06-08T00:00:00"/>
    <m/>
    <s v="Pending"/>
    <n v="3"/>
    <n v="12"/>
    <s v="AGT002"/>
    <s v="Home"/>
    <s v="Standard"/>
    <n v="1"/>
    <s v="Valid"/>
    <x v="0"/>
    <x v="2"/>
  </r>
  <r>
    <x v="1588"/>
    <s v="CUST00038"/>
    <s v="POL01401"/>
    <x v="6"/>
    <s v="Central"/>
    <n v="99363.29"/>
    <d v="2025-05-13T00:00:00"/>
    <d v="2025-05-26T00:00:00"/>
    <s v="Settled"/>
    <n v="13"/>
    <n v="12"/>
    <s v="AGT014"/>
    <s v="Home"/>
    <s v="Standard"/>
    <n v="1"/>
    <s v="Valid"/>
    <x v="3"/>
    <x v="4"/>
  </r>
  <r>
    <x v="1589"/>
    <s v="CUST01059"/>
    <s v="POL00832"/>
    <x v="9"/>
    <s v="South"/>
    <n v="82171.3"/>
    <d v="2025-08-28T00:00:00"/>
    <m/>
    <s v="Pending"/>
    <n v="24"/>
    <n v="12"/>
    <s v="AGT008"/>
    <s v="Home"/>
    <s v="Fraud Review"/>
    <n v="1"/>
    <s v="Valid"/>
    <x v="0"/>
    <x v="0"/>
  </r>
  <r>
    <x v="1590"/>
    <s v="CUST02156"/>
    <s v="POL02032"/>
    <x v="10"/>
    <s v="West"/>
    <n v="25173.31"/>
    <d v="2025-05-09T00:00:00"/>
    <d v="2025-05-22T00:00:00"/>
    <s v="Settled"/>
    <n v="13"/>
    <n v="7"/>
    <s v="AGT065"/>
    <s v="Travel"/>
    <s v="Standard"/>
    <n v="1"/>
    <s v="Valid"/>
    <x v="4"/>
    <x v="1"/>
  </r>
  <r>
    <x v="1591"/>
    <s v="CUST01894"/>
    <s v="POL01521"/>
    <x v="14"/>
    <s v="North"/>
    <n v="83957.81"/>
    <d v="2025-05-31T00:00:00"/>
    <d v="2025-06-24T00:00:00"/>
    <s v="Settled"/>
    <n v="24"/>
    <n v="15"/>
    <s v="AGT009"/>
    <s v="Health"/>
    <s v="Fraud Review"/>
    <n v="1"/>
    <s v="Valid"/>
    <x v="0"/>
    <x v="2"/>
  </r>
  <r>
    <x v="1592"/>
    <s v="CUST00334"/>
    <s v="POL00600"/>
    <x v="8"/>
    <s v="West"/>
    <n v="295752.71000000002"/>
    <d v="2025-05-17T00:00:00"/>
    <d v="2025-06-09T00:00:00"/>
    <s v="Rejected"/>
    <n v="23"/>
    <n v="20"/>
    <s v="AGT017"/>
    <s v="Life"/>
    <s v="Standard"/>
    <n v="1"/>
    <s v="Valid"/>
    <x v="0"/>
    <x v="1"/>
  </r>
  <r>
    <x v="1593"/>
    <s v="CUST01919"/>
    <s v="POL00978"/>
    <x v="3"/>
    <s v="East"/>
    <n v="24908.43"/>
    <d v="2025-07-21T00:00:00"/>
    <m/>
    <s v="Under Review"/>
    <n v="19"/>
    <n v="10"/>
    <s v="AGT079"/>
    <s v="Motor"/>
    <s v="Manual Review"/>
    <n v="1"/>
    <s v="Valid"/>
    <x v="2"/>
    <x v="3"/>
  </r>
  <r>
    <x v="1594"/>
    <s v="CUST01684"/>
    <s v="POL00408"/>
    <x v="2"/>
    <s v="West"/>
    <n v="389812.93"/>
    <d v="2025-01-19T00:00:00"/>
    <m/>
    <s v="Pending"/>
    <n v="25"/>
    <n v="20"/>
    <s v="AGT010"/>
    <s v="Life"/>
    <s v="Standard"/>
    <n v="1"/>
    <s v="Valid"/>
    <x v="1"/>
    <x v="1"/>
  </r>
  <r>
    <x v="1595"/>
    <s v="CUST01122"/>
    <s v="POL02221"/>
    <x v="0"/>
    <s v="Central"/>
    <n v="50786.27"/>
    <d v="2025-04-02T00:00:00"/>
    <m/>
    <s v="Under Review"/>
    <n v="14"/>
    <n v="10"/>
    <s v="AGT019"/>
    <s v="Motor"/>
    <s v="Standard"/>
    <n v="1"/>
    <s v="Valid"/>
    <x v="3"/>
    <x v="4"/>
  </r>
  <r>
    <x v="1596"/>
    <s v="CUST00554"/>
    <s v="POL03107"/>
    <x v="1"/>
    <s v="North"/>
    <n v="841551.69"/>
    <d v="2025-08-16T00:00:00"/>
    <m/>
    <s v="Pending"/>
    <n v="27"/>
    <n v="20"/>
    <s v="AGT066"/>
    <s v="Life"/>
    <s v="Manual Review"/>
    <n v="1"/>
    <s v="Valid"/>
    <x v="0"/>
    <x v="2"/>
  </r>
  <r>
    <x v="1597"/>
    <s v="CUST01281"/>
    <s v="POL02587"/>
    <x v="12"/>
    <s v="North"/>
    <n v="52469.82"/>
    <d v="2025-06-16T00:00:00"/>
    <d v="2025-06-17T00:00:00"/>
    <s v="Settled"/>
    <n v="1"/>
    <n v="7"/>
    <s v="AGT011"/>
    <s v="Travel"/>
    <s v="Standard"/>
    <n v="1"/>
    <s v="Valid"/>
    <x v="2"/>
    <x v="2"/>
  </r>
  <r>
    <x v="1598"/>
    <s v="CUST00004"/>
    <s v="POL01202"/>
    <x v="11"/>
    <s v="North"/>
    <n v="122310.7"/>
    <d v="2025-08-20T00:00:00"/>
    <m/>
    <s v="Pending"/>
    <n v="1"/>
    <n v="10"/>
    <s v="AGT019"/>
    <s v="Motor"/>
    <s v="Fast Track"/>
    <n v="1"/>
    <s v="Valid"/>
    <x v="0"/>
    <x v="2"/>
  </r>
  <r>
    <x v="1599"/>
    <s v="CUST00260"/>
    <s v="POL01559"/>
    <x v="8"/>
    <s v="East"/>
    <n v="1006090.86"/>
    <d v="2025-08-03T00:00:00"/>
    <d v="2025-09-07T00:00:00"/>
    <s v="Settled"/>
    <n v="35"/>
    <n v="20"/>
    <s v="AGT064"/>
    <s v="Life"/>
    <s v="Manual Review"/>
    <n v="1"/>
    <s v="Valid"/>
    <x v="1"/>
    <x v="3"/>
  </r>
  <r>
    <x v="1600"/>
    <s v="CUST02242"/>
    <s v="POL00195"/>
    <x v="14"/>
    <s v="West"/>
    <n v="137147.09"/>
    <d v="2025-04-22T00:00:00"/>
    <d v="2025-05-07T00:00:00"/>
    <s v="Rejected"/>
    <n v="15"/>
    <n v="15"/>
    <s v="AGT001"/>
    <s v="Health"/>
    <s v="Standard"/>
    <n v="1"/>
    <s v="Valid"/>
    <x v="3"/>
    <x v="1"/>
  </r>
  <r>
    <x v="1601"/>
    <s v="CUST02348"/>
    <s v="POL01175"/>
    <x v="6"/>
    <s v="North"/>
    <n v="100022.84"/>
    <d v="2025-05-28T00:00:00"/>
    <d v="2025-06-13T00:00:00"/>
    <s v="Settled"/>
    <n v="16"/>
    <n v="12"/>
    <s v="AGT030"/>
    <s v="Home"/>
    <s v="Manual Review"/>
    <n v="1"/>
    <s v="Valid"/>
    <x v="0"/>
    <x v="2"/>
  </r>
  <r>
    <x v="1602"/>
    <s v="CUST01819"/>
    <s v="POL00103"/>
    <x v="6"/>
    <s v="West"/>
    <n v="20851.88"/>
    <d v="2025-01-24T00:00:00"/>
    <d v="2025-01-28T00:00:00"/>
    <s v="Settled"/>
    <n v="4"/>
    <n v="12"/>
    <s v="AGT021"/>
    <s v="Home"/>
    <s v="Fast Track"/>
    <n v="1"/>
    <s v="Valid"/>
    <x v="4"/>
    <x v="1"/>
  </r>
  <r>
    <x v="1603"/>
    <s v="CUST02084"/>
    <s v="POL02384"/>
    <x v="7"/>
    <s v="South"/>
    <n v="35085.29"/>
    <d v="2025-09-11T00:00:00"/>
    <d v="2025-09-17T00:00:00"/>
    <s v="Settled"/>
    <n v="6"/>
    <n v="7"/>
    <s v="AGT017"/>
    <s v="Travel"/>
    <s v="Standard"/>
    <n v="1"/>
    <s v="Valid"/>
    <x v="4"/>
    <x v="0"/>
  </r>
  <r>
    <x v="1604"/>
    <s v="CUST00614"/>
    <s v="POL02910"/>
    <x v="11"/>
    <s v="Central"/>
    <n v="200213"/>
    <d v="2025-05-29T00:00:00"/>
    <d v="2025-06-07T00:00:00"/>
    <s v="Settled"/>
    <n v="9"/>
    <n v="10"/>
    <s v="AGT032"/>
    <s v="Motor"/>
    <s v="Standard"/>
    <n v="1"/>
    <s v="Valid"/>
    <x v="0"/>
    <x v="4"/>
  </r>
  <r>
    <x v="1605"/>
    <s v="CUST02449"/>
    <s v="POL00613"/>
    <x v="4"/>
    <s v="South"/>
    <n v="152043.25"/>
    <d v="2025-03-31T00:00:00"/>
    <m/>
    <s v="Pending"/>
    <n v="23"/>
    <n v="15"/>
    <s v="AGT018"/>
    <s v="Health"/>
    <s v="Fraud Review"/>
    <n v="1"/>
    <s v="Valid"/>
    <x v="0"/>
    <x v="0"/>
  </r>
  <r>
    <x v="1606"/>
    <s v="CUST00277"/>
    <s v="POL02157"/>
    <x v="5"/>
    <s v="Central"/>
    <n v="61114.85"/>
    <d v="2025-06-28T00:00:00"/>
    <d v="2025-07-14T00:00:00"/>
    <s v="Settled"/>
    <n v="16"/>
    <n v="15"/>
    <s v="AGT062"/>
    <s v="Health"/>
    <s v="Standard"/>
    <n v="1"/>
    <s v="Valid"/>
    <x v="0"/>
    <x v="4"/>
  </r>
  <r>
    <x v="1607"/>
    <s v="CUST01199"/>
    <s v="POL01919"/>
    <x v="5"/>
    <s v="East"/>
    <n v="88372.73"/>
    <d v="2025-01-05T00:00:00"/>
    <d v="2025-01-30T00:00:00"/>
    <s v="Settled"/>
    <n v="25"/>
    <n v="15"/>
    <s v="AGT012"/>
    <s v="Health"/>
    <s v="Manual Review"/>
    <n v="1"/>
    <s v="Valid"/>
    <x v="2"/>
    <x v="3"/>
  </r>
  <r>
    <x v="1608"/>
    <s v="CUST01127"/>
    <s v="POL01338"/>
    <x v="2"/>
    <s v="Central"/>
    <n v="209032.21"/>
    <d v="2025-05-19T00:00:00"/>
    <d v="2025-06-08T00:00:00"/>
    <s v="Settled"/>
    <n v="20"/>
    <n v="20"/>
    <s v="AGT032"/>
    <s v="Life"/>
    <s v="Standard"/>
    <n v="1"/>
    <s v="Valid"/>
    <x v="4"/>
    <x v="4"/>
  </r>
  <r>
    <x v="1609"/>
    <s v="CUST01446"/>
    <s v="POL02348"/>
    <x v="12"/>
    <s v="West"/>
    <n v="36595.480000000003"/>
    <d v="2025-11-02T00:00:00"/>
    <m/>
    <s v="Pending"/>
    <n v="18"/>
    <n v="7"/>
    <s v="AGT007"/>
    <s v="Travel"/>
    <s v="Manual Review"/>
    <n v="1"/>
    <s v="Valid"/>
    <x v="4"/>
    <x v="1"/>
  </r>
  <r>
    <x v="1610"/>
    <s v="CUST01939"/>
    <s v="POL02176"/>
    <x v="0"/>
    <s v="South"/>
    <n v="46647.85"/>
    <d v="2025-05-09T00:00:00"/>
    <d v="2025-05-21T00:00:00"/>
    <s v="Settled"/>
    <n v="12"/>
    <n v="10"/>
    <s v="AGT009"/>
    <s v="Motor"/>
    <s v="Standard"/>
    <n v="1"/>
    <s v="Valid"/>
    <x v="3"/>
    <x v="0"/>
  </r>
  <r>
    <x v="1611"/>
    <s v="CUST00594"/>
    <s v="POL00862"/>
    <x v="7"/>
    <s v="West"/>
    <n v="76461.45"/>
    <d v="2025-05-01T00:00:00"/>
    <d v="2025-05-03T00:00:00"/>
    <s v="Settled"/>
    <n v="2"/>
    <n v="7"/>
    <s v="AGT055"/>
    <s v="Travel"/>
    <s v="Standard"/>
    <n v="1"/>
    <s v="Valid"/>
    <x v="4"/>
    <x v="1"/>
  </r>
  <r>
    <x v="1612"/>
    <s v="CUST01530"/>
    <s v="POL02556"/>
    <x v="11"/>
    <s v="East"/>
    <n v="70287.960000000006"/>
    <d v="2025-05-31T00:00:00"/>
    <d v="2025-06-04T00:00:00"/>
    <s v="Settled"/>
    <n v="4"/>
    <n v="10"/>
    <s v="AGT037"/>
    <s v="Motor"/>
    <s v="Fast Track"/>
    <n v="1"/>
    <s v="Valid"/>
    <x v="4"/>
    <x v="3"/>
  </r>
  <r>
    <x v="1613"/>
    <s v="CUST01499"/>
    <s v="POL02099"/>
    <x v="5"/>
    <s v="South"/>
    <n v="100493.48"/>
    <d v="2025-03-26T00:00:00"/>
    <d v="2025-04-08T00:00:00"/>
    <s v="Settled"/>
    <n v="13"/>
    <n v="15"/>
    <s v="AGT036"/>
    <s v="Health"/>
    <s v="Standard"/>
    <n v="1"/>
    <s v="Valid"/>
    <x v="3"/>
    <x v="0"/>
  </r>
  <r>
    <x v="1614"/>
    <s v="CUST01373"/>
    <s v="POL01000"/>
    <x v="12"/>
    <s v="East"/>
    <n v="17511.13"/>
    <d v="2025-03-15T00:00:00"/>
    <d v="2025-03-22T00:00:00"/>
    <s v="Settled"/>
    <n v="7"/>
    <n v="7"/>
    <s v="AGT022"/>
    <s v="Travel"/>
    <s v="Standard"/>
    <n v="1"/>
    <s v="Valid"/>
    <x v="2"/>
    <x v="3"/>
  </r>
  <r>
    <x v="1615"/>
    <s v="CUST01733"/>
    <s v="POL02353"/>
    <x v="5"/>
    <s v="Central"/>
    <n v="64788.76"/>
    <d v="2025-06-09T00:00:00"/>
    <m/>
    <s v="Under Review"/>
    <n v="18"/>
    <n v="15"/>
    <s v="AGT012"/>
    <s v="Health"/>
    <s v="Manual Review"/>
    <n v="1"/>
    <s v="Valid"/>
    <x v="0"/>
    <x v="4"/>
  </r>
  <r>
    <x v="1616"/>
    <s v="CUST02247"/>
    <s v="POL02051"/>
    <x v="3"/>
    <s v="West"/>
    <n v="51902.54"/>
    <d v="2025-08-10T00:00:00"/>
    <d v="2025-08-20T00:00:00"/>
    <s v="Settled"/>
    <n v="10"/>
    <n v="12"/>
    <s v="AGT071"/>
    <s v="Home"/>
    <s v="Standard"/>
    <n v="1"/>
    <s v="Valid"/>
    <x v="1"/>
    <x v="1"/>
  </r>
  <r>
    <x v="1617"/>
    <s v="CUST02022"/>
    <s v="POL00376"/>
    <x v="1"/>
    <s v="North"/>
    <n v="753646.66"/>
    <d v="2025-03-25T00:00:00"/>
    <m/>
    <s v="Pending"/>
    <n v="22"/>
    <n v="20"/>
    <s v="AGT064"/>
    <s v="Life"/>
    <s v="Standard"/>
    <n v="1"/>
    <s v="Valid"/>
    <x v="3"/>
    <x v="2"/>
  </r>
  <r>
    <x v="1618"/>
    <s v="CUST00600"/>
    <s v="POL00533"/>
    <x v="10"/>
    <s v="West"/>
    <n v="21489.41"/>
    <d v="2025-03-12T00:00:00"/>
    <d v="2025-03-27T00:00:00"/>
    <s v="Settled"/>
    <n v="15"/>
    <n v="7"/>
    <s v="AGT037"/>
    <s v="Travel"/>
    <s v="Manual Review"/>
    <n v="1"/>
    <s v="Valid"/>
    <x v="2"/>
    <x v="1"/>
  </r>
  <r>
    <x v="1619"/>
    <s v="CUST01978"/>
    <s v="POL01037"/>
    <x v="3"/>
    <s v="South"/>
    <n v="122032.71"/>
    <d v="2025-09-02T00:00:00"/>
    <d v="2025-09-08T00:00:00"/>
    <s v="Settled"/>
    <n v="6"/>
    <n v="12"/>
    <s v="AGT002"/>
    <s v="Home"/>
    <s v="Fast Track"/>
    <n v="1"/>
    <s v="Valid"/>
    <x v="3"/>
    <x v="0"/>
  </r>
  <r>
    <x v="1620"/>
    <s v="CUST02291"/>
    <s v="POL00142"/>
    <x v="7"/>
    <s v="North"/>
    <n v="10961.26"/>
    <d v="2025-06-17T00:00:00"/>
    <d v="2025-06-18T00:00:00"/>
    <s v="Settled"/>
    <n v="1"/>
    <n v="7"/>
    <s v="AGT072"/>
    <s v="Travel"/>
    <s v="Standard"/>
    <n v="1"/>
    <s v="Valid"/>
    <x v="1"/>
    <x v="2"/>
  </r>
  <r>
    <x v="1621"/>
    <s v="CUST01128"/>
    <s v="POL01301"/>
    <x v="2"/>
    <s v="North"/>
    <n v="134698.19"/>
    <d v="2025-04-13T00:00:00"/>
    <d v="2025-04-30T00:00:00"/>
    <s v="Settled"/>
    <n v="17"/>
    <n v="20"/>
    <s v="AGT035"/>
    <s v="Life"/>
    <s v="Fast Track"/>
    <n v="1"/>
    <s v="Valid"/>
    <x v="0"/>
    <x v="2"/>
  </r>
  <r>
    <x v="1622"/>
    <s v="CUST00862"/>
    <s v="POL01477"/>
    <x v="14"/>
    <s v="North"/>
    <n v="72235.05"/>
    <d v="2025-10-10T00:00:00"/>
    <d v="2025-10-26T00:00:00"/>
    <s v="Settled"/>
    <n v="16"/>
    <n v="15"/>
    <s v="AGT016"/>
    <s v="Health"/>
    <s v="Manual Review"/>
    <n v="1"/>
    <s v="Valid"/>
    <x v="3"/>
    <x v="2"/>
  </r>
  <r>
    <x v="1623"/>
    <s v="CUST01277"/>
    <s v="POL02484"/>
    <x v="3"/>
    <s v="West"/>
    <n v="53091.72"/>
    <d v="2025-11-28T00:00:00"/>
    <d v="2025-12-07T00:00:00"/>
    <s v="Settled"/>
    <n v="9"/>
    <n v="10"/>
    <s v="AGT011"/>
    <s v="Motor"/>
    <s v="Standard"/>
    <n v="1"/>
    <s v="Valid"/>
    <x v="0"/>
    <x v="1"/>
  </r>
  <r>
    <x v="1624"/>
    <s v="CUST00770"/>
    <s v="POL00549"/>
    <x v="3"/>
    <s v="South"/>
    <n v="76208.009999999995"/>
    <d v="2025-10-11T00:00:00"/>
    <d v="2025-10-26T00:00:00"/>
    <s v="Settled"/>
    <n v="15"/>
    <n v="10"/>
    <s v="AGT080"/>
    <s v="Motor"/>
    <s v="Manual Review"/>
    <n v="1"/>
    <s v="Valid"/>
    <x v="2"/>
    <x v="0"/>
  </r>
  <r>
    <x v="1625"/>
    <s v="CUST00315"/>
    <s v="POL01817"/>
    <x v="14"/>
    <s v="North"/>
    <n v="314151.36"/>
    <d v="2025-04-03T00:00:00"/>
    <d v="2025-04-27T00:00:00"/>
    <s v="Settled"/>
    <n v="24"/>
    <n v="15"/>
    <s v="AGT003"/>
    <s v="Health"/>
    <s v="Standard"/>
    <n v="1"/>
    <s v="Valid"/>
    <x v="2"/>
    <x v="2"/>
  </r>
  <r>
    <x v="1626"/>
    <s v="CUST00237"/>
    <s v="POL02127"/>
    <x v="3"/>
    <s v="South"/>
    <n v="29643.82"/>
    <d v="2025-11-22T00:00:00"/>
    <d v="2025-12-23T00:00:00"/>
    <s v="Settled"/>
    <n v="31"/>
    <n v="12"/>
    <s v="AGT030"/>
    <s v="Home"/>
    <s v="Fraud Review"/>
    <n v="1"/>
    <s v="Valid"/>
    <x v="2"/>
    <x v="0"/>
  </r>
  <r>
    <x v="1627"/>
    <s v="CUST00374"/>
    <s v="POL01439"/>
    <x v="11"/>
    <s v="Central"/>
    <n v="122778.7"/>
    <d v="2025-05-01T00:00:00"/>
    <m/>
    <s v="Under Review"/>
    <n v="16"/>
    <n v="10"/>
    <s v="AGT045"/>
    <s v="Motor"/>
    <s v="Manual Review"/>
    <n v="1"/>
    <s v="Valid"/>
    <x v="3"/>
    <x v="4"/>
  </r>
  <r>
    <x v="1628"/>
    <s v="CUST00782"/>
    <s v="POL02904"/>
    <x v="8"/>
    <s v="West"/>
    <n v="414723.26"/>
    <d v="2025-01-27T00:00:00"/>
    <d v="2025-02-09T00:00:00"/>
    <s v="Settled"/>
    <n v="13"/>
    <n v="20"/>
    <s v="AGT024"/>
    <s v="Life"/>
    <s v="Standard"/>
    <n v="1"/>
    <s v="Valid"/>
    <x v="2"/>
    <x v="1"/>
  </r>
  <r>
    <x v="1629"/>
    <s v="CUST00605"/>
    <s v="POL01021"/>
    <x v="1"/>
    <s v="East"/>
    <n v="200739.34"/>
    <d v="2025-06-29T00:00:00"/>
    <d v="2025-07-21T00:00:00"/>
    <s v="Settled"/>
    <n v="22"/>
    <n v="20"/>
    <s v="AGT013"/>
    <s v="Life"/>
    <s v="Standard"/>
    <n v="1"/>
    <s v="Valid"/>
    <x v="0"/>
    <x v="3"/>
  </r>
  <r>
    <x v="1630"/>
    <s v="CUST02342"/>
    <s v="POL01306"/>
    <x v="1"/>
    <s v="West"/>
    <n v="226311.94"/>
    <d v="2025-11-16T00:00:00"/>
    <m/>
    <s v="Pending"/>
    <n v="24"/>
    <n v="20"/>
    <s v="AGT052"/>
    <s v="Life"/>
    <s v="Standard"/>
    <n v="1"/>
    <s v="Valid"/>
    <x v="3"/>
    <x v="1"/>
  </r>
  <r>
    <x v="1631"/>
    <s v="CUST01480"/>
    <s v="POL00013"/>
    <x v="4"/>
    <s v="North"/>
    <n v="176037.59"/>
    <d v="2025-01-02T00:00:00"/>
    <d v="2025-01-12T00:00:00"/>
    <s v="Settled"/>
    <n v="10"/>
    <n v="15"/>
    <s v="AGT006"/>
    <s v="Health"/>
    <s v="Standard"/>
    <n v="1"/>
    <s v="Valid"/>
    <x v="0"/>
    <x v="2"/>
  </r>
  <r>
    <x v="1632"/>
    <s v="CUST00431"/>
    <s v="POL01315"/>
    <x v="5"/>
    <s v="Central"/>
    <n v="81627.27"/>
    <d v="2025-01-03T00:00:00"/>
    <d v="2025-01-15T00:00:00"/>
    <s v="Settled"/>
    <n v="12"/>
    <n v="15"/>
    <s v="AGT078"/>
    <s v="Health"/>
    <s v="Fast Track"/>
    <n v="1"/>
    <s v="Valid"/>
    <x v="1"/>
    <x v="4"/>
  </r>
  <r>
    <x v="1633"/>
    <s v="CUST02368"/>
    <s v="POL00065"/>
    <x v="7"/>
    <s v="North"/>
    <n v="24335.25"/>
    <d v="2025-01-02T00:00:00"/>
    <d v="2025-01-25T00:00:00"/>
    <s v="Settled"/>
    <n v="23"/>
    <n v="7"/>
    <s v="AGT039"/>
    <s v="Travel"/>
    <s v="Fraud Review"/>
    <n v="1"/>
    <s v="Valid"/>
    <x v="3"/>
    <x v="2"/>
  </r>
  <r>
    <x v="1634"/>
    <s v="CUST01385"/>
    <s v="POL03149"/>
    <x v="3"/>
    <s v="North"/>
    <n v="55637.46"/>
    <d v="2025-10-08T00:00:00"/>
    <d v="2025-11-03T00:00:00"/>
    <s v="Settled"/>
    <n v="26"/>
    <n v="12"/>
    <s v="AGT059"/>
    <s v="Home"/>
    <s v="Fraud Review"/>
    <n v="1"/>
    <s v="Valid"/>
    <x v="4"/>
    <x v="2"/>
  </r>
  <r>
    <x v="1635"/>
    <s v="CUST02124"/>
    <s v="POL00770"/>
    <x v="3"/>
    <s v="South"/>
    <n v="37748.15"/>
    <d v="2025-03-20T00:00:00"/>
    <d v="2025-03-28T00:00:00"/>
    <s v="Rejected"/>
    <n v="8"/>
    <n v="10"/>
    <s v="AGT068"/>
    <s v="Motor"/>
    <s v="Standard"/>
    <n v="1"/>
    <s v="Valid"/>
    <x v="4"/>
    <x v="0"/>
  </r>
  <r>
    <x v="1636"/>
    <s v="CUST00971"/>
    <s v="POL02599"/>
    <x v="6"/>
    <s v="North"/>
    <n v="49892.76"/>
    <d v="2025-06-15T00:00:00"/>
    <m/>
    <s v="Under Review"/>
    <n v="8"/>
    <n v="12"/>
    <s v="AGT064"/>
    <s v="Home"/>
    <s v="Standard"/>
    <n v="1"/>
    <s v="Valid"/>
    <x v="3"/>
    <x v="2"/>
  </r>
  <r>
    <x v="1637"/>
    <s v="CUST01429"/>
    <s v="POL00374"/>
    <x v="11"/>
    <s v="North"/>
    <n v="115504.91"/>
    <d v="2025-01-28T00:00:00"/>
    <d v="2025-02-17T00:00:00"/>
    <s v="Rejected"/>
    <n v="20"/>
    <n v="10"/>
    <s v="AGT039"/>
    <s v="Motor"/>
    <s v="Manual Review"/>
    <n v="1"/>
    <s v="Valid"/>
    <x v="2"/>
    <x v="2"/>
  </r>
  <r>
    <x v="1638"/>
    <s v="CUST00098"/>
    <s v="POL00878"/>
    <x v="3"/>
    <s v="West"/>
    <n v="39043.050000000003"/>
    <d v="2025-11-12T00:00:00"/>
    <d v="2025-11-19T00:00:00"/>
    <s v="Settled"/>
    <n v="7"/>
    <n v="10"/>
    <s v="AGT007"/>
    <s v="Motor"/>
    <s v="Standard"/>
    <n v="1"/>
    <s v="Valid"/>
    <x v="3"/>
    <x v="1"/>
  </r>
  <r>
    <x v="1639"/>
    <s v="CUST00456"/>
    <s v="POL00383"/>
    <x v="8"/>
    <s v="South"/>
    <n v="138055.06"/>
    <d v="2025-09-11T00:00:00"/>
    <d v="2025-09-27T00:00:00"/>
    <s v="Settled"/>
    <n v="16"/>
    <n v="20"/>
    <s v="AGT007"/>
    <s v="Life"/>
    <s v="Standard"/>
    <n v="1"/>
    <s v="Valid"/>
    <x v="3"/>
    <x v="0"/>
  </r>
  <r>
    <x v="1640"/>
    <s v="CUST01341"/>
    <s v="POL01180"/>
    <x v="1"/>
    <s v="North"/>
    <n v="336072"/>
    <d v="2025-07-10T00:00:00"/>
    <d v="2025-07-30T00:00:00"/>
    <s v="Settled"/>
    <n v="20"/>
    <n v="20"/>
    <s v="AGT029"/>
    <s v="Life"/>
    <s v="Standard"/>
    <n v="1"/>
    <s v="Valid"/>
    <x v="0"/>
    <x v="2"/>
  </r>
  <r>
    <x v="1641"/>
    <s v="CUST00793"/>
    <s v="POL01929"/>
    <x v="3"/>
    <s v="West"/>
    <n v="38238.36"/>
    <d v="2025-10-19T00:00:00"/>
    <m/>
    <s v="Pending"/>
    <n v="1"/>
    <n v="10"/>
    <s v="AGT025"/>
    <s v="Motor"/>
    <s v="Fast Track"/>
    <n v="1"/>
    <s v="Valid"/>
    <x v="1"/>
    <x v="1"/>
  </r>
  <r>
    <x v="1642"/>
    <s v="CUST00562"/>
    <s v="POL01344"/>
    <x v="17"/>
    <s v="West"/>
    <n v="300623.55"/>
    <d v="2025-03-10T00:00:00"/>
    <d v="2025-03-30T00:00:00"/>
    <s v="Settled"/>
    <n v="20"/>
    <n v="12"/>
    <s v="AGT071"/>
    <s v="Home"/>
    <s v="Manual Review"/>
    <n v="1"/>
    <s v="Valid"/>
    <x v="1"/>
    <x v="1"/>
  </r>
  <r>
    <x v="1643"/>
    <s v="CUST00045"/>
    <s v="POL01938"/>
    <x v="11"/>
    <s v="Central"/>
    <n v="66759.899999999994"/>
    <d v="2025-05-19T00:00:00"/>
    <d v="2025-05-29T00:00:00"/>
    <s v="Settled"/>
    <n v="10"/>
    <n v="10"/>
    <s v="AGT036"/>
    <s v="Motor"/>
    <s v="Standard"/>
    <n v="1"/>
    <s v="Valid"/>
    <x v="1"/>
    <x v="4"/>
  </r>
  <r>
    <x v="1644"/>
    <s v="CUST01575"/>
    <s v="POL02581"/>
    <x v="4"/>
    <s v="North"/>
    <n v="97119.39"/>
    <d v="2025-11-21T00:00:00"/>
    <d v="2025-11-26T00:00:00"/>
    <s v="Settled"/>
    <n v="5"/>
    <n v="15"/>
    <s v="AGT080"/>
    <s v="Health"/>
    <s v="Fast Track"/>
    <n v="1"/>
    <s v="Valid"/>
    <x v="2"/>
    <x v="2"/>
  </r>
  <r>
    <x v="1645"/>
    <s v="CUST01569"/>
    <s v="POL00144"/>
    <x v="4"/>
    <s v="Central"/>
    <n v="97293.21"/>
    <d v="2025-06-22T00:00:00"/>
    <d v="2025-07-19T00:00:00"/>
    <s v="Settled"/>
    <n v="27"/>
    <n v="15"/>
    <s v="AGT023"/>
    <s v="Health"/>
    <s v="Fraud Review"/>
    <n v="1"/>
    <s v="Valid"/>
    <x v="4"/>
    <x v="4"/>
  </r>
  <r>
    <x v="1646"/>
    <s v="CUST00310"/>
    <s v="POL01358"/>
    <x v="5"/>
    <s v="West"/>
    <n v="123192.81"/>
    <d v="2025-04-12T00:00:00"/>
    <d v="2025-05-10T00:00:00"/>
    <s v="Rejected"/>
    <n v="28"/>
    <n v="15"/>
    <s v="AGT078"/>
    <s v="Health"/>
    <s v="Manual Review"/>
    <n v="1"/>
    <s v="Valid"/>
    <x v="2"/>
    <x v="1"/>
  </r>
  <r>
    <x v="1647"/>
    <s v="CUST01446"/>
    <s v="POL01901"/>
    <x v="11"/>
    <s v="East"/>
    <n v="103146.59"/>
    <d v="2025-07-24T00:00:00"/>
    <d v="2025-08-08T00:00:00"/>
    <s v="Settled"/>
    <n v="15"/>
    <n v="10"/>
    <s v="AGT028"/>
    <s v="Motor"/>
    <s v="Standard"/>
    <n v="1"/>
    <s v="Valid"/>
    <x v="4"/>
    <x v="3"/>
  </r>
  <r>
    <x v="1648"/>
    <s v="CUST02230"/>
    <s v="POL01676"/>
    <x v="14"/>
    <s v="South"/>
    <n v="86634.62"/>
    <d v="2025-11-09T00:00:00"/>
    <d v="2025-11-20T00:00:00"/>
    <s v="Settled"/>
    <n v="11"/>
    <n v="15"/>
    <s v="AGT080"/>
    <s v="Health"/>
    <s v="Standard"/>
    <n v="1"/>
    <s v="Valid"/>
    <x v="3"/>
    <x v="0"/>
  </r>
  <r>
    <x v="1649"/>
    <s v="CUST02261"/>
    <s v="POL00467"/>
    <x v="3"/>
    <s v="East"/>
    <n v="56833.38"/>
    <d v="2025-02-01T00:00:00"/>
    <d v="2025-02-10T00:00:00"/>
    <s v="Settled"/>
    <n v="9"/>
    <n v="12"/>
    <s v="AGT041"/>
    <s v="Home"/>
    <s v="Standard"/>
    <n v="1"/>
    <s v="Valid"/>
    <x v="1"/>
    <x v="3"/>
  </r>
  <r>
    <x v="1650"/>
    <s v="CUST00453"/>
    <s v="POL00662"/>
    <x v="12"/>
    <s v="North"/>
    <n v="27148.53"/>
    <d v="2025-11-29T00:00:00"/>
    <d v="2025-12-07T00:00:00"/>
    <s v="Settled"/>
    <n v="8"/>
    <n v="7"/>
    <s v="AGT002"/>
    <s v="Travel"/>
    <s v="Manual Review"/>
    <n v="1"/>
    <s v="Valid"/>
    <x v="2"/>
    <x v="2"/>
  </r>
  <r>
    <x v="1651"/>
    <s v="CUST01032"/>
    <s v="POL01208"/>
    <x v="6"/>
    <s v="West"/>
    <n v="114325.05"/>
    <d v="2025-06-06T00:00:00"/>
    <d v="2025-06-18T00:00:00"/>
    <s v="Settled"/>
    <n v="12"/>
    <n v="12"/>
    <s v="AGT076"/>
    <s v="Home"/>
    <s v="Manual Review"/>
    <n v="1"/>
    <s v="Valid"/>
    <x v="2"/>
    <x v="1"/>
  </r>
  <r>
    <x v="1652"/>
    <s v="CUST00714"/>
    <s v="POL02085"/>
    <x v="4"/>
    <s v="West"/>
    <n v="29422.38"/>
    <d v="2025-01-30T00:00:00"/>
    <d v="2025-02-10T00:00:00"/>
    <s v="Settled"/>
    <n v="11"/>
    <n v="15"/>
    <s v="AGT017"/>
    <s v="Health"/>
    <s v="Standard"/>
    <n v="1"/>
    <s v="Valid"/>
    <x v="1"/>
    <x v="1"/>
  </r>
  <r>
    <x v="1653"/>
    <s v="CUST02139"/>
    <s v="POL03167"/>
    <x v="3"/>
    <s v="North"/>
    <n v="16548.509999999998"/>
    <d v="2025-11-17T00:00:00"/>
    <m/>
    <s v="Pending"/>
    <n v="14"/>
    <n v="10"/>
    <s v="AGT065"/>
    <s v="Motor"/>
    <s v="Standard"/>
    <n v="1"/>
    <s v="Valid"/>
    <x v="2"/>
    <x v="2"/>
  </r>
  <r>
    <x v="1654"/>
    <s v="CUST00793"/>
    <s v="POL01179"/>
    <x v="10"/>
    <s v="South"/>
    <n v="13639.15"/>
    <d v="2025-07-10T00:00:00"/>
    <d v="2025-07-12T00:00:00"/>
    <s v="Settled"/>
    <n v="2"/>
    <n v="7"/>
    <s v="AGT066"/>
    <s v="Travel"/>
    <s v="Standard"/>
    <n v="1"/>
    <s v="Valid"/>
    <x v="1"/>
    <x v="0"/>
  </r>
  <r>
    <x v="1655"/>
    <s v="CUST00827"/>
    <s v="POL01671"/>
    <x v="12"/>
    <s v="Central"/>
    <n v="8440.83"/>
    <d v="2025-03-11T00:00:00"/>
    <d v="2025-04-06T00:00:00"/>
    <s v="Settled"/>
    <n v="26"/>
    <n v="7"/>
    <s v="AGT017"/>
    <s v="Travel"/>
    <s v="Fraud Review"/>
    <n v="1"/>
    <s v="Valid"/>
    <x v="3"/>
    <x v="4"/>
  </r>
  <r>
    <x v="1656"/>
    <s v="CUST01547"/>
    <s v="POL00981"/>
    <x v="11"/>
    <s v="East"/>
    <n v="47379.28"/>
    <d v="2025-03-03T00:00:00"/>
    <m/>
    <s v="Pending"/>
    <n v="14"/>
    <n v="10"/>
    <s v="AGT046"/>
    <s v="Motor"/>
    <s v="Standard"/>
    <n v="1"/>
    <s v="Valid"/>
    <x v="3"/>
    <x v="3"/>
  </r>
  <r>
    <x v="1657"/>
    <s v="CUST01449"/>
    <s v="POL00110"/>
    <x v="3"/>
    <s v="East"/>
    <n v="39330.980000000003"/>
    <d v="2025-01-29T00:00:00"/>
    <d v="2025-02-06T00:00:00"/>
    <s v="Settled"/>
    <n v="8"/>
    <n v="10"/>
    <s v="AGT063"/>
    <s v="Motor"/>
    <s v="Manual Review"/>
    <n v="1"/>
    <s v="Valid"/>
    <x v="4"/>
    <x v="3"/>
  </r>
  <r>
    <x v="1658"/>
    <s v="CUST02236"/>
    <s v="POL01275"/>
    <x v="14"/>
    <s v="Central"/>
    <n v="90042.2"/>
    <d v="2025-06-26T00:00:00"/>
    <m/>
    <s v="Under Review"/>
    <n v="11"/>
    <n v="15"/>
    <s v="AGT076"/>
    <s v="Health"/>
    <s v="Fast Track"/>
    <n v="1"/>
    <s v="Valid"/>
    <x v="0"/>
    <x v="4"/>
  </r>
  <r>
    <x v="1659"/>
    <s v="CUST00913"/>
    <s v="POL01113"/>
    <x v="1"/>
    <s v="North"/>
    <n v="475697.97"/>
    <d v="2025-04-04T00:00:00"/>
    <m/>
    <s v="Pending"/>
    <n v="29"/>
    <n v="20"/>
    <s v="AGT032"/>
    <s v="Life"/>
    <s v="Manual Review"/>
    <n v="1"/>
    <s v="Valid"/>
    <x v="1"/>
    <x v="2"/>
  </r>
  <r>
    <x v="1660"/>
    <s v="CUST01120"/>
    <s v="POL00482"/>
    <x v="3"/>
    <s v="West"/>
    <n v="78450.240000000005"/>
    <d v="2025-04-17T00:00:00"/>
    <d v="2025-04-26T00:00:00"/>
    <s v="Settled"/>
    <n v="9"/>
    <n v="10"/>
    <s v="AGT033"/>
    <s v="Motor"/>
    <s v="Standard"/>
    <n v="1"/>
    <s v="Valid"/>
    <x v="4"/>
    <x v="1"/>
  </r>
  <r>
    <x v="1661"/>
    <s v="CUST01827"/>
    <s v="POL02147"/>
    <x v="0"/>
    <s v="West"/>
    <n v="86209.3"/>
    <d v="2025-07-03T00:00:00"/>
    <m/>
    <s v="Pending"/>
    <n v="17"/>
    <n v="10"/>
    <s v="AGT066"/>
    <s v="Motor"/>
    <s v="Manual Review"/>
    <n v="1"/>
    <s v="Valid"/>
    <x v="2"/>
    <x v="1"/>
  </r>
  <r>
    <x v="1662"/>
    <s v="CUST02315"/>
    <s v="POL00828"/>
    <x v="1"/>
    <s v="South"/>
    <n v="554821.68000000005"/>
    <d v="2025-11-17T00:00:00"/>
    <d v="2025-12-01T00:00:00"/>
    <s v="Settled"/>
    <n v="14"/>
    <n v="20"/>
    <s v="AGT040"/>
    <s v="Life"/>
    <s v="Fast Track"/>
    <n v="1"/>
    <s v="Valid"/>
    <x v="3"/>
    <x v="0"/>
  </r>
  <r>
    <x v="1663"/>
    <s v="CUST00817"/>
    <s v="POL00719"/>
    <x v="12"/>
    <s v="South"/>
    <n v="24269.52"/>
    <d v="2025-10-18T00:00:00"/>
    <d v="2025-11-06T00:00:00"/>
    <s v="Settled"/>
    <n v="19"/>
    <n v="7"/>
    <s v="AGT050"/>
    <s v="Travel"/>
    <s v="Fraud Review"/>
    <n v="1"/>
    <s v="Valid"/>
    <x v="0"/>
    <x v="0"/>
  </r>
  <r>
    <x v="1664"/>
    <s v="CUST00779"/>
    <s v="POL01246"/>
    <x v="6"/>
    <s v="Central"/>
    <n v="20207.5"/>
    <d v="2025-02-05T00:00:00"/>
    <m/>
    <s v="Pending"/>
    <n v="12"/>
    <n v="12"/>
    <s v="AGT010"/>
    <s v="Home"/>
    <s v="Standard"/>
    <n v="1"/>
    <s v="Valid"/>
    <x v="3"/>
    <x v="4"/>
  </r>
  <r>
    <x v="1665"/>
    <s v="CUST01334"/>
    <s v="POL03087"/>
    <x v="3"/>
    <s v="North"/>
    <n v="20916.03"/>
    <d v="2025-04-29T00:00:00"/>
    <m/>
    <s v="Pending"/>
    <n v="10"/>
    <n v="10"/>
    <s v="AGT055"/>
    <s v="Motor"/>
    <s v="Standard"/>
    <n v="1"/>
    <s v="Valid"/>
    <x v="1"/>
    <x v="2"/>
  </r>
  <r>
    <x v="1666"/>
    <s v="CUST00792"/>
    <s v="POL02037"/>
    <x v="3"/>
    <s v="North"/>
    <n v="89868.07"/>
    <d v="2025-03-15T00:00:00"/>
    <d v="2025-03-22T00:00:00"/>
    <s v="Rejected"/>
    <n v="7"/>
    <n v="10"/>
    <s v="AGT027"/>
    <s v="Motor"/>
    <s v="Standard"/>
    <n v="1"/>
    <s v="Valid"/>
    <x v="0"/>
    <x v="2"/>
  </r>
  <r>
    <x v="1667"/>
    <s v="CUST02265"/>
    <s v="POL01361"/>
    <x v="6"/>
    <s v="South"/>
    <n v="124960.4"/>
    <d v="2025-04-26T00:00:00"/>
    <d v="2025-05-09T00:00:00"/>
    <s v="Settled"/>
    <n v="13"/>
    <n v="12"/>
    <s v="AGT029"/>
    <s v="Home"/>
    <s v="Standard"/>
    <n v="1"/>
    <s v="Valid"/>
    <x v="3"/>
    <x v="0"/>
  </r>
  <r>
    <x v="1668"/>
    <s v="CUST02290"/>
    <s v="POL02627"/>
    <x v="1"/>
    <s v="West"/>
    <n v="471360.44"/>
    <d v="2025-10-29T00:00:00"/>
    <m/>
    <s v="Pending"/>
    <n v="31"/>
    <n v="20"/>
    <s v="AGT073"/>
    <s v="Life"/>
    <s v="Manual Review"/>
    <n v="1"/>
    <s v="Valid"/>
    <x v="0"/>
    <x v="1"/>
  </r>
  <r>
    <x v="1669"/>
    <s v="CUST01597"/>
    <s v="POL00068"/>
    <x v="6"/>
    <s v="East"/>
    <n v="697916.32"/>
    <d v="2025-04-25T00:00:00"/>
    <d v="2025-05-09T00:00:00"/>
    <s v="Settled"/>
    <n v="14"/>
    <n v="12"/>
    <s v="AGT058"/>
    <s v="Home"/>
    <s v="Standard"/>
    <n v="1"/>
    <s v="Valid"/>
    <x v="1"/>
    <x v="3"/>
  </r>
  <r>
    <x v="1670"/>
    <s v="CUST00849"/>
    <s v="POL01078"/>
    <x v="11"/>
    <s v="South"/>
    <n v="74963.100000000006"/>
    <d v="2025-08-05T00:00:00"/>
    <d v="2025-08-15T00:00:00"/>
    <s v="Settled"/>
    <n v="10"/>
    <n v="10"/>
    <s v="AGT045"/>
    <s v="Motor"/>
    <s v="Manual Review"/>
    <n v="1"/>
    <s v="Valid"/>
    <x v="0"/>
    <x v="0"/>
  </r>
  <r>
    <x v="1671"/>
    <s v="CUST01781"/>
    <s v="POL01730"/>
    <x v="3"/>
    <s v="South"/>
    <n v="61087.61"/>
    <d v="2025-10-08T00:00:00"/>
    <d v="2025-10-18T00:00:00"/>
    <s v="Settled"/>
    <n v="10"/>
    <n v="10"/>
    <s v="AGT046"/>
    <s v="Motor"/>
    <s v="Manual Review"/>
    <n v="1"/>
    <s v="Valid"/>
    <x v="2"/>
    <x v="0"/>
  </r>
  <r>
    <x v="1672"/>
    <s v="CUST01907"/>
    <s v="POL01564"/>
    <x v="4"/>
    <s v="East"/>
    <n v="106444.36"/>
    <d v="2025-04-02T00:00:00"/>
    <d v="2025-04-19T00:00:00"/>
    <s v="Settled"/>
    <n v="17"/>
    <n v="15"/>
    <s v="AGT069"/>
    <s v="Health"/>
    <s v="Standard"/>
    <n v="1"/>
    <s v="Valid"/>
    <x v="4"/>
    <x v="3"/>
  </r>
  <r>
    <x v="1673"/>
    <s v="CUST00164"/>
    <s v="POL02164"/>
    <x v="14"/>
    <s v="West"/>
    <n v="39213.24"/>
    <d v="2025-06-06T00:00:00"/>
    <d v="2025-06-19T00:00:00"/>
    <s v="Settled"/>
    <n v="13"/>
    <n v="15"/>
    <s v="AGT050"/>
    <s v="Health"/>
    <s v="Standard"/>
    <n v="1"/>
    <s v="Valid"/>
    <x v="3"/>
    <x v="1"/>
  </r>
  <r>
    <x v="1674"/>
    <s v="CUST01059"/>
    <s v="POL02246"/>
    <x v="0"/>
    <s v="Central"/>
    <n v="106172.73"/>
    <d v="2025-09-29T00:00:00"/>
    <d v="2025-10-12T00:00:00"/>
    <s v="Settled"/>
    <n v="13"/>
    <n v="10"/>
    <s v="AGT017"/>
    <s v="Motor"/>
    <s v="Standard"/>
    <n v="1"/>
    <s v="Valid"/>
    <x v="0"/>
    <x v="4"/>
  </r>
  <r>
    <x v="1675"/>
    <s v="CUST01653"/>
    <s v="POL01460"/>
    <x v="7"/>
    <s v="South"/>
    <n v="26838.13"/>
    <d v="2025-04-21T00:00:00"/>
    <m/>
    <s v="Under Review"/>
    <n v="7"/>
    <n v="7"/>
    <s v="AGT044"/>
    <s v="Travel"/>
    <s v="Standard"/>
    <n v="1"/>
    <s v="Valid"/>
    <x v="3"/>
    <x v="0"/>
  </r>
  <r>
    <x v="1676"/>
    <s v="CUST01566"/>
    <s v="POL02975"/>
    <x v="14"/>
    <m/>
    <n v="253774.58"/>
    <d v="2025-08-12T00:00:00"/>
    <d v="2025-08-21T00:00:00"/>
    <s v="Settled"/>
    <n v="9"/>
    <n v="15"/>
    <s v="AGT051"/>
    <s v="Health"/>
    <s v="Fast Track"/>
    <n v="1"/>
    <s v="Valid"/>
    <x v="0"/>
    <x v="1"/>
  </r>
  <r>
    <x v="1677"/>
    <s v="CUST02248"/>
    <s v="POL02971"/>
    <x v="8"/>
    <s v="West"/>
    <n v="106000.03"/>
    <d v="2025-03-01T00:00:00"/>
    <m/>
    <s v="Pending"/>
    <n v="7"/>
    <n v="20"/>
    <s v="AGT005"/>
    <s v="Life"/>
    <s v="Standard"/>
    <n v="1"/>
    <s v="Valid"/>
    <x v="1"/>
    <x v="1"/>
  </r>
  <r>
    <x v="1678"/>
    <s v="CUST01894"/>
    <s v="POL01521"/>
    <x v="5"/>
    <s v="West"/>
    <n v="85251.27"/>
    <d v="2025-11-03T00:00:00"/>
    <d v="2025-11-12T00:00:00"/>
    <s v="Settled"/>
    <n v="9"/>
    <n v="15"/>
    <s v="AGT011"/>
    <s v="Health"/>
    <s v="Standard"/>
    <n v="1"/>
    <s v="Valid"/>
    <x v="0"/>
    <x v="1"/>
  </r>
  <r>
    <x v="1679"/>
    <s v="CUST00204"/>
    <s v="POL02887"/>
    <x v="3"/>
    <s v="East"/>
    <n v="43226.81"/>
    <d v="2025-02-11T00:00:00"/>
    <d v="2025-03-02T00:00:00"/>
    <s v="Settled"/>
    <n v="19"/>
    <n v="10"/>
    <s v="AGT038"/>
    <s v="Motor"/>
    <s v="Standard"/>
    <n v="1"/>
    <s v="Valid"/>
    <x v="0"/>
    <x v="3"/>
  </r>
  <r>
    <x v="1680"/>
    <s v="CUST02247"/>
    <s v="POL02051"/>
    <x v="9"/>
    <s v="North"/>
    <n v="54996.86"/>
    <d v="2025-08-19T00:00:00"/>
    <m/>
    <s v="Pending"/>
    <n v="18"/>
    <n v="12"/>
    <s v="AGT047"/>
    <s v="Home"/>
    <s v="Manual Review"/>
    <n v="1"/>
    <s v="Valid"/>
    <x v="1"/>
    <x v="2"/>
  </r>
  <r>
    <x v="1681"/>
    <s v="CUST01257"/>
    <s v="POL00445"/>
    <x v="3"/>
    <s v="West"/>
    <n v="97428.23"/>
    <d v="2025-11-22T00:00:00"/>
    <m/>
    <s v="Under Review"/>
    <n v="17"/>
    <n v="10"/>
    <s v="AGT005"/>
    <s v="Motor"/>
    <s v="Manual Review"/>
    <n v="1"/>
    <s v="Valid"/>
    <x v="3"/>
    <x v="1"/>
  </r>
  <r>
    <x v="1682"/>
    <s v="CUST00456"/>
    <s v="POL00383"/>
    <x v="8"/>
    <s v="East"/>
    <n v="244051.83"/>
    <d v="2025-02-17T00:00:00"/>
    <d v="2025-03-12T00:00:00"/>
    <s v="Settled"/>
    <n v="23"/>
    <n v="20"/>
    <s v="AGT037"/>
    <s v="Life"/>
    <s v="Fast Track"/>
    <n v="1"/>
    <s v="Valid"/>
    <x v="3"/>
    <x v="3"/>
  </r>
  <r>
    <x v="1683"/>
    <s v="CUST01706"/>
    <s v="POL00256"/>
    <x v="4"/>
    <s v="East"/>
    <n v="201844.99"/>
    <d v="2025-06-12T00:00:00"/>
    <m/>
    <s v="Pending"/>
    <n v="15"/>
    <n v="15"/>
    <s v="AGT014"/>
    <s v="Health"/>
    <s v="Standard"/>
    <n v="1"/>
    <s v="Valid"/>
    <x v="0"/>
    <x v="3"/>
  </r>
  <r>
    <x v="1684"/>
    <s v="CUST00541"/>
    <s v="POL00678"/>
    <x v="1"/>
    <s v="South"/>
    <n v="212451.09"/>
    <d v="2025-11-13T00:00:00"/>
    <m/>
    <s v="Under Review"/>
    <n v="19"/>
    <n v="20"/>
    <s v="AGT054"/>
    <s v="Life"/>
    <s v="Standard"/>
    <n v="1"/>
    <s v="Valid"/>
    <x v="3"/>
    <x v="0"/>
  </r>
  <r>
    <x v="1685"/>
    <s v="CUST01373"/>
    <s v="POL01000"/>
    <x v="10"/>
    <s v="North"/>
    <n v="23243.21"/>
    <d v="2025-01-25T00:00:00"/>
    <d v="2025-02-21T00:00:00"/>
    <s v="Settled"/>
    <n v="27"/>
    <n v="7"/>
    <s v="AGT039"/>
    <s v="Travel"/>
    <s v="Fraud Review"/>
    <n v="1"/>
    <s v="Valid"/>
    <x v="2"/>
    <x v="2"/>
  </r>
  <r>
    <x v="1686"/>
    <s v="CUST01688"/>
    <s v="POL00222"/>
    <x v="10"/>
    <s v="North"/>
    <n v="111131.58"/>
    <d v="2025-04-13T00:00:00"/>
    <d v="2025-04-15T00:00:00"/>
    <s v="Settled"/>
    <n v="2"/>
    <n v="7"/>
    <s v="AGT008"/>
    <s v="Travel"/>
    <s v="Standard"/>
    <n v="1"/>
    <s v="Valid"/>
    <x v="2"/>
    <x v="2"/>
  </r>
  <r>
    <x v="1687"/>
    <s v="CUST01442"/>
    <s v="POL01947"/>
    <x v="7"/>
    <s v="North"/>
    <n v="12467.49"/>
    <d v="2025-10-30T00:00:00"/>
    <d v="2025-11-06T00:00:00"/>
    <s v="Settled"/>
    <n v="7"/>
    <n v="7"/>
    <s v="AGT033"/>
    <s v="Travel"/>
    <s v="Standard"/>
    <n v="1"/>
    <s v="Valid"/>
    <x v="2"/>
    <x v="2"/>
  </r>
  <r>
    <x v="1688"/>
    <s v="CUST02369"/>
    <s v="POL01316"/>
    <x v="8"/>
    <s v="North"/>
    <n v="180263.79"/>
    <d v="2025-02-14T00:00:00"/>
    <d v="2025-03-04T00:00:00"/>
    <s v="Settled"/>
    <n v="18"/>
    <n v="20"/>
    <s v="AGT075"/>
    <s v="Life"/>
    <s v="Fast Track"/>
    <n v="1"/>
    <s v="Valid"/>
    <x v="1"/>
    <x v="2"/>
  </r>
  <r>
    <x v="1689"/>
    <s v="CUST00325"/>
    <s v="POL01926"/>
    <x v="1"/>
    <s v="South"/>
    <n v="40261.230000000003"/>
    <d v="2025-11-15T00:00:00"/>
    <d v="2025-12-05T00:00:00"/>
    <s v="Settled"/>
    <n v="20"/>
    <n v="20"/>
    <s v="AGT004"/>
    <s v="Life"/>
    <s v="Manual Review"/>
    <n v="1"/>
    <s v="Valid"/>
    <x v="4"/>
    <x v="0"/>
  </r>
  <r>
    <x v="1690"/>
    <s v="CUST01729"/>
    <s v="POL01610"/>
    <x v="6"/>
    <s v="North"/>
    <n v="82271.100000000006"/>
    <d v="2025-09-07T00:00:00"/>
    <d v="2025-09-10T00:00:00"/>
    <s v="Settled"/>
    <n v="3"/>
    <n v="12"/>
    <s v="AGT033"/>
    <s v="Home"/>
    <s v="Standard"/>
    <n v="1"/>
    <s v="Valid"/>
    <x v="1"/>
    <x v="2"/>
  </r>
  <r>
    <x v="1691"/>
    <s v="CUST00564"/>
    <s v="POL00870"/>
    <x v="12"/>
    <s v="South"/>
    <n v="47002.42"/>
    <d v="2025-03-21T00:00:00"/>
    <d v="2025-03-24T00:00:00"/>
    <s v="Settled"/>
    <n v="3"/>
    <n v="7"/>
    <s v="AGT011"/>
    <s v="Travel"/>
    <s v="Fast Track"/>
    <n v="1"/>
    <s v="Valid"/>
    <x v="4"/>
    <x v="0"/>
  </r>
  <r>
    <x v="1692"/>
    <s v="CUST01236"/>
    <s v="POL01968"/>
    <x v="3"/>
    <s v="Central"/>
    <n v="84838.63"/>
    <d v="2025-03-11T00:00:00"/>
    <m/>
    <s v="Pending"/>
    <n v="8"/>
    <n v="10"/>
    <s v="AGT073"/>
    <s v="Motor"/>
    <s v="Standard"/>
    <n v="1"/>
    <s v="Valid"/>
    <x v="4"/>
    <x v="4"/>
  </r>
  <r>
    <x v="1693"/>
    <s v="CUST02216"/>
    <s v="POL03044"/>
    <x v="14"/>
    <s v="East"/>
    <n v="93353.53"/>
    <d v="2025-04-16T00:00:00"/>
    <d v="2025-05-02T00:00:00"/>
    <s v="Settled"/>
    <n v="16"/>
    <n v="15"/>
    <s v="AGT038"/>
    <s v="Health"/>
    <s v="Standard"/>
    <n v="1"/>
    <s v="Valid"/>
    <x v="2"/>
    <x v="3"/>
  </r>
  <r>
    <x v="1694"/>
    <s v="CUST01862"/>
    <s v="POL01014"/>
    <x v="5"/>
    <s v="South"/>
    <n v="48089.67"/>
    <d v="2025-06-26T00:00:00"/>
    <d v="2025-07-04T00:00:00"/>
    <s v="Settled"/>
    <n v="8"/>
    <n v="15"/>
    <s v="AGT051"/>
    <s v="Health"/>
    <s v="Standard"/>
    <n v="1"/>
    <s v="Valid"/>
    <x v="1"/>
    <x v="0"/>
  </r>
  <r>
    <x v="1695"/>
    <s v="CUST00574"/>
    <s v="POL00984"/>
    <x v="3"/>
    <s v="West"/>
    <n v="57433.65"/>
    <d v="2025-11-17T00:00:00"/>
    <m/>
    <s v="Under Review"/>
    <n v="13"/>
    <n v="10"/>
    <s v="AGT078"/>
    <s v="Motor"/>
    <s v="Standard"/>
    <n v="1"/>
    <s v="Valid"/>
    <x v="0"/>
    <x v="1"/>
  </r>
  <r>
    <x v="1696"/>
    <s v="CUST00336"/>
    <s v="POL01652"/>
    <x v="7"/>
    <s v="East"/>
    <n v="23168.29"/>
    <d v="2025-09-22T00:00:00"/>
    <d v="2025-10-06T00:00:00"/>
    <s v="Settled"/>
    <n v="14"/>
    <n v="7"/>
    <s v="AGT005"/>
    <s v="Travel"/>
    <s v="Standard"/>
    <n v="1"/>
    <s v="Valid"/>
    <x v="0"/>
    <x v="3"/>
  </r>
  <r>
    <x v="1697"/>
    <s v="CUST00904"/>
    <s v="POL02574"/>
    <x v="6"/>
    <s v="North"/>
    <n v="109609.21"/>
    <d v="2025-01-06T00:00:00"/>
    <d v="2025-02-04T00:00:00"/>
    <s v="Settled"/>
    <n v="29"/>
    <n v="12"/>
    <s v="AGT039"/>
    <s v="Home"/>
    <s v="Fraud Review"/>
    <n v="1"/>
    <s v="Valid"/>
    <x v="4"/>
    <x v="2"/>
  </r>
  <r>
    <x v="1698"/>
    <s v="CUST02039"/>
    <s v="POL01701"/>
    <x v="10"/>
    <s v="East"/>
    <n v="33596.75"/>
    <d v="2025-07-16T00:00:00"/>
    <d v="2025-07-17T00:00:00"/>
    <s v="Settled"/>
    <n v="1"/>
    <n v="7"/>
    <s v="AGT006"/>
    <s v="Travel"/>
    <s v="Fast Track"/>
    <n v="1"/>
    <s v="Valid"/>
    <x v="2"/>
    <x v="3"/>
  </r>
  <r>
    <x v="1699"/>
    <s v="CUST01954"/>
    <s v="POL02663"/>
    <x v="7"/>
    <s v="South"/>
    <n v="23883.38"/>
    <d v="2025-04-19T00:00:00"/>
    <d v="2025-05-03T00:00:00"/>
    <s v="Settled"/>
    <n v="14"/>
    <n v="7"/>
    <s v="AGT062"/>
    <s v="Travel"/>
    <s v="Manual Review"/>
    <n v="1"/>
    <s v="Valid"/>
    <x v="0"/>
    <x v="0"/>
  </r>
  <r>
    <x v="1700"/>
    <s v="CUST00190"/>
    <s v="POL00238"/>
    <x v="10"/>
    <s v="East"/>
    <n v="30468.15"/>
    <d v="2025-06-27T00:00:00"/>
    <m/>
    <s v="Pending"/>
    <n v="6"/>
    <n v="7"/>
    <s v="AGT047"/>
    <s v="Travel"/>
    <s v="Fast Track"/>
    <n v="1"/>
    <s v="Valid"/>
    <x v="1"/>
    <x v="3"/>
  </r>
  <r>
    <x v="1701"/>
    <s v="CUST00388"/>
    <s v="POL00315"/>
    <x v="0"/>
    <s v="North"/>
    <m/>
    <d v="2025-05-24T00:00:00"/>
    <d v="2025-06-03T00:00:00"/>
    <s v="Settled"/>
    <n v="10"/>
    <n v="10"/>
    <s v="AGT036"/>
    <s v="Motor"/>
    <s v="Standard"/>
    <n v="1"/>
    <s v="Missing Amount"/>
    <x v="4"/>
    <x v="2"/>
  </r>
  <r>
    <x v="1702"/>
    <s v="CUST01128"/>
    <s v="POL01301"/>
    <x v="1"/>
    <s v="East"/>
    <n v="193455.97"/>
    <d v="2025-07-16T00:00:00"/>
    <m/>
    <s v="Under Review"/>
    <n v="23"/>
    <n v="20"/>
    <s v="AGT024"/>
    <s v="Life"/>
    <s v="Standard"/>
    <n v="1"/>
    <s v="Valid"/>
    <x v="0"/>
    <x v="3"/>
  </r>
  <r>
    <x v="1703"/>
    <s v="CUST01752"/>
    <s v="POL00745"/>
    <x v="3"/>
    <s v="North"/>
    <n v="115834.78"/>
    <d v="2025-09-15T00:00:00"/>
    <m/>
    <s v="Pending"/>
    <n v="8"/>
    <n v="12"/>
    <s v="AGT016"/>
    <s v="Home"/>
    <s v="Standard"/>
    <n v="1"/>
    <s v="Valid"/>
    <x v="2"/>
    <x v="2"/>
  </r>
  <r>
    <x v="1704"/>
    <s v="CUST00207"/>
    <s v="POL00075"/>
    <x v="12"/>
    <s v="South"/>
    <n v="13079.95"/>
    <d v="2025-03-21T00:00:00"/>
    <d v="2025-03-25T00:00:00"/>
    <s v="Settled"/>
    <n v="4"/>
    <n v="7"/>
    <s v="AGT074"/>
    <s v="Travel"/>
    <s v="Standard"/>
    <n v="1"/>
    <s v="Valid"/>
    <x v="4"/>
    <x v="0"/>
  </r>
  <r>
    <x v="1705"/>
    <s v="CUST01366"/>
    <s v="POL00689"/>
    <x v="14"/>
    <s v="West"/>
    <n v="95635.3"/>
    <d v="2025-05-03T00:00:00"/>
    <d v="2025-05-10T00:00:00"/>
    <s v="Settled"/>
    <n v="7"/>
    <n v="15"/>
    <s v="AGT002"/>
    <s v="Health"/>
    <s v="Standard"/>
    <n v="1"/>
    <s v="Valid"/>
    <x v="3"/>
    <x v="1"/>
  </r>
  <r>
    <x v="1706"/>
    <s v="CUST00865"/>
    <s v="POL00868"/>
    <x v="7"/>
    <s v="South"/>
    <n v="14573.42"/>
    <d v="2025-01-16T00:00:00"/>
    <m/>
    <s v="Pending"/>
    <n v="6"/>
    <n v="7"/>
    <s v="AGT011"/>
    <s v="Travel"/>
    <s v="Standard"/>
    <n v="1"/>
    <s v="Valid"/>
    <x v="3"/>
    <x v="0"/>
  </r>
  <r>
    <x v="1707"/>
    <s v="CUST02123"/>
    <s v="POL02943"/>
    <x v="0"/>
    <s v="South"/>
    <n v="63930.5"/>
    <d v="2025-04-24T00:00:00"/>
    <d v="2025-04-30T00:00:00"/>
    <s v="Settled"/>
    <n v="6"/>
    <n v="10"/>
    <s v="AGT031"/>
    <s v="Motor"/>
    <s v="Fast Track"/>
    <n v="1"/>
    <s v="Valid"/>
    <x v="0"/>
    <x v="0"/>
  </r>
  <r>
    <x v="1708"/>
    <s v="CUST01020"/>
    <s v="POL02504"/>
    <x v="6"/>
    <s v="North"/>
    <n v="148859.87"/>
    <d v="2025-11-27T00:00:00"/>
    <d v="2025-12-06T00:00:00"/>
    <s v="Settled"/>
    <n v="9"/>
    <n v="12"/>
    <s v="AGT032"/>
    <s v="Home"/>
    <s v="Standard"/>
    <n v="1"/>
    <s v="Valid"/>
    <x v="0"/>
    <x v="2"/>
  </r>
  <r>
    <x v="1709"/>
    <s v="CUST01273"/>
    <s v="POL01124"/>
    <x v="3"/>
    <s v="West"/>
    <n v="60258.54"/>
    <d v="2025-09-01T00:00:00"/>
    <m/>
    <s v="Under Review"/>
    <n v="19"/>
    <n v="12"/>
    <s v="AGT074"/>
    <s v="Home"/>
    <s v="Manual Review"/>
    <n v="1"/>
    <s v="Valid"/>
    <x v="0"/>
    <x v="1"/>
  </r>
  <r>
    <x v="1710"/>
    <s v="CUST00378"/>
    <s v="POL03066"/>
    <x v="1"/>
    <s v="East"/>
    <n v="587062.04"/>
    <d v="2025-08-14T00:00:00"/>
    <d v="2025-09-01T00:00:00"/>
    <s v="Settled"/>
    <n v="18"/>
    <n v="20"/>
    <s v="AGT025"/>
    <s v="Life"/>
    <s v="Standard"/>
    <n v="1"/>
    <s v="Valid"/>
    <x v="3"/>
    <x v="3"/>
  </r>
  <r>
    <x v="1711"/>
    <s v="CUST00175"/>
    <s v="POL02677"/>
    <x v="6"/>
    <s v="West"/>
    <n v="351724.65"/>
    <d v="2025-10-11T00:00:00"/>
    <d v="2025-10-29T00:00:00"/>
    <s v="Settled"/>
    <n v="18"/>
    <n v="12"/>
    <s v="AGT026"/>
    <s v="Home"/>
    <s v="Standard"/>
    <n v="1"/>
    <s v="Valid"/>
    <x v="1"/>
    <x v="1"/>
  </r>
  <r>
    <x v="1712"/>
    <s v="CUST01029"/>
    <s v="POL00803"/>
    <x v="3"/>
    <s v="East"/>
    <n v="42600.160000000003"/>
    <d v="2025-07-10T00:00:00"/>
    <d v="2025-07-31T00:00:00"/>
    <s v="Settled"/>
    <n v="21"/>
    <n v="10"/>
    <s v="AGT019"/>
    <s v="Motor"/>
    <s v="Manual Review"/>
    <n v="1"/>
    <s v="Valid"/>
    <x v="0"/>
    <x v="3"/>
  </r>
  <r>
    <x v="1713"/>
    <s v="CUST01761"/>
    <s v="POL01530"/>
    <x v="3"/>
    <s v="Central"/>
    <n v="100122.62"/>
    <d v="2025-02-01T00:00:00"/>
    <d v="2025-02-11T00:00:00"/>
    <s v="Settled"/>
    <n v="10"/>
    <n v="12"/>
    <s v="AGT030"/>
    <s v="Home"/>
    <s v="Standard"/>
    <n v="1"/>
    <s v="Valid"/>
    <x v="4"/>
    <x v="4"/>
  </r>
  <r>
    <x v="1714"/>
    <s v="CUST00740"/>
    <s v="POL02950"/>
    <x v="11"/>
    <s v="South"/>
    <n v="142899.23000000001"/>
    <d v="2025-08-08T00:00:00"/>
    <d v="2025-08-11T00:00:00"/>
    <s v="Settled"/>
    <n v="3"/>
    <n v="10"/>
    <s v="AGT022"/>
    <s v="Motor"/>
    <s v="Standard"/>
    <n v="1"/>
    <s v="Valid"/>
    <x v="3"/>
    <x v="0"/>
  </r>
  <r>
    <x v="1715"/>
    <s v="CUST01525"/>
    <s v="POL01464"/>
    <x v="5"/>
    <s v="West"/>
    <n v="26413.62"/>
    <d v="2025-02-17T00:00:00"/>
    <d v="2025-02-28T00:00:00"/>
    <s v="Settled"/>
    <n v="11"/>
    <n v="15"/>
    <s v="AGT056"/>
    <s v="Health"/>
    <s v="Manual Review"/>
    <n v="1"/>
    <s v="Valid"/>
    <x v="0"/>
    <x v="1"/>
  </r>
  <r>
    <x v="1716"/>
    <s v="CUST00902"/>
    <s v="POL01187"/>
    <x v="4"/>
    <s v="South"/>
    <n v="86864.84"/>
    <d v="2025-03-07T00:00:00"/>
    <d v="2025-03-26T00:00:00"/>
    <s v="Settled"/>
    <n v="19"/>
    <n v="15"/>
    <s v="AGT064"/>
    <s v="Health"/>
    <s v="Manual Review"/>
    <n v="1"/>
    <s v="Valid"/>
    <x v="0"/>
    <x v="0"/>
  </r>
  <r>
    <x v="1717"/>
    <s v="CUST01952"/>
    <s v="POL02891"/>
    <x v="3"/>
    <s v="South"/>
    <n v="53412.91"/>
    <d v="2025-08-09T00:00:00"/>
    <m/>
    <s v="Under Review"/>
    <n v="15"/>
    <n v="10"/>
    <s v="AGT059"/>
    <s v="Motor"/>
    <s v="Standard"/>
    <n v="1"/>
    <s v="Valid"/>
    <x v="4"/>
    <x v="0"/>
  </r>
  <r>
    <x v="1718"/>
    <s v="CUST01460"/>
    <s v="POL02114"/>
    <x v="11"/>
    <s v="West"/>
    <n v="116709.58"/>
    <d v="2025-11-05T00:00:00"/>
    <d v="2025-11-16T00:00:00"/>
    <s v="Settled"/>
    <n v="11"/>
    <n v="10"/>
    <s v="AGT065"/>
    <s v="Motor"/>
    <s v="Standard"/>
    <n v="1"/>
    <s v="Valid"/>
    <x v="3"/>
    <x v="1"/>
  </r>
  <r>
    <x v="1719"/>
    <s v="CUST00227"/>
    <s v="POL01411"/>
    <x v="0"/>
    <s v="Central"/>
    <n v="55426.16"/>
    <d v="2025-04-15T00:00:00"/>
    <d v="2025-04-28T00:00:00"/>
    <s v="Settled"/>
    <n v="13"/>
    <n v="10"/>
    <s v="AGT049"/>
    <s v="Motor"/>
    <s v="Standard"/>
    <n v="1"/>
    <s v="Valid"/>
    <x v="0"/>
    <x v="4"/>
  </r>
  <r>
    <x v="1720"/>
    <s v="CUST01589"/>
    <s v="POL02784"/>
    <x v="2"/>
    <s v="West"/>
    <n v="402446.24"/>
    <d v="2025-04-11T00:00:00"/>
    <d v="2025-04-19T00:00:00"/>
    <s v="Settled"/>
    <n v="8"/>
    <n v="20"/>
    <s v="AGT056"/>
    <s v="Life"/>
    <s v="Standard"/>
    <n v="1"/>
    <s v="Valid"/>
    <x v="2"/>
    <x v="1"/>
  </r>
  <r>
    <x v="1721"/>
    <s v="CUST02084"/>
    <s v="POL02384"/>
    <x v="10"/>
    <s v="South"/>
    <n v="17569.080000000002"/>
    <d v="2025-08-12T00:00:00"/>
    <d v="2025-08-15T00:00:00"/>
    <s v="Settled"/>
    <n v="3"/>
    <n v="7"/>
    <s v="AGT028"/>
    <s v="Travel"/>
    <s v="Fast Track"/>
    <n v="1"/>
    <s v="Valid"/>
    <x v="4"/>
    <x v="0"/>
  </r>
  <r>
    <x v="1722"/>
    <s v="CUST00913"/>
    <s v="POL01113"/>
    <x v="1"/>
    <s v="East"/>
    <n v="556861.81999999995"/>
    <d v="2025-04-15T00:00:00"/>
    <d v="2025-05-03T00:00:00"/>
    <s v="Settled"/>
    <n v="18"/>
    <n v="20"/>
    <s v="AGT080"/>
    <s v="Life"/>
    <s v="Standard"/>
    <n v="1"/>
    <s v="Valid"/>
    <x v="1"/>
    <x v="3"/>
  </r>
  <r>
    <x v="1723"/>
    <s v="CUST00710"/>
    <s v="POL01359"/>
    <x v="3"/>
    <s v="North"/>
    <n v="31354.18"/>
    <d v="2025-02-28T00:00:00"/>
    <d v="2025-03-07T00:00:00"/>
    <s v="Settled"/>
    <n v="7"/>
    <n v="10"/>
    <s v="AGT076"/>
    <s v="Motor"/>
    <s v="Standard"/>
    <n v="1"/>
    <s v="Valid"/>
    <x v="2"/>
    <x v="2"/>
  </r>
  <r>
    <x v="1724"/>
    <s v="CUST01435"/>
    <s v="POL00152"/>
    <x v="14"/>
    <s v="West"/>
    <n v="149707.35"/>
    <d v="2025-03-18T00:00:00"/>
    <d v="2025-04-05T00:00:00"/>
    <s v="Settled"/>
    <n v="18"/>
    <n v="15"/>
    <s v="AGT005"/>
    <s v="Health"/>
    <s v="Manual Review"/>
    <n v="1"/>
    <s v="Valid"/>
    <x v="1"/>
    <x v="1"/>
  </r>
  <r>
    <x v="1725"/>
    <s v="CUST01583"/>
    <s v="POL00326"/>
    <x v="10"/>
    <s v="South"/>
    <n v="31523.19"/>
    <d v="2025-09-26T00:00:00"/>
    <d v="2025-10-08T00:00:00"/>
    <s v="Settled"/>
    <n v="12"/>
    <n v="7"/>
    <s v="AGT029"/>
    <s v="Travel"/>
    <s v="Fraud Review"/>
    <n v="1"/>
    <s v="Valid"/>
    <x v="0"/>
    <x v="0"/>
  </r>
  <r>
    <x v="1726"/>
    <s v="CUST02355"/>
    <s v="POL03055"/>
    <x v="5"/>
    <s v="South"/>
    <n v="18398.46"/>
    <d v="2025-07-24T00:00:00"/>
    <d v="2025-08-17T00:00:00"/>
    <s v="Settled"/>
    <n v="24"/>
    <n v="15"/>
    <s v="AGT056"/>
    <s v="Health"/>
    <s v="Standard"/>
    <n v="1"/>
    <s v="Valid"/>
    <x v="2"/>
    <x v="0"/>
  </r>
  <r>
    <x v="1727"/>
    <s v="CUST02294"/>
    <s v="POL00170"/>
    <x v="10"/>
    <s v="North"/>
    <n v="31254.799999999999"/>
    <d v="2025-04-18T00:00:00"/>
    <d v="2025-04-29T00:00:00"/>
    <s v="Settled"/>
    <n v="11"/>
    <n v="7"/>
    <s v="AGT024"/>
    <s v="Travel"/>
    <s v="Manual Review"/>
    <n v="1"/>
    <s v="Valid"/>
    <x v="4"/>
    <x v="2"/>
  </r>
  <r>
    <x v="1728"/>
    <s v="CUST00076"/>
    <s v="POL02678"/>
    <x v="2"/>
    <s v="Central"/>
    <n v="445103.02"/>
    <d v="2025-11-29T00:00:00"/>
    <m/>
    <s v="Under Review"/>
    <n v="30"/>
    <n v="20"/>
    <s v="AGT042"/>
    <s v="Life"/>
    <s v="Manual Review"/>
    <n v="1"/>
    <s v="Valid"/>
    <x v="1"/>
    <x v="4"/>
  </r>
  <r>
    <x v="1729"/>
    <s v="CUST01812"/>
    <s v="POL00667"/>
    <x v="3"/>
    <s v="North"/>
    <n v="29233.19"/>
    <d v="2025-04-22T00:00:00"/>
    <d v="2025-05-07T00:00:00"/>
    <s v="Settled"/>
    <n v="15"/>
    <n v="10"/>
    <s v="AGT068"/>
    <s v="Motor"/>
    <s v="Standard"/>
    <n v="1"/>
    <s v="Valid"/>
    <x v="0"/>
    <x v="2"/>
  </r>
  <r>
    <x v="1730"/>
    <s v="CUST00907"/>
    <s v="POL01733"/>
    <x v="2"/>
    <s v="South"/>
    <n v="172989.81"/>
    <d v="2025-08-18T00:00:00"/>
    <d v="2025-09-03T00:00:00"/>
    <s v="Settled"/>
    <n v="16"/>
    <n v="20"/>
    <s v="AGT071"/>
    <s v="Life"/>
    <s v="Standard"/>
    <n v="1"/>
    <s v="Valid"/>
    <x v="1"/>
    <x v="0"/>
  </r>
  <r>
    <x v="1731"/>
    <s v="CUST00297"/>
    <s v="POL02312"/>
    <x v="5"/>
    <s v="North"/>
    <n v="90052.19"/>
    <d v="2025-03-01T00:00:00"/>
    <m/>
    <s v="Pending"/>
    <n v="21"/>
    <n v="15"/>
    <s v="AGT075"/>
    <s v="Health"/>
    <s v="Fraud Review"/>
    <n v="1"/>
    <s v="Valid"/>
    <x v="0"/>
    <x v="2"/>
  </r>
  <r>
    <x v="1732"/>
    <s v="CUST02278"/>
    <s v="POL03172"/>
    <x v="5"/>
    <s v="East"/>
    <n v="60955.43"/>
    <d v="2025-11-10T00:00:00"/>
    <d v="2025-11-30T00:00:00"/>
    <s v="Settled"/>
    <n v="20"/>
    <n v="15"/>
    <s v="AGT052"/>
    <s v="Health"/>
    <s v="Standard"/>
    <n v="1"/>
    <s v="Valid"/>
    <x v="2"/>
    <x v="3"/>
  </r>
  <r>
    <x v="1733"/>
    <s v="CUST01071"/>
    <s v="POL01196"/>
    <x v="7"/>
    <s v="North"/>
    <n v="37167.15"/>
    <d v="2025-03-12T00:00:00"/>
    <m/>
    <s v="Under Review"/>
    <n v="1"/>
    <n v="7"/>
    <s v="AGT077"/>
    <s v="Travel"/>
    <s v="Standard"/>
    <n v="1"/>
    <s v="Valid"/>
    <x v="0"/>
    <x v="2"/>
  </r>
  <r>
    <x v="1734"/>
    <s v="CUST00351"/>
    <s v="POL02961"/>
    <x v="2"/>
    <s v="West"/>
    <n v="261849.59"/>
    <d v="2025-05-24T00:00:00"/>
    <d v="2025-06-22T00:00:00"/>
    <s v="Settled"/>
    <n v="29"/>
    <n v="20"/>
    <s v="AGT052"/>
    <s v="Life"/>
    <s v="Manual Review"/>
    <n v="1"/>
    <s v="Valid"/>
    <x v="3"/>
    <x v="1"/>
  </r>
  <r>
    <x v="1735"/>
    <s v="CUST00223"/>
    <s v="POL01454"/>
    <x v="7"/>
    <s v="South"/>
    <n v="12722.77"/>
    <d v="2025-07-19T00:00:00"/>
    <d v="2025-07-31T00:00:00"/>
    <s v="Settled"/>
    <n v="12"/>
    <n v="7"/>
    <s v="AGT043"/>
    <s v="Travel"/>
    <s v="Standard"/>
    <n v="1"/>
    <s v="Valid"/>
    <x v="3"/>
    <x v="0"/>
  </r>
  <r>
    <x v="1736"/>
    <s v="CUST00269"/>
    <s v="POL02775"/>
    <x v="6"/>
    <s v="North"/>
    <n v="499659.28"/>
    <d v="2025-06-23T00:00:00"/>
    <m/>
    <s v="Pending"/>
    <n v="7"/>
    <n v="12"/>
    <s v="AGT017"/>
    <s v="Home"/>
    <s v="Standard"/>
    <n v="1"/>
    <s v="Valid"/>
    <x v="0"/>
    <x v="2"/>
  </r>
  <r>
    <x v="1737"/>
    <s v="CUST01068"/>
    <s v="POL00327"/>
    <x v="0"/>
    <s v="North"/>
    <n v="52116.91"/>
    <d v="2025-07-14T00:00:00"/>
    <d v="2025-07-20T00:00:00"/>
    <s v="Settled"/>
    <n v="6"/>
    <n v="10"/>
    <s v="AGT070"/>
    <s v="Motor"/>
    <s v="Standard"/>
    <n v="1"/>
    <s v="Valid"/>
    <x v="1"/>
    <x v="2"/>
  </r>
  <r>
    <x v="1738"/>
    <s v="CUST00439"/>
    <s v="POL00858"/>
    <x v="0"/>
    <s v="South"/>
    <n v="70468.13"/>
    <d v="2025-09-16T00:00:00"/>
    <d v="2025-10-01T00:00:00"/>
    <s v="Rejected"/>
    <n v="15"/>
    <n v="10"/>
    <s v="AGT021"/>
    <s v="Motor"/>
    <s v="Standard"/>
    <n v="1"/>
    <s v="Valid"/>
    <x v="3"/>
    <x v="0"/>
  </r>
  <r>
    <x v="1739"/>
    <s v="CUST02120"/>
    <s v="POL01994"/>
    <x v="3"/>
    <s v="West"/>
    <n v="205706.53"/>
    <d v="2025-10-03T00:00:00"/>
    <m/>
    <s v="Pending"/>
    <n v="17"/>
    <n v="10"/>
    <s v="AGT015"/>
    <s v="Motor"/>
    <s v="Manual Review"/>
    <n v="1"/>
    <s v="Valid"/>
    <x v="1"/>
    <x v="1"/>
  </r>
  <r>
    <x v="1740"/>
    <s v="CUST00218"/>
    <s v="POL02260"/>
    <x v="2"/>
    <s v="North"/>
    <n v="525664.82999999996"/>
    <d v="2025-04-24T00:00:00"/>
    <d v="2025-05-09T00:00:00"/>
    <s v="Settled"/>
    <n v="15"/>
    <n v="20"/>
    <s v="AGT062"/>
    <s v="Life"/>
    <s v="Standard"/>
    <n v="1"/>
    <s v="Valid"/>
    <x v="4"/>
    <x v="2"/>
  </r>
  <r>
    <x v="1741"/>
    <s v="CUST01159"/>
    <s v="POL02572"/>
    <x v="3"/>
    <s v="West"/>
    <n v="92783.4"/>
    <d v="2025-07-30T00:00:00"/>
    <d v="2025-08-09T00:00:00"/>
    <s v="Settled"/>
    <n v="10"/>
    <n v="10"/>
    <s v="AGT072"/>
    <s v="Motor"/>
    <s v="Standard"/>
    <n v="1"/>
    <s v="Valid"/>
    <x v="4"/>
    <x v="1"/>
  </r>
  <r>
    <x v="1742"/>
    <s v="CUST00780"/>
    <s v="POL01146"/>
    <x v="2"/>
    <s v="South"/>
    <n v="596662.34"/>
    <d v="2025-07-10T00:00:00"/>
    <d v="2025-08-02T00:00:00"/>
    <s v="Settled"/>
    <n v="23"/>
    <n v="20"/>
    <s v="AGT079"/>
    <s v="Life"/>
    <s v="Manual Review"/>
    <n v="1"/>
    <s v="Valid"/>
    <x v="2"/>
    <x v="0"/>
  </r>
  <r>
    <x v="1743"/>
    <s v="CUST02295"/>
    <s v="POL01999"/>
    <x v="11"/>
    <s v="North"/>
    <n v="93021.38"/>
    <d v="2025-05-23T00:00:00"/>
    <d v="2025-05-28T00:00:00"/>
    <s v="Settled"/>
    <n v="5"/>
    <n v="10"/>
    <s v="AGT061"/>
    <s v="Motor"/>
    <s v="Manual Review"/>
    <n v="1"/>
    <s v="Valid"/>
    <x v="3"/>
    <x v="2"/>
  </r>
  <r>
    <x v="1744"/>
    <s v="CUST00758"/>
    <s v="POL01987"/>
    <x v="8"/>
    <s v="South"/>
    <n v="429319.22"/>
    <d v="2025-06-19T00:00:00"/>
    <d v="2025-07-02T00:00:00"/>
    <s v="Settled"/>
    <n v="13"/>
    <n v="20"/>
    <s v="AGT077"/>
    <s v="Life"/>
    <s v="Standard"/>
    <n v="1"/>
    <s v="Valid"/>
    <x v="3"/>
    <x v="0"/>
  </r>
  <r>
    <x v="1745"/>
    <s v="CUST01634"/>
    <s v="POL03151"/>
    <x v="7"/>
    <s v="East"/>
    <n v="43372.93"/>
    <d v="2025-09-26T00:00:00"/>
    <d v="2025-10-13T00:00:00"/>
    <s v="Settled"/>
    <n v="17"/>
    <n v="7"/>
    <s v="AGT032"/>
    <s v="Travel"/>
    <s v="Standard"/>
    <n v="1"/>
    <s v="Valid"/>
    <x v="1"/>
    <x v="3"/>
  </r>
  <r>
    <x v="1746"/>
    <s v="CUST02022"/>
    <s v="POL00376"/>
    <x v="2"/>
    <s v="South"/>
    <n v="268834.88"/>
    <d v="2025-08-15T00:00:00"/>
    <m/>
    <s v="Pending"/>
    <n v="19"/>
    <n v="20"/>
    <s v="AGT009"/>
    <s v="Life"/>
    <s v="Standard"/>
    <n v="1"/>
    <s v="Valid"/>
    <x v="3"/>
    <x v="0"/>
  </r>
  <r>
    <x v="1747"/>
    <s v="CUST01801"/>
    <s v="POL00053"/>
    <x v="11"/>
    <s v="East"/>
    <n v="130712.98"/>
    <d v="2025-01-06T00:00:00"/>
    <m/>
    <s v="Pending"/>
    <n v="15"/>
    <n v="10"/>
    <s v="AGT020"/>
    <s v="Motor"/>
    <s v="Fast Track"/>
    <n v="1"/>
    <s v="Valid"/>
    <x v="1"/>
    <x v="3"/>
  </r>
  <r>
    <x v="1748"/>
    <s v="CUST02469"/>
    <s v="POL01840"/>
    <x v="14"/>
    <s v="West"/>
    <n v="131767.21"/>
    <d v="2025-01-22T00:00:00"/>
    <d v="2025-02-03T00:00:00"/>
    <s v="Settled"/>
    <n v="12"/>
    <n v="15"/>
    <s v="AGT013"/>
    <s v="Health"/>
    <s v="Standard"/>
    <n v="1"/>
    <s v="Valid"/>
    <x v="2"/>
    <x v="1"/>
  </r>
  <r>
    <x v="1749"/>
    <s v="CUST00721"/>
    <s v="POL00051"/>
    <x v="4"/>
    <s v="North"/>
    <n v="19065.62"/>
    <d v="2025-08-23T00:00:00"/>
    <d v="2025-09-04T00:00:00"/>
    <s v="Settled"/>
    <n v="12"/>
    <n v="15"/>
    <s v="AGT061"/>
    <s v="Health"/>
    <s v="Standard"/>
    <n v="1"/>
    <s v="Valid"/>
    <x v="3"/>
    <x v="2"/>
  </r>
  <r>
    <x v="1750"/>
    <s v="CUST02328"/>
    <s v="POL00627"/>
    <x v="5"/>
    <s v="South"/>
    <n v="147774.42000000001"/>
    <d v="2025-06-27T00:00:00"/>
    <d v="2025-07-14T00:00:00"/>
    <s v="Settled"/>
    <n v="17"/>
    <n v="15"/>
    <s v="AGT034"/>
    <s v="Health"/>
    <s v="Manual Review"/>
    <n v="1"/>
    <s v="Valid"/>
    <x v="3"/>
    <x v="0"/>
  </r>
  <r>
    <x v="1751"/>
    <s v="CUST00098"/>
    <s v="POL01601"/>
    <x v="11"/>
    <s v="South"/>
    <n v="38808.959999999999"/>
    <d v="2025-07-01T00:00:00"/>
    <d v="2025-07-21T00:00:00"/>
    <s v="Rejected"/>
    <n v="20"/>
    <n v="10"/>
    <s v="AGT035"/>
    <s v="Motor"/>
    <s v="Fraud Review"/>
    <n v="1"/>
    <s v="Valid"/>
    <x v="3"/>
    <x v="0"/>
  </r>
  <r>
    <x v="1752"/>
    <s v="CUST01310"/>
    <s v="POL00857"/>
    <x v="7"/>
    <s v="South"/>
    <n v="35131.39"/>
    <d v="2025-10-10T00:00:00"/>
    <d v="2025-10-13T00:00:00"/>
    <s v="Settled"/>
    <n v="3"/>
    <n v="7"/>
    <s v="AGT074"/>
    <s v="Travel"/>
    <s v="Fast Track"/>
    <n v="1"/>
    <s v="Valid"/>
    <x v="0"/>
    <x v="0"/>
  </r>
  <r>
    <x v="1753"/>
    <s v="CUST00376"/>
    <s v="POL00853"/>
    <x v="11"/>
    <s v="East"/>
    <n v="21920.34"/>
    <d v="2025-03-15T00:00:00"/>
    <d v="2025-03-23T00:00:00"/>
    <s v="Settled"/>
    <n v="8"/>
    <n v="10"/>
    <s v="AGT079"/>
    <s v="Motor"/>
    <s v="Standard"/>
    <n v="1"/>
    <s v="Valid"/>
    <x v="2"/>
    <x v="3"/>
  </r>
  <r>
    <x v="1754"/>
    <s v="CUST01755"/>
    <s v="POL01109"/>
    <x v="5"/>
    <s v="East"/>
    <n v="58178.01"/>
    <d v="2025-03-27T00:00:00"/>
    <d v="2025-04-13T00:00:00"/>
    <s v="Settled"/>
    <n v="17"/>
    <n v="15"/>
    <s v="AGT012"/>
    <s v="Health"/>
    <s v="Fast Track"/>
    <n v="1"/>
    <s v="Valid"/>
    <x v="0"/>
    <x v="3"/>
  </r>
  <r>
    <x v="1755"/>
    <s v="CUST00377"/>
    <s v="POL02197"/>
    <x v="0"/>
    <s v="East"/>
    <n v="51293.37"/>
    <d v="2025-08-01T00:00:00"/>
    <m/>
    <s v="Pending"/>
    <n v="14"/>
    <n v="10"/>
    <s v="AGT069"/>
    <s v="Motor"/>
    <s v="Standard"/>
    <n v="1"/>
    <s v="Valid"/>
    <x v="3"/>
    <x v="3"/>
  </r>
  <r>
    <x v="1756"/>
    <s v="CUST01340"/>
    <s v="POL01171"/>
    <x v="4"/>
    <s v="West"/>
    <n v="120479.76"/>
    <d v="2025-09-18T00:00:00"/>
    <d v="2025-10-17T00:00:00"/>
    <s v="Settled"/>
    <n v="29"/>
    <n v="15"/>
    <s v="AGT052"/>
    <s v="Health"/>
    <s v="Fraud Review"/>
    <n v="1"/>
    <s v="Valid"/>
    <x v="3"/>
    <x v="1"/>
  </r>
  <r>
    <x v="1757"/>
    <s v="CUST00967"/>
    <s v="POL02539"/>
    <x v="0"/>
    <s v="North"/>
    <n v="44361.93"/>
    <d v="2025-11-26T00:00:00"/>
    <d v="2025-12-06T00:00:00"/>
    <s v="Settled"/>
    <n v="10"/>
    <n v="10"/>
    <s v="AGT064"/>
    <s v="Motor"/>
    <s v="Standard"/>
    <n v="1"/>
    <s v="Valid"/>
    <x v="1"/>
    <x v="2"/>
  </r>
  <r>
    <x v="1758"/>
    <s v="CUST01251"/>
    <s v="POL00509"/>
    <x v="0"/>
    <s v="East"/>
    <n v="15904"/>
    <d v="2025-11-07T00:00:00"/>
    <d v="2025-11-15T00:00:00"/>
    <s v="Settled"/>
    <n v="8"/>
    <n v="10"/>
    <s v="AGT076"/>
    <s v="Motor"/>
    <s v="Fast Track"/>
    <n v="1"/>
    <s v="Valid"/>
    <x v="2"/>
    <x v="3"/>
  </r>
  <r>
    <x v="1759"/>
    <s v="CUST00587"/>
    <s v="POL00328"/>
    <x v="6"/>
    <s v="West"/>
    <n v="79979.78"/>
    <d v="2025-04-26T00:00:00"/>
    <d v="2025-04-27T00:00:00"/>
    <s v="Rejected"/>
    <n v="1"/>
    <n v="12"/>
    <s v="AGT027"/>
    <s v="Home"/>
    <s v="Fast Track"/>
    <n v="1"/>
    <s v="Valid"/>
    <x v="2"/>
    <x v="1"/>
  </r>
  <r>
    <x v="1760"/>
    <s v="CUST00600"/>
    <s v="POL00533"/>
    <x v="7"/>
    <s v="East"/>
    <n v="23425.65"/>
    <d v="2025-03-01T00:00:00"/>
    <d v="2025-03-25T00:00:00"/>
    <s v="Settled"/>
    <n v="24"/>
    <n v="7"/>
    <s v="AGT065"/>
    <s v="Travel"/>
    <s v="Fraud Review"/>
    <n v="1"/>
    <s v="Valid"/>
    <x v="2"/>
    <x v="3"/>
  </r>
  <r>
    <x v="1761"/>
    <s v="CUST01543"/>
    <s v="POL02936"/>
    <x v="8"/>
    <s v="West"/>
    <n v="452722.33"/>
    <d v="2025-08-02T00:00:00"/>
    <d v="2025-08-26T00:00:00"/>
    <s v="Settled"/>
    <n v="24"/>
    <n v="20"/>
    <s v="AGT057"/>
    <s v="Life"/>
    <s v="Manual Review"/>
    <n v="1"/>
    <s v="Valid"/>
    <x v="2"/>
    <x v="1"/>
  </r>
  <r>
    <x v="1762"/>
    <s v="CUST02245"/>
    <s v="POL00888"/>
    <x v="4"/>
    <s v="East"/>
    <n v="93587.44"/>
    <d v="2025-03-04T00:00:00"/>
    <d v="2025-03-18T00:00:00"/>
    <s v="Settled"/>
    <n v="14"/>
    <n v="15"/>
    <s v="AGT053"/>
    <s v="Health"/>
    <s v="Standard"/>
    <n v="1"/>
    <s v="Valid"/>
    <x v="2"/>
    <x v="3"/>
  </r>
  <r>
    <x v="1763"/>
    <s v="CUST00270"/>
    <s v="POL00096"/>
    <x v="10"/>
    <s v="East"/>
    <n v="18226.37"/>
    <d v="2025-05-27T00:00:00"/>
    <d v="2025-06-08T00:00:00"/>
    <s v="Settled"/>
    <n v="12"/>
    <n v="7"/>
    <s v="AGT061"/>
    <s v="Travel"/>
    <s v="Standard"/>
    <n v="1"/>
    <s v="Valid"/>
    <x v="4"/>
    <x v="3"/>
  </r>
  <r>
    <x v="1764"/>
    <s v="CUST00768"/>
    <s v="POL01009"/>
    <x v="6"/>
    <s v="North"/>
    <n v="131704.32000000001"/>
    <d v="2025-04-11T00:00:00"/>
    <d v="2025-04-23T00:00:00"/>
    <s v="Settled"/>
    <n v="12"/>
    <n v="12"/>
    <s v="AGT062"/>
    <s v="Home"/>
    <s v="Standard"/>
    <n v="1"/>
    <s v="Valid"/>
    <x v="0"/>
    <x v="2"/>
  </r>
  <r>
    <x v="1765"/>
    <s v="CUST00492"/>
    <s v="POL02203"/>
    <x v="4"/>
    <s v="West"/>
    <n v="279928.84999999998"/>
    <d v="2025-05-12T00:00:00"/>
    <d v="2025-05-31T00:00:00"/>
    <s v="Settled"/>
    <n v="19"/>
    <n v="15"/>
    <s v="AGT033"/>
    <s v="Health"/>
    <s v="Manual Review"/>
    <n v="1"/>
    <s v="Valid"/>
    <x v="0"/>
    <x v="1"/>
  </r>
  <r>
    <x v="1766"/>
    <s v="CUST00523"/>
    <s v="POL01159"/>
    <x v="12"/>
    <s v="East"/>
    <n v="64194.8"/>
    <d v="2025-10-23T00:00:00"/>
    <d v="2025-10-28T00:00:00"/>
    <s v="Settled"/>
    <n v="5"/>
    <n v="7"/>
    <s v="AGT075"/>
    <s v="Travel"/>
    <s v="Standard"/>
    <n v="1"/>
    <s v="Valid"/>
    <x v="1"/>
    <x v="3"/>
  </r>
  <r>
    <x v="1767"/>
    <s v="CUST01605"/>
    <s v="POL01231"/>
    <x v="3"/>
    <s v="North"/>
    <n v="18788.060000000001"/>
    <d v="2025-04-13T00:00:00"/>
    <d v="2025-04-25T00:00:00"/>
    <s v="Settled"/>
    <n v="12"/>
    <n v="10"/>
    <s v="AGT008"/>
    <s v="Motor"/>
    <s v="Standard"/>
    <n v="1"/>
    <s v="Valid"/>
    <x v="4"/>
    <x v="2"/>
  </r>
  <r>
    <x v="1768"/>
    <s v="CUST02230"/>
    <s v="POL00277"/>
    <x v="0"/>
    <s v="North"/>
    <n v="324800.63"/>
    <d v="2025-10-12T00:00:00"/>
    <m/>
    <s v="Pending"/>
    <n v="13"/>
    <n v="10"/>
    <s v="AGT015"/>
    <s v="Motor"/>
    <s v="Standard"/>
    <n v="1"/>
    <s v="Valid"/>
    <x v="3"/>
    <x v="2"/>
  </r>
  <r>
    <x v="1769"/>
    <s v="CUST01634"/>
    <s v="POL02136"/>
    <x v="11"/>
    <s v="North"/>
    <n v="140310.89000000001"/>
    <d v="2025-03-18T00:00:00"/>
    <d v="2025-04-08T00:00:00"/>
    <s v="Settled"/>
    <n v="21"/>
    <n v="10"/>
    <s v="AGT059"/>
    <s v="Motor"/>
    <s v="Fraud Review"/>
    <n v="1"/>
    <s v="Valid"/>
    <x v="1"/>
    <x v="2"/>
  </r>
  <r>
    <x v="1770"/>
    <s v="CUST01722"/>
    <s v="POL00706"/>
    <x v="11"/>
    <s v="East"/>
    <n v="182161.17"/>
    <d v="2025-04-10T00:00:00"/>
    <d v="2025-04-17T00:00:00"/>
    <s v="Settled"/>
    <n v="7"/>
    <n v="10"/>
    <s v="AGT037"/>
    <s v="Motor"/>
    <s v="Standard"/>
    <n v="1"/>
    <s v="Valid"/>
    <x v="2"/>
    <x v="3"/>
  </r>
  <r>
    <x v="1771"/>
    <s v="CUST01104"/>
    <s v="POL00313"/>
    <x v="5"/>
    <s v="North"/>
    <n v="31649.91"/>
    <d v="2025-03-20T00:00:00"/>
    <m/>
    <s v="Under Review"/>
    <n v="9"/>
    <n v="15"/>
    <s v="AGT024"/>
    <s v="Health"/>
    <s v="Standard"/>
    <n v="1"/>
    <s v="Valid"/>
    <x v="3"/>
    <x v="2"/>
  </r>
  <r>
    <x v="1772"/>
    <s v="CUST01071"/>
    <s v="POL02288"/>
    <x v="1"/>
    <s v="West"/>
    <n v="229180.79999999999"/>
    <d v="2025-09-07T00:00:00"/>
    <d v="2025-09-27T00:00:00"/>
    <s v="Settled"/>
    <n v="20"/>
    <n v="20"/>
    <s v="AGT041"/>
    <s v="Life"/>
    <s v="Standard"/>
    <n v="1"/>
    <s v="Valid"/>
    <x v="0"/>
    <x v="1"/>
  </r>
  <r>
    <x v="1773"/>
    <s v="CUST00644"/>
    <s v="POL02999"/>
    <x v="7"/>
    <s v="Central"/>
    <n v="43979.65"/>
    <d v="2025-09-16T00:00:00"/>
    <m/>
    <s v="Under Review"/>
    <n v="15"/>
    <n v="7"/>
    <s v="AGT011"/>
    <s v="Travel"/>
    <s v="Standard"/>
    <n v="1"/>
    <s v="Valid"/>
    <x v="2"/>
    <x v="4"/>
  </r>
  <r>
    <x v="1774"/>
    <s v="CUST00279"/>
    <s v="POL01954"/>
    <x v="7"/>
    <s v="Central"/>
    <n v="14471.4"/>
    <d v="2025-01-12T00:00:00"/>
    <d v="2025-01-19T00:00:00"/>
    <s v="Settled"/>
    <n v="7"/>
    <n v="7"/>
    <s v="AGT001"/>
    <s v="Travel"/>
    <s v="Standard"/>
    <n v="1"/>
    <s v="Valid"/>
    <x v="3"/>
    <x v="4"/>
  </r>
  <r>
    <x v="1775"/>
    <s v="CUST00526"/>
    <s v="POL03000"/>
    <x v="3"/>
    <s v="South"/>
    <n v="155023.06"/>
    <d v="2025-04-19T00:00:00"/>
    <m/>
    <s v="Under Review"/>
    <n v="6"/>
    <n v="12"/>
    <s v="AGT004"/>
    <s v="Home"/>
    <s v="Standard"/>
    <n v="1"/>
    <s v="Valid"/>
    <x v="2"/>
    <x v="0"/>
  </r>
  <r>
    <x v="1776"/>
    <s v="CUST01353"/>
    <s v="POL01287"/>
    <x v="0"/>
    <s v="East"/>
    <n v="187918.17"/>
    <d v="2025-11-09T00:00:00"/>
    <m/>
    <s v="Under Review"/>
    <n v="28"/>
    <n v="10"/>
    <s v="AGT072"/>
    <s v="Motor"/>
    <s v="Manual Review"/>
    <n v="1"/>
    <s v="Valid"/>
    <x v="3"/>
    <x v="3"/>
  </r>
  <r>
    <x v="1777"/>
    <s v="CUST00582"/>
    <s v="POL01663"/>
    <x v="3"/>
    <s v="Central"/>
    <n v="52342.78"/>
    <d v="2025-06-26T00:00:00"/>
    <d v="2025-07-06T00:00:00"/>
    <s v="Settled"/>
    <n v="10"/>
    <n v="10"/>
    <s v="AGT027"/>
    <s v="Motor"/>
    <s v="Standard"/>
    <n v="1"/>
    <s v="Valid"/>
    <x v="2"/>
    <x v="4"/>
  </r>
  <r>
    <x v="1778"/>
    <s v="CUST00712"/>
    <s v="POL01144"/>
    <x v="6"/>
    <s v="West"/>
    <n v="332842.07"/>
    <d v="2025-03-01T00:00:00"/>
    <d v="2025-03-07T00:00:00"/>
    <s v="Settled"/>
    <n v="6"/>
    <n v="12"/>
    <s v="AGT073"/>
    <s v="Home"/>
    <s v="Fast Track"/>
    <n v="1"/>
    <s v="Valid"/>
    <x v="0"/>
    <x v="1"/>
  </r>
  <r>
    <x v="1779"/>
    <s v="CUST01978"/>
    <s v="POL01631"/>
    <x v="5"/>
    <s v="South"/>
    <n v="134192.19"/>
    <d v="2025-03-13T00:00:00"/>
    <d v="2025-03-22T00:00:00"/>
    <s v="Settled"/>
    <n v="9"/>
    <n v="15"/>
    <s v="AGT041"/>
    <s v="Health"/>
    <s v="Standard"/>
    <n v="1"/>
    <s v="Valid"/>
    <x v="3"/>
    <x v="0"/>
  </r>
  <r>
    <x v="1780"/>
    <s v="CUST00839"/>
    <s v="POL02858"/>
    <x v="0"/>
    <s v="West"/>
    <n v="19418.89"/>
    <d v="2025-06-05T00:00:00"/>
    <m/>
    <s v="Under Review"/>
    <n v="6"/>
    <n v="10"/>
    <s v="AGT025"/>
    <s v="Motor"/>
    <s v="Standard"/>
    <n v="1"/>
    <s v="Valid"/>
    <x v="3"/>
    <x v="1"/>
  </r>
  <r>
    <x v="1781"/>
    <s v="CUST02156"/>
    <s v="POL02032"/>
    <x v="10"/>
    <s v="East"/>
    <n v="17054.419999999998"/>
    <d v="2025-03-12T00:00:00"/>
    <d v="2025-03-23T00:00:00"/>
    <s v="Settled"/>
    <n v="11"/>
    <n v="7"/>
    <s v="AGT004"/>
    <s v="Travel"/>
    <s v="Fast Track"/>
    <n v="1"/>
    <s v="Valid"/>
    <x v="4"/>
    <x v="3"/>
  </r>
  <r>
    <x v="1782"/>
    <s v="CUST02213"/>
    <s v="POL00086"/>
    <x v="3"/>
    <s v="West"/>
    <n v="133587.38"/>
    <d v="2025-05-26T00:00:00"/>
    <m/>
    <s v="Pending"/>
    <n v="1"/>
    <n v="10"/>
    <s v="AGT009"/>
    <s v="Motor"/>
    <s v="Fast Track"/>
    <n v="1"/>
    <s v="Valid"/>
    <x v="1"/>
    <x v="1"/>
  </r>
  <r>
    <x v="1783"/>
    <s v="CUST02365"/>
    <s v="POL01857"/>
    <x v="5"/>
    <s v="Central"/>
    <m/>
    <d v="2025-07-16T00:00:00"/>
    <m/>
    <s v="Under Review"/>
    <n v="16"/>
    <n v="15"/>
    <s v="AGT046"/>
    <s v="Health"/>
    <s v="Standard"/>
    <n v="1"/>
    <s v="Missing Amount"/>
    <x v="0"/>
    <x v="4"/>
  </r>
  <r>
    <x v="1784"/>
    <s v="CUST01032"/>
    <s v="POL01208"/>
    <x v="6"/>
    <s v="Central"/>
    <n v="221843.44"/>
    <d v="2025-06-05T00:00:00"/>
    <d v="2025-06-20T00:00:00"/>
    <s v="Settled"/>
    <n v="15"/>
    <n v="12"/>
    <s v="AGT050"/>
    <s v="Home"/>
    <s v="Standard"/>
    <n v="1"/>
    <s v="Valid"/>
    <x v="2"/>
    <x v="4"/>
  </r>
  <r>
    <x v="1785"/>
    <s v="CUST01044"/>
    <s v="POL01740"/>
    <x v="1"/>
    <s v="East"/>
    <n v="446443.06"/>
    <d v="2025-07-14T00:00:00"/>
    <d v="2025-08-03T00:00:00"/>
    <s v="Settled"/>
    <n v="20"/>
    <n v="20"/>
    <s v="AGT072"/>
    <s v="Life"/>
    <s v="Standard"/>
    <n v="1"/>
    <s v="Valid"/>
    <x v="3"/>
    <x v="3"/>
  </r>
  <r>
    <x v="1786"/>
    <s v="CUST01918"/>
    <s v="POL01785"/>
    <x v="14"/>
    <s v="North"/>
    <n v="104142.45"/>
    <d v="2025-01-19T00:00:00"/>
    <d v="2025-02-06T00:00:00"/>
    <s v="Settled"/>
    <n v="18"/>
    <n v="15"/>
    <s v="AGT016"/>
    <s v="Health"/>
    <s v="Manual Review"/>
    <n v="1"/>
    <s v="Valid"/>
    <x v="2"/>
    <x v="2"/>
  </r>
  <r>
    <x v="1787"/>
    <s v="CUST01441"/>
    <s v="POL01886"/>
    <x v="11"/>
    <s v="East"/>
    <n v="44663.56"/>
    <d v="2025-06-18T00:00:00"/>
    <m/>
    <s v="Under Review"/>
    <n v="11"/>
    <n v="10"/>
    <s v="AGT048"/>
    <s v="Motor"/>
    <s v="Standard"/>
    <n v="1"/>
    <s v="Valid"/>
    <x v="2"/>
    <x v="3"/>
  </r>
  <r>
    <x v="1788"/>
    <s v="CUST00197"/>
    <s v="POL02772"/>
    <x v="8"/>
    <s v="West"/>
    <n v="364863.2"/>
    <d v="2025-01-19T00:00:00"/>
    <d v="2025-02-06T00:00:00"/>
    <s v="Settled"/>
    <n v="18"/>
    <n v="20"/>
    <s v="AGT007"/>
    <s v="Life"/>
    <s v="Standard"/>
    <n v="1"/>
    <s v="Valid"/>
    <x v="0"/>
    <x v="1"/>
  </r>
  <r>
    <x v="1789"/>
    <s v="CUST01076"/>
    <s v="POL02748"/>
    <x v="3"/>
    <s v="East"/>
    <n v="194025.67"/>
    <d v="2025-08-20T00:00:00"/>
    <d v="2025-08-30T00:00:00"/>
    <s v="Settled"/>
    <n v="10"/>
    <n v="10"/>
    <s v="AGT042"/>
    <s v="Motor"/>
    <s v="Standard"/>
    <n v="1"/>
    <s v="Valid"/>
    <x v="3"/>
    <x v="3"/>
  </r>
  <r>
    <x v="1790"/>
    <s v="CUST01996"/>
    <s v="POL03109"/>
    <x v="12"/>
    <s v="South"/>
    <n v="23281.7"/>
    <d v="2025-06-25T00:00:00"/>
    <d v="2025-06-30T00:00:00"/>
    <s v="Rejected"/>
    <n v="5"/>
    <n v="7"/>
    <s v="AGT015"/>
    <s v="Travel"/>
    <s v="Standard"/>
    <n v="1"/>
    <s v="Valid"/>
    <x v="3"/>
    <x v="0"/>
  </r>
  <r>
    <x v="1791"/>
    <s v="CUST01962"/>
    <s v="POL01956"/>
    <x v="0"/>
    <s v="East"/>
    <n v="96637.04"/>
    <d v="2025-08-01T00:00:00"/>
    <d v="2025-08-07T00:00:00"/>
    <s v="Settled"/>
    <n v="6"/>
    <n v="10"/>
    <s v="AGT019"/>
    <s v="Motor"/>
    <s v="Fast Track"/>
    <n v="1"/>
    <s v="Valid"/>
    <x v="3"/>
    <x v="3"/>
  </r>
  <r>
    <x v="1792"/>
    <s v="CUST00059"/>
    <s v="POL00913"/>
    <x v="3"/>
    <s v="East"/>
    <n v="239485.19"/>
    <d v="2025-04-22T00:00:00"/>
    <d v="2025-05-16T00:00:00"/>
    <s v="Settled"/>
    <n v="24"/>
    <n v="10"/>
    <s v="AGT034"/>
    <s v="Motor"/>
    <s v="Standard"/>
    <n v="1"/>
    <s v="Valid"/>
    <x v="1"/>
    <x v="3"/>
  </r>
  <r>
    <x v="1793"/>
    <s v="CUST02328"/>
    <s v="POL00627"/>
    <x v="4"/>
    <s v="Central"/>
    <n v="100801.22"/>
    <d v="2025-03-08T00:00:00"/>
    <d v="2025-03-23T00:00:00"/>
    <s v="Settled"/>
    <n v="15"/>
    <n v="15"/>
    <s v="AGT036"/>
    <s v="Health"/>
    <s v="Fast Track"/>
    <n v="1"/>
    <s v="Valid"/>
    <x v="3"/>
    <x v="4"/>
  </r>
  <r>
    <x v="1794"/>
    <s v="CUST00573"/>
    <s v="POL02718"/>
    <x v="11"/>
    <s v="West"/>
    <n v="47251.040000000001"/>
    <d v="2025-08-15T00:00:00"/>
    <d v="2025-08-25T00:00:00"/>
    <s v="Settled"/>
    <n v="10"/>
    <n v="10"/>
    <s v="AGT010"/>
    <s v="Motor"/>
    <s v="Standard"/>
    <n v="1"/>
    <s v="Valid"/>
    <x v="0"/>
    <x v="1"/>
  </r>
  <r>
    <x v="1795"/>
    <s v="CUST00832"/>
    <s v="POL02925"/>
    <x v="2"/>
    <s v="South"/>
    <n v="216544.16"/>
    <d v="2025-01-19T00:00:00"/>
    <m/>
    <s v="Under Review"/>
    <n v="13"/>
    <n v="20"/>
    <s v="AGT049"/>
    <s v="Life"/>
    <s v="Fast Track"/>
    <n v="1"/>
    <s v="Valid"/>
    <x v="3"/>
    <x v="0"/>
  </r>
  <r>
    <x v="1796"/>
    <s v="CUST00184"/>
    <s v="POL00120"/>
    <x v="6"/>
    <s v="East"/>
    <n v="28390.75"/>
    <d v="2025-06-11T00:00:00"/>
    <d v="2025-07-11T00:00:00"/>
    <s v="Settled"/>
    <n v="30"/>
    <n v="12"/>
    <s v="AGT033"/>
    <s v="Home"/>
    <s v="Fraud Review"/>
    <n v="1"/>
    <s v="Valid"/>
    <x v="1"/>
    <x v="3"/>
  </r>
  <r>
    <x v="1797"/>
    <s v="CUST01521"/>
    <s v="POL00692"/>
    <x v="0"/>
    <s v="East"/>
    <n v="29575.68"/>
    <d v="2025-04-01T00:00:00"/>
    <d v="2025-04-14T00:00:00"/>
    <s v="Settled"/>
    <n v="13"/>
    <n v="10"/>
    <s v="AGT070"/>
    <s v="Motor"/>
    <s v="Standard"/>
    <n v="1"/>
    <s v="Valid"/>
    <x v="3"/>
    <x v="3"/>
  </r>
  <r>
    <x v="1798"/>
    <s v="CUST00542"/>
    <s v="POL02175"/>
    <x v="11"/>
    <s v="East"/>
    <n v="80984.86"/>
    <d v="2025-04-29T00:00:00"/>
    <d v="2025-05-11T00:00:00"/>
    <s v="Settled"/>
    <n v="12"/>
    <n v="10"/>
    <s v="AGT049"/>
    <s v="Motor"/>
    <s v="Standard"/>
    <n v="1"/>
    <s v="Valid"/>
    <x v="4"/>
    <x v="3"/>
  </r>
  <r>
    <x v="1799"/>
    <s v="CUST01696"/>
    <s v="POL00529"/>
    <x v="3"/>
    <s v="North"/>
    <n v="122092.34"/>
    <d v="2025-05-25T00:00:00"/>
    <d v="2025-06-01T00:00:00"/>
    <s v="Settled"/>
    <n v="7"/>
    <n v="10"/>
    <s v="AGT071"/>
    <s v="Motor"/>
    <s v="Standard"/>
    <n v="1"/>
    <s v="Valid"/>
    <x v="1"/>
    <x v="2"/>
  </r>
  <r>
    <x v="1800"/>
    <s v="CUST00979"/>
    <s v="POL00161"/>
    <x v="4"/>
    <s v="West"/>
    <n v="64436.83"/>
    <d v="2025-06-03T00:00:00"/>
    <m/>
    <s v="Under Review"/>
    <n v="19"/>
    <n v="15"/>
    <s v="AGT002"/>
    <s v="Health"/>
    <s v="Manual Review"/>
    <n v="1"/>
    <s v="Valid"/>
    <x v="4"/>
    <x v="1"/>
  </r>
  <r>
    <x v="1801"/>
    <s v="CUST01397"/>
    <s v="POL03191"/>
    <x v="0"/>
    <s v="West"/>
    <n v="121075.75"/>
    <d v="2025-03-11T00:00:00"/>
    <m/>
    <s v="Pending"/>
    <n v="15"/>
    <n v="10"/>
    <s v="AGT037"/>
    <s v="Motor"/>
    <s v="Standard"/>
    <n v="1"/>
    <s v="Valid"/>
    <x v="3"/>
    <x v="1"/>
  </r>
  <r>
    <x v="1802"/>
    <s v="CUST00981"/>
    <s v="POL00308"/>
    <x v="5"/>
    <s v="East"/>
    <n v="151989.20000000001"/>
    <d v="2025-02-12T00:00:00"/>
    <d v="2025-03-06T00:00:00"/>
    <s v="Rejected"/>
    <n v="22"/>
    <n v="15"/>
    <s v="AGT068"/>
    <s v="Health"/>
    <s v="Manual Review"/>
    <n v="1"/>
    <s v="Valid"/>
    <x v="1"/>
    <x v="3"/>
  </r>
  <r>
    <x v="1803"/>
    <s v="CUST02084"/>
    <s v="POL00683"/>
    <x v="11"/>
    <s v="Central"/>
    <n v="39384.629999999997"/>
    <d v="2025-06-11T00:00:00"/>
    <d v="2025-06-18T00:00:00"/>
    <s v="Settled"/>
    <n v="7"/>
    <n v="10"/>
    <s v="AGT015"/>
    <s v="Motor"/>
    <s v="Fast Track"/>
    <n v="1"/>
    <s v="Valid"/>
    <x v="4"/>
    <x v="4"/>
  </r>
  <r>
    <x v="1804"/>
    <s v="CUST01587"/>
    <s v="POL03165"/>
    <x v="2"/>
    <s v="Central"/>
    <n v="203675.07"/>
    <d v="2025-04-05T00:00:00"/>
    <d v="2025-04-26T00:00:00"/>
    <s v="Settled"/>
    <n v="21"/>
    <n v="20"/>
    <s v="AGT018"/>
    <s v="Life"/>
    <s v="Standard"/>
    <n v="1"/>
    <s v="Valid"/>
    <x v="1"/>
    <x v="4"/>
  </r>
  <r>
    <x v="1805"/>
    <s v="CUST01619"/>
    <s v="POL00321"/>
    <x v="10"/>
    <s v="West"/>
    <n v="12505.99"/>
    <d v="2025-01-13T00:00:00"/>
    <d v="2025-01-25T00:00:00"/>
    <s v="Settled"/>
    <n v="12"/>
    <n v="7"/>
    <s v="AGT057"/>
    <s v="Travel"/>
    <s v="Manual Review"/>
    <n v="1"/>
    <s v="Valid"/>
    <x v="3"/>
    <x v="1"/>
  </r>
  <r>
    <x v="1806"/>
    <s v="CUST02242"/>
    <s v="POL02560"/>
    <x v="2"/>
    <s v="Central"/>
    <n v="486553.61"/>
    <d v="2025-10-14T00:00:00"/>
    <d v="2025-10-30T00:00:00"/>
    <s v="Settled"/>
    <n v="16"/>
    <n v="20"/>
    <s v="AGT002"/>
    <s v="Life"/>
    <s v="Fast Track"/>
    <n v="1"/>
    <s v="Valid"/>
    <x v="3"/>
    <x v="4"/>
  </r>
  <r>
    <x v="1807"/>
    <s v="CUST00767"/>
    <s v="POL01799"/>
    <x v="11"/>
    <s v="East"/>
    <n v="65158.39"/>
    <d v="2025-06-09T00:00:00"/>
    <d v="2025-07-02T00:00:00"/>
    <s v="Settled"/>
    <n v="23"/>
    <n v="10"/>
    <s v="AGT077"/>
    <s v="Motor"/>
    <s v="Fraud Review"/>
    <n v="1"/>
    <s v="Valid"/>
    <x v="2"/>
    <x v="3"/>
  </r>
  <r>
    <x v="1808"/>
    <s v="CUST02498"/>
    <s v="POL01728"/>
    <x v="1"/>
    <s v="Central"/>
    <m/>
    <d v="2025-01-30T00:00:00"/>
    <d v="2025-02-23T00:00:00"/>
    <s v="Settled"/>
    <n v="24"/>
    <n v="20"/>
    <s v="AGT076"/>
    <s v="Life"/>
    <s v="Standard"/>
    <n v="1"/>
    <s v="Missing Amount"/>
    <x v="1"/>
    <x v="4"/>
  </r>
  <r>
    <x v="1809"/>
    <s v="CUST01464"/>
    <s v="POL02648"/>
    <x v="3"/>
    <s v="Central"/>
    <n v="62525.86"/>
    <d v="2025-04-28T00:00:00"/>
    <d v="2025-05-14T00:00:00"/>
    <s v="Settled"/>
    <n v="16"/>
    <n v="10"/>
    <s v="AGT077"/>
    <s v="Motor"/>
    <s v="Standard"/>
    <n v="1"/>
    <s v="Valid"/>
    <x v="3"/>
    <x v="4"/>
  </r>
  <r>
    <x v="1810"/>
    <s v="CUST01507"/>
    <s v="POL00069"/>
    <x v="11"/>
    <s v="West"/>
    <m/>
    <d v="2025-02-09T00:00:00"/>
    <d v="2025-02-26T00:00:00"/>
    <s v="Settled"/>
    <n v="17"/>
    <n v="10"/>
    <s v="AGT063"/>
    <s v="Motor"/>
    <s v="Standard"/>
    <n v="1"/>
    <s v="Missing Amount"/>
    <x v="1"/>
    <x v="1"/>
  </r>
  <r>
    <x v="1811"/>
    <s v="CUST02242"/>
    <s v="POL00195"/>
    <x v="4"/>
    <s v="North"/>
    <n v="141102.78"/>
    <d v="2025-11-17T00:00:00"/>
    <d v="2025-12-01T00:00:00"/>
    <s v="Settled"/>
    <n v="14"/>
    <n v="15"/>
    <s v="AGT080"/>
    <s v="Health"/>
    <s v="Standard"/>
    <n v="1"/>
    <s v="Valid"/>
    <x v="3"/>
    <x v="2"/>
  </r>
  <r>
    <x v="1812"/>
    <s v="CUST01842"/>
    <s v="POL00626"/>
    <x v="11"/>
    <s v="North"/>
    <n v="17928.7"/>
    <d v="2025-06-11T00:00:00"/>
    <d v="2025-06-25T00:00:00"/>
    <s v="Settled"/>
    <n v="14"/>
    <n v="10"/>
    <s v="AGT078"/>
    <s v="Motor"/>
    <s v="Standard"/>
    <n v="1"/>
    <s v="Valid"/>
    <x v="2"/>
    <x v="2"/>
  </r>
  <r>
    <x v="1813"/>
    <s v="CUST02210"/>
    <s v="POL01569"/>
    <x v="2"/>
    <s v="East"/>
    <n v="240965.46"/>
    <d v="2025-10-20T00:00:00"/>
    <d v="2025-11-12T00:00:00"/>
    <s v="Settled"/>
    <n v="23"/>
    <n v="20"/>
    <s v="AGT021"/>
    <s v="Life"/>
    <s v="Fast Track"/>
    <n v="1"/>
    <s v="Valid"/>
    <x v="3"/>
    <x v="3"/>
  </r>
  <r>
    <x v="1814"/>
    <s v="CUST02241"/>
    <s v="POL03080"/>
    <x v="7"/>
    <s v="West"/>
    <n v="18135.560000000001"/>
    <d v="2025-04-25T00:00:00"/>
    <d v="2025-05-01T00:00:00"/>
    <s v="Rejected"/>
    <n v="6"/>
    <n v="7"/>
    <s v="AGT013"/>
    <s v="Travel"/>
    <s v="Standard"/>
    <n v="1"/>
    <s v="Valid"/>
    <x v="2"/>
    <x v="1"/>
  </r>
  <r>
    <x v="1815"/>
    <s v="CUST01687"/>
    <s v="POL00220"/>
    <x v="1"/>
    <s v="East"/>
    <n v="808665.8"/>
    <d v="2025-11-14T00:00:00"/>
    <d v="2025-12-09T00:00:00"/>
    <s v="Settled"/>
    <n v="25"/>
    <n v="20"/>
    <s v="AGT067"/>
    <s v="Life"/>
    <s v="Standard"/>
    <n v="1"/>
    <s v="Valid"/>
    <x v="2"/>
    <x v="3"/>
  </r>
  <r>
    <x v="1816"/>
    <s v="CUST00818"/>
    <s v="POL01345"/>
    <x v="10"/>
    <s v="West"/>
    <n v="93554.36"/>
    <d v="2025-11-08T00:00:00"/>
    <d v="2025-11-17T00:00:00"/>
    <s v="Settled"/>
    <n v="9"/>
    <n v="7"/>
    <s v="AGT037"/>
    <s v="Travel"/>
    <s v="Standard"/>
    <n v="1"/>
    <s v="Valid"/>
    <x v="2"/>
    <x v="1"/>
  </r>
  <r>
    <x v="1817"/>
    <s v="CUST00526"/>
    <s v="POL01372"/>
    <x v="6"/>
    <s v="West"/>
    <n v="144825.42000000001"/>
    <d v="2025-08-09T00:00:00"/>
    <d v="2025-08-19T00:00:00"/>
    <s v="Settled"/>
    <n v="10"/>
    <n v="12"/>
    <s v="AGT005"/>
    <s v="Home"/>
    <s v="Fast Track"/>
    <n v="1"/>
    <s v="Valid"/>
    <x v="2"/>
    <x v="1"/>
  </r>
  <r>
    <x v="1818"/>
    <s v="CUST02339"/>
    <s v="POL00629"/>
    <x v="7"/>
    <s v="North"/>
    <n v="20593.21"/>
    <d v="2025-05-20T00:00:00"/>
    <d v="2025-06-02T00:00:00"/>
    <s v="Settled"/>
    <n v="13"/>
    <n v="7"/>
    <s v="AGT036"/>
    <s v="Travel"/>
    <s v="Standard"/>
    <n v="1"/>
    <s v="Valid"/>
    <x v="2"/>
    <x v="2"/>
  </r>
  <r>
    <x v="1819"/>
    <s v="CUST00086"/>
    <s v="POL01101"/>
    <x v="5"/>
    <s v="North"/>
    <n v="260189.86"/>
    <d v="2025-11-21T00:00:00"/>
    <m/>
    <s v="Pending"/>
    <n v="13"/>
    <n v="15"/>
    <s v="AGT002"/>
    <s v="Health"/>
    <s v="Standard"/>
    <n v="1"/>
    <s v="Valid"/>
    <x v="1"/>
    <x v="2"/>
  </r>
  <r>
    <x v="1820"/>
    <s v="CUST01861"/>
    <s v="POL00644"/>
    <x v="5"/>
    <s v="West"/>
    <n v="53984.98"/>
    <d v="2025-07-11T00:00:00"/>
    <m/>
    <s v="Pending"/>
    <n v="16"/>
    <n v="15"/>
    <s v="AGT047"/>
    <s v="Health"/>
    <s v="Manual Review"/>
    <n v="1"/>
    <s v="Valid"/>
    <x v="3"/>
    <x v="1"/>
  </r>
  <r>
    <x v="1821"/>
    <s v="CUST02016"/>
    <s v="POL00439"/>
    <x v="0"/>
    <s v="South"/>
    <n v="26436.45"/>
    <d v="2025-03-05T00:00:00"/>
    <d v="2025-03-12T00:00:00"/>
    <s v="Settled"/>
    <n v="7"/>
    <n v="10"/>
    <s v="AGT054"/>
    <s v="Motor"/>
    <s v="Standard"/>
    <n v="1"/>
    <s v="Valid"/>
    <x v="3"/>
    <x v="0"/>
  </r>
  <r>
    <x v="1822"/>
    <s v="CUST02389"/>
    <s v="POL01668"/>
    <x v="4"/>
    <s v="Central"/>
    <n v="23359.97"/>
    <d v="2025-01-24T00:00:00"/>
    <d v="2025-02-03T00:00:00"/>
    <s v="Settled"/>
    <n v="10"/>
    <n v="15"/>
    <s v="AGT004"/>
    <s v="Health"/>
    <s v="Standard"/>
    <n v="1"/>
    <s v="Valid"/>
    <x v="3"/>
    <x v="4"/>
  </r>
  <r>
    <x v="1823"/>
    <s v="CUST02297"/>
    <s v="POL02980"/>
    <x v="3"/>
    <s v="Central"/>
    <n v="69471.17"/>
    <d v="2025-06-27T00:00:00"/>
    <m/>
    <s v="Pending"/>
    <n v="20"/>
    <n v="10"/>
    <s v="AGT010"/>
    <s v="Motor"/>
    <s v="Manual Review"/>
    <n v="1"/>
    <s v="Valid"/>
    <x v="2"/>
    <x v="4"/>
  </r>
  <r>
    <x v="1824"/>
    <s v="CUST00091"/>
    <s v="POL01294"/>
    <x v="8"/>
    <s v="East"/>
    <n v="98400.14"/>
    <d v="2025-03-24T00:00:00"/>
    <d v="2025-04-22T00:00:00"/>
    <s v="Settled"/>
    <n v="29"/>
    <n v="20"/>
    <s v="AGT073"/>
    <s v="Life"/>
    <s v="Manual Review"/>
    <n v="1"/>
    <s v="Valid"/>
    <x v="0"/>
    <x v="3"/>
  </r>
  <r>
    <x v="1825"/>
    <s v="CUST02156"/>
    <s v="POL02032"/>
    <x v="12"/>
    <s v="East"/>
    <n v="75449.56"/>
    <d v="2025-09-06T00:00:00"/>
    <d v="2025-09-17T00:00:00"/>
    <s v="Settled"/>
    <n v="11"/>
    <n v="7"/>
    <s v="AGT032"/>
    <s v="Travel"/>
    <s v="Standard"/>
    <n v="1"/>
    <s v="Valid"/>
    <x v="4"/>
    <x v="3"/>
  </r>
  <r>
    <x v="1826"/>
    <s v="CUST00422"/>
    <s v="POL02145"/>
    <x v="4"/>
    <s v="West"/>
    <n v="58285.94"/>
    <d v="2025-07-03T00:00:00"/>
    <d v="2025-07-15T00:00:00"/>
    <s v="Settled"/>
    <n v="12"/>
    <n v="15"/>
    <s v="AGT005"/>
    <s v="Health"/>
    <s v="Standard"/>
    <n v="1"/>
    <s v="Valid"/>
    <x v="2"/>
    <x v="1"/>
  </r>
  <r>
    <x v="1827"/>
    <s v="CUST02351"/>
    <s v="POL02698"/>
    <x v="9"/>
    <s v="Central"/>
    <n v="47671.24"/>
    <d v="2025-06-11T00:00:00"/>
    <d v="2025-07-04T00:00:00"/>
    <s v="Settled"/>
    <n v="23"/>
    <n v="12"/>
    <s v="AGT001"/>
    <s v="Home"/>
    <s v="Manual Review"/>
    <n v="1"/>
    <s v="Valid"/>
    <x v="2"/>
    <x v="4"/>
  </r>
  <r>
    <x v="1828"/>
    <s v="CUST01991"/>
    <s v="POL02640"/>
    <x v="5"/>
    <s v="East"/>
    <n v="175533.04"/>
    <d v="2025-04-05T00:00:00"/>
    <m/>
    <s v="Under Review"/>
    <n v="17"/>
    <n v="15"/>
    <s v="AGT032"/>
    <s v="Health"/>
    <s v="Standard"/>
    <n v="1"/>
    <s v="Valid"/>
    <x v="1"/>
    <x v="3"/>
  </r>
  <r>
    <x v="1829"/>
    <s v="CUST00261"/>
    <s v="POL02900"/>
    <x v="4"/>
    <s v="Central"/>
    <n v="150200.16"/>
    <d v="2025-03-13T00:00:00"/>
    <d v="2025-03-22T00:00:00"/>
    <s v="Settled"/>
    <n v="9"/>
    <n v="15"/>
    <s v="AGT007"/>
    <s v="Health"/>
    <s v="Fast Track"/>
    <n v="1"/>
    <s v="Valid"/>
    <x v="0"/>
    <x v="4"/>
  </r>
  <r>
    <x v="1830"/>
    <s v="CUST01379"/>
    <s v="POL02607"/>
    <x v="2"/>
    <s v="East"/>
    <n v="884481.88"/>
    <d v="2025-03-09T00:00:00"/>
    <d v="2025-03-19T00:00:00"/>
    <s v="Settled"/>
    <n v="10"/>
    <n v="20"/>
    <s v="AGT011"/>
    <s v="Life"/>
    <s v="Standard"/>
    <n v="1"/>
    <s v="Valid"/>
    <x v="2"/>
    <x v="3"/>
  </r>
  <r>
    <x v="1831"/>
    <s v="CUST02341"/>
    <s v="POL02977"/>
    <x v="1"/>
    <s v="North"/>
    <n v="99394.43"/>
    <d v="2025-08-07T00:00:00"/>
    <d v="2025-08-22T00:00:00"/>
    <s v="Settled"/>
    <n v="15"/>
    <n v="20"/>
    <s v="AGT017"/>
    <s v="Life"/>
    <s v="Standard"/>
    <n v="1"/>
    <s v="Valid"/>
    <x v="4"/>
    <x v="2"/>
  </r>
  <r>
    <x v="1832"/>
    <s v="CUST02070"/>
    <s v="POL03092"/>
    <x v="4"/>
    <s v="East"/>
    <n v="24558.83"/>
    <d v="2025-09-19T00:00:00"/>
    <d v="2025-10-11T00:00:00"/>
    <s v="Settled"/>
    <n v="22"/>
    <n v="15"/>
    <s v="AGT057"/>
    <s v="Health"/>
    <s v="Manual Review"/>
    <n v="1"/>
    <s v="Valid"/>
    <x v="1"/>
    <x v="3"/>
  </r>
  <r>
    <x v="1833"/>
    <s v="CUST01245"/>
    <s v="POL02394"/>
    <x v="0"/>
    <s v="West"/>
    <n v="179261.33"/>
    <d v="2025-11-21T00:00:00"/>
    <d v="2025-11-29T00:00:00"/>
    <s v="Rejected"/>
    <n v="8"/>
    <n v="10"/>
    <s v="AGT045"/>
    <s v="Motor"/>
    <s v="Standard"/>
    <n v="1"/>
    <s v="Valid"/>
    <x v="2"/>
    <x v="1"/>
  </r>
  <r>
    <x v="1834"/>
    <s v="CUST01775"/>
    <s v="POL01579"/>
    <x v="3"/>
    <s v="Central"/>
    <n v="17750.810000000001"/>
    <d v="2025-08-15T00:00:00"/>
    <d v="2025-08-26T00:00:00"/>
    <s v="Settled"/>
    <n v="11"/>
    <n v="12"/>
    <s v="AGT063"/>
    <s v="Home"/>
    <s v="Standard"/>
    <n v="1"/>
    <s v="Valid"/>
    <x v="2"/>
    <x v="4"/>
  </r>
  <r>
    <x v="1835"/>
    <s v="CUST02012"/>
    <s v="POL00983"/>
    <x v="4"/>
    <s v="North"/>
    <n v="38574.199999999997"/>
    <d v="2025-06-24T00:00:00"/>
    <d v="2025-07-04T00:00:00"/>
    <s v="Settled"/>
    <n v="10"/>
    <n v="15"/>
    <s v="AGT027"/>
    <s v="Health"/>
    <s v="Standard"/>
    <n v="1"/>
    <s v="Valid"/>
    <x v="1"/>
    <x v="2"/>
  </r>
  <r>
    <x v="1836"/>
    <s v="CUST01323"/>
    <s v="POL01829"/>
    <x v="2"/>
    <s v="East"/>
    <n v="310984.8"/>
    <d v="2025-08-19T00:00:00"/>
    <d v="2025-09-04T00:00:00"/>
    <s v="Settled"/>
    <n v="16"/>
    <n v="20"/>
    <s v="AGT007"/>
    <s v="Life"/>
    <s v="Fast Track"/>
    <n v="1"/>
    <s v="Valid"/>
    <x v="1"/>
    <x v="3"/>
  </r>
  <r>
    <x v="1837"/>
    <s v="CUST01937"/>
    <s v="POL02653"/>
    <x v="6"/>
    <s v="East"/>
    <n v="46355.63"/>
    <d v="2025-03-24T00:00:00"/>
    <d v="2025-04-02T00:00:00"/>
    <s v="Settled"/>
    <n v="9"/>
    <n v="12"/>
    <s v="AGT046"/>
    <s v="Home"/>
    <s v="Standard"/>
    <n v="1"/>
    <s v="Valid"/>
    <x v="0"/>
    <x v="3"/>
  </r>
  <r>
    <x v="1838"/>
    <s v="CUST00671"/>
    <s v="POL02412"/>
    <x v="14"/>
    <s v="Central"/>
    <n v="97513.62"/>
    <d v="2025-10-20T00:00:00"/>
    <d v="2025-11-10T00:00:00"/>
    <s v="Settled"/>
    <n v="21"/>
    <n v="15"/>
    <s v="AGT078"/>
    <s v="Health"/>
    <s v="Standard"/>
    <n v="1"/>
    <s v="Valid"/>
    <x v="4"/>
    <x v="4"/>
  </r>
  <r>
    <x v="1839"/>
    <s v="CUST01961"/>
    <s v="POL01665"/>
    <x v="1"/>
    <s v="West"/>
    <n v="142188.03"/>
    <d v="2025-01-14T00:00:00"/>
    <d v="2025-02-07T00:00:00"/>
    <s v="Settled"/>
    <n v="24"/>
    <n v="20"/>
    <s v="AGT052"/>
    <s v="Life"/>
    <s v="Standard"/>
    <n v="1"/>
    <s v="Valid"/>
    <x v="3"/>
    <x v="1"/>
  </r>
  <r>
    <x v="1840"/>
    <s v="CUST01637"/>
    <s v="POL00244"/>
    <x v="5"/>
    <s v="South"/>
    <n v="196606.34"/>
    <d v="2025-10-30T00:00:00"/>
    <d v="2025-11-05T00:00:00"/>
    <s v="Settled"/>
    <n v="6"/>
    <n v="15"/>
    <s v="AGT020"/>
    <s v="Health"/>
    <s v="Standard"/>
    <n v="1"/>
    <s v="Valid"/>
    <x v="1"/>
    <x v="0"/>
  </r>
  <r>
    <x v="1841"/>
    <s v="CUST00564"/>
    <s v="POL00870"/>
    <x v="10"/>
    <s v="Central"/>
    <n v="47835.72"/>
    <d v="2025-02-04T00:00:00"/>
    <d v="2025-02-12T00:00:00"/>
    <s v="Settled"/>
    <n v="8"/>
    <n v="7"/>
    <s v="AGT001"/>
    <s v="Travel"/>
    <s v="Standard"/>
    <n v="1"/>
    <s v="Valid"/>
    <x v="4"/>
    <x v="4"/>
  </r>
  <r>
    <x v="1842"/>
    <s v="CUST00612"/>
    <s v="POL01848"/>
    <x v="11"/>
    <s v="West"/>
    <n v="77726.429999999993"/>
    <d v="2025-11-12T00:00:00"/>
    <d v="2025-12-07T00:00:00"/>
    <s v="Settled"/>
    <n v="25"/>
    <n v="10"/>
    <s v="AGT007"/>
    <s v="Motor"/>
    <s v="Fraud Review"/>
    <n v="1"/>
    <s v="Valid"/>
    <x v="3"/>
    <x v="1"/>
  </r>
  <r>
    <x v="1843"/>
    <s v="CUST00681"/>
    <s v="POL01235"/>
    <x v="14"/>
    <s v="Central"/>
    <n v="67485.2"/>
    <d v="2025-09-17T00:00:00"/>
    <d v="2025-09-27T00:00:00"/>
    <s v="Settled"/>
    <n v="10"/>
    <n v="15"/>
    <s v="AGT068"/>
    <s v="Health"/>
    <s v="Fast Track"/>
    <n v="1"/>
    <s v="Valid"/>
    <x v="4"/>
    <x v="4"/>
  </r>
  <r>
    <x v="1844"/>
    <s v="CUST01653"/>
    <s v="POL01460"/>
    <x v="7"/>
    <s v="West"/>
    <n v="15324.24"/>
    <d v="2025-05-21T00:00:00"/>
    <d v="2025-05-26T00:00:00"/>
    <s v="Settled"/>
    <n v="5"/>
    <n v="7"/>
    <s v="AGT024"/>
    <s v="Travel"/>
    <s v="Fast Track"/>
    <n v="1"/>
    <s v="Valid"/>
    <x v="3"/>
    <x v="1"/>
  </r>
  <r>
    <x v="1845"/>
    <s v="CUST01702"/>
    <s v="POL00964"/>
    <x v="10"/>
    <s v="North"/>
    <n v="27484.94"/>
    <d v="2025-06-12T00:00:00"/>
    <d v="2025-06-22T00:00:00"/>
    <s v="Settled"/>
    <n v="10"/>
    <n v="7"/>
    <s v="AGT005"/>
    <s v="Travel"/>
    <s v="Standard"/>
    <n v="1"/>
    <s v="Valid"/>
    <x v="0"/>
    <x v="2"/>
  </r>
  <r>
    <x v="1846"/>
    <s v="CUST01637"/>
    <s v="POL00244"/>
    <x v="4"/>
    <s v="Central"/>
    <n v="38166.019999999997"/>
    <d v="2025-04-09T00:00:00"/>
    <d v="2025-04-25T00:00:00"/>
    <s v="Settled"/>
    <n v="16"/>
    <n v="15"/>
    <s v="AGT028"/>
    <s v="Health"/>
    <s v="Standard"/>
    <n v="1"/>
    <s v="Valid"/>
    <x v="1"/>
    <x v="4"/>
  </r>
  <r>
    <x v="1847"/>
    <s v="CUST02303"/>
    <s v="POL01492"/>
    <x v="11"/>
    <s v="East"/>
    <n v="225972.28"/>
    <d v="2025-03-11T00:00:00"/>
    <d v="2025-03-24T00:00:00"/>
    <s v="Settled"/>
    <n v="13"/>
    <n v="10"/>
    <s v="AGT070"/>
    <s v="Motor"/>
    <s v="Standard"/>
    <n v="1"/>
    <s v="Valid"/>
    <x v="2"/>
    <x v="3"/>
  </r>
  <r>
    <x v="1848"/>
    <s v="CUST01402"/>
    <s v="POL01424"/>
    <x v="11"/>
    <s v="Central"/>
    <n v="79990.97"/>
    <d v="2025-04-15T00:00:00"/>
    <d v="2025-05-01T00:00:00"/>
    <s v="Settled"/>
    <n v="16"/>
    <n v="10"/>
    <s v="AGT034"/>
    <s v="Motor"/>
    <s v="Standard"/>
    <n v="1"/>
    <s v="Valid"/>
    <x v="0"/>
    <x v="4"/>
  </r>
  <r>
    <x v="1849"/>
    <s v="CUST00017"/>
    <s v="POL02501"/>
    <x v="6"/>
    <s v="North"/>
    <n v="62484.04"/>
    <d v="2025-10-15T00:00:00"/>
    <d v="2025-10-31T00:00:00"/>
    <s v="Settled"/>
    <n v="16"/>
    <n v="12"/>
    <s v="AGT079"/>
    <s v="Home"/>
    <s v="Manual Review"/>
    <n v="1"/>
    <s v="Valid"/>
    <x v="2"/>
    <x v="2"/>
  </r>
  <r>
    <x v="1850"/>
    <s v="CUST01115"/>
    <s v="POL00359"/>
    <x v="4"/>
    <s v="West"/>
    <n v="235205.67"/>
    <d v="2025-03-26T00:00:00"/>
    <d v="2025-04-08T00:00:00"/>
    <s v="Settled"/>
    <n v="13"/>
    <n v="15"/>
    <s v="AGT041"/>
    <s v="Health"/>
    <s v="Standard"/>
    <n v="1"/>
    <s v="Valid"/>
    <x v="1"/>
    <x v="1"/>
  </r>
  <r>
    <x v="1851"/>
    <s v="CUST01811"/>
    <s v="POL01552"/>
    <x v="3"/>
    <s v="South"/>
    <n v="106748.35"/>
    <d v="2025-05-26T00:00:00"/>
    <d v="2025-06-06T00:00:00"/>
    <s v="Settled"/>
    <n v="11"/>
    <n v="12"/>
    <s v="AGT073"/>
    <s v="Home"/>
    <s v="Standard"/>
    <n v="1"/>
    <s v="Valid"/>
    <x v="1"/>
    <x v="0"/>
  </r>
  <r>
    <x v="1852"/>
    <s v="CUST01608"/>
    <s v="POL02733"/>
    <x v="12"/>
    <s v="North"/>
    <n v="74469.8"/>
    <d v="2025-08-17T00:00:00"/>
    <d v="2025-09-05T00:00:00"/>
    <s v="Settled"/>
    <n v="19"/>
    <n v="7"/>
    <s v="AGT017"/>
    <s v="Travel"/>
    <s v="Fraud Review"/>
    <n v="1"/>
    <s v="Valid"/>
    <x v="0"/>
    <x v="2"/>
  </r>
  <r>
    <x v="1853"/>
    <s v="CUST00439"/>
    <s v="POL00858"/>
    <x v="11"/>
    <s v="Central"/>
    <n v="158206.67000000001"/>
    <d v="2025-09-23T00:00:00"/>
    <m/>
    <s v="Under Review"/>
    <n v="24"/>
    <n v="10"/>
    <s v="AGT044"/>
    <s v="Motor"/>
    <s v="Fraud Review"/>
    <n v="1"/>
    <s v="Valid"/>
    <x v="3"/>
    <x v="4"/>
  </r>
  <r>
    <x v="1854"/>
    <s v="CUST00482"/>
    <s v="POL01013"/>
    <x v="11"/>
    <s v="South"/>
    <n v="86323.199999999997"/>
    <d v="2025-04-12T00:00:00"/>
    <d v="2025-04-21T00:00:00"/>
    <s v="Settled"/>
    <n v="9"/>
    <n v="10"/>
    <s v="AGT039"/>
    <s v="Motor"/>
    <s v="Fast Track"/>
    <n v="1"/>
    <s v="Valid"/>
    <x v="3"/>
    <x v="0"/>
  </r>
  <r>
    <x v="1855"/>
    <s v="CUST00343"/>
    <s v="POL00280"/>
    <x v="4"/>
    <s v="North"/>
    <n v="37245.85"/>
    <d v="2025-09-28T00:00:00"/>
    <d v="2025-10-09T00:00:00"/>
    <s v="Settled"/>
    <n v="11"/>
    <n v="15"/>
    <s v="AGT062"/>
    <s v="Health"/>
    <s v="Standard"/>
    <n v="1"/>
    <s v="Valid"/>
    <x v="3"/>
    <x v="2"/>
  </r>
  <r>
    <x v="1856"/>
    <s v="CUST00145"/>
    <s v="POL01839"/>
    <x v="11"/>
    <s v="Central"/>
    <n v="44570.04"/>
    <d v="2025-02-28T00:00:00"/>
    <d v="2025-03-09T00:00:00"/>
    <s v="Settled"/>
    <n v="9"/>
    <n v="10"/>
    <s v="AGT011"/>
    <s v="Motor"/>
    <s v="Fast Track"/>
    <n v="1"/>
    <s v="Valid"/>
    <x v="3"/>
    <x v="4"/>
  </r>
  <r>
    <x v="1857"/>
    <s v="CUST01763"/>
    <s v="POL02739"/>
    <x v="4"/>
    <s v="South"/>
    <n v="876176.78"/>
    <d v="2025-08-28T00:00:00"/>
    <d v="2025-09-03T00:00:00"/>
    <s v="Settled"/>
    <n v="6"/>
    <n v="15"/>
    <s v="AGT014"/>
    <s v="Health"/>
    <s v="Standard"/>
    <n v="1"/>
    <s v="Valid"/>
    <x v="3"/>
    <x v="0"/>
  </r>
  <r>
    <x v="1858"/>
    <s v="CUST01070"/>
    <s v="POL01541"/>
    <x v="6"/>
    <s v="East"/>
    <n v="76877.63"/>
    <d v="2025-02-06T00:00:00"/>
    <d v="2025-02-19T00:00:00"/>
    <s v="Settled"/>
    <n v="13"/>
    <n v="12"/>
    <s v="AGT018"/>
    <s v="Home"/>
    <s v="Standard"/>
    <n v="1"/>
    <s v="Valid"/>
    <x v="3"/>
    <x v="3"/>
  </r>
  <r>
    <x v="1859"/>
    <s v="CUST01357"/>
    <s v="POL01336"/>
    <x v="3"/>
    <s v="Central"/>
    <n v="54987.62"/>
    <d v="2025-11-21T00:00:00"/>
    <m/>
    <s v="Pending"/>
    <n v="4"/>
    <n v="10"/>
    <s v="AGT075"/>
    <s v="Motor"/>
    <s v="Standard"/>
    <n v="1"/>
    <s v="Valid"/>
    <x v="0"/>
    <x v="4"/>
  </r>
  <r>
    <x v="1860"/>
    <s v="CUST00816"/>
    <s v="POL02397"/>
    <x v="7"/>
    <s v="East"/>
    <n v="22075.58"/>
    <d v="2025-02-03T00:00:00"/>
    <d v="2025-02-17T00:00:00"/>
    <s v="Settled"/>
    <n v="14"/>
    <n v="7"/>
    <s v="AGT072"/>
    <s v="Travel"/>
    <s v="Manual Review"/>
    <n v="1"/>
    <s v="Valid"/>
    <x v="2"/>
    <x v="3"/>
  </r>
  <r>
    <x v="1861"/>
    <s v="CUST00198"/>
    <s v="POL01415"/>
    <x v="4"/>
    <s v="North"/>
    <n v="46150.21"/>
    <d v="2025-10-27T00:00:00"/>
    <d v="2025-11-09T00:00:00"/>
    <s v="Settled"/>
    <n v="13"/>
    <n v="15"/>
    <s v="AGT002"/>
    <s v="Health"/>
    <s v="Standard"/>
    <n v="1"/>
    <s v="Valid"/>
    <x v="2"/>
    <x v="2"/>
  </r>
  <r>
    <x v="1862"/>
    <s v="CUST02074"/>
    <s v="POL01276"/>
    <x v="4"/>
    <s v="West"/>
    <n v="134319.18"/>
    <d v="2025-09-12T00:00:00"/>
    <m/>
    <s v="Pending"/>
    <n v="24"/>
    <n v="15"/>
    <s v="AGT034"/>
    <s v="Health"/>
    <s v="Fraud Review"/>
    <n v="1"/>
    <s v="Valid"/>
    <x v="3"/>
    <x v="1"/>
  </r>
  <r>
    <x v="1863"/>
    <s v="CUST01990"/>
    <s v="POL02444"/>
    <x v="4"/>
    <s v="West"/>
    <n v="35600.639999999999"/>
    <d v="2025-02-11T00:00:00"/>
    <d v="2025-02-25T00:00:00"/>
    <s v="Settled"/>
    <n v="14"/>
    <n v="15"/>
    <s v="AGT045"/>
    <s v="Health"/>
    <s v="Standard"/>
    <n v="1"/>
    <s v="Valid"/>
    <x v="1"/>
    <x v="1"/>
  </r>
  <r>
    <x v="1864"/>
    <s v="CUST01554"/>
    <s v="POL00909"/>
    <x v="5"/>
    <m/>
    <n v="49532.6"/>
    <d v="2025-09-16T00:00:00"/>
    <d v="2025-09-26T00:00:00"/>
    <s v="Settled"/>
    <n v="10"/>
    <n v="15"/>
    <s v="AGT072"/>
    <s v="Health"/>
    <s v="Fast Track"/>
    <n v="1"/>
    <s v="Valid"/>
    <x v="1"/>
    <x v="3"/>
  </r>
  <r>
    <x v="1865"/>
    <s v="CUST02340"/>
    <s v="POL02720"/>
    <x v="3"/>
    <s v="East"/>
    <n v="79442.100000000006"/>
    <d v="2025-04-25T00:00:00"/>
    <d v="2025-04-28T00:00:00"/>
    <s v="Settled"/>
    <n v="3"/>
    <n v="10"/>
    <s v="AGT037"/>
    <s v="Motor"/>
    <s v="Standard"/>
    <n v="1"/>
    <s v="Valid"/>
    <x v="2"/>
    <x v="3"/>
  </r>
  <r>
    <x v="1866"/>
    <s v="CUST00699"/>
    <s v="POL00859"/>
    <x v="0"/>
    <s v="South"/>
    <n v="55229.38"/>
    <d v="2025-11-25T00:00:00"/>
    <d v="2025-12-15T00:00:00"/>
    <s v="Settled"/>
    <n v="20"/>
    <n v="10"/>
    <s v="AGT062"/>
    <s v="Motor"/>
    <s v="Manual Review"/>
    <n v="1"/>
    <s v="Valid"/>
    <x v="2"/>
    <x v="0"/>
  </r>
  <r>
    <x v="1867"/>
    <s v="CUST00729"/>
    <s v="POL01636"/>
    <x v="0"/>
    <s v="North"/>
    <n v="72268.990000000005"/>
    <d v="2025-11-15T00:00:00"/>
    <m/>
    <s v="Pending"/>
    <n v="7"/>
    <n v="10"/>
    <s v="AGT064"/>
    <s v="Motor"/>
    <s v="Fast Track"/>
    <n v="1"/>
    <s v="Valid"/>
    <x v="0"/>
    <x v="2"/>
  </r>
  <r>
    <x v="1868"/>
    <s v="CUST01879"/>
    <s v="POL00801"/>
    <x v="1"/>
    <s v="South"/>
    <n v="294012.2"/>
    <d v="2025-11-07T00:00:00"/>
    <d v="2025-11-30T00:00:00"/>
    <s v="Settled"/>
    <n v="23"/>
    <n v="20"/>
    <s v="AGT041"/>
    <s v="Life"/>
    <s v="Manual Review"/>
    <n v="1"/>
    <s v="Valid"/>
    <x v="4"/>
    <x v="0"/>
  </r>
  <r>
    <x v="1869"/>
    <s v="CUST01655"/>
    <s v="POL02024"/>
    <x v="3"/>
    <s v="Central"/>
    <n v="51343.6"/>
    <d v="2025-08-07T00:00:00"/>
    <d v="2025-08-14T00:00:00"/>
    <s v="Settled"/>
    <n v="7"/>
    <n v="12"/>
    <s v="AGT060"/>
    <s v="Home"/>
    <s v="Fast Track"/>
    <n v="1"/>
    <s v="Valid"/>
    <x v="1"/>
    <x v="4"/>
  </r>
  <r>
    <x v="1870"/>
    <s v="CUST01297"/>
    <s v="POL01390"/>
    <x v="11"/>
    <s v="South"/>
    <n v="168403.86"/>
    <d v="2025-10-27T00:00:00"/>
    <d v="2025-11-03T00:00:00"/>
    <s v="Settled"/>
    <n v="7"/>
    <n v="10"/>
    <s v="AGT006"/>
    <s v="Motor"/>
    <s v="Manual Review"/>
    <n v="1"/>
    <s v="Valid"/>
    <x v="0"/>
    <x v="0"/>
  </r>
  <r>
    <x v="1871"/>
    <s v="CUST01775"/>
    <s v="POL00766"/>
    <x v="8"/>
    <s v="South"/>
    <n v="630644.03"/>
    <d v="2025-05-29T00:00:00"/>
    <m/>
    <s v="Pending"/>
    <n v="19"/>
    <n v="20"/>
    <s v="AGT027"/>
    <s v="Life"/>
    <s v="Standard"/>
    <n v="1"/>
    <s v="Valid"/>
    <x v="2"/>
    <x v="0"/>
  </r>
  <r>
    <x v="1872"/>
    <s v="CUST01801"/>
    <s v="POL02381"/>
    <x v="11"/>
    <s v="Central"/>
    <n v="34926.5"/>
    <d v="2025-01-20T00:00:00"/>
    <d v="2025-02-10T00:00:00"/>
    <s v="Settled"/>
    <n v="21"/>
    <n v="10"/>
    <s v="AGT069"/>
    <s v="Motor"/>
    <s v="Manual Review"/>
    <n v="1"/>
    <s v="Valid"/>
    <x v="1"/>
    <x v="4"/>
  </r>
  <r>
    <x v="1873"/>
    <s v="CUST01627"/>
    <s v="POL02993"/>
    <x v="14"/>
    <s v="South"/>
    <n v="115879.13"/>
    <d v="2025-10-15T00:00:00"/>
    <m/>
    <s v="Under Review"/>
    <n v="15"/>
    <n v="15"/>
    <s v="AGT014"/>
    <s v="Health"/>
    <s v="Manual Review"/>
    <n v="1"/>
    <s v="Valid"/>
    <x v="1"/>
    <x v="0"/>
  </r>
  <r>
    <x v="1874"/>
    <s v="CUST00206"/>
    <s v="POL00090"/>
    <x v="9"/>
    <s v="Central"/>
    <n v="79965.460000000006"/>
    <d v="2025-01-16T00:00:00"/>
    <d v="2025-01-24T00:00:00"/>
    <s v="Settled"/>
    <n v="8"/>
    <n v="12"/>
    <s v="AGT041"/>
    <s v="Home"/>
    <s v="Standard"/>
    <n v="1"/>
    <s v="Valid"/>
    <x v="1"/>
    <x v="4"/>
  </r>
  <r>
    <x v="1875"/>
    <s v="CUST01686"/>
    <s v="POL01818"/>
    <x v="3"/>
    <s v="Central"/>
    <n v="131442.93"/>
    <d v="2025-08-02T00:00:00"/>
    <d v="2025-08-14T00:00:00"/>
    <s v="Settled"/>
    <n v="12"/>
    <n v="10"/>
    <s v="AGT064"/>
    <s v="Motor"/>
    <s v="Standard"/>
    <n v="1"/>
    <s v="Valid"/>
    <x v="0"/>
    <x v="4"/>
  </r>
  <r>
    <x v="1876"/>
    <s v="CUST02245"/>
    <s v="POL02300"/>
    <x v="10"/>
    <s v="East"/>
    <n v="52431.62"/>
    <d v="2025-06-30T00:00:00"/>
    <d v="2025-07-14T00:00:00"/>
    <s v="Rejected"/>
    <n v="14"/>
    <n v="7"/>
    <s v="AGT042"/>
    <s v="Travel"/>
    <s v="Standard"/>
    <n v="1"/>
    <s v="Valid"/>
    <x v="2"/>
    <x v="3"/>
  </r>
  <r>
    <x v="1877"/>
    <s v="CUST01066"/>
    <s v="POL02303"/>
    <x v="9"/>
    <s v="South"/>
    <n v="248867.62"/>
    <d v="2025-05-04T00:00:00"/>
    <m/>
    <s v="Pending"/>
    <n v="16"/>
    <n v="12"/>
    <s v="AGT079"/>
    <s v="Home"/>
    <s v="Standard"/>
    <n v="1"/>
    <s v="Valid"/>
    <x v="0"/>
    <x v="0"/>
  </r>
  <r>
    <x v="1878"/>
    <s v="CUST01722"/>
    <s v="POL00706"/>
    <x v="3"/>
    <s v="North"/>
    <n v="35115.93"/>
    <d v="2025-09-04T00:00:00"/>
    <d v="2025-09-13T00:00:00"/>
    <s v="Settled"/>
    <n v="9"/>
    <n v="10"/>
    <s v="AGT069"/>
    <s v="Motor"/>
    <s v="Fast Track"/>
    <n v="1"/>
    <s v="Valid"/>
    <x v="2"/>
    <x v="2"/>
  </r>
  <r>
    <x v="1879"/>
    <s v="CUST00579"/>
    <s v="POL00366"/>
    <x v="14"/>
    <s v="North"/>
    <n v="35234.81"/>
    <d v="2025-04-01T00:00:00"/>
    <d v="2025-04-18T00:00:00"/>
    <s v="Settled"/>
    <n v="17"/>
    <n v="15"/>
    <s v="AGT008"/>
    <s v="Health"/>
    <s v="Fast Track"/>
    <n v="1"/>
    <s v="Valid"/>
    <x v="1"/>
    <x v="2"/>
  </r>
  <r>
    <x v="1880"/>
    <s v="CUST02130"/>
    <s v="POL01644"/>
    <x v="5"/>
    <s v="South"/>
    <n v="25397.03"/>
    <d v="2025-11-07T00:00:00"/>
    <d v="2025-11-29T00:00:00"/>
    <s v="Settled"/>
    <n v="22"/>
    <n v="15"/>
    <s v="AGT043"/>
    <s v="Health"/>
    <s v="Manual Review"/>
    <n v="1"/>
    <s v="Valid"/>
    <x v="3"/>
    <x v="0"/>
  </r>
  <r>
    <x v="1881"/>
    <s v="CUST01721"/>
    <s v="POL02039"/>
    <x v="11"/>
    <m/>
    <n v="369909.71"/>
    <d v="2025-10-12T00:00:00"/>
    <d v="2025-11-01T00:00:00"/>
    <s v="Settled"/>
    <n v="20"/>
    <n v="10"/>
    <s v="AGT059"/>
    <s v="Motor"/>
    <s v="Standard"/>
    <n v="1"/>
    <s v="Valid"/>
    <x v="2"/>
    <x v="2"/>
  </r>
  <r>
    <x v="1882"/>
    <s v="CUST00573"/>
    <s v="POL00927"/>
    <x v="14"/>
    <s v="South"/>
    <n v="153183.67000000001"/>
    <d v="2025-11-03T00:00:00"/>
    <m/>
    <s v="Under Review"/>
    <n v="11"/>
    <n v="15"/>
    <s v="AGT060"/>
    <s v="Health"/>
    <s v="Standard"/>
    <n v="1"/>
    <s v="Valid"/>
    <x v="0"/>
    <x v="0"/>
  </r>
  <r>
    <x v="1883"/>
    <s v="CUST02407"/>
    <s v="POL01181"/>
    <x v="9"/>
    <s v="West"/>
    <n v="247077.88"/>
    <d v="2025-10-10T00:00:00"/>
    <d v="2025-10-21T00:00:00"/>
    <s v="Settled"/>
    <n v="11"/>
    <n v="12"/>
    <s v="AGT042"/>
    <s v="Home"/>
    <s v="Standard"/>
    <n v="1"/>
    <s v="Valid"/>
    <x v="4"/>
    <x v="1"/>
  </r>
  <r>
    <x v="1884"/>
    <s v="CUST00514"/>
    <s v="POL01703"/>
    <x v="1"/>
    <s v="South"/>
    <n v="118136.63"/>
    <d v="2025-10-04T00:00:00"/>
    <d v="2025-10-24T00:00:00"/>
    <s v="Settled"/>
    <n v="20"/>
    <n v="20"/>
    <s v="AGT033"/>
    <s v="Life"/>
    <s v="Standard"/>
    <n v="1"/>
    <s v="Valid"/>
    <x v="0"/>
    <x v="0"/>
  </r>
  <r>
    <x v="1885"/>
    <s v="CUST01007"/>
    <s v="POL01441"/>
    <x v="14"/>
    <s v="South"/>
    <n v="128473.16"/>
    <d v="2025-11-03T00:00:00"/>
    <d v="2025-11-24T00:00:00"/>
    <s v="Settled"/>
    <n v="21"/>
    <n v="15"/>
    <s v="AGT025"/>
    <s v="Health"/>
    <s v="Fraud Review"/>
    <n v="1"/>
    <s v="Valid"/>
    <x v="1"/>
    <x v="0"/>
  </r>
  <r>
    <x v="1886"/>
    <s v="CUST01769"/>
    <s v="POL01548"/>
    <x v="2"/>
    <s v="North"/>
    <n v="97975.09"/>
    <d v="2025-11-03T00:00:00"/>
    <m/>
    <s v="Pending"/>
    <n v="18"/>
    <n v="20"/>
    <s v="AGT029"/>
    <s v="Life"/>
    <s v="Standard"/>
    <n v="1"/>
    <s v="Valid"/>
    <x v="0"/>
    <x v="2"/>
  </r>
  <r>
    <x v="1887"/>
    <s v="CUST00622"/>
    <s v="POL02183"/>
    <x v="1"/>
    <s v="South"/>
    <n v="403272.41"/>
    <d v="2025-09-20T00:00:00"/>
    <m/>
    <s v="Under Review"/>
    <n v="16"/>
    <n v="20"/>
    <s v="AGT002"/>
    <s v="Life"/>
    <s v="Standard"/>
    <n v="1"/>
    <s v="Valid"/>
    <x v="3"/>
    <x v="0"/>
  </r>
  <r>
    <x v="1888"/>
    <s v="CUST00607"/>
    <s v="POL03150"/>
    <x v="7"/>
    <s v="West"/>
    <n v="30401.84"/>
    <d v="2025-09-24T00:00:00"/>
    <d v="2025-09-30T00:00:00"/>
    <s v="Settled"/>
    <n v="6"/>
    <n v="7"/>
    <s v="AGT069"/>
    <s v="Travel"/>
    <s v="Standard"/>
    <n v="1"/>
    <s v="Valid"/>
    <x v="3"/>
    <x v="1"/>
  </r>
  <r>
    <x v="1889"/>
    <s v="CUST01102"/>
    <s v="POL02549"/>
    <x v="14"/>
    <s v="West"/>
    <n v="70018.95"/>
    <d v="2025-03-03T00:00:00"/>
    <d v="2025-03-12T00:00:00"/>
    <s v="Settled"/>
    <n v="9"/>
    <n v="15"/>
    <s v="AGT058"/>
    <s v="Health"/>
    <s v="Fast Track"/>
    <n v="1"/>
    <s v="Valid"/>
    <x v="2"/>
    <x v="1"/>
  </r>
  <r>
    <x v="1890"/>
    <s v="CUST00467"/>
    <s v="POL00027"/>
    <x v="5"/>
    <s v="South"/>
    <n v="59757.81"/>
    <d v="2025-02-28T00:00:00"/>
    <d v="2025-03-12T00:00:00"/>
    <s v="Settled"/>
    <n v="12"/>
    <n v="15"/>
    <s v="AGT023"/>
    <s v="Health"/>
    <s v="Standard"/>
    <n v="1"/>
    <s v="Valid"/>
    <x v="3"/>
    <x v="0"/>
  </r>
  <r>
    <x v="1891"/>
    <s v="CUST00453"/>
    <s v="POL01118"/>
    <x v="6"/>
    <s v="East"/>
    <n v="236214.67"/>
    <d v="2025-05-10T00:00:00"/>
    <d v="2025-05-26T00:00:00"/>
    <s v="Settled"/>
    <n v="16"/>
    <n v="12"/>
    <s v="AGT011"/>
    <s v="Home"/>
    <s v="Standard"/>
    <n v="1"/>
    <s v="Valid"/>
    <x v="2"/>
    <x v="3"/>
  </r>
  <r>
    <x v="1892"/>
    <s v="CUST00590"/>
    <s v="POL00032"/>
    <x v="5"/>
    <s v="East"/>
    <n v="60505.96"/>
    <d v="2025-05-03T00:00:00"/>
    <d v="2025-05-20T00:00:00"/>
    <s v="Settled"/>
    <n v="17"/>
    <n v="15"/>
    <s v="AGT042"/>
    <s v="Health"/>
    <s v="Standard"/>
    <n v="1"/>
    <s v="Valid"/>
    <x v="4"/>
    <x v="3"/>
  </r>
  <r>
    <x v="1893"/>
    <s v="CUST00972"/>
    <s v="POL02795"/>
    <x v="0"/>
    <s v="Central"/>
    <n v="156659.4"/>
    <d v="2025-04-20T00:00:00"/>
    <d v="2025-05-04T00:00:00"/>
    <s v="Settled"/>
    <n v="14"/>
    <n v="10"/>
    <s v="AGT069"/>
    <s v="Motor"/>
    <s v="Standard"/>
    <n v="1"/>
    <s v="Valid"/>
    <x v="1"/>
    <x v="4"/>
  </r>
  <r>
    <x v="1894"/>
    <s v="CUST00656"/>
    <s v="POL02063"/>
    <x v="5"/>
    <s v="South"/>
    <n v="82423.350000000006"/>
    <d v="2025-04-10T00:00:00"/>
    <d v="2025-04-22T00:00:00"/>
    <s v="Rejected"/>
    <n v="12"/>
    <n v="15"/>
    <s v="AGT080"/>
    <s v="Health"/>
    <s v="Manual Review"/>
    <n v="1"/>
    <s v="Valid"/>
    <x v="3"/>
    <x v="0"/>
  </r>
  <r>
    <x v="1895"/>
    <s v="CUST00815"/>
    <s v="POL00701"/>
    <x v="10"/>
    <s v="West"/>
    <n v="38247.519999999997"/>
    <d v="2025-03-28T00:00:00"/>
    <m/>
    <s v="Pending"/>
    <n v="12"/>
    <n v="7"/>
    <s v="AGT022"/>
    <s v="Travel"/>
    <s v="Manual Review"/>
    <n v="1"/>
    <s v="Valid"/>
    <x v="3"/>
    <x v="1"/>
  </r>
  <r>
    <x v="1896"/>
    <s v="CUST01308"/>
    <s v="POL02686"/>
    <x v="8"/>
    <s v="North"/>
    <n v="429002.45"/>
    <d v="2025-07-09T00:00:00"/>
    <d v="2025-08-02T00:00:00"/>
    <s v="Settled"/>
    <n v="24"/>
    <n v="20"/>
    <s v="AGT036"/>
    <s v="Life"/>
    <s v="Manual Review"/>
    <n v="1"/>
    <s v="Valid"/>
    <x v="0"/>
    <x v="2"/>
  </r>
  <r>
    <x v="1897"/>
    <s v="CUST00661"/>
    <s v="POL01802"/>
    <x v="3"/>
    <s v="South"/>
    <n v="148304.1"/>
    <d v="2025-09-23T00:00:00"/>
    <d v="2025-10-03T00:00:00"/>
    <s v="Settled"/>
    <n v="10"/>
    <n v="12"/>
    <s v="AGT048"/>
    <s v="Home"/>
    <s v="Standard"/>
    <n v="1"/>
    <s v="Valid"/>
    <x v="4"/>
    <x v="0"/>
  </r>
  <r>
    <x v="1898"/>
    <s v="CUST01245"/>
    <s v="POL00165"/>
    <x v="0"/>
    <s v="East"/>
    <n v="75405.88"/>
    <d v="2025-09-28T00:00:00"/>
    <m/>
    <s v="Under Review"/>
    <n v="7"/>
    <n v="10"/>
    <s v="AGT048"/>
    <s v="Motor"/>
    <s v="Fast Track"/>
    <n v="1"/>
    <s v="Valid"/>
    <x v="2"/>
    <x v="3"/>
  </r>
  <r>
    <x v="1899"/>
    <s v="CUST01049"/>
    <s v="POL00485"/>
    <x v="5"/>
    <s v="North"/>
    <n v="344413.38"/>
    <d v="2025-02-11T00:00:00"/>
    <m/>
    <s v="Under Review"/>
    <n v="27"/>
    <n v="15"/>
    <s v="AGT023"/>
    <s v="Health"/>
    <s v="Manual Review"/>
    <n v="1"/>
    <s v="Valid"/>
    <x v="2"/>
    <x v="2"/>
  </r>
  <r>
    <x v="1900"/>
    <s v="CUST01933"/>
    <s v="POL02590"/>
    <x v="12"/>
    <s v="East"/>
    <n v="62484.2"/>
    <d v="2025-06-30T00:00:00"/>
    <d v="2025-07-06T00:00:00"/>
    <s v="Settled"/>
    <n v="6"/>
    <n v="7"/>
    <s v="AGT066"/>
    <s v="Travel"/>
    <s v="Fast Track"/>
    <n v="1"/>
    <s v="Valid"/>
    <x v="0"/>
    <x v="3"/>
  </r>
  <r>
    <x v="1901"/>
    <s v="CUST02226"/>
    <s v="POL00926"/>
    <x v="5"/>
    <s v="East"/>
    <n v="16132.08"/>
    <d v="2025-06-10T00:00:00"/>
    <m/>
    <s v="Under Review"/>
    <n v="19"/>
    <n v="15"/>
    <s v="AGT057"/>
    <s v="Health"/>
    <s v="Standard"/>
    <n v="1"/>
    <s v="Valid"/>
    <x v="3"/>
    <x v="3"/>
  </r>
  <r>
    <x v="1902"/>
    <s v="CUST01321"/>
    <s v="POL01679"/>
    <x v="5"/>
    <s v="North"/>
    <n v="74240.429999999993"/>
    <d v="2025-09-25T00:00:00"/>
    <m/>
    <s v="Pending"/>
    <n v="5"/>
    <n v="15"/>
    <s v="AGT067"/>
    <s v="Health"/>
    <s v="Fast Track"/>
    <n v="1"/>
    <s v="Valid"/>
    <x v="0"/>
    <x v="2"/>
  </r>
  <r>
    <x v="1903"/>
    <s v="CUST01919"/>
    <s v="POL02866"/>
    <x v="6"/>
    <s v="Central"/>
    <n v="288998.26"/>
    <d v="2025-10-17T00:00:00"/>
    <d v="2025-11-07T00:00:00"/>
    <s v="Settled"/>
    <n v="21"/>
    <n v="12"/>
    <s v="AGT010"/>
    <s v="Home"/>
    <s v="Manual Review"/>
    <n v="1"/>
    <s v="Valid"/>
    <x v="2"/>
    <x v="4"/>
  </r>
  <r>
    <x v="1904"/>
    <s v="CUST02226"/>
    <s v="POL00926"/>
    <x v="5"/>
    <s v="North"/>
    <n v="50105.42"/>
    <d v="2025-04-21T00:00:00"/>
    <d v="2025-05-01T00:00:00"/>
    <s v="Settled"/>
    <n v="10"/>
    <n v="15"/>
    <s v="AGT055"/>
    <s v="Health"/>
    <s v="Standard"/>
    <n v="1"/>
    <s v="Valid"/>
    <x v="3"/>
    <x v="2"/>
  </r>
  <r>
    <x v="1905"/>
    <s v="CUST02320"/>
    <s v="POL00037"/>
    <x v="11"/>
    <s v="Central"/>
    <n v="65196.6"/>
    <d v="2025-09-21T00:00:00"/>
    <m/>
    <s v="Under Review"/>
    <n v="13"/>
    <n v="10"/>
    <s v="AGT028"/>
    <s v="Motor"/>
    <s v="Standard"/>
    <n v="1"/>
    <s v="Valid"/>
    <x v="1"/>
    <x v="4"/>
  </r>
  <r>
    <x v="1906"/>
    <s v="CUST02475"/>
    <s v="POL00269"/>
    <x v="14"/>
    <s v="East"/>
    <n v="89498.38"/>
    <d v="2025-07-18T00:00:00"/>
    <d v="2025-07-28T00:00:00"/>
    <s v="Settled"/>
    <n v="10"/>
    <n v="15"/>
    <s v="AGT062"/>
    <s v="Health"/>
    <s v="Standard"/>
    <n v="1"/>
    <s v="Valid"/>
    <x v="1"/>
    <x v="3"/>
  </r>
  <r>
    <x v="1907"/>
    <s v="CUST02330"/>
    <s v="POL02930"/>
    <x v="14"/>
    <s v="South"/>
    <n v="239248.11"/>
    <d v="2025-03-31T00:00:00"/>
    <d v="2025-04-21T00:00:00"/>
    <s v="Settled"/>
    <n v="21"/>
    <n v="15"/>
    <s v="AGT041"/>
    <s v="Health"/>
    <s v="Fraud Review"/>
    <n v="1"/>
    <s v="Valid"/>
    <x v="4"/>
    <x v="0"/>
  </r>
  <r>
    <x v="1908"/>
    <s v="CUST00668"/>
    <s v="POL01920"/>
    <x v="0"/>
    <s v="North"/>
    <n v="32918.15"/>
    <d v="2025-07-07T00:00:00"/>
    <d v="2025-07-13T00:00:00"/>
    <s v="Settled"/>
    <n v="6"/>
    <n v="10"/>
    <s v="AGT042"/>
    <s v="Motor"/>
    <s v="Standard"/>
    <n v="1"/>
    <s v="Valid"/>
    <x v="2"/>
    <x v="2"/>
  </r>
  <r>
    <x v="1909"/>
    <s v="CUST02323"/>
    <s v="POL01051"/>
    <x v="11"/>
    <s v="West"/>
    <n v="36134.99"/>
    <d v="2025-01-12T00:00:00"/>
    <d v="2025-01-29T00:00:00"/>
    <s v="Settled"/>
    <n v="17"/>
    <n v="10"/>
    <s v="AGT047"/>
    <s v="Motor"/>
    <s v="Manual Review"/>
    <n v="1"/>
    <s v="Valid"/>
    <x v="0"/>
    <x v="1"/>
  </r>
  <r>
    <x v="1910"/>
    <s v="CUST01388"/>
    <s v="POL00252"/>
    <x v="11"/>
    <s v="West"/>
    <n v="90285.29"/>
    <d v="2025-01-19T00:00:00"/>
    <d v="2025-01-31T00:00:00"/>
    <s v="Settled"/>
    <n v="12"/>
    <n v="10"/>
    <s v="AGT018"/>
    <s v="Motor"/>
    <s v="Manual Review"/>
    <n v="1"/>
    <s v="Valid"/>
    <x v="0"/>
    <x v="1"/>
  </r>
  <r>
    <x v="1911"/>
    <s v="CUST01790"/>
    <s v="POL02227"/>
    <x v="3"/>
    <s v="West"/>
    <n v="137625.60000000001"/>
    <d v="2025-05-19T00:00:00"/>
    <d v="2025-06-12T00:00:00"/>
    <s v="Settled"/>
    <n v="24"/>
    <n v="12"/>
    <s v="AGT047"/>
    <s v="Home"/>
    <s v="Fraud Review"/>
    <n v="1"/>
    <s v="Valid"/>
    <x v="1"/>
    <x v="1"/>
  </r>
  <r>
    <x v="1912"/>
    <s v="CUST00045"/>
    <s v="POL00127"/>
    <x v="4"/>
    <s v="South"/>
    <n v="119341.96"/>
    <d v="2025-11-17T00:00:00"/>
    <m/>
    <s v="Pending"/>
    <n v="8"/>
    <n v="15"/>
    <s v="AGT071"/>
    <s v="Health"/>
    <s v="Standard"/>
    <n v="1"/>
    <s v="Valid"/>
    <x v="1"/>
    <x v="0"/>
  </r>
  <r>
    <x v="1913"/>
    <s v="CUST00454"/>
    <s v="POL00294"/>
    <x v="3"/>
    <s v="North"/>
    <n v="80146.61"/>
    <d v="2025-07-18T00:00:00"/>
    <d v="2025-07-19T00:00:00"/>
    <s v="Settled"/>
    <n v="1"/>
    <n v="10"/>
    <s v="AGT007"/>
    <s v="Motor"/>
    <s v="Fast Track"/>
    <n v="1"/>
    <s v="Valid"/>
    <x v="4"/>
    <x v="2"/>
  </r>
  <r>
    <x v="1914"/>
    <s v="CUST01446"/>
    <s v="POL01901"/>
    <x v="11"/>
    <s v="West"/>
    <n v="60181.3"/>
    <d v="2025-08-13T00:00:00"/>
    <m/>
    <s v="Pending"/>
    <n v="11"/>
    <n v="10"/>
    <s v="AGT014"/>
    <s v="Motor"/>
    <s v="Standard"/>
    <n v="1"/>
    <s v="Valid"/>
    <x v="4"/>
    <x v="1"/>
  </r>
  <r>
    <x v="1915"/>
    <s v="CUST01229"/>
    <s v="POL02053"/>
    <x v="5"/>
    <s v="Central"/>
    <n v="122345.34"/>
    <d v="2025-10-13T00:00:00"/>
    <d v="2025-11-13T00:00:00"/>
    <s v="Rejected"/>
    <n v="31"/>
    <n v="15"/>
    <s v="AGT003"/>
    <s v="Health"/>
    <s v="Fraud Review"/>
    <n v="1"/>
    <s v="Valid"/>
    <x v="0"/>
    <x v="4"/>
  </r>
  <r>
    <x v="1916"/>
    <s v="CUST01352"/>
    <s v="POL01824"/>
    <x v="11"/>
    <s v="South"/>
    <n v="74282"/>
    <d v="2025-05-30T00:00:00"/>
    <d v="2025-06-12T00:00:00"/>
    <s v="Settled"/>
    <n v="13"/>
    <n v="10"/>
    <s v="AGT039"/>
    <s v="Motor"/>
    <s v="Standard"/>
    <n v="1"/>
    <s v="Valid"/>
    <x v="3"/>
    <x v="0"/>
  </r>
  <r>
    <x v="1917"/>
    <s v="CUST00550"/>
    <s v="POL02911"/>
    <x v="3"/>
    <s v="West"/>
    <n v="55283.519999999997"/>
    <d v="2025-06-26T00:00:00"/>
    <m/>
    <s v="Pending"/>
    <n v="8"/>
    <n v="10"/>
    <s v="AGT019"/>
    <s v="Motor"/>
    <s v="Standard"/>
    <n v="1"/>
    <s v="Valid"/>
    <x v="3"/>
    <x v="1"/>
  </r>
  <r>
    <x v="1918"/>
    <s v="CUST00594"/>
    <s v="POL00862"/>
    <x v="7"/>
    <s v="West"/>
    <n v="28788.76"/>
    <d v="2025-04-04T00:00:00"/>
    <d v="2025-04-08T00:00:00"/>
    <s v="Settled"/>
    <n v="4"/>
    <n v="7"/>
    <s v="AGT048"/>
    <s v="Travel"/>
    <s v="Standard"/>
    <n v="1"/>
    <s v="Valid"/>
    <x v="4"/>
    <x v="1"/>
  </r>
  <r>
    <x v="1919"/>
    <s v="CUST00096"/>
    <s v="POL01777"/>
    <x v="3"/>
    <s v="East"/>
    <n v="45769.84"/>
    <d v="2025-03-30T00:00:00"/>
    <d v="2025-04-21T00:00:00"/>
    <s v="Settled"/>
    <n v="22"/>
    <n v="10"/>
    <s v="AGT004"/>
    <s v="Motor"/>
    <s v="Fraud Review"/>
    <n v="1"/>
    <s v="Valid"/>
    <x v="4"/>
    <x v="3"/>
  </r>
  <r>
    <x v="1920"/>
    <s v="CUST01766"/>
    <s v="POL00980"/>
    <x v="1"/>
    <s v="East"/>
    <n v="189355.94"/>
    <d v="2025-11-03T00:00:00"/>
    <d v="2025-12-04T00:00:00"/>
    <s v="Settled"/>
    <n v="31"/>
    <n v="20"/>
    <s v="AGT009"/>
    <s v="Life"/>
    <s v="Manual Review"/>
    <n v="1"/>
    <s v="Valid"/>
    <x v="1"/>
    <x v="3"/>
  </r>
  <r>
    <x v="1921"/>
    <s v="CUST00523"/>
    <s v="POL01159"/>
    <x v="10"/>
    <s v="North"/>
    <n v="43104.3"/>
    <d v="2025-08-19T00:00:00"/>
    <d v="2025-08-25T00:00:00"/>
    <s v="Settled"/>
    <n v="6"/>
    <n v="7"/>
    <s v="AGT018"/>
    <s v="Travel"/>
    <s v="Standard"/>
    <n v="1"/>
    <s v="Valid"/>
    <x v="1"/>
    <x v="2"/>
  </r>
  <r>
    <x v="1922"/>
    <s v="CUST00127"/>
    <s v="POL00483"/>
    <x v="1"/>
    <s v="North"/>
    <n v="128295.3"/>
    <d v="2025-02-14T00:00:00"/>
    <d v="2025-03-03T00:00:00"/>
    <s v="Settled"/>
    <n v="17"/>
    <n v="20"/>
    <s v="AGT053"/>
    <s v="Life"/>
    <s v="Standard"/>
    <n v="1"/>
    <s v="Valid"/>
    <x v="1"/>
    <x v="2"/>
  </r>
  <r>
    <x v="1923"/>
    <s v="CUST01410"/>
    <s v="POL02540"/>
    <x v="6"/>
    <s v="West"/>
    <n v="172130.9"/>
    <d v="2025-05-15T00:00:00"/>
    <d v="2025-05-29T00:00:00"/>
    <s v="Settled"/>
    <n v="14"/>
    <n v="12"/>
    <s v="AGT005"/>
    <s v="Home"/>
    <s v="Manual Review"/>
    <n v="1"/>
    <s v="Valid"/>
    <x v="0"/>
    <x v="1"/>
  </r>
  <r>
    <x v="1924"/>
    <s v="CUST01694"/>
    <s v="POL02252"/>
    <x v="6"/>
    <s v="Central"/>
    <n v="92665.2"/>
    <d v="2025-09-15T00:00:00"/>
    <d v="2025-09-29T00:00:00"/>
    <s v="Settled"/>
    <n v="14"/>
    <n v="12"/>
    <s v="AGT043"/>
    <s v="Home"/>
    <s v="Standard"/>
    <n v="1"/>
    <s v="Valid"/>
    <x v="0"/>
    <x v="4"/>
  </r>
  <r>
    <x v="1925"/>
    <s v="CUST01517"/>
    <s v="POL02281"/>
    <x v="12"/>
    <s v="East"/>
    <n v="28054.22"/>
    <d v="2025-10-03T00:00:00"/>
    <d v="2025-10-17T00:00:00"/>
    <s v="Settled"/>
    <n v="14"/>
    <n v="7"/>
    <s v="AGT043"/>
    <s v="Travel"/>
    <s v="Standard"/>
    <n v="1"/>
    <s v="Valid"/>
    <x v="3"/>
    <x v="3"/>
  </r>
  <r>
    <x v="1926"/>
    <s v="CUST01752"/>
    <s v="POL00456"/>
    <x v="11"/>
    <s v="North"/>
    <n v="57926.19"/>
    <d v="2025-08-09T00:00:00"/>
    <d v="2025-08-31T00:00:00"/>
    <s v="Settled"/>
    <n v="22"/>
    <n v="10"/>
    <s v="AGT026"/>
    <s v="Motor"/>
    <s v="Manual Review"/>
    <n v="1"/>
    <s v="Valid"/>
    <x v="2"/>
    <x v="2"/>
  </r>
  <r>
    <x v="1927"/>
    <s v="CUST01587"/>
    <s v="POL00377"/>
    <x v="7"/>
    <s v="North"/>
    <n v="41608.300000000003"/>
    <d v="2025-01-08T00:00:00"/>
    <m/>
    <s v="Pending"/>
    <n v="7"/>
    <n v="7"/>
    <s v="AGT009"/>
    <s v="Travel"/>
    <s v="Standard"/>
    <n v="1"/>
    <s v="Valid"/>
    <x v="1"/>
    <x v="2"/>
  </r>
  <r>
    <x v="1928"/>
    <s v="CUST01957"/>
    <s v="POL02503"/>
    <x v="6"/>
    <s v="East"/>
    <n v="287893.06"/>
    <d v="2025-05-06T00:00:00"/>
    <d v="2025-05-26T00:00:00"/>
    <s v="Settled"/>
    <n v="20"/>
    <n v="12"/>
    <s v="AGT058"/>
    <s v="Home"/>
    <s v="Standard"/>
    <n v="1"/>
    <s v="Valid"/>
    <x v="2"/>
    <x v="3"/>
  </r>
  <r>
    <x v="1929"/>
    <s v="CUST01165"/>
    <s v="POL02131"/>
    <x v="3"/>
    <s v="West"/>
    <n v="209913.21"/>
    <d v="2025-05-20T00:00:00"/>
    <d v="2025-06-03T00:00:00"/>
    <s v="Settled"/>
    <n v="14"/>
    <n v="10"/>
    <s v="AGT034"/>
    <s v="Motor"/>
    <s v="Standard"/>
    <n v="1"/>
    <s v="Valid"/>
    <x v="3"/>
    <x v="1"/>
  </r>
  <r>
    <x v="1930"/>
    <s v="CUST00270"/>
    <s v="POL00096"/>
    <x v="10"/>
    <s v="North"/>
    <n v="59272.73"/>
    <d v="2025-03-02T00:00:00"/>
    <d v="2025-03-19T00:00:00"/>
    <s v="Settled"/>
    <n v="17"/>
    <n v="7"/>
    <s v="AGT048"/>
    <s v="Travel"/>
    <s v="Manual Review"/>
    <n v="1"/>
    <s v="Valid"/>
    <x v="4"/>
    <x v="2"/>
  </r>
  <r>
    <x v="1931"/>
    <s v="CUST00237"/>
    <s v="POL02127"/>
    <x v="3"/>
    <s v="North"/>
    <n v="115760.61"/>
    <d v="2025-05-22T00:00:00"/>
    <m/>
    <s v="Pending"/>
    <n v="18"/>
    <n v="12"/>
    <s v="AGT062"/>
    <s v="Home"/>
    <s v="Manual Review"/>
    <n v="1"/>
    <s v="Valid"/>
    <x v="2"/>
    <x v="2"/>
  </r>
  <r>
    <x v="1932"/>
    <s v="CUST00545"/>
    <s v="POL03137"/>
    <x v="2"/>
    <s v="West"/>
    <n v="504410.55"/>
    <d v="2025-05-03T00:00:00"/>
    <m/>
    <s v="Under Review"/>
    <n v="19"/>
    <n v="20"/>
    <s v="AGT002"/>
    <s v="Life"/>
    <s v="Standard"/>
    <n v="1"/>
    <s v="Valid"/>
    <x v="0"/>
    <x v="1"/>
  </r>
  <r>
    <x v="1933"/>
    <s v="CUST01313"/>
    <s v="POL02407"/>
    <x v="14"/>
    <s v="North"/>
    <n v="22837.01"/>
    <d v="2025-07-16T00:00:00"/>
    <d v="2025-07-29T00:00:00"/>
    <s v="Settled"/>
    <n v="13"/>
    <n v="15"/>
    <s v="AGT062"/>
    <s v="Health"/>
    <s v="Standard"/>
    <n v="1"/>
    <s v="Valid"/>
    <x v="1"/>
    <x v="2"/>
  </r>
  <r>
    <x v="1934"/>
    <s v="CUST00859"/>
    <s v="POL00889"/>
    <x v="6"/>
    <s v="South"/>
    <n v="163303.10999999999"/>
    <d v="2025-04-15T00:00:00"/>
    <d v="2025-04-27T00:00:00"/>
    <s v="Settled"/>
    <n v="12"/>
    <n v="12"/>
    <s v="AGT007"/>
    <s v="Home"/>
    <s v="Standard"/>
    <n v="1"/>
    <s v="Valid"/>
    <x v="0"/>
    <x v="0"/>
  </r>
  <r>
    <x v="1935"/>
    <s v="CUST00482"/>
    <s v="POL01013"/>
    <x v="11"/>
    <s v="West"/>
    <n v="83736.639999999999"/>
    <d v="2025-04-30T00:00:00"/>
    <d v="2025-05-06T00:00:00"/>
    <s v="Settled"/>
    <n v="6"/>
    <n v="10"/>
    <s v="AGT045"/>
    <s v="Motor"/>
    <s v="Standard"/>
    <n v="1"/>
    <s v="Valid"/>
    <x v="3"/>
    <x v="1"/>
  </r>
  <r>
    <x v="1936"/>
    <s v="CUST01313"/>
    <s v="POL02407"/>
    <x v="5"/>
    <s v="North"/>
    <n v="31143.02"/>
    <d v="2025-10-18T00:00:00"/>
    <d v="2025-11-01T00:00:00"/>
    <s v="Rejected"/>
    <n v="14"/>
    <n v="15"/>
    <s v="AGT008"/>
    <s v="Health"/>
    <s v="Standard"/>
    <n v="1"/>
    <s v="Valid"/>
    <x v="1"/>
    <x v="2"/>
  </r>
  <r>
    <x v="1937"/>
    <s v="CUST00434"/>
    <s v="POL01285"/>
    <x v="11"/>
    <s v="East"/>
    <n v="44552.59"/>
    <d v="2025-05-15T00:00:00"/>
    <d v="2025-06-05T00:00:00"/>
    <s v="Settled"/>
    <n v="21"/>
    <n v="10"/>
    <s v="AGT003"/>
    <s v="Motor"/>
    <s v="Standard"/>
    <n v="1"/>
    <s v="Valid"/>
    <x v="4"/>
    <x v="3"/>
  </r>
  <r>
    <x v="1938"/>
    <s v="CUST02138"/>
    <s v="POL02358"/>
    <x v="3"/>
    <s v="North"/>
    <n v="131752.28"/>
    <d v="2025-03-05T00:00:00"/>
    <m/>
    <s v="Pending"/>
    <n v="18"/>
    <n v="12"/>
    <s v="AGT034"/>
    <s v="Home"/>
    <s v="Manual Review"/>
    <n v="1"/>
    <s v="Valid"/>
    <x v="0"/>
    <x v="2"/>
  </r>
  <r>
    <x v="1939"/>
    <s v="CUST00831"/>
    <s v="POL03073"/>
    <x v="5"/>
    <s v="South"/>
    <n v="108934.05"/>
    <d v="2025-09-03T00:00:00"/>
    <d v="2025-09-09T00:00:00"/>
    <s v="Settled"/>
    <n v="6"/>
    <n v="15"/>
    <s v="AGT043"/>
    <s v="Health"/>
    <s v="Standard"/>
    <n v="1"/>
    <s v="Valid"/>
    <x v="4"/>
    <x v="0"/>
  </r>
  <r>
    <x v="1940"/>
    <s v="CUST00349"/>
    <s v="POL01298"/>
    <x v="5"/>
    <s v="Central"/>
    <n v="158353.20000000001"/>
    <d v="2025-03-29T00:00:00"/>
    <d v="2025-04-08T00:00:00"/>
    <s v="Rejected"/>
    <n v="10"/>
    <n v="15"/>
    <s v="AGT025"/>
    <s v="Health"/>
    <s v="Fast Track"/>
    <n v="1"/>
    <s v="Valid"/>
    <x v="0"/>
    <x v="4"/>
  </r>
  <r>
    <x v="1941"/>
    <s v="CUST01088"/>
    <s v="POL01836"/>
    <x v="9"/>
    <s v="West"/>
    <n v="325638.23"/>
    <d v="2025-02-27T00:00:00"/>
    <m/>
    <s v="Pending"/>
    <n v="11"/>
    <n v="12"/>
    <s v="AGT021"/>
    <s v="Home"/>
    <s v="Fast Track"/>
    <n v="1"/>
    <s v="Valid"/>
    <x v="1"/>
    <x v="1"/>
  </r>
  <r>
    <x v="1942"/>
    <s v="CUST00688"/>
    <s v="POL01568"/>
    <x v="12"/>
    <s v="North"/>
    <n v="27227.41"/>
    <d v="2025-09-13T00:00:00"/>
    <d v="2025-09-16T00:00:00"/>
    <s v="Rejected"/>
    <n v="3"/>
    <n v="7"/>
    <s v="AGT015"/>
    <s v="Travel"/>
    <s v="Standard"/>
    <n v="1"/>
    <s v="Valid"/>
    <x v="4"/>
    <x v="2"/>
  </r>
  <r>
    <x v="1943"/>
    <s v="CUST00609"/>
    <s v="POL01628"/>
    <x v="3"/>
    <s v="North"/>
    <n v="52499.199999999997"/>
    <d v="2025-03-21T00:00:00"/>
    <d v="2025-04-03T00:00:00"/>
    <s v="Settled"/>
    <n v="13"/>
    <n v="12"/>
    <s v="AGT046"/>
    <s v="Home"/>
    <s v="Manual Review"/>
    <n v="1"/>
    <s v="Valid"/>
    <x v="2"/>
    <x v="2"/>
  </r>
  <r>
    <x v="1944"/>
    <s v="CUST00057"/>
    <s v="POL00243"/>
    <x v="6"/>
    <s v="South"/>
    <n v="187679.77"/>
    <d v="2025-01-03T00:00:00"/>
    <d v="2025-01-13T00:00:00"/>
    <s v="Settled"/>
    <n v="10"/>
    <n v="12"/>
    <s v="AGT033"/>
    <s v="Home"/>
    <s v="Manual Review"/>
    <n v="1"/>
    <s v="Valid"/>
    <x v="2"/>
    <x v="0"/>
  </r>
  <r>
    <x v="1945"/>
    <s v="CUST01235"/>
    <s v="POL03158"/>
    <x v="14"/>
    <s v="Central"/>
    <n v="196322.24"/>
    <d v="2025-02-04T00:00:00"/>
    <d v="2025-02-17T00:00:00"/>
    <s v="Settled"/>
    <n v="13"/>
    <n v="15"/>
    <s v="AGT073"/>
    <s v="Health"/>
    <s v="Standard"/>
    <n v="1"/>
    <s v="Valid"/>
    <x v="2"/>
    <x v="4"/>
  </r>
  <r>
    <x v="1946"/>
    <s v="CUST00200"/>
    <s v="POL01731"/>
    <x v="11"/>
    <s v="West"/>
    <n v="148158.53"/>
    <d v="2025-09-06T00:00:00"/>
    <d v="2025-09-20T00:00:00"/>
    <s v="Settled"/>
    <n v="14"/>
    <n v="10"/>
    <s v="AGT035"/>
    <s v="Motor"/>
    <s v="Standard"/>
    <n v="1"/>
    <s v="Valid"/>
    <x v="4"/>
    <x v="1"/>
  </r>
  <r>
    <x v="1947"/>
    <s v="CUST01953"/>
    <s v="POL00735"/>
    <x v="11"/>
    <s v="East"/>
    <n v="88267.98"/>
    <d v="2025-03-28T00:00:00"/>
    <d v="2025-04-04T00:00:00"/>
    <s v="Settled"/>
    <n v="7"/>
    <n v="10"/>
    <s v="AGT048"/>
    <s v="Motor"/>
    <s v="Fast Track"/>
    <n v="1"/>
    <s v="Valid"/>
    <x v="0"/>
    <x v="3"/>
  </r>
  <r>
    <x v="1948"/>
    <s v="CUST00064"/>
    <s v="POL01837"/>
    <x v="1"/>
    <s v="North"/>
    <n v="1100675.3999999999"/>
    <d v="2025-05-12T00:00:00"/>
    <d v="2025-06-04T00:00:00"/>
    <s v="Settled"/>
    <n v="23"/>
    <n v="20"/>
    <s v="AGT077"/>
    <s v="Life"/>
    <s v="Standard"/>
    <n v="1"/>
    <s v="Valid"/>
    <x v="1"/>
    <x v="2"/>
  </r>
  <r>
    <x v="1949"/>
    <s v="CUST01743"/>
    <s v="POL01274"/>
    <x v="14"/>
    <s v="Central"/>
    <n v="71137.02"/>
    <d v="2025-06-18T00:00:00"/>
    <d v="2025-07-08T00:00:00"/>
    <s v="Settled"/>
    <n v="20"/>
    <n v="15"/>
    <s v="AGT076"/>
    <s v="Health"/>
    <s v="Manual Review"/>
    <n v="1"/>
    <s v="Valid"/>
    <x v="1"/>
    <x v="4"/>
  </r>
  <r>
    <x v="1950"/>
    <s v="CUST00287"/>
    <s v="POL02631"/>
    <x v="3"/>
    <s v="West"/>
    <n v="311079.09999999998"/>
    <d v="2025-04-03T00:00:00"/>
    <d v="2025-04-20T00:00:00"/>
    <s v="Settled"/>
    <n v="17"/>
    <n v="12"/>
    <s v="AGT040"/>
    <s v="Home"/>
    <s v="Manual Review"/>
    <n v="1"/>
    <s v="Valid"/>
    <x v="0"/>
    <x v="1"/>
  </r>
  <r>
    <x v="1951"/>
    <s v="CUST01558"/>
    <s v="POL02432"/>
    <x v="12"/>
    <s v="South"/>
    <n v="14112.24"/>
    <d v="2025-03-05T00:00:00"/>
    <d v="2025-03-12T00:00:00"/>
    <s v="Settled"/>
    <n v="7"/>
    <n v="7"/>
    <s v="AGT017"/>
    <s v="Travel"/>
    <s v="Standard"/>
    <n v="1"/>
    <s v="Valid"/>
    <x v="4"/>
    <x v="0"/>
  </r>
  <r>
    <x v="1952"/>
    <s v="CUST00235"/>
    <s v="POL01223"/>
    <x v="0"/>
    <s v="South"/>
    <n v="14900.56"/>
    <d v="2025-01-24T00:00:00"/>
    <d v="2025-01-26T00:00:00"/>
    <s v="Settled"/>
    <n v="2"/>
    <n v="10"/>
    <s v="AGT032"/>
    <s v="Motor"/>
    <s v="Standard"/>
    <n v="1"/>
    <s v="Valid"/>
    <x v="3"/>
    <x v="0"/>
  </r>
  <r>
    <x v="1953"/>
    <s v="CUST00159"/>
    <s v="POL02282"/>
    <x v="14"/>
    <s v="South"/>
    <n v="39555.06"/>
    <d v="2025-01-25T00:00:00"/>
    <d v="2025-02-09T00:00:00"/>
    <s v="Settled"/>
    <n v="15"/>
    <n v="15"/>
    <s v="AGT022"/>
    <s v="Health"/>
    <s v="Fast Track"/>
    <n v="1"/>
    <s v="Valid"/>
    <x v="2"/>
    <x v="0"/>
  </r>
  <r>
    <x v="1954"/>
    <s v="CUST01578"/>
    <s v="POL00106"/>
    <x v="0"/>
    <s v="East"/>
    <n v="44743.02"/>
    <d v="2025-11-02T00:00:00"/>
    <d v="2025-11-21T00:00:00"/>
    <s v="Settled"/>
    <n v="19"/>
    <n v="10"/>
    <s v="AGT039"/>
    <s v="Motor"/>
    <s v="Standard"/>
    <n v="1"/>
    <s v="Valid"/>
    <x v="1"/>
    <x v="3"/>
  </r>
  <r>
    <x v="1955"/>
    <s v="CUST00875"/>
    <s v="POL03094"/>
    <x v="14"/>
    <s v="South"/>
    <n v="85038.47"/>
    <d v="2025-11-29T00:00:00"/>
    <d v="2025-12-14T00:00:00"/>
    <s v="Settled"/>
    <n v="15"/>
    <n v="15"/>
    <s v="AGT012"/>
    <s v="Health"/>
    <s v="Standard"/>
    <n v="1"/>
    <s v="Valid"/>
    <x v="1"/>
    <x v="0"/>
  </r>
  <r>
    <x v="1956"/>
    <s v="CUST00581"/>
    <s v="POL01635"/>
    <x v="14"/>
    <s v="North"/>
    <n v="46359.8"/>
    <d v="2025-08-02T00:00:00"/>
    <d v="2025-08-13T00:00:00"/>
    <s v="Settled"/>
    <n v="11"/>
    <n v="15"/>
    <s v="AGT033"/>
    <s v="Health"/>
    <s v="Standard"/>
    <n v="1"/>
    <s v="Valid"/>
    <x v="3"/>
    <x v="2"/>
  </r>
  <r>
    <x v="1957"/>
    <s v="CUST00861"/>
    <s v="POL02094"/>
    <x v="0"/>
    <s v="West"/>
    <n v="70628.87"/>
    <d v="2025-06-02T00:00:00"/>
    <d v="2025-06-26T00:00:00"/>
    <s v="Settled"/>
    <n v="24"/>
    <n v="10"/>
    <s v="AGT007"/>
    <s v="Motor"/>
    <s v="Fraud Review"/>
    <n v="1"/>
    <s v="Valid"/>
    <x v="3"/>
    <x v="1"/>
  </r>
  <r>
    <x v="1958"/>
    <s v="CUST00996"/>
    <s v="POL02065"/>
    <x v="5"/>
    <s v="West"/>
    <n v="129422.25"/>
    <d v="2025-09-28T00:00:00"/>
    <d v="2025-10-25T00:00:00"/>
    <s v="Rejected"/>
    <n v="27"/>
    <n v="15"/>
    <s v="AGT078"/>
    <s v="Health"/>
    <s v="Manual Review"/>
    <n v="1"/>
    <s v="Valid"/>
    <x v="0"/>
    <x v="1"/>
  </r>
  <r>
    <x v="1959"/>
    <s v="CUST00012"/>
    <s v="POL01002"/>
    <x v="3"/>
    <s v="East"/>
    <n v="81746.539999999994"/>
    <d v="2025-10-05T00:00:00"/>
    <d v="2025-10-17T00:00:00"/>
    <s v="Settled"/>
    <n v="12"/>
    <n v="10"/>
    <s v="AGT001"/>
    <s v="Motor"/>
    <s v="Standard"/>
    <n v="1"/>
    <s v="Valid"/>
    <x v="3"/>
    <x v="3"/>
  </r>
  <r>
    <x v="1960"/>
    <s v="CUST00079"/>
    <s v="POL02208"/>
    <x v="1"/>
    <s v="East"/>
    <n v="274303.96000000002"/>
    <d v="2025-05-28T00:00:00"/>
    <m/>
    <s v="Under Review"/>
    <n v="33"/>
    <n v="20"/>
    <s v="AGT072"/>
    <s v="Life"/>
    <s v="Fraud Review"/>
    <n v="1"/>
    <s v="Valid"/>
    <x v="2"/>
    <x v="3"/>
  </r>
  <r>
    <x v="1961"/>
    <s v="CUST01367"/>
    <s v="POL01273"/>
    <x v="0"/>
    <s v="North"/>
    <n v="142037.72"/>
    <d v="2025-09-04T00:00:00"/>
    <d v="2025-09-06T00:00:00"/>
    <s v="Settled"/>
    <n v="2"/>
    <n v="10"/>
    <s v="AGT075"/>
    <s v="Motor"/>
    <s v="Fast Track"/>
    <n v="1"/>
    <s v="Valid"/>
    <x v="1"/>
    <x v="2"/>
  </r>
  <r>
    <x v="1962"/>
    <s v="CUST01008"/>
    <s v="POL02179"/>
    <x v="1"/>
    <s v="East"/>
    <n v="178304.97"/>
    <d v="2025-02-02T00:00:00"/>
    <d v="2025-02-19T00:00:00"/>
    <s v="Settled"/>
    <n v="17"/>
    <n v="20"/>
    <s v="AGT077"/>
    <s v="Life"/>
    <s v="Standard"/>
    <n v="1"/>
    <s v="Valid"/>
    <x v="0"/>
    <x v="3"/>
  </r>
  <r>
    <x v="1963"/>
    <s v="CUST01594"/>
    <s v="POL00288"/>
    <x v="7"/>
    <s v="West"/>
    <n v="25646.78"/>
    <d v="2025-02-25T00:00:00"/>
    <m/>
    <s v="Under Review"/>
    <n v="20"/>
    <n v="7"/>
    <s v="AGT037"/>
    <s v="Travel"/>
    <s v="Fraud Review"/>
    <n v="1"/>
    <s v="Valid"/>
    <x v="2"/>
    <x v="1"/>
  </r>
  <r>
    <x v="1964"/>
    <s v="CUST00725"/>
    <s v="POL00468"/>
    <x v="6"/>
    <s v="East"/>
    <n v="76937.539999999994"/>
    <d v="2025-10-10T00:00:00"/>
    <d v="2025-10-22T00:00:00"/>
    <s v="Settled"/>
    <n v="12"/>
    <n v="12"/>
    <s v="AGT062"/>
    <s v="Home"/>
    <s v="Standard"/>
    <n v="1"/>
    <s v="Valid"/>
    <x v="2"/>
    <x v="3"/>
  </r>
  <r>
    <x v="1965"/>
    <s v="CUST02299"/>
    <s v="POL02956"/>
    <x v="9"/>
    <s v="Central"/>
    <n v="168138"/>
    <d v="2025-06-21T00:00:00"/>
    <m/>
    <s v="Pending"/>
    <n v="10"/>
    <n v="12"/>
    <s v="AGT076"/>
    <s v="Home"/>
    <s v="Standard"/>
    <n v="1"/>
    <s v="Valid"/>
    <x v="0"/>
    <x v="4"/>
  </r>
  <r>
    <x v="1966"/>
    <s v="CUST01822"/>
    <s v="POL02355"/>
    <x v="10"/>
    <s v="West"/>
    <n v="22751.54"/>
    <d v="2025-09-30T00:00:00"/>
    <d v="2025-10-08T00:00:00"/>
    <s v="Settled"/>
    <n v="8"/>
    <n v="7"/>
    <s v="AGT068"/>
    <s v="Travel"/>
    <s v="Standard"/>
    <n v="1"/>
    <s v="Valid"/>
    <x v="1"/>
    <x v="1"/>
  </r>
  <r>
    <x v="1967"/>
    <s v="CUST02050"/>
    <s v="POL00412"/>
    <x v="2"/>
    <s v="West"/>
    <n v="389120.15"/>
    <d v="2025-07-09T00:00:00"/>
    <d v="2025-07-25T00:00:00"/>
    <s v="Rejected"/>
    <n v="16"/>
    <n v="20"/>
    <s v="AGT070"/>
    <s v="Life"/>
    <s v="Standard"/>
    <n v="1"/>
    <s v="Valid"/>
    <x v="3"/>
    <x v="1"/>
  </r>
  <r>
    <x v="1968"/>
    <s v="CUST00725"/>
    <s v="POL00685"/>
    <x v="7"/>
    <s v="East"/>
    <n v="50999.38"/>
    <d v="2025-02-08T00:00:00"/>
    <d v="2025-02-12T00:00:00"/>
    <s v="Settled"/>
    <n v="4"/>
    <n v="7"/>
    <s v="AGT040"/>
    <s v="Travel"/>
    <s v="Fast Track"/>
    <n v="1"/>
    <s v="Valid"/>
    <x v="2"/>
    <x v="3"/>
  </r>
  <r>
    <x v="1969"/>
    <s v="CUST02025"/>
    <s v="POL01747"/>
    <x v="5"/>
    <s v="North"/>
    <n v="61141.16"/>
    <d v="2025-02-22T00:00:00"/>
    <d v="2025-03-10T00:00:00"/>
    <s v="Settled"/>
    <n v="16"/>
    <n v="15"/>
    <s v="AGT060"/>
    <s v="Health"/>
    <s v="Standard"/>
    <n v="1"/>
    <s v="Valid"/>
    <x v="0"/>
    <x v="2"/>
  </r>
  <r>
    <x v="1970"/>
    <s v="CUST00955"/>
    <s v="POL00019"/>
    <x v="5"/>
    <s v="Central"/>
    <n v="30076.11"/>
    <d v="2025-06-27T00:00:00"/>
    <d v="2025-07-20T00:00:00"/>
    <s v="Settled"/>
    <n v="23"/>
    <n v="15"/>
    <s v="AGT017"/>
    <s v="Health"/>
    <s v="Manual Review"/>
    <n v="1"/>
    <s v="Valid"/>
    <x v="4"/>
    <x v="4"/>
  </r>
  <r>
    <x v="1971"/>
    <s v="CUST00434"/>
    <s v="POL01285"/>
    <x v="3"/>
    <s v="West"/>
    <n v="56147.97"/>
    <d v="2025-02-07T00:00:00"/>
    <d v="2025-02-10T00:00:00"/>
    <s v="Settled"/>
    <n v="3"/>
    <n v="10"/>
    <s v="AGT074"/>
    <s v="Motor"/>
    <s v="Standard"/>
    <n v="1"/>
    <s v="Valid"/>
    <x v="4"/>
    <x v="1"/>
  </r>
  <r>
    <x v="1972"/>
    <s v="CUST02462"/>
    <s v="POL01046"/>
    <x v="1"/>
    <s v="Central"/>
    <n v="178864.56"/>
    <d v="2025-10-10T00:00:00"/>
    <d v="2025-10-23T00:00:00"/>
    <s v="Settled"/>
    <n v="13"/>
    <n v="20"/>
    <s v="AGT038"/>
    <s v="Life"/>
    <s v="Standard"/>
    <n v="1"/>
    <s v="Valid"/>
    <x v="2"/>
    <x v="4"/>
  </r>
  <r>
    <x v="1973"/>
    <s v="CUST00191"/>
    <s v="POL00430"/>
    <x v="11"/>
    <s v="East"/>
    <n v="42812.58"/>
    <d v="2025-03-29T00:00:00"/>
    <m/>
    <s v="Pending"/>
    <n v="5"/>
    <n v="10"/>
    <s v="AGT022"/>
    <s v="Motor"/>
    <s v="Fast Track"/>
    <n v="1"/>
    <s v="Valid"/>
    <x v="4"/>
    <x v="3"/>
  </r>
  <r>
    <x v="1974"/>
    <s v="CUST01272"/>
    <s v="POL00960"/>
    <x v="7"/>
    <s v="East"/>
    <n v="6019.11"/>
    <d v="2025-08-21T00:00:00"/>
    <d v="2025-09-13T00:00:00"/>
    <s v="Settled"/>
    <n v="23"/>
    <n v="7"/>
    <s v="AGT024"/>
    <s v="Travel"/>
    <s v="Fraud Review"/>
    <n v="1"/>
    <s v="Valid"/>
    <x v="4"/>
    <x v="3"/>
  </r>
  <r>
    <x v="1975"/>
    <s v="CUST00270"/>
    <s v="POL00938"/>
    <x v="3"/>
    <s v="North"/>
    <n v="22671.77"/>
    <d v="2025-03-29T00:00:00"/>
    <d v="2025-04-12T00:00:00"/>
    <s v="Settled"/>
    <n v="14"/>
    <n v="10"/>
    <s v="AGT069"/>
    <s v="Motor"/>
    <s v="Standard"/>
    <n v="1"/>
    <s v="Valid"/>
    <x v="4"/>
    <x v="2"/>
  </r>
  <r>
    <x v="1976"/>
    <s v="CUST00712"/>
    <s v="POL00215"/>
    <x v="11"/>
    <s v="South"/>
    <n v="109330.29"/>
    <d v="2025-09-16T00:00:00"/>
    <d v="2025-09-30T00:00:00"/>
    <s v="Settled"/>
    <n v="14"/>
    <n v="10"/>
    <s v="AGT016"/>
    <s v="Motor"/>
    <s v="Standard"/>
    <n v="1"/>
    <s v="Valid"/>
    <x v="0"/>
    <x v="0"/>
  </r>
  <r>
    <x v="1977"/>
    <s v="CUST01763"/>
    <s v="POL02028"/>
    <x v="6"/>
    <s v="East"/>
    <n v="59809.02"/>
    <d v="2025-04-03T00:00:00"/>
    <d v="2025-04-19T00:00:00"/>
    <s v="Rejected"/>
    <n v="16"/>
    <n v="12"/>
    <s v="AGT055"/>
    <s v="Home"/>
    <s v="Standard"/>
    <n v="1"/>
    <s v="Valid"/>
    <x v="3"/>
    <x v="3"/>
  </r>
  <r>
    <x v="1978"/>
    <s v="CUST02165"/>
    <s v="POL00872"/>
    <x v="14"/>
    <s v="Central"/>
    <n v="180189.48"/>
    <d v="2025-06-22T00:00:00"/>
    <d v="2025-07-11T00:00:00"/>
    <s v="Settled"/>
    <n v="19"/>
    <n v="15"/>
    <s v="AGT023"/>
    <s v="Health"/>
    <s v="Fast Track"/>
    <n v="1"/>
    <s v="Valid"/>
    <x v="1"/>
    <x v="4"/>
  </r>
  <r>
    <x v="1979"/>
    <s v="CUST01113"/>
    <s v="POL00101"/>
    <x v="6"/>
    <s v="West"/>
    <n v="69084.19"/>
    <d v="2025-03-26T00:00:00"/>
    <d v="2025-04-05T00:00:00"/>
    <s v="Settled"/>
    <n v="10"/>
    <n v="12"/>
    <s v="AGT048"/>
    <s v="Home"/>
    <s v="Standard"/>
    <n v="1"/>
    <s v="Valid"/>
    <x v="1"/>
    <x v="1"/>
  </r>
  <r>
    <x v="1980"/>
    <s v="CUST02439"/>
    <s v="POL00071"/>
    <x v="14"/>
    <s v="East"/>
    <n v="116600.03"/>
    <d v="2025-10-20T00:00:00"/>
    <d v="2025-11-08T00:00:00"/>
    <s v="Settled"/>
    <n v="19"/>
    <n v="15"/>
    <s v="AGT043"/>
    <s v="Health"/>
    <s v="Standard"/>
    <n v="1"/>
    <s v="Valid"/>
    <x v="0"/>
    <x v="3"/>
  </r>
  <r>
    <x v="1981"/>
    <s v="CUST02070"/>
    <s v="POL03092"/>
    <x v="5"/>
    <s v="East"/>
    <n v="72101.039999999994"/>
    <d v="2025-07-02T00:00:00"/>
    <d v="2025-07-22T00:00:00"/>
    <s v="Settled"/>
    <n v="20"/>
    <n v="15"/>
    <s v="AGT050"/>
    <s v="Health"/>
    <s v="Manual Review"/>
    <n v="1"/>
    <s v="Valid"/>
    <x v="1"/>
    <x v="3"/>
  </r>
  <r>
    <x v="1982"/>
    <s v="CUST01980"/>
    <s v="POL00379"/>
    <x v="4"/>
    <s v="North"/>
    <n v="129659.9"/>
    <d v="2025-06-24T00:00:00"/>
    <m/>
    <s v="Under Review"/>
    <n v="3"/>
    <n v="15"/>
    <s v="AGT019"/>
    <s v="Health"/>
    <s v="Fast Track"/>
    <n v="1"/>
    <s v="Valid"/>
    <x v="4"/>
    <x v="2"/>
  </r>
  <r>
    <x v="1983"/>
    <s v="CUST00614"/>
    <s v="POL02910"/>
    <x v="11"/>
    <s v="South"/>
    <n v="55126.69"/>
    <d v="2025-04-09T00:00:00"/>
    <d v="2025-04-16T00:00:00"/>
    <s v="Settled"/>
    <n v="7"/>
    <n v="10"/>
    <s v="AGT073"/>
    <s v="Motor"/>
    <s v="Standard"/>
    <n v="1"/>
    <s v="Valid"/>
    <x v="0"/>
    <x v="0"/>
  </r>
  <r>
    <x v="1984"/>
    <s v="CUST00662"/>
    <s v="POL00534"/>
    <x v="4"/>
    <s v="Central"/>
    <n v="97638.28"/>
    <d v="2025-03-03T00:00:00"/>
    <d v="2025-03-30T00:00:00"/>
    <s v="Settled"/>
    <n v="27"/>
    <n v="15"/>
    <s v="AGT071"/>
    <s v="Health"/>
    <s v="Fraud Review"/>
    <n v="1"/>
    <s v="Valid"/>
    <x v="4"/>
    <x v="4"/>
  </r>
  <r>
    <x v="1985"/>
    <s v="CUST00850"/>
    <s v="POL00271"/>
    <x v="1"/>
    <s v="West"/>
    <n v="667689.56000000006"/>
    <d v="2025-09-15T00:00:00"/>
    <d v="2025-10-13T00:00:00"/>
    <s v="Settled"/>
    <n v="28"/>
    <n v="20"/>
    <s v="AGT075"/>
    <s v="Life"/>
    <s v="Standard"/>
    <n v="1"/>
    <s v="Valid"/>
    <x v="3"/>
    <x v="1"/>
  </r>
  <r>
    <x v="1986"/>
    <s v="CUST00560"/>
    <s v="POL01746"/>
    <x v="11"/>
    <s v="East"/>
    <n v="88285.47"/>
    <d v="2025-01-18T00:00:00"/>
    <m/>
    <s v="Under Review"/>
    <n v="19"/>
    <n v="10"/>
    <s v="AGT040"/>
    <s v="Motor"/>
    <s v="Manual Review"/>
    <n v="1"/>
    <s v="Valid"/>
    <x v="3"/>
    <x v="3"/>
  </r>
  <r>
    <x v="1987"/>
    <s v="CUST02363"/>
    <s v="POL02779"/>
    <x v="4"/>
    <s v="Central"/>
    <n v="54343.040000000001"/>
    <d v="2025-01-18T00:00:00"/>
    <m/>
    <s v="Under Review"/>
    <n v="10"/>
    <n v="15"/>
    <s v="AGT015"/>
    <s v="Health"/>
    <s v="Standard"/>
    <n v="1"/>
    <s v="Valid"/>
    <x v="3"/>
    <x v="4"/>
  </r>
  <r>
    <x v="1988"/>
    <s v="CUST01634"/>
    <s v="POL00230"/>
    <x v="0"/>
    <s v="North"/>
    <n v="19236.810000000001"/>
    <d v="2025-08-07T00:00:00"/>
    <d v="2025-08-17T00:00:00"/>
    <s v="Settled"/>
    <n v="10"/>
    <n v="10"/>
    <s v="AGT045"/>
    <s v="Motor"/>
    <s v="Fast Track"/>
    <n v="1"/>
    <s v="Valid"/>
    <x v="1"/>
    <x v="2"/>
  </r>
  <r>
    <x v="1989"/>
    <s v="CUST00277"/>
    <s v="POL01052"/>
    <x v="7"/>
    <s v="Central"/>
    <n v="27949.06"/>
    <d v="2025-07-27T00:00:00"/>
    <d v="2025-08-08T00:00:00"/>
    <s v="Settled"/>
    <n v="12"/>
    <n v="7"/>
    <s v="AGT007"/>
    <s v="Travel"/>
    <s v="Manual Review"/>
    <n v="1"/>
    <s v="Valid"/>
    <x v="0"/>
    <x v="4"/>
  </r>
  <r>
    <x v="1990"/>
    <s v="CUST01524"/>
    <s v="POL02409"/>
    <x v="3"/>
    <s v="West"/>
    <n v="85977.29"/>
    <d v="2025-04-20T00:00:00"/>
    <d v="2025-04-26T00:00:00"/>
    <s v="Settled"/>
    <n v="6"/>
    <n v="10"/>
    <s v="AGT057"/>
    <s v="Motor"/>
    <s v="Fast Track"/>
    <n v="1"/>
    <s v="Valid"/>
    <x v="4"/>
    <x v="1"/>
  </r>
  <r>
    <x v="1991"/>
    <s v="CUST00427"/>
    <s v="POL00217"/>
    <x v="14"/>
    <s v="North"/>
    <n v="93947.58"/>
    <d v="2025-09-15T00:00:00"/>
    <d v="2025-10-01T00:00:00"/>
    <s v="Settled"/>
    <n v="16"/>
    <n v="15"/>
    <s v="AGT022"/>
    <s v="Health"/>
    <s v="Standard"/>
    <n v="1"/>
    <s v="Valid"/>
    <x v="0"/>
    <x v="2"/>
  </r>
  <r>
    <x v="1992"/>
    <s v="CUST02120"/>
    <s v="POL00543"/>
    <x v="6"/>
    <s v="West"/>
    <n v="62170.81"/>
    <d v="2025-01-20T00:00:00"/>
    <d v="2025-01-22T00:00:00"/>
    <s v="Settled"/>
    <n v="2"/>
    <n v="12"/>
    <s v="AGT016"/>
    <s v="Home"/>
    <s v="Fast Track"/>
    <n v="1"/>
    <s v="Valid"/>
    <x v="1"/>
    <x v="1"/>
  </r>
  <r>
    <x v="1993"/>
    <s v="CUST01766"/>
    <s v="POL00980"/>
    <x v="1"/>
    <s v="North"/>
    <n v="331081.76"/>
    <d v="2025-05-27T00:00:00"/>
    <d v="2025-06-26T00:00:00"/>
    <s v="Settled"/>
    <n v="30"/>
    <n v="20"/>
    <s v="AGT065"/>
    <s v="Life"/>
    <s v="Standard"/>
    <n v="1"/>
    <s v="Valid"/>
    <x v="1"/>
    <x v="2"/>
  </r>
  <r>
    <x v="1994"/>
    <s v="CUST02353"/>
    <s v="POL02582"/>
    <x v="0"/>
    <s v="West"/>
    <n v="99811.1"/>
    <d v="2025-10-30T00:00:00"/>
    <d v="2025-11-12T00:00:00"/>
    <s v="Settled"/>
    <n v="13"/>
    <n v="10"/>
    <s v="AGT053"/>
    <s v="Motor"/>
    <s v="Standard"/>
    <n v="1"/>
    <s v="Valid"/>
    <x v="0"/>
    <x v="1"/>
  </r>
  <r>
    <x v="1995"/>
    <s v="CUST02113"/>
    <s v="POL02589"/>
    <x v="4"/>
    <s v="South"/>
    <n v="210283.11"/>
    <d v="2025-04-17T00:00:00"/>
    <d v="2025-05-02T00:00:00"/>
    <s v="Rejected"/>
    <n v="15"/>
    <n v="15"/>
    <s v="AGT008"/>
    <s v="Health"/>
    <s v="Standard"/>
    <n v="1"/>
    <s v="Valid"/>
    <x v="0"/>
    <x v="0"/>
  </r>
  <r>
    <x v="1996"/>
    <s v="CUST00637"/>
    <s v="POL02271"/>
    <x v="10"/>
    <s v="North"/>
    <n v="25902.01"/>
    <d v="2025-09-20T00:00:00"/>
    <d v="2025-10-17T00:00:00"/>
    <s v="Settled"/>
    <n v="27"/>
    <n v="7"/>
    <s v="AGT070"/>
    <s v="Travel"/>
    <s v="Fraud Review"/>
    <n v="1"/>
    <s v="Valid"/>
    <x v="0"/>
    <x v="2"/>
  </r>
  <r>
    <x v="1997"/>
    <s v="CUST01165"/>
    <s v="POL02131"/>
    <x v="11"/>
    <s v="West"/>
    <n v="320988.78999999998"/>
    <d v="2025-04-12T00:00:00"/>
    <d v="2025-04-21T00:00:00"/>
    <s v="Settled"/>
    <n v="9"/>
    <n v="10"/>
    <s v="AGT053"/>
    <s v="Motor"/>
    <s v="Standard"/>
    <n v="1"/>
    <s v="Valid"/>
    <x v="3"/>
    <x v="1"/>
  </r>
  <r>
    <x v="1998"/>
    <s v="CUST02368"/>
    <s v="POL00084"/>
    <x v="3"/>
    <s v="South"/>
    <n v="167168.48000000001"/>
    <d v="2025-03-19T00:00:00"/>
    <d v="2025-04-06T00:00:00"/>
    <s v="Settled"/>
    <n v="18"/>
    <n v="10"/>
    <s v="AGT022"/>
    <s v="Motor"/>
    <s v="Manual Review"/>
    <n v="1"/>
    <s v="Valid"/>
    <x v="3"/>
    <x v="0"/>
  </r>
  <r>
    <x v="1999"/>
    <s v="CUST00562"/>
    <s v="POL00764"/>
    <x v="3"/>
    <s v="North"/>
    <n v="122714.56"/>
    <d v="2025-04-20T00:00:00"/>
    <d v="2025-05-08T00:00:00"/>
    <s v="Settled"/>
    <n v="18"/>
    <n v="12"/>
    <s v="AGT032"/>
    <s v="Home"/>
    <s v="Manual Review"/>
    <n v="1"/>
    <s v="Valid"/>
    <x v="1"/>
    <x v="2"/>
  </r>
  <r>
    <x v="2000"/>
    <s v="CUST00740"/>
    <s v="POL02950"/>
    <x v="3"/>
    <s v="West"/>
    <n v="77049.2"/>
    <d v="2025-04-07T00:00:00"/>
    <d v="2025-04-26T00:00:00"/>
    <s v="Settled"/>
    <n v="19"/>
    <n v="10"/>
    <s v="AGT037"/>
    <s v="Motor"/>
    <s v="Fraud Review"/>
    <n v="1"/>
    <s v="Valid"/>
    <x v="3"/>
    <x v="1"/>
  </r>
  <r>
    <x v="2001"/>
    <s v="CUST01828"/>
    <s v="POL02302"/>
    <x v="12"/>
    <s v="South"/>
    <n v="73995.12"/>
    <d v="2025-02-09T00:00:00"/>
    <d v="2025-02-19T00:00:00"/>
    <s v="Settled"/>
    <n v="10"/>
    <n v="7"/>
    <s v="AGT073"/>
    <s v="Travel"/>
    <s v="Manual Review"/>
    <n v="1"/>
    <s v="Valid"/>
    <x v="0"/>
    <x v="0"/>
  </r>
  <r>
    <x v="2002"/>
    <s v="CUST00022"/>
    <s v="POL00772"/>
    <x v="2"/>
    <s v="East"/>
    <n v="160399.94"/>
    <d v="2025-10-31T00:00:00"/>
    <d v="2025-12-04T00:00:00"/>
    <s v="Settled"/>
    <n v="34"/>
    <n v="20"/>
    <s v="AGT045"/>
    <s v="Life"/>
    <s v="Manual Review"/>
    <n v="1"/>
    <s v="Valid"/>
    <x v="1"/>
    <x v="3"/>
  </r>
  <r>
    <x v="2003"/>
    <s v="CUST01274"/>
    <s v="POL02266"/>
    <x v="11"/>
    <s v="East"/>
    <n v="38585.46"/>
    <d v="2025-07-14T00:00:00"/>
    <d v="2025-07-30T00:00:00"/>
    <s v="Settled"/>
    <n v="16"/>
    <n v="10"/>
    <s v="AGT066"/>
    <s v="Motor"/>
    <s v="Standard"/>
    <n v="1"/>
    <s v="Valid"/>
    <x v="0"/>
    <x v="3"/>
  </r>
  <r>
    <x v="2004"/>
    <s v="CUST02373"/>
    <s v="POL02318"/>
    <x v="3"/>
    <s v="North"/>
    <n v="28140.68"/>
    <d v="2025-11-18T00:00:00"/>
    <m/>
    <s v="Under Review"/>
    <n v="20"/>
    <n v="10"/>
    <s v="AGT003"/>
    <s v="Motor"/>
    <s v="Manual Review"/>
    <n v="1"/>
    <s v="Valid"/>
    <x v="0"/>
    <x v="2"/>
  </r>
  <r>
    <x v="2005"/>
    <s v="CUST01370"/>
    <s v="POL02378"/>
    <x v="8"/>
    <s v="Central"/>
    <n v="254153.41"/>
    <d v="2025-07-28T00:00:00"/>
    <d v="2025-08-15T00:00:00"/>
    <s v="Settled"/>
    <n v="18"/>
    <n v="20"/>
    <s v="AGT041"/>
    <s v="Life"/>
    <s v="Standard"/>
    <n v="1"/>
    <s v="Valid"/>
    <x v="1"/>
    <x v="4"/>
  </r>
  <r>
    <x v="2006"/>
    <s v="CUST00545"/>
    <s v="POL03137"/>
    <x v="8"/>
    <s v="East"/>
    <n v="171532.24"/>
    <d v="2025-10-26T00:00:00"/>
    <m/>
    <s v="Under Review"/>
    <n v="36"/>
    <n v="20"/>
    <s v="AGT007"/>
    <s v="Life"/>
    <s v="Fraud Review"/>
    <n v="1"/>
    <s v="Valid"/>
    <x v="0"/>
    <x v="3"/>
  </r>
  <r>
    <x v="2007"/>
    <s v="CUST00200"/>
    <s v="POL01731"/>
    <x v="0"/>
    <s v="North"/>
    <n v="51607.49"/>
    <d v="2025-05-11T00:00:00"/>
    <m/>
    <s v="Under Review"/>
    <n v="22"/>
    <n v="10"/>
    <s v="AGT031"/>
    <s v="Motor"/>
    <s v="Fraud Review"/>
    <n v="1"/>
    <s v="Valid"/>
    <x v="4"/>
    <x v="2"/>
  </r>
  <r>
    <x v="2008"/>
    <s v="CUST00688"/>
    <s v="POL00192"/>
    <x v="8"/>
    <s v="South"/>
    <n v="293312.63"/>
    <d v="2025-03-04T00:00:00"/>
    <d v="2025-03-29T00:00:00"/>
    <s v="Settled"/>
    <n v="25"/>
    <n v="20"/>
    <s v="AGT045"/>
    <s v="Life"/>
    <s v="Standard"/>
    <n v="1"/>
    <s v="Valid"/>
    <x v="4"/>
    <x v="0"/>
  </r>
  <r>
    <x v="2009"/>
    <s v="CUST01517"/>
    <s v="POL02621"/>
    <x v="0"/>
    <s v="East"/>
    <n v="26533.09"/>
    <d v="2025-11-16T00:00:00"/>
    <m/>
    <s v="Pending"/>
    <n v="17"/>
    <n v="10"/>
    <s v="AGT067"/>
    <s v="Motor"/>
    <s v="Standard"/>
    <n v="1"/>
    <s v="Valid"/>
    <x v="3"/>
    <x v="3"/>
  </r>
  <r>
    <x v="2010"/>
    <s v="CUST00207"/>
    <s v="POL00048"/>
    <x v="7"/>
    <s v="North"/>
    <n v="72911.520000000004"/>
    <d v="2025-10-03T00:00:00"/>
    <d v="2025-10-13T00:00:00"/>
    <s v="Settled"/>
    <n v="10"/>
    <n v="7"/>
    <s v="AGT023"/>
    <s v="Travel"/>
    <s v="Standard"/>
    <n v="1"/>
    <s v="Valid"/>
    <x v="4"/>
    <x v="2"/>
  </r>
  <r>
    <x v="2011"/>
    <s v="CUST01229"/>
    <s v="POL02053"/>
    <x v="5"/>
    <s v="South"/>
    <n v="184450.22"/>
    <d v="2025-11-01T00:00:00"/>
    <m/>
    <s v="Pending"/>
    <n v="28"/>
    <n v="15"/>
    <s v="AGT020"/>
    <s v="Health"/>
    <s v="Fraud Review"/>
    <n v="1"/>
    <s v="Valid"/>
    <x v="0"/>
    <x v="0"/>
  </r>
  <r>
    <x v="2012"/>
    <s v="CUST01102"/>
    <s v="POL02549"/>
    <x v="5"/>
    <s v="East"/>
    <n v="63035.6"/>
    <d v="2025-11-05T00:00:00"/>
    <d v="2025-11-17T00:00:00"/>
    <s v="Rejected"/>
    <n v="12"/>
    <n v="15"/>
    <s v="AGT069"/>
    <s v="Health"/>
    <s v="Fast Track"/>
    <n v="1"/>
    <s v="Valid"/>
    <x v="2"/>
    <x v="3"/>
  </r>
  <r>
    <x v="2013"/>
    <s v="CUST02125"/>
    <s v="POL00402"/>
    <x v="2"/>
    <s v="West"/>
    <n v="786024.71"/>
    <d v="2025-04-10T00:00:00"/>
    <d v="2025-04-30T00:00:00"/>
    <s v="Settled"/>
    <n v="20"/>
    <n v="20"/>
    <s v="AGT044"/>
    <s v="Life"/>
    <s v="Standard"/>
    <n v="1"/>
    <s v="Valid"/>
    <x v="2"/>
    <x v="1"/>
  </r>
  <r>
    <x v="2014"/>
    <s v="CUST02497"/>
    <s v="POL02552"/>
    <x v="4"/>
    <s v="South"/>
    <n v="109415.99"/>
    <d v="2025-07-02T00:00:00"/>
    <d v="2025-07-16T00:00:00"/>
    <s v="Settled"/>
    <n v="14"/>
    <n v="15"/>
    <s v="AGT059"/>
    <s v="Health"/>
    <s v="Fast Track"/>
    <n v="1"/>
    <s v="Valid"/>
    <x v="2"/>
    <x v="0"/>
  </r>
  <r>
    <x v="2015"/>
    <s v="CUST00275"/>
    <s v="POL02593"/>
    <x v="4"/>
    <s v="South"/>
    <n v="173659.31"/>
    <d v="2025-09-02T00:00:00"/>
    <d v="2025-09-15T00:00:00"/>
    <s v="Settled"/>
    <n v="13"/>
    <n v="15"/>
    <s v="AGT075"/>
    <s v="Health"/>
    <s v="Standard"/>
    <n v="1"/>
    <s v="Valid"/>
    <x v="0"/>
    <x v="0"/>
  </r>
  <r>
    <x v="2016"/>
    <s v="CUST00806"/>
    <s v="POL02093"/>
    <x v="7"/>
    <s v="South"/>
    <n v="12421.78"/>
    <d v="2025-10-21T00:00:00"/>
    <d v="2025-10-22T00:00:00"/>
    <s v="Settled"/>
    <n v="1"/>
    <n v="7"/>
    <s v="AGT004"/>
    <s v="Travel"/>
    <s v="Fast Track"/>
    <n v="1"/>
    <s v="Valid"/>
    <x v="2"/>
    <x v="0"/>
  </r>
  <r>
    <x v="2017"/>
    <s v="CUST01978"/>
    <s v="POL01037"/>
    <x v="3"/>
    <s v="South"/>
    <n v="88398.12"/>
    <d v="2025-02-08T00:00:00"/>
    <d v="2025-02-19T00:00:00"/>
    <s v="Settled"/>
    <n v="11"/>
    <n v="12"/>
    <s v="AGT049"/>
    <s v="Home"/>
    <s v="Fast Track"/>
    <n v="1"/>
    <s v="Valid"/>
    <x v="3"/>
    <x v="0"/>
  </r>
  <r>
    <x v="2018"/>
    <s v="CUST00914"/>
    <s v="POL00647"/>
    <x v="1"/>
    <s v="West"/>
    <n v="451296.36"/>
    <d v="2025-11-08T00:00:00"/>
    <d v="2025-11-23T00:00:00"/>
    <s v="Settled"/>
    <n v="15"/>
    <n v="20"/>
    <s v="AGT007"/>
    <s v="Life"/>
    <s v="Standard"/>
    <n v="1"/>
    <s v="Valid"/>
    <x v="2"/>
    <x v="1"/>
  </r>
  <r>
    <x v="2019"/>
    <s v="CUST00139"/>
    <s v="POL02257"/>
    <x v="3"/>
    <s v="South"/>
    <n v="58430.29"/>
    <d v="2025-09-11T00:00:00"/>
    <d v="2025-09-16T00:00:00"/>
    <s v="Settled"/>
    <n v="5"/>
    <n v="10"/>
    <s v="AGT075"/>
    <s v="Motor"/>
    <s v="Fast Track"/>
    <n v="1"/>
    <s v="Valid"/>
    <x v="0"/>
    <x v="0"/>
  </r>
  <r>
    <x v="2020"/>
    <s v="CUST01526"/>
    <s v="POL00503"/>
    <x v="6"/>
    <s v="South"/>
    <n v="98117.23"/>
    <d v="2025-06-08T00:00:00"/>
    <d v="2025-06-15T00:00:00"/>
    <s v="Settled"/>
    <n v="7"/>
    <n v="12"/>
    <s v="AGT036"/>
    <s v="Home"/>
    <s v="Standard"/>
    <n v="1"/>
    <s v="Valid"/>
    <x v="4"/>
    <x v="0"/>
  </r>
  <r>
    <x v="2021"/>
    <s v="CUST00333"/>
    <s v="POL02161"/>
    <x v="7"/>
    <s v="South"/>
    <n v="27917.71"/>
    <d v="2025-09-03T00:00:00"/>
    <d v="2025-09-04T00:00:00"/>
    <s v="Settled"/>
    <n v="1"/>
    <n v="7"/>
    <s v="AGT036"/>
    <s v="Travel"/>
    <s v="Standard"/>
    <n v="1"/>
    <s v="Valid"/>
    <x v="1"/>
    <x v="0"/>
  </r>
  <r>
    <x v="2022"/>
    <s v="CUST02120"/>
    <s v="POL00543"/>
    <x v="9"/>
    <s v="East"/>
    <n v="140222.25"/>
    <d v="2025-04-05T00:00:00"/>
    <m/>
    <s v="Under Review"/>
    <n v="28"/>
    <n v="12"/>
    <s v="AGT016"/>
    <s v="Home"/>
    <s v="Fraud Review"/>
    <n v="1"/>
    <s v="Valid"/>
    <x v="1"/>
    <x v="3"/>
  </r>
  <r>
    <x v="2023"/>
    <s v="CUST01271"/>
    <s v="POL01075"/>
    <x v="9"/>
    <s v="East"/>
    <n v="118265.53"/>
    <d v="2025-04-30T00:00:00"/>
    <m/>
    <s v="Pending"/>
    <n v="22"/>
    <n v="12"/>
    <s v="AGT051"/>
    <s v="Home"/>
    <s v="Standard"/>
    <n v="1"/>
    <s v="Valid"/>
    <x v="4"/>
    <x v="3"/>
  </r>
  <r>
    <x v="2024"/>
    <s v="CUST01433"/>
    <s v="POL01621"/>
    <x v="4"/>
    <s v="South"/>
    <n v="234020.03"/>
    <d v="2025-03-08T00:00:00"/>
    <m/>
    <s v="Pending"/>
    <n v="15"/>
    <n v="15"/>
    <s v="AGT044"/>
    <s v="Health"/>
    <s v="Standard"/>
    <n v="1"/>
    <s v="Valid"/>
    <x v="1"/>
    <x v="0"/>
  </r>
  <r>
    <x v="2025"/>
    <s v="CUST01975"/>
    <s v="POL00518"/>
    <x v="3"/>
    <s v="West"/>
    <n v="34167.08"/>
    <d v="2025-05-10T00:00:00"/>
    <d v="2025-05-30T00:00:00"/>
    <s v="Settled"/>
    <n v="20"/>
    <n v="10"/>
    <s v="AGT076"/>
    <s v="Motor"/>
    <s v="Standard"/>
    <n v="1"/>
    <s v="Valid"/>
    <x v="1"/>
    <x v="1"/>
  </r>
  <r>
    <x v="2026"/>
    <s v="CUST01048"/>
    <s v="POL02543"/>
    <x v="11"/>
    <s v="West"/>
    <n v="69118.720000000001"/>
    <d v="2025-04-14T00:00:00"/>
    <d v="2025-04-28T00:00:00"/>
    <s v="Settled"/>
    <n v="14"/>
    <n v="10"/>
    <s v="AGT001"/>
    <s v="Motor"/>
    <s v="Manual Review"/>
    <n v="1"/>
    <s v="Valid"/>
    <x v="4"/>
    <x v="1"/>
  </r>
  <r>
    <x v="2027"/>
    <s v="CUST01297"/>
    <s v="POL02224"/>
    <x v="5"/>
    <s v="North"/>
    <n v="134316.43"/>
    <d v="2025-07-15T00:00:00"/>
    <d v="2025-08-04T00:00:00"/>
    <s v="Settled"/>
    <n v="20"/>
    <n v="15"/>
    <s v="AGT059"/>
    <s v="Health"/>
    <s v="Manual Review"/>
    <n v="1"/>
    <s v="Valid"/>
    <x v="0"/>
    <x v="2"/>
  </r>
  <r>
    <x v="2028"/>
    <s v="CUST01801"/>
    <s v="POL00053"/>
    <x v="0"/>
    <s v="South"/>
    <n v="28962.48"/>
    <d v="2025-05-25T00:00:00"/>
    <d v="2025-06-16T00:00:00"/>
    <s v="Settled"/>
    <n v="22"/>
    <n v="10"/>
    <s v="AGT077"/>
    <s v="Motor"/>
    <s v="Fraud Review"/>
    <n v="1"/>
    <s v="Valid"/>
    <x v="1"/>
    <x v="0"/>
  </r>
  <r>
    <x v="2029"/>
    <s v="CUST01398"/>
    <s v="POL02717"/>
    <x v="0"/>
    <s v="South"/>
    <n v="51986.47"/>
    <d v="2025-04-04T00:00:00"/>
    <m/>
    <s v="Pending"/>
    <n v="5"/>
    <n v="10"/>
    <s v="AGT073"/>
    <s v="Motor"/>
    <s v="Fast Track"/>
    <n v="1"/>
    <s v="Valid"/>
    <x v="3"/>
    <x v="0"/>
  </r>
  <r>
    <x v="2030"/>
    <s v="CUST00570"/>
    <s v="POL02294"/>
    <x v="1"/>
    <s v="West"/>
    <n v="335892.67"/>
    <d v="2025-05-10T00:00:00"/>
    <d v="2025-05-26T00:00:00"/>
    <s v="Settled"/>
    <n v="16"/>
    <n v="20"/>
    <s v="AGT050"/>
    <s v="Life"/>
    <s v="Fast Track"/>
    <n v="1"/>
    <s v="Valid"/>
    <x v="1"/>
    <x v="1"/>
  </r>
  <r>
    <x v="2031"/>
    <s v="CUST00697"/>
    <s v="POL02683"/>
    <x v="4"/>
    <s v="South"/>
    <n v="225773.15"/>
    <d v="2025-07-11T00:00:00"/>
    <d v="2025-08-07T00:00:00"/>
    <s v="Rejected"/>
    <n v="27"/>
    <n v="15"/>
    <s v="AGT067"/>
    <s v="Health"/>
    <s v="Manual Review"/>
    <n v="1"/>
    <s v="Valid"/>
    <x v="1"/>
    <x v="0"/>
  </r>
  <r>
    <x v="2032"/>
    <s v="CUST00325"/>
    <s v="POL01926"/>
    <x v="8"/>
    <s v="South"/>
    <n v="327810.68"/>
    <d v="2025-09-22T00:00:00"/>
    <d v="2025-10-04T00:00:00"/>
    <s v="Settled"/>
    <n v="12"/>
    <n v="20"/>
    <s v="AGT004"/>
    <s v="Life"/>
    <s v="Fast Track"/>
    <n v="1"/>
    <s v="Valid"/>
    <x v="4"/>
    <x v="0"/>
  </r>
  <r>
    <x v="2033"/>
    <s v="CUST00810"/>
    <s v="POL02005"/>
    <x v="10"/>
    <s v="East"/>
    <n v="49101.64"/>
    <d v="2025-10-24T00:00:00"/>
    <d v="2025-11-02T00:00:00"/>
    <s v="Rejected"/>
    <n v="9"/>
    <n v="7"/>
    <s v="AGT007"/>
    <s v="Travel"/>
    <s v="Standard"/>
    <n v="1"/>
    <s v="Valid"/>
    <x v="2"/>
    <x v="3"/>
  </r>
  <r>
    <x v="2034"/>
    <s v="CUST00176"/>
    <s v="POL01228"/>
    <x v="14"/>
    <s v="East"/>
    <n v="145169.15"/>
    <d v="2025-03-30T00:00:00"/>
    <m/>
    <s v="Pending"/>
    <n v="24"/>
    <n v="15"/>
    <s v="AGT056"/>
    <s v="Health"/>
    <s v="Manual Review"/>
    <n v="1"/>
    <s v="Valid"/>
    <x v="1"/>
    <x v="3"/>
  </r>
  <r>
    <x v="2035"/>
    <s v="CUST00139"/>
    <s v="POL00728"/>
    <x v="5"/>
    <s v="West"/>
    <n v="14173.6"/>
    <d v="2025-05-29T00:00:00"/>
    <m/>
    <s v="Pending"/>
    <n v="16"/>
    <n v="15"/>
    <s v="AGT021"/>
    <s v="Health"/>
    <s v="Standard"/>
    <n v="1"/>
    <s v="Valid"/>
    <x v="0"/>
    <x v="1"/>
  </r>
  <r>
    <x v="2036"/>
    <s v="CUST02274"/>
    <s v="POL00754"/>
    <x v="11"/>
    <m/>
    <n v="68486.42"/>
    <d v="2025-08-27T00:00:00"/>
    <d v="2025-08-28T00:00:00"/>
    <s v="Settled"/>
    <n v="1"/>
    <n v="10"/>
    <s v="AGT057"/>
    <s v="Motor"/>
    <s v="Standard"/>
    <n v="1"/>
    <s v="Valid"/>
    <x v="1"/>
    <x v="3"/>
  </r>
  <r>
    <x v="2037"/>
    <s v="CUST01192"/>
    <s v="POL01012"/>
    <x v="9"/>
    <s v="South"/>
    <n v="82870.289999999994"/>
    <d v="2025-03-10T00:00:00"/>
    <d v="2025-03-13T00:00:00"/>
    <s v="Settled"/>
    <n v="3"/>
    <n v="12"/>
    <s v="AGT060"/>
    <s v="Home"/>
    <s v="Standard"/>
    <n v="1"/>
    <s v="Valid"/>
    <x v="1"/>
    <x v="0"/>
  </r>
  <r>
    <x v="2038"/>
    <s v="CUST00764"/>
    <s v="POL00932"/>
    <x v="0"/>
    <s v="East"/>
    <n v="172680.22"/>
    <d v="2025-09-03T00:00:00"/>
    <m/>
    <s v="Pending"/>
    <n v="12"/>
    <n v="10"/>
    <s v="AGT054"/>
    <s v="Motor"/>
    <s v="Standard"/>
    <n v="1"/>
    <s v="Valid"/>
    <x v="1"/>
    <x v="3"/>
  </r>
  <r>
    <x v="2039"/>
    <s v="CUST00339"/>
    <s v="POL02415"/>
    <x v="5"/>
    <s v="West"/>
    <n v="133858.23999999999"/>
    <d v="2025-07-06T00:00:00"/>
    <d v="2025-07-18T00:00:00"/>
    <s v="Rejected"/>
    <n v="12"/>
    <n v="15"/>
    <s v="AGT072"/>
    <s v="Health"/>
    <s v="Fast Track"/>
    <n v="1"/>
    <s v="Valid"/>
    <x v="3"/>
    <x v="1"/>
  </r>
  <r>
    <x v="2040"/>
    <s v="CUST01248"/>
    <s v="POL01678"/>
    <x v="11"/>
    <s v="Central"/>
    <n v="114774.48"/>
    <d v="2025-02-15T00:00:00"/>
    <d v="2025-02-24T00:00:00"/>
    <s v="Settled"/>
    <n v="9"/>
    <n v="10"/>
    <s v="AGT018"/>
    <s v="Motor"/>
    <s v="Standard"/>
    <n v="1"/>
    <s v="Valid"/>
    <x v="4"/>
    <x v="4"/>
  </r>
  <r>
    <x v="2041"/>
    <s v="CUST00431"/>
    <s v="POL01315"/>
    <x v="5"/>
    <s v="East"/>
    <n v="119153.23"/>
    <d v="2025-08-07T00:00:00"/>
    <d v="2025-08-27T00:00:00"/>
    <s v="Settled"/>
    <n v="20"/>
    <n v="15"/>
    <s v="AGT065"/>
    <s v="Health"/>
    <s v="Fast Track"/>
    <n v="1"/>
    <s v="Valid"/>
    <x v="1"/>
    <x v="3"/>
  </r>
  <r>
    <x v="2042"/>
    <s v="CUST01485"/>
    <s v="POL02321"/>
    <x v="10"/>
    <s v="East"/>
    <n v="32114.46"/>
    <d v="2025-02-23T00:00:00"/>
    <d v="2025-03-17T00:00:00"/>
    <s v="Settled"/>
    <n v="22"/>
    <n v="7"/>
    <s v="AGT065"/>
    <s v="Travel"/>
    <s v="Standard"/>
    <n v="1"/>
    <s v="Valid"/>
    <x v="3"/>
    <x v="3"/>
  </r>
  <r>
    <x v="2043"/>
    <s v="CUST01102"/>
    <s v="POL02344"/>
    <x v="3"/>
    <s v="North"/>
    <n v="111888.55"/>
    <d v="2025-06-25T00:00:00"/>
    <d v="2025-07-16T00:00:00"/>
    <s v="Settled"/>
    <n v="21"/>
    <n v="10"/>
    <s v="AGT026"/>
    <s v="Motor"/>
    <s v="Manual Review"/>
    <n v="1"/>
    <s v="Valid"/>
    <x v="2"/>
    <x v="2"/>
  </r>
  <r>
    <x v="2044"/>
    <s v="CUST02400"/>
    <s v="POL02992"/>
    <x v="0"/>
    <s v="Central"/>
    <n v="64105.05"/>
    <d v="2025-04-14T00:00:00"/>
    <d v="2025-04-24T00:00:00"/>
    <s v="Settled"/>
    <n v="10"/>
    <n v="10"/>
    <s v="AGT017"/>
    <s v="Motor"/>
    <s v="Standard"/>
    <n v="1"/>
    <s v="Valid"/>
    <x v="0"/>
    <x v="4"/>
  </r>
  <r>
    <x v="2045"/>
    <s v="CUST00499"/>
    <s v="POL00991"/>
    <x v="3"/>
    <s v="West"/>
    <n v="149779.88"/>
    <d v="2025-01-08T00:00:00"/>
    <d v="2025-01-15T00:00:00"/>
    <s v="Settled"/>
    <n v="7"/>
    <n v="10"/>
    <s v="AGT050"/>
    <s v="Motor"/>
    <s v="Fast Track"/>
    <n v="1"/>
    <s v="Valid"/>
    <x v="4"/>
    <x v="1"/>
  </r>
  <r>
    <x v="2046"/>
    <s v="CUST01276"/>
    <s v="POL00779"/>
    <x v="10"/>
    <s v="North"/>
    <n v="14974.3"/>
    <d v="2025-08-14T00:00:00"/>
    <d v="2025-08-21T00:00:00"/>
    <s v="Settled"/>
    <n v="7"/>
    <n v="7"/>
    <s v="AGT072"/>
    <s v="Travel"/>
    <s v="Standard"/>
    <n v="1"/>
    <s v="Valid"/>
    <x v="1"/>
    <x v="2"/>
  </r>
  <r>
    <x v="2047"/>
    <s v="CUST00965"/>
    <s v="POL00021"/>
    <x v="0"/>
    <s v="East"/>
    <n v="127612.46"/>
    <d v="2025-08-12T00:00:00"/>
    <d v="2025-09-01T00:00:00"/>
    <s v="Settled"/>
    <n v="20"/>
    <n v="10"/>
    <s v="AGT053"/>
    <s v="Motor"/>
    <s v="Manual Review"/>
    <n v="1"/>
    <s v="Valid"/>
    <x v="0"/>
    <x v="3"/>
  </r>
  <r>
    <x v="2048"/>
    <s v="CUST00318"/>
    <s v="POL00512"/>
    <x v="10"/>
    <s v="East"/>
    <n v="23698.39"/>
    <d v="2025-04-02T00:00:00"/>
    <d v="2025-04-07T00:00:00"/>
    <s v="Settled"/>
    <n v="5"/>
    <n v="7"/>
    <s v="AGT010"/>
    <s v="Travel"/>
    <s v="Fast Track"/>
    <n v="1"/>
    <s v="Valid"/>
    <x v="1"/>
    <x v="3"/>
  </r>
  <r>
    <x v="2049"/>
    <s v="CUST02415"/>
    <s v="POL01932"/>
    <x v="9"/>
    <s v="North"/>
    <n v="171079.24"/>
    <d v="2025-01-13T00:00:00"/>
    <d v="2025-02-05T00:00:00"/>
    <s v="Settled"/>
    <n v="23"/>
    <n v="12"/>
    <s v="AGT035"/>
    <s v="Home"/>
    <s v="Fraud Review"/>
    <n v="1"/>
    <s v="Valid"/>
    <x v="3"/>
    <x v="2"/>
  </r>
  <r>
    <x v="2050"/>
    <s v="CUST01933"/>
    <s v="POL02590"/>
    <x v="7"/>
    <s v="West"/>
    <n v="10800.26"/>
    <d v="2025-10-22T00:00:00"/>
    <d v="2025-11-06T00:00:00"/>
    <s v="Settled"/>
    <n v="15"/>
    <n v="7"/>
    <s v="AGT032"/>
    <s v="Travel"/>
    <s v="Fraud Review"/>
    <n v="1"/>
    <s v="Valid"/>
    <x v="0"/>
    <x v="1"/>
  </r>
  <r>
    <x v="2051"/>
    <s v="CUST01893"/>
    <s v="POL01923"/>
    <x v="12"/>
    <s v="West"/>
    <n v="35748.21"/>
    <d v="2025-05-20T00:00:00"/>
    <d v="2025-05-27T00:00:00"/>
    <s v="Settled"/>
    <n v="7"/>
    <n v="7"/>
    <s v="AGT048"/>
    <s v="Travel"/>
    <s v="Standard"/>
    <n v="1"/>
    <s v="Valid"/>
    <x v="1"/>
    <x v="1"/>
  </r>
  <r>
    <x v="2052"/>
    <s v="CUST01297"/>
    <s v="POL03174"/>
    <x v="4"/>
    <s v="South"/>
    <n v="77047.55"/>
    <d v="2025-10-13T00:00:00"/>
    <d v="2025-10-20T00:00:00"/>
    <s v="Settled"/>
    <n v="7"/>
    <n v="15"/>
    <s v="AGT047"/>
    <s v="Health"/>
    <s v="Standard"/>
    <n v="1"/>
    <s v="Valid"/>
    <x v="0"/>
    <x v="0"/>
  </r>
  <r>
    <x v="2053"/>
    <s v="CUST00266"/>
    <s v="POL02009"/>
    <x v="9"/>
    <s v="Central"/>
    <n v="106805.45"/>
    <d v="2025-05-19T00:00:00"/>
    <d v="2025-05-28T00:00:00"/>
    <s v="Settled"/>
    <n v="9"/>
    <n v="12"/>
    <s v="AGT079"/>
    <s v="Home"/>
    <s v="Standard"/>
    <n v="1"/>
    <s v="Valid"/>
    <x v="4"/>
    <x v="4"/>
  </r>
  <r>
    <x v="2054"/>
    <s v="CUST02087"/>
    <s v="POL02825"/>
    <x v="3"/>
    <s v="Central"/>
    <n v="34868.379999999997"/>
    <d v="2025-09-05T00:00:00"/>
    <d v="2025-09-12T00:00:00"/>
    <s v="Settled"/>
    <n v="7"/>
    <n v="12"/>
    <s v="AGT068"/>
    <s v="Home"/>
    <s v="Standard"/>
    <n v="1"/>
    <s v="Valid"/>
    <x v="1"/>
    <x v="4"/>
  </r>
  <r>
    <x v="2055"/>
    <s v="CUST00699"/>
    <s v="POL00859"/>
    <x v="0"/>
    <s v="South"/>
    <n v="66404.3"/>
    <d v="2025-10-10T00:00:00"/>
    <d v="2025-10-17T00:00:00"/>
    <s v="Settled"/>
    <n v="7"/>
    <n v="10"/>
    <s v="AGT044"/>
    <s v="Motor"/>
    <s v="Standard"/>
    <n v="1"/>
    <s v="Valid"/>
    <x v="2"/>
    <x v="0"/>
  </r>
  <r>
    <x v="2056"/>
    <s v="CUST01978"/>
    <s v="POL01037"/>
    <x v="3"/>
    <s v="East"/>
    <n v="119674.72"/>
    <d v="2025-08-17T00:00:00"/>
    <d v="2025-09-13T00:00:00"/>
    <s v="Settled"/>
    <n v="27"/>
    <n v="12"/>
    <s v="AGT012"/>
    <s v="Home"/>
    <s v="Fraud Review"/>
    <n v="1"/>
    <s v="Valid"/>
    <x v="3"/>
    <x v="3"/>
  </r>
  <r>
    <x v="2057"/>
    <s v="CUST02089"/>
    <s v="POL02596"/>
    <x v="7"/>
    <s v="Central"/>
    <n v="9422.99"/>
    <d v="2025-10-16T00:00:00"/>
    <d v="2025-10-17T00:00:00"/>
    <s v="Settled"/>
    <n v="1"/>
    <n v="7"/>
    <s v="AGT016"/>
    <s v="Travel"/>
    <s v="Fast Track"/>
    <n v="1"/>
    <s v="Valid"/>
    <x v="0"/>
    <x v="4"/>
  </r>
  <r>
    <x v="2058"/>
    <s v="CUST02288"/>
    <s v="POL02115"/>
    <x v="0"/>
    <s v="South"/>
    <n v="30766.75"/>
    <d v="2025-01-22T00:00:00"/>
    <d v="2025-02-05T00:00:00"/>
    <s v="Settled"/>
    <n v="14"/>
    <n v="10"/>
    <s v="AGT014"/>
    <s v="Motor"/>
    <s v="Manual Review"/>
    <n v="1"/>
    <s v="Valid"/>
    <x v="0"/>
    <x v="0"/>
  </r>
  <r>
    <x v="2059"/>
    <s v="CUST00903"/>
    <s v="POL01560"/>
    <x v="14"/>
    <s v="Central"/>
    <n v="94174.52"/>
    <d v="2025-09-16T00:00:00"/>
    <d v="2025-10-15T00:00:00"/>
    <s v="Settled"/>
    <n v="29"/>
    <n v="15"/>
    <s v="AGT041"/>
    <s v="Health"/>
    <s v="Fraud Review"/>
    <n v="1"/>
    <s v="Valid"/>
    <x v="1"/>
    <x v="4"/>
  </r>
  <r>
    <x v="2060"/>
    <s v="CUST02270"/>
    <s v="POL03059"/>
    <x v="0"/>
    <s v="North"/>
    <n v="84679.69"/>
    <d v="2025-08-28T00:00:00"/>
    <d v="2025-09-05T00:00:00"/>
    <s v="Settled"/>
    <n v="8"/>
    <n v="10"/>
    <s v="AGT013"/>
    <s v="Motor"/>
    <s v="Standard"/>
    <n v="1"/>
    <s v="Valid"/>
    <x v="0"/>
    <x v="2"/>
  </r>
  <r>
    <x v="2061"/>
    <s v="CUST00257"/>
    <s v="POL02440"/>
    <x v="9"/>
    <s v="West"/>
    <n v="106439.86"/>
    <d v="2025-10-01T00:00:00"/>
    <d v="2025-10-07T00:00:00"/>
    <s v="Settled"/>
    <n v="6"/>
    <n v="12"/>
    <s v="AGT015"/>
    <s v="Home"/>
    <s v="Standard"/>
    <n v="1"/>
    <s v="Valid"/>
    <x v="4"/>
    <x v="1"/>
  </r>
  <r>
    <x v="2062"/>
    <s v="CUST01488"/>
    <s v="POL00946"/>
    <x v="1"/>
    <s v="East"/>
    <n v="308890.3"/>
    <d v="2025-07-31T00:00:00"/>
    <d v="2025-09-10T00:00:00"/>
    <s v="Settled"/>
    <n v="41"/>
    <n v="20"/>
    <s v="AGT013"/>
    <s v="Life"/>
    <s v="Manual Review"/>
    <n v="1"/>
    <s v="Valid"/>
    <x v="1"/>
    <x v="3"/>
  </r>
  <r>
    <x v="2063"/>
    <s v="CUST01962"/>
    <s v="POL01956"/>
    <x v="3"/>
    <s v="South"/>
    <n v="66146.509999999995"/>
    <d v="2025-03-15T00:00:00"/>
    <m/>
    <s v="Pending"/>
    <n v="5"/>
    <n v="10"/>
    <s v="AGT056"/>
    <s v="Motor"/>
    <s v="Standard"/>
    <n v="1"/>
    <s v="Valid"/>
    <x v="3"/>
    <x v="0"/>
  </r>
  <r>
    <x v="2064"/>
    <s v="CUST02394"/>
    <s v="POL01268"/>
    <x v="10"/>
    <s v="West"/>
    <n v="21053.040000000001"/>
    <d v="2025-07-22T00:00:00"/>
    <d v="2025-07-30T00:00:00"/>
    <s v="Settled"/>
    <n v="8"/>
    <n v="7"/>
    <s v="AGT023"/>
    <s v="Travel"/>
    <s v="Standard"/>
    <n v="1"/>
    <s v="Valid"/>
    <x v="3"/>
    <x v="1"/>
  </r>
  <r>
    <x v="2065"/>
    <s v="CUST01091"/>
    <s v="POL01332"/>
    <x v="6"/>
    <s v="North"/>
    <n v="97966.59"/>
    <d v="2025-08-28T00:00:00"/>
    <d v="2025-09-02T00:00:00"/>
    <s v="Settled"/>
    <n v="5"/>
    <n v="12"/>
    <s v="AGT073"/>
    <s v="Home"/>
    <s v="Fast Track"/>
    <n v="1"/>
    <s v="Valid"/>
    <x v="0"/>
    <x v="2"/>
  </r>
  <r>
    <x v="2066"/>
    <s v="CUST00074"/>
    <s v="POL02577"/>
    <x v="9"/>
    <s v="South"/>
    <n v="44232.26"/>
    <d v="2025-11-29T00:00:00"/>
    <d v="2025-12-09T00:00:00"/>
    <s v="Settled"/>
    <n v="10"/>
    <n v="12"/>
    <s v="AGT040"/>
    <s v="Home"/>
    <s v="Standard"/>
    <n v="1"/>
    <s v="Valid"/>
    <x v="0"/>
    <x v="0"/>
  </r>
  <r>
    <x v="2067"/>
    <s v="CUST00542"/>
    <s v="POL02175"/>
    <x v="3"/>
    <s v="South"/>
    <n v="44449.73"/>
    <d v="2025-09-08T00:00:00"/>
    <d v="2025-09-13T00:00:00"/>
    <s v="Settled"/>
    <n v="5"/>
    <n v="10"/>
    <s v="AGT055"/>
    <s v="Motor"/>
    <s v="Standard"/>
    <n v="1"/>
    <s v="Valid"/>
    <x v="4"/>
    <x v="0"/>
  </r>
  <r>
    <x v="2068"/>
    <s v="CUST00565"/>
    <s v="POL00040"/>
    <x v="1"/>
    <s v="North"/>
    <n v="291840.77"/>
    <d v="2025-10-08T00:00:00"/>
    <d v="2025-10-19T00:00:00"/>
    <s v="Settled"/>
    <n v="11"/>
    <n v="20"/>
    <s v="AGT043"/>
    <s v="Life"/>
    <s v="Standard"/>
    <n v="1"/>
    <s v="Valid"/>
    <x v="3"/>
    <x v="2"/>
  </r>
  <r>
    <x v="2069"/>
    <s v="CUST02469"/>
    <s v="POL01840"/>
    <x v="5"/>
    <s v="North"/>
    <n v="189807.58"/>
    <d v="2025-09-17T00:00:00"/>
    <d v="2025-10-04T00:00:00"/>
    <s v="Settled"/>
    <n v="17"/>
    <n v="15"/>
    <s v="AGT071"/>
    <s v="Health"/>
    <s v="Manual Review"/>
    <n v="1"/>
    <s v="Valid"/>
    <x v="2"/>
    <x v="2"/>
  </r>
  <r>
    <x v="2070"/>
    <s v="CUST02198"/>
    <s v="POL02071"/>
    <x v="13"/>
    <s v="South"/>
    <n v="78537.8"/>
    <d v="2025-02-04T00:00:00"/>
    <d v="2025-02-17T00:00:00"/>
    <s v="Rejected"/>
    <n v="13"/>
    <n v="15"/>
    <s v="AGT011"/>
    <s v="Health"/>
    <s v="Standard"/>
    <n v="1"/>
    <s v="Valid"/>
    <x v="1"/>
    <x v="0"/>
  </r>
  <r>
    <x v="2071"/>
    <s v="CUST00581"/>
    <s v="POL01635"/>
    <x v="14"/>
    <s v="North"/>
    <n v="324598.2"/>
    <d v="2025-09-23T00:00:00"/>
    <d v="2025-10-18T00:00:00"/>
    <s v="Rejected"/>
    <n v="25"/>
    <n v="15"/>
    <s v="AGT059"/>
    <s v="Health"/>
    <s v="Manual Review"/>
    <n v="1"/>
    <s v="Valid"/>
    <x v="3"/>
    <x v="2"/>
  </r>
  <r>
    <x v="2072"/>
    <s v="CUST01272"/>
    <s v="POL00960"/>
    <x v="10"/>
    <s v="North"/>
    <n v="105179.95"/>
    <d v="2025-08-24T00:00:00"/>
    <d v="2025-08-31T00:00:00"/>
    <s v="Settled"/>
    <n v="7"/>
    <n v="7"/>
    <s v="AGT047"/>
    <s v="Travel"/>
    <s v="Standard"/>
    <n v="1"/>
    <s v="Valid"/>
    <x v="4"/>
    <x v="2"/>
  </r>
  <r>
    <x v="2073"/>
    <s v="CUST00174"/>
    <s v="POL02076"/>
    <x v="14"/>
    <s v="North"/>
    <n v="88939.59"/>
    <d v="2025-02-24T00:00:00"/>
    <m/>
    <s v="Under Review"/>
    <n v="23"/>
    <n v="15"/>
    <s v="AGT035"/>
    <s v="Health"/>
    <s v="Fraud Review"/>
    <n v="1"/>
    <s v="Valid"/>
    <x v="1"/>
    <x v="2"/>
  </r>
  <r>
    <x v="2074"/>
    <s v="CUST01291"/>
    <s v="POL03033"/>
    <x v="3"/>
    <s v="West"/>
    <n v="49671.99"/>
    <d v="2025-03-04T00:00:00"/>
    <d v="2025-03-13T00:00:00"/>
    <s v="Settled"/>
    <n v="9"/>
    <n v="10"/>
    <s v="AGT056"/>
    <s v="Motor"/>
    <s v="Fast Track"/>
    <n v="1"/>
    <s v="Valid"/>
    <x v="3"/>
    <x v="1"/>
  </r>
  <r>
    <x v="2075"/>
    <s v="CUST01321"/>
    <s v="POL00276"/>
    <x v="1"/>
    <s v="North"/>
    <n v="1308582.92"/>
    <d v="2025-03-27T00:00:00"/>
    <d v="2025-04-12T00:00:00"/>
    <s v="Settled"/>
    <n v="16"/>
    <n v="20"/>
    <s v="AGT044"/>
    <s v="Life"/>
    <s v="Standard"/>
    <n v="1"/>
    <s v="Valid"/>
    <x v="0"/>
    <x v="2"/>
  </r>
  <r>
    <x v="2076"/>
    <s v="CUST00775"/>
    <s v="POL01930"/>
    <x v="0"/>
    <s v="West"/>
    <n v="105560.82"/>
    <d v="2025-07-15T00:00:00"/>
    <d v="2025-08-03T00:00:00"/>
    <s v="Settled"/>
    <n v="19"/>
    <n v="10"/>
    <s v="AGT051"/>
    <s v="Motor"/>
    <s v="Fraud Review"/>
    <n v="1"/>
    <s v="Valid"/>
    <x v="0"/>
    <x v="1"/>
  </r>
  <r>
    <x v="2077"/>
    <s v="CUST01847"/>
    <s v="POL02913"/>
    <x v="12"/>
    <s v="North"/>
    <n v="39897.06"/>
    <d v="2025-09-19T00:00:00"/>
    <d v="2025-09-21T00:00:00"/>
    <s v="Settled"/>
    <n v="2"/>
    <n v="7"/>
    <s v="AGT043"/>
    <s v="Travel"/>
    <s v="Standard"/>
    <n v="1"/>
    <s v="Valid"/>
    <x v="0"/>
    <x v="2"/>
  </r>
  <r>
    <x v="2078"/>
    <s v="CUST01668"/>
    <s v="POL01282"/>
    <x v="4"/>
    <s v="North"/>
    <n v="53179.89"/>
    <d v="2025-10-22T00:00:00"/>
    <d v="2025-11-01T00:00:00"/>
    <s v="Settled"/>
    <n v="10"/>
    <n v="15"/>
    <s v="AGT010"/>
    <s v="Health"/>
    <s v="Standard"/>
    <n v="1"/>
    <s v="Valid"/>
    <x v="3"/>
    <x v="2"/>
  </r>
  <r>
    <x v="2079"/>
    <s v="CUST01544"/>
    <s v="POL01073"/>
    <x v="11"/>
    <s v="East"/>
    <n v="49230.21"/>
    <d v="2025-02-19T00:00:00"/>
    <m/>
    <s v="Pending"/>
    <n v="11"/>
    <n v="10"/>
    <s v="AGT032"/>
    <s v="Motor"/>
    <s v="Standard"/>
    <n v="1"/>
    <s v="Valid"/>
    <x v="4"/>
    <x v="3"/>
  </r>
  <r>
    <x v="2080"/>
    <s v="CUST02460"/>
    <s v="POL00793"/>
    <x v="4"/>
    <s v="South"/>
    <n v="44359.76"/>
    <d v="2025-11-24T00:00:00"/>
    <d v="2025-12-11T00:00:00"/>
    <s v="Settled"/>
    <n v="17"/>
    <n v="15"/>
    <s v="AGT078"/>
    <s v="Health"/>
    <s v="Standard"/>
    <n v="1"/>
    <s v="Valid"/>
    <x v="0"/>
    <x v="0"/>
  </r>
  <r>
    <x v="2081"/>
    <s v="CUST01920"/>
    <s v="POL00720"/>
    <x v="0"/>
    <s v="East"/>
    <n v="170986.36"/>
    <d v="2025-02-11T00:00:00"/>
    <d v="2025-02-15T00:00:00"/>
    <s v="Settled"/>
    <n v="4"/>
    <n v="10"/>
    <s v="AGT008"/>
    <s v="Motor"/>
    <s v="Fast Track"/>
    <n v="1"/>
    <s v="Valid"/>
    <x v="1"/>
    <x v="3"/>
  </r>
  <r>
    <x v="2082"/>
    <s v="CUST01864"/>
    <s v="POL01252"/>
    <x v="9"/>
    <s v="West"/>
    <n v="152396.07"/>
    <d v="2025-07-16T00:00:00"/>
    <d v="2025-08-06T00:00:00"/>
    <s v="Rejected"/>
    <n v="21"/>
    <n v="12"/>
    <s v="AGT019"/>
    <s v="Home"/>
    <s v="Fraud Review"/>
    <n v="1"/>
    <s v="Valid"/>
    <x v="4"/>
    <x v="1"/>
  </r>
  <r>
    <x v="2083"/>
    <s v="CUST01745"/>
    <s v="POL02470"/>
    <x v="5"/>
    <s v="South"/>
    <n v="69474.47"/>
    <d v="2025-11-23T00:00:00"/>
    <d v="2025-11-28T00:00:00"/>
    <s v="Settled"/>
    <n v="5"/>
    <n v="15"/>
    <s v="AGT057"/>
    <s v="Health"/>
    <s v="Fast Track"/>
    <n v="1"/>
    <s v="Valid"/>
    <x v="0"/>
    <x v="0"/>
  </r>
  <r>
    <x v="2084"/>
    <s v="CUST01277"/>
    <s v="POL00582"/>
    <x v="7"/>
    <s v="North"/>
    <n v="22069.94"/>
    <d v="2025-05-19T00:00:00"/>
    <d v="2025-05-27T00:00:00"/>
    <s v="Settled"/>
    <n v="8"/>
    <n v="7"/>
    <s v="AGT012"/>
    <s v="Travel"/>
    <s v="Standard"/>
    <n v="1"/>
    <s v="Valid"/>
    <x v="0"/>
    <x v="2"/>
  </r>
  <r>
    <x v="2085"/>
    <s v="CUST02211"/>
    <s v="POL00740"/>
    <x v="5"/>
    <s v="West"/>
    <n v="44626.04"/>
    <d v="2025-11-20T00:00:00"/>
    <d v="2025-12-09T00:00:00"/>
    <s v="Settled"/>
    <n v="19"/>
    <n v="15"/>
    <s v="AGT004"/>
    <s v="Health"/>
    <s v="Manual Review"/>
    <n v="1"/>
    <s v="Valid"/>
    <x v="0"/>
    <x v="1"/>
  </r>
  <r>
    <x v="2086"/>
    <s v="CUST00327"/>
    <s v="POL03197"/>
    <x v="11"/>
    <s v="North"/>
    <n v="62115.38"/>
    <d v="2025-07-31T00:00:00"/>
    <d v="2025-08-12T00:00:00"/>
    <s v="Settled"/>
    <n v="12"/>
    <n v="10"/>
    <s v="AGT062"/>
    <s v="Motor"/>
    <s v="Manual Review"/>
    <n v="1"/>
    <s v="Valid"/>
    <x v="1"/>
    <x v="2"/>
  </r>
  <r>
    <x v="2087"/>
    <s v="CUST00184"/>
    <s v="POL03187"/>
    <x v="5"/>
    <s v="West"/>
    <n v="94974.62"/>
    <d v="2025-04-23T00:00:00"/>
    <d v="2025-05-06T00:00:00"/>
    <s v="Settled"/>
    <n v="13"/>
    <n v="15"/>
    <s v="AGT017"/>
    <s v="Health"/>
    <s v="Standard"/>
    <n v="1"/>
    <s v="Valid"/>
    <x v="1"/>
    <x v="1"/>
  </r>
  <r>
    <x v="2088"/>
    <s v="CUST01628"/>
    <s v="POL00727"/>
    <x v="3"/>
    <s v="East"/>
    <n v="25063.27"/>
    <d v="2025-10-20T00:00:00"/>
    <d v="2025-11-16T00:00:00"/>
    <s v="Settled"/>
    <n v="27"/>
    <n v="12"/>
    <s v="AGT018"/>
    <s v="Home"/>
    <s v="Fraud Review"/>
    <n v="1"/>
    <s v="Valid"/>
    <x v="1"/>
    <x v="3"/>
  </r>
  <r>
    <x v="2089"/>
    <s v="CUST00227"/>
    <s v="POL01346"/>
    <x v="2"/>
    <s v="South"/>
    <n v="160301.66"/>
    <d v="2025-01-03T00:00:00"/>
    <d v="2025-01-18T00:00:00"/>
    <s v="Settled"/>
    <n v="15"/>
    <n v="20"/>
    <s v="AGT037"/>
    <s v="Life"/>
    <s v="Fast Track"/>
    <n v="1"/>
    <s v="Valid"/>
    <x v="0"/>
    <x v="0"/>
  </r>
  <r>
    <x v="2090"/>
    <s v="CUST01652"/>
    <s v="POL01292"/>
    <x v="3"/>
    <s v="South"/>
    <n v="41872.199999999997"/>
    <d v="2025-09-13T00:00:00"/>
    <m/>
    <s v="Pending"/>
    <n v="2"/>
    <n v="10"/>
    <s v="AGT068"/>
    <s v="Motor"/>
    <s v="Fast Track"/>
    <n v="1"/>
    <s v="Valid"/>
    <x v="1"/>
    <x v="0"/>
  </r>
  <r>
    <x v="2091"/>
    <s v="CUST00240"/>
    <s v="POL00950"/>
    <x v="10"/>
    <s v="South"/>
    <n v="60749.67"/>
    <d v="2025-05-14T00:00:00"/>
    <d v="2025-05-18T00:00:00"/>
    <s v="Settled"/>
    <n v="4"/>
    <n v="7"/>
    <s v="AGT079"/>
    <s v="Travel"/>
    <s v="Fast Track"/>
    <n v="1"/>
    <s v="Valid"/>
    <x v="1"/>
    <x v="0"/>
  </r>
  <r>
    <x v="2092"/>
    <s v="CUST01375"/>
    <s v="POL00490"/>
    <x v="3"/>
    <s v="East"/>
    <n v="45351.03"/>
    <d v="2025-08-27T00:00:00"/>
    <d v="2025-09-11T00:00:00"/>
    <s v="Settled"/>
    <n v="15"/>
    <n v="10"/>
    <s v="AGT021"/>
    <s v="Motor"/>
    <s v="Standard"/>
    <n v="1"/>
    <s v="Valid"/>
    <x v="4"/>
    <x v="3"/>
  </r>
  <r>
    <x v="2093"/>
    <s v="CUST01282"/>
    <s v="POL00199"/>
    <x v="7"/>
    <s v="Central"/>
    <n v="9345.18"/>
    <d v="2025-01-09T00:00:00"/>
    <d v="2025-01-14T00:00:00"/>
    <s v="Settled"/>
    <n v="5"/>
    <n v="7"/>
    <s v="AGT025"/>
    <s v="Travel"/>
    <s v="Fast Track"/>
    <n v="1"/>
    <s v="Valid"/>
    <x v="0"/>
    <x v="4"/>
  </r>
  <r>
    <x v="2094"/>
    <s v="CUST01566"/>
    <s v="POL01965"/>
    <x v="5"/>
    <s v="South"/>
    <n v="41555.67"/>
    <d v="2025-10-30T00:00:00"/>
    <d v="2025-11-15T00:00:00"/>
    <s v="Settled"/>
    <n v="16"/>
    <n v="15"/>
    <s v="AGT042"/>
    <s v="Health"/>
    <s v="Fast Track"/>
    <n v="1"/>
    <s v="Valid"/>
    <x v="0"/>
    <x v="0"/>
  </r>
  <r>
    <x v="2095"/>
    <s v="CUST02212"/>
    <s v="POL00134"/>
    <x v="9"/>
    <s v="Central"/>
    <n v="337434.18"/>
    <d v="2025-02-17T00:00:00"/>
    <d v="2025-03-13T00:00:00"/>
    <s v="Settled"/>
    <n v="24"/>
    <n v="12"/>
    <s v="AGT064"/>
    <s v="Home"/>
    <s v="Manual Review"/>
    <n v="1"/>
    <s v="Valid"/>
    <x v="3"/>
    <x v="4"/>
  </r>
  <r>
    <x v="2096"/>
    <s v="CUST01547"/>
    <s v="POL01988"/>
    <x v="0"/>
    <s v="North"/>
    <n v="51013.07"/>
    <d v="2025-07-22T00:00:00"/>
    <d v="2025-08-07T00:00:00"/>
    <s v="Settled"/>
    <n v="16"/>
    <n v="10"/>
    <s v="AGT006"/>
    <s v="Motor"/>
    <s v="Standard"/>
    <n v="1"/>
    <s v="Valid"/>
    <x v="3"/>
    <x v="2"/>
  </r>
  <r>
    <x v="2097"/>
    <s v="CUST00581"/>
    <s v="POL00305"/>
    <x v="14"/>
    <s v="North"/>
    <n v="43278.28"/>
    <d v="2025-03-16T00:00:00"/>
    <m/>
    <s v="Pending"/>
    <n v="22"/>
    <n v="15"/>
    <s v="AGT034"/>
    <s v="Health"/>
    <s v="Standard"/>
    <n v="1"/>
    <s v="Valid"/>
    <x v="3"/>
    <x v="2"/>
  </r>
  <r>
    <x v="2098"/>
    <s v="CUST00615"/>
    <s v="POL00495"/>
    <x v="4"/>
    <s v="East"/>
    <n v="28640.61"/>
    <d v="2025-11-05T00:00:00"/>
    <d v="2025-11-13T00:00:00"/>
    <s v="Settled"/>
    <n v="8"/>
    <n v="15"/>
    <s v="AGT009"/>
    <s v="Health"/>
    <s v="Standard"/>
    <n v="1"/>
    <s v="Valid"/>
    <x v="1"/>
    <x v="3"/>
  </r>
  <r>
    <x v="2099"/>
    <s v="CUST01933"/>
    <s v="POL00017"/>
    <x v="14"/>
    <s v="Central"/>
    <n v="86359.26"/>
    <d v="2025-10-08T00:00:00"/>
    <d v="2025-10-27T00:00:00"/>
    <s v="Settled"/>
    <n v="19"/>
    <n v="15"/>
    <s v="AGT018"/>
    <s v="Health"/>
    <s v="Standard"/>
    <n v="1"/>
    <s v="Valid"/>
    <x v="0"/>
    <x v="4"/>
  </r>
  <r>
    <x v="2100"/>
    <s v="CUST01743"/>
    <s v="POL01274"/>
    <x v="4"/>
    <s v="East"/>
    <n v="92479.01"/>
    <d v="2025-10-07T00:00:00"/>
    <d v="2025-10-21T00:00:00"/>
    <s v="Settled"/>
    <n v="14"/>
    <n v="15"/>
    <s v="AGT051"/>
    <s v="Health"/>
    <s v="Fast Track"/>
    <n v="1"/>
    <s v="Valid"/>
    <x v="1"/>
    <x v="3"/>
  </r>
  <r>
    <x v="2101"/>
    <s v="CUST01456"/>
    <s v="POL01047"/>
    <x v="12"/>
    <s v="West"/>
    <n v="39961.51"/>
    <d v="2025-05-06T00:00:00"/>
    <d v="2025-05-09T00:00:00"/>
    <s v="Settled"/>
    <n v="3"/>
    <n v="7"/>
    <s v="AGT003"/>
    <s v="Travel"/>
    <s v="Fast Track"/>
    <n v="1"/>
    <s v="Valid"/>
    <x v="1"/>
    <x v="1"/>
  </r>
  <r>
    <x v="2102"/>
    <s v="CUST00030"/>
    <s v="POL01064"/>
    <x v="12"/>
    <s v="East"/>
    <n v="176547.35"/>
    <d v="2025-03-02T00:00:00"/>
    <d v="2025-03-05T00:00:00"/>
    <s v="Settled"/>
    <n v="3"/>
    <n v="7"/>
    <s v="AGT069"/>
    <s v="Travel"/>
    <s v="Fast Track"/>
    <n v="1"/>
    <s v="Valid"/>
    <x v="0"/>
    <x v="3"/>
  </r>
  <r>
    <x v="2103"/>
    <s v="CUST02048"/>
    <s v="POL00994"/>
    <x v="9"/>
    <s v="Central"/>
    <n v="49250.3"/>
    <d v="2025-01-03T00:00:00"/>
    <d v="2025-01-11T00:00:00"/>
    <s v="Settled"/>
    <n v="8"/>
    <n v="12"/>
    <s v="AGT008"/>
    <s v="Home"/>
    <s v="Standard"/>
    <n v="1"/>
    <s v="Valid"/>
    <x v="3"/>
    <x v="4"/>
  </r>
  <r>
    <x v="2104"/>
    <s v="CUST02470"/>
    <s v="POL03003"/>
    <x v="6"/>
    <s v="West"/>
    <n v="86529.51"/>
    <d v="2025-03-09T00:00:00"/>
    <d v="2025-03-21T00:00:00"/>
    <s v="Settled"/>
    <n v="12"/>
    <n v="12"/>
    <s v="AGT066"/>
    <s v="Home"/>
    <s v="Manual Review"/>
    <n v="1"/>
    <s v="Valid"/>
    <x v="0"/>
    <x v="1"/>
  </r>
  <r>
    <x v="2105"/>
    <s v="CUST01728"/>
    <s v="POL01377"/>
    <x v="2"/>
    <s v="West"/>
    <n v="362804.89"/>
    <d v="2025-08-01T00:00:00"/>
    <d v="2025-08-28T00:00:00"/>
    <s v="Rejected"/>
    <n v="27"/>
    <n v="20"/>
    <s v="AGT034"/>
    <s v="Life"/>
    <s v="Standard"/>
    <n v="1"/>
    <s v="Valid"/>
    <x v="2"/>
    <x v="1"/>
  </r>
  <r>
    <x v="2106"/>
    <s v="CUST01933"/>
    <s v="POL02590"/>
    <x v="12"/>
    <s v="East"/>
    <n v="22573.45"/>
    <d v="2025-04-24T00:00:00"/>
    <d v="2025-05-05T00:00:00"/>
    <s v="Settled"/>
    <n v="11"/>
    <n v="7"/>
    <s v="AGT046"/>
    <s v="Travel"/>
    <s v="Standard"/>
    <n v="1"/>
    <s v="Valid"/>
    <x v="0"/>
    <x v="3"/>
  </r>
  <r>
    <x v="2107"/>
    <s v="CUST01335"/>
    <s v="POL00746"/>
    <x v="9"/>
    <s v="East"/>
    <n v="28726.28"/>
    <d v="2025-01-24T00:00:00"/>
    <d v="2025-02-01T00:00:00"/>
    <s v="Settled"/>
    <n v="8"/>
    <n v="12"/>
    <s v="AGT033"/>
    <s v="Home"/>
    <s v="Standard"/>
    <n v="1"/>
    <s v="Valid"/>
    <x v="3"/>
    <x v="3"/>
  </r>
  <r>
    <x v="2108"/>
    <s v="CUST02071"/>
    <s v="POL01547"/>
    <x v="14"/>
    <s v="Central"/>
    <n v="118511.74"/>
    <d v="2025-11-30T00:00:00"/>
    <d v="2025-12-07T00:00:00"/>
    <s v="Settled"/>
    <n v="7"/>
    <n v="15"/>
    <s v="AGT030"/>
    <s v="Health"/>
    <s v="Fast Track"/>
    <n v="1"/>
    <s v="Valid"/>
    <x v="3"/>
    <x v="4"/>
  </r>
  <r>
    <x v="2109"/>
    <s v="CUST02394"/>
    <s v="POL00201"/>
    <x v="14"/>
    <s v="East"/>
    <n v="56388.89"/>
    <d v="2025-10-26T00:00:00"/>
    <d v="2025-11-16T00:00:00"/>
    <s v="Settled"/>
    <n v="21"/>
    <n v="15"/>
    <s v="AGT051"/>
    <s v="Health"/>
    <s v="Fraud Review"/>
    <n v="1"/>
    <s v="Valid"/>
    <x v="3"/>
    <x v="3"/>
  </r>
  <r>
    <x v="2110"/>
    <s v="CUST02315"/>
    <s v="POL00828"/>
    <x v="8"/>
    <s v="South"/>
    <n v="150235.47"/>
    <d v="2025-05-27T00:00:00"/>
    <m/>
    <s v="Under Review"/>
    <n v="39"/>
    <n v="20"/>
    <s v="AGT026"/>
    <s v="Life"/>
    <s v="Fraud Review"/>
    <n v="1"/>
    <s v="Valid"/>
    <x v="3"/>
    <x v="0"/>
  </r>
  <r>
    <x v="2111"/>
    <s v="CUST01564"/>
    <s v="POL00228"/>
    <x v="0"/>
    <s v="Central"/>
    <n v="36366.26"/>
    <d v="2025-03-23T00:00:00"/>
    <d v="2025-04-03T00:00:00"/>
    <s v="Settled"/>
    <n v="11"/>
    <n v="10"/>
    <s v="AGT005"/>
    <s v="Motor"/>
    <s v="Standard"/>
    <n v="1"/>
    <s v="Valid"/>
    <x v="1"/>
    <x v="4"/>
  </r>
  <r>
    <x v="2112"/>
    <s v="CUST00305"/>
    <s v="POL00067"/>
    <x v="11"/>
    <s v="West"/>
    <n v="178153.35"/>
    <d v="2025-05-29T00:00:00"/>
    <d v="2025-06-08T00:00:00"/>
    <s v="Settled"/>
    <n v="10"/>
    <n v="10"/>
    <s v="AGT001"/>
    <s v="Motor"/>
    <s v="Standard"/>
    <n v="1"/>
    <s v="Valid"/>
    <x v="2"/>
    <x v="1"/>
  </r>
  <r>
    <x v="2113"/>
    <s v="CUST01148"/>
    <s v="POL00583"/>
    <x v="4"/>
    <s v="East"/>
    <n v="197753.38"/>
    <d v="2025-03-21T00:00:00"/>
    <d v="2025-04-12T00:00:00"/>
    <s v="Settled"/>
    <n v="22"/>
    <n v="15"/>
    <s v="AGT023"/>
    <s v="Health"/>
    <s v="Manual Review"/>
    <n v="1"/>
    <s v="Valid"/>
    <x v="3"/>
    <x v="3"/>
  </r>
  <r>
    <x v="2114"/>
    <s v="CUST01251"/>
    <s v="POL00509"/>
    <x v="0"/>
    <s v="West"/>
    <n v="31980.83"/>
    <d v="2025-01-25T00:00:00"/>
    <d v="2025-02-13T00:00:00"/>
    <s v="Settled"/>
    <n v="19"/>
    <n v="10"/>
    <s v="AGT018"/>
    <s v="Motor"/>
    <s v="Manual Review"/>
    <n v="1"/>
    <s v="Valid"/>
    <x v="2"/>
    <x v="1"/>
  </r>
  <r>
    <x v="2115"/>
    <s v="CUST01862"/>
    <s v="POL01014"/>
    <x v="5"/>
    <s v="South"/>
    <n v="27577.14"/>
    <d v="2025-05-13T00:00:00"/>
    <d v="2025-05-19T00:00:00"/>
    <s v="Settled"/>
    <n v="6"/>
    <n v="15"/>
    <s v="AGT002"/>
    <s v="Health"/>
    <s v="Fast Track"/>
    <n v="1"/>
    <s v="Valid"/>
    <x v="1"/>
    <x v="0"/>
  </r>
  <r>
    <x v="2116"/>
    <s v="CUST00774"/>
    <s v="POL02380"/>
    <x v="8"/>
    <s v="South"/>
    <n v="537924.86"/>
    <d v="2025-02-24T00:00:00"/>
    <d v="2025-03-15T00:00:00"/>
    <s v="Settled"/>
    <n v="19"/>
    <n v="20"/>
    <s v="AGT008"/>
    <s v="Life"/>
    <s v="Standard"/>
    <n v="1"/>
    <s v="Valid"/>
    <x v="0"/>
    <x v="0"/>
  </r>
  <r>
    <x v="2117"/>
    <s v="CUST02143"/>
    <s v="POL00474"/>
    <x v="14"/>
    <s v="North"/>
    <n v="323916.36"/>
    <d v="2025-02-05T00:00:00"/>
    <d v="2025-02-21T00:00:00"/>
    <s v="Settled"/>
    <n v="16"/>
    <n v="15"/>
    <s v="AGT070"/>
    <s v="Health"/>
    <s v="Standard"/>
    <n v="1"/>
    <s v="Valid"/>
    <x v="1"/>
    <x v="2"/>
  </r>
  <r>
    <x v="2118"/>
    <s v="CUST01516"/>
    <s v="POL01955"/>
    <x v="3"/>
    <s v="Central"/>
    <n v="296081.96999999997"/>
    <d v="2025-11-25T00:00:00"/>
    <d v="2025-12-01T00:00:00"/>
    <s v="Settled"/>
    <n v="6"/>
    <n v="10"/>
    <s v="AGT040"/>
    <s v="Motor"/>
    <s v="Fast Track"/>
    <n v="1"/>
    <s v="Valid"/>
    <x v="1"/>
    <x v="4"/>
  </r>
  <r>
    <x v="2119"/>
    <s v="CUST01643"/>
    <s v="POL01169"/>
    <x v="3"/>
    <s v="West"/>
    <n v="25894.15"/>
    <d v="2025-01-08T00:00:00"/>
    <d v="2025-01-13T00:00:00"/>
    <s v="Settled"/>
    <n v="5"/>
    <n v="10"/>
    <s v="AGT032"/>
    <s v="Motor"/>
    <s v="Standard"/>
    <n v="1"/>
    <s v="Valid"/>
    <x v="2"/>
    <x v="1"/>
  </r>
  <r>
    <x v="2120"/>
    <s v="CUST00289"/>
    <s v="POL01289"/>
    <x v="5"/>
    <s v="West"/>
    <n v="205460.63"/>
    <d v="2025-10-04T00:00:00"/>
    <d v="2025-10-17T00:00:00"/>
    <s v="Settled"/>
    <n v="13"/>
    <n v="15"/>
    <s v="AGT074"/>
    <s v="Health"/>
    <s v="Standard"/>
    <n v="1"/>
    <s v="Valid"/>
    <x v="4"/>
    <x v="1"/>
  </r>
  <r>
    <x v="2121"/>
    <s v="CUST00456"/>
    <s v="POL02952"/>
    <x v="1"/>
    <s v="South"/>
    <n v="298956.67"/>
    <d v="2025-11-02T00:00:00"/>
    <d v="2025-11-18T00:00:00"/>
    <s v="Settled"/>
    <n v="16"/>
    <n v="20"/>
    <s v="AGT047"/>
    <s v="Life"/>
    <s v="Fast Track"/>
    <n v="1"/>
    <s v="Valid"/>
    <x v="3"/>
    <x v="0"/>
  </r>
  <r>
    <x v="2122"/>
    <s v="CUST01179"/>
    <s v="POL01488"/>
    <x v="0"/>
    <s v="Central"/>
    <n v="18541.66"/>
    <d v="2025-05-25T00:00:00"/>
    <d v="2025-06-18T00:00:00"/>
    <s v="Settled"/>
    <n v="24"/>
    <n v="10"/>
    <s v="AGT011"/>
    <s v="Motor"/>
    <s v="Manual Review"/>
    <n v="1"/>
    <s v="Valid"/>
    <x v="3"/>
    <x v="4"/>
  </r>
  <r>
    <x v="2123"/>
    <s v="CUST00416"/>
    <s v="POL00838"/>
    <x v="14"/>
    <s v="South"/>
    <n v="48614"/>
    <d v="2025-10-16T00:00:00"/>
    <m/>
    <s v="Under Review"/>
    <n v="18"/>
    <n v="15"/>
    <s v="AGT057"/>
    <s v="Health"/>
    <s v="Manual Review"/>
    <n v="1"/>
    <s v="Valid"/>
    <x v="2"/>
    <x v="0"/>
  </r>
  <r>
    <x v="2124"/>
    <s v="CUST01986"/>
    <s v="POL00762"/>
    <x v="1"/>
    <s v="South"/>
    <n v="180013.01"/>
    <d v="2025-06-19T00:00:00"/>
    <d v="2025-07-04T00:00:00"/>
    <s v="Settled"/>
    <n v="15"/>
    <n v="20"/>
    <s v="AGT057"/>
    <s v="Life"/>
    <s v="Standard"/>
    <n v="1"/>
    <s v="Valid"/>
    <x v="3"/>
    <x v="0"/>
  </r>
  <r>
    <x v="2125"/>
    <s v="CUST00218"/>
    <s v="POL00539"/>
    <x v="9"/>
    <s v="Central"/>
    <n v="149836.24"/>
    <d v="2025-11-03T00:00:00"/>
    <d v="2025-11-23T00:00:00"/>
    <s v="Rejected"/>
    <n v="20"/>
    <n v="12"/>
    <s v="AGT022"/>
    <s v="Home"/>
    <s v="Manual Review"/>
    <n v="1"/>
    <s v="Valid"/>
    <x v="4"/>
    <x v="4"/>
  </r>
  <r>
    <x v="2126"/>
    <s v="CUST02403"/>
    <s v="POL02567"/>
    <x v="8"/>
    <s v="West"/>
    <n v="123382.62"/>
    <d v="2025-10-04T00:00:00"/>
    <d v="2025-10-18T00:00:00"/>
    <s v="Settled"/>
    <n v="14"/>
    <n v="20"/>
    <s v="AGT054"/>
    <s v="Life"/>
    <s v="Standard"/>
    <n v="1"/>
    <s v="Valid"/>
    <x v="2"/>
    <x v="1"/>
  </r>
  <r>
    <x v="2127"/>
    <s v="CUST01019"/>
    <s v="POL02128"/>
    <x v="9"/>
    <s v="Central"/>
    <n v="203179.43"/>
    <d v="2025-08-14T00:00:00"/>
    <d v="2025-09-05T00:00:00"/>
    <s v="Settled"/>
    <n v="22"/>
    <n v="12"/>
    <s v="AGT011"/>
    <s v="Home"/>
    <s v="Manual Review"/>
    <n v="1"/>
    <s v="Valid"/>
    <x v="1"/>
    <x v="4"/>
  </r>
  <r>
    <x v="2128"/>
    <s v="CUST01310"/>
    <s v="POL00857"/>
    <x v="10"/>
    <s v="West"/>
    <n v="40864.019999999997"/>
    <d v="2025-07-11T00:00:00"/>
    <d v="2025-07-29T00:00:00"/>
    <s v="Settled"/>
    <n v="18"/>
    <n v="7"/>
    <s v="AGT080"/>
    <s v="Travel"/>
    <s v="Manual Review"/>
    <n v="1"/>
    <s v="Valid"/>
    <x v="0"/>
    <x v="1"/>
  </r>
  <r>
    <x v="2129"/>
    <s v="CUST01707"/>
    <s v="POL01571"/>
    <x v="12"/>
    <s v="South"/>
    <n v="58221.120000000003"/>
    <d v="2025-01-05T00:00:00"/>
    <d v="2025-01-09T00:00:00"/>
    <s v="Settled"/>
    <n v="4"/>
    <n v="7"/>
    <s v="AGT047"/>
    <s v="Travel"/>
    <s v="Standard"/>
    <n v="1"/>
    <s v="Valid"/>
    <x v="2"/>
    <x v="0"/>
  </r>
  <r>
    <x v="2130"/>
    <s v="CUST00940"/>
    <s v="POL01618"/>
    <x v="5"/>
    <s v="South"/>
    <n v="55341.46"/>
    <d v="2025-04-05T00:00:00"/>
    <d v="2025-04-17T00:00:00"/>
    <s v="Settled"/>
    <n v="12"/>
    <n v="15"/>
    <s v="AGT023"/>
    <s v="Health"/>
    <s v="Standard"/>
    <n v="1"/>
    <s v="Valid"/>
    <x v="1"/>
    <x v="0"/>
  </r>
  <r>
    <x v="2131"/>
    <s v="CUST01435"/>
    <s v="POL00152"/>
    <x v="14"/>
    <s v="Central"/>
    <n v="109989.47"/>
    <d v="2025-11-22T00:00:00"/>
    <d v="2025-12-03T00:00:00"/>
    <s v="Settled"/>
    <n v="11"/>
    <n v="15"/>
    <s v="AGT073"/>
    <s v="Health"/>
    <s v="Standard"/>
    <n v="1"/>
    <s v="Valid"/>
    <x v="1"/>
    <x v="4"/>
  </r>
  <r>
    <x v="2132"/>
    <s v="CUST01193"/>
    <s v="POL02908"/>
    <x v="14"/>
    <s v="East"/>
    <n v="43351.02"/>
    <d v="2025-11-04T00:00:00"/>
    <m/>
    <s v="Under Review"/>
    <n v="20"/>
    <n v="15"/>
    <s v="AGT041"/>
    <s v="Health"/>
    <s v="Standard"/>
    <n v="1"/>
    <s v="Valid"/>
    <x v="2"/>
    <x v="3"/>
  </r>
  <r>
    <x v="2133"/>
    <s v="CUST00489"/>
    <s v="POL02521"/>
    <x v="4"/>
    <s v="West"/>
    <n v="131961.24"/>
    <d v="2025-08-25T00:00:00"/>
    <d v="2025-09-01T00:00:00"/>
    <s v="Settled"/>
    <n v="7"/>
    <n v="15"/>
    <s v="AGT072"/>
    <s v="Health"/>
    <s v="Standard"/>
    <n v="1"/>
    <s v="Valid"/>
    <x v="2"/>
    <x v="1"/>
  </r>
  <r>
    <x v="2134"/>
    <s v="CUST01270"/>
    <s v="POL01714"/>
    <x v="3"/>
    <s v="North"/>
    <n v="94276.21"/>
    <d v="2025-06-15T00:00:00"/>
    <m/>
    <s v="Pending"/>
    <n v="7"/>
    <n v="12"/>
    <s v="AGT008"/>
    <s v="Home"/>
    <s v="Fast Track"/>
    <n v="1"/>
    <s v="Valid"/>
    <x v="0"/>
    <x v="2"/>
  </r>
  <r>
    <x v="2135"/>
    <s v="CUST02006"/>
    <s v="POL02290"/>
    <x v="5"/>
    <s v="South"/>
    <n v="77647.87"/>
    <d v="2025-05-19T00:00:00"/>
    <m/>
    <s v="Under Review"/>
    <n v="15"/>
    <n v="15"/>
    <s v="AGT025"/>
    <s v="Health"/>
    <s v="Standard"/>
    <n v="1"/>
    <s v="Valid"/>
    <x v="3"/>
    <x v="0"/>
  </r>
  <r>
    <x v="2136"/>
    <s v="CUST01962"/>
    <s v="POL00350"/>
    <x v="11"/>
    <s v="West"/>
    <n v="63632.02"/>
    <d v="2025-05-20T00:00:00"/>
    <d v="2025-05-25T00:00:00"/>
    <s v="Settled"/>
    <n v="5"/>
    <n v="10"/>
    <s v="AGT035"/>
    <s v="Motor"/>
    <s v="Standard"/>
    <n v="1"/>
    <s v="Valid"/>
    <x v="3"/>
    <x v="1"/>
  </r>
  <r>
    <x v="2137"/>
    <s v="CUST00722"/>
    <s v="POL03128"/>
    <x v="14"/>
    <s v="Central"/>
    <n v="27405.82"/>
    <d v="2025-09-02T00:00:00"/>
    <d v="2025-09-26T00:00:00"/>
    <s v="Settled"/>
    <n v="24"/>
    <n v="15"/>
    <s v="AGT022"/>
    <s v="Health"/>
    <s v="Manual Review"/>
    <n v="1"/>
    <s v="Valid"/>
    <x v="0"/>
    <x v="4"/>
  </r>
  <r>
    <x v="2138"/>
    <s v="CUST00995"/>
    <s v="POL02050"/>
    <x v="3"/>
    <s v="South"/>
    <n v="140861.82"/>
    <d v="2025-03-30T00:00:00"/>
    <d v="2025-04-06T00:00:00"/>
    <s v="Settled"/>
    <n v="7"/>
    <n v="10"/>
    <s v="AGT042"/>
    <s v="Motor"/>
    <s v="Manual Review"/>
    <n v="1"/>
    <s v="Valid"/>
    <x v="2"/>
    <x v="0"/>
  </r>
  <r>
    <x v="2139"/>
    <s v="CUST02470"/>
    <s v="POL03003"/>
    <x v="6"/>
    <s v="North"/>
    <n v="116087.31"/>
    <d v="2025-07-09T00:00:00"/>
    <d v="2025-07-15T00:00:00"/>
    <s v="Settled"/>
    <n v="6"/>
    <n v="12"/>
    <s v="AGT029"/>
    <s v="Home"/>
    <s v="Standard"/>
    <n v="1"/>
    <s v="Valid"/>
    <x v="0"/>
    <x v="2"/>
  </r>
  <r>
    <x v="2140"/>
    <s v="CUST00783"/>
    <s v="POL02766"/>
    <x v="6"/>
    <s v="North"/>
    <n v="239006.68"/>
    <d v="2025-07-29T00:00:00"/>
    <d v="2025-08-11T00:00:00"/>
    <s v="Settled"/>
    <n v="13"/>
    <n v="12"/>
    <s v="AGT071"/>
    <s v="Home"/>
    <s v="Standard"/>
    <n v="1"/>
    <s v="Valid"/>
    <x v="3"/>
    <x v="2"/>
  </r>
  <r>
    <x v="2141"/>
    <s v="CUST01909"/>
    <s v="POL01870"/>
    <x v="9"/>
    <s v="North"/>
    <n v="227823.89"/>
    <d v="2025-08-13T00:00:00"/>
    <d v="2025-09-05T00:00:00"/>
    <s v="Settled"/>
    <n v="23"/>
    <n v="12"/>
    <s v="AGT020"/>
    <s v="Home"/>
    <s v="Standard"/>
    <n v="1"/>
    <s v="Valid"/>
    <x v="4"/>
    <x v="2"/>
  </r>
  <r>
    <x v="2142"/>
    <s v="CUST01456"/>
    <s v="POL00923"/>
    <x v="6"/>
    <s v="West"/>
    <n v="64834.93"/>
    <d v="2025-02-25T00:00:00"/>
    <m/>
    <s v="Pending"/>
    <n v="10"/>
    <n v="12"/>
    <s v="AGT016"/>
    <s v="Home"/>
    <s v="Standard"/>
    <n v="1"/>
    <s v="Valid"/>
    <x v="1"/>
    <x v="1"/>
  </r>
  <r>
    <x v="2143"/>
    <s v="CUST00986"/>
    <s v="POL02196"/>
    <x v="4"/>
    <s v="East"/>
    <n v="71324.72"/>
    <d v="2025-10-03T00:00:00"/>
    <m/>
    <s v="Under Review"/>
    <n v="21"/>
    <n v="15"/>
    <s v="AGT078"/>
    <s v="Health"/>
    <s v="Standard"/>
    <n v="1"/>
    <s v="Valid"/>
    <x v="0"/>
    <x v="3"/>
  </r>
  <r>
    <x v="2144"/>
    <s v="CUST00559"/>
    <s v="POL01640"/>
    <x v="7"/>
    <s v="South"/>
    <n v="10948.16"/>
    <d v="2025-05-25T00:00:00"/>
    <d v="2025-06-11T00:00:00"/>
    <s v="Settled"/>
    <n v="17"/>
    <n v="7"/>
    <s v="AGT058"/>
    <s v="Travel"/>
    <s v="Manual Review"/>
    <n v="1"/>
    <s v="Valid"/>
    <x v="2"/>
    <x v="0"/>
  </r>
  <r>
    <x v="2145"/>
    <s v="CUST00239"/>
    <s v="POL01311"/>
    <x v="8"/>
    <s v="West"/>
    <n v="665578.93000000005"/>
    <d v="2025-11-09T00:00:00"/>
    <d v="2025-11-23T00:00:00"/>
    <s v="Settled"/>
    <n v="14"/>
    <n v="20"/>
    <s v="AGT003"/>
    <s v="Life"/>
    <s v="Standard"/>
    <n v="1"/>
    <s v="Valid"/>
    <x v="0"/>
    <x v="1"/>
  </r>
  <r>
    <x v="2146"/>
    <s v="CUST01601"/>
    <s v="POL02277"/>
    <x v="3"/>
    <s v="West"/>
    <m/>
    <d v="2025-05-29T00:00:00"/>
    <m/>
    <s v="Pending"/>
    <n v="1"/>
    <n v="12"/>
    <s v="AGT068"/>
    <s v="Home"/>
    <s v="Standard"/>
    <n v="1"/>
    <s v="Missing Amount"/>
    <x v="3"/>
    <x v="1"/>
  </r>
  <r>
    <x v="2147"/>
    <s v="CUST00368"/>
    <s v="POL02844"/>
    <x v="5"/>
    <s v="South"/>
    <n v="96873.600000000006"/>
    <d v="2025-09-24T00:00:00"/>
    <m/>
    <s v="Pending"/>
    <n v="25"/>
    <n v="15"/>
    <s v="AGT016"/>
    <s v="Health"/>
    <s v="Manual Review"/>
    <n v="1"/>
    <s v="Valid"/>
    <x v="1"/>
    <x v="0"/>
  </r>
  <r>
    <x v="2148"/>
    <s v="CUST00770"/>
    <s v="POL00549"/>
    <x v="0"/>
    <s v="Central"/>
    <n v="54322.83"/>
    <d v="2025-02-07T00:00:00"/>
    <d v="2025-02-20T00:00:00"/>
    <s v="Settled"/>
    <n v="13"/>
    <n v="10"/>
    <s v="AGT055"/>
    <s v="Motor"/>
    <s v="Standard"/>
    <n v="1"/>
    <s v="Valid"/>
    <x v="2"/>
    <x v="4"/>
  </r>
  <r>
    <x v="2149"/>
    <s v="CUST01185"/>
    <s v="POL01769"/>
    <x v="11"/>
    <s v="East"/>
    <n v="34606.559999999998"/>
    <d v="2025-10-27T00:00:00"/>
    <m/>
    <s v="Pending"/>
    <n v="7"/>
    <n v="10"/>
    <s v="AGT003"/>
    <s v="Motor"/>
    <s v="Fast Track"/>
    <n v="1"/>
    <s v="Valid"/>
    <x v="2"/>
    <x v="3"/>
  </r>
  <r>
    <x v="2150"/>
    <s v="CUST00278"/>
    <s v="POL02492"/>
    <x v="10"/>
    <s v="South"/>
    <n v="69058.720000000001"/>
    <d v="2025-01-10T00:00:00"/>
    <m/>
    <s v="Pending"/>
    <n v="12"/>
    <n v="7"/>
    <s v="AGT021"/>
    <s v="Travel"/>
    <s v="Manual Review"/>
    <n v="1"/>
    <s v="Valid"/>
    <x v="1"/>
    <x v="0"/>
  </r>
  <r>
    <x v="2151"/>
    <s v="CUST01807"/>
    <s v="POL01042"/>
    <x v="5"/>
    <s v="Central"/>
    <n v="313003.13"/>
    <d v="2025-07-09T00:00:00"/>
    <d v="2025-08-06T00:00:00"/>
    <s v="Settled"/>
    <n v="28"/>
    <n v="15"/>
    <s v="AGT069"/>
    <s v="Health"/>
    <s v="Manual Review"/>
    <n v="1"/>
    <s v="Valid"/>
    <x v="1"/>
    <x v="4"/>
  </r>
  <r>
    <x v="2152"/>
    <s v="CUST01824"/>
    <s v="POL01095"/>
    <x v="0"/>
    <s v="North"/>
    <n v="153452.99"/>
    <d v="2025-09-07T00:00:00"/>
    <d v="2025-09-15T00:00:00"/>
    <s v="Settled"/>
    <n v="8"/>
    <n v="10"/>
    <s v="AGT003"/>
    <s v="Motor"/>
    <s v="Standard"/>
    <n v="1"/>
    <s v="Valid"/>
    <x v="2"/>
    <x v="2"/>
  </r>
  <r>
    <x v="2153"/>
    <s v="CUST00502"/>
    <s v="POL00031"/>
    <x v="9"/>
    <s v="Central"/>
    <n v="98660.38"/>
    <d v="2025-04-24T00:00:00"/>
    <d v="2025-05-07T00:00:00"/>
    <s v="Settled"/>
    <n v="13"/>
    <n v="12"/>
    <s v="AGT038"/>
    <s v="Home"/>
    <s v="Standard"/>
    <n v="1"/>
    <s v="Valid"/>
    <x v="1"/>
    <x v="4"/>
  </r>
  <r>
    <x v="2154"/>
    <s v="CUST00934"/>
    <s v="POL01034"/>
    <x v="14"/>
    <s v="East"/>
    <n v="109536.59"/>
    <d v="2025-11-16T00:00:00"/>
    <d v="2025-12-09T00:00:00"/>
    <s v="Settled"/>
    <n v="23"/>
    <n v="15"/>
    <s v="AGT032"/>
    <s v="Health"/>
    <s v="Standard"/>
    <n v="1"/>
    <s v="Valid"/>
    <x v="3"/>
    <x v="3"/>
  </r>
  <r>
    <x v="2155"/>
    <s v="CUST01779"/>
    <s v="POL01877"/>
    <x v="3"/>
    <s v="Central"/>
    <n v="130300.32"/>
    <d v="2025-08-12T00:00:00"/>
    <d v="2025-08-15T00:00:00"/>
    <s v="Settled"/>
    <n v="3"/>
    <n v="10"/>
    <s v="AGT019"/>
    <s v="Motor"/>
    <s v="Fast Track"/>
    <n v="1"/>
    <s v="Valid"/>
    <x v="3"/>
    <x v="4"/>
  </r>
  <r>
    <x v="2156"/>
    <s v="CUST01996"/>
    <s v="POL03109"/>
    <x v="10"/>
    <s v="North"/>
    <n v="31892.1"/>
    <d v="2025-10-29T00:00:00"/>
    <d v="2025-11-06T00:00:00"/>
    <s v="Settled"/>
    <n v="8"/>
    <n v="7"/>
    <s v="AGT010"/>
    <s v="Travel"/>
    <s v="Standard"/>
    <n v="1"/>
    <s v="Valid"/>
    <x v="3"/>
    <x v="2"/>
  </r>
  <r>
    <x v="2157"/>
    <s v="CUST00764"/>
    <s v="POL01682"/>
    <x v="0"/>
    <s v="South"/>
    <n v="230069.21"/>
    <d v="2025-07-05T00:00:00"/>
    <m/>
    <s v="Pending"/>
    <n v="6"/>
    <n v="10"/>
    <s v="AGT032"/>
    <s v="Motor"/>
    <s v="Standard"/>
    <n v="1"/>
    <s v="Valid"/>
    <x v="1"/>
    <x v="0"/>
  </r>
  <r>
    <x v="2158"/>
    <s v="CUST01146"/>
    <s v="POL00931"/>
    <x v="4"/>
    <s v="Central"/>
    <n v="191348.67"/>
    <d v="2025-08-25T00:00:00"/>
    <d v="2025-09-28T00:00:00"/>
    <s v="Settled"/>
    <n v="34"/>
    <n v="15"/>
    <s v="AGT030"/>
    <s v="Health"/>
    <s v="Fraud Review"/>
    <n v="1"/>
    <s v="Valid"/>
    <x v="0"/>
    <x v="4"/>
  </r>
  <r>
    <x v="2159"/>
    <s v="CUST00971"/>
    <s v="POL02599"/>
    <x v="9"/>
    <s v="West"/>
    <n v="672530.1"/>
    <d v="2025-01-19T00:00:00"/>
    <m/>
    <s v="Under Review"/>
    <n v="13"/>
    <n v="12"/>
    <s v="AGT009"/>
    <s v="Home"/>
    <s v="Standard"/>
    <n v="1"/>
    <s v="Valid"/>
    <x v="3"/>
    <x v="1"/>
  </r>
  <r>
    <x v="2160"/>
    <s v="CUST00600"/>
    <s v="POL00601"/>
    <x v="8"/>
    <s v="Central"/>
    <n v="340369.91999999998"/>
    <d v="2025-01-22T00:00:00"/>
    <d v="2025-02-16T00:00:00"/>
    <s v="Settled"/>
    <n v="25"/>
    <n v="20"/>
    <s v="AGT058"/>
    <s v="Life"/>
    <s v="Manual Review"/>
    <n v="1"/>
    <s v="Valid"/>
    <x v="2"/>
    <x v="4"/>
  </r>
  <r>
    <x v="2161"/>
    <s v="CUST01547"/>
    <s v="POL00599"/>
    <x v="14"/>
    <s v="South"/>
    <n v="17690.27"/>
    <d v="2025-07-12T00:00:00"/>
    <d v="2025-07-14T00:00:00"/>
    <s v="Settled"/>
    <n v="2"/>
    <n v="15"/>
    <s v="AGT009"/>
    <s v="Health"/>
    <s v="Fast Track"/>
    <n v="1"/>
    <s v="Valid"/>
    <x v="3"/>
    <x v="0"/>
  </r>
  <r>
    <x v="2162"/>
    <s v="CUST01508"/>
    <s v="POL01669"/>
    <x v="8"/>
    <s v="East"/>
    <n v="314343.33"/>
    <d v="2025-05-05T00:00:00"/>
    <m/>
    <s v="Pending"/>
    <n v="21"/>
    <n v="20"/>
    <s v="AGT031"/>
    <s v="Life"/>
    <s v="Standard"/>
    <n v="1"/>
    <s v="Valid"/>
    <x v="2"/>
    <x v="3"/>
  </r>
  <r>
    <x v="2163"/>
    <s v="CUST01612"/>
    <s v="POL02610"/>
    <x v="4"/>
    <s v="South"/>
    <n v="66412.3"/>
    <d v="2025-05-20T00:00:00"/>
    <d v="2025-06-01T00:00:00"/>
    <s v="Settled"/>
    <n v="12"/>
    <n v="15"/>
    <s v="AGT076"/>
    <s v="Health"/>
    <s v="Standard"/>
    <n v="1"/>
    <s v="Valid"/>
    <x v="0"/>
    <x v="0"/>
  </r>
  <r>
    <x v="2164"/>
    <s v="CUST02258"/>
    <s v="POL00680"/>
    <x v="1"/>
    <s v="South"/>
    <n v="335648.7"/>
    <d v="2025-07-25T00:00:00"/>
    <d v="2025-08-14T00:00:00"/>
    <s v="Settled"/>
    <n v="20"/>
    <n v="20"/>
    <s v="AGT030"/>
    <s v="Life"/>
    <s v="Fast Track"/>
    <n v="1"/>
    <s v="Valid"/>
    <x v="4"/>
    <x v="0"/>
  </r>
  <r>
    <x v="2165"/>
    <s v="CUST02289"/>
    <s v="POL00049"/>
    <x v="4"/>
    <s v="East"/>
    <n v="270868.21000000002"/>
    <d v="2025-05-04T00:00:00"/>
    <d v="2025-05-18T00:00:00"/>
    <s v="Settled"/>
    <n v="14"/>
    <n v="15"/>
    <s v="AGT056"/>
    <s v="Health"/>
    <s v="Standard"/>
    <n v="1"/>
    <s v="Valid"/>
    <x v="2"/>
    <x v="3"/>
  </r>
  <r>
    <x v="2166"/>
    <s v="CUST02336"/>
    <s v="POL02316"/>
    <x v="11"/>
    <s v="West"/>
    <n v="45704.13"/>
    <d v="2025-11-29T00:00:00"/>
    <d v="2025-12-18T00:00:00"/>
    <s v="Settled"/>
    <n v="19"/>
    <n v="10"/>
    <s v="AGT037"/>
    <s v="Motor"/>
    <s v="Fraud Review"/>
    <n v="1"/>
    <s v="Valid"/>
    <x v="0"/>
    <x v="1"/>
  </r>
  <r>
    <x v="2167"/>
    <s v="CUST00484"/>
    <s v="POL01880"/>
    <x v="0"/>
    <s v="East"/>
    <n v="37858.44"/>
    <d v="2025-08-30T00:00:00"/>
    <m/>
    <s v="Under Review"/>
    <n v="15"/>
    <n v="10"/>
    <s v="AGT052"/>
    <s v="Motor"/>
    <s v="Standard"/>
    <n v="1"/>
    <s v="Valid"/>
    <x v="1"/>
    <x v="3"/>
  </r>
  <r>
    <x v="2168"/>
    <s v="CUST00152"/>
    <s v="POL02195"/>
    <x v="1"/>
    <s v="South"/>
    <n v="197026.42"/>
    <d v="2025-07-21T00:00:00"/>
    <d v="2025-08-02T00:00:00"/>
    <s v="Settled"/>
    <n v="12"/>
    <n v="20"/>
    <s v="AGT063"/>
    <s v="Life"/>
    <s v="Standard"/>
    <n v="1"/>
    <s v="Valid"/>
    <x v="3"/>
    <x v="0"/>
  </r>
  <r>
    <x v="2169"/>
    <s v="CUST01640"/>
    <s v="POL01270"/>
    <x v="4"/>
    <s v="West"/>
    <n v="344757.16"/>
    <d v="2025-10-23T00:00:00"/>
    <d v="2025-11-04T00:00:00"/>
    <s v="Settled"/>
    <n v="12"/>
    <n v="15"/>
    <s v="AGT038"/>
    <s v="Health"/>
    <s v="Standard"/>
    <n v="1"/>
    <s v="Valid"/>
    <x v="0"/>
    <x v="1"/>
  </r>
  <r>
    <x v="2170"/>
    <s v="CUST00739"/>
    <s v="POL00380"/>
    <x v="7"/>
    <s v="Central"/>
    <n v="22235.77"/>
    <d v="2025-01-09T00:00:00"/>
    <m/>
    <s v="Under Review"/>
    <n v="1"/>
    <n v="7"/>
    <s v="AGT053"/>
    <s v="Travel"/>
    <s v="Fast Track"/>
    <n v="1"/>
    <s v="Valid"/>
    <x v="3"/>
    <x v="4"/>
  </r>
  <r>
    <x v="2171"/>
    <s v="CUST01047"/>
    <s v="POL01061"/>
    <x v="0"/>
    <s v="South"/>
    <n v="76940.22"/>
    <d v="2025-03-07T00:00:00"/>
    <d v="2025-03-17T00:00:00"/>
    <s v="Settled"/>
    <n v="10"/>
    <n v="10"/>
    <s v="AGT040"/>
    <s v="Motor"/>
    <s v="Standard"/>
    <n v="1"/>
    <s v="Valid"/>
    <x v="1"/>
    <x v="0"/>
  </r>
  <r>
    <x v="2172"/>
    <s v="CUST01924"/>
    <s v="POL01504"/>
    <x v="9"/>
    <s v="West"/>
    <n v="365287.24"/>
    <d v="2025-10-04T00:00:00"/>
    <d v="2025-10-19T00:00:00"/>
    <s v="Settled"/>
    <n v="15"/>
    <n v="12"/>
    <s v="AGT026"/>
    <s v="Home"/>
    <s v="Standard"/>
    <n v="1"/>
    <s v="Valid"/>
    <x v="3"/>
    <x v="1"/>
  </r>
  <r>
    <x v="2173"/>
    <s v="CUST02214"/>
    <s v="POL01387"/>
    <x v="3"/>
    <s v="Central"/>
    <n v="100056.35"/>
    <d v="2025-09-23T00:00:00"/>
    <d v="2025-10-04T00:00:00"/>
    <s v="Settled"/>
    <n v="11"/>
    <n v="10"/>
    <s v="AGT062"/>
    <s v="Motor"/>
    <s v="Standard"/>
    <n v="1"/>
    <s v="Valid"/>
    <x v="4"/>
    <x v="4"/>
  </r>
  <r>
    <x v="2174"/>
    <s v="CUST01576"/>
    <s v="POL02845"/>
    <x v="4"/>
    <s v="South"/>
    <n v="19633.18"/>
    <d v="2025-07-14T00:00:00"/>
    <d v="2025-07-26T00:00:00"/>
    <s v="Settled"/>
    <n v="12"/>
    <n v="15"/>
    <s v="AGT032"/>
    <s v="Health"/>
    <s v="Standard"/>
    <n v="1"/>
    <s v="Valid"/>
    <x v="3"/>
    <x v="0"/>
  </r>
  <r>
    <x v="2175"/>
    <s v="CUST00142"/>
    <s v="POL00716"/>
    <x v="3"/>
    <s v="West"/>
    <n v="47480.6"/>
    <d v="2025-02-26T00:00:00"/>
    <d v="2025-02-28T00:00:00"/>
    <s v="Settled"/>
    <n v="2"/>
    <n v="10"/>
    <s v="AGT005"/>
    <s v="Motor"/>
    <s v="Standard"/>
    <n v="1"/>
    <s v="Valid"/>
    <x v="0"/>
    <x v="1"/>
  </r>
  <r>
    <x v="2176"/>
    <s v="CUST01580"/>
    <s v="POL00998"/>
    <x v="4"/>
    <s v="Central"/>
    <n v="55607.69"/>
    <d v="2025-04-09T00:00:00"/>
    <d v="2025-04-22T00:00:00"/>
    <s v="Settled"/>
    <n v="13"/>
    <n v="15"/>
    <s v="AGT022"/>
    <s v="Health"/>
    <s v="Fast Track"/>
    <n v="1"/>
    <s v="Valid"/>
    <x v="1"/>
    <x v="4"/>
  </r>
  <r>
    <x v="2177"/>
    <s v="CUST02476"/>
    <s v="POL00587"/>
    <x v="14"/>
    <s v="West"/>
    <n v="27381.52"/>
    <d v="2025-07-12T00:00:00"/>
    <d v="2025-07-31T00:00:00"/>
    <s v="Settled"/>
    <n v="19"/>
    <n v="15"/>
    <s v="AGT054"/>
    <s v="Health"/>
    <s v="Manual Review"/>
    <n v="1"/>
    <s v="Valid"/>
    <x v="3"/>
    <x v="1"/>
  </r>
  <r>
    <x v="2178"/>
    <s v="CUST01950"/>
    <s v="POL01827"/>
    <x v="14"/>
    <s v="North"/>
    <n v="62368.71"/>
    <d v="2025-01-29T00:00:00"/>
    <m/>
    <s v="Pending"/>
    <n v="13"/>
    <n v="15"/>
    <s v="AGT053"/>
    <s v="Health"/>
    <s v="Standard"/>
    <n v="1"/>
    <s v="Valid"/>
    <x v="2"/>
    <x v="2"/>
  </r>
  <r>
    <x v="2179"/>
    <s v="CUST00074"/>
    <s v="POL02577"/>
    <x v="6"/>
    <s v="East"/>
    <n v="18747.72"/>
    <d v="2025-10-11T00:00:00"/>
    <d v="2025-10-23T00:00:00"/>
    <s v="Settled"/>
    <n v="12"/>
    <n v="12"/>
    <s v="AGT045"/>
    <s v="Home"/>
    <s v="Standard"/>
    <n v="1"/>
    <s v="Valid"/>
    <x v="0"/>
    <x v="3"/>
  </r>
  <r>
    <x v="2180"/>
    <s v="CUST00825"/>
    <s v="POL02827"/>
    <x v="3"/>
    <s v="West"/>
    <n v="135877.43"/>
    <d v="2025-04-21T00:00:00"/>
    <d v="2025-04-29T00:00:00"/>
    <s v="Settled"/>
    <n v="8"/>
    <n v="12"/>
    <s v="AGT036"/>
    <s v="Home"/>
    <s v="Standard"/>
    <n v="1"/>
    <s v="Valid"/>
    <x v="1"/>
    <x v="1"/>
  </r>
  <r>
    <x v="2181"/>
    <s v="CUST00845"/>
    <s v="POL00729"/>
    <x v="9"/>
    <s v="East"/>
    <n v="110533.45"/>
    <d v="2025-10-30T00:00:00"/>
    <d v="2025-11-12T00:00:00"/>
    <s v="Rejected"/>
    <n v="13"/>
    <n v="12"/>
    <s v="AGT025"/>
    <s v="Home"/>
    <s v="Standard"/>
    <n v="1"/>
    <s v="Valid"/>
    <x v="1"/>
    <x v="3"/>
  </r>
  <r>
    <x v="2182"/>
    <s v="CUST01704"/>
    <s v="POL01376"/>
    <x v="5"/>
    <s v="North"/>
    <n v="53643.29"/>
    <d v="2025-06-28T00:00:00"/>
    <d v="2025-07-10T00:00:00"/>
    <s v="Rejected"/>
    <n v="12"/>
    <n v="15"/>
    <s v="AGT004"/>
    <s v="Health"/>
    <s v="Standard"/>
    <n v="1"/>
    <s v="Valid"/>
    <x v="1"/>
    <x v="2"/>
  </r>
  <r>
    <x v="2183"/>
    <s v="CUST01544"/>
    <s v="POL02359"/>
    <x v="5"/>
    <s v="North"/>
    <n v="26219.79"/>
    <d v="2025-04-14T00:00:00"/>
    <d v="2025-04-18T00:00:00"/>
    <s v="Rejected"/>
    <n v="4"/>
    <n v="15"/>
    <s v="AGT018"/>
    <s v="Health"/>
    <s v="Fast Track"/>
    <n v="1"/>
    <s v="Valid"/>
    <x v="4"/>
    <x v="2"/>
  </r>
  <r>
    <x v="2184"/>
    <s v="CUST02044"/>
    <s v="POL00147"/>
    <x v="6"/>
    <s v="West"/>
    <n v="272299.18"/>
    <d v="2025-01-14T00:00:00"/>
    <d v="2025-02-01T00:00:00"/>
    <s v="Settled"/>
    <n v="18"/>
    <n v="12"/>
    <s v="AGT080"/>
    <s v="Home"/>
    <s v="Standard"/>
    <n v="1"/>
    <s v="Valid"/>
    <x v="1"/>
    <x v="1"/>
  </r>
  <r>
    <x v="2185"/>
    <s v="CUST01601"/>
    <s v="POL02277"/>
    <x v="6"/>
    <s v="East"/>
    <n v="76024.09"/>
    <d v="2025-10-01T00:00:00"/>
    <d v="2025-10-11T00:00:00"/>
    <s v="Settled"/>
    <n v="10"/>
    <n v="12"/>
    <s v="AGT069"/>
    <s v="Home"/>
    <s v="Standard"/>
    <n v="1"/>
    <s v="Valid"/>
    <x v="3"/>
    <x v="3"/>
  </r>
  <r>
    <x v="2186"/>
    <s v="CUST02143"/>
    <s v="POL00431"/>
    <x v="7"/>
    <s v="Central"/>
    <n v="61229.18"/>
    <d v="2025-08-10T00:00:00"/>
    <d v="2025-08-25T00:00:00"/>
    <s v="Settled"/>
    <n v="15"/>
    <n v="7"/>
    <s v="AGT007"/>
    <s v="Travel"/>
    <s v="Manual Review"/>
    <n v="1"/>
    <s v="Valid"/>
    <x v="1"/>
    <x v="4"/>
  </r>
  <r>
    <x v="2187"/>
    <s v="CUST00544"/>
    <s v="POL00107"/>
    <x v="0"/>
    <s v="South"/>
    <n v="59896.87"/>
    <d v="2025-10-21T00:00:00"/>
    <d v="2025-11-03T00:00:00"/>
    <s v="Settled"/>
    <n v="13"/>
    <n v="10"/>
    <s v="AGT075"/>
    <s v="Motor"/>
    <s v="Standard"/>
    <n v="1"/>
    <s v="Valid"/>
    <x v="1"/>
    <x v="0"/>
  </r>
  <r>
    <x v="2188"/>
    <s v="CUST01973"/>
    <s v="POL00362"/>
    <x v="4"/>
    <s v="West"/>
    <n v="219469.45"/>
    <d v="2025-03-14T00:00:00"/>
    <d v="2025-04-10T00:00:00"/>
    <s v="Settled"/>
    <n v="27"/>
    <n v="15"/>
    <s v="AGT062"/>
    <s v="Health"/>
    <s v="Fraud Review"/>
    <n v="1"/>
    <s v="Valid"/>
    <x v="0"/>
    <x v="1"/>
  </r>
  <r>
    <x v="2189"/>
    <s v="CUST01233"/>
    <s v="POL02820"/>
    <x v="3"/>
    <s v="North"/>
    <n v="95037.86"/>
    <d v="2025-02-27T00:00:00"/>
    <d v="2025-03-16T00:00:00"/>
    <s v="Settled"/>
    <n v="17"/>
    <n v="10"/>
    <s v="AGT008"/>
    <s v="Motor"/>
    <s v="Manual Review"/>
    <n v="1"/>
    <s v="Valid"/>
    <x v="1"/>
    <x v="2"/>
  </r>
  <r>
    <x v="2190"/>
    <s v="CUST01008"/>
    <s v="POL02179"/>
    <x v="1"/>
    <s v="West"/>
    <n v="322549.12"/>
    <d v="2025-03-20T00:00:00"/>
    <d v="2025-03-29T00:00:00"/>
    <s v="Settled"/>
    <n v="9"/>
    <n v="20"/>
    <s v="AGT034"/>
    <s v="Life"/>
    <s v="Standard"/>
    <n v="1"/>
    <s v="Valid"/>
    <x v="0"/>
    <x v="1"/>
  </r>
  <r>
    <x v="2191"/>
    <s v="CUST01244"/>
    <s v="POL02526"/>
    <x v="4"/>
    <s v="Central"/>
    <n v="49247"/>
    <d v="2025-05-09T00:00:00"/>
    <d v="2025-05-12T00:00:00"/>
    <s v="Settled"/>
    <n v="3"/>
    <n v="15"/>
    <s v="AGT014"/>
    <s v="Health"/>
    <s v="Fast Track"/>
    <n v="1"/>
    <s v="Valid"/>
    <x v="1"/>
    <x v="4"/>
  </r>
  <r>
    <x v="2192"/>
    <s v="CUST00402"/>
    <s v="POL02209"/>
    <x v="10"/>
    <s v="South"/>
    <n v="69795.86"/>
    <d v="2025-05-06T00:00:00"/>
    <m/>
    <s v="Under Review"/>
    <n v="5"/>
    <n v="7"/>
    <s v="AGT058"/>
    <s v="Travel"/>
    <s v="Standard"/>
    <n v="1"/>
    <s v="Valid"/>
    <x v="4"/>
    <x v="0"/>
  </r>
  <r>
    <x v="2193"/>
    <s v="CUST00424"/>
    <s v="POL02548"/>
    <x v="10"/>
    <s v="South"/>
    <n v="26250.06"/>
    <d v="2025-09-17T00:00:00"/>
    <d v="2025-09-23T00:00:00"/>
    <s v="Settled"/>
    <n v="6"/>
    <n v="7"/>
    <s v="AGT054"/>
    <s v="Travel"/>
    <s v="Standard"/>
    <n v="1"/>
    <s v="Valid"/>
    <x v="0"/>
    <x v="0"/>
  </r>
  <r>
    <x v="2194"/>
    <s v="CUST00509"/>
    <s v="POL01589"/>
    <x v="9"/>
    <s v="Central"/>
    <n v="64766.46"/>
    <d v="2025-11-15T00:00:00"/>
    <m/>
    <s v="Under Review"/>
    <n v="23"/>
    <n v="12"/>
    <s v="AGT018"/>
    <s v="Home"/>
    <s v="Manual Review"/>
    <n v="1"/>
    <s v="Valid"/>
    <x v="2"/>
    <x v="4"/>
  </r>
  <r>
    <x v="2195"/>
    <s v="CUST01933"/>
    <s v="POL02590"/>
    <x v="10"/>
    <s v="West"/>
    <n v="27084.91"/>
    <d v="2025-01-05T00:00:00"/>
    <d v="2025-01-20T00:00:00"/>
    <s v="Settled"/>
    <n v="15"/>
    <n v="7"/>
    <s v="AGT062"/>
    <s v="Travel"/>
    <s v="Manual Review"/>
    <n v="1"/>
    <s v="Valid"/>
    <x v="0"/>
    <x v="1"/>
  </r>
  <r>
    <x v="2196"/>
    <s v="CUST02466"/>
    <s v="POL00182"/>
    <x v="0"/>
    <s v="East"/>
    <n v="63078.559999999998"/>
    <d v="2025-06-28T00:00:00"/>
    <d v="2025-07-04T00:00:00"/>
    <s v="Settled"/>
    <n v="6"/>
    <n v="10"/>
    <s v="AGT024"/>
    <s v="Motor"/>
    <s v="Standard"/>
    <n v="1"/>
    <s v="Valid"/>
    <x v="2"/>
    <x v="3"/>
  </r>
  <r>
    <x v="2197"/>
    <s v="CUST02025"/>
    <s v="POL01865"/>
    <x v="14"/>
    <s v="South"/>
    <n v="150030.59"/>
    <d v="2025-07-29T00:00:00"/>
    <d v="2025-08-14T00:00:00"/>
    <s v="Settled"/>
    <n v="16"/>
    <n v="15"/>
    <s v="AGT040"/>
    <s v="Health"/>
    <s v="Standard"/>
    <n v="1"/>
    <s v="Valid"/>
    <x v="0"/>
    <x v="0"/>
  </r>
  <r>
    <x v="2198"/>
    <s v="CUST01802"/>
    <s v="POL02417"/>
    <x v="0"/>
    <m/>
    <n v="19125.5"/>
    <d v="2025-03-21T00:00:00"/>
    <d v="2025-03-24T00:00:00"/>
    <s v="Settled"/>
    <n v="3"/>
    <n v="10"/>
    <s v="AGT009"/>
    <s v="Motor"/>
    <s v="Fast Track"/>
    <n v="1"/>
    <s v="Valid"/>
    <x v="0"/>
    <x v="1"/>
  </r>
  <r>
    <x v="2199"/>
    <s v="CUST01008"/>
    <s v="POL03179"/>
    <x v="7"/>
    <s v="West"/>
    <n v="141205.71"/>
    <d v="2025-05-19T00:00:00"/>
    <d v="2025-06-03T00:00:00"/>
    <s v="Settled"/>
    <n v="15"/>
    <n v="7"/>
    <s v="AGT075"/>
    <s v="Travel"/>
    <s v="Manual Review"/>
    <n v="1"/>
    <s v="Valid"/>
    <x v="0"/>
    <x v="1"/>
  </r>
  <r>
    <x v="2200"/>
    <s v="CUST00537"/>
    <s v="POL01150"/>
    <x v="17"/>
    <s v="South"/>
    <n v="148659.45000000001"/>
    <d v="2025-09-02T00:00:00"/>
    <d v="2025-09-09T00:00:00"/>
    <s v="Settled"/>
    <n v="7"/>
    <n v="12"/>
    <s v="AGT015"/>
    <s v="Home"/>
    <s v="Standard"/>
    <n v="1"/>
    <s v="Valid"/>
    <x v="1"/>
    <x v="0"/>
  </r>
  <r>
    <x v="2201"/>
    <s v="CUST00061"/>
    <s v="POL00574"/>
    <x v="5"/>
    <s v="East"/>
    <n v="84126.33"/>
    <d v="2025-06-22T00:00:00"/>
    <d v="2025-07-18T00:00:00"/>
    <s v="Settled"/>
    <n v="26"/>
    <n v="15"/>
    <s v="AGT070"/>
    <s v="Health"/>
    <s v="Standard"/>
    <n v="1"/>
    <s v="Valid"/>
    <x v="1"/>
    <x v="3"/>
  </r>
  <r>
    <x v="2202"/>
    <s v="CUST00826"/>
    <s v="POL02305"/>
    <x v="6"/>
    <s v="North"/>
    <n v="146801.24"/>
    <d v="2025-01-22T00:00:00"/>
    <d v="2025-02-06T00:00:00"/>
    <s v="Settled"/>
    <n v="15"/>
    <n v="12"/>
    <s v="AGT068"/>
    <s v="Home"/>
    <s v="Manual Review"/>
    <n v="1"/>
    <s v="Valid"/>
    <x v="0"/>
    <x v="2"/>
  </r>
  <r>
    <x v="2203"/>
    <s v="CUST01392"/>
    <s v="POL00232"/>
    <x v="3"/>
    <s v="West"/>
    <n v="24021.11"/>
    <d v="2025-05-20T00:00:00"/>
    <d v="2025-06-04T00:00:00"/>
    <s v="Settled"/>
    <n v="15"/>
    <n v="10"/>
    <s v="AGT011"/>
    <s v="Motor"/>
    <s v="Manual Review"/>
    <n v="1"/>
    <s v="Valid"/>
    <x v="0"/>
    <x v="1"/>
  </r>
  <r>
    <x v="2204"/>
    <s v="CUST00174"/>
    <s v="POL02486"/>
    <x v="4"/>
    <s v="West"/>
    <n v="92136.59"/>
    <d v="2025-04-19T00:00:00"/>
    <m/>
    <s v="Pending"/>
    <n v="12"/>
    <n v="15"/>
    <s v="AGT009"/>
    <s v="Health"/>
    <s v="Standard"/>
    <n v="1"/>
    <s v="Valid"/>
    <x v="1"/>
    <x v="1"/>
  </r>
  <r>
    <x v="2205"/>
    <s v="CUST01935"/>
    <s v="POL02254"/>
    <x v="10"/>
    <s v="South"/>
    <n v="45783.46"/>
    <d v="2025-03-07T00:00:00"/>
    <m/>
    <s v="Pending"/>
    <n v="4"/>
    <n v="7"/>
    <s v="AGT012"/>
    <s v="Travel"/>
    <s v="Standard"/>
    <n v="1"/>
    <s v="Valid"/>
    <x v="1"/>
    <x v="0"/>
  </r>
  <r>
    <x v="2206"/>
    <s v="CUST02300"/>
    <s v="POL02212"/>
    <x v="7"/>
    <s v="South"/>
    <n v="24772.19"/>
    <d v="2025-02-04T00:00:00"/>
    <m/>
    <s v="Pending"/>
    <n v="1"/>
    <n v="7"/>
    <s v="AGT068"/>
    <s v="Travel"/>
    <s v="Standard"/>
    <n v="1"/>
    <s v="Valid"/>
    <x v="0"/>
    <x v="0"/>
  </r>
  <r>
    <x v="2207"/>
    <s v="CUST01231"/>
    <s v="POL00941"/>
    <x v="11"/>
    <s v="South"/>
    <n v="91351.85"/>
    <d v="2025-04-27T00:00:00"/>
    <d v="2025-05-21T00:00:00"/>
    <s v="Settled"/>
    <n v="24"/>
    <n v="10"/>
    <s v="AGT007"/>
    <s v="Motor"/>
    <s v="Manual Review"/>
    <n v="1"/>
    <s v="Valid"/>
    <x v="4"/>
    <x v="0"/>
  </r>
  <r>
    <x v="2208"/>
    <s v="CUST02200"/>
    <s v="POL00385"/>
    <x v="3"/>
    <s v="North"/>
    <n v="184194.78"/>
    <d v="2025-10-15T00:00:00"/>
    <d v="2025-10-30T00:00:00"/>
    <s v="Settled"/>
    <n v="15"/>
    <n v="12"/>
    <s v="AGT049"/>
    <s v="Home"/>
    <s v="Manual Review"/>
    <n v="1"/>
    <s v="Valid"/>
    <x v="0"/>
    <x v="2"/>
  </r>
  <r>
    <x v="2209"/>
    <s v="CUST01442"/>
    <s v="POL01947"/>
    <x v="10"/>
    <s v="Central"/>
    <n v="18684.650000000001"/>
    <d v="2025-10-15T00:00:00"/>
    <d v="2025-10-27T00:00:00"/>
    <s v="Settled"/>
    <n v="12"/>
    <n v="7"/>
    <s v="AGT071"/>
    <s v="Travel"/>
    <s v="Manual Review"/>
    <n v="1"/>
    <s v="Valid"/>
    <x v="2"/>
    <x v="4"/>
  </r>
  <r>
    <x v="2210"/>
    <s v="CUST01337"/>
    <s v="POL01161"/>
    <x v="9"/>
    <s v="West"/>
    <n v="247691.39"/>
    <d v="2025-02-22T00:00:00"/>
    <m/>
    <s v="Pending"/>
    <n v="19"/>
    <n v="12"/>
    <s v="AGT024"/>
    <s v="Home"/>
    <s v="Manual Review"/>
    <n v="1"/>
    <s v="Valid"/>
    <x v="0"/>
    <x v="1"/>
  </r>
  <r>
    <x v="2211"/>
    <s v="CUST01393"/>
    <s v="POL01254"/>
    <x v="11"/>
    <s v="South"/>
    <n v="62503.44"/>
    <d v="2025-07-24T00:00:00"/>
    <d v="2025-08-02T00:00:00"/>
    <s v="Settled"/>
    <n v="9"/>
    <n v="10"/>
    <s v="AGT045"/>
    <s v="Motor"/>
    <s v="Standard"/>
    <n v="1"/>
    <s v="Valid"/>
    <x v="1"/>
    <x v="0"/>
  </r>
  <r>
    <x v="2212"/>
    <s v="CUST00600"/>
    <s v="POL00601"/>
    <x v="1"/>
    <s v="North"/>
    <n v="1035896.96"/>
    <d v="2025-09-04T00:00:00"/>
    <d v="2025-10-04T00:00:00"/>
    <s v="Settled"/>
    <n v="30"/>
    <n v="20"/>
    <s v="AGT007"/>
    <s v="Life"/>
    <s v="Fraud Review"/>
    <n v="1"/>
    <s v="Valid"/>
    <x v="2"/>
    <x v="2"/>
  </r>
  <r>
    <x v="2213"/>
    <s v="CUST01496"/>
    <s v="POL01068"/>
    <x v="1"/>
    <s v="North"/>
    <n v="702684.86"/>
    <d v="2025-06-09T00:00:00"/>
    <d v="2025-06-29T00:00:00"/>
    <s v="Settled"/>
    <n v="20"/>
    <n v="20"/>
    <s v="AGT076"/>
    <s v="Life"/>
    <s v="Fast Track"/>
    <n v="1"/>
    <s v="Valid"/>
    <x v="2"/>
    <x v="2"/>
  </r>
  <r>
    <x v="2214"/>
    <s v="CUST01954"/>
    <s v="POL02663"/>
    <x v="12"/>
    <s v="West"/>
    <n v="39071.01"/>
    <d v="2025-01-12T00:00:00"/>
    <d v="2025-02-01T00:00:00"/>
    <s v="Settled"/>
    <n v="20"/>
    <n v="7"/>
    <s v="AGT049"/>
    <s v="Travel"/>
    <s v="Fraud Review"/>
    <n v="1"/>
    <s v="Valid"/>
    <x v="0"/>
    <x v="1"/>
  </r>
  <r>
    <x v="2215"/>
    <s v="CUST00303"/>
    <s v="POL02859"/>
    <x v="6"/>
    <s v="North"/>
    <n v="64896.79"/>
    <d v="2025-08-24T00:00:00"/>
    <d v="2025-08-31T00:00:00"/>
    <s v="Settled"/>
    <n v="7"/>
    <n v="12"/>
    <s v="AGT059"/>
    <s v="Home"/>
    <s v="Fast Track"/>
    <n v="1"/>
    <s v="Valid"/>
    <x v="2"/>
    <x v="2"/>
  </r>
  <r>
    <x v="2216"/>
    <s v="CUST00700"/>
    <s v="POL01117"/>
    <x v="4"/>
    <s v="South"/>
    <n v="79056.03"/>
    <d v="2025-02-25T00:00:00"/>
    <m/>
    <s v="Under Review"/>
    <n v="10"/>
    <n v="15"/>
    <s v="AGT021"/>
    <s v="Health"/>
    <s v="Fast Track"/>
    <n v="1"/>
    <s v="Valid"/>
    <x v="4"/>
    <x v="0"/>
  </r>
  <r>
    <x v="2217"/>
    <s v="CUST00621"/>
    <s v="POL00455"/>
    <x v="0"/>
    <s v="Central"/>
    <n v="125146.13"/>
    <d v="2025-03-03T00:00:00"/>
    <d v="2025-03-11T00:00:00"/>
    <s v="Settled"/>
    <n v="8"/>
    <n v="10"/>
    <s v="AGT059"/>
    <s v="Motor"/>
    <s v="Standard"/>
    <n v="1"/>
    <s v="Valid"/>
    <x v="2"/>
    <x v="4"/>
  </r>
  <r>
    <x v="2218"/>
    <s v="CUST02328"/>
    <s v="POL00109"/>
    <x v="11"/>
    <s v="East"/>
    <n v="45179.03"/>
    <d v="2025-04-06T00:00:00"/>
    <m/>
    <s v="Pending"/>
    <n v="10"/>
    <n v="10"/>
    <s v="AGT051"/>
    <s v="Motor"/>
    <s v="Standard"/>
    <n v="1"/>
    <s v="Valid"/>
    <x v="3"/>
    <x v="3"/>
  </r>
  <r>
    <x v="2219"/>
    <s v="CUST00961"/>
    <s v="POL00605"/>
    <x v="4"/>
    <s v="West"/>
    <n v="112663.27"/>
    <d v="2025-01-28T00:00:00"/>
    <d v="2025-02-08T00:00:00"/>
    <s v="Settled"/>
    <n v="11"/>
    <n v="15"/>
    <s v="AGT011"/>
    <s v="Health"/>
    <s v="Standard"/>
    <n v="1"/>
    <s v="Valid"/>
    <x v="1"/>
    <x v="1"/>
  </r>
  <r>
    <x v="2220"/>
    <s v="CUST00590"/>
    <s v="POL00032"/>
    <x v="5"/>
    <s v="North"/>
    <n v="121249.54"/>
    <d v="2025-11-09T00:00:00"/>
    <m/>
    <s v="Pending"/>
    <n v="16"/>
    <n v="15"/>
    <s v="AGT046"/>
    <s v="Health"/>
    <s v="Standard"/>
    <n v="1"/>
    <s v="Valid"/>
    <x v="4"/>
    <x v="2"/>
  </r>
  <r>
    <x v="2221"/>
    <s v="CUST01487"/>
    <s v="POL02138"/>
    <x v="7"/>
    <s v="South"/>
    <n v="27885.22"/>
    <d v="2025-07-03T00:00:00"/>
    <d v="2025-07-21T00:00:00"/>
    <s v="Settled"/>
    <n v="18"/>
    <n v="7"/>
    <s v="AGT009"/>
    <s v="Travel"/>
    <s v="Fraud Review"/>
    <n v="1"/>
    <s v="Valid"/>
    <x v="3"/>
    <x v="0"/>
  </r>
  <r>
    <x v="2222"/>
    <s v="CUST01869"/>
    <s v="POL02057"/>
    <x v="10"/>
    <s v="Central"/>
    <n v="17586.07"/>
    <d v="2025-09-30T00:00:00"/>
    <m/>
    <s v="Under Review"/>
    <n v="7"/>
    <n v="7"/>
    <s v="AGT054"/>
    <s v="Travel"/>
    <s v="Standard"/>
    <n v="1"/>
    <s v="Valid"/>
    <x v="2"/>
    <x v="4"/>
  </r>
  <r>
    <x v="2223"/>
    <s v="CUST00702"/>
    <s v="POL02505"/>
    <x v="4"/>
    <s v="West"/>
    <n v="240106.65"/>
    <d v="2025-01-04T00:00:00"/>
    <m/>
    <s v="Pending"/>
    <n v="6"/>
    <n v="15"/>
    <s v="AGT075"/>
    <s v="Health"/>
    <s v="Standard"/>
    <n v="1"/>
    <s v="Valid"/>
    <x v="4"/>
    <x v="1"/>
  </r>
  <r>
    <x v="2224"/>
    <s v="CUST00030"/>
    <s v="POL01064"/>
    <x v="12"/>
    <s v="West"/>
    <n v="40853.43"/>
    <d v="2025-03-05T00:00:00"/>
    <m/>
    <s v="Pending"/>
    <n v="2"/>
    <n v="7"/>
    <s v="AGT069"/>
    <s v="Travel"/>
    <s v="Standard"/>
    <n v="1"/>
    <s v="Valid"/>
    <x v="0"/>
    <x v="1"/>
  </r>
  <r>
    <x v="2225"/>
    <s v="CUST01555"/>
    <s v="POL02664"/>
    <x v="11"/>
    <s v="East"/>
    <n v="53420.14"/>
    <d v="2025-02-19T00:00:00"/>
    <d v="2025-03-01T00:00:00"/>
    <s v="Settled"/>
    <n v="10"/>
    <n v="10"/>
    <s v="AGT039"/>
    <s v="Motor"/>
    <s v="Standard"/>
    <n v="1"/>
    <s v="Valid"/>
    <x v="0"/>
    <x v="3"/>
  </r>
  <r>
    <x v="2226"/>
    <s v="CUST02120"/>
    <s v="POL00543"/>
    <x v="3"/>
    <s v="South"/>
    <n v="65816.09"/>
    <d v="2025-01-24T00:00:00"/>
    <d v="2025-01-27T00:00:00"/>
    <s v="Settled"/>
    <n v="3"/>
    <n v="12"/>
    <s v="AGT071"/>
    <s v="Home"/>
    <s v="Standard"/>
    <n v="1"/>
    <s v="Valid"/>
    <x v="1"/>
    <x v="0"/>
  </r>
  <r>
    <x v="2227"/>
    <s v="CUST02211"/>
    <s v="POL00740"/>
    <x v="14"/>
    <s v="East"/>
    <n v="152427.49"/>
    <d v="2025-08-28T00:00:00"/>
    <d v="2025-09-13T00:00:00"/>
    <s v="Settled"/>
    <n v="16"/>
    <n v="15"/>
    <s v="AGT080"/>
    <s v="Health"/>
    <s v="Standard"/>
    <n v="1"/>
    <s v="Valid"/>
    <x v="0"/>
    <x v="3"/>
  </r>
  <r>
    <x v="2228"/>
    <s v="CUST02411"/>
    <s v="POL02932"/>
    <x v="14"/>
    <s v="North"/>
    <n v="81250.58"/>
    <d v="2025-02-25T00:00:00"/>
    <d v="2025-03-22T00:00:00"/>
    <s v="Settled"/>
    <n v="25"/>
    <n v="15"/>
    <s v="AGT037"/>
    <s v="Health"/>
    <s v="Standard"/>
    <n v="1"/>
    <s v="Valid"/>
    <x v="2"/>
    <x v="2"/>
  </r>
  <r>
    <x v="2229"/>
    <s v="CUST01166"/>
    <s v="POL02823"/>
    <x v="7"/>
    <s v="North"/>
    <n v="56630.29"/>
    <d v="2025-10-29T00:00:00"/>
    <m/>
    <s v="Under Review"/>
    <n v="12"/>
    <n v="7"/>
    <s v="AGT026"/>
    <s v="Travel"/>
    <s v="Standard"/>
    <n v="1"/>
    <s v="Valid"/>
    <x v="3"/>
    <x v="2"/>
  </r>
  <r>
    <x v="2230"/>
    <s v="CUST02500"/>
    <s v="POL01917"/>
    <x v="7"/>
    <s v="East"/>
    <n v="16474.22"/>
    <d v="2025-09-07T00:00:00"/>
    <d v="2025-09-24T00:00:00"/>
    <s v="Settled"/>
    <n v="17"/>
    <n v="7"/>
    <s v="AGT016"/>
    <s v="Travel"/>
    <s v="Manual Review"/>
    <n v="1"/>
    <s v="Valid"/>
    <x v="1"/>
    <x v="3"/>
  </r>
  <r>
    <x v="2231"/>
    <s v="CUST01096"/>
    <s v="POL01951"/>
    <x v="5"/>
    <s v="North"/>
    <n v="103476.73"/>
    <d v="2025-04-06T00:00:00"/>
    <m/>
    <s v="Pending"/>
    <n v="16"/>
    <n v="15"/>
    <s v="AGT050"/>
    <s v="Health"/>
    <s v="Manual Review"/>
    <n v="1"/>
    <s v="Valid"/>
    <x v="4"/>
    <x v="2"/>
  </r>
  <r>
    <x v="2232"/>
    <s v="CUST01283"/>
    <s v="POL02243"/>
    <x v="0"/>
    <s v="South"/>
    <n v="47585.09"/>
    <d v="2025-04-01T00:00:00"/>
    <d v="2025-04-05T00:00:00"/>
    <s v="Settled"/>
    <n v="4"/>
    <n v="10"/>
    <s v="AGT031"/>
    <s v="Motor"/>
    <s v="Standard"/>
    <n v="1"/>
    <s v="Valid"/>
    <x v="4"/>
    <x v="0"/>
  </r>
  <r>
    <x v="2233"/>
    <s v="CUST01282"/>
    <s v="POL02635"/>
    <x v="0"/>
    <s v="North"/>
    <n v="201614.12"/>
    <d v="2025-05-08T00:00:00"/>
    <d v="2025-05-25T00:00:00"/>
    <s v="Settled"/>
    <n v="17"/>
    <n v="10"/>
    <s v="AGT046"/>
    <s v="Motor"/>
    <s v="Fast Track"/>
    <n v="1"/>
    <s v="Valid"/>
    <x v="0"/>
    <x v="2"/>
  </r>
  <r>
    <x v="2234"/>
    <s v="CUST01855"/>
    <s v="POL00741"/>
    <x v="14"/>
    <s v="South"/>
    <n v="107985.61"/>
    <d v="2025-06-30T00:00:00"/>
    <m/>
    <s v="Under Review"/>
    <n v="8"/>
    <n v="15"/>
    <s v="AGT076"/>
    <s v="Health"/>
    <s v="Standard"/>
    <n v="1"/>
    <s v="Valid"/>
    <x v="4"/>
    <x v="0"/>
  </r>
  <r>
    <x v="2235"/>
    <s v="CUST01687"/>
    <s v="POL00220"/>
    <x v="8"/>
    <s v="Central"/>
    <n v="157043.24"/>
    <d v="2025-08-16T00:00:00"/>
    <d v="2025-09-02T00:00:00"/>
    <s v="Settled"/>
    <n v="17"/>
    <n v="20"/>
    <s v="AGT006"/>
    <s v="Life"/>
    <s v="Manual Review"/>
    <n v="1"/>
    <s v="Valid"/>
    <x v="2"/>
    <x v="4"/>
  </r>
  <r>
    <x v="2236"/>
    <s v="CUST00607"/>
    <s v="POL00593"/>
    <x v="9"/>
    <s v="Central"/>
    <n v="201987.68"/>
    <d v="2025-05-30T00:00:00"/>
    <m/>
    <s v="Under Review"/>
    <n v="13"/>
    <n v="12"/>
    <s v="AGT024"/>
    <s v="Home"/>
    <s v="Fast Track"/>
    <n v="1"/>
    <s v="Valid"/>
    <x v="3"/>
    <x v="4"/>
  </r>
  <r>
    <x v="2237"/>
    <s v="CUST02346"/>
    <s v="POL01143"/>
    <x v="14"/>
    <s v="North"/>
    <n v="189656.3"/>
    <d v="2025-09-26T00:00:00"/>
    <m/>
    <s v="Pending"/>
    <n v="7"/>
    <n v="15"/>
    <s v="AGT042"/>
    <s v="Health"/>
    <s v="Fast Track"/>
    <n v="1"/>
    <s v="Valid"/>
    <x v="3"/>
    <x v="2"/>
  </r>
  <r>
    <x v="2238"/>
    <s v="CUST01050"/>
    <s v="POL00755"/>
    <x v="1"/>
    <s v="South"/>
    <n v="240978.57"/>
    <d v="2025-09-14T00:00:00"/>
    <d v="2025-10-04T00:00:00"/>
    <s v="Rejected"/>
    <n v="20"/>
    <n v="20"/>
    <s v="AGT058"/>
    <s v="Life"/>
    <s v="Standard"/>
    <n v="1"/>
    <s v="Valid"/>
    <x v="4"/>
    <x v="0"/>
  </r>
  <r>
    <x v="2239"/>
    <s v="CUST00315"/>
    <s v="POL01680"/>
    <x v="7"/>
    <s v="West"/>
    <n v="17722.48"/>
    <d v="2025-03-28T00:00:00"/>
    <d v="2025-04-08T00:00:00"/>
    <s v="Settled"/>
    <n v="11"/>
    <n v="7"/>
    <s v="AGT074"/>
    <s v="Travel"/>
    <s v="Standard"/>
    <n v="1"/>
    <s v="Valid"/>
    <x v="2"/>
    <x v="1"/>
  </r>
  <r>
    <x v="2240"/>
    <s v="CUST00698"/>
    <s v="POL00442"/>
    <x v="5"/>
    <s v="North"/>
    <n v="20302.84"/>
    <d v="2025-05-13T00:00:00"/>
    <m/>
    <s v="Under Review"/>
    <n v="27"/>
    <n v="15"/>
    <s v="AGT070"/>
    <s v="Health"/>
    <s v="Fraud Review"/>
    <n v="1"/>
    <s v="Valid"/>
    <x v="2"/>
    <x v="2"/>
  </r>
  <r>
    <x v="2241"/>
    <s v="CUST00137"/>
    <s v="POL01847"/>
    <x v="5"/>
    <s v="West"/>
    <n v="173844.69"/>
    <d v="2025-10-03T00:00:00"/>
    <d v="2025-10-22T00:00:00"/>
    <s v="Settled"/>
    <n v="19"/>
    <n v="15"/>
    <s v="AGT037"/>
    <s v="Health"/>
    <s v="Manual Review"/>
    <n v="1"/>
    <s v="Valid"/>
    <x v="1"/>
    <x v="1"/>
  </r>
  <r>
    <x v="2242"/>
    <s v="CUST01522"/>
    <s v="POL02274"/>
    <x v="3"/>
    <s v="North"/>
    <n v="20799.63"/>
    <d v="2025-08-31T00:00:00"/>
    <d v="2025-09-26T00:00:00"/>
    <s v="Settled"/>
    <n v="26"/>
    <n v="10"/>
    <s v="AGT045"/>
    <s v="Motor"/>
    <s v="Fraud Review"/>
    <n v="1"/>
    <s v="Valid"/>
    <x v="2"/>
    <x v="2"/>
  </r>
  <r>
    <x v="2243"/>
    <s v="CUST02454"/>
    <s v="POL00318"/>
    <x v="3"/>
    <s v="West"/>
    <n v="62989.06"/>
    <d v="2025-11-21T00:00:00"/>
    <d v="2025-12-10T00:00:00"/>
    <s v="Settled"/>
    <n v="19"/>
    <n v="10"/>
    <s v="AGT038"/>
    <s v="Motor"/>
    <s v="Standard"/>
    <n v="1"/>
    <s v="Valid"/>
    <x v="4"/>
    <x v="1"/>
  </r>
  <r>
    <x v="2244"/>
    <s v="CUST02094"/>
    <s v="POL00919"/>
    <x v="3"/>
    <s v="South"/>
    <n v="21178.95"/>
    <d v="2025-02-02T00:00:00"/>
    <d v="2025-02-16T00:00:00"/>
    <s v="Settled"/>
    <n v="14"/>
    <n v="10"/>
    <s v="AGT009"/>
    <s v="Motor"/>
    <s v="Fast Track"/>
    <n v="1"/>
    <s v="Valid"/>
    <x v="2"/>
    <x v="0"/>
  </r>
  <r>
    <x v="2245"/>
    <s v="CUST01222"/>
    <s v="POL01724"/>
    <x v="5"/>
    <s v="West"/>
    <n v="274048.40000000002"/>
    <d v="2025-01-30T00:00:00"/>
    <d v="2025-02-09T00:00:00"/>
    <s v="Settled"/>
    <n v="10"/>
    <n v="15"/>
    <s v="AGT057"/>
    <s v="Health"/>
    <s v="Fast Track"/>
    <n v="1"/>
    <s v="Valid"/>
    <x v="1"/>
    <x v="1"/>
  </r>
  <r>
    <x v="2246"/>
    <s v="CUST00052"/>
    <s v="POL00212"/>
    <x v="3"/>
    <s v="East"/>
    <n v="261894.26"/>
    <d v="2025-06-18T00:00:00"/>
    <m/>
    <s v="Under Review"/>
    <n v="27"/>
    <n v="12"/>
    <s v="AGT066"/>
    <s v="Home"/>
    <s v="Manual Review"/>
    <n v="1"/>
    <s v="Valid"/>
    <x v="1"/>
    <x v="3"/>
  </r>
  <r>
    <x v="2247"/>
    <s v="CUST02298"/>
    <s v="POL02130"/>
    <x v="3"/>
    <s v="North"/>
    <n v="79002.23"/>
    <d v="2025-03-16T00:00:00"/>
    <d v="2025-03-29T00:00:00"/>
    <s v="Settled"/>
    <n v="13"/>
    <n v="10"/>
    <s v="AGT063"/>
    <s v="Motor"/>
    <s v="Fast Track"/>
    <n v="1"/>
    <s v="Valid"/>
    <x v="1"/>
    <x v="2"/>
  </r>
  <r>
    <x v="2248"/>
    <s v="CUST00671"/>
    <s v="POL02412"/>
    <x v="5"/>
    <s v="South"/>
    <n v="167948.39"/>
    <d v="2025-09-05T00:00:00"/>
    <d v="2025-09-19T00:00:00"/>
    <s v="Settled"/>
    <n v="14"/>
    <n v="15"/>
    <s v="AGT029"/>
    <s v="Health"/>
    <s v="Standard"/>
    <n v="1"/>
    <s v="Valid"/>
    <x v="4"/>
    <x v="0"/>
  </r>
  <r>
    <x v="2249"/>
    <s v="CUST02199"/>
    <s v="POL01158"/>
    <x v="0"/>
    <s v="East"/>
    <n v="59647.67"/>
    <d v="2025-08-31T00:00:00"/>
    <m/>
    <s v="Under Review"/>
    <n v="12"/>
    <n v="10"/>
    <s v="AGT067"/>
    <s v="Motor"/>
    <s v="Standard"/>
    <n v="1"/>
    <s v="Valid"/>
    <x v="1"/>
    <x v="3"/>
  </r>
  <r>
    <x v="2250"/>
    <s v="CUST02440"/>
    <s v="POL00030"/>
    <x v="14"/>
    <s v="Central"/>
    <n v="49728.04"/>
    <d v="2025-05-29T00:00:00"/>
    <m/>
    <s v="Under Review"/>
    <n v="19"/>
    <n v="15"/>
    <s v="AGT018"/>
    <s v="Health"/>
    <s v="Manual Review"/>
    <n v="1"/>
    <s v="Valid"/>
    <x v="2"/>
    <x v="4"/>
  </r>
  <r>
    <x v="2251"/>
    <s v="CUST00286"/>
    <s v="POL01603"/>
    <x v="7"/>
    <s v="East"/>
    <n v="10089.6"/>
    <d v="2025-01-13T00:00:00"/>
    <d v="2025-01-29T00:00:00"/>
    <s v="Rejected"/>
    <n v="16"/>
    <n v="7"/>
    <s v="AGT037"/>
    <s v="Travel"/>
    <s v="Manual Review"/>
    <n v="1"/>
    <s v="Valid"/>
    <x v="0"/>
    <x v="3"/>
  </r>
  <r>
    <x v="2252"/>
    <s v="CUST00631"/>
    <s v="POL02781"/>
    <x v="11"/>
    <s v="North"/>
    <n v="108764.68"/>
    <d v="2025-04-28T00:00:00"/>
    <m/>
    <s v="Under Review"/>
    <n v="4"/>
    <n v="10"/>
    <s v="AGT021"/>
    <s v="Motor"/>
    <s v="Standard"/>
    <n v="1"/>
    <s v="Valid"/>
    <x v="3"/>
    <x v="2"/>
  </r>
  <r>
    <x v="2253"/>
    <s v="CUST00882"/>
    <s v="POL00937"/>
    <x v="14"/>
    <s v="East"/>
    <n v="44103.99"/>
    <d v="2025-04-05T00:00:00"/>
    <m/>
    <s v="Pending"/>
    <n v="19"/>
    <n v="15"/>
    <s v="AGT036"/>
    <s v="Health"/>
    <s v="Standard"/>
    <n v="1"/>
    <s v="Valid"/>
    <x v="4"/>
    <x v="3"/>
  </r>
  <r>
    <x v="2254"/>
    <s v="CUST00573"/>
    <s v="POL02718"/>
    <x v="0"/>
    <s v="South"/>
    <n v="335842.04"/>
    <d v="2025-05-13T00:00:00"/>
    <d v="2025-06-06T00:00:00"/>
    <s v="Settled"/>
    <n v="24"/>
    <n v="10"/>
    <s v="AGT075"/>
    <s v="Motor"/>
    <s v="Manual Review"/>
    <n v="1"/>
    <s v="Valid"/>
    <x v="0"/>
    <x v="0"/>
  </r>
  <r>
    <x v="2255"/>
    <s v="CUST00611"/>
    <s v="POL02786"/>
    <x v="5"/>
    <s v="Central"/>
    <n v="41248.559999999998"/>
    <d v="2025-10-10T00:00:00"/>
    <d v="2025-10-22T00:00:00"/>
    <s v="Settled"/>
    <n v="12"/>
    <n v="15"/>
    <s v="AGT038"/>
    <s v="Health"/>
    <s v="Standard"/>
    <n v="1"/>
    <s v="Valid"/>
    <x v="3"/>
    <x v="4"/>
  </r>
  <r>
    <x v="2256"/>
    <s v="CUST00823"/>
    <s v="POL00899"/>
    <x v="3"/>
    <s v="West"/>
    <n v="212369.36"/>
    <d v="2025-09-04T00:00:00"/>
    <d v="2025-09-28T00:00:00"/>
    <s v="Settled"/>
    <n v="24"/>
    <n v="12"/>
    <s v="AGT061"/>
    <s v="Home"/>
    <s v="Fraud Review"/>
    <n v="1"/>
    <s v="Valid"/>
    <x v="0"/>
    <x v="1"/>
  </r>
  <r>
    <x v="2257"/>
    <s v="CUST01618"/>
    <s v="POL01918"/>
    <x v="8"/>
    <s v="North"/>
    <n v="687583.8"/>
    <d v="2025-08-16T00:00:00"/>
    <d v="2025-09-02T00:00:00"/>
    <s v="Settled"/>
    <n v="17"/>
    <n v="20"/>
    <s v="AGT078"/>
    <s v="Life"/>
    <s v="Fast Track"/>
    <n v="1"/>
    <s v="Valid"/>
    <x v="4"/>
    <x v="2"/>
  </r>
  <r>
    <x v="2258"/>
    <s v="CUST01016"/>
    <s v="POL00135"/>
    <x v="5"/>
    <s v="East"/>
    <n v="35580.29"/>
    <d v="2025-01-05T00:00:00"/>
    <d v="2025-01-27T00:00:00"/>
    <s v="Settled"/>
    <n v="22"/>
    <n v="15"/>
    <s v="AGT013"/>
    <s v="Health"/>
    <s v="Standard"/>
    <n v="1"/>
    <s v="Valid"/>
    <x v="0"/>
    <x v="3"/>
  </r>
  <r>
    <x v="2259"/>
    <s v="CUST01743"/>
    <s v="POL01765"/>
    <x v="14"/>
    <s v="West"/>
    <n v="63457.63"/>
    <d v="2025-08-02T00:00:00"/>
    <d v="2025-08-27T00:00:00"/>
    <s v="Settled"/>
    <n v="25"/>
    <n v="15"/>
    <s v="AGT075"/>
    <s v="Health"/>
    <s v="Fraud Review"/>
    <n v="1"/>
    <s v="Valid"/>
    <x v="1"/>
    <x v="1"/>
  </r>
  <r>
    <x v="2260"/>
    <s v="CUST00268"/>
    <s v="POL02815"/>
    <x v="14"/>
    <s v="South"/>
    <n v="73200.600000000006"/>
    <d v="2025-06-23T00:00:00"/>
    <d v="2025-06-28T00:00:00"/>
    <s v="Rejected"/>
    <n v="5"/>
    <n v="15"/>
    <s v="AGT010"/>
    <s v="Health"/>
    <s v="Standard"/>
    <n v="1"/>
    <s v="Valid"/>
    <x v="0"/>
    <x v="0"/>
  </r>
  <r>
    <x v="2261"/>
    <s v="CUST00546"/>
    <s v="POL03022"/>
    <x v="6"/>
    <s v="West"/>
    <n v="1058038.3500000001"/>
    <d v="2025-07-24T00:00:00"/>
    <d v="2025-08-17T00:00:00"/>
    <s v="Settled"/>
    <n v="24"/>
    <n v="12"/>
    <s v="AGT050"/>
    <s v="Home"/>
    <s v="Standard"/>
    <n v="1"/>
    <s v="Valid"/>
    <x v="4"/>
    <x v="1"/>
  </r>
  <r>
    <x v="2262"/>
    <s v="CUST01002"/>
    <s v="POL00639"/>
    <x v="10"/>
    <s v="East"/>
    <n v="25577.599999999999"/>
    <d v="2025-05-17T00:00:00"/>
    <m/>
    <s v="Pending"/>
    <n v="1"/>
    <n v="7"/>
    <s v="AGT037"/>
    <s v="Travel"/>
    <s v="Fast Track"/>
    <n v="1"/>
    <s v="Valid"/>
    <x v="1"/>
    <x v="3"/>
  </r>
  <r>
    <x v="2263"/>
    <s v="CUST01019"/>
    <s v="POL02128"/>
    <x v="9"/>
    <s v="East"/>
    <n v="52491.98"/>
    <d v="2025-06-17T00:00:00"/>
    <d v="2025-06-24T00:00:00"/>
    <s v="Settled"/>
    <n v="7"/>
    <n v="12"/>
    <s v="AGT023"/>
    <s v="Home"/>
    <s v="Standard"/>
    <n v="1"/>
    <s v="Valid"/>
    <x v="1"/>
    <x v="3"/>
  </r>
  <r>
    <x v="2264"/>
    <s v="CUST00052"/>
    <s v="POL00212"/>
    <x v="9"/>
    <s v="East"/>
    <n v="151428.63"/>
    <d v="2025-04-23T00:00:00"/>
    <d v="2025-05-15T00:00:00"/>
    <s v="Settled"/>
    <n v="22"/>
    <n v="12"/>
    <s v="AGT052"/>
    <s v="Home"/>
    <s v="Standard"/>
    <n v="1"/>
    <s v="Valid"/>
    <x v="1"/>
    <x v="3"/>
  </r>
  <r>
    <x v="2265"/>
    <s v="CUST01992"/>
    <s v="POL00896"/>
    <x v="6"/>
    <s v="East"/>
    <n v="55678.55"/>
    <d v="2025-09-14T00:00:00"/>
    <m/>
    <s v="Under Review"/>
    <n v="13"/>
    <n v="12"/>
    <s v="AGT073"/>
    <s v="Home"/>
    <s v="Fast Track"/>
    <n v="1"/>
    <s v="Valid"/>
    <x v="4"/>
    <x v="3"/>
  </r>
  <r>
    <x v="2266"/>
    <s v="CUST01788"/>
    <s v="POL02673"/>
    <x v="14"/>
    <s v="West"/>
    <n v="81666.81"/>
    <d v="2025-05-14T00:00:00"/>
    <d v="2025-05-22T00:00:00"/>
    <s v="Settled"/>
    <n v="8"/>
    <n v="15"/>
    <s v="AGT006"/>
    <s v="Health"/>
    <s v="Standard"/>
    <n v="1"/>
    <s v="Valid"/>
    <x v="2"/>
    <x v="1"/>
  </r>
  <r>
    <x v="2267"/>
    <s v="CUST01210"/>
    <s v="POL02054"/>
    <x v="11"/>
    <s v="East"/>
    <n v="48360.160000000003"/>
    <d v="2025-10-17T00:00:00"/>
    <d v="2025-10-26T00:00:00"/>
    <s v="Settled"/>
    <n v="9"/>
    <n v="10"/>
    <s v="AGT014"/>
    <s v="Motor"/>
    <s v="Standard"/>
    <n v="1"/>
    <s v="Valid"/>
    <x v="0"/>
    <x v="3"/>
  </r>
  <r>
    <x v="2268"/>
    <s v="CUST01410"/>
    <s v="POL01255"/>
    <x v="11"/>
    <s v="West"/>
    <n v="91021.47"/>
    <d v="2025-11-06T00:00:00"/>
    <d v="2025-11-16T00:00:00"/>
    <s v="Settled"/>
    <n v="10"/>
    <n v="10"/>
    <s v="AGT041"/>
    <s v="Motor"/>
    <s v="Standard"/>
    <n v="1"/>
    <s v="Valid"/>
    <x v="0"/>
    <x v="1"/>
  </r>
  <r>
    <x v="2269"/>
    <s v="CUST00650"/>
    <s v="POL03078"/>
    <x v="4"/>
    <s v="East"/>
    <n v="59019.25"/>
    <d v="2025-09-23T00:00:00"/>
    <d v="2025-10-10T00:00:00"/>
    <s v="Settled"/>
    <n v="17"/>
    <n v="15"/>
    <s v="AGT009"/>
    <s v="Health"/>
    <s v="Standard"/>
    <n v="1"/>
    <s v="Valid"/>
    <x v="2"/>
    <x v="3"/>
  </r>
  <r>
    <x v="2270"/>
    <s v="CUST01945"/>
    <s v="POL02428"/>
    <x v="10"/>
    <s v="West"/>
    <n v="19081.39"/>
    <d v="2025-06-25T00:00:00"/>
    <d v="2025-07-02T00:00:00"/>
    <s v="Settled"/>
    <n v="7"/>
    <n v="7"/>
    <s v="AGT026"/>
    <s v="Travel"/>
    <s v="Standard"/>
    <n v="1"/>
    <s v="Valid"/>
    <x v="2"/>
    <x v="1"/>
  </r>
  <r>
    <x v="2271"/>
    <s v="CUST01278"/>
    <s v="POL00076"/>
    <x v="4"/>
    <s v="South"/>
    <n v="171404.92"/>
    <d v="2025-06-11T00:00:00"/>
    <m/>
    <s v="Pending"/>
    <n v="29"/>
    <n v="15"/>
    <s v="AGT034"/>
    <s v="Health"/>
    <s v="Fraud Review"/>
    <n v="1"/>
    <s v="Valid"/>
    <x v="2"/>
    <x v="0"/>
  </r>
  <r>
    <x v="2272"/>
    <s v="CUST01706"/>
    <s v="POL00256"/>
    <x v="5"/>
    <s v="East"/>
    <n v="102569.64"/>
    <d v="2025-06-24T00:00:00"/>
    <d v="2025-07-11T00:00:00"/>
    <s v="Settled"/>
    <n v="17"/>
    <n v="15"/>
    <s v="AGT035"/>
    <s v="Health"/>
    <s v="Standard"/>
    <n v="1"/>
    <s v="Valid"/>
    <x v="0"/>
    <x v="3"/>
  </r>
  <r>
    <x v="2273"/>
    <s v="CUST01976"/>
    <s v="POL02006"/>
    <x v="14"/>
    <s v="East"/>
    <n v="86574.67"/>
    <d v="2025-09-18T00:00:00"/>
    <m/>
    <s v="Pending"/>
    <n v="20"/>
    <n v="15"/>
    <s v="AGT055"/>
    <s v="Health"/>
    <s v="Standard"/>
    <n v="1"/>
    <s v="Valid"/>
    <x v="0"/>
    <x v="3"/>
  </r>
  <r>
    <x v="2274"/>
    <s v="CUST01517"/>
    <s v="POL02806"/>
    <x v="1"/>
    <s v="South"/>
    <n v="85846.5"/>
    <d v="2025-10-15T00:00:00"/>
    <d v="2025-11-06T00:00:00"/>
    <s v="Settled"/>
    <n v="22"/>
    <n v="20"/>
    <s v="AGT037"/>
    <s v="Life"/>
    <s v="Manual Review"/>
    <n v="1"/>
    <s v="Valid"/>
    <x v="3"/>
    <x v="0"/>
  </r>
  <r>
    <x v="2275"/>
    <s v="CUST00163"/>
    <s v="POL00502"/>
    <x v="14"/>
    <s v="North"/>
    <n v="127337.68"/>
    <d v="2025-09-10T00:00:00"/>
    <d v="2025-09-25T00:00:00"/>
    <s v="Settled"/>
    <n v="15"/>
    <n v="15"/>
    <s v="AGT005"/>
    <s v="Health"/>
    <s v="Standard"/>
    <n v="1"/>
    <s v="Valid"/>
    <x v="3"/>
    <x v="2"/>
  </r>
  <r>
    <x v="2276"/>
    <s v="CUST01087"/>
    <s v="POL01723"/>
    <x v="0"/>
    <s v="East"/>
    <n v="47868.36"/>
    <d v="2025-08-28T00:00:00"/>
    <d v="2025-09-13T00:00:00"/>
    <s v="Settled"/>
    <n v="16"/>
    <n v="10"/>
    <s v="AGT052"/>
    <s v="Motor"/>
    <s v="Standard"/>
    <n v="1"/>
    <s v="Valid"/>
    <x v="3"/>
    <x v="3"/>
  </r>
  <r>
    <x v="2277"/>
    <s v="CUST01382"/>
    <s v="POL02613"/>
    <x v="8"/>
    <s v="North"/>
    <n v="359513"/>
    <d v="2025-06-02T00:00:00"/>
    <d v="2025-06-25T00:00:00"/>
    <s v="Settled"/>
    <n v="23"/>
    <n v="20"/>
    <s v="AGT026"/>
    <s v="Life"/>
    <s v="Fast Track"/>
    <n v="1"/>
    <s v="Valid"/>
    <x v="4"/>
    <x v="2"/>
  </r>
  <r>
    <x v="2278"/>
    <s v="CUST01084"/>
    <s v="POL02760"/>
    <x v="14"/>
    <s v="South"/>
    <n v="25632.48"/>
    <d v="2025-03-27T00:00:00"/>
    <d v="2025-04-22T00:00:00"/>
    <s v="Settled"/>
    <n v="26"/>
    <n v="15"/>
    <s v="AGT001"/>
    <s v="Health"/>
    <s v="Fraud Review"/>
    <n v="1"/>
    <s v="Valid"/>
    <x v="0"/>
    <x v="0"/>
  </r>
  <r>
    <x v="2279"/>
    <s v="CUST02247"/>
    <s v="POL02051"/>
    <x v="3"/>
    <s v="South"/>
    <n v="131719.17000000001"/>
    <d v="2025-04-22T00:00:00"/>
    <d v="2025-05-11T00:00:00"/>
    <s v="Settled"/>
    <n v="19"/>
    <n v="12"/>
    <s v="AGT063"/>
    <s v="Home"/>
    <s v="Manual Review"/>
    <n v="1"/>
    <s v="Valid"/>
    <x v="1"/>
    <x v="0"/>
  </r>
  <r>
    <x v="2280"/>
    <s v="CUST00634"/>
    <s v="POL03200"/>
    <x v="11"/>
    <s v="West"/>
    <n v="73693.119999999995"/>
    <d v="2025-11-30T00:00:00"/>
    <d v="2025-12-10T00:00:00"/>
    <s v="Settled"/>
    <n v="10"/>
    <n v="10"/>
    <s v="AGT035"/>
    <s v="Motor"/>
    <s v="Standard"/>
    <n v="1"/>
    <s v="Valid"/>
    <x v="2"/>
    <x v="1"/>
  </r>
  <r>
    <x v="2281"/>
    <s v="CUST00644"/>
    <s v="POL02999"/>
    <x v="7"/>
    <s v="Central"/>
    <m/>
    <d v="2025-05-17T00:00:00"/>
    <d v="2025-05-31T00:00:00"/>
    <s v="Settled"/>
    <n v="14"/>
    <n v="7"/>
    <s v="AGT053"/>
    <s v="Travel"/>
    <s v="Fraud Review"/>
    <n v="1"/>
    <s v="Missing Amount"/>
    <x v="2"/>
    <x v="4"/>
  </r>
  <r>
    <x v="2282"/>
    <s v="CUST02328"/>
    <s v="POL02669"/>
    <x v="1"/>
    <s v="Central"/>
    <n v="168656.48"/>
    <d v="2025-06-11T00:00:00"/>
    <d v="2025-07-03T00:00:00"/>
    <s v="Settled"/>
    <n v="22"/>
    <n v="20"/>
    <s v="AGT053"/>
    <s v="Life"/>
    <s v="Manual Review"/>
    <n v="1"/>
    <s v="Valid"/>
    <x v="3"/>
    <x v="4"/>
  </r>
  <r>
    <x v="2283"/>
    <s v="CUST01565"/>
    <s v="POL02143"/>
    <x v="3"/>
    <s v="Central"/>
    <n v="138700.37"/>
    <d v="2025-06-14T00:00:00"/>
    <d v="2025-06-25T00:00:00"/>
    <s v="Settled"/>
    <n v="11"/>
    <n v="10"/>
    <s v="AGT007"/>
    <s v="Motor"/>
    <s v="Standard"/>
    <n v="1"/>
    <s v="Valid"/>
    <x v="2"/>
    <x v="4"/>
  </r>
  <r>
    <x v="2284"/>
    <s v="CUST00052"/>
    <s v="POL03154"/>
    <x v="3"/>
    <s v="Central"/>
    <n v="40010.31"/>
    <d v="2025-04-28T00:00:00"/>
    <d v="2025-05-11T00:00:00"/>
    <s v="Settled"/>
    <n v="13"/>
    <n v="10"/>
    <s v="AGT067"/>
    <s v="Motor"/>
    <s v="Standard"/>
    <n v="1"/>
    <s v="Valid"/>
    <x v="1"/>
    <x v="4"/>
  </r>
  <r>
    <x v="2285"/>
    <s v="CUST01887"/>
    <s v="POL00056"/>
    <x v="14"/>
    <s v="North"/>
    <n v="153589.04"/>
    <d v="2025-02-19T00:00:00"/>
    <m/>
    <s v="Under Review"/>
    <n v="15"/>
    <n v="15"/>
    <s v="AGT017"/>
    <s v="Health"/>
    <s v="Standard"/>
    <n v="1"/>
    <s v="Valid"/>
    <x v="3"/>
    <x v="2"/>
  </r>
  <r>
    <x v="2286"/>
    <s v="CUST00739"/>
    <s v="POL00287"/>
    <x v="14"/>
    <s v="South"/>
    <n v="167889.14"/>
    <d v="2025-03-15T00:00:00"/>
    <d v="2025-03-25T00:00:00"/>
    <s v="Settled"/>
    <n v="10"/>
    <n v="15"/>
    <s v="AGT060"/>
    <s v="Health"/>
    <s v="Fast Track"/>
    <n v="1"/>
    <s v="Valid"/>
    <x v="3"/>
    <x v="0"/>
  </r>
  <r>
    <x v="2287"/>
    <s v="CUST01183"/>
    <s v="POL01634"/>
    <x v="6"/>
    <s v="South"/>
    <n v="64041.89"/>
    <d v="2025-03-14T00:00:00"/>
    <m/>
    <s v="Pending"/>
    <n v="13"/>
    <n v="12"/>
    <s v="AGT059"/>
    <s v="Home"/>
    <s v="Manual Review"/>
    <n v="1"/>
    <s v="Valid"/>
    <x v="3"/>
    <x v="0"/>
  </r>
  <r>
    <x v="2288"/>
    <s v="CUST01201"/>
    <s v="POL02148"/>
    <x v="3"/>
    <s v="North"/>
    <n v="178880.1"/>
    <d v="2025-03-08T00:00:00"/>
    <d v="2025-03-22T00:00:00"/>
    <s v="Settled"/>
    <n v="14"/>
    <n v="12"/>
    <s v="AGT010"/>
    <s v="Home"/>
    <s v="Standard"/>
    <n v="1"/>
    <s v="Valid"/>
    <x v="4"/>
    <x v="2"/>
  </r>
  <r>
    <x v="2289"/>
    <s v="CUST02406"/>
    <s v="POL02892"/>
    <x v="8"/>
    <s v="West"/>
    <n v="226891.78"/>
    <d v="2025-02-04T00:00:00"/>
    <d v="2025-02-19T00:00:00"/>
    <s v="Settled"/>
    <n v="15"/>
    <n v="20"/>
    <s v="AGT010"/>
    <s v="Life"/>
    <s v="Standard"/>
    <n v="1"/>
    <s v="Valid"/>
    <x v="1"/>
    <x v="1"/>
  </r>
  <r>
    <x v="2290"/>
    <s v="CUST02410"/>
    <s v="POL02171"/>
    <x v="14"/>
    <s v="Central"/>
    <n v="128726.87"/>
    <d v="2025-11-08T00:00:00"/>
    <d v="2025-11-24T00:00:00"/>
    <s v="Settled"/>
    <n v="16"/>
    <n v="15"/>
    <s v="AGT068"/>
    <s v="Health"/>
    <s v="Fast Track"/>
    <n v="1"/>
    <s v="Valid"/>
    <x v="2"/>
    <x v="4"/>
  </r>
  <r>
    <x v="2291"/>
    <s v="CUST02281"/>
    <s v="POL00744"/>
    <x v="11"/>
    <s v="East"/>
    <n v="35376.76"/>
    <d v="2025-01-25T00:00:00"/>
    <m/>
    <s v="Under Review"/>
    <n v="17"/>
    <n v="10"/>
    <s v="AGT001"/>
    <s v="Motor"/>
    <s v="Standard"/>
    <n v="1"/>
    <s v="Valid"/>
    <x v="3"/>
    <x v="3"/>
  </r>
  <r>
    <x v="2292"/>
    <s v="CUST01193"/>
    <s v="POL02908"/>
    <x v="14"/>
    <s v="Central"/>
    <n v="78872.929999999993"/>
    <d v="2025-02-09T00:00:00"/>
    <d v="2025-03-09T00:00:00"/>
    <s v="Rejected"/>
    <n v="28"/>
    <n v="15"/>
    <s v="AGT018"/>
    <s v="Health"/>
    <s v="Fraud Review"/>
    <n v="1"/>
    <s v="Valid"/>
    <x v="2"/>
    <x v="4"/>
  </r>
  <r>
    <x v="2293"/>
    <s v="CUST00562"/>
    <s v="POL00266"/>
    <x v="3"/>
    <s v="West"/>
    <n v="68338.61"/>
    <d v="2025-07-09T00:00:00"/>
    <d v="2025-07-28T00:00:00"/>
    <s v="Settled"/>
    <n v="19"/>
    <n v="10"/>
    <s v="AGT080"/>
    <s v="Motor"/>
    <s v="Fraud Review"/>
    <n v="1"/>
    <s v="Valid"/>
    <x v="1"/>
    <x v="1"/>
  </r>
  <r>
    <x v="2294"/>
    <s v="CUST00489"/>
    <s v="POL00304"/>
    <x v="14"/>
    <s v="East"/>
    <n v="83391.27"/>
    <d v="2025-11-04T00:00:00"/>
    <d v="2025-11-13T00:00:00"/>
    <s v="Settled"/>
    <n v="9"/>
    <n v="15"/>
    <s v="AGT009"/>
    <s v="Health"/>
    <s v="Fast Track"/>
    <n v="1"/>
    <s v="Valid"/>
    <x v="2"/>
    <x v="3"/>
  </r>
  <r>
    <x v="2295"/>
    <s v="CUST01901"/>
    <s v="POL02304"/>
    <x v="3"/>
    <s v="North"/>
    <n v="140929.99"/>
    <d v="2025-08-22T00:00:00"/>
    <d v="2025-08-28T00:00:00"/>
    <s v="Settled"/>
    <n v="6"/>
    <n v="12"/>
    <s v="AGT050"/>
    <s v="Home"/>
    <s v="Standard"/>
    <n v="1"/>
    <s v="Valid"/>
    <x v="0"/>
    <x v="2"/>
  </r>
  <r>
    <x v="2296"/>
    <s v="CUST01952"/>
    <s v="POL03083"/>
    <x v="0"/>
    <s v="Central"/>
    <n v="38423.730000000003"/>
    <d v="2025-02-13T00:00:00"/>
    <d v="2025-03-06T00:00:00"/>
    <s v="Settled"/>
    <n v="21"/>
    <n v="10"/>
    <s v="AGT030"/>
    <s v="Motor"/>
    <s v="Fraud Review"/>
    <n v="1"/>
    <s v="Valid"/>
    <x v="4"/>
    <x v="4"/>
  </r>
  <r>
    <x v="2297"/>
    <s v="CUST01040"/>
    <s v="POL01609"/>
    <x v="6"/>
    <s v="West"/>
    <n v="76818.62"/>
    <d v="2025-07-24T00:00:00"/>
    <d v="2025-08-01T00:00:00"/>
    <s v="Settled"/>
    <n v="8"/>
    <n v="12"/>
    <s v="AGT035"/>
    <s v="Home"/>
    <s v="Standard"/>
    <n v="1"/>
    <s v="Valid"/>
    <x v="3"/>
    <x v="1"/>
  </r>
  <r>
    <x v="2298"/>
    <s v="CUST01852"/>
    <s v="POL00432"/>
    <x v="2"/>
    <s v="South"/>
    <n v="477125.42"/>
    <d v="2025-07-18T00:00:00"/>
    <d v="2025-07-31T00:00:00"/>
    <s v="Settled"/>
    <n v="13"/>
    <n v="20"/>
    <s v="AGT011"/>
    <s v="Life"/>
    <s v="Fast Track"/>
    <n v="1"/>
    <s v="Valid"/>
    <x v="2"/>
    <x v="0"/>
  </r>
  <r>
    <x v="2299"/>
    <s v="CUST00260"/>
    <s v="POL00153"/>
    <x v="5"/>
    <s v="North"/>
    <n v="65015.61"/>
    <d v="2025-08-31T00:00:00"/>
    <d v="2025-09-06T00:00:00"/>
    <s v="Settled"/>
    <n v="6"/>
    <n v="15"/>
    <s v="AGT048"/>
    <s v="Health"/>
    <s v="Standard"/>
    <n v="1"/>
    <s v="Valid"/>
    <x v="1"/>
    <x v="2"/>
  </r>
  <r>
    <x v="2300"/>
    <s v="CUST02423"/>
    <s v="POL03135"/>
    <x v="0"/>
    <s v="West"/>
    <m/>
    <d v="2025-04-08T00:00:00"/>
    <d v="2025-04-21T00:00:00"/>
    <s v="Settled"/>
    <n v="13"/>
    <n v="10"/>
    <s v="AGT027"/>
    <s v="Motor"/>
    <s v="Manual Review"/>
    <n v="1"/>
    <s v="Missing Amount"/>
    <x v="3"/>
    <x v="1"/>
  </r>
  <r>
    <x v="2301"/>
    <s v="CUST01992"/>
    <s v="POL00896"/>
    <x v="3"/>
    <s v="West"/>
    <n v="63643.45"/>
    <d v="2025-05-16T00:00:00"/>
    <d v="2025-05-25T00:00:00"/>
    <s v="Settled"/>
    <n v="9"/>
    <n v="12"/>
    <s v="AGT054"/>
    <s v="Home"/>
    <s v="Standard"/>
    <n v="1"/>
    <s v="Valid"/>
    <x v="4"/>
    <x v="1"/>
  </r>
  <r>
    <x v="2302"/>
    <s v="CUST01919"/>
    <s v="POL02046"/>
    <x v="11"/>
    <s v="East"/>
    <n v="48200.07"/>
    <d v="2025-11-19T00:00:00"/>
    <d v="2025-11-27T00:00:00"/>
    <s v="Settled"/>
    <n v="8"/>
    <n v="10"/>
    <s v="AGT064"/>
    <s v="Motor"/>
    <s v="Fast Track"/>
    <n v="1"/>
    <s v="Valid"/>
    <x v="2"/>
    <x v="3"/>
  </r>
  <r>
    <x v="2303"/>
    <s v="CUST02462"/>
    <s v="POL01046"/>
    <x v="1"/>
    <s v="Central"/>
    <n v="153883.53"/>
    <d v="2025-09-24T00:00:00"/>
    <m/>
    <s v="Under Review"/>
    <n v="14"/>
    <n v="20"/>
    <s v="AGT040"/>
    <s v="Life"/>
    <s v="Standard"/>
    <n v="1"/>
    <s v="Valid"/>
    <x v="2"/>
    <x v="4"/>
  </r>
  <r>
    <x v="2304"/>
    <s v="CUST02121"/>
    <s v="POL00687"/>
    <x v="2"/>
    <s v="South"/>
    <n v="481943.82"/>
    <d v="2025-03-27T00:00:00"/>
    <d v="2025-04-04T00:00:00"/>
    <s v="Settled"/>
    <n v="8"/>
    <n v="20"/>
    <s v="AGT002"/>
    <s v="Life"/>
    <s v="Standard"/>
    <n v="1"/>
    <s v="Valid"/>
    <x v="2"/>
    <x v="0"/>
  </r>
  <r>
    <x v="2305"/>
    <s v="CUST01487"/>
    <s v="POL02138"/>
    <x v="10"/>
    <s v="Central"/>
    <n v="22405.49"/>
    <d v="2025-09-07T00:00:00"/>
    <d v="2025-10-04T00:00:00"/>
    <s v="Rejected"/>
    <n v="27"/>
    <n v="7"/>
    <s v="AGT053"/>
    <s v="Travel"/>
    <s v="Fraud Review"/>
    <n v="1"/>
    <s v="Valid"/>
    <x v="3"/>
    <x v="4"/>
  </r>
  <r>
    <x v="2306"/>
    <s v="CUST02475"/>
    <s v="POL02366"/>
    <x v="10"/>
    <s v="West"/>
    <n v="14832.36"/>
    <d v="2025-10-15T00:00:00"/>
    <d v="2025-10-20T00:00:00"/>
    <s v="Settled"/>
    <n v="5"/>
    <n v="7"/>
    <s v="AGT040"/>
    <s v="Travel"/>
    <s v="Standard"/>
    <n v="1"/>
    <s v="Valid"/>
    <x v="1"/>
    <x v="1"/>
  </r>
  <r>
    <x v="2307"/>
    <s v="CUST01755"/>
    <s v="POL01510"/>
    <x v="0"/>
    <s v="West"/>
    <n v="56958.78"/>
    <d v="2025-08-26T00:00:00"/>
    <d v="2025-09-04T00:00:00"/>
    <s v="Settled"/>
    <n v="9"/>
    <n v="10"/>
    <s v="AGT057"/>
    <s v="Motor"/>
    <s v="Standard"/>
    <n v="1"/>
    <s v="Valid"/>
    <x v="0"/>
    <x v="1"/>
  </r>
  <r>
    <x v="2308"/>
    <s v="CUST02417"/>
    <s v="POL01624"/>
    <x v="4"/>
    <s v="Central"/>
    <n v="34292.839999999997"/>
    <d v="2025-07-29T00:00:00"/>
    <d v="2025-08-13T00:00:00"/>
    <s v="Settled"/>
    <n v="15"/>
    <n v="15"/>
    <s v="AGT064"/>
    <s v="Health"/>
    <s v="Standard"/>
    <n v="1"/>
    <s v="Valid"/>
    <x v="0"/>
    <x v="4"/>
  </r>
  <r>
    <x v="2309"/>
    <s v="CUST00903"/>
    <s v="POL01560"/>
    <x v="5"/>
    <s v="West"/>
    <n v="48735.07"/>
    <d v="2025-09-13T00:00:00"/>
    <d v="2025-09-23T00:00:00"/>
    <s v="Settled"/>
    <n v="10"/>
    <n v="15"/>
    <s v="AGT015"/>
    <s v="Health"/>
    <s v="Fast Track"/>
    <n v="1"/>
    <s v="Valid"/>
    <x v="1"/>
    <x v="1"/>
  </r>
  <r>
    <x v="2310"/>
    <s v="CUST00490"/>
    <s v="POL01893"/>
    <x v="14"/>
    <s v="South"/>
    <n v="205012.37"/>
    <d v="2025-06-30T00:00:00"/>
    <d v="2025-07-22T00:00:00"/>
    <s v="Settled"/>
    <n v="22"/>
    <n v="15"/>
    <s v="AGT009"/>
    <s v="Health"/>
    <s v="Manual Review"/>
    <n v="1"/>
    <s v="Valid"/>
    <x v="1"/>
    <x v="0"/>
  </r>
  <r>
    <x v="2311"/>
    <s v="CUST02353"/>
    <s v="POL02582"/>
    <x v="3"/>
    <s v="Central"/>
    <n v="32043.72"/>
    <d v="2025-03-19T00:00:00"/>
    <d v="2025-04-06T00:00:00"/>
    <s v="Settled"/>
    <n v="18"/>
    <n v="10"/>
    <s v="AGT034"/>
    <s v="Motor"/>
    <s v="Manual Review"/>
    <n v="1"/>
    <s v="Valid"/>
    <x v="0"/>
    <x v="4"/>
  </r>
  <r>
    <x v="2312"/>
    <s v="CUST02431"/>
    <s v="POL02276"/>
    <x v="3"/>
    <s v="East"/>
    <n v="100208.27"/>
    <d v="2025-06-12T00:00:00"/>
    <m/>
    <s v="Under Review"/>
    <n v="13"/>
    <n v="12"/>
    <s v="AGT073"/>
    <s v="Home"/>
    <s v="Fast Track"/>
    <n v="1"/>
    <s v="Valid"/>
    <x v="0"/>
    <x v="3"/>
  </r>
  <r>
    <x v="2313"/>
    <s v="CUST02335"/>
    <s v="POL00891"/>
    <x v="3"/>
    <s v="North"/>
    <n v="272746.71000000002"/>
    <d v="2025-07-10T00:00:00"/>
    <m/>
    <s v="Under Review"/>
    <n v="30"/>
    <n v="10"/>
    <s v="AGT025"/>
    <s v="Motor"/>
    <s v="Fraud Review"/>
    <n v="1"/>
    <s v="Valid"/>
    <x v="3"/>
    <x v="2"/>
  </r>
  <r>
    <x v="2314"/>
    <s v="CUST01423"/>
    <s v="POL00791"/>
    <x v="7"/>
    <s v="West"/>
    <n v="35276.339999999997"/>
    <d v="2025-09-12T00:00:00"/>
    <d v="2025-09-23T00:00:00"/>
    <s v="Settled"/>
    <n v="11"/>
    <n v="7"/>
    <s v="AGT035"/>
    <s v="Travel"/>
    <s v="Standard"/>
    <n v="1"/>
    <s v="Valid"/>
    <x v="3"/>
    <x v="1"/>
  </r>
  <r>
    <x v="2315"/>
    <s v="CUST01811"/>
    <s v="POL02153"/>
    <x v="12"/>
    <s v="East"/>
    <n v="21524.3"/>
    <d v="2025-09-16T00:00:00"/>
    <d v="2025-09-22T00:00:00"/>
    <s v="Settled"/>
    <n v="6"/>
    <n v="7"/>
    <s v="AGT064"/>
    <s v="Travel"/>
    <s v="Standard"/>
    <n v="1"/>
    <s v="Valid"/>
    <x v="1"/>
    <x v="3"/>
  </r>
  <r>
    <x v="2316"/>
    <s v="CUST00996"/>
    <s v="POL02065"/>
    <x v="4"/>
    <s v="East"/>
    <n v="23351.64"/>
    <d v="2025-02-13T00:00:00"/>
    <d v="2025-03-13T00:00:00"/>
    <s v="Settled"/>
    <n v="28"/>
    <n v="15"/>
    <s v="AGT065"/>
    <s v="Health"/>
    <s v="Manual Review"/>
    <n v="1"/>
    <s v="Valid"/>
    <x v="0"/>
    <x v="3"/>
  </r>
  <r>
    <x v="2317"/>
    <s v="CUST01762"/>
    <s v="POL01177"/>
    <x v="2"/>
    <s v="South"/>
    <n v="334380.99"/>
    <d v="2025-02-03T00:00:00"/>
    <d v="2025-02-22T00:00:00"/>
    <s v="Settled"/>
    <n v="19"/>
    <n v="20"/>
    <s v="AGT062"/>
    <s v="Life"/>
    <s v="Manual Review"/>
    <n v="1"/>
    <s v="Valid"/>
    <x v="4"/>
    <x v="0"/>
  </r>
  <r>
    <x v="2318"/>
    <s v="CUST02041"/>
    <s v="POL02684"/>
    <x v="8"/>
    <s v="North"/>
    <n v="182140.05"/>
    <d v="2025-02-23T00:00:00"/>
    <d v="2025-03-09T00:00:00"/>
    <s v="Settled"/>
    <n v="14"/>
    <n v="20"/>
    <s v="AGT076"/>
    <s v="Life"/>
    <s v="Standard"/>
    <n v="1"/>
    <s v="Valid"/>
    <x v="2"/>
    <x v="2"/>
  </r>
  <r>
    <x v="2319"/>
    <s v="CUST01107"/>
    <s v="POL01339"/>
    <x v="7"/>
    <s v="North"/>
    <n v="43110.559999999998"/>
    <d v="2025-03-24T00:00:00"/>
    <d v="2025-03-31T00:00:00"/>
    <s v="Settled"/>
    <n v="7"/>
    <n v="7"/>
    <s v="AGT065"/>
    <s v="Travel"/>
    <s v="Fast Track"/>
    <n v="1"/>
    <s v="Valid"/>
    <x v="2"/>
    <x v="2"/>
  </r>
  <r>
    <x v="2320"/>
    <s v="CUST01271"/>
    <s v="POL01075"/>
    <x v="9"/>
    <s v="West"/>
    <n v="70874.960000000006"/>
    <d v="2025-04-03T00:00:00"/>
    <d v="2025-04-20T00:00:00"/>
    <s v="Settled"/>
    <n v="17"/>
    <n v="12"/>
    <s v="AGT013"/>
    <s v="Home"/>
    <s v="Standard"/>
    <n v="1"/>
    <s v="Valid"/>
    <x v="4"/>
    <x v="1"/>
  </r>
  <r>
    <x v="2321"/>
    <s v="CUST00671"/>
    <s v="POL01779"/>
    <x v="2"/>
    <s v="South"/>
    <n v="359221.31"/>
    <d v="2025-06-13T00:00:00"/>
    <m/>
    <s v="Under Review"/>
    <n v="18"/>
    <n v="20"/>
    <s v="AGT035"/>
    <s v="Life"/>
    <s v="Standard"/>
    <n v="1"/>
    <s v="Valid"/>
    <x v="4"/>
    <x v="0"/>
  </r>
  <r>
    <x v="2322"/>
    <s v="CUST02150"/>
    <s v="POL00617"/>
    <x v="0"/>
    <s v="West"/>
    <n v="166422.85"/>
    <d v="2025-08-27T00:00:00"/>
    <d v="2025-09-07T00:00:00"/>
    <s v="Settled"/>
    <n v="11"/>
    <n v="10"/>
    <s v="AGT063"/>
    <s v="Motor"/>
    <s v="Standard"/>
    <n v="1"/>
    <s v="Valid"/>
    <x v="1"/>
    <x v="1"/>
  </r>
  <r>
    <x v="2323"/>
    <s v="CUST01790"/>
    <s v="POL02227"/>
    <x v="9"/>
    <s v="East"/>
    <n v="170170.92"/>
    <d v="2025-05-19T00:00:00"/>
    <m/>
    <s v="Under Review"/>
    <n v="9"/>
    <n v="12"/>
    <s v="AGT047"/>
    <s v="Home"/>
    <s v="Fast Track"/>
    <n v="1"/>
    <s v="Valid"/>
    <x v="1"/>
    <x v="3"/>
  </r>
  <r>
    <x v="2324"/>
    <s v="CUST02217"/>
    <s v="POL02871"/>
    <x v="12"/>
    <s v="South"/>
    <n v="12734.06"/>
    <d v="2025-05-31T00:00:00"/>
    <m/>
    <s v="Pending"/>
    <n v="3"/>
    <n v="7"/>
    <s v="AGT012"/>
    <s v="Travel"/>
    <s v="Standard"/>
    <n v="1"/>
    <s v="Valid"/>
    <x v="3"/>
    <x v="0"/>
  </r>
  <r>
    <x v="2325"/>
    <s v="CUST02262"/>
    <s v="POL03025"/>
    <x v="12"/>
    <s v="South"/>
    <n v="31785.99"/>
    <d v="2025-11-02T00:00:00"/>
    <d v="2025-11-04T00:00:00"/>
    <s v="Settled"/>
    <n v="2"/>
    <n v="7"/>
    <s v="AGT057"/>
    <s v="Travel"/>
    <s v="Standard"/>
    <n v="1"/>
    <s v="Valid"/>
    <x v="1"/>
    <x v="0"/>
  </r>
  <r>
    <x v="2326"/>
    <s v="CUST00270"/>
    <s v="POL01430"/>
    <x v="2"/>
    <s v="South"/>
    <n v="561181.61"/>
    <d v="2025-09-09T00:00:00"/>
    <m/>
    <s v="Under Review"/>
    <n v="21"/>
    <n v="20"/>
    <s v="AGT014"/>
    <s v="Life"/>
    <s v="Standard"/>
    <n v="1"/>
    <s v="Valid"/>
    <x v="4"/>
    <x v="0"/>
  </r>
  <r>
    <x v="2327"/>
    <s v="CUST02355"/>
    <s v="POL00861"/>
    <x v="8"/>
    <s v="Central"/>
    <n v="111723.91"/>
    <d v="2025-09-08T00:00:00"/>
    <d v="2025-09-26T00:00:00"/>
    <s v="Settled"/>
    <n v="18"/>
    <n v="20"/>
    <s v="AGT026"/>
    <s v="Life"/>
    <s v="Fast Track"/>
    <n v="1"/>
    <s v="Valid"/>
    <x v="2"/>
    <x v="4"/>
  </r>
  <r>
    <x v="2328"/>
    <s v="CUST00095"/>
    <s v="POL01533"/>
    <x v="11"/>
    <s v="Central"/>
    <n v="194626.83"/>
    <d v="2025-09-08T00:00:00"/>
    <d v="2025-09-14T00:00:00"/>
    <s v="Settled"/>
    <n v="6"/>
    <n v="10"/>
    <s v="AGT078"/>
    <s v="Motor"/>
    <s v="Standard"/>
    <n v="1"/>
    <s v="Valid"/>
    <x v="3"/>
    <x v="4"/>
  </r>
  <r>
    <x v="2329"/>
    <s v="CUST01095"/>
    <s v="POL00332"/>
    <x v="7"/>
    <s v="South"/>
    <n v="32877.730000000003"/>
    <d v="2025-01-14T00:00:00"/>
    <d v="2025-01-22T00:00:00"/>
    <s v="Settled"/>
    <n v="8"/>
    <n v="7"/>
    <s v="AGT079"/>
    <s v="Travel"/>
    <s v="Standard"/>
    <n v="1"/>
    <s v="Valid"/>
    <x v="2"/>
    <x v="0"/>
  </r>
  <r>
    <x v="2330"/>
    <s v="CUST00635"/>
    <s v="POL02137"/>
    <x v="2"/>
    <s v="North"/>
    <n v="436363.47"/>
    <d v="2025-09-02T00:00:00"/>
    <d v="2025-09-14T00:00:00"/>
    <s v="Settled"/>
    <n v="12"/>
    <n v="20"/>
    <s v="AGT002"/>
    <s v="Life"/>
    <s v="Fast Track"/>
    <n v="1"/>
    <s v="Valid"/>
    <x v="0"/>
    <x v="2"/>
  </r>
  <r>
    <x v="2331"/>
    <s v="CUST00784"/>
    <s v="POL01373"/>
    <x v="5"/>
    <s v="East"/>
    <n v="67976.53"/>
    <d v="2025-06-05T00:00:00"/>
    <d v="2025-06-28T00:00:00"/>
    <s v="Settled"/>
    <n v="23"/>
    <n v="15"/>
    <s v="AGT031"/>
    <s v="Health"/>
    <s v="Manual Review"/>
    <n v="1"/>
    <s v="Valid"/>
    <x v="2"/>
    <x v="3"/>
  </r>
  <r>
    <x v="2332"/>
    <s v="CUST01919"/>
    <s v="POL00391"/>
    <x v="14"/>
    <s v="South"/>
    <n v="87598.11"/>
    <d v="2025-07-30T00:00:00"/>
    <d v="2025-08-10T00:00:00"/>
    <s v="Settled"/>
    <n v="11"/>
    <n v="15"/>
    <s v="AGT026"/>
    <s v="Health"/>
    <s v="Standard"/>
    <n v="1"/>
    <s v="Valid"/>
    <x v="2"/>
    <x v="0"/>
  </r>
  <r>
    <x v="2333"/>
    <s v="CUST00546"/>
    <s v="POL01750"/>
    <x v="8"/>
    <s v="East"/>
    <n v="167735.96"/>
    <d v="2025-09-12T00:00:00"/>
    <m/>
    <s v="Pending"/>
    <n v="19"/>
    <n v="20"/>
    <s v="AGT043"/>
    <s v="Life"/>
    <s v="Standard"/>
    <n v="1"/>
    <s v="Valid"/>
    <x v="4"/>
    <x v="3"/>
  </r>
  <r>
    <x v="2334"/>
    <s v="CUST02245"/>
    <s v="POL02300"/>
    <x v="7"/>
    <s v="East"/>
    <n v="82006.34"/>
    <d v="2025-01-18T00:00:00"/>
    <d v="2025-01-23T00:00:00"/>
    <s v="Settled"/>
    <n v="5"/>
    <n v="7"/>
    <s v="AGT067"/>
    <s v="Travel"/>
    <s v="Manual Review"/>
    <n v="1"/>
    <s v="Valid"/>
    <x v="2"/>
    <x v="3"/>
  </r>
  <r>
    <x v="2335"/>
    <s v="CUST02418"/>
    <s v="POL00730"/>
    <x v="6"/>
    <s v="West"/>
    <n v="352822.51"/>
    <d v="2025-08-12T00:00:00"/>
    <d v="2025-08-24T00:00:00"/>
    <s v="Settled"/>
    <n v="12"/>
    <n v="12"/>
    <s v="AGT067"/>
    <s v="Home"/>
    <s v="Standard"/>
    <n v="1"/>
    <s v="Valid"/>
    <x v="0"/>
    <x v="1"/>
  </r>
  <r>
    <x v="2336"/>
    <s v="CUST02427"/>
    <s v="POL01296"/>
    <x v="3"/>
    <s v="South"/>
    <n v="262360.53999999998"/>
    <d v="2025-10-23T00:00:00"/>
    <m/>
    <s v="Under Review"/>
    <n v="7"/>
    <n v="10"/>
    <s v="AGT011"/>
    <s v="Motor"/>
    <s v="Standard"/>
    <n v="1"/>
    <s v="Valid"/>
    <x v="2"/>
    <x v="0"/>
  </r>
  <r>
    <x v="2337"/>
    <s v="CUST02490"/>
    <s v="POL02850"/>
    <x v="2"/>
    <s v="Central"/>
    <n v="95207.09"/>
    <d v="2025-06-29T00:00:00"/>
    <d v="2025-07-12T00:00:00"/>
    <s v="Settled"/>
    <n v="13"/>
    <n v="20"/>
    <s v="AGT060"/>
    <s v="Life"/>
    <s v="Standard"/>
    <n v="1"/>
    <s v="Valid"/>
    <x v="2"/>
    <x v="4"/>
  </r>
  <r>
    <x v="2338"/>
    <s v="CUST01710"/>
    <s v="POL02272"/>
    <x v="3"/>
    <s v="South"/>
    <n v="80526.77"/>
    <d v="2025-08-08T00:00:00"/>
    <m/>
    <s v="Pending"/>
    <n v="8"/>
    <n v="10"/>
    <s v="AGT003"/>
    <s v="Motor"/>
    <s v="Fast Track"/>
    <n v="1"/>
    <s v="Valid"/>
    <x v="2"/>
    <x v="0"/>
  </r>
  <r>
    <x v="2339"/>
    <s v="CUST00815"/>
    <s v="POL02557"/>
    <x v="4"/>
    <s v="South"/>
    <n v="112564.66"/>
    <d v="2025-01-29T00:00:00"/>
    <m/>
    <s v="Under Review"/>
    <n v="18"/>
    <n v="15"/>
    <s v="AGT041"/>
    <s v="Health"/>
    <s v="Manual Review"/>
    <n v="1"/>
    <s v="Valid"/>
    <x v="3"/>
    <x v="0"/>
  </r>
  <r>
    <x v="2340"/>
    <s v="CUST00374"/>
    <s v="POL01439"/>
    <x v="0"/>
    <s v="Central"/>
    <n v="41090.46"/>
    <d v="2025-09-09T00:00:00"/>
    <d v="2025-09-26T00:00:00"/>
    <s v="Settled"/>
    <n v="17"/>
    <n v="10"/>
    <s v="AGT046"/>
    <s v="Motor"/>
    <s v="Manual Review"/>
    <n v="1"/>
    <s v="Valid"/>
    <x v="3"/>
    <x v="4"/>
  </r>
  <r>
    <x v="2341"/>
    <s v="CUST01003"/>
    <s v="POL01580"/>
    <x v="14"/>
    <s v="South"/>
    <n v="108308.22"/>
    <d v="2025-11-02T00:00:00"/>
    <d v="2025-11-10T00:00:00"/>
    <s v="Settled"/>
    <n v="8"/>
    <n v="15"/>
    <s v="AGT033"/>
    <s v="Health"/>
    <s v="Standard"/>
    <n v="1"/>
    <s v="Valid"/>
    <x v="2"/>
    <x v="0"/>
  </r>
  <r>
    <x v="2342"/>
    <s v="CUST01407"/>
    <s v="POL01591"/>
    <x v="2"/>
    <s v="North"/>
    <n v="117917.78"/>
    <d v="2025-04-29T00:00:00"/>
    <d v="2025-05-19T00:00:00"/>
    <s v="Settled"/>
    <n v="20"/>
    <n v="20"/>
    <s v="AGT071"/>
    <s v="Life"/>
    <s v="Standard"/>
    <n v="1"/>
    <s v="Valid"/>
    <x v="0"/>
    <x v="2"/>
  </r>
  <r>
    <x v="2343"/>
    <s v="CUST01007"/>
    <s v="POL01441"/>
    <x v="5"/>
    <s v="North"/>
    <n v="221226.47"/>
    <d v="2025-05-19T00:00:00"/>
    <m/>
    <s v="Under Review"/>
    <n v="10"/>
    <n v="15"/>
    <s v="AGT051"/>
    <s v="Health"/>
    <s v="Fast Track"/>
    <n v="1"/>
    <s v="Valid"/>
    <x v="1"/>
    <x v="2"/>
  </r>
  <r>
    <x v="2344"/>
    <s v="CUST01434"/>
    <s v="POL00462"/>
    <x v="2"/>
    <s v="West"/>
    <n v="110743.9"/>
    <d v="2025-06-22T00:00:00"/>
    <m/>
    <s v="Pending"/>
    <n v="28"/>
    <n v="20"/>
    <s v="AGT079"/>
    <s v="Life"/>
    <s v="Manual Review"/>
    <n v="1"/>
    <s v="Valid"/>
    <x v="2"/>
    <x v="1"/>
  </r>
  <r>
    <x v="2345"/>
    <s v="CUST01316"/>
    <s v="POL00131"/>
    <x v="6"/>
    <s v="East"/>
    <n v="129445.6"/>
    <d v="2025-02-18T00:00:00"/>
    <d v="2025-03-08T00:00:00"/>
    <s v="Settled"/>
    <n v="18"/>
    <n v="12"/>
    <s v="AGT035"/>
    <s v="Home"/>
    <s v="Standard"/>
    <n v="1"/>
    <s v="Valid"/>
    <x v="3"/>
    <x v="3"/>
  </r>
  <r>
    <x v="2346"/>
    <s v="CUST01555"/>
    <s v="POL02664"/>
    <x v="3"/>
    <s v="East"/>
    <n v="108566.34"/>
    <d v="2025-01-31T00:00:00"/>
    <d v="2025-02-25T00:00:00"/>
    <s v="Settled"/>
    <n v="25"/>
    <n v="10"/>
    <s v="AGT033"/>
    <s v="Motor"/>
    <s v="Manual Review"/>
    <n v="1"/>
    <s v="Valid"/>
    <x v="0"/>
    <x v="3"/>
  </r>
  <r>
    <x v="2347"/>
    <s v="CUST00452"/>
    <s v="POL01719"/>
    <x v="14"/>
    <s v="North"/>
    <n v="57568.55"/>
    <d v="2025-01-29T00:00:00"/>
    <d v="2025-02-14T00:00:00"/>
    <s v="Settled"/>
    <n v="16"/>
    <n v="15"/>
    <s v="AGT048"/>
    <s v="Health"/>
    <s v="Standard"/>
    <n v="1"/>
    <s v="Valid"/>
    <x v="0"/>
    <x v="2"/>
  </r>
  <r>
    <x v="2348"/>
    <s v="CUST01006"/>
    <s v="POL01705"/>
    <x v="9"/>
    <s v="North"/>
    <n v="268452.28000000003"/>
    <d v="2025-02-23T00:00:00"/>
    <d v="2025-03-06T00:00:00"/>
    <s v="Settled"/>
    <n v="11"/>
    <n v="12"/>
    <s v="AGT020"/>
    <s v="Home"/>
    <s v="Standard"/>
    <n v="1"/>
    <s v="Valid"/>
    <x v="1"/>
    <x v="2"/>
  </r>
  <r>
    <x v="2349"/>
    <s v="CUST02431"/>
    <s v="POL01907"/>
    <x v="1"/>
    <s v="South"/>
    <n v="91609.43"/>
    <d v="2025-09-20T00:00:00"/>
    <d v="2025-10-05T00:00:00"/>
    <s v="Settled"/>
    <n v="15"/>
    <n v="20"/>
    <s v="AGT064"/>
    <s v="Life"/>
    <s v="Standard"/>
    <n v="1"/>
    <s v="Valid"/>
    <x v="0"/>
    <x v="0"/>
  </r>
  <r>
    <x v="2350"/>
    <s v="CUST00899"/>
    <s v="POL01320"/>
    <x v="8"/>
    <s v="East"/>
    <n v="294085.32"/>
    <d v="2025-07-30T00:00:00"/>
    <m/>
    <s v="Pending"/>
    <n v="18"/>
    <n v="20"/>
    <s v="AGT025"/>
    <s v="Life"/>
    <s v="Fast Track"/>
    <n v="1"/>
    <s v="Valid"/>
    <x v="0"/>
    <x v="3"/>
  </r>
  <r>
    <x v="2351"/>
    <s v="CUST00582"/>
    <s v="POL02854"/>
    <x v="9"/>
    <s v="South"/>
    <n v="36751.06"/>
    <d v="2025-07-24T00:00:00"/>
    <d v="2025-08-12T00:00:00"/>
    <s v="Settled"/>
    <n v="19"/>
    <n v="12"/>
    <s v="AGT010"/>
    <s v="Home"/>
    <s v="Manual Review"/>
    <n v="1"/>
    <s v="Valid"/>
    <x v="2"/>
    <x v="0"/>
  </r>
  <r>
    <x v="2352"/>
    <s v="CUST01924"/>
    <s v="POL01504"/>
    <x v="3"/>
    <s v="East"/>
    <n v="66542.7"/>
    <d v="2025-01-26T00:00:00"/>
    <m/>
    <s v="Pending"/>
    <n v="13"/>
    <n v="12"/>
    <s v="AGT038"/>
    <s v="Home"/>
    <s v="Standard"/>
    <n v="1"/>
    <s v="Valid"/>
    <x v="3"/>
    <x v="3"/>
  </r>
  <r>
    <x v="2353"/>
    <s v="CUST02456"/>
    <s v="POL01604"/>
    <x v="3"/>
    <s v="West"/>
    <n v="47153.3"/>
    <d v="2025-03-26T00:00:00"/>
    <d v="2025-04-02T00:00:00"/>
    <s v="Settled"/>
    <n v="7"/>
    <n v="10"/>
    <s v="AGT056"/>
    <s v="Motor"/>
    <s v="Standard"/>
    <n v="1"/>
    <s v="Valid"/>
    <x v="3"/>
    <x v="1"/>
  </r>
  <r>
    <x v="2354"/>
    <s v="CUST02039"/>
    <s v="POL01701"/>
    <x v="12"/>
    <s v="West"/>
    <n v="20916.66"/>
    <d v="2025-11-09T00:00:00"/>
    <d v="2025-11-18T00:00:00"/>
    <s v="Settled"/>
    <n v="9"/>
    <n v="7"/>
    <s v="AGT044"/>
    <s v="Travel"/>
    <s v="Fast Track"/>
    <n v="1"/>
    <s v="Valid"/>
    <x v="2"/>
    <x v="1"/>
  </r>
  <r>
    <x v="2355"/>
    <s v="CUST00289"/>
    <s v="POL00504"/>
    <x v="8"/>
    <s v="East"/>
    <n v="685305.35"/>
    <d v="2025-06-28T00:00:00"/>
    <d v="2025-07-19T00:00:00"/>
    <s v="Settled"/>
    <n v="21"/>
    <n v="20"/>
    <s v="AGT005"/>
    <s v="Life"/>
    <s v="Standard"/>
    <n v="1"/>
    <s v="Valid"/>
    <x v="4"/>
    <x v="3"/>
  </r>
  <r>
    <x v="2356"/>
    <s v="CUST00688"/>
    <s v="POL00555"/>
    <x v="1"/>
    <s v="East"/>
    <n v="140011.75"/>
    <d v="2025-01-27T00:00:00"/>
    <d v="2025-02-13T00:00:00"/>
    <s v="Settled"/>
    <n v="17"/>
    <n v="20"/>
    <s v="AGT002"/>
    <s v="Life"/>
    <s v="Standard"/>
    <n v="1"/>
    <s v="Valid"/>
    <x v="4"/>
    <x v="3"/>
  </r>
  <r>
    <x v="2357"/>
    <s v="CUST00842"/>
    <s v="POL00577"/>
    <x v="4"/>
    <s v="North"/>
    <n v="30949.98"/>
    <d v="2025-11-13T00:00:00"/>
    <m/>
    <s v="Under Review"/>
    <n v="7"/>
    <n v="15"/>
    <s v="AGT059"/>
    <s v="Health"/>
    <s v="Fast Track"/>
    <n v="1"/>
    <s v="Valid"/>
    <x v="0"/>
    <x v="2"/>
  </r>
  <r>
    <x v="2358"/>
    <s v="CUST01648"/>
    <s v="POL00814"/>
    <x v="5"/>
    <s v="East"/>
    <n v="64229.23"/>
    <d v="2025-07-08T00:00:00"/>
    <m/>
    <s v="Under Review"/>
    <n v="16"/>
    <n v="15"/>
    <s v="AGT080"/>
    <s v="Health"/>
    <s v="Fast Track"/>
    <n v="1"/>
    <s v="Valid"/>
    <x v="0"/>
    <x v="3"/>
  </r>
  <r>
    <x v="2359"/>
    <s v="CUST00318"/>
    <s v="POL00512"/>
    <x v="10"/>
    <s v="North"/>
    <n v="32293.439999999999"/>
    <d v="2025-06-14T00:00:00"/>
    <d v="2025-06-21T00:00:00"/>
    <s v="Settled"/>
    <n v="7"/>
    <n v="7"/>
    <s v="AGT017"/>
    <s v="Travel"/>
    <s v="Standard"/>
    <n v="1"/>
    <s v="Valid"/>
    <x v="1"/>
    <x v="2"/>
  </r>
  <r>
    <x v="2360"/>
    <s v="CUST01102"/>
    <s v="POL00718"/>
    <x v="4"/>
    <s v="West"/>
    <n v="117887.2"/>
    <d v="2025-07-19T00:00:00"/>
    <d v="2025-08-06T00:00:00"/>
    <s v="Settled"/>
    <n v="18"/>
    <n v="15"/>
    <s v="AGT078"/>
    <s v="Health"/>
    <s v="Standard"/>
    <n v="1"/>
    <s v="Valid"/>
    <x v="2"/>
    <x v="1"/>
  </r>
  <r>
    <x v="2361"/>
    <s v="CUST02346"/>
    <s v="POL03004"/>
    <x v="9"/>
    <s v="East"/>
    <n v="232866.1"/>
    <d v="2025-05-11T00:00:00"/>
    <d v="2025-06-04T00:00:00"/>
    <s v="Settled"/>
    <n v="24"/>
    <n v="12"/>
    <s v="AGT040"/>
    <s v="Home"/>
    <s v="Manual Review"/>
    <n v="1"/>
    <s v="Valid"/>
    <x v="3"/>
    <x v="3"/>
  </r>
  <r>
    <x v="2362"/>
    <s v="CUST00443"/>
    <s v="POL01155"/>
    <x v="3"/>
    <s v="East"/>
    <n v="16068.76"/>
    <d v="2025-08-17T00:00:00"/>
    <d v="2025-08-20T00:00:00"/>
    <s v="Settled"/>
    <n v="3"/>
    <n v="10"/>
    <s v="AGT012"/>
    <s v="Motor"/>
    <s v="Standard"/>
    <n v="1"/>
    <s v="Valid"/>
    <x v="0"/>
    <x v="3"/>
  </r>
  <r>
    <x v="2363"/>
    <s v="CUST00967"/>
    <s v="POL02539"/>
    <x v="11"/>
    <s v="Central"/>
    <n v="194805.66"/>
    <d v="2025-04-13T00:00:00"/>
    <d v="2025-04-27T00:00:00"/>
    <s v="Settled"/>
    <n v="14"/>
    <n v="10"/>
    <s v="AGT022"/>
    <s v="Motor"/>
    <s v="Manual Review"/>
    <n v="1"/>
    <s v="Valid"/>
    <x v="1"/>
    <x v="4"/>
  </r>
  <r>
    <x v="2364"/>
    <s v="CUST01539"/>
    <s v="POL01259"/>
    <x v="12"/>
    <s v="South"/>
    <n v="17623.23"/>
    <d v="2025-04-29T00:00:00"/>
    <d v="2025-05-15T00:00:00"/>
    <s v="Settled"/>
    <n v="16"/>
    <n v="7"/>
    <s v="AGT078"/>
    <s v="Travel"/>
    <s v="Manual Review"/>
    <n v="1"/>
    <s v="Valid"/>
    <x v="3"/>
    <x v="0"/>
  </r>
  <r>
    <x v="2365"/>
    <s v="CUST01991"/>
    <s v="POL02640"/>
    <x v="4"/>
    <s v="North"/>
    <n v="70926.55"/>
    <d v="2025-03-02T00:00:00"/>
    <m/>
    <s v="Under Review"/>
    <n v="25"/>
    <n v="15"/>
    <s v="AGT026"/>
    <s v="Health"/>
    <s v="Manual Review"/>
    <n v="1"/>
    <s v="Valid"/>
    <x v="1"/>
    <x v="2"/>
  </r>
  <r>
    <x v="2366"/>
    <s v="CUST00840"/>
    <s v="POL02410"/>
    <x v="0"/>
    <s v="Central"/>
    <n v="65986.320000000007"/>
    <d v="2025-03-07T00:00:00"/>
    <d v="2025-03-14T00:00:00"/>
    <s v="Settled"/>
    <n v="7"/>
    <n v="10"/>
    <s v="AGT068"/>
    <s v="Motor"/>
    <s v="Standard"/>
    <n v="1"/>
    <s v="Valid"/>
    <x v="1"/>
    <x v="4"/>
  </r>
  <r>
    <x v="2367"/>
    <s v="CUST00367"/>
    <s v="POL02690"/>
    <x v="8"/>
    <s v="South"/>
    <n v="73188.34"/>
    <d v="2025-11-01T00:00:00"/>
    <d v="2025-11-26T00:00:00"/>
    <s v="Settled"/>
    <n v="25"/>
    <n v="20"/>
    <s v="AGT051"/>
    <s v="Life"/>
    <s v="Fraud Review"/>
    <n v="1"/>
    <s v="Valid"/>
    <x v="3"/>
    <x v="0"/>
  </r>
  <r>
    <x v="2368"/>
    <s v="CUST01456"/>
    <s v="POL00923"/>
    <x v="3"/>
    <s v="South"/>
    <n v="83046.34"/>
    <d v="2025-03-09T00:00:00"/>
    <m/>
    <s v="Pending"/>
    <n v="10"/>
    <n v="12"/>
    <s v="AGT065"/>
    <s v="Home"/>
    <s v="Fast Track"/>
    <n v="1"/>
    <s v="Valid"/>
    <x v="1"/>
    <x v="0"/>
  </r>
  <r>
    <x v="2369"/>
    <s v="CUST02455"/>
    <s v="POL00307"/>
    <x v="1"/>
    <s v="South"/>
    <n v="571699.63"/>
    <d v="2025-02-27T00:00:00"/>
    <m/>
    <s v="Under Review"/>
    <n v="30"/>
    <n v="20"/>
    <s v="AGT035"/>
    <s v="Life"/>
    <s v="Manual Review"/>
    <n v="1"/>
    <s v="Valid"/>
    <x v="3"/>
    <x v="0"/>
  </r>
  <r>
    <x v="2370"/>
    <s v="CUST01966"/>
    <s v="POL00986"/>
    <x v="9"/>
    <s v="South"/>
    <n v="165820.64000000001"/>
    <d v="2025-06-08T00:00:00"/>
    <m/>
    <s v="Under Review"/>
    <n v="1"/>
    <n v="12"/>
    <s v="AGT010"/>
    <s v="Home"/>
    <s v="Standard"/>
    <n v="1"/>
    <s v="Valid"/>
    <x v="2"/>
    <x v="0"/>
  </r>
  <r>
    <x v="2371"/>
    <s v="CUST00981"/>
    <s v="POL02247"/>
    <x v="14"/>
    <s v="East"/>
    <n v="61396.79"/>
    <d v="2025-01-19T00:00:00"/>
    <d v="2025-01-20T00:00:00"/>
    <s v="Settled"/>
    <n v="1"/>
    <n v="15"/>
    <s v="AGT040"/>
    <s v="Health"/>
    <s v="Fast Track"/>
    <n v="1"/>
    <s v="Valid"/>
    <x v="1"/>
    <x v="3"/>
  </r>
  <r>
    <x v="2372"/>
    <s v="CUST00861"/>
    <s v="POL02094"/>
    <x v="3"/>
    <s v="West"/>
    <n v="74653.84"/>
    <d v="2025-05-18T00:00:00"/>
    <d v="2025-06-02T00:00:00"/>
    <s v="Settled"/>
    <n v="15"/>
    <n v="10"/>
    <s v="AGT076"/>
    <s v="Motor"/>
    <s v="Standard"/>
    <n v="1"/>
    <s v="Valid"/>
    <x v="3"/>
    <x v="1"/>
  </r>
  <r>
    <x v="2373"/>
    <s v="CUST01935"/>
    <s v="POL02254"/>
    <x v="12"/>
    <s v="West"/>
    <n v="40495.620000000003"/>
    <d v="2025-02-17T00:00:00"/>
    <d v="2025-02-18T00:00:00"/>
    <s v="Settled"/>
    <n v="1"/>
    <n v="7"/>
    <s v="AGT080"/>
    <s v="Travel"/>
    <s v="Standard"/>
    <n v="1"/>
    <s v="Valid"/>
    <x v="1"/>
    <x v="1"/>
  </r>
  <r>
    <x v="2374"/>
    <s v="CUST01008"/>
    <s v="POL03179"/>
    <x v="10"/>
    <s v="East"/>
    <n v="25355.34"/>
    <d v="2025-03-28T00:00:00"/>
    <d v="2025-04-04T00:00:00"/>
    <s v="Rejected"/>
    <n v="7"/>
    <n v="7"/>
    <s v="AGT033"/>
    <s v="Travel"/>
    <s v="Standard"/>
    <n v="1"/>
    <s v="Valid"/>
    <x v="0"/>
    <x v="3"/>
  </r>
  <r>
    <x v="2375"/>
    <s v="CUST01920"/>
    <s v="POL00720"/>
    <x v="11"/>
    <s v="West"/>
    <n v="89523.87"/>
    <d v="2025-03-02T00:00:00"/>
    <d v="2025-03-04T00:00:00"/>
    <s v="Settled"/>
    <n v="2"/>
    <n v="10"/>
    <s v="AGT010"/>
    <s v="Motor"/>
    <s v="Standard"/>
    <n v="1"/>
    <s v="Valid"/>
    <x v="1"/>
    <x v="1"/>
  </r>
  <r>
    <x v="2376"/>
    <s v="CUST00367"/>
    <s v="POL01422"/>
    <x v="14"/>
    <s v="West"/>
    <n v="50519.63"/>
    <d v="2025-10-17T00:00:00"/>
    <m/>
    <s v="Pending"/>
    <n v="10"/>
    <n v="15"/>
    <s v="AGT018"/>
    <s v="Health"/>
    <s v="Standard"/>
    <n v="1"/>
    <s v="Valid"/>
    <x v="3"/>
    <x v="1"/>
  </r>
  <r>
    <x v="2377"/>
    <s v="CUST01707"/>
    <s v="POL01571"/>
    <x v="12"/>
    <s v="North"/>
    <n v="16227.77"/>
    <d v="2025-05-22T00:00:00"/>
    <d v="2025-06-10T00:00:00"/>
    <s v="Settled"/>
    <n v="19"/>
    <n v="7"/>
    <s v="AGT031"/>
    <s v="Travel"/>
    <s v="Fraud Review"/>
    <n v="1"/>
    <s v="Valid"/>
    <x v="2"/>
    <x v="2"/>
  </r>
  <r>
    <x v="2378"/>
    <s v="CUST00239"/>
    <s v="POL00478"/>
    <x v="4"/>
    <s v="East"/>
    <n v="70077.89"/>
    <d v="2025-01-01T00:00:00"/>
    <d v="2025-01-22T00:00:00"/>
    <s v="Settled"/>
    <n v="21"/>
    <n v="15"/>
    <s v="AGT079"/>
    <s v="Health"/>
    <s v="Standard"/>
    <n v="1"/>
    <s v="Valid"/>
    <x v="0"/>
    <x v="3"/>
  </r>
  <r>
    <x v="2379"/>
    <s v="CUST01956"/>
    <s v="POL02120"/>
    <x v="5"/>
    <s v="North"/>
    <n v="17696.46"/>
    <d v="2025-10-31T00:00:00"/>
    <d v="2025-11-15T00:00:00"/>
    <s v="Settled"/>
    <n v="15"/>
    <n v="15"/>
    <s v="AGT043"/>
    <s v="Health"/>
    <s v="Standard"/>
    <n v="1"/>
    <s v="Valid"/>
    <x v="3"/>
    <x v="2"/>
  </r>
  <r>
    <x v="2380"/>
    <s v="CUST01330"/>
    <s v="POL00157"/>
    <x v="1"/>
    <s v="South"/>
    <n v="470789.53"/>
    <d v="2025-11-30T00:00:00"/>
    <d v="2025-12-10T00:00:00"/>
    <s v="Settled"/>
    <n v="10"/>
    <n v="20"/>
    <s v="AGT040"/>
    <s v="Life"/>
    <s v="Fast Track"/>
    <n v="1"/>
    <s v="Valid"/>
    <x v="0"/>
    <x v="0"/>
  </r>
  <r>
    <x v="2381"/>
    <s v="CUST00575"/>
    <s v="POL02872"/>
    <x v="2"/>
    <s v="West"/>
    <n v="316659.52"/>
    <d v="2025-02-15T00:00:00"/>
    <d v="2025-02-25T00:00:00"/>
    <s v="Settled"/>
    <n v="10"/>
    <n v="20"/>
    <s v="AGT066"/>
    <s v="Life"/>
    <s v="Standard"/>
    <n v="1"/>
    <s v="Valid"/>
    <x v="4"/>
    <x v="1"/>
  </r>
  <r>
    <x v="2382"/>
    <s v="CUST01142"/>
    <s v="POL00283"/>
    <x v="9"/>
    <s v="West"/>
    <n v="95208.12"/>
    <d v="2025-02-03T00:00:00"/>
    <d v="2025-02-21T00:00:00"/>
    <s v="Settled"/>
    <n v="18"/>
    <n v="12"/>
    <s v="AGT015"/>
    <s v="Home"/>
    <s v="Manual Review"/>
    <n v="1"/>
    <s v="Valid"/>
    <x v="2"/>
    <x v="1"/>
  </r>
  <r>
    <x v="2383"/>
    <s v="CUST00562"/>
    <s v="POL00354"/>
    <x v="5"/>
    <s v="Central"/>
    <n v="142652.14000000001"/>
    <d v="2025-02-18T00:00:00"/>
    <d v="2025-02-27T00:00:00"/>
    <s v="Settled"/>
    <n v="9"/>
    <n v="15"/>
    <s v="AGT023"/>
    <s v="Health"/>
    <s v="Fast Track"/>
    <n v="1"/>
    <s v="Valid"/>
    <x v="1"/>
    <x v="4"/>
  </r>
  <r>
    <x v="2384"/>
    <s v="CUST00627"/>
    <s v="POL00556"/>
    <x v="6"/>
    <s v="East"/>
    <n v="141472.01"/>
    <d v="2025-04-01T00:00:00"/>
    <d v="2025-04-11T00:00:00"/>
    <s v="Settled"/>
    <n v="10"/>
    <n v="12"/>
    <s v="AGT060"/>
    <s v="Home"/>
    <s v="Standard"/>
    <n v="1"/>
    <s v="Valid"/>
    <x v="1"/>
    <x v="3"/>
  </r>
  <r>
    <x v="2385"/>
    <s v="CUST01241"/>
    <s v="POL02856"/>
    <x v="6"/>
    <s v="North"/>
    <n v="219631.42"/>
    <d v="2025-05-27T00:00:00"/>
    <d v="2025-06-14T00:00:00"/>
    <s v="Settled"/>
    <n v="18"/>
    <n v="12"/>
    <s v="AGT032"/>
    <s v="Home"/>
    <s v="Standard"/>
    <n v="1"/>
    <s v="Valid"/>
    <x v="2"/>
    <x v="2"/>
  </r>
  <r>
    <x v="2386"/>
    <s v="CUST02321"/>
    <s v="POL02757"/>
    <x v="14"/>
    <s v="North"/>
    <n v="237352.92"/>
    <d v="2025-09-22T00:00:00"/>
    <m/>
    <s v="Pending"/>
    <n v="8"/>
    <n v="15"/>
    <s v="AGT048"/>
    <s v="Health"/>
    <s v="Standard"/>
    <n v="1"/>
    <s v="Valid"/>
    <x v="0"/>
    <x v="2"/>
  </r>
  <r>
    <x v="2387"/>
    <s v="CUST00456"/>
    <s v="POL02952"/>
    <x v="8"/>
    <s v="South"/>
    <n v="371908.03"/>
    <d v="2025-10-29T00:00:00"/>
    <m/>
    <s v="Under Review"/>
    <n v="24"/>
    <n v="20"/>
    <s v="AGT066"/>
    <s v="Life"/>
    <s v="Manual Review"/>
    <n v="1"/>
    <s v="Valid"/>
    <x v="3"/>
    <x v="0"/>
  </r>
  <r>
    <x v="2388"/>
    <s v="CUST02482"/>
    <s v="POL02667"/>
    <x v="3"/>
    <s v="South"/>
    <n v="40713.300000000003"/>
    <d v="2025-10-14T00:00:00"/>
    <m/>
    <s v="Pending"/>
    <n v="11"/>
    <n v="10"/>
    <s v="AGT060"/>
    <s v="Motor"/>
    <s v="Standard"/>
    <n v="1"/>
    <s v="Valid"/>
    <x v="3"/>
    <x v="0"/>
  </r>
  <r>
    <x v="2389"/>
    <s v="CUST02299"/>
    <s v="POL02956"/>
    <x v="3"/>
    <s v="East"/>
    <n v="176206.95"/>
    <d v="2025-11-06T00:00:00"/>
    <d v="2025-11-11T00:00:00"/>
    <s v="Settled"/>
    <n v="5"/>
    <n v="12"/>
    <s v="AGT043"/>
    <s v="Home"/>
    <s v="Fast Track"/>
    <n v="1"/>
    <s v="Valid"/>
    <x v="0"/>
    <x v="3"/>
  </r>
  <r>
    <x v="2390"/>
    <s v="CUST01597"/>
    <s v="POL01509"/>
    <x v="11"/>
    <s v="West"/>
    <n v="40800.92"/>
    <d v="2025-01-19T00:00:00"/>
    <d v="2025-02-08T00:00:00"/>
    <s v="Settled"/>
    <n v="20"/>
    <n v="10"/>
    <s v="AGT006"/>
    <s v="Motor"/>
    <s v="Manual Review"/>
    <n v="1"/>
    <s v="Valid"/>
    <x v="1"/>
    <x v="1"/>
  </r>
  <r>
    <x v="2391"/>
    <s v="CUST00448"/>
    <s v="POL00016"/>
    <x v="9"/>
    <s v="North"/>
    <n v="67021.55"/>
    <d v="2025-11-14T00:00:00"/>
    <d v="2025-11-27T00:00:00"/>
    <s v="Settled"/>
    <n v="13"/>
    <n v="12"/>
    <s v="AGT069"/>
    <s v="Home"/>
    <s v="Manual Review"/>
    <n v="1"/>
    <s v="Valid"/>
    <x v="0"/>
    <x v="2"/>
  </r>
  <r>
    <x v="2392"/>
    <s v="CUST01191"/>
    <s v="POL01402"/>
    <x v="4"/>
    <s v="North"/>
    <n v="70275.38"/>
    <d v="2025-08-07T00:00:00"/>
    <d v="2025-08-16T00:00:00"/>
    <s v="Settled"/>
    <n v="9"/>
    <n v="15"/>
    <s v="AGT007"/>
    <s v="Health"/>
    <s v="Fast Track"/>
    <n v="1"/>
    <s v="Valid"/>
    <x v="2"/>
    <x v="2"/>
  </r>
  <r>
    <x v="2393"/>
    <s v="CUST01829"/>
    <s v="POL00708"/>
    <x v="0"/>
    <s v="North"/>
    <n v="137988.56"/>
    <d v="2025-02-12T00:00:00"/>
    <d v="2025-02-18T00:00:00"/>
    <s v="Settled"/>
    <n v="6"/>
    <n v="10"/>
    <s v="AGT006"/>
    <s v="Motor"/>
    <s v="Standard"/>
    <n v="1"/>
    <s v="Valid"/>
    <x v="0"/>
    <x v="2"/>
  </r>
  <r>
    <x v="2394"/>
    <s v="CUST00531"/>
    <s v="POL00784"/>
    <x v="4"/>
    <s v="West"/>
    <n v="138417.5"/>
    <d v="2025-11-28T00:00:00"/>
    <d v="2025-12-12T00:00:00"/>
    <s v="Settled"/>
    <n v="14"/>
    <n v="15"/>
    <s v="AGT018"/>
    <s v="Health"/>
    <s v="Fraud Review"/>
    <n v="1"/>
    <s v="Valid"/>
    <x v="0"/>
    <x v="1"/>
  </r>
  <r>
    <x v="2395"/>
    <s v="CUST02300"/>
    <s v="POL02212"/>
    <x v="12"/>
    <s v="South"/>
    <n v="53356.49"/>
    <d v="2025-08-24T00:00:00"/>
    <d v="2025-09-03T00:00:00"/>
    <s v="Settled"/>
    <n v="10"/>
    <n v="7"/>
    <s v="AGT023"/>
    <s v="Travel"/>
    <s v="Manual Review"/>
    <n v="1"/>
    <s v="Valid"/>
    <x v="0"/>
    <x v="0"/>
  </r>
  <r>
    <x v="2396"/>
    <s v="CUST00662"/>
    <s v="POL00534"/>
    <x v="14"/>
    <s v="North"/>
    <n v="92068.28"/>
    <d v="2025-09-09T00:00:00"/>
    <m/>
    <s v="Pending"/>
    <n v="22"/>
    <n v="15"/>
    <s v="AGT064"/>
    <s v="Health"/>
    <s v="Manual Review"/>
    <n v="1"/>
    <s v="Valid"/>
    <x v="4"/>
    <x v="2"/>
  </r>
  <r>
    <x v="2397"/>
    <s v="CUST00039"/>
    <s v="POL01030"/>
    <x v="6"/>
    <s v="South"/>
    <n v="159268.88"/>
    <d v="2025-08-05T00:00:00"/>
    <d v="2025-08-17T00:00:00"/>
    <s v="Settled"/>
    <n v="12"/>
    <n v="12"/>
    <s v="AGT045"/>
    <s v="Home"/>
    <s v="Manual Review"/>
    <n v="1"/>
    <s v="Valid"/>
    <x v="2"/>
    <x v="0"/>
  </r>
  <r>
    <x v="2398"/>
    <s v="CUST00023"/>
    <s v="POL01257"/>
    <x v="8"/>
    <s v="South"/>
    <n v="443348.31"/>
    <d v="2025-09-19T00:00:00"/>
    <d v="2025-10-04T00:00:00"/>
    <s v="Settled"/>
    <n v="15"/>
    <n v="20"/>
    <s v="AGT074"/>
    <s v="Life"/>
    <s v="Standard"/>
    <n v="1"/>
    <s v="Valid"/>
    <x v="3"/>
    <x v="0"/>
  </r>
  <r>
    <x v="2399"/>
    <s v="CUST01747"/>
    <s v="POL00196"/>
    <x v="4"/>
    <s v="South"/>
    <n v="54339.75"/>
    <d v="2025-01-11T00:00:00"/>
    <d v="2025-02-03T00:00:00"/>
    <s v="Settled"/>
    <n v="23"/>
    <n v="15"/>
    <s v="AGT010"/>
    <s v="Health"/>
    <s v="Fraud Review"/>
    <n v="1"/>
    <s v="Valid"/>
    <x v="4"/>
    <x v="0"/>
  </r>
  <r>
    <x v="2400"/>
    <s v="CUST01562"/>
    <s v="POL02245"/>
    <x v="7"/>
    <s v="West"/>
    <n v="43973.279999999999"/>
    <d v="2025-07-05T00:00:00"/>
    <d v="2025-07-19T00:00:00"/>
    <s v="Settled"/>
    <n v="14"/>
    <n v="7"/>
    <s v="AGT079"/>
    <s v="Travel"/>
    <s v="Manual Review"/>
    <n v="1"/>
    <s v="Valid"/>
    <x v="0"/>
    <x v="1"/>
  </r>
  <r>
    <x v="2401"/>
    <s v="CUST00490"/>
    <s v="POL02442"/>
    <x v="3"/>
    <s v="South"/>
    <n v="64833.96"/>
    <d v="2025-08-13T00:00:00"/>
    <d v="2025-09-08T00:00:00"/>
    <s v="Rejected"/>
    <n v="26"/>
    <n v="10"/>
    <s v="AGT039"/>
    <s v="Motor"/>
    <s v="Fraud Review"/>
    <n v="1"/>
    <s v="Valid"/>
    <x v="1"/>
    <x v="0"/>
  </r>
  <r>
    <x v="2402"/>
    <s v="CUST02381"/>
    <s v="POL01788"/>
    <x v="11"/>
    <s v="North"/>
    <n v="49956.63"/>
    <d v="2025-10-16T00:00:00"/>
    <d v="2025-10-22T00:00:00"/>
    <s v="Rejected"/>
    <n v="6"/>
    <n v="10"/>
    <s v="AGT048"/>
    <s v="Motor"/>
    <s v="Fast Track"/>
    <n v="1"/>
    <s v="Valid"/>
    <x v="2"/>
    <x v="2"/>
  </r>
  <r>
    <x v="2403"/>
    <s v="CUST00402"/>
    <s v="POL00092"/>
    <x v="8"/>
    <s v="South"/>
    <n v="237873.89"/>
    <d v="2025-08-21T00:00:00"/>
    <d v="2025-09-08T00:00:00"/>
    <s v="Settled"/>
    <n v="18"/>
    <n v="20"/>
    <s v="AGT002"/>
    <s v="Life"/>
    <s v="Standard"/>
    <n v="1"/>
    <s v="Valid"/>
    <x v="4"/>
    <x v="0"/>
  </r>
  <r>
    <x v="2404"/>
    <s v="CUST01130"/>
    <s v="POL02519"/>
    <x v="0"/>
    <s v="North"/>
    <n v="45390.89"/>
    <d v="2025-03-24T00:00:00"/>
    <d v="2025-03-28T00:00:00"/>
    <s v="Settled"/>
    <n v="4"/>
    <n v="10"/>
    <s v="AGT059"/>
    <s v="Motor"/>
    <s v="Fast Track"/>
    <n v="1"/>
    <s v="Valid"/>
    <x v="2"/>
    <x v="2"/>
  </r>
  <r>
    <x v="2405"/>
    <s v="CUST01349"/>
    <s v="POL01428"/>
    <x v="1"/>
    <s v="Central"/>
    <n v="249929.83"/>
    <d v="2025-08-08T00:00:00"/>
    <d v="2025-09-05T00:00:00"/>
    <s v="Settled"/>
    <n v="28"/>
    <n v="20"/>
    <s v="AGT041"/>
    <s v="Life"/>
    <s v="Standard"/>
    <n v="1"/>
    <s v="Valid"/>
    <x v="3"/>
    <x v="4"/>
  </r>
  <r>
    <x v="2406"/>
    <s v="CUST00376"/>
    <s v="POL00853"/>
    <x v="0"/>
    <s v="West"/>
    <n v="64658.22"/>
    <d v="2025-03-24T00:00:00"/>
    <m/>
    <s v="Pending"/>
    <n v="4"/>
    <n v="10"/>
    <s v="AGT060"/>
    <s v="Motor"/>
    <s v="Standard"/>
    <n v="1"/>
    <s v="Valid"/>
    <x v="2"/>
    <x v="1"/>
  </r>
  <r>
    <x v="2407"/>
    <s v="CUST01291"/>
    <s v="POL03033"/>
    <x v="11"/>
    <s v="East"/>
    <n v="100147.66"/>
    <d v="2025-03-14T00:00:00"/>
    <d v="2025-03-29T00:00:00"/>
    <s v="Settled"/>
    <n v="15"/>
    <n v="10"/>
    <s v="AGT074"/>
    <s v="Motor"/>
    <s v="Standard"/>
    <n v="1"/>
    <s v="Valid"/>
    <x v="3"/>
    <x v="3"/>
  </r>
  <r>
    <x v="2408"/>
    <s v="CUST00500"/>
    <s v="POL02751"/>
    <x v="1"/>
    <s v="East"/>
    <n v="800167.25"/>
    <d v="2025-07-26T00:00:00"/>
    <d v="2025-08-22T00:00:00"/>
    <s v="Rejected"/>
    <n v="27"/>
    <n v="20"/>
    <s v="AGT018"/>
    <s v="Life"/>
    <s v="Standard"/>
    <n v="1"/>
    <s v="Valid"/>
    <x v="2"/>
    <x v="3"/>
  </r>
  <r>
    <x v="2409"/>
    <s v="CUST01108"/>
    <s v="POL01409"/>
    <x v="5"/>
    <s v="South"/>
    <n v="122998.74"/>
    <d v="2025-04-22T00:00:00"/>
    <d v="2025-05-09T00:00:00"/>
    <s v="Settled"/>
    <n v="17"/>
    <n v="15"/>
    <s v="AGT076"/>
    <s v="Health"/>
    <s v="Manual Review"/>
    <n v="1"/>
    <s v="Valid"/>
    <x v="3"/>
    <x v="0"/>
  </r>
  <r>
    <x v="2410"/>
    <s v="CUST02267"/>
    <s v="POL01419"/>
    <x v="10"/>
    <s v="South"/>
    <n v="32373.83"/>
    <d v="2025-04-21T00:00:00"/>
    <d v="2025-05-01T00:00:00"/>
    <s v="Settled"/>
    <n v="10"/>
    <n v="7"/>
    <s v="AGT039"/>
    <s v="Travel"/>
    <s v="Standard"/>
    <n v="1"/>
    <s v="Valid"/>
    <x v="0"/>
    <x v="0"/>
  </r>
  <r>
    <x v="2411"/>
    <s v="CUST02363"/>
    <s v="POL02919"/>
    <x v="14"/>
    <s v="South"/>
    <n v="23163.26"/>
    <d v="2025-07-04T00:00:00"/>
    <m/>
    <s v="Under Review"/>
    <n v="25"/>
    <n v="15"/>
    <s v="AGT026"/>
    <s v="Health"/>
    <s v="Manual Review"/>
    <n v="1"/>
    <s v="Valid"/>
    <x v="3"/>
    <x v="0"/>
  </r>
  <r>
    <x v="2412"/>
    <s v="CUST01097"/>
    <s v="POL00612"/>
    <x v="8"/>
    <s v="West"/>
    <n v="1445321.18"/>
    <d v="2025-03-06T00:00:00"/>
    <m/>
    <s v="Pending"/>
    <n v="14"/>
    <n v="20"/>
    <s v="AGT057"/>
    <s v="Life"/>
    <s v="Fast Track"/>
    <n v="1"/>
    <s v="Valid"/>
    <x v="4"/>
    <x v="1"/>
  </r>
  <r>
    <x v="2413"/>
    <s v="CUST02037"/>
    <s v="POL01309"/>
    <x v="8"/>
    <s v="West"/>
    <n v="189352.98"/>
    <d v="2025-02-16T00:00:00"/>
    <d v="2025-03-09T00:00:00"/>
    <s v="Settled"/>
    <n v="21"/>
    <n v="20"/>
    <s v="AGT001"/>
    <s v="Life"/>
    <s v="Fraud Review"/>
    <n v="1"/>
    <s v="Valid"/>
    <x v="0"/>
    <x v="1"/>
  </r>
  <r>
    <x v="2414"/>
    <s v="CUST00484"/>
    <s v="POL01826"/>
    <x v="11"/>
    <s v="South"/>
    <n v="41897.74"/>
    <d v="2025-05-26T00:00:00"/>
    <d v="2025-06-02T00:00:00"/>
    <s v="Settled"/>
    <n v="7"/>
    <n v="10"/>
    <s v="AGT055"/>
    <s v="Motor"/>
    <s v="Standard"/>
    <n v="1"/>
    <s v="Valid"/>
    <x v="1"/>
    <x v="0"/>
  </r>
  <r>
    <x v="2415"/>
    <s v="CUST00760"/>
    <s v="POL01110"/>
    <x v="10"/>
    <s v="West"/>
    <n v="68231.92"/>
    <d v="2025-02-23T00:00:00"/>
    <m/>
    <s v="Under Review"/>
    <n v="9"/>
    <n v="7"/>
    <s v="AGT073"/>
    <s v="Travel"/>
    <s v="Fast Track"/>
    <n v="1"/>
    <s v="Valid"/>
    <x v="2"/>
    <x v="1"/>
  </r>
  <r>
    <x v="2416"/>
    <s v="CUST01549"/>
    <s v="POL01011"/>
    <x v="2"/>
    <s v="North"/>
    <n v="146642.18"/>
    <d v="2025-09-03T00:00:00"/>
    <d v="2025-10-05T00:00:00"/>
    <s v="Rejected"/>
    <n v="32"/>
    <n v="20"/>
    <s v="AGT017"/>
    <s v="Life"/>
    <s v="Fraud Review"/>
    <n v="1"/>
    <s v="Valid"/>
    <x v="3"/>
    <x v="2"/>
  </r>
  <r>
    <x v="2417"/>
    <s v="CUST01832"/>
    <s v="POL00344"/>
    <x v="9"/>
    <s v="North"/>
    <n v="140069.73000000001"/>
    <d v="2025-08-22T00:00:00"/>
    <m/>
    <s v="Pending"/>
    <n v="24"/>
    <n v="12"/>
    <s v="AGT046"/>
    <s v="Home"/>
    <s v="Fraud Review"/>
    <n v="1"/>
    <s v="Valid"/>
    <x v="4"/>
    <x v="2"/>
  </r>
  <r>
    <x v="2418"/>
    <s v="CUST02072"/>
    <s v="POL00854"/>
    <x v="5"/>
    <s v="North"/>
    <n v="62913.85"/>
    <d v="2025-11-12T00:00:00"/>
    <d v="2025-11-27T00:00:00"/>
    <s v="Settled"/>
    <n v="15"/>
    <n v="15"/>
    <s v="AGT063"/>
    <s v="Health"/>
    <s v="Standard"/>
    <n v="1"/>
    <s v="Valid"/>
    <x v="4"/>
    <x v="2"/>
  </r>
  <r>
    <x v="2419"/>
    <s v="CUST00780"/>
    <s v="POL01146"/>
    <x v="2"/>
    <s v="South"/>
    <n v="254559.52"/>
    <d v="2025-02-25T00:00:00"/>
    <d v="2025-03-21T00:00:00"/>
    <s v="Settled"/>
    <n v="24"/>
    <n v="20"/>
    <s v="AGT047"/>
    <s v="Life"/>
    <s v="Manual Review"/>
    <n v="1"/>
    <s v="Valid"/>
    <x v="2"/>
    <x v="0"/>
  </r>
  <r>
    <x v="2420"/>
    <s v="CUST00439"/>
    <s v="POL02680"/>
    <x v="3"/>
    <s v="South"/>
    <n v="67134.38"/>
    <d v="2025-09-07T00:00:00"/>
    <d v="2025-09-15T00:00:00"/>
    <s v="Settled"/>
    <n v="8"/>
    <n v="10"/>
    <s v="AGT075"/>
    <s v="Motor"/>
    <s v="Standard"/>
    <n v="1"/>
    <s v="Valid"/>
    <x v="3"/>
    <x v="0"/>
  </r>
  <r>
    <x v="2421"/>
    <s v="CUST01396"/>
    <s v="POL01079"/>
    <x v="5"/>
    <s v="Central"/>
    <n v="39125.69"/>
    <d v="2025-01-06T00:00:00"/>
    <d v="2025-01-18T00:00:00"/>
    <s v="Settled"/>
    <n v="12"/>
    <n v="15"/>
    <s v="AGT066"/>
    <s v="Health"/>
    <s v="Standard"/>
    <n v="1"/>
    <s v="Valid"/>
    <x v="0"/>
    <x v="4"/>
  </r>
  <r>
    <x v="2422"/>
    <s v="CUST02311"/>
    <s v="POL00516"/>
    <x v="12"/>
    <s v="South"/>
    <n v="27686.15"/>
    <d v="2025-07-26T00:00:00"/>
    <d v="2025-08-02T00:00:00"/>
    <s v="Settled"/>
    <n v="7"/>
    <n v="7"/>
    <s v="AGT023"/>
    <s v="Travel"/>
    <s v="Standard"/>
    <n v="1"/>
    <s v="Valid"/>
    <x v="1"/>
    <x v="0"/>
  </r>
  <r>
    <x v="2423"/>
    <s v="CUST01016"/>
    <s v="POL02709"/>
    <x v="5"/>
    <s v="South"/>
    <n v="165591.04000000001"/>
    <d v="2025-03-03T00:00:00"/>
    <d v="2025-03-19T00:00:00"/>
    <s v="Settled"/>
    <n v="16"/>
    <n v="15"/>
    <s v="AGT032"/>
    <s v="Health"/>
    <s v="Manual Review"/>
    <n v="1"/>
    <s v="Valid"/>
    <x v="0"/>
    <x v="0"/>
  </r>
  <r>
    <x v="2424"/>
    <s v="CUST00110"/>
    <s v="POL01126"/>
    <x v="5"/>
    <s v="North"/>
    <n v="80975.89"/>
    <d v="2025-08-30T00:00:00"/>
    <d v="2025-09-10T00:00:00"/>
    <s v="Settled"/>
    <n v="11"/>
    <n v="15"/>
    <s v="AGT054"/>
    <s v="Health"/>
    <s v="Standard"/>
    <n v="1"/>
    <s v="Valid"/>
    <x v="3"/>
    <x v="2"/>
  </r>
  <r>
    <x v="2425"/>
    <s v="CUST01633"/>
    <s v="POL02944"/>
    <x v="4"/>
    <s v="North"/>
    <n v="826106.69"/>
    <d v="2025-01-26T00:00:00"/>
    <d v="2025-02-14T00:00:00"/>
    <s v="Settled"/>
    <n v="19"/>
    <n v="15"/>
    <s v="AGT034"/>
    <s v="Health"/>
    <s v="Standard"/>
    <n v="1"/>
    <s v="Valid"/>
    <x v="3"/>
    <x v="2"/>
  </r>
  <r>
    <x v="2426"/>
    <s v="CUST01871"/>
    <s v="POL00349"/>
    <x v="5"/>
    <s v="North"/>
    <n v="90215.27"/>
    <d v="2025-01-14T00:00:00"/>
    <d v="2025-02-01T00:00:00"/>
    <s v="Rejected"/>
    <n v="18"/>
    <n v="15"/>
    <s v="AGT032"/>
    <s v="Health"/>
    <s v="Manual Review"/>
    <n v="1"/>
    <s v="Valid"/>
    <x v="3"/>
    <x v="2"/>
  </r>
  <r>
    <x v="2427"/>
    <s v="CUST02439"/>
    <s v="POL00071"/>
    <x v="14"/>
    <s v="North"/>
    <n v="39051.07"/>
    <d v="2025-04-05T00:00:00"/>
    <d v="2025-04-19T00:00:00"/>
    <s v="Settled"/>
    <n v="14"/>
    <n v="15"/>
    <s v="AGT069"/>
    <s v="Health"/>
    <s v="Standard"/>
    <n v="1"/>
    <s v="Valid"/>
    <x v="0"/>
    <x v="2"/>
  </r>
  <r>
    <x v="2428"/>
    <s v="CUST00740"/>
    <s v="POL02950"/>
    <x v="0"/>
    <s v="South"/>
    <n v="46311.17"/>
    <d v="2025-04-27T00:00:00"/>
    <m/>
    <s v="Under Review"/>
    <n v="11"/>
    <n v="10"/>
    <s v="AGT009"/>
    <s v="Motor"/>
    <s v="Standard"/>
    <n v="1"/>
    <s v="Valid"/>
    <x v="3"/>
    <x v="0"/>
  </r>
  <r>
    <x v="2429"/>
    <s v="CUST00388"/>
    <s v="POL00315"/>
    <x v="0"/>
    <s v="North"/>
    <n v="18484.98"/>
    <d v="2025-09-11T00:00:00"/>
    <d v="2025-09-17T00:00:00"/>
    <s v="Settled"/>
    <n v="6"/>
    <n v="10"/>
    <s v="AGT040"/>
    <s v="Motor"/>
    <s v="Fast Track"/>
    <n v="1"/>
    <s v="Valid"/>
    <x v="4"/>
    <x v="2"/>
  </r>
  <r>
    <x v="2430"/>
    <s v="CUST00394"/>
    <s v="POL00028"/>
    <x v="12"/>
    <s v="North"/>
    <n v="60439.63"/>
    <d v="2025-03-06T00:00:00"/>
    <m/>
    <s v="Under Review"/>
    <n v="2"/>
    <n v="7"/>
    <s v="AGT031"/>
    <s v="Travel"/>
    <s v="Fast Track"/>
    <n v="1"/>
    <s v="Valid"/>
    <x v="1"/>
    <x v="2"/>
  </r>
  <r>
    <x v="2431"/>
    <s v="CUST02228"/>
    <s v="POL02059"/>
    <x v="3"/>
    <s v="West"/>
    <n v="184553.48"/>
    <d v="2025-09-20T00:00:00"/>
    <d v="2025-09-21T00:00:00"/>
    <s v="Settled"/>
    <n v="1"/>
    <n v="10"/>
    <s v="AGT059"/>
    <s v="Motor"/>
    <s v="Fast Track"/>
    <n v="1"/>
    <s v="Valid"/>
    <x v="3"/>
    <x v="1"/>
  </r>
  <r>
    <x v="2432"/>
    <s v="CUST00336"/>
    <s v="POL01016"/>
    <x v="4"/>
    <s v="Central"/>
    <n v="147019.81"/>
    <d v="2025-06-15T00:00:00"/>
    <d v="2025-07-02T00:00:00"/>
    <s v="Settled"/>
    <n v="17"/>
    <n v="15"/>
    <s v="AGT079"/>
    <s v="Health"/>
    <s v="Manual Review"/>
    <n v="1"/>
    <s v="Valid"/>
    <x v="0"/>
    <x v="4"/>
  </r>
  <r>
    <x v="2433"/>
    <s v="CUST01811"/>
    <s v="POL01552"/>
    <x v="9"/>
    <s v="North"/>
    <n v="63713.45"/>
    <d v="2025-01-24T00:00:00"/>
    <m/>
    <s v="Under Review"/>
    <n v="12"/>
    <n v="12"/>
    <s v="AGT073"/>
    <s v="Home"/>
    <s v="Standard"/>
    <n v="1"/>
    <s v="Valid"/>
    <x v="1"/>
    <x v="2"/>
  </r>
  <r>
    <x v="2434"/>
    <s v="CUST02301"/>
    <s v="POL01307"/>
    <x v="5"/>
    <s v="West"/>
    <n v="48209.72"/>
    <d v="2025-11-15T00:00:00"/>
    <d v="2025-11-28T00:00:00"/>
    <s v="Settled"/>
    <n v="13"/>
    <n v="15"/>
    <s v="AGT029"/>
    <s v="Health"/>
    <s v="Standard"/>
    <n v="1"/>
    <s v="Valid"/>
    <x v="3"/>
    <x v="1"/>
  </r>
  <r>
    <x v="2435"/>
    <s v="CUST00387"/>
    <s v="POL00951"/>
    <x v="11"/>
    <s v="West"/>
    <n v="104920.29"/>
    <d v="2025-07-10T00:00:00"/>
    <d v="2025-07-14T00:00:00"/>
    <s v="Settled"/>
    <n v="4"/>
    <n v="10"/>
    <s v="AGT032"/>
    <s v="Motor"/>
    <s v="Standard"/>
    <n v="1"/>
    <s v="Valid"/>
    <x v="2"/>
    <x v="1"/>
  </r>
  <r>
    <x v="2436"/>
    <s v="CUST01747"/>
    <s v="POL01540"/>
    <x v="5"/>
    <s v="East"/>
    <n v="60584.43"/>
    <d v="2025-10-12T00:00:00"/>
    <m/>
    <s v="Under Review"/>
    <n v="14"/>
    <n v="15"/>
    <s v="AGT010"/>
    <s v="Health"/>
    <s v="Fast Track"/>
    <n v="1"/>
    <s v="Valid"/>
    <x v="4"/>
    <x v="3"/>
  </r>
  <r>
    <x v="2437"/>
    <s v="CUST01059"/>
    <s v="POL00832"/>
    <x v="9"/>
    <s v="West"/>
    <n v="62869.14"/>
    <d v="2025-01-30T00:00:00"/>
    <d v="2025-02-09T00:00:00"/>
    <s v="Settled"/>
    <n v="10"/>
    <n v="12"/>
    <s v="AGT072"/>
    <s v="Home"/>
    <s v="Standard"/>
    <n v="1"/>
    <s v="Valid"/>
    <x v="0"/>
    <x v="1"/>
  </r>
  <r>
    <x v="2438"/>
    <s v="CUST01920"/>
    <s v="POL00720"/>
    <x v="11"/>
    <s v="East"/>
    <n v="34545.800000000003"/>
    <d v="2025-05-31T00:00:00"/>
    <d v="2025-06-16T00:00:00"/>
    <s v="Settled"/>
    <n v="16"/>
    <n v="10"/>
    <s v="AGT025"/>
    <s v="Motor"/>
    <s v="Standard"/>
    <n v="1"/>
    <s v="Valid"/>
    <x v="1"/>
    <x v="3"/>
  </r>
  <r>
    <x v="2439"/>
    <s v="CUST00817"/>
    <s v="POL00719"/>
    <x v="16"/>
    <s v="Central"/>
    <n v="101097.19"/>
    <d v="2025-03-04T00:00:00"/>
    <d v="2025-04-04T00:00:00"/>
    <s v="Settled"/>
    <n v="31"/>
    <n v="7"/>
    <s v="AGT027"/>
    <s v="Travel"/>
    <s v="Fraud Review"/>
    <n v="1"/>
    <s v="Valid"/>
    <x v="0"/>
    <x v="4"/>
  </r>
  <r>
    <x v="2440"/>
    <s v="CUST00739"/>
    <s v="POL00380"/>
    <x v="12"/>
    <s v="North"/>
    <n v="22187.13"/>
    <d v="2025-06-22T00:00:00"/>
    <d v="2025-07-07T00:00:00"/>
    <s v="Settled"/>
    <n v="15"/>
    <n v="7"/>
    <s v="AGT031"/>
    <s v="Travel"/>
    <s v="Manual Review"/>
    <n v="1"/>
    <s v="Valid"/>
    <x v="3"/>
    <x v="2"/>
  </r>
  <r>
    <x v="2441"/>
    <s v="CUST00764"/>
    <s v="POL01682"/>
    <x v="11"/>
    <s v="East"/>
    <n v="111606.98"/>
    <d v="2025-09-19T00:00:00"/>
    <m/>
    <s v="Under Review"/>
    <n v="9"/>
    <n v="10"/>
    <s v="AGT075"/>
    <s v="Motor"/>
    <s v="Standard"/>
    <n v="1"/>
    <s v="Valid"/>
    <x v="1"/>
    <x v="3"/>
  </r>
  <r>
    <x v="2442"/>
    <s v="CUST00483"/>
    <s v="POL01756"/>
    <x v="6"/>
    <s v="West"/>
    <n v="157229.07999999999"/>
    <d v="2025-10-11T00:00:00"/>
    <d v="2025-10-20T00:00:00"/>
    <s v="Rejected"/>
    <n v="9"/>
    <n v="12"/>
    <s v="AGT080"/>
    <s v="Home"/>
    <s v="Fast Track"/>
    <n v="1"/>
    <s v="Valid"/>
    <x v="2"/>
    <x v="1"/>
  </r>
  <r>
    <x v="2443"/>
    <s v="CUST01887"/>
    <s v="POL00056"/>
    <x v="5"/>
    <s v="Central"/>
    <n v="48960.82"/>
    <d v="2025-11-21T00:00:00"/>
    <d v="2025-12-08T00:00:00"/>
    <s v="Settled"/>
    <n v="17"/>
    <n v="15"/>
    <s v="AGT025"/>
    <s v="Health"/>
    <s v="Manual Review"/>
    <n v="1"/>
    <s v="Valid"/>
    <x v="3"/>
    <x v="4"/>
  </r>
  <r>
    <x v="2444"/>
    <s v="CUST01866"/>
    <s v="POL01471"/>
    <x v="14"/>
    <s v="East"/>
    <n v="87269.86"/>
    <d v="2025-03-29T00:00:00"/>
    <m/>
    <s v="Pending"/>
    <n v="26"/>
    <n v="15"/>
    <s v="AGT052"/>
    <s v="Health"/>
    <s v="Fast Track"/>
    <n v="1"/>
    <s v="Valid"/>
    <x v="2"/>
    <x v="3"/>
  </r>
  <r>
    <x v="2445"/>
    <s v="CUST01967"/>
    <s v="POL02365"/>
    <x v="5"/>
    <s v="Central"/>
    <n v="44340.82"/>
    <d v="2025-04-01T00:00:00"/>
    <d v="2025-04-10T00:00:00"/>
    <s v="Settled"/>
    <n v="9"/>
    <n v="15"/>
    <s v="AGT019"/>
    <s v="Health"/>
    <s v="Standard"/>
    <n v="1"/>
    <s v="Valid"/>
    <x v="2"/>
    <x v="4"/>
  </r>
  <r>
    <x v="2446"/>
    <s v="CUST01517"/>
    <s v="POL00005"/>
    <x v="2"/>
    <s v="West"/>
    <n v="768889.1"/>
    <d v="2025-09-14T00:00:00"/>
    <m/>
    <s v="Under Review"/>
    <n v="20"/>
    <n v="20"/>
    <s v="AGT037"/>
    <s v="Life"/>
    <s v="Standard"/>
    <n v="1"/>
    <s v="Valid"/>
    <x v="3"/>
    <x v="1"/>
  </r>
  <r>
    <x v="2447"/>
    <s v="CUST00188"/>
    <s v="POL00962"/>
    <x v="9"/>
    <s v="West"/>
    <n v="60853.15"/>
    <d v="2025-09-17T00:00:00"/>
    <d v="2025-09-26T00:00:00"/>
    <s v="Settled"/>
    <n v="9"/>
    <n v="12"/>
    <s v="AGT058"/>
    <s v="Home"/>
    <s v="Standard"/>
    <n v="1"/>
    <s v="Valid"/>
    <x v="0"/>
    <x v="1"/>
  </r>
  <r>
    <x v="2448"/>
    <s v="CUST02498"/>
    <s v="POL03076"/>
    <x v="3"/>
    <s v="West"/>
    <n v="82418.899999999994"/>
    <d v="2025-04-21T00:00:00"/>
    <d v="2025-04-27T00:00:00"/>
    <s v="Settled"/>
    <n v="6"/>
    <n v="10"/>
    <s v="AGT041"/>
    <s v="Motor"/>
    <s v="Standard"/>
    <n v="1"/>
    <s v="Valid"/>
    <x v="1"/>
    <x v="1"/>
  </r>
  <r>
    <x v="2449"/>
    <s v="CUST01210"/>
    <s v="POL01366"/>
    <x v="9"/>
    <s v="West"/>
    <n v="79778.34"/>
    <d v="2025-04-25T00:00:00"/>
    <d v="2025-05-02T00:00:00"/>
    <s v="Rejected"/>
    <n v="7"/>
    <n v="12"/>
    <s v="AGT074"/>
    <s v="Home"/>
    <s v="Standard"/>
    <n v="1"/>
    <s v="Valid"/>
    <x v="0"/>
    <x v="1"/>
  </r>
  <r>
    <x v="2450"/>
    <s v="CUST01369"/>
    <s v="POL00054"/>
    <x v="14"/>
    <s v="East"/>
    <n v="46593.78"/>
    <d v="2025-03-07T00:00:00"/>
    <m/>
    <s v="Pending"/>
    <n v="20"/>
    <n v="15"/>
    <s v="AGT041"/>
    <s v="Health"/>
    <s v="Standard"/>
    <n v="1"/>
    <s v="Valid"/>
    <x v="0"/>
    <x v="3"/>
  </r>
  <r>
    <x v="2451"/>
    <s v="CUST02158"/>
    <s v="POL01687"/>
    <x v="14"/>
    <s v="West"/>
    <n v="171212.38"/>
    <d v="2025-09-20T00:00:00"/>
    <m/>
    <s v="Pending"/>
    <n v="13"/>
    <n v="15"/>
    <s v="AGT062"/>
    <s v="Health"/>
    <s v="Standard"/>
    <n v="1"/>
    <s v="Valid"/>
    <x v="2"/>
    <x v="1"/>
  </r>
  <r>
    <x v="2452"/>
    <s v="CUST00431"/>
    <s v="POL01315"/>
    <x v="5"/>
    <s v="North"/>
    <n v="60575.33"/>
    <d v="2025-02-07T00:00:00"/>
    <d v="2025-02-18T00:00:00"/>
    <s v="Settled"/>
    <n v="11"/>
    <n v="15"/>
    <s v="AGT037"/>
    <s v="Health"/>
    <s v="Standard"/>
    <n v="1"/>
    <s v="Valid"/>
    <x v="1"/>
    <x v="2"/>
  </r>
  <r>
    <x v="2453"/>
    <s v="CUST00972"/>
    <s v="POL00677"/>
    <x v="5"/>
    <s v="Central"/>
    <n v="25878.26"/>
    <d v="2025-07-10T00:00:00"/>
    <d v="2025-07-31T00:00:00"/>
    <s v="Settled"/>
    <n v="21"/>
    <n v="15"/>
    <s v="AGT060"/>
    <s v="Health"/>
    <s v="Standard"/>
    <n v="1"/>
    <s v="Valid"/>
    <x v="1"/>
    <x v="4"/>
  </r>
  <r>
    <x v="2454"/>
    <s v="CUST01683"/>
    <s v="POL00235"/>
    <x v="2"/>
    <s v="West"/>
    <n v="395276.1"/>
    <d v="2025-05-09T00:00:00"/>
    <d v="2025-05-27T00:00:00"/>
    <s v="Settled"/>
    <n v="18"/>
    <n v="20"/>
    <s v="AGT066"/>
    <s v="Life"/>
    <s v="Standard"/>
    <n v="1"/>
    <s v="Valid"/>
    <x v="0"/>
    <x v="1"/>
  </r>
  <r>
    <x v="2455"/>
    <s v="CUST00521"/>
    <s v="POL02828"/>
    <x v="7"/>
    <s v="West"/>
    <n v="18940.95"/>
    <d v="2025-07-02T00:00:00"/>
    <d v="2025-07-15T00:00:00"/>
    <s v="Settled"/>
    <n v="13"/>
    <n v="7"/>
    <s v="AGT078"/>
    <s v="Travel"/>
    <s v="Standard"/>
    <n v="1"/>
    <s v="Valid"/>
    <x v="3"/>
    <x v="1"/>
  </r>
  <r>
    <x v="2456"/>
    <s v="CUST00783"/>
    <s v="POL02602"/>
    <x v="14"/>
    <s v="North"/>
    <n v="94168.92"/>
    <d v="2025-11-05T00:00:00"/>
    <m/>
    <s v="Pending"/>
    <n v="7"/>
    <n v="15"/>
    <s v="AGT028"/>
    <s v="Health"/>
    <s v="Standard"/>
    <n v="1"/>
    <s v="Valid"/>
    <x v="3"/>
    <x v="2"/>
  </r>
  <r>
    <x v="2457"/>
    <s v="CUST00622"/>
    <s v="POL02183"/>
    <x v="8"/>
    <s v="South"/>
    <n v="523355.52"/>
    <d v="2025-09-28T00:00:00"/>
    <m/>
    <s v="Pending"/>
    <n v="13"/>
    <n v="20"/>
    <s v="AGT045"/>
    <s v="Life"/>
    <s v="Standard"/>
    <n v="1"/>
    <s v="Valid"/>
    <x v="3"/>
    <x v="0"/>
  </r>
  <r>
    <x v="2458"/>
    <s v="CUST01594"/>
    <s v="POL00057"/>
    <x v="12"/>
    <s v="South"/>
    <n v="37826.370000000003"/>
    <d v="2025-10-30T00:00:00"/>
    <m/>
    <s v="Under Review"/>
    <n v="5"/>
    <n v="7"/>
    <s v="AGT057"/>
    <s v="Travel"/>
    <s v="Fast Track"/>
    <n v="1"/>
    <s v="Valid"/>
    <x v="2"/>
    <x v="0"/>
  </r>
  <r>
    <x v="2459"/>
    <s v="CUST00318"/>
    <s v="POL02785"/>
    <x v="11"/>
    <s v="South"/>
    <n v="115828.42"/>
    <d v="2025-08-21T00:00:00"/>
    <d v="2025-08-30T00:00:00"/>
    <s v="Settled"/>
    <n v="9"/>
    <n v="10"/>
    <s v="AGT072"/>
    <s v="Motor"/>
    <s v="Standard"/>
    <n v="1"/>
    <s v="Valid"/>
    <x v="1"/>
    <x v="0"/>
  </r>
  <r>
    <x v="2460"/>
    <s v="CUST01056"/>
    <s v="POL01515"/>
    <x v="7"/>
    <s v="West"/>
    <n v="12902.17"/>
    <d v="2025-05-24T00:00:00"/>
    <d v="2025-06-21T00:00:00"/>
    <s v="Settled"/>
    <n v="28"/>
    <n v="7"/>
    <s v="AGT009"/>
    <s v="Travel"/>
    <s v="Fraud Review"/>
    <n v="1"/>
    <s v="Valid"/>
    <x v="0"/>
    <x v="1"/>
  </r>
  <r>
    <x v="2461"/>
    <s v="CUST00024"/>
    <s v="POL01522"/>
    <x v="4"/>
    <s v="Central"/>
    <n v="185239.64"/>
    <d v="2025-11-21T00:00:00"/>
    <m/>
    <s v="Pending"/>
    <n v="11"/>
    <n v="15"/>
    <s v="AGT003"/>
    <s v="Health"/>
    <s v="Standard"/>
    <n v="1"/>
    <s v="Valid"/>
    <x v="0"/>
    <x v="4"/>
  </r>
  <r>
    <x v="2462"/>
    <s v="CUST01295"/>
    <s v="POL02809"/>
    <x v="5"/>
    <s v="West"/>
    <n v="70057.05"/>
    <d v="2025-07-07T00:00:00"/>
    <d v="2025-07-21T00:00:00"/>
    <s v="Settled"/>
    <n v="14"/>
    <n v="15"/>
    <s v="AGT007"/>
    <s v="Health"/>
    <s v="Standard"/>
    <n v="1"/>
    <s v="Valid"/>
    <x v="1"/>
    <x v="1"/>
  </r>
  <r>
    <x v="2463"/>
    <s v="CUST02064"/>
    <s v="POL01384"/>
    <x v="0"/>
    <s v="South"/>
    <n v="25714.82"/>
    <d v="2025-05-02T00:00:00"/>
    <d v="2025-05-09T00:00:00"/>
    <s v="Settled"/>
    <n v="7"/>
    <n v="10"/>
    <s v="AGT011"/>
    <s v="Motor"/>
    <s v="Standard"/>
    <n v="1"/>
    <s v="Valid"/>
    <x v="0"/>
    <x v="0"/>
  </r>
  <r>
    <x v="2464"/>
    <s v="CUST01241"/>
    <s v="POL00756"/>
    <x v="11"/>
    <s v="Central"/>
    <n v="13182.76"/>
    <d v="2025-10-13T00:00:00"/>
    <m/>
    <s v="Pending"/>
    <n v="14"/>
    <n v="10"/>
    <s v="AGT023"/>
    <s v="Motor"/>
    <s v="Standard"/>
    <n v="1"/>
    <s v="Valid"/>
    <x v="2"/>
    <x v="4"/>
  </r>
  <r>
    <x v="2465"/>
    <s v="CUST01721"/>
    <s v="POL00759"/>
    <x v="13"/>
    <s v="Central"/>
    <n v="69560.67"/>
    <d v="2025-11-15T00:00:00"/>
    <d v="2025-12-16T00:00:00"/>
    <s v="Settled"/>
    <n v="31"/>
    <n v="15"/>
    <s v="AGT022"/>
    <s v="Health"/>
    <s v="Fraud Review"/>
    <n v="1"/>
    <s v="Valid"/>
    <x v="2"/>
    <x v="4"/>
  </r>
  <r>
    <x v="2466"/>
    <s v="CUST01813"/>
    <s v="POL02966"/>
    <x v="9"/>
    <s v="West"/>
    <n v="65986.3"/>
    <d v="2025-06-09T00:00:00"/>
    <d v="2025-06-15T00:00:00"/>
    <s v="Settled"/>
    <n v="6"/>
    <n v="12"/>
    <s v="AGT009"/>
    <s v="Home"/>
    <s v="Fast Track"/>
    <n v="1"/>
    <s v="Valid"/>
    <x v="3"/>
    <x v="1"/>
  </r>
  <r>
    <x v="2467"/>
    <s v="CUST01315"/>
    <s v="POL01744"/>
    <x v="2"/>
    <s v="South"/>
    <n v="181784.97"/>
    <d v="2025-10-04T00:00:00"/>
    <d v="2025-10-16T00:00:00"/>
    <s v="Settled"/>
    <n v="12"/>
    <n v="20"/>
    <s v="AGT076"/>
    <s v="Life"/>
    <s v="Standard"/>
    <n v="1"/>
    <s v="Valid"/>
    <x v="3"/>
    <x v="0"/>
  </r>
  <r>
    <x v="2468"/>
    <s v="CUST01850"/>
    <s v="POL01853"/>
    <x v="3"/>
    <s v="West"/>
    <n v="136703.66"/>
    <d v="2025-06-14T00:00:00"/>
    <d v="2025-06-27T00:00:00"/>
    <s v="Settled"/>
    <n v="13"/>
    <n v="12"/>
    <s v="AGT065"/>
    <s v="Home"/>
    <s v="Standard"/>
    <n v="1"/>
    <s v="Valid"/>
    <x v="0"/>
    <x v="1"/>
  </r>
  <r>
    <x v="2469"/>
    <s v="CUST01754"/>
    <s v="POL01899"/>
    <x v="9"/>
    <s v="South"/>
    <n v="336519.46"/>
    <d v="2025-06-14T00:00:00"/>
    <m/>
    <s v="Pending"/>
    <n v="15"/>
    <n v="12"/>
    <s v="AGT016"/>
    <s v="Home"/>
    <s v="Manual Review"/>
    <n v="1"/>
    <s v="Valid"/>
    <x v="1"/>
    <x v="0"/>
  </r>
  <r>
    <x v="2470"/>
    <s v="CUST01722"/>
    <s v="POL00706"/>
    <x v="11"/>
    <s v="North"/>
    <n v="36172.97"/>
    <d v="2025-06-26T00:00:00"/>
    <d v="2025-07-13T00:00:00"/>
    <s v="Settled"/>
    <n v="17"/>
    <n v="10"/>
    <s v="AGT032"/>
    <s v="Motor"/>
    <s v="Manual Review"/>
    <n v="1"/>
    <s v="Valid"/>
    <x v="2"/>
    <x v="2"/>
  </r>
  <r>
    <x v="2471"/>
    <s v="CUST00562"/>
    <s v="POL01344"/>
    <x v="9"/>
    <s v="East"/>
    <n v="116781.08"/>
    <d v="2025-06-17T00:00:00"/>
    <d v="2025-06-19T00:00:00"/>
    <s v="Settled"/>
    <n v="2"/>
    <n v="12"/>
    <s v="AGT031"/>
    <s v="Home"/>
    <s v="Standard"/>
    <n v="1"/>
    <s v="Valid"/>
    <x v="1"/>
    <x v="3"/>
  </r>
  <r>
    <x v="2472"/>
    <s v="CUST01935"/>
    <s v="POL03045"/>
    <x v="4"/>
    <s v="West"/>
    <n v="58767.87"/>
    <d v="2025-10-26T00:00:00"/>
    <d v="2025-11-04T00:00:00"/>
    <s v="Rejected"/>
    <n v="9"/>
    <n v="15"/>
    <s v="AGT068"/>
    <s v="Health"/>
    <s v="Standard"/>
    <n v="1"/>
    <s v="Valid"/>
    <x v="1"/>
    <x v="1"/>
  </r>
  <r>
    <x v="2473"/>
    <s v="CUST02395"/>
    <s v="POL00466"/>
    <x v="3"/>
    <s v="South"/>
    <n v="57914.05"/>
    <d v="2025-10-29T00:00:00"/>
    <d v="2025-11-11T00:00:00"/>
    <s v="Settled"/>
    <n v="13"/>
    <n v="12"/>
    <s v="AGT003"/>
    <s v="Home"/>
    <s v="Standard"/>
    <n v="1"/>
    <s v="Valid"/>
    <x v="0"/>
    <x v="0"/>
  </r>
  <r>
    <x v="2474"/>
    <s v="CUST01935"/>
    <s v="POL03045"/>
    <x v="4"/>
    <s v="Central"/>
    <n v="43916.66"/>
    <d v="2025-09-22T00:00:00"/>
    <d v="2025-10-10T00:00:00"/>
    <s v="Settled"/>
    <n v="18"/>
    <n v="15"/>
    <s v="AGT069"/>
    <s v="Health"/>
    <s v="Standard"/>
    <n v="1"/>
    <s v="Valid"/>
    <x v="1"/>
    <x v="4"/>
  </r>
  <r>
    <x v="2475"/>
    <s v="CUST01871"/>
    <s v="POL00874"/>
    <x v="8"/>
    <s v="Central"/>
    <n v="872417.12"/>
    <d v="2025-07-16T00:00:00"/>
    <d v="2025-07-31T00:00:00"/>
    <s v="Settled"/>
    <n v="15"/>
    <n v="20"/>
    <s v="AGT007"/>
    <s v="Life"/>
    <s v="Standard"/>
    <n v="1"/>
    <s v="Valid"/>
    <x v="3"/>
    <x v="4"/>
  </r>
  <r>
    <x v="2476"/>
    <s v="CUST01795"/>
    <s v="POL00947"/>
    <x v="4"/>
    <s v="East"/>
    <n v="85736.45"/>
    <d v="2025-02-07T00:00:00"/>
    <d v="2025-02-24T00:00:00"/>
    <s v="Settled"/>
    <n v="17"/>
    <n v="15"/>
    <s v="AGT043"/>
    <s v="Health"/>
    <s v="Standard"/>
    <n v="1"/>
    <s v="Valid"/>
    <x v="0"/>
    <x v="3"/>
  </r>
  <r>
    <x v="2477"/>
    <s v="CUST00049"/>
    <s v="POL00046"/>
    <x v="6"/>
    <s v="North"/>
    <n v="97214.82"/>
    <d v="2025-04-23T00:00:00"/>
    <d v="2025-05-05T00:00:00"/>
    <s v="Settled"/>
    <n v="12"/>
    <n v="12"/>
    <s v="AGT047"/>
    <s v="Home"/>
    <s v="Manual Review"/>
    <n v="1"/>
    <s v="Valid"/>
    <x v="3"/>
    <x v="2"/>
  </r>
  <r>
    <x v="2478"/>
    <s v="CUST01957"/>
    <s v="POL02124"/>
    <x v="3"/>
    <s v="North"/>
    <n v="41635.22"/>
    <d v="2025-02-17T00:00:00"/>
    <d v="2025-02-24T00:00:00"/>
    <s v="Settled"/>
    <n v="7"/>
    <n v="10"/>
    <s v="AGT017"/>
    <s v="Motor"/>
    <s v="Standard"/>
    <n v="1"/>
    <s v="Valid"/>
    <x v="2"/>
    <x v="2"/>
  </r>
  <r>
    <x v="2479"/>
    <s v="CUST01150"/>
    <s v="POL01022"/>
    <x v="1"/>
    <s v="West"/>
    <n v="313402.03000000003"/>
    <d v="2025-01-14T00:00:00"/>
    <d v="2025-02-04T00:00:00"/>
    <s v="Rejected"/>
    <n v="21"/>
    <n v="20"/>
    <s v="AGT008"/>
    <s v="Life"/>
    <s v="Standard"/>
    <n v="1"/>
    <s v="Valid"/>
    <x v="4"/>
    <x v="1"/>
  </r>
  <r>
    <x v="2480"/>
    <s v="CUST01866"/>
    <s v="POL01471"/>
    <x v="4"/>
    <s v="West"/>
    <n v="56144.89"/>
    <d v="2025-07-31T00:00:00"/>
    <d v="2025-08-07T00:00:00"/>
    <s v="Settled"/>
    <n v="7"/>
    <n v="15"/>
    <s v="AGT035"/>
    <s v="Health"/>
    <s v="Standard"/>
    <n v="1"/>
    <s v="Valid"/>
    <x v="2"/>
    <x v="1"/>
  </r>
  <r>
    <x v="2481"/>
    <s v="CUST01411"/>
    <s v="POL01859"/>
    <x v="12"/>
    <s v="East"/>
    <n v="105185.13"/>
    <d v="2025-04-11T00:00:00"/>
    <m/>
    <s v="Pending"/>
    <n v="22"/>
    <n v="7"/>
    <s v="AGT072"/>
    <s v="Travel"/>
    <s v="Manual Review"/>
    <n v="1"/>
    <s v="Valid"/>
    <x v="1"/>
    <x v="3"/>
  </r>
  <r>
    <x v="2482"/>
    <s v="CUST00628"/>
    <s v="POL02030"/>
    <x v="11"/>
    <s v="North"/>
    <n v="76559.3"/>
    <d v="2025-01-27T00:00:00"/>
    <d v="2025-02-06T00:00:00"/>
    <s v="Settled"/>
    <n v="10"/>
    <n v="10"/>
    <s v="AGT046"/>
    <s v="Motor"/>
    <s v="Standard"/>
    <n v="1"/>
    <s v="Valid"/>
    <x v="2"/>
    <x v="2"/>
  </r>
  <r>
    <x v="2483"/>
    <s v="CUST02270"/>
    <s v="POL03059"/>
    <x v="0"/>
    <s v="North"/>
    <n v="71167.48"/>
    <d v="2025-03-14T00:00:00"/>
    <d v="2025-03-25T00:00:00"/>
    <s v="Settled"/>
    <n v="11"/>
    <n v="10"/>
    <s v="AGT071"/>
    <s v="Motor"/>
    <s v="Standard"/>
    <n v="1"/>
    <s v="Valid"/>
    <x v="0"/>
    <x v="2"/>
  </r>
  <r>
    <x v="2484"/>
    <s v="CUST00671"/>
    <s v="POL01779"/>
    <x v="2"/>
    <s v="North"/>
    <n v="323664.55"/>
    <d v="2025-01-23T00:00:00"/>
    <d v="2025-02-15T00:00:00"/>
    <s v="Settled"/>
    <n v="23"/>
    <n v="20"/>
    <s v="AGT028"/>
    <s v="Life"/>
    <s v="Standard"/>
    <n v="1"/>
    <s v="Valid"/>
    <x v="4"/>
    <x v="2"/>
  </r>
  <r>
    <x v="2485"/>
    <s v="CUST00193"/>
    <s v="POL00570"/>
    <x v="1"/>
    <s v="West"/>
    <n v="701946.87"/>
    <d v="2025-02-13T00:00:00"/>
    <d v="2025-03-07T00:00:00"/>
    <s v="Settled"/>
    <n v="22"/>
    <n v="20"/>
    <s v="AGT050"/>
    <s v="Life"/>
    <s v="Standard"/>
    <n v="1"/>
    <s v="Valid"/>
    <x v="4"/>
    <x v="1"/>
  </r>
  <r>
    <x v="2486"/>
    <s v="CUST01694"/>
    <s v="POL02252"/>
    <x v="9"/>
    <s v="East"/>
    <n v="108433.18"/>
    <d v="2025-06-16T00:00:00"/>
    <d v="2025-07-02T00:00:00"/>
    <s v="Settled"/>
    <n v="16"/>
    <n v="12"/>
    <s v="AGT070"/>
    <s v="Home"/>
    <s v="Standard"/>
    <n v="1"/>
    <s v="Valid"/>
    <x v="0"/>
    <x v="3"/>
  </r>
  <r>
    <x v="2487"/>
    <s v="CUST01769"/>
    <s v="POL00178"/>
    <x v="0"/>
    <s v="North"/>
    <n v="47688.21"/>
    <d v="2025-08-13T00:00:00"/>
    <d v="2025-08-19T00:00:00"/>
    <s v="Settled"/>
    <n v="6"/>
    <n v="10"/>
    <s v="AGT032"/>
    <s v="Motor"/>
    <s v="Standard"/>
    <n v="1"/>
    <s v="Valid"/>
    <x v="0"/>
    <x v="2"/>
  </r>
  <r>
    <x v="2488"/>
    <s v="CUST02171"/>
    <s v="POL02700"/>
    <x v="5"/>
    <s v="East"/>
    <n v="94381.05"/>
    <d v="2025-09-21T00:00:00"/>
    <d v="2025-10-02T00:00:00"/>
    <s v="Settled"/>
    <n v="11"/>
    <n v="15"/>
    <s v="AGT079"/>
    <s v="Health"/>
    <s v="Standard"/>
    <n v="1"/>
    <s v="Valid"/>
    <x v="2"/>
    <x v="3"/>
  </r>
  <r>
    <x v="2489"/>
    <s v="CUST00249"/>
    <s v="POL00949"/>
    <x v="9"/>
    <s v="Central"/>
    <n v="183984.57"/>
    <d v="2025-05-13T00:00:00"/>
    <m/>
    <s v="Pending"/>
    <n v="11"/>
    <n v="12"/>
    <s v="AGT072"/>
    <s v="Home"/>
    <s v="Standard"/>
    <n v="1"/>
    <s v="Valid"/>
    <x v="1"/>
    <x v="4"/>
  </r>
  <r>
    <x v="2490"/>
    <s v="CUST00297"/>
    <s v="POL02312"/>
    <x v="5"/>
    <s v="South"/>
    <n v="183382.96"/>
    <d v="2025-09-05T00:00:00"/>
    <d v="2025-09-18T00:00:00"/>
    <s v="Settled"/>
    <n v="13"/>
    <n v="15"/>
    <s v="AGT048"/>
    <s v="Health"/>
    <s v="Standard"/>
    <n v="1"/>
    <s v="Valid"/>
    <x v="0"/>
    <x v="0"/>
  </r>
  <r>
    <x v="2491"/>
    <s v="CUST00163"/>
    <s v="POL00502"/>
    <x v="14"/>
    <s v="North"/>
    <n v="97749.5"/>
    <d v="2025-02-01T00:00:00"/>
    <m/>
    <s v="Under Review"/>
    <n v="7"/>
    <n v="15"/>
    <s v="AGT040"/>
    <s v="Health"/>
    <s v="Standard"/>
    <n v="1"/>
    <s v="Valid"/>
    <x v="3"/>
    <x v="2"/>
  </r>
  <r>
    <x v="2492"/>
    <s v="CUST02438"/>
    <s v="POL01302"/>
    <x v="10"/>
    <s v="East"/>
    <n v="34823.51"/>
    <d v="2025-02-12T00:00:00"/>
    <m/>
    <s v="Pending"/>
    <n v="11"/>
    <n v="7"/>
    <s v="AGT014"/>
    <s v="Travel"/>
    <s v="Standard"/>
    <n v="1"/>
    <s v="Valid"/>
    <x v="0"/>
    <x v="3"/>
  </r>
  <r>
    <x v="2493"/>
    <s v="CUST02024"/>
    <s v="POL02226"/>
    <x v="14"/>
    <s v="Central"/>
    <n v="162054.32"/>
    <d v="2025-04-20T00:00:00"/>
    <m/>
    <s v="Pending"/>
    <n v="12"/>
    <n v="15"/>
    <s v="AGT016"/>
    <s v="Health"/>
    <s v="Fast Track"/>
    <n v="1"/>
    <s v="Valid"/>
    <x v="4"/>
    <x v="4"/>
  </r>
  <r>
    <x v="2494"/>
    <s v="CUST02367"/>
    <s v="POL01989"/>
    <x v="10"/>
    <s v="North"/>
    <n v="5073.32"/>
    <d v="2025-08-01T00:00:00"/>
    <d v="2025-08-13T00:00:00"/>
    <s v="Settled"/>
    <n v="12"/>
    <n v="7"/>
    <s v="AGT071"/>
    <s v="Travel"/>
    <s v="Manual Review"/>
    <n v="1"/>
    <s v="Valid"/>
    <x v="3"/>
    <x v="2"/>
  </r>
  <r>
    <x v="2495"/>
    <s v="CUST00955"/>
    <s v="POL00019"/>
    <x v="14"/>
    <s v="North"/>
    <n v="90015.96"/>
    <d v="2025-02-16T00:00:00"/>
    <m/>
    <s v="Under Review"/>
    <n v="19"/>
    <n v="15"/>
    <s v="AGT028"/>
    <s v="Health"/>
    <s v="Manual Review"/>
    <n v="1"/>
    <s v="Valid"/>
    <x v="4"/>
    <x v="2"/>
  </r>
  <r>
    <x v="2496"/>
    <s v="CUST02153"/>
    <s v="POL00111"/>
    <x v="0"/>
    <s v="East"/>
    <n v="44456.38"/>
    <d v="2025-01-01T00:00:00"/>
    <d v="2025-01-13T00:00:00"/>
    <s v="Settled"/>
    <n v="12"/>
    <n v="10"/>
    <s v="AGT074"/>
    <s v="Motor"/>
    <s v="Standard"/>
    <n v="1"/>
    <s v="Valid"/>
    <x v="2"/>
    <x v="3"/>
  </r>
  <r>
    <x v="2497"/>
    <s v="CUST02124"/>
    <s v="POL03139"/>
    <x v="5"/>
    <s v="South"/>
    <n v="88268.160000000003"/>
    <d v="2025-07-19T00:00:00"/>
    <d v="2025-07-29T00:00:00"/>
    <s v="Settled"/>
    <n v="10"/>
    <n v="15"/>
    <s v="AGT030"/>
    <s v="Health"/>
    <s v="Fast Track"/>
    <n v="1"/>
    <s v="Valid"/>
    <x v="4"/>
    <x v="0"/>
  </r>
  <r>
    <x v="2498"/>
    <s v="CUST01166"/>
    <s v="POL01693"/>
    <x v="7"/>
    <s v="Central"/>
    <n v="37803.58"/>
    <d v="2025-05-17T00:00:00"/>
    <m/>
    <s v="Pending"/>
    <n v="18"/>
    <n v="7"/>
    <s v="AGT021"/>
    <s v="Travel"/>
    <s v="Manual Review"/>
    <n v="1"/>
    <s v="Valid"/>
    <x v="3"/>
    <x v="4"/>
  </r>
  <r>
    <x v="2499"/>
    <s v="CUST01763"/>
    <s v="POL02739"/>
    <x v="14"/>
    <s v="West"/>
    <n v="190929.35"/>
    <d v="2025-05-23T00:00:00"/>
    <d v="2025-06-14T00:00:00"/>
    <s v="Settled"/>
    <n v="22"/>
    <n v="15"/>
    <s v="AGT047"/>
    <s v="Health"/>
    <s v="Standard"/>
    <n v="1"/>
    <s v="Valid"/>
    <x v="3"/>
    <x v="1"/>
  </r>
  <r>
    <x v="2500"/>
    <s v="CUST01116"/>
    <s v="POL00233"/>
    <x v="1"/>
    <s v="North"/>
    <n v="121979.3"/>
    <d v="2025-05-21T00:00:00"/>
    <m/>
    <s v="Under Review"/>
    <n v="24"/>
    <n v="20"/>
    <s v="AGT025"/>
    <s v="Life"/>
    <s v="Manual Review"/>
    <n v="1"/>
    <s v="Valid"/>
    <x v="0"/>
    <x v="2"/>
  </r>
  <r>
    <x v="2501"/>
    <s v="CUST01707"/>
    <s v="POL01571"/>
    <x v="10"/>
    <s v="Central"/>
    <n v="18796.57"/>
    <d v="2025-11-09T00:00:00"/>
    <d v="2025-11-14T00:00:00"/>
    <s v="Rejected"/>
    <n v="5"/>
    <n v="7"/>
    <s v="AGT033"/>
    <s v="Travel"/>
    <s v="Standard"/>
    <n v="1"/>
    <s v="Valid"/>
    <x v="2"/>
    <x v="4"/>
  </r>
  <r>
    <x v="2502"/>
    <s v="CUST01374"/>
    <s v="POL01845"/>
    <x v="5"/>
    <s v="West"/>
    <n v="47679.76"/>
    <d v="2025-02-08T00:00:00"/>
    <d v="2025-02-09T00:00:00"/>
    <s v="Settled"/>
    <n v="1"/>
    <n v="15"/>
    <s v="AGT038"/>
    <s v="Health"/>
    <s v="Fast Track"/>
    <n v="1"/>
    <s v="Valid"/>
    <x v="2"/>
    <x v="1"/>
  </r>
  <r>
    <x v="2503"/>
    <s v="CUST00922"/>
    <s v="POL02948"/>
    <x v="5"/>
    <s v="East"/>
    <n v="57293.97"/>
    <d v="2025-07-23T00:00:00"/>
    <d v="2025-08-01T00:00:00"/>
    <s v="Settled"/>
    <n v="9"/>
    <n v="15"/>
    <s v="AGT066"/>
    <s v="Health"/>
    <s v="Standard"/>
    <n v="1"/>
    <s v="Valid"/>
    <x v="3"/>
    <x v="3"/>
  </r>
  <r>
    <x v="2504"/>
    <s v="CUST01522"/>
    <s v="POL02274"/>
    <x v="11"/>
    <s v="South"/>
    <n v="26675.599999999999"/>
    <d v="2025-09-13T00:00:00"/>
    <m/>
    <s v="Pending"/>
    <n v="19"/>
    <n v="10"/>
    <s v="AGT067"/>
    <s v="Motor"/>
    <s v="Fraud Review"/>
    <n v="1"/>
    <s v="Valid"/>
    <x v="2"/>
    <x v="0"/>
  </r>
  <r>
    <x v="2505"/>
    <s v="CUST00931"/>
    <s v="POL02010"/>
    <x v="0"/>
    <s v="West"/>
    <n v="260792.07"/>
    <d v="2025-09-13T00:00:00"/>
    <m/>
    <s v="Pending"/>
    <n v="11"/>
    <n v="10"/>
    <s v="AGT051"/>
    <s v="Motor"/>
    <s v="Fast Track"/>
    <n v="1"/>
    <s v="Valid"/>
    <x v="1"/>
    <x v="1"/>
  </r>
  <r>
    <x v="2506"/>
    <s v="CUST02229"/>
    <s v="POL00940"/>
    <x v="12"/>
    <s v="Central"/>
    <n v="52835.1"/>
    <d v="2025-01-29T00:00:00"/>
    <d v="2025-02-04T00:00:00"/>
    <s v="Settled"/>
    <n v="6"/>
    <n v="7"/>
    <s v="AGT076"/>
    <s v="Travel"/>
    <s v="Standard"/>
    <n v="1"/>
    <s v="Valid"/>
    <x v="1"/>
    <x v="4"/>
  </r>
  <r>
    <x v="2507"/>
    <s v="CUST01194"/>
    <s v="POL03181"/>
    <x v="3"/>
    <s v="North"/>
    <m/>
    <d v="2025-04-22T00:00:00"/>
    <d v="2025-04-30T00:00:00"/>
    <s v="Settled"/>
    <n v="8"/>
    <n v="10"/>
    <s v="AGT021"/>
    <s v="Motor"/>
    <s v="Fast Track"/>
    <n v="1"/>
    <s v="Missing Amount"/>
    <x v="1"/>
    <x v="2"/>
  </r>
  <r>
    <x v="2508"/>
    <s v="CUST01657"/>
    <s v="POL01049"/>
    <x v="1"/>
    <s v="South"/>
    <n v="303037.49"/>
    <d v="2025-11-17T00:00:00"/>
    <m/>
    <s v="Under Review"/>
    <n v="15"/>
    <n v="20"/>
    <s v="AGT053"/>
    <s v="Life"/>
    <s v="Standard"/>
    <n v="1"/>
    <s v="Valid"/>
    <x v="4"/>
    <x v="0"/>
  </r>
  <r>
    <x v="2509"/>
    <s v="CUST02335"/>
    <s v="POL00891"/>
    <x v="0"/>
    <s v="Central"/>
    <n v="48999.07"/>
    <d v="2025-09-09T00:00:00"/>
    <d v="2025-09-29T00:00:00"/>
    <s v="Settled"/>
    <n v="20"/>
    <n v="10"/>
    <s v="AGT033"/>
    <s v="Motor"/>
    <s v="Manual Review"/>
    <n v="1"/>
    <s v="Valid"/>
    <x v="3"/>
    <x v="4"/>
  </r>
  <r>
    <x v="2510"/>
    <s v="CUST02336"/>
    <s v="POL02316"/>
    <x v="0"/>
    <s v="South"/>
    <n v="71942.58"/>
    <d v="2025-11-05T00:00:00"/>
    <m/>
    <s v="Under Review"/>
    <n v="11"/>
    <n v="10"/>
    <s v="AGT034"/>
    <s v="Motor"/>
    <s v="Standard"/>
    <n v="1"/>
    <s v="Valid"/>
    <x v="0"/>
    <x v="0"/>
  </r>
  <r>
    <x v="2511"/>
    <s v="CUST01397"/>
    <s v="POL03191"/>
    <x v="0"/>
    <s v="North"/>
    <n v="39462.870000000003"/>
    <d v="2025-09-03T00:00:00"/>
    <d v="2025-09-10T00:00:00"/>
    <s v="Settled"/>
    <n v="7"/>
    <n v="10"/>
    <s v="AGT058"/>
    <s v="Motor"/>
    <s v="Standard"/>
    <n v="1"/>
    <s v="Valid"/>
    <x v="3"/>
    <x v="2"/>
  </r>
  <r>
    <x v="2512"/>
    <s v="CUST02394"/>
    <s v="POL02742"/>
    <x v="14"/>
    <s v="North"/>
    <n v="31584.92"/>
    <d v="2025-01-24T00:00:00"/>
    <d v="2025-02-07T00:00:00"/>
    <s v="Settled"/>
    <n v="14"/>
    <n v="15"/>
    <s v="AGT027"/>
    <s v="Health"/>
    <s v="Standard"/>
    <n v="1"/>
    <s v="Valid"/>
    <x v="3"/>
    <x v="2"/>
  </r>
  <r>
    <x v="2513"/>
    <s v="CUST00842"/>
    <s v="POL00577"/>
    <x v="5"/>
    <s v="West"/>
    <n v="58597.52"/>
    <d v="2025-11-27T00:00:00"/>
    <d v="2025-12-13T00:00:00"/>
    <s v="Settled"/>
    <n v="16"/>
    <n v="15"/>
    <s v="AGT020"/>
    <s v="Health"/>
    <s v="Manual Review"/>
    <n v="1"/>
    <s v="Valid"/>
    <x v="0"/>
    <x v="1"/>
  </r>
  <r>
    <x v="2514"/>
    <s v="CUST01612"/>
    <s v="POL02610"/>
    <x v="14"/>
    <s v="West"/>
    <n v="208618.99"/>
    <d v="2025-10-06T00:00:00"/>
    <m/>
    <s v="Pending"/>
    <n v="21"/>
    <n v="15"/>
    <s v="AGT039"/>
    <s v="Health"/>
    <s v="Manual Review"/>
    <n v="1"/>
    <s v="Valid"/>
    <x v="0"/>
    <x v="1"/>
  </r>
  <r>
    <x v="2515"/>
    <s v="CUST02266"/>
    <s v="POL01131"/>
    <x v="11"/>
    <s v="North"/>
    <n v="24758.01"/>
    <d v="2025-08-09T00:00:00"/>
    <d v="2025-08-20T00:00:00"/>
    <s v="Settled"/>
    <n v="11"/>
    <n v="10"/>
    <s v="AGT008"/>
    <s v="Motor"/>
    <s v="Standard"/>
    <n v="1"/>
    <s v="Valid"/>
    <x v="3"/>
    <x v="2"/>
  </r>
  <r>
    <x v="2516"/>
    <s v="CUST00491"/>
    <s v="POL00711"/>
    <x v="0"/>
    <s v="North"/>
    <n v="132624.07"/>
    <d v="2025-01-01T00:00:00"/>
    <d v="2025-01-12T00:00:00"/>
    <s v="Settled"/>
    <n v="11"/>
    <n v="10"/>
    <s v="AGT046"/>
    <s v="Motor"/>
    <s v="Standard"/>
    <n v="1"/>
    <s v="Valid"/>
    <x v="0"/>
    <x v="2"/>
  </r>
  <r>
    <x v="2517"/>
    <s v="CUST02402"/>
    <s v="POL02994"/>
    <x v="4"/>
    <s v="East"/>
    <n v="122317.23"/>
    <d v="2025-11-02T00:00:00"/>
    <m/>
    <s v="Pending"/>
    <n v="17"/>
    <n v="15"/>
    <s v="AGT057"/>
    <s v="Health"/>
    <s v="Standard"/>
    <n v="1"/>
    <s v="Valid"/>
    <x v="3"/>
    <x v="3"/>
  </r>
  <r>
    <x v="2518"/>
    <s v="CUST01012"/>
    <s v="POL03040"/>
    <x v="5"/>
    <s v="West"/>
    <n v="65554.91"/>
    <d v="2025-10-25T00:00:00"/>
    <m/>
    <s v="Pending"/>
    <n v="27"/>
    <n v="15"/>
    <s v="AGT013"/>
    <s v="Health"/>
    <s v="Manual Review"/>
    <n v="1"/>
    <s v="Valid"/>
    <x v="0"/>
    <x v="1"/>
  </r>
  <r>
    <x v="2519"/>
    <s v="CUST01560"/>
    <s v="POL01186"/>
    <x v="3"/>
    <s v="North"/>
    <n v="105839.72"/>
    <d v="2025-10-17T00:00:00"/>
    <d v="2025-10-25T00:00:00"/>
    <s v="Settled"/>
    <n v="8"/>
    <n v="10"/>
    <s v="AGT033"/>
    <s v="Motor"/>
    <s v="Standard"/>
    <n v="1"/>
    <s v="Valid"/>
    <x v="0"/>
    <x v="2"/>
  </r>
  <r>
    <x v="2520"/>
    <s v="CUST02368"/>
    <s v="POL00084"/>
    <x v="0"/>
    <s v="East"/>
    <n v="74439.55"/>
    <d v="2025-04-10T00:00:00"/>
    <d v="2025-04-21T00:00:00"/>
    <s v="Settled"/>
    <n v="11"/>
    <n v="10"/>
    <s v="AGT023"/>
    <s v="Motor"/>
    <s v="Standard"/>
    <n v="1"/>
    <s v="Valid"/>
    <x v="3"/>
    <x v="3"/>
  </r>
  <r>
    <x v="2521"/>
    <s v="CUST01597"/>
    <s v="POL00672"/>
    <x v="6"/>
    <s v="East"/>
    <n v="27416.38"/>
    <d v="2025-11-03T00:00:00"/>
    <m/>
    <s v="Pending"/>
    <n v="9"/>
    <n v="12"/>
    <s v="AGT010"/>
    <s v="Home"/>
    <s v="Fast Track"/>
    <n v="1"/>
    <s v="Valid"/>
    <x v="1"/>
    <x v="3"/>
  </r>
  <r>
    <x v="2522"/>
    <s v="CUST02122"/>
    <s v="POL01732"/>
    <x v="1"/>
    <s v="North"/>
    <n v="230633.83"/>
    <d v="2025-01-03T00:00:00"/>
    <d v="2025-01-20T00:00:00"/>
    <s v="Settled"/>
    <n v="17"/>
    <n v="20"/>
    <s v="AGT011"/>
    <s v="Life"/>
    <s v="Fast Track"/>
    <n v="1"/>
    <s v="Valid"/>
    <x v="4"/>
    <x v="2"/>
  </r>
  <r>
    <x v="2523"/>
    <s v="CUST00097"/>
    <s v="POL00191"/>
    <x v="11"/>
    <s v="South"/>
    <n v="50931.46"/>
    <d v="2025-07-11T00:00:00"/>
    <d v="2025-07-23T00:00:00"/>
    <s v="Settled"/>
    <n v="12"/>
    <n v="10"/>
    <s v="AGT039"/>
    <s v="Motor"/>
    <s v="Standard"/>
    <n v="1"/>
    <s v="Valid"/>
    <x v="2"/>
    <x v="0"/>
  </r>
  <r>
    <x v="2524"/>
    <s v="CUST01628"/>
    <s v="POL00727"/>
    <x v="3"/>
    <s v="Central"/>
    <n v="281386.53999999998"/>
    <d v="2025-09-14T00:00:00"/>
    <d v="2025-09-30T00:00:00"/>
    <s v="Settled"/>
    <n v="16"/>
    <n v="12"/>
    <s v="AGT044"/>
    <s v="Home"/>
    <s v="Standard"/>
    <n v="1"/>
    <s v="Valid"/>
    <x v="1"/>
    <x v="4"/>
  </r>
  <r>
    <x v="2525"/>
    <s v="CUST01241"/>
    <s v="POL00477"/>
    <x v="14"/>
    <s v="Central"/>
    <n v="65504.25"/>
    <d v="2025-03-16T00:00:00"/>
    <d v="2025-04-03T00:00:00"/>
    <s v="Rejected"/>
    <n v="18"/>
    <n v="15"/>
    <s v="AGT045"/>
    <s v="Health"/>
    <s v="Manual Review"/>
    <n v="1"/>
    <s v="Valid"/>
    <x v="2"/>
    <x v="4"/>
  </r>
  <r>
    <x v="2526"/>
    <s v="CUST02490"/>
    <s v="POL03047"/>
    <x v="5"/>
    <s v="South"/>
    <n v="74112.97"/>
    <d v="2025-11-20T00:00:00"/>
    <m/>
    <s v="Pending"/>
    <n v="7"/>
    <n v="15"/>
    <s v="AGT006"/>
    <s v="Health"/>
    <s v="Standard"/>
    <n v="1"/>
    <s v="Valid"/>
    <x v="2"/>
    <x v="0"/>
  </r>
  <r>
    <x v="2527"/>
    <s v="CUST01212"/>
    <s v="POL01137"/>
    <x v="11"/>
    <s v="Central"/>
    <n v="30556.76"/>
    <d v="2025-07-15T00:00:00"/>
    <d v="2025-07-22T00:00:00"/>
    <s v="Settled"/>
    <n v="7"/>
    <n v="10"/>
    <s v="AGT003"/>
    <s v="Motor"/>
    <s v="Standard"/>
    <n v="1"/>
    <s v="Valid"/>
    <x v="0"/>
    <x v="4"/>
  </r>
  <r>
    <x v="2528"/>
    <s v="CUST01901"/>
    <s v="POL01217"/>
    <x v="14"/>
    <s v="West"/>
    <n v="81573.960000000006"/>
    <d v="2025-02-24T00:00:00"/>
    <m/>
    <s v="Pending"/>
    <n v="10"/>
    <n v="15"/>
    <s v="AGT010"/>
    <s v="Health"/>
    <s v="Fast Track"/>
    <n v="1"/>
    <s v="Valid"/>
    <x v="0"/>
    <x v="1"/>
  </r>
  <r>
    <x v="2529"/>
    <s v="CUST00317"/>
    <s v="POL01348"/>
    <x v="6"/>
    <s v="Central"/>
    <n v="50790.17"/>
    <d v="2025-11-04T00:00:00"/>
    <d v="2025-11-16T00:00:00"/>
    <s v="Rejected"/>
    <n v="12"/>
    <n v="12"/>
    <s v="AGT064"/>
    <s v="Home"/>
    <s v="Standard"/>
    <n v="1"/>
    <s v="Valid"/>
    <x v="3"/>
    <x v="4"/>
  </r>
  <r>
    <x v="2530"/>
    <s v="CUST01676"/>
    <s v="POL00042"/>
    <x v="1"/>
    <s v="Central"/>
    <n v="607717.27"/>
    <d v="2025-02-12T00:00:00"/>
    <d v="2025-03-08T00:00:00"/>
    <s v="Settled"/>
    <n v="24"/>
    <n v="20"/>
    <s v="AGT052"/>
    <s v="Life"/>
    <s v="Standard"/>
    <n v="1"/>
    <s v="Valid"/>
    <x v="1"/>
    <x v="4"/>
  </r>
  <r>
    <x v="2531"/>
    <s v="CUST01273"/>
    <s v="POL01736"/>
    <x v="14"/>
    <s v="East"/>
    <n v="64670.33"/>
    <d v="2025-11-21T00:00:00"/>
    <d v="2025-12-09T00:00:00"/>
    <s v="Settled"/>
    <n v="18"/>
    <n v="15"/>
    <s v="AGT040"/>
    <s v="Health"/>
    <s v="Standard"/>
    <n v="1"/>
    <s v="Valid"/>
    <x v="0"/>
    <x v="3"/>
  </r>
  <r>
    <x v="2532"/>
    <s v="CUST02323"/>
    <s v="POL02920"/>
    <x v="3"/>
    <s v="East"/>
    <n v="29965.63"/>
    <d v="2025-11-24T00:00:00"/>
    <d v="2025-12-09T00:00:00"/>
    <s v="Settled"/>
    <n v="15"/>
    <n v="10"/>
    <s v="AGT003"/>
    <s v="Motor"/>
    <s v="Fast Track"/>
    <n v="1"/>
    <s v="Valid"/>
    <x v="0"/>
    <x v="3"/>
  </r>
  <r>
    <x v="2533"/>
    <s v="CUST00664"/>
    <s v="POL02604"/>
    <x v="7"/>
    <s v="North"/>
    <n v="66538.350000000006"/>
    <d v="2025-11-13T00:00:00"/>
    <m/>
    <s v="Under Review"/>
    <n v="18"/>
    <n v="7"/>
    <s v="AGT003"/>
    <s v="Travel"/>
    <s v="Fraud Review"/>
    <n v="1"/>
    <s v="Valid"/>
    <x v="0"/>
    <x v="2"/>
  </r>
  <r>
    <x v="2534"/>
    <s v="CUST01029"/>
    <s v="POL00803"/>
    <x v="0"/>
    <s v="East"/>
    <n v="27811.89"/>
    <d v="2025-04-18T00:00:00"/>
    <d v="2025-04-26T00:00:00"/>
    <s v="Settled"/>
    <n v="8"/>
    <n v="10"/>
    <s v="AGT032"/>
    <s v="Motor"/>
    <s v="Standard"/>
    <n v="1"/>
    <s v="Valid"/>
    <x v="0"/>
    <x v="3"/>
  </r>
  <r>
    <x v="2535"/>
    <s v="CUST02468"/>
    <s v="POL00043"/>
    <x v="1"/>
    <s v="South"/>
    <n v="354163.81"/>
    <d v="2025-05-28T00:00:00"/>
    <d v="2025-06-26T00:00:00"/>
    <s v="Settled"/>
    <n v="29"/>
    <n v="20"/>
    <s v="AGT069"/>
    <s v="Life"/>
    <s v="Manual Review"/>
    <n v="1"/>
    <s v="Valid"/>
    <x v="3"/>
    <x v="0"/>
  </r>
  <r>
    <x v="2536"/>
    <s v="CUST01734"/>
    <s v="POL02475"/>
    <x v="0"/>
    <s v="West"/>
    <n v="24720.98"/>
    <d v="2025-09-11T00:00:00"/>
    <d v="2025-09-16T00:00:00"/>
    <s v="Settled"/>
    <n v="5"/>
    <n v="10"/>
    <s v="AGT009"/>
    <s v="Motor"/>
    <s v="Fast Track"/>
    <n v="1"/>
    <s v="Valid"/>
    <x v="0"/>
    <x v="1"/>
  </r>
  <r>
    <x v="2537"/>
    <s v="CUST01398"/>
    <s v="POL02692"/>
    <x v="4"/>
    <s v="North"/>
    <n v="102833.71"/>
    <d v="2025-09-26T00:00:00"/>
    <d v="2025-10-14T00:00:00"/>
    <s v="Settled"/>
    <n v="18"/>
    <n v="15"/>
    <s v="AGT047"/>
    <s v="Health"/>
    <s v="Manual Review"/>
    <n v="1"/>
    <s v="Valid"/>
    <x v="3"/>
    <x v="2"/>
  </r>
  <r>
    <x v="2538"/>
    <s v="CUST00740"/>
    <s v="POL02950"/>
    <x v="3"/>
    <s v="West"/>
    <n v="130099.2"/>
    <d v="2025-03-11T00:00:00"/>
    <d v="2025-03-23T00:00:00"/>
    <s v="Settled"/>
    <n v="12"/>
    <n v="10"/>
    <s v="AGT046"/>
    <s v="Motor"/>
    <s v="Standard"/>
    <n v="1"/>
    <s v="Valid"/>
    <x v="3"/>
    <x v="1"/>
  </r>
  <r>
    <x v="2539"/>
    <s v="CUST00612"/>
    <s v="POL01848"/>
    <x v="3"/>
    <s v="Central"/>
    <n v="42650.97"/>
    <d v="2025-06-13T00:00:00"/>
    <d v="2025-06-28T00:00:00"/>
    <s v="Settled"/>
    <n v="15"/>
    <n v="10"/>
    <s v="AGT078"/>
    <s v="Motor"/>
    <s v="Standard"/>
    <n v="1"/>
    <s v="Valid"/>
    <x v="3"/>
    <x v="4"/>
  </r>
  <r>
    <x v="2540"/>
    <s v="CUST00514"/>
    <s v="POL01516"/>
    <x v="4"/>
    <s v="North"/>
    <n v="39479.660000000003"/>
    <d v="2025-05-09T00:00:00"/>
    <d v="2025-06-06T00:00:00"/>
    <s v="Settled"/>
    <n v="28"/>
    <n v="15"/>
    <s v="AGT024"/>
    <s v="Health"/>
    <s v="Fraud Review"/>
    <n v="1"/>
    <s v="Valid"/>
    <x v="0"/>
    <x v="2"/>
  </r>
  <r>
    <x v="2541"/>
    <s v="CUST01522"/>
    <s v="POL02421"/>
    <x v="5"/>
    <s v="West"/>
    <n v="40286.39"/>
    <d v="2025-08-20T00:00:00"/>
    <m/>
    <s v="Pending"/>
    <n v="12"/>
    <n v="15"/>
    <s v="AGT023"/>
    <s v="Health"/>
    <s v="Standard"/>
    <n v="1"/>
    <s v="Valid"/>
    <x v="2"/>
    <x v="1"/>
  </r>
  <r>
    <x v="2542"/>
    <s v="CUST01924"/>
    <s v="POL02210"/>
    <x v="3"/>
    <s v="West"/>
    <n v="62702.39"/>
    <d v="2025-09-16T00:00:00"/>
    <d v="2025-10-07T00:00:00"/>
    <s v="Settled"/>
    <n v="21"/>
    <n v="10"/>
    <s v="AGT049"/>
    <s v="Motor"/>
    <s v="Standard"/>
    <n v="1"/>
    <s v="Valid"/>
    <x v="3"/>
    <x v="1"/>
  </r>
  <r>
    <x v="2543"/>
    <s v="CUST00853"/>
    <s v="POL02423"/>
    <x v="1"/>
    <s v="East"/>
    <n v="1050458.52"/>
    <d v="2025-05-25T00:00:00"/>
    <d v="2025-06-22T00:00:00"/>
    <s v="Settled"/>
    <n v="28"/>
    <n v="20"/>
    <s v="AGT034"/>
    <s v="Life"/>
    <s v="Manual Review"/>
    <n v="1"/>
    <s v="Valid"/>
    <x v="2"/>
    <x v="3"/>
  </r>
  <r>
    <x v="2544"/>
    <s v="CUST01498"/>
    <s v="POL00910"/>
    <x v="5"/>
    <s v="Central"/>
    <n v="170174.59"/>
    <d v="2025-10-25T00:00:00"/>
    <d v="2025-11-19T00:00:00"/>
    <s v="Settled"/>
    <n v="25"/>
    <n v="15"/>
    <s v="AGT014"/>
    <s v="Health"/>
    <s v="Manual Review"/>
    <n v="1"/>
    <s v="Valid"/>
    <x v="1"/>
    <x v="4"/>
  </r>
  <r>
    <x v="2545"/>
    <s v="CUST01952"/>
    <s v="POL02891"/>
    <x v="3"/>
    <s v="East"/>
    <n v="139100.73000000001"/>
    <d v="2025-04-12T00:00:00"/>
    <d v="2025-04-23T00:00:00"/>
    <s v="Settled"/>
    <n v="11"/>
    <n v="10"/>
    <s v="AGT054"/>
    <s v="Motor"/>
    <s v="Standard"/>
    <n v="1"/>
    <s v="Valid"/>
    <x v="4"/>
    <x v="3"/>
  </r>
  <r>
    <x v="2546"/>
    <s v="CUST00218"/>
    <s v="POL00119"/>
    <x v="3"/>
    <s v="South"/>
    <n v="32425.42"/>
    <d v="2025-09-10T00:00:00"/>
    <d v="2025-09-20T00:00:00"/>
    <s v="Settled"/>
    <n v="10"/>
    <n v="10"/>
    <s v="AGT077"/>
    <s v="Motor"/>
    <s v="Standard"/>
    <n v="1"/>
    <s v="Valid"/>
    <x v="4"/>
    <x v="0"/>
  </r>
  <r>
    <x v="2547"/>
    <s v="CUST01374"/>
    <s v="POL00299"/>
    <x v="9"/>
    <s v="East"/>
    <n v="224410.38"/>
    <d v="2025-05-28T00:00:00"/>
    <m/>
    <s v="Under Review"/>
    <n v="22"/>
    <n v="12"/>
    <s v="AGT074"/>
    <s v="Home"/>
    <s v="Manual Review"/>
    <n v="1"/>
    <s v="Valid"/>
    <x v="2"/>
    <x v="3"/>
  </r>
  <r>
    <x v="2548"/>
    <s v="CUST01741"/>
    <s v="POL02096"/>
    <x v="11"/>
    <s v="East"/>
    <n v="123467.95"/>
    <d v="2025-02-05T00:00:00"/>
    <m/>
    <s v="Pending"/>
    <n v="15"/>
    <n v="10"/>
    <s v="AGT009"/>
    <s v="Motor"/>
    <s v="Standard"/>
    <n v="1"/>
    <s v="Valid"/>
    <x v="0"/>
    <x v="3"/>
  </r>
  <r>
    <x v="2549"/>
    <s v="CUST01323"/>
    <s v="POL01829"/>
    <x v="1"/>
    <s v="South"/>
    <n v="365780.77"/>
    <d v="2025-04-13T00:00:00"/>
    <d v="2025-05-01T00:00:00"/>
    <s v="Settled"/>
    <n v="18"/>
    <n v="20"/>
    <s v="AGT064"/>
    <s v="Life"/>
    <s v="Standard"/>
    <n v="1"/>
    <s v="Valid"/>
    <x v="1"/>
    <x v="0"/>
  </r>
  <r>
    <x v="2550"/>
    <s v="CUST01328"/>
    <s v="POL01773"/>
    <x v="2"/>
    <s v="West"/>
    <n v="198993.6"/>
    <d v="2025-10-07T00:00:00"/>
    <d v="2025-10-24T00:00:00"/>
    <s v="Settled"/>
    <n v="17"/>
    <n v="20"/>
    <s v="AGT057"/>
    <s v="Life"/>
    <s v="Standard"/>
    <n v="1"/>
    <s v="Valid"/>
    <x v="3"/>
    <x v="1"/>
  </r>
  <r>
    <x v="2551"/>
    <s v="CUST02428"/>
    <s v="POL02909"/>
    <x v="14"/>
    <s v="East"/>
    <n v="159904.25"/>
    <d v="2025-05-22T00:00:00"/>
    <d v="2025-06-08T00:00:00"/>
    <s v="Settled"/>
    <n v="17"/>
    <n v="15"/>
    <s v="AGT052"/>
    <s v="Health"/>
    <s v="Standard"/>
    <n v="1"/>
    <s v="Valid"/>
    <x v="1"/>
    <x v="3"/>
  </r>
  <r>
    <x v="2552"/>
    <s v="CUST01934"/>
    <s v="POL02787"/>
    <x v="2"/>
    <s v="South"/>
    <n v="193093.24"/>
    <d v="2025-09-21T00:00:00"/>
    <d v="2025-10-03T00:00:00"/>
    <s v="Settled"/>
    <n v="12"/>
    <n v="20"/>
    <s v="AGT038"/>
    <s v="Life"/>
    <s v="Standard"/>
    <n v="1"/>
    <s v="Valid"/>
    <x v="3"/>
    <x v="0"/>
  </r>
  <r>
    <x v="2553"/>
    <s v="CUST01828"/>
    <s v="POL02302"/>
    <x v="12"/>
    <s v="South"/>
    <n v="45988.42"/>
    <d v="2025-08-15T00:00:00"/>
    <d v="2025-08-16T00:00:00"/>
    <s v="Settled"/>
    <n v="1"/>
    <n v="7"/>
    <s v="AGT064"/>
    <s v="Travel"/>
    <s v="Fast Track"/>
    <n v="1"/>
    <s v="Valid"/>
    <x v="0"/>
    <x v="0"/>
  </r>
  <r>
    <x v="2554"/>
    <s v="CUST01089"/>
    <s v="POL00527"/>
    <x v="11"/>
    <s v="South"/>
    <n v="50750.85"/>
    <d v="2025-05-19T00:00:00"/>
    <d v="2025-05-28T00:00:00"/>
    <s v="Settled"/>
    <n v="9"/>
    <n v="10"/>
    <s v="AGT046"/>
    <s v="Motor"/>
    <s v="Standard"/>
    <n v="1"/>
    <s v="Valid"/>
    <x v="0"/>
    <x v="0"/>
  </r>
  <r>
    <x v="2555"/>
    <s v="CUST00457"/>
    <s v="POL00310"/>
    <x v="14"/>
    <s v="East"/>
    <n v="44793.58"/>
    <d v="2025-03-09T00:00:00"/>
    <d v="2025-03-21T00:00:00"/>
    <s v="Settled"/>
    <n v="12"/>
    <n v="15"/>
    <s v="AGT008"/>
    <s v="Health"/>
    <s v="Standard"/>
    <n v="1"/>
    <s v="Valid"/>
    <x v="2"/>
    <x v="3"/>
  </r>
  <r>
    <x v="2556"/>
    <s v="CUST01336"/>
    <s v="POL00448"/>
    <x v="5"/>
    <s v="East"/>
    <n v="65315.87"/>
    <d v="2025-08-30T00:00:00"/>
    <d v="2025-09-23T00:00:00"/>
    <s v="Settled"/>
    <n v="24"/>
    <n v="15"/>
    <s v="AGT011"/>
    <s v="Health"/>
    <s v="Standard"/>
    <n v="1"/>
    <s v="Valid"/>
    <x v="3"/>
    <x v="3"/>
  </r>
  <r>
    <x v="2557"/>
    <s v="CUST01566"/>
    <s v="POL01965"/>
    <x v="5"/>
    <s v="South"/>
    <n v="305450.96000000002"/>
    <d v="2025-08-15T00:00:00"/>
    <d v="2025-08-27T00:00:00"/>
    <s v="Settled"/>
    <n v="12"/>
    <n v="15"/>
    <s v="AGT058"/>
    <s v="Health"/>
    <s v="Standard"/>
    <n v="1"/>
    <s v="Valid"/>
    <x v="0"/>
    <x v="0"/>
  </r>
  <r>
    <x v="2558"/>
    <s v="CUST01517"/>
    <s v="POL02281"/>
    <x v="12"/>
    <s v="West"/>
    <n v="14060.48"/>
    <d v="2025-04-15T00:00:00"/>
    <m/>
    <s v="Under Review"/>
    <n v="10"/>
    <n v="7"/>
    <s v="AGT033"/>
    <s v="Travel"/>
    <s v="Standard"/>
    <n v="1"/>
    <s v="Valid"/>
    <x v="3"/>
    <x v="1"/>
  </r>
  <r>
    <x v="2559"/>
    <s v="CUST02242"/>
    <s v="POL02560"/>
    <x v="8"/>
    <s v="Central"/>
    <n v="571503.44999999995"/>
    <d v="2025-01-25T00:00:00"/>
    <m/>
    <s v="Pending"/>
    <n v="23"/>
    <n v="20"/>
    <s v="AGT047"/>
    <s v="Life"/>
    <s v="Fast Track"/>
    <n v="1"/>
    <s v="Valid"/>
    <x v="3"/>
    <x v="4"/>
  </r>
  <r>
    <x v="2560"/>
    <s v="CUST00130"/>
    <s v="POL00330"/>
    <x v="2"/>
    <s v="East"/>
    <n v="517989.09"/>
    <d v="2025-05-11T00:00:00"/>
    <m/>
    <s v="Pending"/>
    <n v="33"/>
    <n v="20"/>
    <s v="AGT065"/>
    <s v="Life"/>
    <s v="Manual Review"/>
    <n v="1"/>
    <s v="Valid"/>
    <x v="3"/>
    <x v="3"/>
  </r>
  <r>
    <x v="2561"/>
    <s v="CUST02288"/>
    <s v="POL00880"/>
    <x v="0"/>
    <s v="West"/>
    <n v="57658.51"/>
    <d v="2025-01-01T00:00:00"/>
    <m/>
    <s v="Pending"/>
    <n v="5"/>
    <n v="10"/>
    <s v="AGT022"/>
    <s v="Motor"/>
    <s v="Standard"/>
    <n v="1"/>
    <s v="Valid"/>
    <x v="0"/>
    <x v="1"/>
  </r>
  <r>
    <x v="2562"/>
    <s v="CUST00730"/>
    <s v="POL01082"/>
    <x v="2"/>
    <s v="Central"/>
    <n v="209540.41"/>
    <d v="2025-09-16T00:00:00"/>
    <d v="2025-10-06T00:00:00"/>
    <s v="Settled"/>
    <n v="20"/>
    <n v="20"/>
    <s v="AGT072"/>
    <s v="Life"/>
    <s v="Standard"/>
    <n v="1"/>
    <s v="Valid"/>
    <x v="1"/>
    <x v="4"/>
  </r>
  <r>
    <x v="2563"/>
    <s v="CUST01655"/>
    <s v="POL02024"/>
    <x v="9"/>
    <s v="North"/>
    <n v="48864.85"/>
    <d v="2025-03-19T00:00:00"/>
    <m/>
    <s v="Pending"/>
    <n v="15"/>
    <n v="12"/>
    <s v="AGT020"/>
    <s v="Home"/>
    <s v="Standard"/>
    <n v="1"/>
    <s v="Valid"/>
    <x v="1"/>
    <x v="2"/>
  </r>
  <r>
    <x v="2564"/>
    <s v="CUST02397"/>
    <s v="POL00149"/>
    <x v="0"/>
    <s v="North"/>
    <n v="150202.94"/>
    <d v="2025-05-12T00:00:00"/>
    <d v="2025-05-30T00:00:00"/>
    <s v="Settled"/>
    <n v="18"/>
    <n v="10"/>
    <s v="AGT036"/>
    <s v="Motor"/>
    <s v="Standard"/>
    <n v="1"/>
    <s v="Valid"/>
    <x v="3"/>
    <x v="2"/>
  </r>
  <r>
    <x v="2565"/>
    <s v="CUST00367"/>
    <s v="POL02690"/>
    <x v="8"/>
    <s v="North"/>
    <n v="138449.12"/>
    <d v="2025-03-09T00:00:00"/>
    <d v="2025-03-20T00:00:00"/>
    <s v="Rejected"/>
    <n v="11"/>
    <n v="20"/>
    <s v="AGT024"/>
    <s v="Life"/>
    <s v="Standard"/>
    <n v="1"/>
    <s v="Valid"/>
    <x v="3"/>
    <x v="2"/>
  </r>
  <r>
    <x v="2566"/>
    <s v="CUST00300"/>
    <s v="POL00258"/>
    <x v="4"/>
    <s v="East"/>
    <n v="13876.83"/>
    <d v="2025-11-02T00:00:00"/>
    <d v="2025-11-17T00:00:00"/>
    <s v="Settled"/>
    <n v="15"/>
    <n v="15"/>
    <s v="AGT056"/>
    <s v="Health"/>
    <s v="Standard"/>
    <n v="1"/>
    <s v="Valid"/>
    <x v="0"/>
    <x v="3"/>
  </r>
  <r>
    <x v="2567"/>
    <s v="CUST00713"/>
    <s v="POL01677"/>
    <x v="5"/>
    <s v="South"/>
    <n v="103836.31"/>
    <d v="2025-10-06T00:00:00"/>
    <d v="2025-10-15T00:00:00"/>
    <s v="Settled"/>
    <n v="9"/>
    <n v="15"/>
    <s v="AGT010"/>
    <s v="Health"/>
    <s v="Standard"/>
    <n v="1"/>
    <s v="Valid"/>
    <x v="0"/>
    <x v="0"/>
  </r>
  <r>
    <x v="2568"/>
    <s v="CUST01187"/>
    <s v="POL02986"/>
    <x v="11"/>
    <s v="East"/>
    <n v="27015.03"/>
    <d v="2025-11-09T00:00:00"/>
    <d v="2025-11-20T00:00:00"/>
    <s v="Settled"/>
    <n v="11"/>
    <n v="10"/>
    <s v="AGT027"/>
    <s v="Motor"/>
    <s v="Standard"/>
    <n v="1"/>
    <s v="Valid"/>
    <x v="3"/>
    <x v="3"/>
  </r>
  <r>
    <x v="2569"/>
    <s v="CUST02207"/>
    <s v="POL00622"/>
    <x v="3"/>
    <s v="East"/>
    <n v="60525.39"/>
    <d v="2025-09-10T00:00:00"/>
    <m/>
    <s v="Pending"/>
    <n v="33"/>
    <n v="10"/>
    <s v="AGT022"/>
    <s v="Motor"/>
    <s v="Fraud Review"/>
    <n v="1"/>
    <s v="Valid"/>
    <x v="2"/>
    <x v="3"/>
  </r>
  <r>
    <x v="2570"/>
    <s v="CUST01333"/>
    <s v="POL02200"/>
    <x v="6"/>
    <s v="North"/>
    <n v="45924.97"/>
    <d v="2025-02-11T00:00:00"/>
    <d v="2025-02-18T00:00:00"/>
    <s v="Settled"/>
    <n v="7"/>
    <n v="12"/>
    <s v="AGT058"/>
    <s v="Home"/>
    <s v="Standard"/>
    <n v="1"/>
    <s v="Valid"/>
    <x v="3"/>
    <x v="2"/>
  </r>
  <r>
    <x v="2571"/>
    <s v="CUST00470"/>
    <s v="POL01759"/>
    <x v="3"/>
    <s v="South"/>
    <n v="75386.11"/>
    <d v="2025-08-11T00:00:00"/>
    <d v="2025-08-12T00:00:00"/>
    <s v="Settled"/>
    <n v="1"/>
    <n v="12"/>
    <s v="AGT006"/>
    <s v="Home"/>
    <s v="Fast Track"/>
    <n v="1"/>
    <s v="Valid"/>
    <x v="2"/>
    <x v="0"/>
  </r>
  <r>
    <x v="2572"/>
    <s v="CUST01716"/>
    <s v="POL02624"/>
    <x v="9"/>
    <s v="North"/>
    <n v="115076.3"/>
    <d v="2025-06-02T00:00:00"/>
    <d v="2025-06-18T00:00:00"/>
    <s v="Settled"/>
    <n v="16"/>
    <n v="12"/>
    <s v="AGT052"/>
    <s v="Home"/>
    <s v="Standard"/>
    <n v="1"/>
    <s v="Valid"/>
    <x v="2"/>
    <x v="2"/>
  </r>
  <r>
    <x v="2573"/>
    <s v="CUST01709"/>
    <s v="POL01882"/>
    <x v="8"/>
    <s v="East"/>
    <n v="357910.74"/>
    <d v="2025-08-24T00:00:00"/>
    <m/>
    <s v="Pending"/>
    <n v="31"/>
    <n v="20"/>
    <s v="AGT054"/>
    <s v="Life"/>
    <s v="Manual Review"/>
    <n v="1"/>
    <s v="Valid"/>
    <x v="1"/>
    <x v="3"/>
  </r>
  <r>
    <x v="2574"/>
    <s v="CUST00859"/>
    <s v="POL02715"/>
    <x v="0"/>
    <s v="South"/>
    <n v="155180.41"/>
    <d v="2025-08-20T00:00:00"/>
    <d v="2025-09-02T00:00:00"/>
    <s v="Settled"/>
    <n v="13"/>
    <n v="10"/>
    <s v="AGT059"/>
    <s v="Motor"/>
    <s v="Manual Review"/>
    <n v="1"/>
    <s v="Valid"/>
    <x v="0"/>
    <x v="0"/>
  </r>
  <r>
    <x v="2575"/>
    <s v="CUST02172"/>
    <s v="POL01290"/>
    <x v="4"/>
    <s v="North"/>
    <n v="85077.2"/>
    <d v="2025-08-10T00:00:00"/>
    <d v="2025-09-02T00:00:00"/>
    <s v="Settled"/>
    <n v="23"/>
    <n v="15"/>
    <s v="AGT041"/>
    <s v="Health"/>
    <s v="Fraud Review"/>
    <n v="1"/>
    <s v="Valid"/>
    <x v="3"/>
    <x v="2"/>
  </r>
  <r>
    <x v="2576"/>
    <s v="CUST00176"/>
    <s v="POL00525"/>
    <x v="3"/>
    <s v="North"/>
    <n v="69689.55"/>
    <d v="2025-07-29T00:00:00"/>
    <m/>
    <s v="Pending"/>
    <n v="22"/>
    <n v="10"/>
    <s v="AGT052"/>
    <s v="Motor"/>
    <s v="Manual Review"/>
    <n v="1"/>
    <s v="Valid"/>
    <x v="1"/>
    <x v="2"/>
  </r>
  <r>
    <x v="2577"/>
    <s v="CUST00542"/>
    <s v="POL02175"/>
    <x v="3"/>
    <s v="West"/>
    <n v="55618"/>
    <d v="2025-10-04T00:00:00"/>
    <d v="2025-10-07T00:00:00"/>
    <s v="Settled"/>
    <n v="3"/>
    <n v="10"/>
    <s v="AGT011"/>
    <s v="Motor"/>
    <s v="Standard"/>
    <n v="1"/>
    <s v="Valid"/>
    <x v="4"/>
    <x v="1"/>
  </r>
  <r>
    <x v="2578"/>
    <s v="CUST00002"/>
    <s v="POL03097"/>
    <x v="11"/>
    <s v="South"/>
    <n v="118504.97"/>
    <d v="2025-10-18T00:00:00"/>
    <m/>
    <s v="Under Review"/>
    <n v="10"/>
    <n v="10"/>
    <s v="AGT045"/>
    <s v="Motor"/>
    <s v="Standard"/>
    <n v="1"/>
    <s v="Valid"/>
    <x v="0"/>
    <x v="0"/>
  </r>
  <r>
    <x v="2579"/>
    <s v="CUST02214"/>
    <s v="POL01387"/>
    <x v="0"/>
    <s v="West"/>
    <n v="31162.59"/>
    <d v="2025-06-28T00:00:00"/>
    <d v="2025-07-02T00:00:00"/>
    <s v="Settled"/>
    <n v="4"/>
    <n v="10"/>
    <s v="AGT056"/>
    <s v="Motor"/>
    <s v="Fast Track"/>
    <n v="1"/>
    <s v="Valid"/>
    <x v="4"/>
    <x v="1"/>
  </r>
  <r>
    <x v="2580"/>
    <s v="CUST01716"/>
    <s v="POL02624"/>
    <x v="17"/>
    <s v="West"/>
    <n v="82769.7"/>
    <d v="2025-01-01T00:00:00"/>
    <d v="2025-01-16T00:00:00"/>
    <s v="Settled"/>
    <n v="15"/>
    <n v="12"/>
    <s v="AGT020"/>
    <s v="Home"/>
    <s v="Standard"/>
    <n v="1"/>
    <s v="Valid"/>
    <x v="2"/>
    <x v="1"/>
  </r>
  <r>
    <x v="2581"/>
    <s v="CUST01812"/>
    <s v="POL02808"/>
    <x v="1"/>
    <s v="East"/>
    <n v="299750.45"/>
    <d v="2025-01-06T00:00:00"/>
    <d v="2025-02-12T00:00:00"/>
    <s v="Rejected"/>
    <n v="37"/>
    <n v="20"/>
    <s v="AGT015"/>
    <s v="Life"/>
    <s v="Fraud Review"/>
    <n v="1"/>
    <s v="Valid"/>
    <x v="0"/>
    <x v="3"/>
  </r>
  <r>
    <x v="2582"/>
    <s v="CUST01990"/>
    <s v="POL02066"/>
    <x v="11"/>
    <s v="North"/>
    <n v="36067.01"/>
    <d v="2025-01-12T00:00:00"/>
    <d v="2025-01-17T00:00:00"/>
    <s v="Settled"/>
    <n v="5"/>
    <n v="10"/>
    <s v="AGT024"/>
    <s v="Motor"/>
    <s v="Fast Track"/>
    <n v="1"/>
    <s v="Valid"/>
    <x v="1"/>
    <x v="2"/>
  </r>
  <r>
    <x v="2583"/>
    <s v="CUST01270"/>
    <s v="POL02534"/>
    <x v="5"/>
    <s v="East"/>
    <n v="210588.28"/>
    <d v="2025-10-16T00:00:00"/>
    <m/>
    <s v="Under Review"/>
    <n v="17"/>
    <n v="15"/>
    <s v="AGT040"/>
    <s v="Health"/>
    <s v="Standard"/>
    <n v="1"/>
    <s v="Valid"/>
    <x v="0"/>
    <x v="3"/>
  </r>
  <r>
    <x v="2584"/>
    <s v="CUST00661"/>
    <s v="POL01802"/>
    <x v="6"/>
    <s v="North"/>
    <n v="135302.21"/>
    <d v="2025-06-02T00:00:00"/>
    <d v="2025-06-03T00:00:00"/>
    <s v="Rejected"/>
    <n v="1"/>
    <n v="12"/>
    <s v="AGT004"/>
    <s v="Home"/>
    <s v="Fast Track"/>
    <n v="1"/>
    <s v="Valid"/>
    <x v="4"/>
    <x v="2"/>
  </r>
  <r>
    <x v="2585"/>
    <s v="CUST00977"/>
    <s v="POL02576"/>
    <x v="2"/>
    <s v="West"/>
    <n v="135246.85999999999"/>
    <d v="2025-06-07T00:00:00"/>
    <d v="2025-06-22T00:00:00"/>
    <s v="Settled"/>
    <n v="15"/>
    <n v="20"/>
    <s v="AGT074"/>
    <s v="Life"/>
    <s v="Standard"/>
    <n v="1"/>
    <s v="Valid"/>
    <x v="0"/>
    <x v="1"/>
  </r>
  <r>
    <x v="2586"/>
    <s v="CUST02036"/>
    <s v="POL01076"/>
    <x v="11"/>
    <s v="West"/>
    <n v="84758.67"/>
    <d v="2025-04-05T00:00:00"/>
    <d v="2025-04-12T00:00:00"/>
    <s v="Settled"/>
    <n v="7"/>
    <n v="10"/>
    <s v="AGT053"/>
    <s v="Motor"/>
    <s v="Standard"/>
    <n v="1"/>
    <s v="Valid"/>
    <x v="2"/>
    <x v="1"/>
  </r>
  <r>
    <x v="2587"/>
    <s v="CUST01886"/>
    <s v="POL01684"/>
    <x v="14"/>
    <s v="South"/>
    <n v="199180.77"/>
    <d v="2025-11-07T00:00:00"/>
    <m/>
    <s v="Under Review"/>
    <n v="18"/>
    <n v="15"/>
    <s v="AGT061"/>
    <s v="Health"/>
    <s v="Manual Review"/>
    <n v="1"/>
    <s v="Valid"/>
    <x v="4"/>
    <x v="0"/>
  </r>
  <r>
    <x v="2588"/>
    <s v="CUST01862"/>
    <s v="POL00249"/>
    <x v="3"/>
    <s v="South"/>
    <n v="40715.019999999997"/>
    <d v="2025-03-22T00:00:00"/>
    <d v="2025-04-12T00:00:00"/>
    <s v="Settled"/>
    <n v="21"/>
    <n v="10"/>
    <s v="AGT068"/>
    <s v="Motor"/>
    <s v="Fraud Review"/>
    <n v="1"/>
    <s v="Valid"/>
    <x v="1"/>
    <x v="0"/>
  </r>
  <r>
    <x v="2589"/>
    <s v="CUST02339"/>
    <s v="POL00629"/>
    <x v="7"/>
    <s v="West"/>
    <n v="72693.600000000006"/>
    <d v="2025-10-26T00:00:00"/>
    <d v="2025-11-06T00:00:00"/>
    <s v="Settled"/>
    <n v="11"/>
    <n v="7"/>
    <s v="AGT047"/>
    <s v="Travel"/>
    <s v="Standard"/>
    <n v="1"/>
    <s v="Valid"/>
    <x v="2"/>
    <x v="1"/>
  </r>
  <r>
    <x v="2590"/>
    <s v="CUST01414"/>
    <s v="POL01854"/>
    <x v="6"/>
    <s v="East"/>
    <n v="129990.98"/>
    <d v="2025-08-12T00:00:00"/>
    <d v="2025-08-24T00:00:00"/>
    <s v="Settled"/>
    <n v="12"/>
    <n v="12"/>
    <s v="AGT062"/>
    <s v="Home"/>
    <s v="Standard"/>
    <n v="1"/>
    <s v="Valid"/>
    <x v="3"/>
    <x v="3"/>
  </r>
  <r>
    <x v="2591"/>
    <s v="CUST02440"/>
    <s v="POL02319"/>
    <x v="12"/>
    <s v="North"/>
    <n v="34202.25"/>
    <d v="2025-05-14T00:00:00"/>
    <m/>
    <s v="Pending"/>
    <n v="10"/>
    <n v="7"/>
    <s v="AGT047"/>
    <s v="Travel"/>
    <s v="Manual Review"/>
    <n v="1"/>
    <s v="Valid"/>
    <x v="2"/>
    <x v="2"/>
  </r>
  <r>
    <x v="2592"/>
    <s v="CUST00270"/>
    <s v="POL00096"/>
    <x v="7"/>
    <s v="West"/>
    <n v="65375.8"/>
    <d v="2025-08-10T00:00:00"/>
    <d v="2025-08-15T00:00:00"/>
    <s v="Settled"/>
    <n v="5"/>
    <n v="7"/>
    <s v="AGT062"/>
    <s v="Travel"/>
    <s v="Manual Review"/>
    <n v="1"/>
    <s v="Valid"/>
    <x v="4"/>
    <x v="1"/>
  </r>
  <r>
    <x v="2593"/>
    <s v="CUST01560"/>
    <s v="POL00221"/>
    <x v="11"/>
    <s v="South"/>
    <n v="74202.69"/>
    <d v="2025-11-08T00:00:00"/>
    <d v="2025-11-21T00:00:00"/>
    <s v="Settled"/>
    <n v="13"/>
    <n v="10"/>
    <s v="AGT006"/>
    <s v="Motor"/>
    <s v="Manual Review"/>
    <n v="1"/>
    <s v="Valid"/>
    <x v="0"/>
    <x v="0"/>
  </r>
  <r>
    <x v="2594"/>
    <s v="CUST00965"/>
    <s v="POL00021"/>
    <x v="3"/>
    <s v="Central"/>
    <n v="83769.990000000005"/>
    <d v="2025-01-22T00:00:00"/>
    <d v="2025-01-29T00:00:00"/>
    <s v="Settled"/>
    <n v="7"/>
    <n v="10"/>
    <s v="AGT066"/>
    <s v="Motor"/>
    <s v="Standard"/>
    <n v="1"/>
    <s v="Valid"/>
    <x v="0"/>
    <x v="4"/>
  </r>
  <r>
    <x v="2595"/>
    <s v="CUST01074"/>
    <s v="POL01657"/>
    <x v="12"/>
    <s v="West"/>
    <n v="31854.81"/>
    <d v="2025-01-20T00:00:00"/>
    <d v="2025-01-21T00:00:00"/>
    <s v="Settled"/>
    <n v="1"/>
    <n v="7"/>
    <s v="AGT035"/>
    <s v="Travel"/>
    <s v="Standard"/>
    <n v="1"/>
    <s v="Valid"/>
    <x v="1"/>
    <x v="1"/>
  </r>
  <r>
    <x v="2596"/>
    <s v="CUST01544"/>
    <s v="POL01073"/>
    <x v="0"/>
    <s v="South"/>
    <n v="20788.96"/>
    <d v="2025-02-27T00:00:00"/>
    <d v="2025-03-11T00:00:00"/>
    <s v="Settled"/>
    <n v="12"/>
    <n v="10"/>
    <s v="AGT039"/>
    <s v="Motor"/>
    <s v="Standard"/>
    <n v="1"/>
    <s v="Valid"/>
    <x v="4"/>
    <x v="0"/>
  </r>
  <r>
    <x v="2597"/>
    <s v="CUST02294"/>
    <s v="POL00170"/>
    <x v="12"/>
    <s v="South"/>
    <n v="39200.36"/>
    <d v="2025-08-10T00:00:00"/>
    <d v="2025-08-20T00:00:00"/>
    <s v="Settled"/>
    <n v="10"/>
    <n v="7"/>
    <s v="AGT025"/>
    <s v="Travel"/>
    <s v="Standard"/>
    <n v="1"/>
    <s v="Valid"/>
    <x v="4"/>
    <x v="0"/>
  </r>
  <r>
    <x v="2598"/>
    <s v="CUST01410"/>
    <s v="POL02540"/>
    <x v="9"/>
    <s v="South"/>
    <n v="129591.13"/>
    <d v="2025-06-25T00:00:00"/>
    <d v="2025-07-22T00:00:00"/>
    <s v="Settled"/>
    <n v="27"/>
    <n v="12"/>
    <s v="AGT033"/>
    <s v="Home"/>
    <s v="Fraud Review"/>
    <n v="1"/>
    <s v="Valid"/>
    <x v="0"/>
    <x v="0"/>
  </r>
  <r>
    <x v="2599"/>
    <s v="CUST01075"/>
    <s v="POL01691"/>
    <x v="14"/>
    <s v="West"/>
    <n v="66395.53"/>
    <d v="2025-08-16T00:00:00"/>
    <d v="2025-08-22T00:00:00"/>
    <s v="Settled"/>
    <n v="6"/>
    <n v="15"/>
    <s v="AGT038"/>
    <s v="Health"/>
    <s v="Standard"/>
    <n v="1"/>
    <s v="Valid"/>
    <x v="3"/>
    <x v="1"/>
  </r>
  <r>
    <x v="2600"/>
    <s v="CUST02489"/>
    <s v="POL00033"/>
    <x v="3"/>
    <s v="North"/>
    <n v="12393.65"/>
    <d v="2025-05-16T00:00:00"/>
    <d v="2025-05-25T00:00:00"/>
    <s v="Settled"/>
    <n v="9"/>
    <n v="10"/>
    <s v="AGT030"/>
    <s v="Motor"/>
    <s v="Standard"/>
    <n v="1"/>
    <s v="Valid"/>
    <x v="4"/>
    <x v="2"/>
  </r>
  <r>
    <x v="2601"/>
    <s v="CUST00152"/>
    <s v="POL02195"/>
    <x v="2"/>
    <s v="South"/>
    <n v="449498.07"/>
    <d v="2025-10-08T00:00:00"/>
    <d v="2025-10-25T00:00:00"/>
    <s v="Settled"/>
    <n v="17"/>
    <n v="20"/>
    <s v="AGT077"/>
    <s v="Life"/>
    <s v="Fast Track"/>
    <n v="1"/>
    <s v="Valid"/>
    <x v="3"/>
    <x v="0"/>
  </r>
  <r>
    <x v="2602"/>
    <s v="CUST01977"/>
    <s v="POL02917"/>
    <x v="7"/>
    <s v="West"/>
    <n v="17149.48"/>
    <d v="2025-06-06T00:00:00"/>
    <d v="2025-06-13T00:00:00"/>
    <s v="Rejected"/>
    <n v="7"/>
    <n v="7"/>
    <s v="AGT041"/>
    <s v="Travel"/>
    <s v="Standard"/>
    <n v="1"/>
    <s v="Valid"/>
    <x v="1"/>
    <x v="1"/>
  </r>
  <r>
    <x v="2603"/>
    <s v="CUST00185"/>
    <s v="POL01342"/>
    <x v="1"/>
    <s v="North"/>
    <n v="144227.38"/>
    <d v="2025-06-07T00:00:00"/>
    <m/>
    <s v="Pending"/>
    <n v="36"/>
    <n v="20"/>
    <s v="AGT063"/>
    <s v="Life"/>
    <s v="Fraud Review"/>
    <n v="1"/>
    <s v="Valid"/>
    <x v="3"/>
    <x v="2"/>
  </r>
  <r>
    <x v="2604"/>
    <s v="CUST01009"/>
    <s v="POL03039"/>
    <x v="0"/>
    <s v="North"/>
    <n v="29375.82"/>
    <d v="2025-06-10T00:00:00"/>
    <d v="2025-06-14T00:00:00"/>
    <s v="Settled"/>
    <n v="4"/>
    <n v="10"/>
    <s v="AGT077"/>
    <s v="Motor"/>
    <s v="Standard"/>
    <n v="1"/>
    <s v="Valid"/>
    <x v="0"/>
    <x v="2"/>
  </r>
  <r>
    <x v="2605"/>
    <s v="CUST00328"/>
    <s v="POL01335"/>
    <x v="11"/>
    <s v="West"/>
    <n v="18192.71"/>
    <d v="2025-03-22T00:00:00"/>
    <m/>
    <s v="Pending"/>
    <n v="4"/>
    <n v="10"/>
    <s v="AGT049"/>
    <s v="Motor"/>
    <s v="Standard"/>
    <n v="1"/>
    <s v="Valid"/>
    <x v="2"/>
    <x v="1"/>
  </r>
  <r>
    <x v="2606"/>
    <s v="CUST01796"/>
    <s v="POL00248"/>
    <x v="3"/>
    <s v="East"/>
    <n v="87750.61"/>
    <d v="2025-11-22T00:00:00"/>
    <d v="2025-12-08T00:00:00"/>
    <s v="Settled"/>
    <n v="16"/>
    <n v="10"/>
    <s v="AGT027"/>
    <s v="Motor"/>
    <s v="Manual Review"/>
    <n v="1"/>
    <s v="Valid"/>
    <x v="3"/>
    <x v="3"/>
  </r>
  <r>
    <x v="2607"/>
    <s v="CUST01272"/>
    <s v="POL00393"/>
    <x v="5"/>
    <s v="East"/>
    <n v="393100.45"/>
    <d v="2025-01-15T00:00:00"/>
    <d v="2025-01-31T00:00:00"/>
    <s v="Settled"/>
    <n v="16"/>
    <n v="15"/>
    <s v="AGT057"/>
    <s v="Health"/>
    <s v="Fast Track"/>
    <n v="1"/>
    <s v="Valid"/>
    <x v="4"/>
    <x v="3"/>
  </r>
  <r>
    <x v="2608"/>
    <s v="CUST00712"/>
    <s v="POL00215"/>
    <x v="0"/>
    <s v="South"/>
    <n v="44587.54"/>
    <d v="2025-01-09T00:00:00"/>
    <d v="2025-01-13T00:00:00"/>
    <s v="Settled"/>
    <n v="4"/>
    <n v="10"/>
    <s v="AGT001"/>
    <s v="Motor"/>
    <s v="Manual Review"/>
    <n v="1"/>
    <s v="Valid"/>
    <x v="0"/>
    <x v="0"/>
  </r>
  <r>
    <x v="2609"/>
    <s v="CUST01249"/>
    <s v="POL00966"/>
    <x v="5"/>
    <s v="East"/>
    <n v="144938.12"/>
    <d v="2025-06-06T00:00:00"/>
    <d v="2025-06-20T00:00:00"/>
    <s v="Settled"/>
    <n v="14"/>
    <n v="15"/>
    <s v="AGT059"/>
    <s v="Health"/>
    <s v="Standard"/>
    <n v="1"/>
    <s v="Valid"/>
    <x v="3"/>
    <x v="3"/>
  </r>
  <r>
    <x v="2610"/>
    <s v="CUST02311"/>
    <s v="POL01232"/>
    <x v="1"/>
    <s v="East"/>
    <n v="282289.89"/>
    <d v="2025-08-19T00:00:00"/>
    <d v="2025-09-03T00:00:00"/>
    <s v="Rejected"/>
    <n v="15"/>
    <n v="20"/>
    <s v="AGT001"/>
    <s v="Life"/>
    <s v="Standard"/>
    <n v="1"/>
    <s v="Valid"/>
    <x v="1"/>
    <x v="3"/>
  </r>
  <r>
    <x v="2611"/>
    <s v="CUST00367"/>
    <s v="POL01422"/>
    <x v="5"/>
    <s v="South"/>
    <n v="101685.36"/>
    <d v="2025-06-01T00:00:00"/>
    <m/>
    <s v="Pending"/>
    <n v="25"/>
    <n v="15"/>
    <s v="AGT037"/>
    <s v="Health"/>
    <s v="Fraud Review"/>
    <n v="1"/>
    <s v="Valid"/>
    <x v="3"/>
    <x v="0"/>
  </r>
  <r>
    <x v="2612"/>
    <s v="CUST00113"/>
    <s v="POL01539"/>
    <x v="11"/>
    <s v="Central"/>
    <n v="62245.67"/>
    <d v="2025-09-22T00:00:00"/>
    <d v="2025-10-18T00:00:00"/>
    <s v="Settled"/>
    <n v="26"/>
    <n v="10"/>
    <s v="AGT023"/>
    <s v="Motor"/>
    <s v="Manual Review"/>
    <n v="1"/>
    <s v="Valid"/>
    <x v="1"/>
    <x v="4"/>
  </r>
  <r>
    <x v="2613"/>
    <s v="CUST00106"/>
    <s v="POL02764"/>
    <x v="5"/>
    <s v="North"/>
    <n v="141338.03"/>
    <d v="2025-04-30T00:00:00"/>
    <d v="2025-05-16T00:00:00"/>
    <s v="Settled"/>
    <n v="16"/>
    <n v="15"/>
    <s v="AGT070"/>
    <s v="Health"/>
    <s v="Standard"/>
    <n v="1"/>
    <s v="Valid"/>
    <x v="2"/>
    <x v="2"/>
  </r>
  <r>
    <x v="2614"/>
    <s v="CUST01391"/>
    <s v="POL00038"/>
    <x v="1"/>
    <s v="South"/>
    <n v="136794.32999999999"/>
    <d v="2025-03-19T00:00:00"/>
    <m/>
    <s v="Under Review"/>
    <n v="15"/>
    <n v="20"/>
    <s v="AGT052"/>
    <s v="Life"/>
    <s v="Standard"/>
    <n v="1"/>
    <s v="Valid"/>
    <x v="2"/>
    <x v="0"/>
  </r>
  <r>
    <x v="2615"/>
    <s v="CUST01303"/>
    <s v="POL02874"/>
    <x v="11"/>
    <s v="Central"/>
    <n v="69345.429999999993"/>
    <d v="2025-08-01T00:00:00"/>
    <d v="2025-08-10T00:00:00"/>
    <s v="Settled"/>
    <n v="9"/>
    <n v="10"/>
    <s v="AGT050"/>
    <s v="Motor"/>
    <s v="Standard"/>
    <n v="1"/>
    <s v="Valid"/>
    <x v="3"/>
    <x v="4"/>
  </r>
  <r>
    <x v="2616"/>
    <s v="CUST01729"/>
    <s v="POL00765"/>
    <x v="14"/>
    <s v="North"/>
    <n v="177732.89"/>
    <d v="2025-03-23T00:00:00"/>
    <d v="2025-03-31T00:00:00"/>
    <s v="Settled"/>
    <n v="8"/>
    <n v="15"/>
    <s v="AGT053"/>
    <s v="Health"/>
    <s v="Standard"/>
    <n v="1"/>
    <s v="Valid"/>
    <x v="1"/>
    <x v="2"/>
  </r>
  <r>
    <x v="2617"/>
    <s v="CUST00699"/>
    <s v="POL03052"/>
    <x v="11"/>
    <s v="Central"/>
    <n v="102528.8"/>
    <d v="2025-06-27T00:00:00"/>
    <d v="2025-07-10T00:00:00"/>
    <s v="Settled"/>
    <n v="13"/>
    <n v="10"/>
    <s v="AGT060"/>
    <s v="Motor"/>
    <s v="Fast Track"/>
    <n v="1"/>
    <s v="Valid"/>
    <x v="2"/>
    <x v="4"/>
  </r>
  <r>
    <x v="2618"/>
    <s v="CUST00668"/>
    <s v="POL00433"/>
    <x v="7"/>
    <s v="South"/>
    <n v="37089.03"/>
    <d v="2025-08-01T00:00:00"/>
    <d v="2025-08-02T00:00:00"/>
    <s v="Rejected"/>
    <n v="1"/>
    <n v="7"/>
    <s v="AGT013"/>
    <s v="Travel"/>
    <s v="Standard"/>
    <n v="1"/>
    <s v="Valid"/>
    <x v="2"/>
    <x v="0"/>
  </r>
  <r>
    <x v="2619"/>
    <s v="CUST01619"/>
    <s v="POL00321"/>
    <x v="10"/>
    <s v="North"/>
    <n v="31963.1"/>
    <d v="2025-02-08T00:00:00"/>
    <d v="2025-02-12T00:00:00"/>
    <s v="Settled"/>
    <n v="4"/>
    <n v="7"/>
    <s v="AGT001"/>
    <s v="Travel"/>
    <s v="Standard"/>
    <n v="1"/>
    <s v="Valid"/>
    <x v="3"/>
    <x v="2"/>
  </r>
  <r>
    <x v="2620"/>
    <s v="CUST02240"/>
    <s v="POL00389"/>
    <x v="9"/>
    <s v="North"/>
    <n v="87000.4"/>
    <d v="2025-03-18T00:00:00"/>
    <d v="2025-03-22T00:00:00"/>
    <s v="Settled"/>
    <n v="4"/>
    <n v="12"/>
    <s v="AGT075"/>
    <s v="Home"/>
    <s v="Fast Track"/>
    <n v="1"/>
    <s v="Valid"/>
    <x v="0"/>
    <x v="2"/>
  </r>
  <r>
    <x v="2621"/>
    <s v="CUST00102"/>
    <s v="POL00948"/>
    <x v="8"/>
    <s v="South"/>
    <n v="238532.28"/>
    <d v="2025-01-17T00:00:00"/>
    <d v="2025-01-27T00:00:00"/>
    <s v="Settled"/>
    <n v="10"/>
    <n v="20"/>
    <s v="AGT044"/>
    <s v="Life"/>
    <s v="Fast Track"/>
    <n v="1"/>
    <s v="Valid"/>
    <x v="0"/>
    <x v="0"/>
  </r>
  <r>
    <x v="2622"/>
    <s v="CUST00236"/>
    <s v="POL03013"/>
    <x v="9"/>
    <s v="Central"/>
    <n v="40078.120000000003"/>
    <d v="2025-03-12T00:00:00"/>
    <d v="2025-03-28T00:00:00"/>
    <s v="Settled"/>
    <n v="16"/>
    <n v="12"/>
    <s v="AGT054"/>
    <s v="Home"/>
    <s v="Fast Track"/>
    <n v="1"/>
    <s v="Valid"/>
    <x v="1"/>
    <x v="4"/>
  </r>
  <r>
    <x v="2623"/>
    <s v="CUST02372"/>
    <s v="POL01482"/>
    <x v="3"/>
    <s v="Central"/>
    <n v="90148.15"/>
    <d v="2025-10-25T00:00:00"/>
    <d v="2025-11-06T00:00:00"/>
    <s v="Settled"/>
    <n v="12"/>
    <n v="10"/>
    <s v="AGT030"/>
    <s v="Motor"/>
    <s v="Manual Review"/>
    <n v="1"/>
    <s v="Valid"/>
    <x v="3"/>
    <x v="4"/>
  </r>
  <r>
    <x v="2624"/>
    <s v="CUST01696"/>
    <s v="POL00529"/>
    <x v="0"/>
    <s v="East"/>
    <n v="157831.09"/>
    <d v="2025-01-05T00:00:00"/>
    <d v="2025-01-09T00:00:00"/>
    <s v="Settled"/>
    <n v="4"/>
    <n v="10"/>
    <s v="AGT068"/>
    <s v="Motor"/>
    <s v="Fast Track"/>
    <n v="1"/>
    <s v="Valid"/>
    <x v="1"/>
    <x v="3"/>
  </r>
  <r>
    <x v="2625"/>
    <s v="CUST01210"/>
    <s v="POL02054"/>
    <x v="3"/>
    <s v="North"/>
    <n v="78689.78"/>
    <d v="2025-09-05T00:00:00"/>
    <d v="2025-09-20T00:00:00"/>
    <s v="Settled"/>
    <n v="15"/>
    <n v="10"/>
    <s v="AGT005"/>
    <s v="Motor"/>
    <s v="Standard"/>
    <n v="1"/>
    <s v="Valid"/>
    <x v="0"/>
    <x v="2"/>
  </r>
  <r>
    <x v="2626"/>
    <s v="CUST00167"/>
    <s v="POL01626"/>
    <x v="5"/>
    <s v="East"/>
    <n v="85923.38"/>
    <d v="2025-03-01T00:00:00"/>
    <d v="2025-03-13T00:00:00"/>
    <s v="Settled"/>
    <n v="12"/>
    <n v="15"/>
    <s v="AGT036"/>
    <s v="Health"/>
    <s v="Fast Track"/>
    <n v="1"/>
    <s v="Valid"/>
    <x v="4"/>
    <x v="3"/>
  </r>
  <r>
    <x v="2627"/>
    <s v="CUST01641"/>
    <s v="POL02249"/>
    <x v="0"/>
    <s v="South"/>
    <n v="95946.2"/>
    <d v="2025-06-04T00:00:00"/>
    <d v="2025-06-16T00:00:00"/>
    <s v="Settled"/>
    <n v="12"/>
    <n v="10"/>
    <s v="AGT052"/>
    <s v="Motor"/>
    <s v="Standard"/>
    <n v="1"/>
    <s v="Valid"/>
    <x v="3"/>
    <x v="0"/>
  </r>
  <r>
    <x v="2628"/>
    <s v="CUST01681"/>
    <s v="POL02373"/>
    <x v="5"/>
    <s v="South"/>
    <n v="21448.44"/>
    <d v="2025-01-03T00:00:00"/>
    <d v="2025-01-11T00:00:00"/>
    <s v="Settled"/>
    <n v="8"/>
    <n v="15"/>
    <s v="AGT038"/>
    <s v="Health"/>
    <s v="Standard"/>
    <n v="1"/>
    <s v="Valid"/>
    <x v="0"/>
    <x v="0"/>
  </r>
  <r>
    <x v="2629"/>
    <s v="CUST01376"/>
    <s v="POL02516"/>
    <x v="3"/>
    <s v="North"/>
    <n v="46745.57"/>
    <d v="2025-06-15T00:00:00"/>
    <d v="2025-06-24T00:00:00"/>
    <s v="Settled"/>
    <n v="9"/>
    <n v="10"/>
    <s v="AGT075"/>
    <s v="Motor"/>
    <s v="Standard"/>
    <n v="1"/>
    <s v="Valid"/>
    <x v="3"/>
    <x v="2"/>
  </r>
  <r>
    <x v="2630"/>
    <s v="CUST01049"/>
    <s v="POL00485"/>
    <x v="4"/>
    <s v="South"/>
    <n v="81016.14"/>
    <d v="2025-11-08T00:00:00"/>
    <d v="2025-11-17T00:00:00"/>
    <s v="Settled"/>
    <n v="9"/>
    <n v="15"/>
    <s v="AGT001"/>
    <s v="Health"/>
    <s v="Standard"/>
    <n v="1"/>
    <s v="Valid"/>
    <x v="2"/>
    <x v="0"/>
  </r>
  <r>
    <x v="2631"/>
    <s v="CUST01907"/>
    <s v="POL01587"/>
    <x v="14"/>
    <s v="South"/>
    <n v="28029.34"/>
    <d v="2025-02-08T00:00:00"/>
    <m/>
    <s v="Pending"/>
    <n v="22"/>
    <n v="15"/>
    <s v="AGT059"/>
    <s v="Health"/>
    <s v="Fraud Review"/>
    <n v="1"/>
    <s v="Valid"/>
    <x v="4"/>
    <x v="0"/>
  </r>
  <r>
    <x v="2632"/>
    <s v="CUST01912"/>
    <s v="POL02019"/>
    <x v="3"/>
    <s v="West"/>
    <n v="122094.99"/>
    <d v="2025-04-14T00:00:00"/>
    <d v="2025-04-15T00:00:00"/>
    <s v="Settled"/>
    <n v="1"/>
    <n v="12"/>
    <s v="AGT071"/>
    <s v="Home"/>
    <s v="Fast Track"/>
    <n v="1"/>
    <s v="Valid"/>
    <x v="2"/>
    <x v="1"/>
  </r>
  <r>
    <x v="2633"/>
    <s v="CUST01931"/>
    <s v="POL01782"/>
    <x v="0"/>
    <s v="South"/>
    <n v="19519.189999999999"/>
    <d v="2025-03-30T00:00:00"/>
    <d v="2025-04-07T00:00:00"/>
    <s v="Settled"/>
    <n v="8"/>
    <n v="10"/>
    <s v="AGT007"/>
    <s v="Motor"/>
    <s v="Standard"/>
    <n v="1"/>
    <s v="Valid"/>
    <x v="3"/>
    <x v="0"/>
  </r>
  <r>
    <x v="2634"/>
    <s v="CUST01074"/>
    <s v="POL03113"/>
    <x v="7"/>
    <s v="North"/>
    <n v="47013.14"/>
    <d v="2025-08-23T00:00:00"/>
    <m/>
    <s v="Pending"/>
    <n v="23"/>
    <n v="7"/>
    <s v="AGT052"/>
    <s v="Travel"/>
    <s v="Fraud Review"/>
    <n v="1"/>
    <s v="Valid"/>
    <x v="1"/>
    <x v="2"/>
  </r>
  <r>
    <x v="2635"/>
    <s v="CUST00295"/>
    <s v="POL03074"/>
    <x v="7"/>
    <s v="North"/>
    <n v="34743.86"/>
    <d v="2025-10-03T00:00:00"/>
    <d v="2025-10-21T00:00:00"/>
    <s v="Settled"/>
    <n v="18"/>
    <n v="7"/>
    <s v="AGT005"/>
    <s v="Travel"/>
    <s v="Fraud Review"/>
    <n v="1"/>
    <s v="Valid"/>
    <x v="0"/>
    <x v="2"/>
  </r>
  <r>
    <x v="2636"/>
    <s v="CUST00971"/>
    <s v="POL02599"/>
    <x v="6"/>
    <s v="West"/>
    <n v="97166.23"/>
    <d v="2025-04-01T00:00:00"/>
    <d v="2025-04-13T00:00:00"/>
    <s v="Settled"/>
    <n v="12"/>
    <n v="12"/>
    <s v="AGT050"/>
    <s v="Home"/>
    <s v="Standard"/>
    <n v="1"/>
    <s v="Valid"/>
    <x v="3"/>
    <x v="1"/>
  </r>
  <r>
    <x v="2637"/>
    <s v="CUST00062"/>
    <s v="POL00769"/>
    <x v="5"/>
    <s v="West"/>
    <n v="139433.03"/>
    <d v="2025-02-12T00:00:00"/>
    <d v="2025-02-28T00:00:00"/>
    <s v="Settled"/>
    <n v="16"/>
    <n v="15"/>
    <s v="AGT028"/>
    <s v="Health"/>
    <s v="Manual Review"/>
    <n v="1"/>
    <s v="Valid"/>
    <x v="0"/>
    <x v="1"/>
  </r>
  <r>
    <x v="2638"/>
    <s v="CUST01166"/>
    <s v="POL01693"/>
    <x v="10"/>
    <s v="North"/>
    <n v="33008.57"/>
    <d v="2025-10-24T00:00:00"/>
    <m/>
    <s v="Under Review"/>
    <n v="6"/>
    <n v="7"/>
    <s v="AGT067"/>
    <s v="Travel"/>
    <s v="Standard"/>
    <n v="1"/>
    <s v="Valid"/>
    <x v="3"/>
    <x v="2"/>
  </r>
  <r>
    <x v="2639"/>
    <s v="CUST00994"/>
    <s v="POL02573"/>
    <x v="10"/>
    <m/>
    <n v="40861.99"/>
    <d v="2025-02-04T00:00:00"/>
    <m/>
    <s v="Pending"/>
    <n v="15"/>
    <n v="7"/>
    <s v="AGT020"/>
    <s v="Travel"/>
    <s v="Standard"/>
    <n v="1"/>
    <s v="Valid"/>
    <x v="1"/>
    <x v="3"/>
  </r>
  <r>
    <x v="2640"/>
    <s v="CUST00699"/>
    <s v="POL00859"/>
    <x v="0"/>
    <s v="West"/>
    <n v="78154.97"/>
    <d v="2025-10-14T00:00:00"/>
    <d v="2025-10-24T00:00:00"/>
    <s v="Settled"/>
    <n v="10"/>
    <n v="10"/>
    <s v="AGT030"/>
    <s v="Motor"/>
    <s v="Standard"/>
    <n v="1"/>
    <s v="Valid"/>
    <x v="2"/>
    <x v="1"/>
  </r>
  <r>
    <x v="2641"/>
    <s v="CUST00348"/>
    <s v="POL02278"/>
    <x v="7"/>
    <s v="North"/>
    <n v="17153.36"/>
    <d v="2025-07-06T00:00:00"/>
    <d v="2025-07-07T00:00:00"/>
    <s v="Settled"/>
    <n v="1"/>
    <n v="7"/>
    <s v="AGT003"/>
    <s v="Travel"/>
    <s v="Fast Track"/>
    <n v="1"/>
    <s v="Valid"/>
    <x v="2"/>
    <x v="2"/>
  </r>
  <r>
    <x v="2642"/>
    <s v="CUST00947"/>
    <s v="POL00798"/>
    <x v="0"/>
    <s v="South"/>
    <n v="180144.27"/>
    <d v="2025-09-19T00:00:00"/>
    <d v="2025-09-23T00:00:00"/>
    <s v="Settled"/>
    <n v="4"/>
    <n v="10"/>
    <s v="AGT059"/>
    <s v="Motor"/>
    <s v="Standard"/>
    <n v="1"/>
    <s v="Valid"/>
    <x v="0"/>
    <x v="0"/>
  </r>
  <r>
    <x v="2643"/>
    <s v="CUST00184"/>
    <s v="POL00449"/>
    <x v="3"/>
    <s v="Central"/>
    <n v="247203.31"/>
    <d v="2025-10-08T00:00:00"/>
    <d v="2025-10-22T00:00:00"/>
    <s v="Settled"/>
    <n v="14"/>
    <n v="12"/>
    <s v="AGT004"/>
    <s v="Home"/>
    <s v="Standard"/>
    <n v="1"/>
    <s v="Valid"/>
    <x v="1"/>
    <x v="4"/>
  </r>
  <r>
    <x v="2644"/>
    <s v="CUST01777"/>
    <s v="POL00768"/>
    <x v="14"/>
    <s v="South"/>
    <n v="112315.51"/>
    <d v="2025-08-20T00:00:00"/>
    <d v="2025-09-10T00:00:00"/>
    <s v="Settled"/>
    <n v="21"/>
    <n v="15"/>
    <s v="AGT054"/>
    <s v="Health"/>
    <s v="Manual Review"/>
    <n v="1"/>
    <s v="Valid"/>
    <x v="3"/>
    <x v="0"/>
  </r>
  <r>
    <x v="2645"/>
    <s v="CUST01531"/>
    <s v="POL02965"/>
    <x v="5"/>
    <s v="South"/>
    <n v="93727.32"/>
    <d v="2025-05-07T00:00:00"/>
    <d v="2025-05-23T00:00:00"/>
    <s v="Settled"/>
    <n v="16"/>
    <n v="15"/>
    <s v="AGT028"/>
    <s v="Health"/>
    <s v="Manual Review"/>
    <n v="1"/>
    <s v="Valid"/>
    <x v="1"/>
    <x v="0"/>
  </r>
  <r>
    <x v="2646"/>
    <s v="CUST01847"/>
    <s v="POL03186"/>
    <x v="0"/>
    <s v="East"/>
    <n v="105858.39"/>
    <d v="2025-04-19T00:00:00"/>
    <d v="2025-04-28T00:00:00"/>
    <s v="Settled"/>
    <n v="9"/>
    <n v="10"/>
    <s v="AGT076"/>
    <s v="Motor"/>
    <s v="Fast Track"/>
    <n v="1"/>
    <s v="Valid"/>
    <x v="0"/>
    <x v="3"/>
  </r>
  <r>
    <x v="2647"/>
    <s v="CUST00663"/>
    <s v="POL02738"/>
    <x v="2"/>
    <s v="North"/>
    <n v="680537.13"/>
    <d v="2025-08-04T00:00:00"/>
    <d v="2025-08-21T00:00:00"/>
    <s v="Settled"/>
    <n v="17"/>
    <n v="20"/>
    <s v="AGT011"/>
    <s v="Life"/>
    <s v="Standard"/>
    <n v="1"/>
    <s v="Valid"/>
    <x v="2"/>
    <x v="2"/>
  </r>
  <r>
    <x v="2648"/>
    <s v="CUST00887"/>
    <s v="POL00869"/>
    <x v="14"/>
    <s v="West"/>
    <n v="293033.75"/>
    <d v="2025-06-22T00:00:00"/>
    <d v="2025-07-23T00:00:00"/>
    <s v="Settled"/>
    <n v="31"/>
    <n v="15"/>
    <s v="AGT052"/>
    <s v="Health"/>
    <s v="Fraud Review"/>
    <n v="1"/>
    <s v="Valid"/>
    <x v="1"/>
    <x v="1"/>
  </r>
  <r>
    <x v="2649"/>
    <s v="CUST00010"/>
    <s v="POL02495"/>
    <x v="3"/>
    <s v="West"/>
    <n v="45714.11"/>
    <d v="2025-10-29T00:00:00"/>
    <d v="2025-11-08T00:00:00"/>
    <s v="Settled"/>
    <n v="10"/>
    <n v="10"/>
    <s v="AGT016"/>
    <s v="Motor"/>
    <s v="Manual Review"/>
    <n v="1"/>
    <s v="Valid"/>
    <x v="0"/>
    <x v="1"/>
  </r>
  <r>
    <x v="2650"/>
    <s v="CUST00447"/>
    <s v="POL00699"/>
    <x v="9"/>
    <s v="West"/>
    <n v="217079.1"/>
    <d v="2025-09-13T00:00:00"/>
    <m/>
    <s v="Pending"/>
    <n v="13"/>
    <n v="12"/>
    <s v="AGT004"/>
    <s v="Home"/>
    <s v="Standard"/>
    <n v="1"/>
    <s v="Valid"/>
    <x v="3"/>
    <x v="1"/>
  </r>
  <r>
    <x v="2651"/>
    <s v="CUST00408"/>
    <s v="POL00406"/>
    <x v="3"/>
    <s v="East"/>
    <n v="61418.18"/>
    <d v="2025-10-25T00:00:00"/>
    <d v="2025-11-13T00:00:00"/>
    <s v="Settled"/>
    <n v="19"/>
    <n v="10"/>
    <s v="AGT070"/>
    <s v="Motor"/>
    <s v="Manual Review"/>
    <n v="1"/>
    <s v="Valid"/>
    <x v="2"/>
    <x v="3"/>
  </r>
  <r>
    <x v="2652"/>
    <s v="CUST02315"/>
    <s v="POL00828"/>
    <x v="2"/>
    <s v="West"/>
    <n v="105406.86"/>
    <d v="2025-05-13T00:00:00"/>
    <m/>
    <s v="Pending"/>
    <n v="21"/>
    <n v="20"/>
    <s v="AGT071"/>
    <s v="Life"/>
    <s v="Standard"/>
    <n v="1"/>
    <s v="Valid"/>
    <x v="3"/>
    <x v="1"/>
  </r>
  <r>
    <x v="2653"/>
    <s v="CUST01387"/>
    <s v="POL00447"/>
    <x v="15"/>
    <s v="South"/>
    <n v="112070.68"/>
    <d v="2025-06-06T00:00:00"/>
    <d v="2025-06-21T00:00:00"/>
    <s v="Settled"/>
    <n v="15"/>
    <n v="10"/>
    <s v="AGT080"/>
    <s v="Motor"/>
    <s v="Manual Review"/>
    <n v="1"/>
    <s v="Valid"/>
    <x v="4"/>
    <x v="0"/>
  </r>
  <r>
    <x v="2654"/>
    <s v="CUST00995"/>
    <s v="POL02050"/>
    <x v="3"/>
    <s v="Central"/>
    <n v="168706.48"/>
    <d v="2025-10-22T00:00:00"/>
    <d v="2025-10-30T00:00:00"/>
    <s v="Settled"/>
    <n v="8"/>
    <n v="10"/>
    <s v="AGT015"/>
    <s v="Motor"/>
    <s v="Standard"/>
    <n v="1"/>
    <s v="Valid"/>
    <x v="2"/>
    <x v="4"/>
  </r>
  <r>
    <x v="2655"/>
    <s v="CUST02320"/>
    <s v="POL02187"/>
    <x v="3"/>
    <s v="North"/>
    <n v="122346.22"/>
    <d v="2025-04-09T00:00:00"/>
    <d v="2025-04-29T00:00:00"/>
    <s v="Settled"/>
    <n v="20"/>
    <n v="10"/>
    <s v="AGT065"/>
    <s v="Motor"/>
    <s v="Standard"/>
    <n v="1"/>
    <s v="Valid"/>
    <x v="1"/>
    <x v="2"/>
  </r>
  <r>
    <x v="2656"/>
    <s v="CUST01730"/>
    <s v="POL00115"/>
    <x v="1"/>
    <s v="South"/>
    <n v="268774.59000000003"/>
    <d v="2025-10-03T00:00:00"/>
    <d v="2025-10-19T00:00:00"/>
    <s v="Settled"/>
    <n v="16"/>
    <n v="20"/>
    <s v="AGT040"/>
    <s v="Life"/>
    <s v="Fast Track"/>
    <n v="1"/>
    <s v="Valid"/>
    <x v="3"/>
    <x v="0"/>
  </r>
  <r>
    <x v="2657"/>
    <s v="CUST01832"/>
    <s v="POL00344"/>
    <x v="3"/>
    <s v="Central"/>
    <n v="141510.49"/>
    <d v="2025-07-11T00:00:00"/>
    <d v="2025-07-20T00:00:00"/>
    <s v="Rejected"/>
    <n v="9"/>
    <n v="12"/>
    <s v="AGT019"/>
    <s v="Home"/>
    <s v="Fast Track"/>
    <n v="1"/>
    <s v="Valid"/>
    <x v="4"/>
    <x v="4"/>
  </r>
  <r>
    <x v="2658"/>
    <s v="CUST01734"/>
    <s v="POL01534"/>
    <x v="4"/>
    <s v="Central"/>
    <n v="133874.97"/>
    <d v="2025-05-20T00:00:00"/>
    <d v="2025-06-03T00:00:00"/>
    <s v="Settled"/>
    <n v="14"/>
    <n v="15"/>
    <s v="AGT032"/>
    <s v="Health"/>
    <s v="Standard"/>
    <n v="1"/>
    <s v="Valid"/>
    <x v="0"/>
    <x v="4"/>
  </r>
  <r>
    <x v="2659"/>
    <s v="CUST01873"/>
    <s v="POL00363"/>
    <x v="11"/>
    <s v="East"/>
    <n v="94331.07"/>
    <d v="2025-11-05T00:00:00"/>
    <d v="2025-12-01T00:00:00"/>
    <s v="Settled"/>
    <n v="26"/>
    <n v="10"/>
    <s v="AGT015"/>
    <s v="Motor"/>
    <s v="Fraud Review"/>
    <n v="1"/>
    <s v="Valid"/>
    <x v="1"/>
    <x v="3"/>
  </r>
  <r>
    <x v="2660"/>
    <s v="CUST00190"/>
    <s v="POL02651"/>
    <x v="4"/>
    <s v="East"/>
    <n v="189086.1"/>
    <d v="2025-03-30T00:00:00"/>
    <d v="2025-04-07T00:00:00"/>
    <s v="Settled"/>
    <n v="8"/>
    <n v="15"/>
    <s v="AGT050"/>
    <s v="Health"/>
    <s v="Fast Track"/>
    <n v="1"/>
    <s v="Valid"/>
    <x v="1"/>
    <x v="3"/>
  </r>
  <r>
    <x v="2661"/>
    <s v="CUST01648"/>
    <s v="POL01281"/>
    <x v="5"/>
    <s v="North"/>
    <n v="156897.17000000001"/>
    <d v="2025-08-16T00:00:00"/>
    <m/>
    <s v="Under Review"/>
    <n v="11"/>
    <n v="15"/>
    <s v="AGT047"/>
    <s v="Health"/>
    <s v="Standard"/>
    <n v="1"/>
    <s v="Valid"/>
    <x v="0"/>
    <x v="2"/>
  </r>
  <r>
    <x v="2662"/>
    <s v="CUST00934"/>
    <s v="POL01322"/>
    <x v="1"/>
    <s v="West"/>
    <n v="205931.51"/>
    <d v="2025-04-29T00:00:00"/>
    <d v="2025-05-23T00:00:00"/>
    <s v="Settled"/>
    <n v="24"/>
    <n v="20"/>
    <s v="AGT014"/>
    <s v="Life"/>
    <s v="Manual Review"/>
    <n v="1"/>
    <s v="Valid"/>
    <x v="3"/>
    <x v="1"/>
  </r>
  <r>
    <x v="2663"/>
    <s v="CUST01467"/>
    <s v="POL00018"/>
    <x v="9"/>
    <s v="North"/>
    <n v="111909.6"/>
    <d v="2025-11-16T00:00:00"/>
    <d v="2025-11-27T00:00:00"/>
    <s v="Settled"/>
    <n v="11"/>
    <n v="12"/>
    <s v="AGT063"/>
    <s v="Home"/>
    <s v="Standard"/>
    <n v="1"/>
    <s v="Valid"/>
    <x v="1"/>
    <x v="2"/>
  </r>
  <r>
    <x v="2664"/>
    <s v="CUST01562"/>
    <s v="POL02245"/>
    <x v="12"/>
    <s v="South"/>
    <n v="21608.66"/>
    <d v="2025-07-02T00:00:00"/>
    <m/>
    <s v="Pending"/>
    <n v="23"/>
    <n v="7"/>
    <s v="AGT046"/>
    <s v="Travel"/>
    <s v="Fraud Review"/>
    <n v="1"/>
    <s v="Valid"/>
    <x v="0"/>
    <x v="0"/>
  </r>
  <r>
    <x v="2665"/>
    <s v="CUST02079"/>
    <s v="POL02309"/>
    <x v="5"/>
    <s v="South"/>
    <n v="94391.360000000001"/>
    <d v="2025-07-13T00:00:00"/>
    <m/>
    <s v="Under Review"/>
    <n v="15"/>
    <n v="15"/>
    <s v="AGT053"/>
    <s v="Health"/>
    <s v="Standard"/>
    <n v="1"/>
    <s v="Valid"/>
    <x v="1"/>
    <x v="0"/>
  </r>
  <r>
    <x v="2666"/>
    <s v="CUST01522"/>
    <s v="POL02421"/>
    <x v="14"/>
    <s v="Central"/>
    <n v="25226.51"/>
    <d v="2025-04-16T00:00:00"/>
    <m/>
    <s v="Under Review"/>
    <n v="30"/>
    <n v="15"/>
    <s v="AGT011"/>
    <s v="Health"/>
    <s v="Fraud Review"/>
    <n v="1"/>
    <s v="Valid"/>
    <x v="2"/>
    <x v="4"/>
  </r>
  <r>
    <x v="2667"/>
    <s v="CUST00625"/>
    <s v="POL01729"/>
    <x v="1"/>
    <s v="Central"/>
    <n v="1050631.6799999999"/>
    <d v="2025-01-08T00:00:00"/>
    <d v="2025-01-27T00:00:00"/>
    <s v="Settled"/>
    <n v="19"/>
    <n v="20"/>
    <s v="AGT065"/>
    <s v="Life"/>
    <s v="Standard"/>
    <n v="1"/>
    <s v="Valid"/>
    <x v="2"/>
    <x v="4"/>
  </r>
  <r>
    <x v="2668"/>
    <s v="CUST01733"/>
    <s v="POL00863"/>
    <x v="12"/>
    <s v="Central"/>
    <n v="18072.72"/>
    <d v="2025-11-28T00:00:00"/>
    <d v="2025-12-04T00:00:00"/>
    <s v="Settled"/>
    <n v="6"/>
    <n v="7"/>
    <s v="AGT030"/>
    <s v="Travel"/>
    <s v="Standard"/>
    <n v="1"/>
    <s v="Valid"/>
    <x v="0"/>
    <x v="4"/>
  </r>
  <r>
    <x v="2669"/>
    <s v="CUST00223"/>
    <s v="POL00251"/>
    <x v="8"/>
    <s v="West"/>
    <n v="214912.52"/>
    <d v="2025-05-30T00:00:00"/>
    <m/>
    <s v="Under Review"/>
    <n v="29"/>
    <n v="20"/>
    <s v="AGT039"/>
    <s v="Life"/>
    <s v="Fraud Review"/>
    <n v="1"/>
    <s v="Valid"/>
    <x v="3"/>
    <x v="1"/>
  </r>
  <r>
    <x v="2670"/>
    <s v="CUST01701"/>
    <s v="POL01010"/>
    <x v="4"/>
    <s v="South"/>
    <n v="89697.03"/>
    <d v="2025-08-09T00:00:00"/>
    <d v="2025-08-29T00:00:00"/>
    <s v="Settled"/>
    <n v="20"/>
    <n v="15"/>
    <s v="AGT013"/>
    <s v="Health"/>
    <s v="Standard"/>
    <n v="1"/>
    <s v="Valid"/>
    <x v="2"/>
    <x v="0"/>
  </r>
  <r>
    <x v="2671"/>
    <s v="CUST01044"/>
    <s v="POL01740"/>
    <x v="1"/>
    <s v="North"/>
    <n v="122520.9"/>
    <d v="2025-10-29T00:00:00"/>
    <m/>
    <s v="Pending"/>
    <n v="12"/>
    <n v="20"/>
    <s v="AGT080"/>
    <s v="Life"/>
    <s v="Fast Track"/>
    <n v="1"/>
    <s v="Valid"/>
    <x v="3"/>
    <x v="2"/>
  </r>
  <r>
    <x v="2672"/>
    <s v="CUST01429"/>
    <s v="POL00374"/>
    <x v="3"/>
    <s v="South"/>
    <n v="52268.19"/>
    <d v="2025-04-29T00:00:00"/>
    <d v="2025-05-06T00:00:00"/>
    <s v="Settled"/>
    <n v="7"/>
    <n v="10"/>
    <s v="AGT042"/>
    <s v="Motor"/>
    <s v="Standard"/>
    <n v="1"/>
    <s v="Valid"/>
    <x v="2"/>
    <x v="0"/>
  </r>
  <r>
    <x v="2673"/>
    <s v="CUST02144"/>
    <s v="POL00174"/>
    <x v="6"/>
    <s v="South"/>
    <n v="122740.58"/>
    <d v="2025-01-12T00:00:00"/>
    <d v="2025-01-18T00:00:00"/>
    <s v="Settled"/>
    <n v="6"/>
    <n v="12"/>
    <s v="AGT063"/>
    <s v="Home"/>
    <s v="Standard"/>
    <n v="1"/>
    <s v="Valid"/>
    <x v="2"/>
    <x v="0"/>
  </r>
  <r>
    <x v="2674"/>
    <s v="CUST00397"/>
    <s v="POL00695"/>
    <x v="3"/>
    <s v="West"/>
    <n v="189807.85"/>
    <d v="2025-09-18T00:00:00"/>
    <d v="2025-10-08T00:00:00"/>
    <s v="Settled"/>
    <n v="20"/>
    <n v="10"/>
    <s v="AGT049"/>
    <s v="Motor"/>
    <s v="Manual Review"/>
    <n v="1"/>
    <s v="Valid"/>
    <x v="4"/>
    <x v="1"/>
  </r>
  <r>
    <x v="2675"/>
    <s v="CUST01136"/>
    <s v="POL00227"/>
    <x v="6"/>
    <s v="South"/>
    <n v="120643.23"/>
    <d v="2025-07-26T00:00:00"/>
    <d v="2025-08-04T00:00:00"/>
    <s v="Rejected"/>
    <n v="9"/>
    <n v="12"/>
    <s v="AGT005"/>
    <s v="Home"/>
    <s v="Standard"/>
    <n v="1"/>
    <s v="Valid"/>
    <x v="2"/>
    <x v="0"/>
  </r>
  <r>
    <x v="2676"/>
    <s v="CUST00049"/>
    <s v="POL00046"/>
    <x v="9"/>
    <s v="Central"/>
    <n v="84505.14"/>
    <d v="2025-08-04T00:00:00"/>
    <d v="2025-08-22T00:00:00"/>
    <s v="Settled"/>
    <n v="18"/>
    <n v="12"/>
    <s v="AGT056"/>
    <s v="Home"/>
    <s v="Manual Review"/>
    <n v="1"/>
    <s v="Valid"/>
    <x v="3"/>
    <x v="4"/>
  </r>
  <r>
    <x v="2677"/>
    <s v="CUST01846"/>
    <s v="POL01554"/>
    <x v="11"/>
    <s v="South"/>
    <n v="31272.06"/>
    <d v="2025-05-07T00:00:00"/>
    <d v="2025-05-15T00:00:00"/>
    <s v="Settled"/>
    <n v="8"/>
    <n v="10"/>
    <s v="AGT030"/>
    <s v="Motor"/>
    <s v="Standard"/>
    <n v="1"/>
    <s v="Valid"/>
    <x v="4"/>
    <x v="0"/>
  </r>
  <r>
    <x v="2678"/>
    <s v="CUST02191"/>
    <s v="POL02385"/>
    <x v="14"/>
    <s v="South"/>
    <n v="341228"/>
    <d v="2025-10-31T00:00:00"/>
    <m/>
    <s v="Pending"/>
    <n v="22"/>
    <n v="15"/>
    <s v="AGT048"/>
    <s v="Health"/>
    <s v="Manual Review"/>
    <n v="1"/>
    <s v="Valid"/>
    <x v="1"/>
    <x v="0"/>
  </r>
  <r>
    <x v="2679"/>
    <s v="CUST02327"/>
    <s v="POL01600"/>
    <x v="9"/>
    <s v="West"/>
    <n v="115622.5"/>
    <d v="2025-05-15T00:00:00"/>
    <d v="2025-05-30T00:00:00"/>
    <s v="Settled"/>
    <n v="15"/>
    <n v="12"/>
    <s v="AGT045"/>
    <s v="Home"/>
    <s v="Manual Review"/>
    <n v="1"/>
    <s v="Valid"/>
    <x v="2"/>
    <x v="1"/>
  </r>
  <r>
    <x v="2680"/>
    <s v="CUST00574"/>
    <s v="POL00293"/>
    <x v="2"/>
    <s v="East"/>
    <n v="316510.19"/>
    <d v="2025-01-12T00:00:00"/>
    <d v="2025-02-08T00:00:00"/>
    <s v="Settled"/>
    <n v="27"/>
    <n v="20"/>
    <s v="AGT063"/>
    <s v="Life"/>
    <s v="Standard"/>
    <n v="1"/>
    <s v="Valid"/>
    <x v="0"/>
    <x v="3"/>
  </r>
  <r>
    <x v="2681"/>
    <s v="CUST01566"/>
    <s v="POL01085"/>
    <x v="3"/>
    <s v="South"/>
    <n v="26653.69"/>
    <d v="2025-07-09T00:00:00"/>
    <d v="2025-07-22T00:00:00"/>
    <s v="Settled"/>
    <n v="13"/>
    <n v="10"/>
    <s v="AGT018"/>
    <s v="Motor"/>
    <s v="Standard"/>
    <n v="1"/>
    <s v="Valid"/>
    <x v="0"/>
    <x v="0"/>
  </r>
  <r>
    <x v="2682"/>
    <s v="CUST01427"/>
    <s v="POL00114"/>
    <x v="5"/>
    <s v="West"/>
    <n v="119549.48"/>
    <d v="2025-09-17T00:00:00"/>
    <d v="2025-10-03T00:00:00"/>
    <s v="Settled"/>
    <n v="16"/>
    <n v="15"/>
    <s v="AGT078"/>
    <s v="Health"/>
    <s v="Standard"/>
    <n v="1"/>
    <s v="Valid"/>
    <x v="1"/>
    <x v="1"/>
  </r>
  <r>
    <x v="2683"/>
    <s v="CUST01362"/>
    <s v="POL01990"/>
    <x v="11"/>
    <s v="East"/>
    <n v="44351.24"/>
    <d v="2025-05-18T00:00:00"/>
    <d v="2025-05-24T00:00:00"/>
    <s v="Rejected"/>
    <n v="6"/>
    <n v="10"/>
    <s v="AGT033"/>
    <s v="Motor"/>
    <s v="Fast Track"/>
    <n v="1"/>
    <s v="Valid"/>
    <x v="2"/>
    <x v="3"/>
  </r>
  <r>
    <x v="2684"/>
    <s v="CUST01743"/>
    <s v="POL00747"/>
    <x v="3"/>
    <s v="North"/>
    <n v="286308.03000000003"/>
    <d v="2025-06-02T00:00:00"/>
    <d v="2025-06-16T00:00:00"/>
    <s v="Settled"/>
    <n v="14"/>
    <n v="12"/>
    <s v="AGT058"/>
    <s v="Home"/>
    <s v="Standard"/>
    <n v="1"/>
    <s v="Valid"/>
    <x v="1"/>
    <x v="2"/>
  </r>
  <r>
    <x v="2685"/>
    <s v="CUST00265"/>
    <s v="POL01240"/>
    <x v="14"/>
    <s v="East"/>
    <n v="114950.7"/>
    <d v="2025-11-04T00:00:00"/>
    <d v="2025-11-16T00:00:00"/>
    <s v="Settled"/>
    <n v="12"/>
    <n v="15"/>
    <s v="AGT051"/>
    <s v="Health"/>
    <s v="Standard"/>
    <n v="1"/>
    <s v="Valid"/>
    <x v="2"/>
    <x v="3"/>
  </r>
  <r>
    <x v="2686"/>
    <s v="CUST00204"/>
    <s v="POL02887"/>
    <x v="0"/>
    <s v="Central"/>
    <n v="70502.009999999995"/>
    <d v="2025-07-16T00:00:00"/>
    <d v="2025-08-01T00:00:00"/>
    <s v="Settled"/>
    <n v="16"/>
    <n v="10"/>
    <s v="AGT046"/>
    <s v="Motor"/>
    <s v="Standard"/>
    <n v="1"/>
    <s v="Valid"/>
    <x v="0"/>
    <x v="4"/>
  </r>
  <r>
    <x v="2687"/>
    <s v="CUST02336"/>
    <s v="POL01879"/>
    <x v="12"/>
    <s v="North"/>
    <n v="12697.12"/>
    <d v="2025-04-12T00:00:00"/>
    <m/>
    <s v="Pending"/>
    <n v="26"/>
    <n v="7"/>
    <s v="AGT045"/>
    <s v="Travel"/>
    <s v="Fraud Review"/>
    <n v="1"/>
    <s v="Valid"/>
    <x v="0"/>
    <x v="2"/>
  </r>
  <r>
    <x v="2688"/>
    <s v="CUST01893"/>
    <s v="POL02448"/>
    <x v="0"/>
    <s v="South"/>
    <n v="60981.05"/>
    <d v="2025-05-01T00:00:00"/>
    <d v="2025-05-12T00:00:00"/>
    <s v="Settled"/>
    <n v="11"/>
    <n v="10"/>
    <s v="AGT049"/>
    <s v="Motor"/>
    <s v="Standard"/>
    <n v="1"/>
    <s v="Valid"/>
    <x v="1"/>
    <x v="0"/>
  </r>
  <r>
    <x v="2689"/>
    <s v="CUST00798"/>
    <s v="POL01120"/>
    <x v="2"/>
    <s v="South"/>
    <n v="261073.55"/>
    <d v="2025-09-11T00:00:00"/>
    <d v="2025-09-24T00:00:00"/>
    <s v="Settled"/>
    <n v="13"/>
    <n v="20"/>
    <s v="AGT069"/>
    <s v="Life"/>
    <s v="Standard"/>
    <n v="1"/>
    <s v="Valid"/>
    <x v="1"/>
    <x v="0"/>
  </r>
  <r>
    <x v="2690"/>
    <s v="CUST00413"/>
    <s v="POL02979"/>
    <x v="3"/>
    <s v="East"/>
    <n v="119153.06"/>
    <d v="2025-09-07T00:00:00"/>
    <d v="2025-09-15T00:00:00"/>
    <s v="Settled"/>
    <n v="8"/>
    <n v="12"/>
    <s v="AGT023"/>
    <s v="Home"/>
    <s v="Fast Track"/>
    <n v="1"/>
    <s v="Valid"/>
    <x v="1"/>
    <x v="3"/>
  </r>
  <r>
    <x v="2691"/>
    <s v="CUST01071"/>
    <s v="POL02288"/>
    <x v="8"/>
    <s v="Central"/>
    <n v="83367.39"/>
    <d v="2025-01-31T00:00:00"/>
    <m/>
    <s v="Pending"/>
    <n v="14"/>
    <n v="20"/>
    <s v="AGT022"/>
    <s v="Life"/>
    <s v="Fast Track"/>
    <n v="1"/>
    <s v="Valid"/>
    <x v="0"/>
    <x v="4"/>
  </r>
  <r>
    <x v="2692"/>
    <s v="CUST00765"/>
    <s v="POL01651"/>
    <x v="11"/>
    <s v="South"/>
    <n v="35987.4"/>
    <d v="2025-09-16T00:00:00"/>
    <d v="2025-09-17T00:00:00"/>
    <s v="Rejected"/>
    <n v="1"/>
    <n v="10"/>
    <s v="AGT080"/>
    <s v="Motor"/>
    <s v="Fast Track"/>
    <n v="1"/>
    <s v="Valid"/>
    <x v="3"/>
    <x v="0"/>
  </r>
  <r>
    <x v="2693"/>
    <s v="CUST01414"/>
    <s v="POL01854"/>
    <x v="6"/>
    <s v="West"/>
    <n v="79691.210000000006"/>
    <d v="2025-04-22T00:00:00"/>
    <d v="2025-05-07T00:00:00"/>
    <s v="Settled"/>
    <n v="15"/>
    <n v="12"/>
    <s v="AGT074"/>
    <s v="Home"/>
    <s v="Manual Review"/>
    <n v="1"/>
    <s v="Valid"/>
    <x v="3"/>
    <x v="1"/>
  </r>
  <r>
    <x v="2694"/>
    <s v="CUST02296"/>
    <s v="POL01995"/>
    <x v="1"/>
    <s v="West"/>
    <n v="415264.7"/>
    <d v="2025-02-14T00:00:00"/>
    <d v="2025-03-05T00:00:00"/>
    <s v="Settled"/>
    <n v="19"/>
    <n v="20"/>
    <s v="AGT032"/>
    <s v="Life"/>
    <s v="Standard"/>
    <n v="1"/>
    <s v="Valid"/>
    <x v="2"/>
    <x v="1"/>
  </r>
  <r>
    <x v="2695"/>
    <s v="CUST01059"/>
    <s v="POL00513"/>
    <x v="2"/>
    <s v="South"/>
    <n v="85543.17"/>
    <d v="2025-02-22T00:00:00"/>
    <m/>
    <s v="Under Review"/>
    <n v="22"/>
    <n v="20"/>
    <s v="AGT026"/>
    <s v="Life"/>
    <s v="Standard"/>
    <n v="1"/>
    <s v="Valid"/>
    <x v="0"/>
    <x v="0"/>
  </r>
  <r>
    <x v="2696"/>
    <s v="CUST00901"/>
    <s v="POL00806"/>
    <x v="11"/>
    <s v="West"/>
    <n v="159573.51999999999"/>
    <d v="2025-10-22T00:00:00"/>
    <d v="2025-11-04T00:00:00"/>
    <s v="Settled"/>
    <n v="13"/>
    <n v="10"/>
    <s v="AGT060"/>
    <s v="Motor"/>
    <s v="Standard"/>
    <n v="1"/>
    <s v="Valid"/>
    <x v="2"/>
    <x v="1"/>
  </r>
  <r>
    <x v="2697"/>
    <s v="CUST00377"/>
    <s v="POL02197"/>
    <x v="11"/>
    <s v="Central"/>
    <n v="145716.94"/>
    <d v="2025-03-15T00:00:00"/>
    <m/>
    <s v="Pending"/>
    <n v="18"/>
    <n v="10"/>
    <s v="AGT074"/>
    <s v="Motor"/>
    <s v="Manual Review"/>
    <n v="1"/>
    <s v="Valid"/>
    <x v="3"/>
    <x v="4"/>
  </r>
  <r>
    <x v="2698"/>
    <s v="CUST00227"/>
    <s v="POL01411"/>
    <x v="0"/>
    <s v="Central"/>
    <n v="34056.639999999999"/>
    <d v="2025-06-21T00:00:00"/>
    <d v="2025-07-01T00:00:00"/>
    <s v="Settled"/>
    <n v="10"/>
    <n v="10"/>
    <s v="AGT076"/>
    <s v="Motor"/>
    <s v="Standard"/>
    <n v="1"/>
    <s v="Valid"/>
    <x v="0"/>
    <x v="4"/>
  </r>
  <r>
    <x v="2699"/>
    <s v="CUST01813"/>
    <s v="POL02509"/>
    <x v="0"/>
    <s v="East"/>
    <n v="323518.84000000003"/>
    <d v="2025-07-08T00:00:00"/>
    <m/>
    <s v="Under Review"/>
    <n v="10"/>
    <n v="10"/>
    <s v="AGT020"/>
    <s v="Motor"/>
    <s v="Standard"/>
    <n v="1"/>
    <s v="Valid"/>
    <x v="3"/>
    <x v="3"/>
  </r>
  <r>
    <x v="2700"/>
    <s v="CUST00150"/>
    <s v="POL01683"/>
    <x v="14"/>
    <s v="North"/>
    <n v="99243.49"/>
    <d v="2025-06-16T00:00:00"/>
    <d v="2025-07-06T00:00:00"/>
    <s v="Settled"/>
    <n v="20"/>
    <n v="15"/>
    <s v="AGT018"/>
    <s v="Health"/>
    <s v="Manual Review"/>
    <n v="1"/>
    <s v="Valid"/>
    <x v="0"/>
    <x v="2"/>
  </r>
  <r>
    <x v="2701"/>
    <s v="CUST00172"/>
    <s v="POL00211"/>
    <x v="14"/>
    <s v="North"/>
    <n v="79188.490000000005"/>
    <d v="2025-04-25T00:00:00"/>
    <d v="2025-05-12T00:00:00"/>
    <s v="Settled"/>
    <n v="17"/>
    <n v="15"/>
    <s v="AGT041"/>
    <s v="Health"/>
    <s v="Manual Review"/>
    <n v="1"/>
    <s v="Valid"/>
    <x v="1"/>
    <x v="2"/>
  </r>
  <r>
    <x v="2702"/>
    <s v="CUST01019"/>
    <s v="POL02128"/>
    <x v="9"/>
    <s v="South"/>
    <n v="161845.01"/>
    <d v="2025-01-09T00:00:00"/>
    <d v="2025-01-17T00:00:00"/>
    <s v="Settled"/>
    <n v="8"/>
    <n v="12"/>
    <s v="AGT015"/>
    <s v="Home"/>
    <s v="Standard"/>
    <n v="1"/>
    <s v="Valid"/>
    <x v="1"/>
    <x v="0"/>
  </r>
  <r>
    <x v="2703"/>
    <s v="CUST01215"/>
    <s v="POL01952"/>
    <x v="2"/>
    <s v="East"/>
    <n v="393682.44"/>
    <d v="2025-01-17T00:00:00"/>
    <d v="2025-02-02T00:00:00"/>
    <s v="Settled"/>
    <n v="16"/>
    <n v="20"/>
    <s v="AGT075"/>
    <s v="Life"/>
    <s v="Fast Track"/>
    <n v="1"/>
    <s v="Valid"/>
    <x v="4"/>
    <x v="3"/>
  </r>
  <r>
    <x v="2704"/>
    <s v="CUST02258"/>
    <s v="POL01167"/>
    <x v="14"/>
    <s v="South"/>
    <n v="91728.67"/>
    <d v="2025-06-10T00:00:00"/>
    <d v="2025-06-19T00:00:00"/>
    <s v="Settled"/>
    <n v="9"/>
    <n v="15"/>
    <s v="AGT029"/>
    <s v="Health"/>
    <s v="Standard"/>
    <n v="1"/>
    <s v="Valid"/>
    <x v="4"/>
    <x v="0"/>
  </r>
  <r>
    <x v="2705"/>
    <s v="CUST01537"/>
    <s v="POL02530"/>
    <x v="14"/>
    <s v="West"/>
    <n v="42001.72"/>
    <d v="2025-10-16T00:00:00"/>
    <m/>
    <s v="Under Review"/>
    <n v="21"/>
    <n v="15"/>
    <s v="AGT023"/>
    <s v="Health"/>
    <s v="Manual Review"/>
    <n v="1"/>
    <s v="Valid"/>
    <x v="3"/>
    <x v="1"/>
  </r>
  <r>
    <x v="2706"/>
    <s v="CUST00196"/>
    <s v="POL01123"/>
    <x v="3"/>
    <s v="West"/>
    <n v="48921.72"/>
    <d v="2025-10-09T00:00:00"/>
    <d v="2025-10-19T00:00:00"/>
    <s v="Settled"/>
    <n v="10"/>
    <n v="10"/>
    <s v="AGT078"/>
    <s v="Motor"/>
    <s v="Fast Track"/>
    <n v="1"/>
    <s v="Valid"/>
    <x v="2"/>
    <x v="1"/>
  </r>
  <r>
    <x v="2707"/>
    <s v="CUST01817"/>
    <s v="POL00367"/>
    <x v="3"/>
    <s v="North"/>
    <n v="81992.649999999994"/>
    <d v="2025-08-14T00:00:00"/>
    <d v="2025-08-29T00:00:00"/>
    <s v="Settled"/>
    <n v="15"/>
    <n v="10"/>
    <s v="AGT068"/>
    <s v="Motor"/>
    <s v="Standard"/>
    <n v="1"/>
    <s v="Valid"/>
    <x v="4"/>
    <x v="2"/>
  </r>
  <r>
    <x v="2708"/>
    <s v="CUST00253"/>
    <s v="POL00388"/>
    <x v="9"/>
    <s v="Central"/>
    <n v="189172"/>
    <d v="2025-04-05T00:00:00"/>
    <d v="2025-04-09T00:00:00"/>
    <s v="Settled"/>
    <n v="4"/>
    <n v="12"/>
    <s v="AGT076"/>
    <s v="Home"/>
    <s v="Fast Track"/>
    <n v="1"/>
    <s v="Valid"/>
    <x v="0"/>
    <x v="4"/>
  </r>
  <r>
    <x v="2709"/>
    <s v="CUST02176"/>
    <s v="POL02886"/>
    <x v="10"/>
    <s v="North"/>
    <n v="76471.240000000005"/>
    <d v="2025-11-16T00:00:00"/>
    <d v="2025-12-11T00:00:00"/>
    <s v="Settled"/>
    <n v="25"/>
    <n v="7"/>
    <s v="AGT041"/>
    <s v="Travel"/>
    <s v="Fraud Review"/>
    <n v="1"/>
    <s v="Valid"/>
    <x v="2"/>
    <x v="2"/>
  </r>
  <r>
    <x v="2710"/>
    <s v="CUST00059"/>
    <s v="POL01204"/>
    <x v="10"/>
    <s v="South"/>
    <n v="22287.21"/>
    <d v="2025-05-08T00:00:00"/>
    <d v="2025-05-09T00:00:00"/>
    <s v="Settled"/>
    <n v="1"/>
    <n v="7"/>
    <s v="AGT064"/>
    <s v="Travel"/>
    <s v="Fast Track"/>
    <n v="1"/>
    <s v="Valid"/>
    <x v="1"/>
    <x v="0"/>
  </r>
  <r>
    <x v="2711"/>
    <s v="CUST02152"/>
    <s v="POL01328"/>
    <x v="14"/>
    <m/>
    <n v="89492.63"/>
    <d v="2025-09-25T00:00:00"/>
    <d v="2025-10-06T00:00:00"/>
    <s v="Settled"/>
    <n v="11"/>
    <n v="15"/>
    <s v="AGT034"/>
    <s v="Health"/>
    <s v="Standard"/>
    <n v="1"/>
    <s v="Valid"/>
    <x v="0"/>
    <x v="1"/>
  </r>
  <r>
    <x v="2712"/>
    <s v="CUST01919"/>
    <s v="POL00978"/>
    <x v="0"/>
    <s v="North"/>
    <n v="42316.79"/>
    <d v="2025-02-15T00:00:00"/>
    <d v="2025-02-26T00:00:00"/>
    <s v="Settled"/>
    <n v="11"/>
    <n v="10"/>
    <s v="AGT006"/>
    <s v="Motor"/>
    <s v="Standard"/>
    <n v="1"/>
    <s v="Valid"/>
    <x v="2"/>
    <x v="2"/>
  </r>
  <r>
    <x v="2713"/>
    <s v="CUST00413"/>
    <s v="POL02362"/>
    <x v="6"/>
    <s v="South"/>
    <n v="223962.59"/>
    <d v="2025-07-06T00:00:00"/>
    <d v="2025-07-22T00:00:00"/>
    <s v="Settled"/>
    <n v="16"/>
    <n v="12"/>
    <s v="AGT054"/>
    <s v="Home"/>
    <s v="Standard"/>
    <n v="1"/>
    <s v="Valid"/>
    <x v="1"/>
    <x v="0"/>
  </r>
  <r>
    <x v="2714"/>
    <s v="CUST00045"/>
    <s v="POL01938"/>
    <x v="3"/>
    <s v="Central"/>
    <n v="53091.54"/>
    <d v="2025-03-15T00:00:00"/>
    <m/>
    <s v="Pending"/>
    <n v="29"/>
    <n v="10"/>
    <s v="AGT007"/>
    <s v="Motor"/>
    <s v="Fraud Review"/>
    <n v="1"/>
    <s v="Valid"/>
    <x v="1"/>
    <x v="4"/>
  </r>
  <r>
    <x v="2715"/>
    <s v="CUST00357"/>
    <s v="POL02877"/>
    <x v="4"/>
    <s v="Central"/>
    <n v="58003.37"/>
    <d v="2025-06-03T00:00:00"/>
    <d v="2025-06-21T00:00:00"/>
    <s v="Settled"/>
    <n v="18"/>
    <n v="15"/>
    <s v="AGT016"/>
    <s v="Health"/>
    <s v="Standard"/>
    <n v="1"/>
    <s v="Valid"/>
    <x v="0"/>
    <x v="4"/>
  </r>
  <r>
    <x v="2716"/>
    <s v="CUST00595"/>
    <s v="POL02863"/>
    <x v="0"/>
    <s v="West"/>
    <n v="67671.100000000006"/>
    <d v="2025-09-19T00:00:00"/>
    <d v="2025-09-26T00:00:00"/>
    <s v="Settled"/>
    <n v="7"/>
    <n v="10"/>
    <s v="AGT024"/>
    <s v="Motor"/>
    <s v="Standard"/>
    <n v="1"/>
    <s v="Valid"/>
    <x v="1"/>
    <x v="1"/>
  </r>
  <r>
    <x v="2717"/>
    <s v="CUST02139"/>
    <s v="POL03167"/>
    <x v="0"/>
    <s v="North"/>
    <n v="21909.43"/>
    <d v="2025-11-13T00:00:00"/>
    <d v="2025-11-26T00:00:00"/>
    <s v="Settled"/>
    <n v="13"/>
    <n v="10"/>
    <s v="AGT053"/>
    <s v="Motor"/>
    <s v="Fast Track"/>
    <n v="1"/>
    <s v="Valid"/>
    <x v="2"/>
    <x v="2"/>
  </r>
  <r>
    <x v="2718"/>
    <s v="CUST01774"/>
    <s v="POL01054"/>
    <x v="3"/>
    <s v="South"/>
    <n v="92394.42"/>
    <d v="2025-01-23T00:00:00"/>
    <m/>
    <s v="Pending"/>
    <n v="10"/>
    <n v="10"/>
    <s v="AGT063"/>
    <s v="Motor"/>
    <s v="Standard"/>
    <n v="1"/>
    <s v="Valid"/>
    <x v="4"/>
    <x v="0"/>
  </r>
  <r>
    <x v="2719"/>
    <s v="CUST01050"/>
    <s v="POL01869"/>
    <x v="3"/>
    <s v="South"/>
    <n v="53144.41"/>
    <d v="2025-05-22T00:00:00"/>
    <d v="2025-05-23T00:00:00"/>
    <s v="Rejected"/>
    <n v="1"/>
    <n v="10"/>
    <s v="AGT015"/>
    <s v="Motor"/>
    <s v="Standard"/>
    <n v="1"/>
    <s v="Valid"/>
    <x v="4"/>
    <x v="0"/>
  </r>
  <r>
    <x v="2720"/>
    <s v="CUST01755"/>
    <s v="POL01109"/>
    <x v="4"/>
    <s v="North"/>
    <n v="513664.98"/>
    <d v="2025-01-25T00:00:00"/>
    <m/>
    <s v="Pending"/>
    <n v="29"/>
    <n v="15"/>
    <s v="AGT059"/>
    <s v="Health"/>
    <s v="Fraud Review"/>
    <n v="1"/>
    <s v="Valid"/>
    <x v="0"/>
    <x v="2"/>
  </r>
  <r>
    <x v="2721"/>
    <s v="CUST01935"/>
    <s v="POL02254"/>
    <x v="12"/>
    <s v="Central"/>
    <n v="20072.84"/>
    <d v="2025-07-01T00:00:00"/>
    <m/>
    <s v="Pending"/>
    <n v="6"/>
    <n v="7"/>
    <s v="AGT057"/>
    <s v="Travel"/>
    <s v="Standard"/>
    <n v="1"/>
    <s v="Valid"/>
    <x v="1"/>
    <x v="4"/>
  </r>
  <r>
    <x v="2722"/>
    <s v="CUST01279"/>
    <s v="POL02395"/>
    <x v="3"/>
    <s v="North"/>
    <n v="54631.98"/>
    <d v="2025-11-29T00:00:00"/>
    <d v="2025-12-07T00:00:00"/>
    <s v="Settled"/>
    <n v="8"/>
    <n v="10"/>
    <s v="AGT048"/>
    <s v="Motor"/>
    <s v="Standard"/>
    <n v="1"/>
    <s v="Valid"/>
    <x v="0"/>
    <x v="2"/>
  </r>
  <r>
    <x v="2723"/>
    <s v="CUST00901"/>
    <s v="POL00806"/>
    <x v="0"/>
    <s v="West"/>
    <n v="125913.17"/>
    <d v="2025-04-22T00:00:00"/>
    <d v="2025-05-02T00:00:00"/>
    <s v="Settled"/>
    <n v="10"/>
    <n v="10"/>
    <s v="AGT049"/>
    <s v="Motor"/>
    <s v="Standard"/>
    <n v="1"/>
    <s v="Valid"/>
    <x v="2"/>
    <x v="1"/>
  </r>
  <r>
    <x v="2724"/>
    <s v="CUST00500"/>
    <s v="POL02751"/>
    <x v="1"/>
    <s v="North"/>
    <n v="498739.17"/>
    <d v="2025-05-08T00:00:00"/>
    <d v="2025-05-28T00:00:00"/>
    <s v="Settled"/>
    <n v="20"/>
    <n v="20"/>
    <s v="AGT033"/>
    <s v="Life"/>
    <s v="Standard"/>
    <n v="1"/>
    <s v="Valid"/>
    <x v="2"/>
    <x v="2"/>
  </r>
  <r>
    <x v="2725"/>
    <s v="CUST02493"/>
    <s v="POL00929"/>
    <x v="2"/>
    <s v="East"/>
    <n v="588235.41"/>
    <d v="2025-04-04T00:00:00"/>
    <d v="2025-04-23T00:00:00"/>
    <s v="Settled"/>
    <n v="19"/>
    <n v="20"/>
    <s v="AGT012"/>
    <s v="Life"/>
    <s v="Standard"/>
    <n v="1"/>
    <s v="Valid"/>
    <x v="0"/>
    <x v="3"/>
  </r>
  <r>
    <x v="2726"/>
    <s v="CUST02004"/>
    <s v="POL03147"/>
    <x v="3"/>
    <s v="North"/>
    <n v="54193.32"/>
    <d v="2025-10-10T00:00:00"/>
    <d v="2025-11-08T00:00:00"/>
    <s v="Settled"/>
    <n v="29"/>
    <n v="10"/>
    <s v="AGT011"/>
    <s v="Motor"/>
    <s v="Fraud Review"/>
    <n v="1"/>
    <s v="Valid"/>
    <x v="1"/>
    <x v="2"/>
  </r>
  <r>
    <x v="2727"/>
    <s v="CUST01087"/>
    <s v="POL02723"/>
    <x v="3"/>
    <s v="North"/>
    <n v="52192.88"/>
    <d v="2025-10-10T00:00:00"/>
    <d v="2025-10-15T00:00:00"/>
    <s v="Settled"/>
    <n v="5"/>
    <n v="12"/>
    <s v="AGT009"/>
    <s v="Home"/>
    <s v="Standard"/>
    <n v="1"/>
    <s v="Valid"/>
    <x v="3"/>
    <x v="2"/>
  </r>
  <r>
    <x v="2728"/>
    <s v="CUST02466"/>
    <s v="POL00059"/>
    <x v="0"/>
    <s v="South"/>
    <n v="368226.74"/>
    <d v="2025-09-28T00:00:00"/>
    <d v="2025-10-08T00:00:00"/>
    <s v="Settled"/>
    <n v="10"/>
    <n v="10"/>
    <s v="AGT039"/>
    <s v="Motor"/>
    <s v="Standard"/>
    <n v="1"/>
    <s v="Valid"/>
    <x v="2"/>
    <x v="0"/>
  </r>
  <r>
    <x v="2729"/>
    <s v="CUST02236"/>
    <s v="POL01275"/>
    <x v="14"/>
    <s v="Central"/>
    <n v="118897.69"/>
    <d v="2025-03-24T00:00:00"/>
    <m/>
    <s v="Under Review"/>
    <n v="6"/>
    <n v="15"/>
    <s v="AGT049"/>
    <s v="Health"/>
    <s v="Fast Track"/>
    <n v="1"/>
    <s v="Valid"/>
    <x v="0"/>
    <x v="4"/>
  </r>
  <r>
    <x v="2730"/>
    <s v="CUST01395"/>
    <s v="POL01243"/>
    <x v="9"/>
    <s v="West"/>
    <n v="127381.65"/>
    <d v="2025-03-14T00:00:00"/>
    <d v="2025-04-08T00:00:00"/>
    <s v="Settled"/>
    <n v="25"/>
    <n v="12"/>
    <s v="AGT012"/>
    <s v="Home"/>
    <s v="Fraud Review"/>
    <n v="1"/>
    <s v="Valid"/>
    <x v="4"/>
    <x v="1"/>
  </r>
  <r>
    <x v="2731"/>
    <s v="CUST00736"/>
    <s v="POL02632"/>
    <x v="8"/>
    <s v="West"/>
    <n v="506522.53"/>
    <d v="2025-02-18T00:00:00"/>
    <d v="2025-03-16T00:00:00"/>
    <s v="Settled"/>
    <n v="26"/>
    <n v="20"/>
    <s v="AGT010"/>
    <s v="Life"/>
    <s v="Manual Review"/>
    <n v="1"/>
    <s v="Valid"/>
    <x v="2"/>
    <x v="1"/>
  </r>
  <r>
    <x v="2732"/>
    <s v="CUST02440"/>
    <s v="POL02319"/>
    <x v="7"/>
    <s v="South"/>
    <n v="12859.84"/>
    <d v="2025-03-05T00:00:00"/>
    <d v="2025-03-06T00:00:00"/>
    <s v="Settled"/>
    <n v="1"/>
    <n v="7"/>
    <s v="AGT056"/>
    <s v="Travel"/>
    <s v="Fast Track"/>
    <n v="1"/>
    <s v="Valid"/>
    <x v="2"/>
    <x v="0"/>
  </r>
  <r>
    <x v="2733"/>
    <s v="CUST01354"/>
    <s v="POL00162"/>
    <x v="9"/>
    <s v="West"/>
    <n v="81760.69"/>
    <d v="2025-09-01T00:00:00"/>
    <d v="2025-09-07T00:00:00"/>
    <s v="Settled"/>
    <n v="6"/>
    <n v="12"/>
    <s v="AGT051"/>
    <s v="Home"/>
    <s v="Standard"/>
    <n v="1"/>
    <s v="Valid"/>
    <x v="3"/>
    <x v="1"/>
  </r>
  <r>
    <x v="2734"/>
    <s v="CUST00925"/>
    <s v="POL02691"/>
    <x v="14"/>
    <s v="West"/>
    <n v="43150.83"/>
    <d v="2025-07-02T00:00:00"/>
    <d v="2025-07-20T00:00:00"/>
    <s v="Settled"/>
    <n v="18"/>
    <n v="15"/>
    <s v="AGT075"/>
    <s v="Health"/>
    <s v="Manual Review"/>
    <n v="1"/>
    <s v="Valid"/>
    <x v="2"/>
    <x v="1"/>
  </r>
  <r>
    <x v="2735"/>
    <s v="CUST00447"/>
    <s v="POL00699"/>
    <x v="9"/>
    <s v="East"/>
    <n v="122605.66"/>
    <d v="2025-10-08T00:00:00"/>
    <d v="2025-10-14T00:00:00"/>
    <s v="Settled"/>
    <n v="6"/>
    <n v="12"/>
    <s v="AGT080"/>
    <s v="Home"/>
    <s v="Fast Track"/>
    <n v="1"/>
    <s v="Valid"/>
    <x v="3"/>
    <x v="3"/>
  </r>
  <r>
    <x v="2736"/>
    <s v="CUST01249"/>
    <s v="POL01184"/>
    <x v="14"/>
    <s v="West"/>
    <n v="34704.53"/>
    <d v="2025-08-08T00:00:00"/>
    <m/>
    <s v="Under Review"/>
    <n v="21"/>
    <n v="15"/>
    <s v="AGT080"/>
    <s v="Health"/>
    <s v="Manual Review"/>
    <n v="1"/>
    <s v="Valid"/>
    <x v="3"/>
    <x v="1"/>
  </r>
  <r>
    <x v="2737"/>
    <s v="CUST00073"/>
    <s v="POL00545"/>
    <x v="12"/>
    <s v="Central"/>
    <n v="46485.79"/>
    <d v="2025-11-06T00:00:00"/>
    <m/>
    <s v="Under Review"/>
    <n v="14"/>
    <n v="7"/>
    <s v="AGT010"/>
    <s v="Travel"/>
    <s v="Standard"/>
    <n v="1"/>
    <s v="Valid"/>
    <x v="0"/>
    <x v="4"/>
  </r>
  <r>
    <x v="2738"/>
    <s v="CUST00543"/>
    <s v="POL00505"/>
    <x v="11"/>
    <s v="Central"/>
    <n v="140286.41"/>
    <d v="2025-01-18T00:00:00"/>
    <m/>
    <s v="Pending"/>
    <n v="24"/>
    <n v="10"/>
    <s v="AGT030"/>
    <s v="Motor"/>
    <s v="Fraud Review"/>
    <n v="1"/>
    <s v="Valid"/>
    <x v="0"/>
    <x v="4"/>
  </r>
  <r>
    <x v="2739"/>
    <s v="CUST02158"/>
    <s v="POL01687"/>
    <x v="14"/>
    <s v="Central"/>
    <n v="179115.43"/>
    <d v="2025-08-11T00:00:00"/>
    <d v="2025-08-26T00:00:00"/>
    <s v="Settled"/>
    <n v="15"/>
    <n v="15"/>
    <s v="AGT038"/>
    <s v="Health"/>
    <s v="Standard"/>
    <n v="1"/>
    <s v="Valid"/>
    <x v="2"/>
    <x v="4"/>
  </r>
  <r>
    <x v="2740"/>
    <s v="CUST02136"/>
    <s v="POL00272"/>
    <x v="0"/>
    <s v="East"/>
    <n v="86544.47"/>
    <d v="2025-02-09T00:00:00"/>
    <d v="2025-02-21T00:00:00"/>
    <s v="Settled"/>
    <n v="12"/>
    <n v="10"/>
    <s v="AGT060"/>
    <s v="Motor"/>
    <s v="Standard"/>
    <n v="1"/>
    <s v="Valid"/>
    <x v="2"/>
    <x v="3"/>
  </r>
  <r>
    <x v="2741"/>
    <s v="CUST00300"/>
    <s v="POL00258"/>
    <x v="14"/>
    <s v="North"/>
    <n v="96312.5"/>
    <d v="2025-04-27T00:00:00"/>
    <d v="2025-05-21T00:00:00"/>
    <s v="Settled"/>
    <n v="24"/>
    <n v="15"/>
    <s v="AGT074"/>
    <s v="Health"/>
    <s v="Manual Review"/>
    <n v="1"/>
    <s v="Valid"/>
    <x v="0"/>
    <x v="2"/>
  </r>
  <r>
    <x v="2742"/>
    <s v="CUST01904"/>
    <s v="POL02515"/>
    <x v="0"/>
    <s v="South"/>
    <n v="49535.839999999997"/>
    <d v="2025-06-01T00:00:00"/>
    <m/>
    <s v="Pending"/>
    <n v="16"/>
    <n v="10"/>
    <s v="AGT067"/>
    <s v="Motor"/>
    <s v="Standard"/>
    <n v="1"/>
    <s v="Valid"/>
    <x v="3"/>
    <x v="0"/>
  </r>
  <r>
    <x v="2743"/>
    <s v="CUST00086"/>
    <s v="POL01101"/>
    <x v="14"/>
    <s v="North"/>
    <n v="113773.07"/>
    <d v="2025-06-20T00:00:00"/>
    <m/>
    <s v="Under Review"/>
    <n v="10"/>
    <n v="15"/>
    <s v="AGT075"/>
    <s v="Health"/>
    <s v="Standard"/>
    <n v="1"/>
    <s v="Valid"/>
    <x v="1"/>
    <x v="2"/>
  </r>
  <r>
    <x v="2744"/>
    <s v="CUST00669"/>
    <s v="POL02075"/>
    <x v="2"/>
    <s v="South"/>
    <n v="279333.14"/>
    <d v="2025-03-12T00:00:00"/>
    <d v="2025-03-30T00:00:00"/>
    <s v="Settled"/>
    <n v="18"/>
    <n v="20"/>
    <s v="AGT002"/>
    <s v="Life"/>
    <s v="Standard"/>
    <n v="1"/>
    <s v="Valid"/>
    <x v="2"/>
    <x v="0"/>
  </r>
  <r>
    <x v="2745"/>
    <s v="CUST02067"/>
    <s v="POL03156"/>
    <x v="12"/>
    <s v="South"/>
    <n v="8898.92"/>
    <d v="2025-03-04T00:00:00"/>
    <m/>
    <s v="Under Review"/>
    <n v="8"/>
    <n v="7"/>
    <s v="AGT003"/>
    <s v="Travel"/>
    <s v="Standard"/>
    <n v="1"/>
    <s v="Valid"/>
    <x v="0"/>
    <x v="0"/>
  </r>
  <r>
    <x v="2746"/>
    <s v="CUST00002"/>
    <s v="POL00163"/>
    <x v="0"/>
    <s v="West"/>
    <n v="43532.34"/>
    <d v="2025-02-19T00:00:00"/>
    <d v="2025-02-28T00:00:00"/>
    <s v="Settled"/>
    <n v="9"/>
    <n v="10"/>
    <s v="AGT033"/>
    <s v="Motor"/>
    <s v="Standard"/>
    <n v="1"/>
    <s v="Valid"/>
    <x v="0"/>
    <x v="1"/>
  </r>
  <r>
    <x v="2747"/>
    <s v="CUST00434"/>
    <s v="POL02542"/>
    <x v="1"/>
    <s v="East"/>
    <n v="502090.6"/>
    <d v="2025-03-12T00:00:00"/>
    <m/>
    <s v="Pending"/>
    <n v="30"/>
    <n v="20"/>
    <s v="AGT065"/>
    <s v="Life"/>
    <s v="Manual Review"/>
    <n v="1"/>
    <s v="Valid"/>
    <x v="4"/>
    <x v="3"/>
  </r>
  <r>
    <x v="2748"/>
    <s v="CUST00372"/>
    <s v="POL00351"/>
    <x v="4"/>
    <s v="West"/>
    <n v="40891.57"/>
    <d v="2025-08-19T00:00:00"/>
    <d v="2025-08-30T00:00:00"/>
    <s v="Settled"/>
    <n v="11"/>
    <n v="15"/>
    <s v="AGT027"/>
    <s v="Health"/>
    <s v="Manual Review"/>
    <n v="1"/>
    <s v="Valid"/>
    <x v="1"/>
    <x v="1"/>
  </r>
  <r>
    <x v="2749"/>
    <s v="CUST00738"/>
    <s v="POL02434"/>
    <x v="1"/>
    <s v="Central"/>
    <n v="142491.19"/>
    <d v="2025-10-27T00:00:00"/>
    <m/>
    <s v="Pending"/>
    <n v="22"/>
    <n v="20"/>
    <s v="AGT020"/>
    <s v="Life"/>
    <s v="Manual Review"/>
    <n v="1"/>
    <s v="Valid"/>
    <x v="3"/>
    <x v="4"/>
  </r>
  <r>
    <x v="2750"/>
    <s v="CUST01766"/>
    <s v="POL00980"/>
    <x v="8"/>
    <s v="North"/>
    <n v="263480.81"/>
    <d v="2025-04-24T00:00:00"/>
    <d v="2025-05-14T00:00:00"/>
    <s v="Settled"/>
    <n v="20"/>
    <n v="20"/>
    <s v="AGT020"/>
    <s v="Life"/>
    <s v="Standard"/>
    <n v="1"/>
    <s v="Valid"/>
    <x v="1"/>
    <x v="2"/>
  </r>
  <r>
    <x v="2751"/>
    <s v="CUST00668"/>
    <s v="POL00433"/>
    <x v="12"/>
    <s v="North"/>
    <n v="7325.84"/>
    <d v="2025-10-11T00:00:00"/>
    <d v="2025-10-15T00:00:00"/>
    <s v="Settled"/>
    <n v="4"/>
    <n v="7"/>
    <s v="AGT060"/>
    <s v="Travel"/>
    <s v="Standard"/>
    <n v="1"/>
    <s v="Valid"/>
    <x v="2"/>
    <x v="2"/>
  </r>
  <r>
    <x v="2752"/>
    <s v="CUST00437"/>
    <s v="POL00732"/>
    <x v="1"/>
    <s v="West"/>
    <n v="482036.72"/>
    <d v="2025-09-30T00:00:00"/>
    <m/>
    <s v="Under Review"/>
    <n v="11"/>
    <n v="20"/>
    <s v="AGT063"/>
    <s v="Life"/>
    <s v="Fast Track"/>
    <n v="1"/>
    <s v="Valid"/>
    <x v="3"/>
    <x v="1"/>
  </r>
  <r>
    <x v="2753"/>
    <s v="CUST02258"/>
    <s v="POL01167"/>
    <x v="5"/>
    <s v="East"/>
    <n v="128949.32"/>
    <d v="2025-04-04T00:00:00"/>
    <d v="2025-04-17T00:00:00"/>
    <s v="Settled"/>
    <n v="13"/>
    <n v="15"/>
    <s v="AGT029"/>
    <s v="Health"/>
    <s v="Standard"/>
    <n v="1"/>
    <s v="Valid"/>
    <x v="4"/>
    <x v="3"/>
  </r>
  <r>
    <x v="2754"/>
    <s v="CUST01694"/>
    <s v="POL02336"/>
    <x v="0"/>
    <s v="East"/>
    <n v="120307.28"/>
    <d v="2025-03-06T00:00:00"/>
    <m/>
    <s v="Under Review"/>
    <n v="19"/>
    <n v="10"/>
    <s v="AGT005"/>
    <s v="Motor"/>
    <s v="Standard"/>
    <n v="1"/>
    <s v="Valid"/>
    <x v="0"/>
    <x v="3"/>
  </r>
  <r>
    <x v="2755"/>
    <s v="CUST01297"/>
    <s v="POL02178"/>
    <x v="4"/>
    <s v="Central"/>
    <n v="98145.98"/>
    <d v="2025-05-08T00:00:00"/>
    <d v="2025-05-14T00:00:00"/>
    <s v="Settled"/>
    <n v="6"/>
    <n v="15"/>
    <s v="AGT018"/>
    <s v="Health"/>
    <s v="Fast Track"/>
    <n v="1"/>
    <s v="Valid"/>
    <x v="0"/>
    <x v="4"/>
  </r>
  <r>
    <x v="2756"/>
    <s v="CUST00946"/>
    <s v="POL02332"/>
    <x v="11"/>
    <s v="North"/>
    <n v="37338.050000000003"/>
    <d v="2025-02-08T00:00:00"/>
    <d v="2025-02-16T00:00:00"/>
    <s v="Settled"/>
    <n v="8"/>
    <n v="10"/>
    <s v="AGT024"/>
    <s v="Motor"/>
    <s v="Standard"/>
    <n v="1"/>
    <s v="Valid"/>
    <x v="3"/>
    <x v="2"/>
  </r>
  <r>
    <x v="2757"/>
    <s v="CUST01872"/>
    <s v="POL00070"/>
    <x v="12"/>
    <s v="East"/>
    <n v="13486.1"/>
    <d v="2025-11-17T00:00:00"/>
    <d v="2025-11-24T00:00:00"/>
    <s v="Settled"/>
    <n v="7"/>
    <n v="7"/>
    <s v="AGT038"/>
    <s v="Travel"/>
    <s v="Standard"/>
    <n v="1"/>
    <s v="Valid"/>
    <x v="2"/>
    <x v="3"/>
  </r>
  <r>
    <x v="2758"/>
    <s v="CUST01534"/>
    <s v="POL03121"/>
    <x v="1"/>
    <s v="Central"/>
    <n v="429191.78"/>
    <d v="2025-09-29T00:00:00"/>
    <d v="2025-10-28T00:00:00"/>
    <s v="Settled"/>
    <n v="29"/>
    <n v="20"/>
    <s v="AGT031"/>
    <s v="Life"/>
    <s v="Standard"/>
    <n v="1"/>
    <s v="Valid"/>
    <x v="1"/>
    <x v="4"/>
  </r>
  <r>
    <x v="2759"/>
    <s v="CUST01677"/>
    <s v="POL01389"/>
    <x v="0"/>
    <s v="East"/>
    <n v="103484.48"/>
    <d v="2025-05-11T00:00:00"/>
    <d v="2025-05-24T00:00:00"/>
    <s v="Settled"/>
    <n v="13"/>
    <n v="10"/>
    <s v="AGT015"/>
    <s v="Motor"/>
    <s v="Manual Review"/>
    <n v="1"/>
    <s v="Valid"/>
    <x v="1"/>
    <x v="3"/>
  </r>
  <r>
    <x v="2760"/>
    <s v="CUST00675"/>
    <s v="POL00357"/>
    <x v="1"/>
    <s v="East"/>
    <n v="145166.93"/>
    <d v="2025-06-20T00:00:00"/>
    <d v="2025-07-06T00:00:00"/>
    <s v="Settled"/>
    <n v="16"/>
    <n v="20"/>
    <s v="AGT079"/>
    <s v="Life"/>
    <s v="Standard"/>
    <n v="1"/>
    <s v="Valid"/>
    <x v="0"/>
    <x v="3"/>
  </r>
  <r>
    <x v="2761"/>
    <s v="CUST00310"/>
    <s v="POL02972"/>
    <x v="11"/>
    <s v="North"/>
    <n v="28830.92"/>
    <d v="2025-04-20T00:00:00"/>
    <d v="2025-05-06T00:00:00"/>
    <s v="Settled"/>
    <n v="16"/>
    <n v="10"/>
    <s v="AGT034"/>
    <s v="Motor"/>
    <s v="Manual Review"/>
    <n v="1"/>
    <s v="Valid"/>
    <x v="2"/>
    <x v="2"/>
  </r>
  <r>
    <x v="2762"/>
    <s v="CUST00008"/>
    <s v="POL02537"/>
    <x v="12"/>
    <s v="South"/>
    <n v="29631.14"/>
    <d v="2025-01-01T00:00:00"/>
    <d v="2025-01-21T00:00:00"/>
    <s v="Settled"/>
    <n v="20"/>
    <n v="7"/>
    <s v="AGT018"/>
    <s v="Travel"/>
    <s v="Fraud Review"/>
    <n v="1"/>
    <s v="Valid"/>
    <x v="4"/>
    <x v="0"/>
  </r>
  <r>
    <x v="2763"/>
    <s v="CUST00159"/>
    <s v="POL00264"/>
    <x v="6"/>
    <s v="North"/>
    <n v="120213.67"/>
    <d v="2025-03-09T00:00:00"/>
    <d v="2025-03-30T00:00:00"/>
    <s v="Settled"/>
    <n v="21"/>
    <n v="12"/>
    <s v="AGT032"/>
    <s v="Home"/>
    <s v="Manual Review"/>
    <n v="1"/>
    <s v="Valid"/>
    <x v="2"/>
    <x v="2"/>
  </r>
  <r>
    <x v="2764"/>
    <s v="CUST01043"/>
    <s v="POL01398"/>
    <x v="0"/>
    <s v="East"/>
    <n v="119349.15"/>
    <d v="2025-01-17T00:00:00"/>
    <d v="2025-02-02T00:00:00"/>
    <s v="Settled"/>
    <n v="16"/>
    <n v="10"/>
    <s v="AGT060"/>
    <s v="Motor"/>
    <s v="Standard"/>
    <n v="1"/>
    <s v="Valid"/>
    <x v="4"/>
    <x v="3"/>
  </r>
  <r>
    <x v="2765"/>
    <s v="CUST02321"/>
    <s v="POL02901"/>
    <x v="11"/>
    <s v="East"/>
    <n v="99976.59"/>
    <d v="2025-05-17T00:00:00"/>
    <d v="2025-05-31T00:00:00"/>
    <s v="Settled"/>
    <n v="14"/>
    <n v="10"/>
    <s v="AGT078"/>
    <s v="Motor"/>
    <s v="Standard"/>
    <n v="1"/>
    <s v="Valid"/>
    <x v="0"/>
    <x v="3"/>
  </r>
  <r>
    <x v="2766"/>
    <s v="CUST02035"/>
    <s v="POL02185"/>
    <x v="9"/>
    <s v="Central"/>
    <n v="104423.94"/>
    <d v="2025-05-20T00:00:00"/>
    <d v="2025-06-16T00:00:00"/>
    <s v="Settled"/>
    <n v="27"/>
    <n v="12"/>
    <s v="AGT036"/>
    <s v="Home"/>
    <s v="Fraud Review"/>
    <n v="1"/>
    <s v="Valid"/>
    <x v="1"/>
    <x v="4"/>
  </r>
  <r>
    <x v="2767"/>
    <s v="CUST01231"/>
    <s v="POL00623"/>
    <x v="3"/>
    <s v="West"/>
    <n v="127417.34"/>
    <d v="2025-05-02T00:00:00"/>
    <d v="2025-05-06T00:00:00"/>
    <s v="Settled"/>
    <n v="4"/>
    <n v="10"/>
    <s v="AGT044"/>
    <s v="Motor"/>
    <s v="Fast Track"/>
    <n v="1"/>
    <s v="Valid"/>
    <x v="4"/>
    <x v="1"/>
  </r>
  <r>
    <x v="2768"/>
    <s v="CUST01423"/>
    <s v="POL02242"/>
    <x v="8"/>
    <s v="North"/>
    <n v="239028"/>
    <d v="2025-08-18T00:00:00"/>
    <d v="2025-09-04T00:00:00"/>
    <s v="Settled"/>
    <n v="17"/>
    <n v="20"/>
    <s v="AGT025"/>
    <s v="Life"/>
    <s v="Standard"/>
    <n v="1"/>
    <s v="Valid"/>
    <x v="3"/>
    <x v="2"/>
  </r>
  <r>
    <x v="2769"/>
    <s v="CUST00803"/>
    <s v="POL00606"/>
    <x v="3"/>
    <s v="West"/>
    <n v="53187.71"/>
    <d v="2025-09-03T00:00:00"/>
    <d v="2025-09-15T00:00:00"/>
    <s v="Settled"/>
    <n v="12"/>
    <n v="10"/>
    <s v="AGT056"/>
    <s v="Motor"/>
    <s v="Standard"/>
    <n v="1"/>
    <s v="Valid"/>
    <x v="3"/>
    <x v="1"/>
  </r>
  <r>
    <x v="2770"/>
    <s v="CUST00110"/>
    <s v="POL01126"/>
    <x v="4"/>
    <s v="South"/>
    <n v="147528.59"/>
    <d v="2025-07-04T00:00:00"/>
    <d v="2025-07-23T00:00:00"/>
    <s v="Settled"/>
    <n v="19"/>
    <n v="15"/>
    <s v="AGT055"/>
    <s v="Health"/>
    <s v="Manual Review"/>
    <n v="1"/>
    <s v="Valid"/>
    <x v="3"/>
    <x v="0"/>
  </r>
  <r>
    <x v="2771"/>
    <s v="CUST01842"/>
    <s v="POL00626"/>
    <x v="3"/>
    <s v="West"/>
    <n v="121122.49"/>
    <d v="2025-04-26T00:00:00"/>
    <d v="2025-05-24T00:00:00"/>
    <s v="Settled"/>
    <n v="28"/>
    <n v="10"/>
    <s v="AGT014"/>
    <s v="Motor"/>
    <s v="Fraud Review"/>
    <n v="1"/>
    <s v="Valid"/>
    <x v="2"/>
    <x v="1"/>
  </r>
  <r>
    <x v="2772"/>
    <s v="CUST00360"/>
    <s v="POL02219"/>
    <x v="3"/>
    <s v="South"/>
    <n v="123200.06"/>
    <d v="2025-04-27T00:00:00"/>
    <m/>
    <s v="Pending"/>
    <n v="7"/>
    <n v="10"/>
    <s v="AGT044"/>
    <s v="Motor"/>
    <s v="Fast Track"/>
    <n v="1"/>
    <s v="Valid"/>
    <x v="1"/>
    <x v="0"/>
  </r>
  <r>
    <x v="2773"/>
    <s v="CUST00257"/>
    <s v="POL02981"/>
    <x v="4"/>
    <s v="West"/>
    <n v="75639.72"/>
    <d v="2025-06-03T00:00:00"/>
    <d v="2025-06-25T00:00:00"/>
    <s v="Settled"/>
    <n v="22"/>
    <n v="15"/>
    <s v="AGT080"/>
    <s v="Health"/>
    <s v="Manual Review"/>
    <n v="1"/>
    <s v="Valid"/>
    <x v="4"/>
    <x v="1"/>
  </r>
  <r>
    <x v="2774"/>
    <s v="CUST02111"/>
    <s v="POL00143"/>
    <x v="3"/>
    <s v="Central"/>
    <n v="68097.279999999999"/>
    <d v="2025-09-02T00:00:00"/>
    <d v="2025-09-03T00:00:00"/>
    <s v="Settled"/>
    <n v="1"/>
    <n v="10"/>
    <s v="AGT019"/>
    <s v="Motor"/>
    <s v="Standard"/>
    <n v="1"/>
    <s v="Valid"/>
    <x v="4"/>
    <x v="4"/>
  </r>
  <r>
    <x v="2775"/>
    <s v="CUST02415"/>
    <s v="POL01932"/>
    <x v="3"/>
    <s v="North"/>
    <n v="62636.66"/>
    <d v="2025-04-18T00:00:00"/>
    <m/>
    <s v="Under Review"/>
    <n v="24"/>
    <n v="12"/>
    <s v="AGT040"/>
    <s v="Home"/>
    <s v="Fraud Review"/>
    <n v="1"/>
    <s v="Valid"/>
    <x v="3"/>
    <x v="2"/>
  </r>
  <r>
    <x v="2776"/>
    <s v="CUST01208"/>
    <s v="POL00795"/>
    <x v="8"/>
    <s v="East"/>
    <n v="538478.78"/>
    <d v="2025-08-27T00:00:00"/>
    <m/>
    <s v="Under Review"/>
    <n v="21"/>
    <n v="20"/>
    <s v="AGT054"/>
    <s v="Life"/>
    <s v="Fast Track"/>
    <n v="1"/>
    <s v="Valid"/>
    <x v="0"/>
    <x v="3"/>
  </r>
  <r>
    <x v="2777"/>
    <s v="CUST00823"/>
    <s v="POL02403"/>
    <x v="8"/>
    <s v="East"/>
    <n v="204268.02"/>
    <d v="2025-04-17T00:00:00"/>
    <d v="2025-05-11T00:00:00"/>
    <s v="Rejected"/>
    <n v="24"/>
    <n v="20"/>
    <s v="AGT007"/>
    <s v="Life"/>
    <s v="Standard"/>
    <n v="1"/>
    <s v="Valid"/>
    <x v="0"/>
    <x v="3"/>
  </r>
  <r>
    <x v="2778"/>
    <s v="CUST02320"/>
    <s v="POL00446"/>
    <x v="5"/>
    <s v="South"/>
    <n v="23216.99"/>
    <d v="2025-07-01T00:00:00"/>
    <d v="2025-07-18T00:00:00"/>
    <s v="Settled"/>
    <n v="17"/>
    <n v="15"/>
    <s v="AGT042"/>
    <s v="Health"/>
    <s v="Standard"/>
    <n v="1"/>
    <s v="Valid"/>
    <x v="1"/>
    <x v="0"/>
  </r>
  <r>
    <x v="2779"/>
    <s v="CUST00871"/>
    <s v="POL01173"/>
    <x v="14"/>
    <s v="South"/>
    <n v="63813.26"/>
    <d v="2025-03-25T00:00:00"/>
    <d v="2025-04-07T00:00:00"/>
    <s v="Settled"/>
    <n v="13"/>
    <n v="15"/>
    <s v="AGT049"/>
    <s v="Health"/>
    <s v="Standard"/>
    <n v="1"/>
    <s v="Valid"/>
    <x v="4"/>
    <x v="0"/>
  </r>
  <r>
    <x v="2780"/>
    <s v="CUST00795"/>
    <s v="POL00659"/>
    <x v="1"/>
    <s v="West"/>
    <n v="172004.84"/>
    <d v="2025-01-31T00:00:00"/>
    <d v="2025-02-10T00:00:00"/>
    <s v="Settled"/>
    <n v="10"/>
    <n v="20"/>
    <s v="AGT044"/>
    <s v="Life"/>
    <s v="Standard"/>
    <n v="1"/>
    <s v="Valid"/>
    <x v="1"/>
    <x v="1"/>
  </r>
  <r>
    <x v="2781"/>
    <s v="CUST00972"/>
    <s v="POL02795"/>
    <x v="0"/>
    <s v="South"/>
    <n v="11188.1"/>
    <d v="2025-06-16T00:00:00"/>
    <d v="2025-06-28T00:00:00"/>
    <s v="Settled"/>
    <n v="12"/>
    <n v="10"/>
    <s v="AGT026"/>
    <s v="Motor"/>
    <s v="Fast Track"/>
    <n v="1"/>
    <s v="Valid"/>
    <x v="1"/>
    <x v="0"/>
  </r>
  <r>
    <x v="2782"/>
    <s v="CUST02400"/>
    <s v="POL00265"/>
    <x v="5"/>
    <s v="North"/>
    <n v="58550.41"/>
    <d v="2025-08-24T00:00:00"/>
    <d v="2025-09-13T00:00:00"/>
    <s v="Settled"/>
    <n v="20"/>
    <n v="15"/>
    <s v="AGT065"/>
    <s v="Health"/>
    <s v="Standard"/>
    <n v="1"/>
    <s v="Valid"/>
    <x v="0"/>
    <x v="2"/>
  </r>
  <r>
    <x v="2783"/>
    <s v="CUST01238"/>
    <s v="POL01863"/>
    <x v="1"/>
    <s v="West"/>
    <n v="498886.93"/>
    <d v="2025-05-24T00:00:00"/>
    <d v="2025-06-22T00:00:00"/>
    <s v="Settled"/>
    <n v="29"/>
    <n v="20"/>
    <s v="AGT024"/>
    <s v="Life"/>
    <s v="Fraud Review"/>
    <n v="1"/>
    <s v="Valid"/>
    <x v="0"/>
    <x v="1"/>
  </r>
  <r>
    <x v="2784"/>
    <s v="CUST02237"/>
    <s v="POL00386"/>
    <x v="5"/>
    <s v="West"/>
    <n v="111224.25"/>
    <d v="2025-09-17T00:00:00"/>
    <d v="2025-09-26T00:00:00"/>
    <s v="Settled"/>
    <n v="9"/>
    <n v="15"/>
    <s v="AGT041"/>
    <s v="Health"/>
    <s v="Standard"/>
    <n v="1"/>
    <s v="Valid"/>
    <x v="0"/>
    <x v="1"/>
  </r>
  <r>
    <x v="2785"/>
    <s v="CUST00668"/>
    <s v="POL01920"/>
    <x v="11"/>
    <s v="South"/>
    <n v="84950.23"/>
    <d v="2025-01-20T00:00:00"/>
    <d v="2025-02-05T00:00:00"/>
    <s v="Settled"/>
    <n v="16"/>
    <n v="10"/>
    <s v="AGT026"/>
    <s v="Motor"/>
    <s v="Standard"/>
    <n v="1"/>
    <s v="Valid"/>
    <x v="2"/>
    <x v="0"/>
  </r>
  <r>
    <x v="2786"/>
    <s v="CUST00243"/>
    <s v="POL02458"/>
    <x v="14"/>
    <s v="Central"/>
    <n v="214722.25"/>
    <d v="2025-01-16T00:00:00"/>
    <d v="2025-02-09T00:00:00"/>
    <s v="Rejected"/>
    <n v="24"/>
    <n v="15"/>
    <s v="AGT069"/>
    <s v="Health"/>
    <s v="Manual Review"/>
    <n v="1"/>
    <s v="Valid"/>
    <x v="2"/>
    <x v="4"/>
  </r>
  <r>
    <x v="2787"/>
    <s v="CUST00360"/>
    <s v="POL02408"/>
    <x v="3"/>
    <s v="Central"/>
    <n v="44617.82"/>
    <d v="2025-11-07T00:00:00"/>
    <d v="2025-11-22T00:00:00"/>
    <s v="Settled"/>
    <n v="15"/>
    <n v="10"/>
    <s v="AGT037"/>
    <s v="Motor"/>
    <s v="Standard"/>
    <n v="1"/>
    <s v="Valid"/>
    <x v="1"/>
    <x v="4"/>
  </r>
  <r>
    <x v="2788"/>
    <s v="CUST00544"/>
    <s v="POL00107"/>
    <x v="3"/>
    <s v="Central"/>
    <n v="30873"/>
    <d v="2025-07-09T00:00:00"/>
    <d v="2025-07-28T00:00:00"/>
    <s v="Settled"/>
    <n v="19"/>
    <n v="10"/>
    <s v="AGT031"/>
    <s v="Motor"/>
    <s v="Manual Review"/>
    <n v="1"/>
    <s v="Valid"/>
    <x v="1"/>
    <x v="4"/>
  </r>
  <r>
    <x v="2789"/>
    <s v="CUST02184"/>
    <s v="POL02476"/>
    <x v="8"/>
    <s v="East"/>
    <n v="413582.06"/>
    <d v="2025-04-27T00:00:00"/>
    <d v="2025-05-10T00:00:00"/>
    <s v="Settled"/>
    <n v="13"/>
    <n v="20"/>
    <s v="AGT023"/>
    <s v="Life"/>
    <s v="Standard"/>
    <n v="1"/>
    <s v="Valid"/>
    <x v="0"/>
    <x v="3"/>
  </r>
  <r>
    <x v="2790"/>
    <s v="CUST00240"/>
    <s v="POL00950"/>
    <x v="7"/>
    <s v="South"/>
    <n v="37837.25"/>
    <d v="2025-08-04T00:00:00"/>
    <d v="2025-08-16T00:00:00"/>
    <s v="Settled"/>
    <n v="12"/>
    <n v="7"/>
    <s v="AGT043"/>
    <s v="Travel"/>
    <s v="Manual Review"/>
    <n v="1"/>
    <s v="Valid"/>
    <x v="1"/>
    <x v="0"/>
  </r>
  <r>
    <x v="2791"/>
    <s v="CUST02314"/>
    <s v="POL02182"/>
    <x v="14"/>
    <s v="North"/>
    <n v="37322.65"/>
    <d v="2025-09-11T00:00:00"/>
    <d v="2025-09-18T00:00:00"/>
    <s v="Settled"/>
    <n v="7"/>
    <n v="15"/>
    <s v="AGT063"/>
    <s v="Health"/>
    <s v="Fast Track"/>
    <n v="1"/>
    <s v="Valid"/>
    <x v="4"/>
    <x v="2"/>
  </r>
  <r>
    <x v="2792"/>
    <s v="CUST01498"/>
    <s v="POL03085"/>
    <x v="7"/>
    <s v="Central"/>
    <n v="26755.13"/>
    <d v="2025-10-22T00:00:00"/>
    <d v="2025-11-01T00:00:00"/>
    <s v="Settled"/>
    <n v="10"/>
    <n v="7"/>
    <s v="AGT050"/>
    <s v="Travel"/>
    <s v="Standard"/>
    <n v="1"/>
    <s v="Valid"/>
    <x v="1"/>
    <x v="4"/>
  </r>
  <r>
    <x v="2793"/>
    <s v="CUST02072"/>
    <s v="POL00381"/>
    <x v="10"/>
    <s v="Central"/>
    <n v="42573.04"/>
    <d v="2025-10-30T00:00:00"/>
    <d v="2025-11-09T00:00:00"/>
    <s v="Settled"/>
    <n v="10"/>
    <n v="7"/>
    <s v="AGT015"/>
    <s v="Travel"/>
    <s v="Standard"/>
    <n v="1"/>
    <s v="Valid"/>
    <x v="4"/>
    <x v="4"/>
  </r>
  <r>
    <x v="2794"/>
    <s v="CUST01337"/>
    <s v="POL01161"/>
    <x v="9"/>
    <s v="West"/>
    <n v="131512.06"/>
    <d v="2025-04-28T00:00:00"/>
    <m/>
    <s v="Under Review"/>
    <n v="19"/>
    <n v="12"/>
    <s v="AGT002"/>
    <s v="Home"/>
    <s v="Fraud Review"/>
    <n v="1"/>
    <s v="Valid"/>
    <x v="0"/>
    <x v="1"/>
  </r>
  <r>
    <x v="2795"/>
    <s v="CUST00863"/>
    <s v="POL02774"/>
    <x v="0"/>
    <s v="East"/>
    <n v="104596.21"/>
    <d v="2025-01-04T00:00:00"/>
    <d v="2025-01-17T00:00:00"/>
    <s v="Settled"/>
    <n v="13"/>
    <n v="10"/>
    <s v="AGT012"/>
    <s v="Motor"/>
    <s v="Standard"/>
    <n v="1"/>
    <s v="Valid"/>
    <x v="1"/>
    <x v="3"/>
  </r>
  <r>
    <x v="2796"/>
    <s v="CUST00406"/>
    <s v="POL00453"/>
    <x v="1"/>
    <s v="South"/>
    <n v="193807.55"/>
    <d v="2025-05-17T00:00:00"/>
    <d v="2025-06-03T00:00:00"/>
    <s v="Settled"/>
    <n v="17"/>
    <n v="20"/>
    <s v="AGT072"/>
    <s v="Life"/>
    <s v="Standard"/>
    <n v="1"/>
    <s v="Valid"/>
    <x v="0"/>
    <x v="0"/>
  </r>
  <r>
    <x v="2797"/>
    <s v="CUST00776"/>
    <s v="POL00835"/>
    <x v="7"/>
    <s v="West"/>
    <n v="11931.98"/>
    <d v="2025-02-11T00:00:00"/>
    <d v="2025-02-15T00:00:00"/>
    <s v="Settled"/>
    <n v="4"/>
    <n v="7"/>
    <s v="AGT009"/>
    <s v="Travel"/>
    <s v="Fast Track"/>
    <n v="1"/>
    <s v="Valid"/>
    <x v="0"/>
    <x v="1"/>
  </r>
  <r>
    <x v="2798"/>
    <s v="CUST00928"/>
    <s v="POL01758"/>
    <x v="6"/>
    <s v="North"/>
    <n v="60753.47"/>
    <d v="2025-06-22T00:00:00"/>
    <d v="2025-07-06T00:00:00"/>
    <s v="Settled"/>
    <n v="14"/>
    <n v="12"/>
    <s v="AGT015"/>
    <s v="Home"/>
    <s v="Standard"/>
    <n v="1"/>
    <s v="Valid"/>
    <x v="4"/>
    <x v="2"/>
  </r>
  <r>
    <x v="2799"/>
    <s v="CUST00714"/>
    <s v="POL03188"/>
    <x v="6"/>
    <s v="East"/>
    <n v="192926.84"/>
    <d v="2025-03-05T00:00:00"/>
    <d v="2025-03-21T00:00:00"/>
    <s v="Settled"/>
    <n v="16"/>
    <n v="12"/>
    <s v="AGT033"/>
    <s v="Home"/>
    <s v="Manual Review"/>
    <n v="1"/>
    <s v="Valid"/>
    <x v="1"/>
    <x v="3"/>
  </r>
  <r>
    <x v="2800"/>
    <s v="CUST01336"/>
    <s v="POL00944"/>
    <x v="11"/>
    <s v="West"/>
    <n v="127429.97"/>
    <d v="2025-08-12T00:00:00"/>
    <d v="2025-08-19T00:00:00"/>
    <s v="Settled"/>
    <n v="7"/>
    <n v="10"/>
    <s v="AGT015"/>
    <s v="Motor"/>
    <s v="Standard"/>
    <n v="1"/>
    <s v="Valid"/>
    <x v="3"/>
    <x v="1"/>
  </r>
  <r>
    <x v="2801"/>
    <s v="CUST00991"/>
    <s v="POL01234"/>
    <x v="6"/>
    <s v="West"/>
    <n v="98650.59"/>
    <d v="2025-10-23T00:00:00"/>
    <m/>
    <s v="Pending"/>
    <n v="7"/>
    <n v="12"/>
    <s v="AGT010"/>
    <s v="Home"/>
    <s v="Manual Review"/>
    <n v="1"/>
    <s v="Valid"/>
    <x v="1"/>
    <x v="1"/>
  </r>
  <r>
    <x v="2802"/>
    <s v="CUST02221"/>
    <s v="POL02547"/>
    <x v="3"/>
    <s v="East"/>
    <n v="173743.34"/>
    <d v="2025-03-08T00:00:00"/>
    <d v="2025-04-01T00:00:00"/>
    <s v="Settled"/>
    <n v="24"/>
    <n v="10"/>
    <s v="AGT015"/>
    <s v="Motor"/>
    <s v="Manual Review"/>
    <n v="1"/>
    <s v="Valid"/>
    <x v="1"/>
    <x v="3"/>
  </r>
  <r>
    <x v="2803"/>
    <s v="CUST00366"/>
    <s v="POL00384"/>
    <x v="0"/>
    <s v="West"/>
    <n v="58499.64"/>
    <d v="2025-07-02T00:00:00"/>
    <d v="2025-07-10T00:00:00"/>
    <s v="Rejected"/>
    <n v="8"/>
    <n v="10"/>
    <s v="AGT003"/>
    <s v="Motor"/>
    <s v="Standard"/>
    <n v="1"/>
    <s v="Valid"/>
    <x v="2"/>
    <x v="1"/>
  </r>
  <r>
    <x v="2804"/>
    <s v="CUST01657"/>
    <s v="POL01049"/>
    <x v="1"/>
    <s v="North"/>
    <n v="215010.76"/>
    <d v="2025-11-16T00:00:00"/>
    <d v="2025-12-12T00:00:00"/>
    <s v="Settled"/>
    <n v="26"/>
    <n v="20"/>
    <s v="AGT042"/>
    <s v="Life"/>
    <s v="Manual Review"/>
    <n v="1"/>
    <s v="Valid"/>
    <x v="4"/>
    <x v="2"/>
  </r>
  <r>
    <x v="2805"/>
    <s v="CUST01192"/>
    <s v="POL01012"/>
    <x v="6"/>
    <s v="South"/>
    <n v="43964.4"/>
    <d v="2025-04-14T00:00:00"/>
    <d v="2025-04-22T00:00:00"/>
    <s v="Settled"/>
    <n v="8"/>
    <n v="12"/>
    <s v="AGT024"/>
    <s v="Home"/>
    <s v="Standard"/>
    <n v="1"/>
    <s v="Valid"/>
    <x v="1"/>
    <x v="0"/>
  </r>
  <r>
    <x v="2806"/>
    <s v="CUST00259"/>
    <s v="POL01284"/>
    <x v="14"/>
    <s v="North"/>
    <n v="80918.66"/>
    <d v="2025-09-22T00:00:00"/>
    <d v="2025-10-06T00:00:00"/>
    <s v="Settled"/>
    <n v="14"/>
    <n v="15"/>
    <s v="AGT024"/>
    <s v="Health"/>
    <s v="Standard"/>
    <n v="1"/>
    <s v="Valid"/>
    <x v="0"/>
    <x v="2"/>
  </r>
  <r>
    <x v="2807"/>
    <s v="CUST01088"/>
    <s v="POL01836"/>
    <x v="9"/>
    <s v="South"/>
    <n v="219160.98"/>
    <d v="2025-01-15T00:00:00"/>
    <m/>
    <s v="Pending"/>
    <n v="30"/>
    <n v="12"/>
    <s v="AGT079"/>
    <s v="Home"/>
    <s v="Fraud Review"/>
    <n v="1"/>
    <s v="Valid"/>
    <x v="1"/>
    <x v="0"/>
  </r>
  <r>
    <x v="2808"/>
    <s v="CUST00561"/>
    <s v="POL00710"/>
    <x v="8"/>
    <s v="South"/>
    <n v="684245.29"/>
    <d v="2025-08-01T00:00:00"/>
    <d v="2025-08-15T00:00:00"/>
    <s v="Settled"/>
    <n v="14"/>
    <n v="20"/>
    <s v="AGT074"/>
    <s v="Life"/>
    <s v="Fast Track"/>
    <n v="1"/>
    <s v="Valid"/>
    <x v="1"/>
    <x v="0"/>
  </r>
  <r>
    <x v="2809"/>
    <s v="CUST00625"/>
    <s v="POL01253"/>
    <x v="5"/>
    <s v="South"/>
    <n v="170320.15"/>
    <d v="2025-01-12T00:00:00"/>
    <d v="2025-02-08T00:00:00"/>
    <s v="Settled"/>
    <n v="27"/>
    <n v="15"/>
    <s v="AGT001"/>
    <s v="Health"/>
    <s v="Fraud Review"/>
    <n v="1"/>
    <s v="Valid"/>
    <x v="2"/>
    <x v="0"/>
  </r>
  <r>
    <x v="2810"/>
    <s v="CUST01067"/>
    <s v="POL02934"/>
    <x v="8"/>
    <s v="East"/>
    <n v="415073.02"/>
    <d v="2025-01-25T00:00:00"/>
    <m/>
    <s v="Under Review"/>
    <n v="31"/>
    <n v="20"/>
    <s v="AGT073"/>
    <s v="Life"/>
    <s v="Manual Review"/>
    <n v="1"/>
    <s v="Valid"/>
    <x v="4"/>
    <x v="3"/>
  </r>
  <r>
    <x v="2811"/>
    <s v="CUST00839"/>
    <s v="POL02652"/>
    <x v="8"/>
    <s v="South"/>
    <n v="846964.48"/>
    <d v="2025-07-12T00:00:00"/>
    <d v="2025-07-21T00:00:00"/>
    <s v="Rejected"/>
    <n v="9"/>
    <n v="20"/>
    <s v="AGT006"/>
    <s v="Life"/>
    <s v="Standard"/>
    <n v="1"/>
    <s v="Valid"/>
    <x v="3"/>
    <x v="0"/>
  </r>
  <r>
    <x v="2812"/>
    <s v="CUST00173"/>
    <s v="POL03061"/>
    <x v="4"/>
    <s v="East"/>
    <n v="45286.23"/>
    <d v="2025-10-19T00:00:00"/>
    <d v="2025-11-07T00:00:00"/>
    <s v="Settled"/>
    <n v="19"/>
    <n v="15"/>
    <s v="AGT047"/>
    <s v="Health"/>
    <s v="Manual Review"/>
    <n v="1"/>
    <s v="Valid"/>
    <x v="3"/>
    <x v="3"/>
  </r>
  <r>
    <x v="2813"/>
    <s v="CUST01184"/>
    <s v="POL02184"/>
    <x v="10"/>
    <s v="West"/>
    <n v="64809.88"/>
    <d v="2025-08-23T00:00:00"/>
    <d v="2025-09-06T00:00:00"/>
    <s v="Settled"/>
    <n v="14"/>
    <n v="7"/>
    <s v="AGT047"/>
    <s v="Travel"/>
    <s v="Manual Review"/>
    <n v="1"/>
    <s v="Valid"/>
    <x v="1"/>
    <x v="1"/>
  </r>
  <r>
    <x v="2814"/>
    <s v="CUST01536"/>
    <s v="POL01864"/>
    <x v="6"/>
    <s v="North"/>
    <n v="132063.98000000001"/>
    <d v="2025-05-18T00:00:00"/>
    <d v="2025-06-02T00:00:00"/>
    <s v="Settled"/>
    <n v="15"/>
    <n v="12"/>
    <s v="AGT050"/>
    <s v="Home"/>
    <s v="Standard"/>
    <n v="1"/>
    <s v="Valid"/>
    <x v="3"/>
    <x v="2"/>
  </r>
  <r>
    <x v="2815"/>
    <s v="CUST00303"/>
    <s v="POL00684"/>
    <x v="10"/>
    <s v="South"/>
    <n v="34400.379999999997"/>
    <d v="2025-05-09T00:00:00"/>
    <d v="2025-05-19T00:00:00"/>
    <s v="Settled"/>
    <n v="10"/>
    <n v="7"/>
    <s v="AGT040"/>
    <s v="Travel"/>
    <s v="Standard"/>
    <n v="1"/>
    <s v="Valid"/>
    <x v="2"/>
    <x v="0"/>
  </r>
  <r>
    <x v="2816"/>
    <s v="CUST01251"/>
    <s v="POL00509"/>
    <x v="11"/>
    <s v="North"/>
    <n v="25774.97"/>
    <d v="2025-06-07T00:00:00"/>
    <d v="2025-06-11T00:00:00"/>
    <s v="Settled"/>
    <n v="4"/>
    <n v="10"/>
    <s v="AGT054"/>
    <s v="Motor"/>
    <s v="Standard"/>
    <n v="1"/>
    <s v="Valid"/>
    <x v="2"/>
    <x v="2"/>
  </r>
  <r>
    <x v="2817"/>
    <s v="CUST01561"/>
    <s v="POL01725"/>
    <x v="9"/>
    <s v="North"/>
    <n v="137325.53"/>
    <d v="2025-04-07T00:00:00"/>
    <d v="2025-04-21T00:00:00"/>
    <s v="Settled"/>
    <n v="14"/>
    <n v="12"/>
    <s v="AGT009"/>
    <s v="Home"/>
    <s v="Standard"/>
    <n v="1"/>
    <s v="Valid"/>
    <x v="4"/>
    <x v="2"/>
  </r>
  <r>
    <x v="2818"/>
    <s v="CUST02427"/>
    <s v="POL01296"/>
    <x v="0"/>
    <s v="East"/>
    <n v="137620.67000000001"/>
    <d v="2025-01-06T00:00:00"/>
    <d v="2025-01-29T00:00:00"/>
    <s v="Settled"/>
    <n v="23"/>
    <n v="10"/>
    <s v="AGT036"/>
    <s v="Motor"/>
    <s v="Manual Review"/>
    <n v="1"/>
    <s v="Valid"/>
    <x v="2"/>
    <x v="3"/>
  </r>
  <r>
    <x v="2819"/>
    <s v="CUST00489"/>
    <s v="POL02521"/>
    <x v="5"/>
    <s v="Central"/>
    <n v="21305.91"/>
    <d v="2025-09-27T00:00:00"/>
    <m/>
    <s v="Under Review"/>
    <n v="16"/>
    <n v="15"/>
    <s v="AGT072"/>
    <s v="Health"/>
    <s v="Standard"/>
    <n v="1"/>
    <s v="Valid"/>
    <x v="2"/>
    <x v="4"/>
  </r>
  <r>
    <x v="2820"/>
    <s v="CUST00502"/>
    <s v="POL00031"/>
    <x v="3"/>
    <s v="South"/>
    <n v="184488.53"/>
    <d v="2025-06-26T00:00:00"/>
    <d v="2025-07-04T00:00:00"/>
    <s v="Settled"/>
    <n v="8"/>
    <n v="12"/>
    <s v="AGT045"/>
    <s v="Home"/>
    <s v="Manual Review"/>
    <n v="1"/>
    <s v="Valid"/>
    <x v="1"/>
    <x v="0"/>
  </r>
  <r>
    <x v="2821"/>
    <s v="CUST01409"/>
    <s v="POL02852"/>
    <x v="11"/>
    <s v="South"/>
    <n v="14718.24"/>
    <d v="2025-10-17T00:00:00"/>
    <d v="2025-10-20T00:00:00"/>
    <s v="Settled"/>
    <n v="3"/>
    <n v="10"/>
    <s v="AGT054"/>
    <s v="Motor"/>
    <s v="Fast Track"/>
    <n v="1"/>
    <s v="Valid"/>
    <x v="1"/>
    <x v="0"/>
  </r>
  <r>
    <x v="2822"/>
    <s v="CUST01206"/>
    <s v="POL00546"/>
    <x v="0"/>
    <s v="North"/>
    <n v="25870.06"/>
    <d v="2025-07-14T00:00:00"/>
    <m/>
    <s v="Under Review"/>
    <n v="6"/>
    <n v="10"/>
    <s v="AGT006"/>
    <s v="Motor"/>
    <s v="Fast Track"/>
    <n v="1"/>
    <s v="Valid"/>
    <x v="2"/>
    <x v="2"/>
  </r>
  <r>
    <x v="2823"/>
    <s v="CUST00564"/>
    <s v="POL01264"/>
    <x v="7"/>
    <s v="North"/>
    <n v="28216.33"/>
    <d v="2025-05-09T00:00:00"/>
    <d v="2025-05-28T00:00:00"/>
    <s v="Settled"/>
    <n v="19"/>
    <n v="7"/>
    <s v="AGT040"/>
    <s v="Travel"/>
    <s v="Fraud Review"/>
    <n v="1"/>
    <s v="Valid"/>
    <x v="4"/>
    <x v="2"/>
  </r>
  <r>
    <x v="2824"/>
    <s v="CUST01813"/>
    <s v="POL01140"/>
    <x v="14"/>
    <s v="Central"/>
    <n v="237795.81"/>
    <d v="2025-01-21T00:00:00"/>
    <d v="2025-01-26T00:00:00"/>
    <s v="Settled"/>
    <n v="5"/>
    <n v="15"/>
    <s v="AGT008"/>
    <s v="Health"/>
    <s v="Fast Track"/>
    <n v="1"/>
    <s v="Valid"/>
    <x v="3"/>
    <x v="4"/>
  </r>
  <r>
    <x v="2825"/>
    <s v="CUST02042"/>
    <s v="POL02959"/>
    <x v="5"/>
    <s v="East"/>
    <m/>
    <d v="2025-09-07T00:00:00"/>
    <d v="2025-09-21T00:00:00"/>
    <s v="Settled"/>
    <n v="14"/>
    <n v="15"/>
    <s v="AGT044"/>
    <s v="Health"/>
    <s v="Standard"/>
    <n v="1"/>
    <s v="Missing Amount"/>
    <x v="2"/>
    <x v="3"/>
  </r>
  <r>
    <x v="2826"/>
    <s v="CUST02187"/>
    <s v="POL02306"/>
    <x v="5"/>
    <s v="West"/>
    <n v="115368.2"/>
    <d v="2025-07-22T00:00:00"/>
    <d v="2025-08-05T00:00:00"/>
    <s v="Rejected"/>
    <n v="14"/>
    <n v="15"/>
    <s v="AGT028"/>
    <s v="Health"/>
    <s v="Manual Review"/>
    <n v="1"/>
    <s v="Valid"/>
    <x v="3"/>
    <x v="1"/>
  </r>
  <r>
    <x v="2827"/>
    <s v="CUST00466"/>
    <s v="POL00116"/>
    <x v="11"/>
    <s v="Central"/>
    <n v="35980.74"/>
    <d v="2025-10-18T00:00:00"/>
    <d v="2025-11-07T00:00:00"/>
    <s v="Settled"/>
    <n v="20"/>
    <n v="10"/>
    <s v="AGT064"/>
    <s v="Motor"/>
    <s v="Manual Review"/>
    <n v="1"/>
    <s v="Valid"/>
    <x v="1"/>
    <x v="4"/>
  </r>
  <r>
    <x v="2828"/>
    <s v="CUST00254"/>
    <s v="POL02730"/>
    <x v="12"/>
    <s v="East"/>
    <n v="26441.14"/>
    <d v="2025-03-23T00:00:00"/>
    <d v="2025-03-31T00:00:00"/>
    <s v="Settled"/>
    <n v="8"/>
    <n v="7"/>
    <s v="AGT063"/>
    <s v="Travel"/>
    <s v="Fast Track"/>
    <n v="1"/>
    <s v="Valid"/>
    <x v="2"/>
    <x v="3"/>
  </r>
  <r>
    <x v="2829"/>
    <s v="CUST00862"/>
    <s v="POL02166"/>
    <x v="9"/>
    <s v="North"/>
    <n v="106145.29"/>
    <d v="2025-05-08T00:00:00"/>
    <d v="2025-05-27T00:00:00"/>
    <s v="Settled"/>
    <n v="19"/>
    <n v="12"/>
    <s v="AGT008"/>
    <s v="Home"/>
    <s v="Manual Review"/>
    <n v="1"/>
    <s v="Valid"/>
    <x v="3"/>
    <x v="2"/>
  </r>
  <r>
    <x v="2830"/>
    <s v="CUST01304"/>
    <s v="POL00218"/>
    <x v="3"/>
    <s v="West"/>
    <n v="317180.45"/>
    <d v="2025-03-22T00:00:00"/>
    <d v="2025-04-02T00:00:00"/>
    <s v="Settled"/>
    <n v="11"/>
    <n v="12"/>
    <s v="AGT030"/>
    <s v="Home"/>
    <s v="Standard"/>
    <n v="1"/>
    <s v="Valid"/>
    <x v="2"/>
    <x v="1"/>
  </r>
  <r>
    <x v="2831"/>
    <s v="CUST01957"/>
    <s v="POL02503"/>
    <x v="9"/>
    <s v="West"/>
    <n v="67676.61"/>
    <d v="2025-02-23T00:00:00"/>
    <d v="2025-03-18T00:00:00"/>
    <s v="Settled"/>
    <n v="23"/>
    <n v="12"/>
    <s v="AGT075"/>
    <s v="Home"/>
    <s v="Fraud Review"/>
    <n v="1"/>
    <s v="Valid"/>
    <x v="2"/>
    <x v="1"/>
  </r>
  <r>
    <x v="2832"/>
    <s v="CUST02328"/>
    <s v="POL00109"/>
    <x v="11"/>
    <s v="South"/>
    <n v="42348.06"/>
    <d v="2025-10-25T00:00:00"/>
    <d v="2025-11-09T00:00:00"/>
    <s v="Settled"/>
    <n v="15"/>
    <n v="10"/>
    <s v="AGT002"/>
    <s v="Motor"/>
    <s v="Manual Review"/>
    <n v="1"/>
    <s v="Valid"/>
    <x v="3"/>
    <x v="0"/>
  </r>
  <r>
    <x v="2833"/>
    <s v="CUST02265"/>
    <s v="POL01361"/>
    <x v="3"/>
    <s v="East"/>
    <n v="221498.77"/>
    <d v="2025-05-04T00:00:00"/>
    <m/>
    <s v="Pending"/>
    <n v="20"/>
    <n v="12"/>
    <s v="AGT010"/>
    <s v="Home"/>
    <s v="Standard"/>
    <n v="1"/>
    <s v="Valid"/>
    <x v="3"/>
    <x v="3"/>
  </r>
  <r>
    <x v="2834"/>
    <s v="CUST01080"/>
    <s v="POL00519"/>
    <x v="6"/>
    <s v="East"/>
    <n v="93695.32"/>
    <d v="2025-01-02T00:00:00"/>
    <m/>
    <s v="Under Review"/>
    <n v="18"/>
    <n v="12"/>
    <s v="AGT075"/>
    <s v="Home"/>
    <s v="Manual Review"/>
    <n v="1"/>
    <s v="Valid"/>
    <x v="2"/>
    <x v="3"/>
  </r>
  <r>
    <x v="2835"/>
    <s v="CUST01553"/>
    <s v="POL00036"/>
    <x v="0"/>
    <s v="South"/>
    <n v="69961.72"/>
    <d v="2025-01-21T00:00:00"/>
    <d v="2025-02-02T00:00:00"/>
    <s v="Settled"/>
    <n v="12"/>
    <n v="10"/>
    <s v="AGT037"/>
    <s v="Motor"/>
    <s v="Manual Review"/>
    <n v="1"/>
    <s v="Valid"/>
    <x v="1"/>
    <x v="0"/>
  </r>
  <r>
    <x v="2836"/>
    <s v="CUST02427"/>
    <s v="POL01791"/>
    <x v="14"/>
    <s v="West"/>
    <n v="112789.46"/>
    <d v="2025-04-24T00:00:00"/>
    <d v="2025-05-16T00:00:00"/>
    <s v="Settled"/>
    <n v="22"/>
    <n v="15"/>
    <s v="AGT050"/>
    <s v="Health"/>
    <s v="Manual Review"/>
    <n v="1"/>
    <s v="Valid"/>
    <x v="2"/>
    <x v="1"/>
  </r>
  <r>
    <x v="2837"/>
    <s v="CUST01373"/>
    <s v="POL02199"/>
    <x v="14"/>
    <s v="South"/>
    <n v="56200.27"/>
    <d v="2025-01-12T00:00:00"/>
    <d v="2025-01-23T00:00:00"/>
    <s v="Settled"/>
    <n v="11"/>
    <n v="15"/>
    <s v="AGT020"/>
    <s v="Health"/>
    <s v="Fast Track"/>
    <n v="1"/>
    <s v="Valid"/>
    <x v="2"/>
    <x v="0"/>
  </r>
  <r>
    <x v="2838"/>
    <s v="CUST01296"/>
    <s v="POL01535"/>
    <x v="3"/>
    <s v="South"/>
    <n v="17122.13"/>
    <d v="2025-10-24T00:00:00"/>
    <d v="2025-11-10T00:00:00"/>
    <s v="Settled"/>
    <n v="17"/>
    <n v="10"/>
    <s v="AGT034"/>
    <s v="Motor"/>
    <s v="Manual Review"/>
    <n v="1"/>
    <s v="Valid"/>
    <x v="0"/>
    <x v="0"/>
  </r>
  <r>
    <x v="2839"/>
    <s v="CUST00408"/>
    <s v="POL01097"/>
    <x v="11"/>
    <s v="South"/>
    <n v="130743.76"/>
    <d v="2025-10-03T00:00:00"/>
    <d v="2025-10-14T00:00:00"/>
    <s v="Settled"/>
    <n v="11"/>
    <n v="10"/>
    <s v="AGT054"/>
    <s v="Motor"/>
    <s v="Fast Track"/>
    <n v="1"/>
    <s v="Valid"/>
    <x v="2"/>
    <x v="0"/>
  </r>
  <r>
    <x v="2840"/>
    <s v="CUST02130"/>
    <s v="POL01644"/>
    <x v="4"/>
    <s v="East"/>
    <n v="91665.38"/>
    <d v="2025-10-30T00:00:00"/>
    <m/>
    <s v="Pending"/>
    <n v="23"/>
    <n v="15"/>
    <s v="AGT025"/>
    <s v="Health"/>
    <s v="Standard"/>
    <n v="1"/>
    <s v="Valid"/>
    <x v="3"/>
    <x v="3"/>
  </r>
  <r>
    <x v="2841"/>
    <s v="CUST01840"/>
    <s v="POL00486"/>
    <x v="8"/>
    <s v="Central"/>
    <n v="130810.21"/>
    <d v="2025-10-12T00:00:00"/>
    <d v="2025-11-04T00:00:00"/>
    <s v="Rejected"/>
    <n v="23"/>
    <n v="20"/>
    <s v="AGT068"/>
    <s v="Life"/>
    <s v="Standard"/>
    <n v="1"/>
    <s v="Valid"/>
    <x v="0"/>
    <x v="4"/>
  </r>
  <r>
    <x v="2842"/>
    <s v="CUST00656"/>
    <s v="POL00160"/>
    <x v="4"/>
    <s v="East"/>
    <n v="140951.29"/>
    <d v="2025-01-17T00:00:00"/>
    <d v="2025-01-29T00:00:00"/>
    <s v="Settled"/>
    <n v="12"/>
    <n v="15"/>
    <s v="AGT075"/>
    <s v="Health"/>
    <s v="Standard"/>
    <n v="1"/>
    <s v="Valid"/>
    <x v="3"/>
    <x v="3"/>
  </r>
  <r>
    <x v="2843"/>
    <s v="CUST01526"/>
    <s v="POL00503"/>
    <x v="6"/>
    <s v="West"/>
    <n v="406052.74"/>
    <d v="2025-08-05T00:00:00"/>
    <m/>
    <s v="Pending"/>
    <n v="15"/>
    <n v="12"/>
    <s v="AGT050"/>
    <s v="Home"/>
    <s v="Standard"/>
    <n v="1"/>
    <s v="Valid"/>
    <x v="4"/>
    <x v="1"/>
  </r>
  <r>
    <x v="2844"/>
    <s v="CUST02144"/>
    <s v="POL00174"/>
    <x v="9"/>
    <s v="South"/>
    <n v="238811.28"/>
    <d v="2025-10-13T00:00:00"/>
    <d v="2025-11-08T00:00:00"/>
    <s v="Settled"/>
    <n v="26"/>
    <n v="12"/>
    <s v="AGT022"/>
    <s v="Home"/>
    <s v="Fraud Review"/>
    <n v="1"/>
    <s v="Valid"/>
    <x v="2"/>
    <x v="0"/>
  </r>
  <r>
    <x v="2845"/>
    <s v="CUST01248"/>
    <s v="POL02462"/>
    <x v="14"/>
    <s v="East"/>
    <n v="328738.56"/>
    <d v="2025-10-14T00:00:00"/>
    <d v="2025-11-06T00:00:00"/>
    <s v="Settled"/>
    <n v="23"/>
    <n v="15"/>
    <s v="AGT018"/>
    <s v="Health"/>
    <s v="Manual Review"/>
    <n v="1"/>
    <s v="Valid"/>
    <x v="4"/>
    <x v="3"/>
  </r>
  <r>
    <x v="2846"/>
    <s v="CUST00661"/>
    <s v="POL01948"/>
    <x v="14"/>
    <s v="North"/>
    <n v="38267.339999999997"/>
    <d v="2025-06-03T00:00:00"/>
    <d v="2025-06-12T00:00:00"/>
    <s v="Settled"/>
    <n v="9"/>
    <n v="15"/>
    <s v="AGT002"/>
    <s v="Health"/>
    <s v="Standard"/>
    <n v="1"/>
    <s v="Valid"/>
    <x v="4"/>
    <x v="2"/>
  </r>
  <r>
    <x v="2847"/>
    <s v="CUST00334"/>
    <s v="POL00600"/>
    <x v="2"/>
    <s v="East"/>
    <n v="352829.03"/>
    <d v="2025-11-09T00:00:00"/>
    <m/>
    <s v="Pending"/>
    <n v="23"/>
    <n v="20"/>
    <s v="AGT063"/>
    <s v="Life"/>
    <s v="Standard"/>
    <n v="1"/>
    <s v="Valid"/>
    <x v="0"/>
    <x v="3"/>
  </r>
  <r>
    <x v="2848"/>
    <s v="CUST01352"/>
    <s v="POL01824"/>
    <x v="11"/>
    <s v="West"/>
    <n v="81861.899999999994"/>
    <d v="2025-02-26T00:00:00"/>
    <d v="2025-03-06T00:00:00"/>
    <s v="Settled"/>
    <n v="8"/>
    <n v="10"/>
    <s v="AGT072"/>
    <s v="Motor"/>
    <s v="Fast Track"/>
    <n v="1"/>
    <s v="Valid"/>
    <x v="3"/>
    <x v="1"/>
  </r>
  <r>
    <x v="2849"/>
    <s v="CUST01849"/>
    <s v="POL01550"/>
    <x v="14"/>
    <s v="North"/>
    <n v="78787.600000000006"/>
    <d v="2025-08-18T00:00:00"/>
    <d v="2025-09-05T00:00:00"/>
    <s v="Settled"/>
    <n v="18"/>
    <n v="15"/>
    <s v="AGT076"/>
    <s v="Health"/>
    <s v="Standard"/>
    <n v="1"/>
    <s v="Valid"/>
    <x v="1"/>
    <x v="2"/>
  </r>
  <r>
    <x v="2850"/>
    <s v="CUST00675"/>
    <s v="POL00357"/>
    <x v="8"/>
    <s v="Central"/>
    <n v="242438.55"/>
    <d v="2025-03-31T00:00:00"/>
    <m/>
    <s v="Pending"/>
    <n v="24"/>
    <n v="20"/>
    <s v="AGT079"/>
    <s v="Life"/>
    <s v="Standard"/>
    <n v="1"/>
    <s v="Valid"/>
    <x v="0"/>
    <x v="4"/>
  </r>
  <r>
    <x v="2851"/>
    <s v="CUST02199"/>
    <s v="POL03106"/>
    <x v="3"/>
    <m/>
    <n v="9494.2900000000009"/>
    <d v="2025-11-01T00:00:00"/>
    <d v="2025-11-23T00:00:00"/>
    <s v="Settled"/>
    <n v="22"/>
    <n v="10"/>
    <s v="AGT013"/>
    <s v="Motor"/>
    <s v="Manual Review"/>
    <n v="1"/>
    <s v="Valid"/>
    <x v="1"/>
    <x v="3"/>
  </r>
  <r>
    <x v="2852"/>
    <s v="CUST00959"/>
    <s v="POL03002"/>
    <x v="3"/>
    <s v="West"/>
    <n v="195294.33"/>
    <d v="2025-10-27T00:00:00"/>
    <m/>
    <s v="Under Review"/>
    <n v="14"/>
    <n v="10"/>
    <s v="AGT056"/>
    <s v="Motor"/>
    <s v="Manual Review"/>
    <n v="1"/>
    <s v="Valid"/>
    <x v="2"/>
    <x v="1"/>
  </r>
  <r>
    <x v="2853"/>
    <s v="CUST01064"/>
    <s v="POL02429"/>
    <x v="9"/>
    <s v="East"/>
    <n v="38458.269999999997"/>
    <d v="2025-11-04T00:00:00"/>
    <d v="2025-11-18T00:00:00"/>
    <s v="Settled"/>
    <n v="14"/>
    <n v="12"/>
    <s v="AGT021"/>
    <s v="Home"/>
    <s v="Standard"/>
    <n v="1"/>
    <s v="Valid"/>
    <x v="2"/>
    <x v="3"/>
  </r>
  <r>
    <x v="2854"/>
    <s v="CUST02047"/>
    <s v="POL02588"/>
    <x v="6"/>
    <s v="West"/>
    <n v="197925.34"/>
    <d v="2025-01-21T00:00:00"/>
    <d v="2025-01-24T00:00:00"/>
    <s v="Rejected"/>
    <n v="3"/>
    <n v="12"/>
    <s v="AGT014"/>
    <s v="Home"/>
    <s v="Standard"/>
    <n v="1"/>
    <s v="Valid"/>
    <x v="4"/>
    <x v="1"/>
  </r>
  <r>
    <x v="2855"/>
    <s v="CUST00008"/>
    <s v="POL01752"/>
    <x v="8"/>
    <s v="East"/>
    <n v="302146.15000000002"/>
    <d v="2025-04-02T00:00:00"/>
    <m/>
    <s v="Pending"/>
    <n v="24"/>
    <n v="20"/>
    <s v="AGT043"/>
    <s v="Life"/>
    <s v="Standard"/>
    <n v="1"/>
    <s v="Valid"/>
    <x v="4"/>
    <x v="3"/>
  </r>
  <r>
    <x v="2856"/>
    <s v="CUST00994"/>
    <s v="POL02573"/>
    <x v="10"/>
    <s v="North"/>
    <n v="29411.32"/>
    <d v="2025-05-11T00:00:00"/>
    <m/>
    <s v="Pending"/>
    <n v="8"/>
    <n v="7"/>
    <s v="AGT055"/>
    <s v="Travel"/>
    <s v="Standard"/>
    <n v="1"/>
    <s v="Valid"/>
    <x v="1"/>
    <x v="2"/>
  </r>
  <r>
    <x v="2857"/>
    <s v="CUST01075"/>
    <s v="POL01691"/>
    <x v="4"/>
    <s v="Central"/>
    <n v="74372.69"/>
    <d v="2025-11-14T00:00:00"/>
    <d v="2025-12-06T00:00:00"/>
    <s v="Settled"/>
    <n v="22"/>
    <n v="15"/>
    <s v="AGT060"/>
    <s v="Health"/>
    <s v="Standard"/>
    <n v="1"/>
    <s v="Valid"/>
    <x v="3"/>
    <x v="4"/>
  </r>
  <r>
    <x v="2858"/>
    <s v="CUST01220"/>
    <s v="POL00532"/>
    <x v="11"/>
    <s v="West"/>
    <n v="73976.62"/>
    <d v="2025-08-10T00:00:00"/>
    <d v="2025-08-18T00:00:00"/>
    <s v="Settled"/>
    <n v="8"/>
    <n v="10"/>
    <s v="AGT040"/>
    <s v="Motor"/>
    <s v="Standard"/>
    <n v="1"/>
    <s v="Valid"/>
    <x v="1"/>
    <x v="1"/>
  </r>
  <r>
    <x v="2859"/>
    <s v="CUST00216"/>
    <s v="POL00536"/>
    <x v="3"/>
    <s v="East"/>
    <n v="98582.46"/>
    <d v="2025-11-25T00:00:00"/>
    <d v="2025-12-12T00:00:00"/>
    <s v="Settled"/>
    <n v="17"/>
    <n v="10"/>
    <s v="AGT011"/>
    <s v="Motor"/>
    <s v="Standard"/>
    <n v="1"/>
    <s v="Valid"/>
    <x v="3"/>
    <x v="3"/>
  </r>
  <r>
    <x v="2860"/>
    <s v="CUST01608"/>
    <s v="POL02733"/>
    <x v="12"/>
    <s v="West"/>
    <n v="55689.98"/>
    <d v="2025-10-17T00:00:00"/>
    <m/>
    <s v="Pending"/>
    <n v="3"/>
    <n v="7"/>
    <s v="AGT006"/>
    <s v="Travel"/>
    <s v="Standard"/>
    <n v="1"/>
    <s v="Valid"/>
    <x v="0"/>
    <x v="1"/>
  </r>
  <r>
    <x v="2861"/>
    <s v="CUST00003"/>
    <s v="POL01429"/>
    <x v="2"/>
    <s v="South"/>
    <n v="276427.03999999998"/>
    <d v="2025-04-04T00:00:00"/>
    <m/>
    <s v="Pending"/>
    <n v="39"/>
    <n v="20"/>
    <s v="AGT005"/>
    <s v="Life"/>
    <s v="Fraud Review"/>
    <n v="1"/>
    <s v="Valid"/>
    <x v="4"/>
    <x v="0"/>
  </r>
  <r>
    <x v="2862"/>
    <s v="CUST00453"/>
    <s v="POL02335"/>
    <x v="6"/>
    <s v="West"/>
    <n v="50245.03"/>
    <d v="2025-03-05T00:00:00"/>
    <d v="2025-03-20T00:00:00"/>
    <s v="Settled"/>
    <n v="15"/>
    <n v="12"/>
    <s v="AGT062"/>
    <s v="Home"/>
    <s v="Standard"/>
    <n v="1"/>
    <s v="Valid"/>
    <x v="2"/>
    <x v="1"/>
  </r>
  <r>
    <x v="2863"/>
    <s v="CUST00070"/>
    <s v="POL00464"/>
    <x v="10"/>
    <s v="South"/>
    <n v="13400.89"/>
    <d v="2025-07-29T00:00:00"/>
    <d v="2025-08-08T00:00:00"/>
    <s v="Settled"/>
    <n v="10"/>
    <n v="7"/>
    <s v="AGT046"/>
    <s v="Travel"/>
    <s v="Standard"/>
    <n v="1"/>
    <s v="Valid"/>
    <x v="4"/>
    <x v="0"/>
  </r>
  <r>
    <x v="2864"/>
    <s v="CUST02266"/>
    <s v="POL01434"/>
    <x v="1"/>
    <s v="West"/>
    <n v="589389.96"/>
    <d v="2025-09-19T00:00:00"/>
    <d v="2025-10-07T00:00:00"/>
    <s v="Settled"/>
    <n v="18"/>
    <n v="20"/>
    <s v="AGT028"/>
    <s v="Life"/>
    <s v="Standard"/>
    <n v="1"/>
    <s v="Valid"/>
    <x v="3"/>
    <x v="1"/>
  </r>
  <r>
    <x v="2865"/>
    <s v="CUST02062"/>
    <s v="POL00268"/>
    <x v="10"/>
    <s v="South"/>
    <n v="25149.62"/>
    <d v="2025-03-15T00:00:00"/>
    <d v="2025-03-19T00:00:00"/>
    <s v="Settled"/>
    <n v="4"/>
    <n v="7"/>
    <s v="AGT064"/>
    <s v="Travel"/>
    <s v="Standard"/>
    <n v="1"/>
    <s v="Valid"/>
    <x v="3"/>
    <x v="0"/>
  </r>
  <r>
    <x v="2866"/>
    <s v="CUST00142"/>
    <s v="POL00707"/>
    <x v="14"/>
    <s v="West"/>
    <n v="43664.82"/>
    <d v="2025-08-13T00:00:00"/>
    <d v="2025-08-30T00:00:00"/>
    <s v="Settled"/>
    <n v="17"/>
    <n v="15"/>
    <s v="AGT029"/>
    <s v="Health"/>
    <s v="Manual Review"/>
    <n v="1"/>
    <s v="Valid"/>
    <x v="0"/>
    <x v="1"/>
  </r>
  <r>
    <x v="2867"/>
    <s v="CUST01962"/>
    <s v="POL00350"/>
    <x v="0"/>
    <s v="Central"/>
    <n v="40135.01"/>
    <d v="2025-05-12T00:00:00"/>
    <d v="2025-05-19T00:00:00"/>
    <s v="Settled"/>
    <n v="7"/>
    <n v="10"/>
    <s v="AGT024"/>
    <s v="Motor"/>
    <s v="Standard"/>
    <n v="1"/>
    <s v="Valid"/>
    <x v="3"/>
    <x v="4"/>
  </r>
  <r>
    <x v="2868"/>
    <s v="CUST01653"/>
    <s v="POL00666"/>
    <x v="2"/>
    <s v="Central"/>
    <n v="282237.09999999998"/>
    <d v="2025-09-18T00:00:00"/>
    <d v="2025-10-13T00:00:00"/>
    <s v="Settled"/>
    <n v="25"/>
    <n v="20"/>
    <s v="AGT065"/>
    <s v="Life"/>
    <s v="Fast Track"/>
    <n v="1"/>
    <s v="Valid"/>
    <x v="3"/>
    <x v="4"/>
  </r>
  <r>
    <x v="2869"/>
    <s v="CUST00429"/>
    <s v="POL01942"/>
    <x v="1"/>
    <m/>
    <n v="130267.72"/>
    <d v="2025-07-28T00:00:00"/>
    <d v="2025-08-18T00:00:00"/>
    <s v="Settled"/>
    <n v="21"/>
    <n v="20"/>
    <s v="AGT047"/>
    <s v="Life"/>
    <s v="Manual Review"/>
    <n v="1"/>
    <s v="Valid"/>
    <x v="3"/>
    <x v="0"/>
  </r>
  <r>
    <x v="2870"/>
    <s v="CUST01467"/>
    <s v="POL00018"/>
    <x v="6"/>
    <s v="West"/>
    <n v="107795.88"/>
    <d v="2025-08-21T00:00:00"/>
    <m/>
    <s v="Under Review"/>
    <n v="11"/>
    <n v="12"/>
    <s v="AGT055"/>
    <s v="Home"/>
    <s v="Standard"/>
    <n v="1"/>
    <s v="Valid"/>
    <x v="1"/>
    <x v="1"/>
  </r>
  <r>
    <x v="2871"/>
    <s v="CUST00612"/>
    <s v="POL00620"/>
    <x v="3"/>
    <s v="East"/>
    <n v="146771.5"/>
    <d v="2025-01-13T00:00:00"/>
    <d v="2025-01-28T00:00:00"/>
    <s v="Settled"/>
    <n v="15"/>
    <n v="10"/>
    <s v="AGT065"/>
    <s v="Motor"/>
    <s v="Fast Track"/>
    <n v="1"/>
    <s v="Valid"/>
    <x v="3"/>
    <x v="3"/>
  </r>
  <r>
    <x v="2872"/>
    <s v="CUST02300"/>
    <s v="POL02212"/>
    <x v="10"/>
    <s v="North"/>
    <n v="27772.560000000001"/>
    <d v="2025-10-09T00:00:00"/>
    <m/>
    <s v="Under Review"/>
    <n v="7"/>
    <n v="7"/>
    <s v="AGT026"/>
    <s v="Travel"/>
    <s v="Standard"/>
    <n v="1"/>
    <s v="Valid"/>
    <x v="0"/>
    <x v="2"/>
  </r>
  <r>
    <x v="2873"/>
    <s v="CUST00239"/>
    <s v="POL00478"/>
    <x v="4"/>
    <s v="East"/>
    <n v="26943.14"/>
    <d v="2025-08-04T00:00:00"/>
    <d v="2025-08-23T00:00:00"/>
    <s v="Settled"/>
    <n v="19"/>
    <n v="15"/>
    <s v="AGT003"/>
    <s v="Health"/>
    <s v="Standard"/>
    <n v="1"/>
    <s v="Valid"/>
    <x v="0"/>
    <x v="3"/>
  </r>
  <r>
    <x v="2874"/>
    <s v="CUST00776"/>
    <s v="POL01778"/>
    <x v="3"/>
    <s v="East"/>
    <n v="193356.79"/>
    <d v="2025-03-09T00:00:00"/>
    <d v="2025-03-22T00:00:00"/>
    <s v="Settled"/>
    <n v="13"/>
    <n v="12"/>
    <s v="AGT054"/>
    <s v="Home"/>
    <s v="Standard"/>
    <n v="1"/>
    <s v="Valid"/>
    <x v="0"/>
    <x v="3"/>
  </r>
  <r>
    <x v="2875"/>
    <s v="CUST00269"/>
    <s v="POL02775"/>
    <x v="9"/>
    <s v="North"/>
    <n v="226354.89"/>
    <d v="2025-06-12T00:00:00"/>
    <d v="2025-07-05T00:00:00"/>
    <s v="Settled"/>
    <n v="23"/>
    <n v="12"/>
    <s v="AGT027"/>
    <s v="Home"/>
    <s v="Manual Review"/>
    <n v="1"/>
    <s v="Valid"/>
    <x v="0"/>
    <x v="2"/>
  </r>
  <r>
    <x v="2876"/>
    <s v="CUST00992"/>
    <s v="POL02497"/>
    <x v="10"/>
    <s v="West"/>
    <n v="63885.62"/>
    <d v="2025-04-04T00:00:00"/>
    <d v="2025-04-16T00:00:00"/>
    <s v="Settled"/>
    <n v="12"/>
    <n v="7"/>
    <s v="AGT078"/>
    <s v="Travel"/>
    <s v="Manual Review"/>
    <n v="1"/>
    <s v="Valid"/>
    <x v="2"/>
    <x v="1"/>
  </r>
  <r>
    <x v="2877"/>
    <s v="CUST01919"/>
    <s v="POL00391"/>
    <x v="4"/>
    <s v="North"/>
    <n v="88322.6"/>
    <d v="2025-02-11T00:00:00"/>
    <d v="2025-02-27T00:00:00"/>
    <s v="Settled"/>
    <n v="16"/>
    <n v="15"/>
    <s v="AGT025"/>
    <s v="Health"/>
    <s v="Manual Review"/>
    <n v="1"/>
    <s v="Valid"/>
    <x v="2"/>
    <x v="2"/>
  </r>
  <r>
    <x v="2878"/>
    <s v="CUST01177"/>
    <s v="POL00473"/>
    <x v="11"/>
    <s v="East"/>
    <n v="295848.67"/>
    <d v="2025-06-08T00:00:00"/>
    <m/>
    <s v="Under Review"/>
    <n v="10"/>
    <n v="10"/>
    <s v="AGT064"/>
    <s v="Motor"/>
    <s v="Fast Track"/>
    <n v="1"/>
    <s v="Valid"/>
    <x v="3"/>
    <x v="3"/>
  </r>
  <r>
    <x v="2879"/>
    <s v="CUST01847"/>
    <s v="POL02259"/>
    <x v="2"/>
    <s v="East"/>
    <n v="484038.5"/>
    <d v="2025-08-17T00:00:00"/>
    <m/>
    <s v="Under Review"/>
    <n v="20"/>
    <n v="20"/>
    <s v="AGT058"/>
    <s v="Life"/>
    <s v="Fast Track"/>
    <n v="1"/>
    <s v="Valid"/>
    <x v="0"/>
    <x v="3"/>
  </r>
  <r>
    <x v="2880"/>
    <s v="CUST01755"/>
    <s v="POL01109"/>
    <x v="4"/>
    <s v="Central"/>
    <n v="593489.80000000005"/>
    <d v="2025-09-20T00:00:00"/>
    <m/>
    <s v="Pending"/>
    <n v="17"/>
    <n v="15"/>
    <s v="AGT057"/>
    <s v="Health"/>
    <s v="Standard"/>
    <n v="1"/>
    <s v="Valid"/>
    <x v="0"/>
    <x v="4"/>
  </r>
  <r>
    <x v="2881"/>
    <s v="CUST00328"/>
    <s v="POL01335"/>
    <x v="11"/>
    <s v="South"/>
    <n v="156478.94"/>
    <d v="2025-11-11T00:00:00"/>
    <d v="2025-11-21T00:00:00"/>
    <s v="Settled"/>
    <n v="10"/>
    <n v="10"/>
    <s v="AGT054"/>
    <s v="Motor"/>
    <s v="Fast Track"/>
    <n v="1"/>
    <s v="Valid"/>
    <x v="2"/>
    <x v="0"/>
  </r>
  <r>
    <x v="2882"/>
    <s v="CUST00007"/>
    <s v="POL01526"/>
    <x v="3"/>
    <s v="North"/>
    <n v="141658.65"/>
    <d v="2025-07-29T00:00:00"/>
    <d v="2025-08-11T00:00:00"/>
    <s v="Settled"/>
    <n v="13"/>
    <n v="10"/>
    <s v="AGT006"/>
    <s v="Motor"/>
    <s v="Standard"/>
    <n v="1"/>
    <s v="Valid"/>
    <x v="4"/>
    <x v="2"/>
  </r>
  <r>
    <x v="2883"/>
    <s v="CUST01414"/>
    <s v="POL01854"/>
    <x v="3"/>
    <s v="East"/>
    <n v="73387.61"/>
    <d v="2025-01-01T00:00:00"/>
    <d v="2025-01-08T00:00:00"/>
    <s v="Settled"/>
    <n v="7"/>
    <n v="12"/>
    <s v="AGT067"/>
    <s v="Home"/>
    <s v="Fast Track"/>
    <n v="1"/>
    <s v="Valid"/>
    <x v="3"/>
    <x v="3"/>
  </r>
  <r>
    <x v="2884"/>
    <s v="CUST02232"/>
    <s v="POL01438"/>
    <x v="12"/>
    <s v="East"/>
    <n v="16199.75"/>
    <d v="2025-05-13T00:00:00"/>
    <d v="2025-06-03T00:00:00"/>
    <s v="Rejected"/>
    <n v="21"/>
    <n v="7"/>
    <s v="AGT022"/>
    <s v="Travel"/>
    <s v="Standard"/>
    <n v="1"/>
    <s v="Valid"/>
    <x v="4"/>
    <x v="3"/>
  </r>
  <r>
    <x v="2885"/>
    <s v="CUST00207"/>
    <s v="POL00075"/>
    <x v="7"/>
    <s v="North"/>
    <n v="32339.17"/>
    <d v="2025-05-27T00:00:00"/>
    <m/>
    <s v="Pending"/>
    <n v="6"/>
    <n v="7"/>
    <s v="AGT044"/>
    <s v="Travel"/>
    <s v="Standard"/>
    <n v="1"/>
    <s v="Valid"/>
    <x v="4"/>
    <x v="2"/>
  </r>
  <r>
    <x v="2886"/>
    <s v="CUST01879"/>
    <s v="POL00303"/>
    <x v="3"/>
    <s v="East"/>
    <n v="97060.79"/>
    <d v="2025-11-24T00:00:00"/>
    <d v="2025-12-12T00:00:00"/>
    <s v="Settled"/>
    <n v="18"/>
    <n v="12"/>
    <s v="AGT021"/>
    <s v="Home"/>
    <s v="Standard"/>
    <n v="1"/>
    <s v="Valid"/>
    <x v="4"/>
    <x v="3"/>
  </r>
  <r>
    <x v="2887"/>
    <s v="CUST00510"/>
    <s v="POL00001"/>
    <x v="9"/>
    <s v="Central"/>
    <n v="77560.05"/>
    <d v="2025-02-12T00:00:00"/>
    <d v="2025-02-23T00:00:00"/>
    <s v="Settled"/>
    <n v="11"/>
    <n v="12"/>
    <s v="AGT019"/>
    <s v="Home"/>
    <s v="Standard"/>
    <n v="1"/>
    <s v="Valid"/>
    <x v="0"/>
    <x v="4"/>
  </r>
  <r>
    <x v="2888"/>
    <s v="CUST00625"/>
    <s v="POL00848"/>
    <x v="0"/>
    <s v="West"/>
    <n v="59727.41"/>
    <d v="2025-10-23T00:00:00"/>
    <m/>
    <s v="Under Review"/>
    <n v="24"/>
    <n v="10"/>
    <s v="AGT031"/>
    <s v="Motor"/>
    <s v="Fraud Review"/>
    <n v="1"/>
    <s v="Valid"/>
    <x v="2"/>
    <x v="1"/>
  </r>
  <r>
    <x v="2889"/>
    <s v="CUST01213"/>
    <s v="POL02616"/>
    <x v="11"/>
    <s v="North"/>
    <n v="57148.93"/>
    <d v="2025-03-11T00:00:00"/>
    <d v="2025-03-24T00:00:00"/>
    <s v="Settled"/>
    <n v="13"/>
    <n v="10"/>
    <s v="AGT035"/>
    <s v="Motor"/>
    <s v="Standard"/>
    <n v="1"/>
    <s v="Valid"/>
    <x v="4"/>
    <x v="2"/>
  </r>
  <r>
    <x v="2890"/>
    <s v="CUST01856"/>
    <s v="POL03110"/>
    <x v="4"/>
    <s v="South"/>
    <n v="56067.94"/>
    <d v="2025-08-12T00:00:00"/>
    <d v="2025-08-17T00:00:00"/>
    <s v="Settled"/>
    <n v="5"/>
    <n v="15"/>
    <s v="AGT073"/>
    <s v="Health"/>
    <s v="Standard"/>
    <n v="1"/>
    <s v="Valid"/>
    <x v="0"/>
    <x v="0"/>
  </r>
  <r>
    <x v="2891"/>
    <s v="CUST00024"/>
    <s v="POL01522"/>
    <x v="5"/>
    <s v="East"/>
    <n v="130298.21"/>
    <d v="2025-06-14T00:00:00"/>
    <d v="2025-07-03T00:00:00"/>
    <s v="Settled"/>
    <n v="19"/>
    <n v="15"/>
    <s v="AGT032"/>
    <s v="Health"/>
    <s v="Fast Track"/>
    <n v="1"/>
    <s v="Valid"/>
    <x v="0"/>
    <x v="3"/>
  </r>
  <r>
    <x v="2892"/>
    <s v="CUST01476"/>
    <s v="POL00088"/>
    <x v="0"/>
    <s v="West"/>
    <n v="39876.870000000003"/>
    <d v="2025-11-21T00:00:00"/>
    <m/>
    <s v="Under Review"/>
    <n v="12"/>
    <n v="10"/>
    <s v="AGT076"/>
    <s v="Motor"/>
    <s v="Manual Review"/>
    <n v="1"/>
    <s v="Valid"/>
    <x v="2"/>
    <x v="1"/>
  </r>
  <r>
    <x v="2893"/>
    <s v="CUST02053"/>
    <s v="POL00229"/>
    <x v="4"/>
    <s v="Central"/>
    <n v="82649.31"/>
    <d v="2025-04-08T00:00:00"/>
    <d v="2025-04-28T00:00:00"/>
    <s v="Settled"/>
    <n v="20"/>
    <n v="15"/>
    <s v="AGT054"/>
    <s v="Health"/>
    <s v="Manual Review"/>
    <n v="1"/>
    <s v="Valid"/>
    <x v="2"/>
    <x v="4"/>
  </r>
  <r>
    <x v="2894"/>
    <s v="CUST02103"/>
    <s v="POL02609"/>
    <x v="4"/>
    <s v="North"/>
    <n v="38601.49"/>
    <d v="2025-06-08T00:00:00"/>
    <d v="2025-06-15T00:00:00"/>
    <s v="Settled"/>
    <n v="7"/>
    <n v="15"/>
    <s v="AGT051"/>
    <s v="Health"/>
    <s v="Fast Track"/>
    <n v="1"/>
    <s v="Valid"/>
    <x v="4"/>
    <x v="2"/>
  </r>
  <r>
    <x v="2895"/>
    <s v="CUST01203"/>
    <s v="POL01100"/>
    <x v="4"/>
    <s v="East"/>
    <n v="90713.57"/>
    <d v="2025-08-05T00:00:00"/>
    <d v="2025-08-18T00:00:00"/>
    <s v="Rejected"/>
    <n v="13"/>
    <n v="15"/>
    <s v="AGT077"/>
    <s v="Health"/>
    <s v="Standard"/>
    <n v="1"/>
    <s v="Valid"/>
    <x v="1"/>
    <x v="3"/>
  </r>
  <r>
    <x v="2896"/>
    <s v="CUST00978"/>
    <s v="POL02822"/>
    <x v="11"/>
    <s v="Central"/>
    <n v="74087.360000000001"/>
    <d v="2025-03-04T00:00:00"/>
    <m/>
    <s v="Under Review"/>
    <n v="9"/>
    <n v="10"/>
    <s v="AGT080"/>
    <s v="Motor"/>
    <s v="Standard"/>
    <n v="1"/>
    <s v="Valid"/>
    <x v="4"/>
    <x v="4"/>
  </r>
  <r>
    <x v="2897"/>
    <s v="CUST01433"/>
    <s v="POL01621"/>
    <x v="14"/>
    <s v="North"/>
    <n v="45503.42"/>
    <d v="2025-03-30T00:00:00"/>
    <d v="2025-04-06T00:00:00"/>
    <s v="Settled"/>
    <n v="7"/>
    <n v="15"/>
    <s v="AGT037"/>
    <s v="Health"/>
    <s v="Standard"/>
    <n v="1"/>
    <s v="Valid"/>
    <x v="1"/>
    <x v="2"/>
  </r>
  <r>
    <x v="2898"/>
    <s v="CUST01577"/>
    <s v="POL02814"/>
    <x v="6"/>
    <s v="Central"/>
    <n v="115155.9"/>
    <d v="2025-09-08T00:00:00"/>
    <m/>
    <s v="Under Review"/>
    <n v="15"/>
    <n v="12"/>
    <s v="AGT032"/>
    <s v="Home"/>
    <s v="Standard"/>
    <n v="1"/>
    <s v="Valid"/>
    <x v="0"/>
    <x v="4"/>
  </r>
  <r>
    <x v="2899"/>
    <s v="CUST02415"/>
    <s v="POL00434"/>
    <x v="9"/>
    <s v="East"/>
    <n v="103223.62"/>
    <d v="2025-09-17T00:00:00"/>
    <d v="2025-10-05T00:00:00"/>
    <s v="Settled"/>
    <n v="18"/>
    <n v="12"/>
    <s v="AGT052"/>
    <s v="Home"/>
    <s v="Standard"/>
    <n v="1"/>
    <s v="Valid"/>
    <x v="3"/>
    <x v="3"/>
  </r>
  <r>
    <x v="2900"/>
    <s v="CUST01464"/>
    <s v="POL02747"/>
    <x v="3"/>
    <s v="West"/>
    <n v="81531.16"/>
    <d v="2025-08-14T00:00:00"/>
    <m/>
    <s v="Pending"/>
    <n v="15"/>
    <n v="12"/>
    <s v="AGT017"/>
    <s v="Home"/>
    <s v="Manual Review"/>
    <n v="1"/>
    <s v="Valid"/>
    <x v="3"/>
    <x v="1"/>
  </r>
  <r>
    <x v="2901"/>
    <s v="CUST00875"/>
    <s v="POL01749"/>
    <x v="14"/>
    <s v="South"/>
    <n v="63389.31"/>
    <d v="2025-03-03T00:00:00"/>
    <m/>
    <s v="Pending"/>
    <n v="15"/>
    <n v="15"/>
    <s v="AGT015"/>
    <s v="Health"/>
    <s v="Standard"/>
    <n v="1"/>
    <s v="Valid"/>
    <x v="1"/>
    <x v="0"/>
  </r>
  <r>
    <x v="2902"/>
    <s v="CUST00038"/>
    <s v="POL01401"/>
    <x v="3"/>
    <s v="West"/>
    <n v="147163.89000000001"/>
    <d v="2025-03-13T00:00:00"/>
    <m/>
    <s v="Pending"/>
    <n v="28"/>
    <n v="12"/>
    <s v="AGT026"/>
    <s v="Home"/>
    <s v="Manual Review"/>
    <n v="1"/>
    <s v="Valid"/>
    <x v="3"/>
    <x v="1"/>
  </r>
  <r>
    <x v="2903"/>
    <s v="CUST01166"/>
    <s v="POL01693"/>
    <x v="12"/>
    <s v="Central"/>
    <n v="30557.68"/>
    <d v="2025-10-31T00:00:00"/>
    <d v="2025-11-09T00:00:00"/>
    <s v="Settled"/>
    <n v="9"/>
    <n v="7"/>
    <s v="AGT046"/>
    <s v="Travel"/>
    <s v="Manual Review"/>
    <n v="1"/>
    <s v="Valid"/>
    <x v="3"/>
    <x v="4"/>
  </r>
  <r>
    <x v="2904"/>
    <s v="CUST01456"/>
    <s v="POL01047"/>
    <x v="10"/>
    <s v="North"/>
    <n v="55905.62"/>
    <d v="2025-10-28T00:00:00"/>
    <d v="2025-11-09T00:00:00"/>
    <s v="Settled"/>
    <n v="12"/>
    <n v="7"/>
    <s v="AGT080"/>
    <s v="Travel"/>
    <s v="Standard"/>
    <n v="1"/>
    <s v="Valid"/>
    <x v="1"/>
    <x v="2"/>
  </r>
  <r>
    <x v="2905"/>
    <s v="CUST00775"/>
    <s v="POL01930"/>
    <x v="11"/>
    <s v="West"/>
    <n v="33140.300000000003"/>
    <d v="2025-05-14T00:00:00"/>
    <d v="2025-05-22T00:00:00"/>
    <s v="Settled"/>
    <n v="8"/>
    <n v="10"/>
    <s v="AGT059"/>
    <s v="Motor"/>
    <s v="Standard"/>
    <n v="1"/>
    <s v="Valid"/>
    <x v="0"/>
    <x v="1"/>
  </r>
  <r>
    <x v="2906"/>
    <s v="CUST01298"/>
    <s v="POL02465"/>
    <x v="5"/>
    <s v="North"/>
    <n v="75243.990000000005"/>
    <d v="2025-07-04T00:00:00"/>
    <d v="2025-07-11T00:00:00"/>
    <s v="Settled"/>
    <n v="7"/>
    <n v="15"/>
    <s v="AGT025"/>
    <s v="Health"/>
    <s v="Standard"/>
    <n v="1"/>
    <s v="Valid"/>
    <x v="0"/>
    <x v="2"/>
  </r>
  <r>
    <x v="2907"/>
    <s v="CUST00275"/>
    <s v="POL02593"/>
    <x v="4"/>
    <s v="South"/>
    <n v="57013.33"/>
    <d v="2025-01-19T00:00:00"/>
    <d v="2025-02-15T00:00:00"/>
    <s v="Settled"/>
    <n v="27"/>
    <n v="15"/>
    <s v="AGT062"/>
    <s v="Health"/>
    <s v="Fraud Review"/>
    <n v="1"/>
    <s v="Valid"/>
    <x v="0"/>
    <x v="0"/>
  </r>
  <r>
    <x v="2908"/>
    <s v="CUST00588"/>
    <s v="POL03131"/>
    <x v="3"/>
    <s v="East"/>
    <n v="67605.570000000007"/>
    <d v="2025-08-07T00:00:00"/>
    <m/>
    <s v="Under Review"/>
    <n v="12"/>
    <n v="10"/>
    <s v="AGT042"/>
    <s v="Motor"/>
    <s v="Standard"/>
    <n v="1"/>
    <s v="Valid"/>
    <x v="1"/>
    <x v="3"/>
  </r>
  <r>
    <x v="2909"/>
    <s v="CUST00859"/>
    <s v="POL01321"/>
    <x v="7"/>
    <s v="East"/>
    <n v="35736.11"/>
    <d v="2025-02-03T00:00:00"/>
    <m/>
    <s v="Under Review"/>
    <n v="31"/>
    <n v="7"/>
    <s v="AGT078"/>
    <s v="Travel"/>
    <s v="Fraud Review"/>
    <n v="1"/>
    <s v="Valid"/>
    <x v="0"/>
    <x v="3"/>
  </r>
  <r>
    <x v="2910"/>
    <s v="CUST01685"/>
    <s v="POL02461"/>
    <x v="6"/>
    <s v="South"/>
    <n v="51021"/>
    <d v="2025-01-29T00:00:00"/>
    <d v="2025-02-08T00:00:00"/>
    <s v="Settled"/>
    <n v="10"/>
    <n v="12"/>
    <s v="AGT050"/>
    <s v="Home"/>
    <s v="Standard"/>
    <n v="1"/>
    <s v="Valid"/>
    <x v="4"/>
    <x v="0"/>
  </r>
  <r>
    <x v="2911"/>
    <s v="CUST00368"/>
    <s v="POL02844"/>
    <x v="14"/>
    <s v="South"/>
    <n v="124974.75"/>
    <d v="2025-06-28T00:00:00"/>
    <d v="2025-07-17T00:00:00"/>
    <s v="Settled"/>
    <n v="19"/>
    <n v="15"/>
    <s v="AGT080"/>
    <s v="Health"/>
    <s v="Manual Review"/>
    <n v="1"/>
    <s v="Valid"/>
    <x v="1"/>
    <x v="0"/>
  </r>
  <r>
    <x v="2912"/>
    <s v="CUST01594"/>
    <s v="POL00057"/>
    <x v="10"/>
    <s v="North"/>
    <n v="122365.4"/>
    <d v="2025-10-11T00:00:00"/>
    <d v="2025-10-15T00:00:00"/>
    <s v="Settled"/>
    <n v="4"/>
    <n v="7"/>
    <s v="AGT063"/>
    <s v="Travel"/>
    <s v="Standard"/>
    <n v="1"/>
    <s v="Valid"/>
    <x v="2"/>
    <x v="2"/>
  </r>
  <r>
    <x v="2913"/>
    <s v="CUST00141"/>
    <s v="POL01519"/>
    <x v="2"/>
    <s v="South"/>
    <n v="335186"/>
    <d v="2025-11-01T00:00:00"/>
    <d v="2025-11-15T00:00:00"/>
    <s v="Settled"/>
    <n v="14"/>
    <n v="20"/>
    <s v="AGT042"/>
    <s v="Life"/>
    <s v="Standard"/>
    <n v="1"/>
    <s v="Valid"/>
    <x v="0"/>
    <x v="0"/>
  </r>
  <r>
    <x v="2914"/>
    <s v="CUST01283"/>
    <s v="POL02243"/>
    <x v="11"/>
    <s v="North"/>
    <n v="36977.46"/>
    <d v="2025-05-24T00:00:00"/>
    <d v="2025-06-05T00:00:00"/>
    <s v="Settled"/>
    <n v="12"/>
    <n v="10"/>
    <s v="AGT063"/>
    <s v="Motor"/>
    <s v="Standard"/>
    <n v="1"/>
    <s v="Valid"/>
    <x v="4"/>
    <x v="2"/>
  </r>
  <r>
    <x v="2915"/>
    <s v="CUST00785"/>
    <s v="POL01463"/>
    <x v="11"/>
    <s v="South"/>
    <n v="53763.43"/>
    <d v="2025-06-22T00:00:00"/>
    <d v="2025-07-05T00:00:00"/>
    <s v="Settled"/>
    <n v="13"/>
    <n v="10"/>
    <s v="AGT069"/>
    <s v="Motor"/>
    <s v="Manual Review"/>
    <n v="1"/>
    <s v="Valid"/>
    <x v="2"/>
    <x v="0"/>
  </r>
  <r>
    <x v="2916"/>
    <s v="CUST01619"/>
    <s v="POL00321"/>
    <x v="10"/>
    <s v="West"/>
    <n v="24300.23"/>
    <d v="2025-07-01T00:00:00"/>
    <m/>
    <s v="Under Review"/>
    <n v="7"/>
    <n v="7"/>
    <s v="AGT017"/>
    <s v="Travel"/>
    <s v="Standard"/>
    <n v="1"/>
    <s v="Valid"/>
    <x v="3"/>
    <x v="1"/>
  </r>
  <r>
    <x v="2917"/>
    <s v="CUST01499"/>
    <s v="POL02099"/>
    <x v="14"/>
    <s v="South"/>
    <n v="55087.15"/>
    <d v="2025-05-31T00:00:00"/>
    <d v="2025-07-01T00:00:00"/>
    <s v="Settled"/>
    <n v="31"/>
    <n v="15"/>
    <s v="AGT059"/>
    <s v="Health"/>
    <s v="Fraud Review"/>
    <n v="1"/>
    <s v="Valid"/>
    <x v="3"/>
    <x v="0"/>
  </r>
  <r>
    <x v="2918"/>
    <s v="CUST00582"/>
    <s v="POL01300"/>
    <x v="4"/>
    <s v="Central"/>
    <n v="135968.24"/>
    <d v="2025-08-29T00:00:00"/>
    <d v="2025-09-11T00:00:00"/>
    <s v="Rejected"/>
    <n v="13"/>
    <n v="15"/>
    <s v="AGT080"/>
    <s v="Health"/>
    <s v="Standard"/>
    <n v="1"/>
    <s v="Valid"/>
    <x v="2"/>
    <x v="4"/>
  </r>
  <r>
    <x v="2919"/>
    <s v="CUST01322"/>
    <s v="POL01977"/>
    <x v="7"/>
    <s v="South"/>
    <n v="9171.94"/>
    <d v="2025-09-16T00:00:00"/>
    <d v="2025-09-21T00:00:00"/>
    <s v="Settled"/>
    <n v="5"/>
    <n v="7"/>
    <s v="AGT042"/>
    <s v="Travel"/>
    <s v="Fast Track"/>
    <n v="1"/>
    <s v="Valid"/>
    <x v="0"/>
    <x v="0"/>
  </r>
  <r>
    <x v="2920"/>
    <s v="CUST01517"/>
    <s v="POL00005"/>
    <x v="1"/>
    <s v="East"/>
    <n v="358127.96"/>
    <d v="2025-06-05T00:00:00"/>
    <m/>
    <s v="Pending"/>
    <n v="19"/>
    <n v="20"/>
    <s v="AGT037"/>
    <s v="Life"/>
    <s v="Fast Track"/>
    <n v="1"/>
    <s v="Valid"/>
    <x v="3"/>
    <x v="3"/>
  </r>
  <r>
    <x v="2921"/>
    <s v="CUST02320"/>
    <s v="POL00037"/>
    <x v="11"/>
    <s v="North"/>
    <n v="150385"/>
    <d v="2025-03-17T00:00:00"/>
    <d v="2025-03-25T00:00:00"/>
    <s v="Settled"/>
    <n v="8"/>
    <n v="10"/>
    <s v="AGT003"/>
    <s v="Motor"/>
    <s v="Standard"/>
    <n v="1"/>
    <s v="Valid"/>
    <x v="1"/>
    <x v="2"/>
  </r>
  <r>
    <x v="2922"/>
    <s v="CUST00775"/>
    <s v="POL01930"/>
    <x v="3"/>
    <s v="North"/>
    <n v="144212.53"/>
    <d v="2025-10-08T00:00:00"/>
    <d v="2025-10-11T00:00:00"/>
    <s v="Rejected"/>
    <n v="3"/>
    <n v="10"/>
    <s v="AGT060"/>
    <s v="Motor"/>
    <s v="Standard"/>
    <n v="1"/>
    <s v="Valid"/>
    <x v="0"/>
    <x v="2"/>
  </r>
  <r>
    <x v="2923"/>
    <s v="CUST02337"/>
    <s v="POL03144"/>
    <x v="4"/>
    <s v="West"/>
    <n v="165435.34"/>
    <d v="2025-08-14T00:00:00"/>
    <d v="2025-09-01T00:00:00"/>
    <s v="Settled"/>
    <n v="18"/>
    <n v="15"/>
    <s v="AGT079"/>
    <s v="Health"/>
    <s v="Manual Review"/>
    <n v="1"/>
    <s v="Valid"/>
    <x v="2"/>
    <x v="1"/>
  </r>
  <r>
    <x v="2924"/>
    <s v="CUST01673"/>
    <s v="POL02047"/>
    <x v="12"/>
    <s v="South"/>
    <n v="19533.439999999999"/>
    <d v="2025-05-17T00:00:00"/>
    <d v="2025-05-21T00:00:00"/>
    <s v="Settled"/>
    <n v="4"/>
    <n v="7"/>
    <s v="AGT050"/>
    <s v="Travel"/>
    <s v="Standard"/>
    <n v="1"/>
    <s v="Valid"/>
    <x v="4"/>
    <x v="0"/>
  </r>
  <r>
    <x v="2925"/>
    <s v="CUST00449"/>
    <s v="POL03017"/>
    <x v="0"/>
    <s v="South"/>
    <n v="167635.42000000001"/>
    <d v="2025-03-14T00:00:00"/>
    <d v="2025-03-24T00:00:00"/>
    <s v="Settled"/>
    <n v="10"/>
    <n v="10"/>
    <s v="AGT078"/>
    <s v="Motor"/>
    <s v="Standard"/>
    <n v="1"/>
    <s v="Valid"/>
    <x v="4"/>
    <x v="0"/>
  </r>
  <r>
    <x v="2926"/>
    <s v="CUST01462"/>
    <s v="POL02712"/>
    <x v="0"/>
    <s v="South"/>
    <n v="82491.38"/>
    <d v="2025-05-17T00:00:00"/>
    <d v="2025-05-18T00:00:00"/>
    <s v="Settled"/>
    <n v="1"/>
    <n v="10"/>
    <s v="AGT011"/>
    <s v="Motor"/>
    <s v="Standard"/>
    <n v="1"/>
    <s v="Valid"/>
    <x v="2"/>
    <x v="0"/>
  </r>
  <r>
    <x v="2927"/>
    <s v="CUST00234"/>
    <s v="POL00901"/>
    <x v="0"/>
    <s v="West"/>
    <n v="163941.38"/>
    <d v="2025-10-10T00:00:00"/>
    <m/>
    <s v="Pending"/>
    <n v="8"/>
    <n v="10"/>
    <s v="AGT042"/>
    <s v="Motor"/>
    <s v="Manual Review"/>
    <n v="1"/>
    <s v="Valid"/>
    <x v="3"/>
    <x v="1"/>
  </r>
  <r>
    <x v="2928"/>
    <s v="CUST00587"/>
    <s v="POL00328"/>
    <x v="9"/>
    <s v="South"/>
    <n v="222181.7"/>
    <d v="2025-04-21T00:00:00"/>
    <d v="2025-05-10T00:00:00"/>
    <s v="Settled"/>
    <n v="19"/>
    <n v="12"/>
    <s v="AGT063"/>
    <s v="Home"/>
    <s v="Standard"/>
    <n v="1"/>
    <s v="Valid"/>
    <x v="2"/>
    <x v="0"/>
  </r>
  <r>
    <x v="2929"/>
    <s v="CUST02381"/>
    <s v="POL01788"/>
    <x v="0"/>
    <s v="North"/>
    <n v="79737.820000000007"/>
    <d v="2025-10-22T00:00:00"/>
    <d v="2025-10-28T00:00:00"/>
    <s v="Settled"/>
    <n v="6"/>
    <n v="10"/>
    <s v="AGT028"/>
    <s v="Motor"/>
    <s v="Fast Track"/>
    <n v="1"/>
    <s v="Valid"/>
    <x v="2"/>
    <x v="2"/>
  </r>
  <r>
    <x v="2930"/>
    <s v="CUST02474"/>
    <s v="POL01986"/>
    <x v="4"/>
    <s v="South"/>
    <n v="72499.63"/>
    <d v="2025-03-24T00:00:00"/>
    <m/>
    <s v="Under Review"/>
    <n v="5"/>
    <n v="15"/>
    <s v="AGT067"/>
    <s v="Health"/>
    <s v="Standard"/>
    <n v="1"/>
    <s v="Valid"/>
    <x v="4"/>
    <x v="0"/>
  </r>
  <r>
    <x v="2931"/>
    <s v="CUST02036"/>
    <s v="POL02466"/>
    <x v="5"/>
    <s v="East"/>
    <n v="395171.97"/>
    <d v="2025-03-06T00:00:00"/>
    <d v="2025-03-22T00:00:00"/>
    <s v="Settled"/>
    <n v="16"/>
    <n v="15"/>
    <s v="AGT009"/>
    <s v="Health"/>
    <s v="Standard"/>
    <n v="1"/>
    <s v="Valid"/>
    <x v="2"/>
    <x v="3"/>
  </r>
  <r>
    <x v="2932"/>
    <s v="CUST02389"/>
    <s v="POL01668"/>
    <x v="14"/>
    <s v="Central"/>
    <n v="26728.55"/>
    <d v="2025-01-22T00:00:00"/>
    <d v="2025-02-05T00:00:00"/>
    <s v="Settled"/>
    <n v="14"/>
    <n v="15"/>
    <s v="AGT069"/>
    <s v="Health"/>
    <s v="Standard"/>
    <n v="1"/>
    <s v="Valid"/>
    <x v="3"/>
    <x v="4"/>
  </r>
  <r>
    <x v="2933"/>
    <s v="CUST01794"/>
    <s v="POL02946"/>
    <x v="5"/>
    <s v="North"/>
    <n v="75936.740000000005"/>
    <d v="2025-02-17T00:00:00"/>
    <d v="2025-02-28T00:00:00"/>
    <s v="Settled"/>
    <n v="11"/>
    <n v="15"/>
    <s v="AGT005"/>
    <s v="Health"/>
    <s v="Fast Track"/>
    <n v="1"/>
    <s v="Valid"/>
    <x v="1"/>
    <x v="2"/>
  </r>
  <r>
    <x v="2934"/>
    <s v="CUST00140"/>
    <s v="POL02701"/>
    <x v="4"/>
    <s v="South"/>
    <n v="34094.49"/>
    <d v="2025-03-29T00:00:00"/>
    <m/>
    <s v="Pending"/>
    <n v="7"/>
    <n v="15"/>
    <s v="AGT008"/>
    <s v="Health"/>
    <s v="Fast Track"/>
    <n v="1"/>
    <s v="Valid"/>
    <x v="2"/>
    <x v="0"/>
  </r>
  <r>
    <x v="2935"/>
    <s v="CUST02141"/>
    <s v="POL01875"/>
    <x v="8"/>
    <s v="East"/>
    <n v="323703.32"/>
    <d v="2025-08-30T00:00:00"/>
    <m/>
    <s v="Pending"/>
    <n v="35"/>
    <n v="20"/>
    <s v="AGT065"/>
    <s v="Life"/>
    <s v="Standard"/>
    <n v="1"/>
    <s v="Valid"/>
    <x v="2"/>
    <x v="3"/>
  </r>
  <r>
    <x v="2936"/>
    <s v="CUST01743"/>
    <s v="POL01765"/>
    <x v="14"/>
    <s v="Central"/>
    <n v="107180.61"/>
    <d v="2025-06-26T00:00:00"/>
    <d v="2025-07-30T00:00:00"/>
    <s v="Settled"/>
    <n v="34"/>
    <n v="15"/>
    <s v="AGT078"/>
    <s v="Health"/>
    <s v="Manual Review"/>
    <n v="1"/>
    <s v="Valid"/>
    <x v="1"/>
    <x v="4"/>
  </r>
  <r>
    <x v="2937"/>
    <s v="CUST02365"/>
    <s v="POL00061"/>
    <x v="5"/>
    <s v="North"/>
    <n v="55966.17"/>
    <d v="2025-08-07T00:00:00"/>
    <d v="2025-08-21T00:00:00"/>
    <s v="Settled"/>
    <n v="14"/>
    <n v="15"/>
    <s v="AGT033"/>
    <s v="Health"/>
    <s v="Standard"/>
    <n v="1"/>
    <s v="Valid"/>
    <x v="0"/>
    <x v="2"/>
  </r>
  <r>
    <x v="2938"/>
    <s v="CUST00290"/>
    <s v="POL02499"/>
    <x v="9"/>
    <s v="West"/>
    <n v="76055.53"/>
    <d v="2025-02-02T00:00:00"/>
    <d v="2025-02-10T00:00:00"/>
    <s v="Settled"/>
    <n v="8"/>
    <n v="12"/>
    <s v="AGT018"/>
    <s v="Home"/>
    <s v="Standard"/>
    <n v="1"/>
    <s v="Valid"/>
    <x v="3"/>
    <x v="1"/>
  </r>
  <r>
    <x v="2939"/>
    <s v="CUST01008"/>
    <s v="POL02179"/>
    <x v="1"/>
    <s v="West"/>
    <n v="127152.34"/>
    <d v="2025-07-27T00:00:00"/>
    <d v="2025-08-13T00:00:00"/>
    <s v="Settled"/>
    <n v="17"/>
    <n v="20"/>
    <s v="AGT046"/>
    <s v="Life"/>
    <s v="Standard"/>
    <n v="1"/>
    <s v="Valid"/>
    <x v="0"/>
    <x v="1"/>
  </r>
  <r>
    <x v="2940"/>
    <s v="CUST02154"/>
    <s v="POL02868"/>
    <x v="11"/>
    <s v="South"/>
    <n v="87193.54"/>
    <d v="2025-08-05T00:00:00"/>
    <d v="2025-08-22T00:00:00"/>
    <s v="Settled"/>
    <n v="17"/>
    <n v="10"/>
    <s v="AGT023"/>
    <s v="Motor"/>
    <s v="Fraud Review"/>
    <n v="1"/>
    <s v="Valid"/>
    <x v="2"/>
    <x v="0"/>
  </r>
  <r>
    <x v="2941"/>
    <s v="CUST01818"/>
    <s v="POL00298"/>
    <x v="0"/>
    <s v="West"/>
    <n v="48003.43"/>
    <d v="2025-06-20T00:00:00"/>
    <d v="2025-07-02T00:00:00"/>
    <s v="Settled"/>
    <n v="12"/>
    <n v="10"/>
    <s v="AGT025"/>
    <s v="Motor"/>
    <s v="Standard"/>
    <n v="1"/>
    <s v="Valid"/>
    <x v="0"/>
    <x v="1"/>
  </r>
  <r>
    <x v="2942"/>
    <s v="CUST00725"/>
    <s v="POL00468"/>
    <x v="6"/>
    <s v="East"/>
    <n v="144755.89000000001"/>
    <d v="2025-08-02T00:00:00"/>
    <m/>
    <s v="Pending"/>
    <n v="21"/>
    <n v="12"/>
    <s v="AGT001"/>
    <s v="Home"/>
    <s v="Manual Review"/>
    <n v="1"/>
    <s v="Valid"/>
    <x v="2"/>
    <x v="3"/>
  </r>
  <r>
    <x v="2943"/>
    <s v="CUST01201"/>
    <s v="POL02148"/>
    <x v="6"/>
    <s v="North"/>
    <n v="78259.490000000005"/>
    <d v="2025-02-13T00:00:00"/>
    <d v="2025-02-18T00:00:00"/>
    <s v="Settled"/>
    <n v="5"/>
    <n v="12"/>
    <s v="AGT050"/>
    <s v="Home"/>
    <s v="Standard"/>
    <n v="1"/>
    <s v="Valid"/>
    <x v="4"/>
    <x v="2"/>
  </r>
  <r>
    <x v="2944"/>
    <s v="CUST00837"/>
    <s v="POL01566"/>
    <x v="11"/>
    <s v="South"/>
    <n v="76328.539999999994"/>
    <d v="2025-06-15T00:00:00"/>
    <m/>
    <s v="Pending"/>
    <n v="8"/>
    <n v="10"/>
    <s v="AGT013"/>
    <s v="Motor"/>
    <s v="Fast Track"/>
    <n v="1"/>
    <s v="Valid"/>
    <x v="1"/>
    <x v="0"/>
  </r>
  <r>
    <x v="2945"/>
    <s v="CUST00484"/>
    <s v="POL01880"/>
    <x v="11"/>
    <s v="South"/>
    <n v="105120.96000000001"/>
    <d v="2025-08-29T00:00:00"/>
    <d v="2025-09-05T00:00:00"/>
    <s v="Settled"/>
    <n v="7"/>
    <n v="10"/>
    <s v="AGT061"/>
    <s v="Motor"/>
    <s v="Fast Track"/>
    <n v="1"/>
    <s v="Valid"/>
    <x v="1"/>
    <x v="0"/>
  </r>
  <r>
    <x v="2946"/>
    <s v="CUST00518"/>
    <s v="POL01391"/>
    <x v="14"/>
    <s v="South"/>
    <n v="116010.07"/>
    <d v="2025-02-16T00:00:00"/>
    <d v="2025-02-20T00:00:00"/>
    <s v="Settled"/>
    <n v="4"/>
    <n v="15"/>
    <s v="AGT017"/>
    <s v="Health"/>
    <s v="Standard"/>
    <n v="1"/>
    <s v="Valid"/>
    <x v="2"/>
    <x v="0"/>
  </r>
  <r>
    <x v="2947"/>
    <s v="CUST02247"/>
    <s v="POL02051"/>
    <x v="3"/>
    <s v="West"/>
    <n v="126141.24"/>
    <d v="2025-02-24T00:00:00"/>
    <d v="2025-03-08T00:00:00"/>
    <s v="Settled"/>
    <n v="12"/>
    <n v="12"/>
    <s v="AGT072"/>
    <s v="Home"/>
    <s v="Manual Review"/>
    <n v="1"/>
    <s v="Valid"/>
    <x v="1"/>
    <x v="1"/>
  </r>
  <r>
    <x v="2948"/>
    <s v="CUST01542"/>
    <s v="POL02108"/>
    <x v="5"/>
    <s v="West"/>
    <n v="79474.5"/>
    <d v="2025-09-08T00:00:00"/>
    <d v="2025-09-24T00:00:00"/>
    <s v="Settled"/>
    <n v="16"/>
    <n v="15"/>
    <s v="AGT055"/>
    <s v="Health"/>
    <s v="Manual Review"/>
    <n v="1"/>
    <s v="Valid"/>
    <x v="0"/>
    <x v="1"/>
  </r>
  <r>
    <x v="2949"/>
    <s v="CUST00803"/>
    <s v="POL00606"/>
    <x v="0"/>
    <s v="West"/>
    <n v="88637.66"/>
    <d v="2025-07-01T00:00:00"/>
    <m/>
    <s v="Under Review"/>
    <n v="9"/>
    <n v="10"/>
    <s v="AGT040"/>
    <s v="Motor"/>
    <s v="Fast Track"/>
    <n v="1"/>
    <s v="Valid"/>
    <x v="3"/>
    <x v="1"/>
  </r>
  <r>
    <x v="2950"/>
    <s v="CUST00738"/>
    <s v="POL02434"/>
    <x v="1"/>
    <s v="East"/>
    <n v="202760.33"/>
    <d v="2025-03-16T00:00:00"/>
    <d v="2025-04-14T00:00:00"/>
    <s v="Settled"/>
    <n v="29"/>
    <n v="20"/>
    <s v="AGT034"/>
    <s v="Life"/>
    <s v="Standard"/>
    <n v="1"/>
    <s v="Valid"/>
    <x v="3"/>
    <x v="3"/>
  </r>
  <r>
    <x v="2951"/>
    <s v="CUST01003"/>
    <s v="POL01580"/>
    <x v="14"/>
    <s v="South"/>
    <n v="74853.14"/>
    <d v="2025-04-26T00:00:00"/>
    <d v="2025-05-09T00:00:00"/>
    <s v="Settled"/>
    <n v="13"/>
    <n v="15"/>
    <s v="AGT025"/>
    <s v="Health"/>
    <s v="Standard"/>
    <n v="1"/>
    <s v="Valid"/>
    <x v="2"/>
    <x v="0"/>
  </r>
  <r>
    <x v="2952"/>
    <s v="CUST00588"/>
    <s v="POL01842"/>
    <x v="14"/>
    <s v="North"/>
    <n v="106477.45"/>
    <d v="2025-10-22T00:00:00"/>
    <d v="2025-10-23T00:00:00"/>
    <s v="Settled"/>
    <n v="1"/>
    <n v="15"/>
    <s v="AGT006"/>
    <s v="Health"/>
    <s v="Standard"/>
    <n v="1"/>
    <s v="Valid"/>
    <x v="1"/>
    <x v="2"/>
  </r>
  <r>
    <x v="2953"/>
    <s v="CUST02295"/>
    <s v="POL01978"/>
    <x v="4"/>
    <s v="West"/>
    <n v="230864.84"/>
    <d v="2025-04-21T00:00:00"/>
    <d v="2025-05-08T00:00:00"/>
    <s v="Settled"/>
    <n v="17"/>
    <n v="15"/>
    <s v="AGT007"/>
    <s v="Health"/>
    <s v="Manual Review"/>
    <n v="1"/>
    <s v="Valid"/>
    <x v="3"/>
    <x v="1"/>
  </r>
  <r>
    <x v="2954"/>
    <s v="CUST01452"/>
    <s v="POL02383"/>
    <x v="5"/>
    <s v="North"/>
    <n v="57103.34"/>
    <d v="2025-04-30T00:00:00"/>
    <d v="2025-05-26T00:00:00"/>
    <s v="Settled"/>
    <n v="26"/>
    <n v="15"/>
    <s v="AGT046"/>
    <s v="Health"/>
    <s v="Standard"/>
    <n v="1"/>
    <s v="Valid"/>
    <x v="4"/>
    <x v="2"/>
  </r>
  <r>
    <x v="2955"/>
    <s v="CUST01876"/>
    <s v="POL00961"/>
    <x v="3"/>
    <s v="South"/>
    <n v="36561.71"/>
    <d v="2025-10-05T00:00:00"/>
    <d v="2025-10-14T00:00:00"/>
    <s v="Settled"/>
    <n v="9"/>
    <n v="10"/>
    <s v="AGT069"/>
    <s v="Motor"/>
    <s v="Standard"/>
    <n v="1"/>
    <s v="Valid"/>
    <x v="2"/>
    <x v="0"/>
  </r>
  <r>
    <x v="2956"/>
    <s v="CUST02194"/>
    <s v="POL00022"/>
    <x v="4"/>
    <s v="West"/>
    <n v="102313.11"/>
    <d v="2025-03-10T00:00:00"/>
    <d v="2025-03-25T00:00:00"/>
    <s v="Settled"/>
    <n v="15"/>
    <n v="15"/>
    <s v="AGT056"/>
    <s v="Health"/>
    <s v="Fraud Review"/>
    <n v="1"/>
    <s v="Valid"/>
    <x v="4"/>
    <x v="1"/>
  </r>
  <r>
    <x v="2957"/>
    <s v="CUST01277"/>
    <s v="POL00582"/>
    <x v="10"/>
    <s v="West"/>
    <n v="65747.98"/>
    <d v="2025-06-02T00:00:00"/>
    <d v="2025-06-13T00:00:00"/>
    <s v="Rejected"/>
    <n v="11"/>
    <n v="7"/>
    <s v="AGT069"/>
    <s v="Travel"/>
    <s v="Fast Track"/>
    <n v="1"/>
    <s v="Valid"/>
    <x v="0"/>
    <x v="1"/>
  </r>
  <r>
    <x v="2958"/>
    <s v="CUST00099"/>
    <s v="POL03091"/>
    <x v="4"/>
    <s v="North"/>
    <n v="144070.24"/>
    <d v="2025-04-15T00:00:00"/>
    <d v="2025-04-22T00:00:00"/>
    <s v="Settled"/>
    <n v="7"/>
    <n v="15"/>
    <s v="AGT060"/>
    <s v="Health"/>
    <s v="Standard"/>
    <n v="1"/>
    <s v="Valid"/>
    <x v="4"/>
    <x v="2"/>
  </r>
  <r>
    <x v="2959"/>
    <s v="CUST01256"/>
    <s v="POL00713"/>
    <x v="0"/>
    <s v="East"/>
    <n v="65929.899999999994"/>
    <d v="2025-06-14T00:00:00"/>
    <d v="2025-06-28T00:00:00"/>
    <s v="Settled"/>
    <n v="14"/>
    <n v="10"/>
    <s v="AGT029"/>
    <s v="Motor"/>
    <s v="Standard"/>
    <n v="1"/>
    <s v="Valid"/>
    <x v="3"/>
    <x v="3"/>
  </r>
  <r>
    <x v="2960"/>
    <s v="CUST00947"/>
    <s v="POL00798"/>
    <x v="3"/>
    <s v="North"/>
    <n v="144177.84"/>
    <d v="2025-03-30T00:00:00"/>
    <d v="2025-04-03T00:00:00"/>
    <s v="Settled"/>
    <n v="4"/>
    <n v="10"/>
    <s v="AGT075"/>
    <s v="Motor"/>
    <s v="Standard"/>
    <n v="1"/>
    <s v="Valid"/>
    <x v="0"/>
    <x v="2"/>
  </r>
  <r>
    <x v="2961"/>
    <s v="CUST00458"/>
    <s v="POL02746"/>
    <x v="1"/>
    <s v="West"/>
    <n v="92497.64"/>
    <d v="2025-10-27T00:00:00"/>
    <m/>
    <s v="Pending"/>
    <n v="24"/>
    <n v="20"/>
    <s v="AGT017"/>
    <s v="Life"/>
    <s v="Standard"/>
    <n v="1"/>
    <s v="Valid"/>
    <x v="2"/>
    <x v="1"/>
  </r>
  <r>
    <x v="2962"/>
    <s v="CUST01050"/>
    <s v="POL00755"/>
    <x v="2"/>
    <s v="West"/>
    <n v="578951.89"/>
    <d v="2025-02-15T00:00:00"/>
    <d v="2025-02-27T00:00:00"/>
    <s v="Settled"/>
    <n v="12"/>
    <n v="20"/>
    <s v="AGT022"/>
    <s v="Life"/>
    <s v="Standard"/>
    <n v="1"/>
    <s v="Valid"/>
    <x v="4"/>
    <x v="1"/>
  </r>
  <r>
    <x v="2963"/>
    <s v="CUST00451"/>
    <s v="POL01487"/>
    <x v="9"/>
    <s v="West"/>
    <n v="89680.99"/>
    <d v="2025-07-06T00:00:00"/>
    <m/>
    <s v="Pending"/>
    <n v="7"/>
    <n v="12"/>
    <s v="AGT054"/>
    <s v="Home"/>
    <s v="Standard"/>
    <n v="1"/>
    <s v="Valid"/>
    <x v="2"/>
    <x v="1"/>
  </r>
  <r>
    <x v="2964"/>
    <s v="CUST01560"/>
    <s v="POL01186"/>
    <x v="0"/>
    <s v="North"/>
    <n v="97893.440000000002"/>
    <d v="2025-07-31T00:00:00"/>
    <d v="2025-08-13T00:00:00"/>
    <s v="Settled"/>
    <n v="13"/>
    <n v="10"/>
    <s v="AGT003"/>
    <s v="Motor"/>
    <s v="Standard"/>
    <n v="1"/>
    <s v="Valid"/>
    <x v="0"/>
    <x v="2"/>
  </r>
  <r>
    <x v="2965"/>
    <s v="CUST00212"/>
    <s v="POL02116"/>
    <x v="1"/>
    <s v="East"/>
    <n v="577651.07999999996"/>
    <d v="2025-09-25T00:00:00"/>
    <d v="2025-10-12T00:00:00"/>
    <s v="Settled"/>
    <n v="17"/>
    <n v="20"/>
    <s v="AGT061"/>
    <s v="Life"/>
    <s v="Fast Track"/>
    <n v="1"/>
    <s v="Valid"/>
    <x v="3"/>
    <x v="3"/>
  </r>
  <r>
    <x v="2966"/>
    <s v="CUST02349"/>
    <s v="POL01903"/>
    <x v="11"/>
    <s v="South"/>
    <n v="73722.009999999995"/>
    <d v="2025-02-02T00:00:00"/>
    <d v="2025-02-12T00:00:00"/>
    <s v="Settled"/>
    <n v="10"/>
    <n v="10"/>
    <s v="AGT025"/>
    <s v="Motor"/>
    <s v="Standard"/>
    <n v="1"/>
    <s v="Valid"/>
    <x v="2"/>
    <x v="0"/>
  </r>
  <r>
    <x v="2967"/>
    <s v="CUST00886"/>
    <s v="POL01648"/>
    <x v="14"/>
    <s v="East"/>
    <n v="88964.98"/>
    <d v="2025-10-16T00:00:00"/>
    <d v="2025-11-03T00:00:00"/>
    <s v="Settled"/>
    <n v="18"/>
    <n v="15"/>
    <s v="AGT058"/>
    <s v="Health"/>
    <s v="Standard"/>
    <n v="1"/>
    <s v="Valid"/>
    <x v="0"/>
    <x v="3"/>
  </r>
  <r>
    <x v="2968"/>
    <s v="CUST01861"/>
    <s v="POL01605"/>
    <x v="5"/>
    <s v="Central"/>
    <n v="65902.740000000005"/>
    <d v="2025-03-25T00:00:00"/>
    <d v="2025-04-09T00:00:00"/>
    <s v="Settled"/>
    <n v="15"/>
    <n v="15"/>
    <s v="AGT060"/>
    <s v="Health"/>
    <s v="Standard"/>
    <n v="1"/>
    <s v="Valid"/>
    <x v="3"/>
    <x v="4"/>
  </r>
  <r>
    <x v="2969"/>
    <s v="CUST02474"/>
    <s v="POL02670"/>
    <x v="9"/>
    <s v="North"/>
    <n v="330284.81"/>
    <d v="2025-08-21T00:00:00"/>
    <m/>
    <s v="Pending"/>
    <n v="23"/>
    <n v="12"/>
    <s v="AGT006"/>
    <s v="Home"/>
    <s v="Fraud Review"/>
    <n v="1"/>
    <s v="Valid"/>
    <x v="4"/>
    <x v="2"/>
  </r>
  <r>
    <x v="2970"/>
    <s v="CUST01145"/>
    <s v="POL01861"/>
    <x v="14"/>
    <s v="East"/>
    <n v="106331.23"/>
    <d v="2025-01-18T00:00:00"/>
    <d v="2025-01-30T00:00:00"/>
    <s v="Settled"/>
    <n v="12"/>
    <n v="15"/>
    <s v="AGT027"/>
    <s v="Health"/>
    <s v="Standard"/>
    <n v="1"/>
    <s v="Valid"/>
    <x v="2"/>
    <x v="3"/>
  </r>
  <r>
    <x v="2971"/>
    <s v="CUST00609"/>
    <s v="POL01628"/>
    <x v="6"/>
    <s v="North"/>
    <n v="127103.71"/>
    <d v="2025-02-18T00:00:00"/>
    <d v="2025-02-26T00:00:00"/>
    <s v="Settled"/>
    <n v="8"/>
    <n v="12"/>
    <s v="AGT079"/>
    <s v="Home"/>
    <s v="Standard"/>
    <n v="1"/>
    <s v="Valid"/>
    <x v="2"/>
    <x v="2"/>
  </r>
  <r>
    <x v="2972"/>
    <s v="CUST02433"/>
    <s v="POL02840"/>
    <x v="11"/>
    <s v="East"/>
    <n v="173386.82"/>
    <d v="2025-06-27T00:00:00"/>
    <d v="2025-07-11T00:00:00"/>
    <s v="Settled"/>
    <n v="14"/>
    <n v="10"/>
    <s v="AGT075"/>
    <s v="Motor"/>
    <s v="Standard"/>
    <n v="1"/>
    <s v="Valid"/>
    <x v="0"/>
    <x v="3"/>
  </r>
  <r>
    <x v="2973"/>
    <s v="CUST01374"/>
    <s v="POL00299"/>
    <x v="6"/>
    <s v="East"/>
    <n v="79348.59"/>
    <d v="2025-02-09T00:00:00"/>
    <d v="2025-02-25T00:00:00"/>
    <s v="Settled"/>
    <n v="16"/>
    <n v="12"/>
    <s v="AGT044"/>
    <s v="Home"/>
    <s v="Standard"/>
    <n v="1"/>
    <s v="Valid"/>
    <x v="2"/>
    <x v="3"/>
  </r>
  <r>
    <x v="2974"/>
    <s v="CUST00625"/>
    <s v="POL02668"/>
    <x v="5"/>
    <s v="East"/>
    <n v="72261.94"/>
    <d v="2025-05-30T00:00:00"/>
    <d v="2025-06-15T00:00:00"/>
    <s v="Settled"/>
    <n v="16"/>
    <n v="15"/>
    <s v="AGT035"/>
    <s v="Health"/>
    <s v="Standard"/>
    <n v="1"/>
    <s v="Valid"/>
    <x v="2"/>
    <x v="3"/>
  </r>
  <r>
    <x v="2975"/>
    <s v="CUST00626"/>
    <s v="POL00634"/>
    <x v="3"/>
    <s v="West"/>
    <n v="202311.8"/>
    <d v="2025-05-26T00:00:00"/>
    <m/>
    <s v="Pending"/>
    <n v="22"/>
    <n v="12"/>
    <s v="AGT049"/>
    <s v="Home"/>
    <s v="Manual Review"/>
    <n v="1"/>
    <s v="Valid"/>
    <x v="2"/>
    <x v="1"/>
  </r>
  <r>
    <x v="2976"/>
    <s v="CUST00703"/>
    <s v="POL01062"/>
    <x v="5"/>
    <s v="Central"/>
    <n v="269342.03999999998"/>
    <d v="2025-06-08T00:00:00"/>
    <d v="2025-06-19T00:00:00"/>
    <s v="Settled"/>
    <n v="11"/>
    <n v="15"/>
    <s v="AGT059"/>
    <s v="Health"/>
    <s v="Standard"/>
    <n v="1"/>
    <s v="Valid"/>
    <x v="4"/>
    <x v="4"/>
  </r>
  <r>
    <x v="2977"/>
    <s v="CUST02468"/>
    <s v="POL00043"/>
    <x v="8"/>
    <s v="West"/>
    <n v="308810.89"/>
    <d v="2025-01-22T00:00:00"/>
    <d v="2025-02-17T00:00:00"/>
    <s v="Settled"/>
    <n v="26"/>
    <n v="20"/>
    <s v="AGT004"/>
    <s v="Life"/>
    <s v="Manual Review"/>
    <n v="1"/>
    <s v="Valid"/>
    <x v="3"/>
    <x v="1"/>
  </r>
  <r>
    <x v="2978"/>
    <s v="CUST01323"/>
    <s v="POL01829"/>
    <x v="8"/>
    <s v="Central"/>
    <n v="385700.93"/>
    <d v="2025-09-02T00:00:00"/>
    <m/>
    <s v="Pending"/>
    <n v="26"/>
    <n v="20"/>
    <s v="AGT026"/>
    <s v="Life"/>
    <s v="Standard"/>
    <n v="1"/>
    <s v="Valid"/>
    <x v="1"/>
    <x v="4"/>
  </r>
  <r>
    <x v="2979"/>
    <s v="CUST02125"/>
    <s v="POL02661"/>
    <x v="0"/>
    <s v="North"/>
    <n v="23148.02"/>
    <d v="2025-04-11T00:00:00"/>
    <d v="2025-04-29T00:00:00"/>
    <s v="Settled"/>
    <n v="18"/>
    <n v="10"/>
    <s v="AGT001"/>
    <s v="Motor"/>
    <s v="Manual Review"/>
    <n v="1"/>
    <s v="Valid"/>
    <x v="2"/>
    <x v="2"/>
  </r>
  <r>
    <x v="2980"/>
    <s v="CUST02210"/>
    <s v="POL01222"/>
    <x v="6"/>
    <s v="Central"/>
    <n v="253133.94"/>
    <d v="2025-08-28T00:00:00"/>
    <d v="2025-09-12T00:00:00"/>
    <s v="Settled"/>
    <n v="15"/>
    <n v="12"/>
    <s v="AGT041"/>
    <s v="Home"/>
    <s v="Fast Track"/>
    <n v="1"/>
    <s v="Valid"/>
    <x v="3"/>
    <x v="4"/>
  </r>
  <r>
    <x v="2981"/>
    <s v="CUST01039"/>
    <s v="POL02123"/>
    <x v="5"/>
    <s v="South"/>
    <n v="42038.97"/>
    <d v="2025-03-11T00:00:00"/>
    <d v="2025-03-18T00:00:00"/>
    <s v="Settled"/>
    <n v="7"/>
    <n v="15"/>
    <s v="AGT011"/>
    <s v="Health"/>
    <s v="Standard"/>
    <n v="1"/>
    <s v="Valid"/>
    <x v="2"/>
    <x v="0"/>
  </r>
  <r>
    <x v="2982"/>
    <s v="CUST01796"/>
    <s v="POL01258"/>
    <x v="6"/>
    <s v="North"/>
    <n v="77466.7"/>
    <d v="2025-03-11T00:00:00"/>
    <d v="2025-04-04T00:00:00"/>
    <s v="Settled"/>
    <n v="24"/>
    <n v="12"/>
    <s v="AGT072"/>
    <s v="Home"/>
    <s v="Fraud Review"/>
    <n v="1"/>
    <s v="Valid"/>
    <x v="3"/>
    <x v="2"/>
  </r>
  <r>
    <x v="2983"/>
    <s v="CUST00558"/>
    <s v="POL02430"/>
    <x v="7"/>
    <s v="South"/>
    <n v="33908.29"/>
    <d v="2025-01-13T00:00:00"/>
    <d v="2025-01-23T00:00:00"/>
    <s v="Settled"/>
    <n v="10"/>
    <n v="7"/>
    <s v="AGT032"/>
    <s v="Travel"/>
    <s v="Standard"/>
    <n v="1"/>
    <s v="Valid"/>
    <x v="2"/>
    <x v="0"/>
  </r>
  <r>
    <x v="2984"/>
    <s v="CUST01122"/>
    <s v="POL03196"/>
    <x v="5"/>
    <s v="South"/>
    <n v="55744.51"/>
    <d v="2025-10-13T00:00:00"/>
    <d v="2025-11-01T00:00:00"/>
    <s v="Settled"/>
    <n v="19"/>
    <n v="15"/>
    <s v="AGT071"/>
    <s v="Health"/>
    <s v="Manual Review"/>
    <n v="1"/>
    <s v="Valid"/>
    <x v="3"/>
    <x v="0"/>
  </r>
  <r>
    <x v="2985"/>
    <s v="CUST00953"/>
    <s v="POL02289"/>
    <x v="4"/>
    <s v="West"/>
    <n v="24093.99"/>
    <d v="2025-05-14T00:00:00"/>
    <m/>
    <s v="Pending"/>
    <n v="11"/>
    <n v="15"/>
    <s v="AGT076"/>
    <s v="Health"/>
    <s v="Standard"/>
    <n v="1"/>
    <s v="Valid"/>
    <x v="2"/>
    <x v="1"/>
  </r>
  <r>
    <x v="2986"/>
    <s v="CUST00890"/>
    <s v="POL01090"/>
    <x v="1"/>
    <s v="North"/>
    <n v="134366.62"/>
    <d v="2025-02-14T00:00:00"/>
    <d v="2025-02-22T00:00:00"/>
    <s v="Settled"/>
    <n v="8"/>
    <n v="20"/>
    <s v="AGT022"/>
    <s v="Life"/>
    <s v="Fast Track"/>
    <n v="1"/>
    <s v="Valid"/>
    <x v="3"/>
    <x v="2"/>
  </r>
  <r>
    <x v="2987"/>
    <s v="CUST00388"/>
    <s v="POL02639"/>
    <x v="6"/>
    <s v="East"/>
    <n v="117268.88"/>
    <d v="2025-03-25T00:00:00"/>
    <d v="2025-04-09T00:00:00"/>
    <s v="Settled"/>
    <n v="15"/>
    <n v="12"/>
    <s v="AGT059"/>
    <s v="Home"/>
    <s v="Standard"/>
    <n v="1"/>
    <s v="Valid"/>
    <x v="4"/>
    <x v="3"/>
  </r>
  <r>
    <x v="2988"/>
    <s v="CUST01479"/>
    <s v="POL00122"/>
    <x v="4"/>
    <s v="South"/>
    <n v="224805.31"/>
    <d v="2025-02-15T00:00:00"/>
    <d v="2025-02-23T00:00:00"/>
    <s v="Settled"/>
    <n v="8"/>
    <n v="15"/>
    <s v="AGT004"/>
    <s v="Health"/>
    <s v="Standard"/>
    <n v="1"/>
    <s v="Valid"/>
    <x v="1"/>
    <x v="0"/>
  </r>
  <r>
    <x v="2989"/>
    <s v="CUST00309"/>
    <s v="POL03159"/>
    <x v="9"/>
    <s v="North"/>
    <n v="276096.75"/>
    <d v="2025-02-04T00:00:00"/>
    <d v="2025-02-16T00:00:00"/>
    <s v="Settled"/>
    <n v="12"/>
    <n v="12"/>
    <s v="AGT080"/>
    <s v="Home"/>
    <s v="Standard"/>
    <n v="1"/>
    <s v="Valid"/>
    <x v="2"/>
    <x v="2"/>
  </r>
  <r>
    <x v="2990"/>
    <s v="CUST02317"/>
    <s v="POL02687"/>
    <x v="4"/>
    <s v="Central"/>
    <n v="108958.24"/>
    <d v="2025-01-25T00:00:00"/>
    <d v="2025-02-06T00:00:00"/>
    <s v="Settled"/>
    <n v="12"/>
    <n v="15"/>
    <s v="AGT061"/>
    <s v="Health"/>
    <s v="Standard"/>
    <n v="1"/>
    <s v="Valid"/>
    <x v="3"/>
    <x v="4"/>
  </r>
  <r>
    <x v="2991"/>
    <s v="CUST02173"/>
    <s v="POL02092"/>
    <x v="0"/>
    <s v="East"/>
    <n v="71970.45"/>
    <d v="2025-09-01T00:00:00"/>
    <m/>
    <s v="Pending"/>
    <n v="21"/>
    <n v="10"/>
    <s v="AGT055"/>
    <s v="Motor"/>
    <s v="Manual Review"/>
    <n v="1"/>
    <s v="Valid"/>
    <x v="2"/>
    <x v="3"/>
  </r>
  <r>
    <x v="2992"/>
    <s v="CUST00758"/>
    <s v="POL01987"/>
    <x v="8"/>
    <s v="South"/>
    <n v="503837.74"/>
    <d v="2025-07-14T00:00:00"/>
    <d v="2025-08-06T00:00:00"/>
    <s v="Settled"/>
    <n v="23"/>
    <n v="20"/>
    <s v="AGT047"/>
    <s v="Life"/>
    <s v="Manual Review"/>
    <n v="1"/>
    <s v="Valid"/>
    <x v="3"/>
    <x v="0"/>
  </r>
  <r>
    <x v="2993"/>
    <s v="CUST00396"/>
    <s v="POL00808"/>
    <x v="5"/>
    <s v="West"/>
    <n v="201206.68"/>
    <d v="2025-11-01T00:00:00"/>
    <m/>
    <s v="Pending"/>
    <n v="13"/>
    <n v="15"/>
    <s v="AGT008"/>
    <s v="Health"/>
    <s v="Standard"/>
    <n v="1"/>
    <s v="Valid"/>
    <x v="2"/>
    <x v="1"/>
  </r>
  <r>
    <x v="2994"/>
    <s v="CUST02243"/>
    <s v="POL01381"/>
    <x v="0"/>
    <s v="Central"/>
    <n v="70138.84"/>
    <d v="2025-11-22T00:00:00"/>
    <d v="2025-12-06T00:00:00"/>
    <s v="Settled"/>
    <n v="14"/>
    <n v="10"/>
    <s v="AGT021"/>
    <s v="Motor"/>
    <s v="Manual Review"/>
    <n v="1"/>
    <s v="Valid"/>
    <x v="0"/>
    <x v="4"/>
  </r>
  <r>
    <x v="2995"/>
    <s v="CUST02199"/>
    <s v="POL00325"/>
    <x v="3"/>
    <s v="East"/>
    <n v="71722.789999999994"/>
    <d v="2025-07-27T00:00:00"/>
    <d v="2025-08-07T00:00:00"/>
    <s v="Settled"/>
    <n v="11"/>
    <n v="10"/>
    <s v="AGT056"/>
    <s v="Motor"/>
    <s v="Standard"/>
    <n v="1"/>
    <s v="Valid"/>
    <x v="1"/>
    <x v="3"/>
  </r>
  <r>
    <x v="2996"/>
    <s v="CUST01566"/>
    <s v="POL01085"/>
    <x v="3"/>
    <s v="North"/>
    <n v="74194.8"/>
    <d v="2025-06-29T00:00:00"/>
    <d v="2025-07-23T00:00:00"/>
    <s v="Settled"/>
    <n v="24"/>
    <n v="10"/>
    <s v="AGT018"/>
    <s v="Motor"/>
    <s v="Fraud Review"/>
    <n v="1"/>
    <s v="Valid"/>
    <x v="0"/>
    <x v="2"/>
  </r>
  <r>
    <x v="2997"/>
    <s v="CUST01420"/>
    <s v="POL01888"/>
    <x v="4"/>
    <s v="Central"/>
    <n v="163840.64000000001"/>
    <d v="2025-11-07T00:00:00"/>
    <d v="2025-11-25T00:00:00"/>
    <s v="Settled"/>
    <n v="18"/>
    <n v="15"/>
    <s v="AGT052"/>
    <s v="Health"/>
    <s v="Standard"/>
    <n v="1"/>
    <s v="Valid"/>
    <x v="3"/>
    <x v="4"/>
  </r>
  <r>
    <x v="2998"/>
    <s v="CUST00523"/>
    <s v="POL01159"/>
    <x v="12"/>
    <s v="South"/>
    <n v="12325.7"/>
    <d v="2025-11-12T00:00:00"/>
    <m/>
    <s v="Under Review"/>
    <n v="4"/>
    <n v="7"/>
    <s v="AGT067"/>
    <s v="Travel"/>
    <s v="Standard"/>
    <n v="1"/>
    <s v="Valid"/>
    <x v="1"/>
    <x v="0"/>
  </r>
  <r>
    <x v="2999"/>
    <s v="CUST02214"/>
    <s v="POL02467"/>
    <x v="14"/>
    <s v="North"/>
    <n v="85910.25"/>
    <d v="2025-02-25T00:00:00"/>
    <d v="2025-03-10T00:00:00"/>
    <s v="Settled"/>
    <n v="13"/>
    <n v="15"/>
    <s v="AGT071"/>
    <s v="Health"/>
    <s v="Standard"/>
    <n v="1"/>
    <s v="Valid"/>
    <x v="4"/>
    <x v="2"/>
  </r>
  <r>
    <x v="3000"/>
    <s v="CUST01567"/>
    <s v="POL02731"/>
    <x v="11"/>
    <s v="North"/>
    <n v="84333.36"/>
    <d v="2025-07-19T00:00:00"/>
    <d v="2025-08-01T00:00:00"/>
    <s v="Settled"/>
    <n v="13"/>
    <n v="10"/>
    <s v="AGT006"/>
    <s v="Motor"/>
    <s v="Standard"/>
    <n v="1"/>
    <s v="Valid"/>
    <x v="3"/>
    <x v="2"/>
  </r>
  <r>
    <x v="3001"/>
    <s v="CUST00899"/>
    <s v="POL01798"/>
    <x v="2"/>
    <s v="North"/>
    <n v="87633.04"/>
    <d v="2025-09-14T00:00:00"/>
    <m/>
    <s v="Pending"/>
    <n v="26"/>
    <n v="20"/>
    <s v="AGT044"/>
    <s v="Life"/>
    <s v="Manual Review"/>
    <n v="1"/>
    <s v="Valid"/>
    <x v="0"/>
    <x v="2"/>
  </r>
  <r>
    <x v="3002"/>
    <s v="CUST02403"/>
    <s v="POL01091"/>
    <x v="3"/>
    <s v="Central"/>
    <n v="117981.48"/>
    <d v="2025-10-19T00:00:00"/>
    <d v="2025-10-22T00:00:00"/>
    <s v="Settled"/>
    <n v="3"/>
    <n v="10"/>
    <s v="AGT011"/>
    <s v="Motor"/>
    <s v="Fast Track"/>
    <n v="1"/>
    <s v="Valid"/>
    <x v="2"/>
    <x v="4"/>
  </r>
  <r>
    <x v="3003"/>
    <s v="CUST00729"/>
    <s v="POL00972"/>
    <x v="14"/>
    <s v="Central"/>
    <n v="171086.62"/>
    <d v="2025-05-17T00:00:00"/>
    <d v="2025-06-03T00:00:00"/>
    <s v="Settled"/>
    <n v="17"/>
    <n v="15"/>
    <s v="AGT020"/>
    <s v="Health"/>
    <s v="Standard"/>
    <n v="1"/>
    <s v="Valid"/>
    <x v="0"/>
    <x v="4"/>
  </r>
  <r>
    <x v="3004"/>
    <s v="CUST00546"/>
    <s v="POL01750"/>
    <x v="1"/>
    <s v="East"/>
    <n v="84674.28"/>
    <d v="2025-08-01T00:00:00"/>
    <d v="2025-08-25T00:00:00"/>
    <s v="Settled"/>
    <n v="24"/>
    <n v="20"/>
    <s v="AGT071"/>
    <s v="Life"/>
    <s v="Standard"/>
    <n v="1"/>
    <s v="Valid"/>
    <x v="4"/>
    <x v="3"/>
  </r>
  <r>
    <x v="3005"/>
    <s v="CUST01901"/>
    <s v="POL02304"/>
    <x v="6"/>
    <s v="West"/>
    <n v="84082.41"/>
    <d v="2025-06-13T00:00:00"/>
    <d v="2025-06-25T00:00:00"/>
    <s v="Settled"/>
    <n v="12"/>
    <n v="12"/>
    <s v="AGT059"/>
    <s v="Home"/>
    <s v="Standard"/>
    <n v="1"/>
    <s v="Valid"/>
    <x v="0"/>
    <x v="1"/>
  </r>
  <r>
    <x v="3006"/>
    <s v="CUST00408"/>
    <s v="POL00406"/>
    <x v="11"/>
    <s v="West"/>
    <n v="50771.519999999997"/>
    <d v="2025-07-30T00:00:00"/>
    <d v="2025-08-04T00:00:00"/>
    <s v="Settled"/>
    <n v="5"/>
    <n v="10"/>
    <s v="AGT055"/>
    <s v="Motor"/>
    <s v="Manual Review"/>
    <n v="1"/>
    <s v="Valid"/>
    <x v="2"/>
    <x v="1"/>
  </r>
  <r>
    <x v="3007"/>
    <s v="CUST02266"/>
    <s v="POL01434"/>
    <x v="1"/>
    <s v="East"/>
    <n v="168347.25"/>
    <d v="2025-08-10T00:00:00"/>
    <d v="2025-08-30T00:00:00"/>
    <s v="Settled"/>
    <n v="20"/>
    <n v="20"/>
    <s v="AGT061"/>
    <s v="Life"/>
    <s v="Standard"/>
    <n v="1"/>
    <s v="Valid"/>
    <x v="3"/>
    <x v="3"/>
  </r>
  <r>
    <x v="3008"/>
    <s v="CUST00879"/>
    <s v="POL01410"/>
    <x v="3"/>
    <s v="West"/>
    <n v="39895.699999999997"/>
    <d v="2025-07-14T00:00:00"/>
    <d v="2025-08-11T00:00:00"/>
    <s v="Settled"/>
    <n v="28"/>
    <n v="10"/>
    <s v="AGT010"/>
    <s v="Motor"/>
    <s v="Fraud Review"/>
    <n v="1"/>
    <s v="Valid"/>
    <x v="1"/>
    <x v="1"/>
  </r>
  <r>
    <x v="3009"/>
    <s v="CUST00798"/>
    <s v="POL00918"/>
    <x v="5"/>
    <s v="Central"/>
    <n v="60526.64"/>
    <d v="2025-09-19T00:00:00"/>
    <d v="2025-10-08T00:00:00"/>
    <s v="Rejected"/>
    <n v="19"/>
    <n v="15"/>
    <s v="AGT042"/>
    <s v="Health"/>
    <s v="Manual Review"/>
    <n v="1"/>
    <s v="Valid"/>
    <x v="1"/>
    <x v="4"/>
  </r>
  <r>
    <x v="3010"/>
    <s v="CUST00678"/>
    <s v="POL00761"/>
    <x v="4"/>
    <s v="North"/>
    <n v="126357.41"/>
    <d v="2025-01-25T00:00:00"/>
    <d v="2025-02-18T00:00:00"/>
    <s v="Rejected"/>
    <n v="24"/>
    <n v="15"/>
    <s v="AGT019"/>
    <s v="Health"/>
    <s v="Standard"/>
    <n v="1"/>
    <s v="Valid"/>
    <x v="3"/>
    <x v="2"/>
  </r>
  <r>
    <x v="3011"/>
    <s v="CUST01398"/>
    <s v="POL02692"/>
    <x v="5"/>
    <s v="North"/>
    <n v="191231.06"/>
    <d v="2025-01-20T00:00:00"/>
    <d v="2025-01-21T00:00:00"/>
    <s v="Settled"/>
    <n v="1"/>
    <n v="15"/>
    <s v="AGT008"/>
    <s v="Health"/>
    <s v="Fast Track"/>
    <n v="1"/>
    <s v="Valid"/>
    <x v="3"/>
    <x v="2"/>
  </r>
  <r>
    <x v="3012"/>
    <s v="CUST02064"/>
    <s v="POL01384"/>
    <x v="0"/>
    <s v="West"/>
    <n v="93043.85"/>
    <d v="2025-10-06T00:00:00"/>
    <d v="2025-10-15T00:00:00"/>
    <s v="Settled"/>
    <n v="9"/>
    <n v="10"/>
    <s v="AGT074"/>
    <s v="Motor"/>
    <s v="Standard"/>
    <n v="1"/>
    <s v="Valid"/>
    <x v="0"/>
    <x v="1"/>
  </r>
  <r>
    <x v="3013"/>
    <s v="CUST01374"/>
    <s v="POL01845"/>
    <x v="4"/>
    <s v="West"/>
    <n v="46929.33"/>
    <d v="2025-05-10T00:00:00"/>
    <d v="2025-05-31T00:00:00"/>
    <s v="Rejected"/>
    <n v="21"/>
    <n v="15"/>
    <s v="AGT034"/>
    <s v="Health"/>
    <s v="Manual Review"/>
    <n v="1"/>
    <s v="Valid"/>
    <x v="2"/>
    <x v="1"/>
  </r>
  <r>
    <x v="3014"/>
    <s v="CUST00597"/>
    <s v="POL00123"/>
    <x v="8"/>
    <s v="North"/>
    <n v="501675.3"/>
    <d v="2025-05-09T00:00:00"/>
    <d v="2025-05-29T00:00:00"/>
    <s v="Settled"/>
    <n v="20"/>
    <n v="20"/>
    <s v="AGT017"/>
    <s v="Life"/>
    <s v="Standard"/>
    <n v="1"/>
    <s v="Valid"/>
    <x v="2"/>
    <x v="2"/>
  </r>
  <r>
    <x v="3015"/>
    <s v="CUST01254"/>
    <s v="POL00908"/>
    <x v="8"/>
    <s v="South"/>
    <n v="444247.03"/>
    <d v="2025-09-13T00:00:00"/>
    <d v="2025-10-02T00:00:00"/>
    <s v="Settled"/>
    <n v="19"/>
    <n v="20"/>
    <s v="AGT068"/>
    <s v="Life"/>
    <s v="Standard"/>
    <n v="1"/>
    <s v="Valid"/>
    <x v="0"/>
    <x v="0"/>
  </r>
  <r>
    <x v="3016"/>
    <s v="CUST00142"/>
    <s v="POL00716"/>
    <x v="3"/>
    <s v="West"/>
    <n v="9658.7199999999993"/>
    <d v="2025-07-02T00:00:00"/>
    <d v="2025-07-06T00:00:00"/>
    <s v="Settled"/>
    <n v="4"/>
    <n v="10"/>
    <s v="AGT057"/>
    <s v="Motor"/>
    <s v="Standard"/>
    <n v="1"/>
    <s v="Valid"/>
    <x v="0"/>
    <x v="1"/>
  </r>
  <r>
    <x v="3017"/>
    <s v="CUST00277"/>
    <s v="POL01052"/>
    <x v="7"/>
    <s v="East"/>
    <n v="67163.91"/>
    <d v="2025-06-28T00:00:00"/>
    <d v="2025-07-12T00:00:00"/>
    <s v="Settled"/>
    <n v="14"/>
    <n v="7"/>
    <s v="AGT025"/>
    <s v="Travel"/>
    <s v="Manual Review"/>
    <n v="1"/>
    <s v="Valid"/>
    <x v="0"/>
    <x v="3"/>
  </r>
  <r>
    <x v="3018"/>
    <s v="CUST00459"/>
    <s v="POL02694"/>
    <x v="9"/>
    <s v="Central"/>
    <n v="119973.89"/>
    <d v="2025-11-08T00:00:00"/>
    <d v="2025-11-22T00:00:00"/>
    <s v="Rejected"/>
    <n v="14"/>
    <n v="12"/>
    <s v="AGT066"/>
    <s v="Home"/>
    <s v="Standard"/>
    <n v="1"/>
    <s v="Valid"/>
    <x v="3"/>
    <x v="4"/>
  </r>
  <r>
    <x v="3019"/>
    <s v="CUST00193"/>
    <s v="POL01830"/>
    <x v="8"/>
    <s v="West"/>
    <n v="335194.25"/>
    <d v="2025-04-25T00:00:00"/>
    <d v="2025-05-02T00:00:00"/>
    <s v="Settled"/>
    <n v="7"/>
    <n v="20"/>
    <s v="AGT059"/>
    <s v="Life"/>
    <s v="Fast Track"/>
    <n v="1"/>
    <s v="Valid"/>
    <x v="4"/>
    <x v="1"/>
  </r>
  <r>
    <x v="3020"/>
    <s v="CUST01160"/>
    <s v="POL02888"/>
    <x v="7"/>
    <s v="East"/>
    <n v="9663.01"/>
    <d v="2025-03-30T00:00:00"/>
    <d v="2025-04-12T00:00:00"/>
    <s v="Settled"/>
    <n v="13"/>
    <n v="7"/>
    <s v="AGT022"/>
    <s v="Travel"/>
    <s v="Standard"/>
    <n v="1"/>
    <s v="Valid"/>
    <x v="2"/>
    <x v="3"/>
  </r>
  <r>
    <x v="3021"/>
    <s v="CUST00028"/>
    <s v="POL01354"/>
    <x v="3"/>
    <s v="West"/>
    <n v="185570.27"/>
    <d v="2025-01-14T00:00:00"/>
    <m/>
    <s v="Pending"/>
    <n v="8"/>
    <n v="10"/>
    <s v="AGT021"/>
    <s v="Motor"/>
    <s v="Standard"/>
    <n v="1"/>
    <s v="Valid"/>
    <x v="4"/>
    <x v="1"/>
  </r>
  <r>
    <x v="3022"/>
    <s v="CUST01298"/>
    <s v="POL02465"/>
    <x v="5"/>
    <s v="West"/>
    <n v="105813.42"/>
    <d v="2025-11-12T00:00:00"/>
    <d v="2025-12-02T00:00:00"/>
    <s v="Settled"/>
    <n v="20"/>
    <n v="15"/>
    <s v="AGT014"/>
    <s v="Health"/>
    <s v="Manual Review"/>
    <n v="1"/>
    <s v="Valid"/>
    <x v="0"/>
    <x v="1"/>
  </r>
  <r>
    <x v="3023"/>
    <s v="CUST01888"/>
    <s v="POL00514"/>
    <x v="7"/>
    <s v="North"/>
    <n v="49651.08"/>
    <d v="2025-01-03T00:00:00"/>
    <d v="2025-01-12T00:00:00"/>
    <s v="Settled"/>
    <n v="9"/>
    <n v="7"/>
    <s v="AGT027"/>
    <s v="Travel"/>
    <s v="Standard"/>
    <n v="1"/>
    <s v="Valid"/>
    <x v="2"/>
    <x v="2"/>
  </r>
  <r>
    <x v="3024"/>
    <s v="CUST01612"/>
    <s v="POL02610"/>
    <x v="14"/>
    <s v="South"/>
    <n v="35952.129999999997"/>
    <d v="2025-05-20T00:00:00"/>
    <m/>
    <s v="Pending"/>
    <n v="26"/>
    <n v="15"/>
    <s v="AGT023"/>
    <s v="Health"/>
    <s v="Standard"/>
    <n v="1"/>
    <s v="Valid"/>
    <x v="0"/>
    <x v="0"/>
  </r>
  <r>
    <x v="3025"/>
    <s v="CUST00279"/>
    <s v="POL01954"/>
    <x v="7"/>
    <s v="South"/>
    <n v="41839.99"/>
    <d v="2025-05-22T00:00:00"/>
    <d v="2025-06-02T00:00:00"/>
    <s v="Settled"/>
    <n v="11"/>
    <n v="7"/>
    <s v="AGT027"/>
    <s v="Travel"/>
    <s v="Standard"/>
    <n v="1"/>
    <s v="Valid"/>
    <x v="3"/>
    <x v="0"/>
  </r>
  <r>
    <x v="3026"/>
    <s v="CUST00335"/>
    <s v="POL00125"/>
    <x v="5"/>
    <s v="Central"/>
    <n v="120092.37"/>
    <d v="2025-11-06T00:00:00"/>
    <d v="2025-11-15T00:00:00"/>
    <s v="Settled"/>
    <n v="9"/>
    <n v="15"/>
    <s v="AGT017"/>
    <s v="Health"/>
    <s v="Standard"/>
    <n v="1"/>
    <s v="Valid"/>
    <x v="0"/>
    <x v="4"/>
  </r>
  <r>
    <x v="3027"/>
    <s v="CUST02321"/>
    <s v="POL02206"/>
    <x v="5"/>
    <s v="Central"/>
    <n v="76825.47"/>
    <d v="2025-06-11T00:00:00"/>
    <d v="2025-07-04T00:00:00"/>
    <s v="Settled"/>
    <n v="23"/>
    <n v="15"/>
    <s v="AGT011"/>
    <s v="Health"/>
    <s v="Standard"/>
    <n v="1"/>
    <s v="Valid"/>
    <x v="0"/>
    <x v="4"/>
  </r>
  <r>
    <x v="3028"/>
    <s v="CUST01734"/>
    <s v="POL01534"/>
    <x v="14"/>
    <s v="North"/>
    <n v="36674.730000000003"/>
    <d v="2025-01-03T00:00:00"/>
    <d v="2025-01-04T00:00:00"/>
    <s v="Settled"/>
    <n v="1"/>
    <n v="15"/>
    <s v="AGT057"/>
    <s v="Health"/>
    <s v="Standard"/>
    <n v="1"/>
    <s v="Valid"/>
    <x v="0"/>
    <x v="2"/>
  </r>
  <r>
    <x v="3029"/>
    <s v="CUST00510"/>
    <s v="POL00001"/>
    <x v="9"/>
    <s v="West"/>
    <n v="105692.97"/>
    <d v="2025-03-18T00:00:00"/>
    <d v="2025-04-01T00:00:00"/>
    <s v="Settled"/>
    <n v="14"/>
    <n v="12"/>
    <s v="AGT029"/>
    <s v="Home"/>
    <s v="Manual Review"/>
    <n v="1"/>
    <s v="Valid"/>
    <x v="0"/>
    <x v="1"/>
  </r>
  <r>
    <x v="3030"/>
    <s v="CUST01319"/>
    <s v="POL02711"/>
    <x v="4"/>
    <s v="East"/>
    <n v="45689.21"/>
    <d v="2025-06-20T00:00:00"/>
    <m/>
    <s v="Pending"/>
    <n v="30"/>
    <n v="15"/>
    <s v="AGT009"/>
    <s v="Health"/>
    <s v="Fraud Review"/>
    <n v="1"/>
    <s v="Valid"/>
    <x v="0"/>
    <x v="3"/>
  </r>
  <r>
    <x v="3031"/>
    <s v="CUST01759"/>
    <s v="POL01718"/>
    <x v="9"/>
    <s v="North"/>
    <n v="69870.13"/>
    <d v="2025-09-25T00:00:00"/>
    <m/>
    <s v="Under Review"/>
    <n v="9"/>
    <n v="12"/>
    <s v="AGT058"/>
    <s v="Home"/>
    <s v="Standard"/>
    <n v="1"/>
    <s v="Valid"/>
    <x v="4"/>
    <x v="2"/>
  </r>
  <r>
    <x v="3032"/>
    <s v="CUST00429"/>
    <s v="POL01942"/>
    <x v="8"/>
    <s v="South"/>
    <n v="637659.59"/>
    <d v="2025-01-19T00:00:00"/>
    <m/>
    <s v="Pending"/>
    <n v="33"/>
    <n v="20"/>
    <s v="AGT019"/>
    <s v="Life"/>
    <s v="Fraud Review"/>
    <n v="1"/>
    <s v="Valid"/>
    <x v="3"/>
    <x v="0"/>
  </r>
  <r>
    <x v="3033"/>
    <s v="CUST00137"/>
    <s v="POL01847"/>
    <x v="14"/>
    <s v="Central"/>
    <n v="89930.47"/>
    <d v="2025-08-30T00:00:00"/>
    <d v="2025-09-12T00:00:00"/>
    <s v="Settled"/>
    <n v="13"/>
    <n v="15"/>
    <s v="AGT033"/>
    <s v="Health"/>
    <s v="Standard"/>
    <n v="1"/>
    <s v="Valid"/>
    <x v="1"/>
    <x v="4"/>
  </r>
  <r>
    <x v="3034"/>
    <s v="CUST01234"/>
    <s v="POL00290"/>
    <x v="6"/>
    <s v="South"/>
    <n v="104366.92"/>
    <d v="2025-02-28T00:00:00"/>
    <d v="2025-03-14T00:00:00"/>
    <s v="Settled"/>
    <n v="14"/>
    <n v="12"/>
    <s v="AGT068"/>
    <s v="Home"/>
    <s v="Standard"/>
    <n v="1"/>
    <s v="Valid"/>
    <x v="1"/>
    <x v="0"/>
  </r>
  <r>
    <x v="3035"/>
    <s v="CUST01721"/>
    <s v="POL01063"/>
    <x v="3"/>
    <s v="West"/>
    <n v="30275.68"/>
    <d v="2025-03-04T00:00:00"/>
    <d v="2025-03-10T00:00:00"/>
    <s v="Settled"/>
    <n v="6"/>
    <n v="10"/>
    <s v="AGT024"/>
    <s v="Motor"/>
    <s v="Standard"/>
    <n v="1"/>
    <s v="Valid"/>
    <x v="2"/>
    <x v="1"/>
  </r>
  <r>
    <x v="3036"/>
    <s v="CUST01059"/>
    <s v="POL02246"/>
    <x v="3"/>
    <s v="East"/>
    <n v="63093.45"/>
    <d v="2025-02-17T00:00:00"/>
    <d v="2025-03-01T00:00:00"/>
    <s v="Settled"/>
    <n v="12"/>
    <n v="10"/>
    <s v="AGT015"/>
    <s v="Motor"/>
    <s v="Standard"/>
    <n v="1"/>
    <s v="Valid"/>
    <x v="0"/>
    <x v="3"/>
  </r>
  <r>
    <x v="3037"/>
    <s v="CUST00867"/>
    <s v="POL01084"/>
    <x v="12"/>
    <s v="East"/>
    <n v="27209.83"/>
    <d v="2025-03-04T00:00:00"/>
    <d v="2025-03-20T00:00:00"/>
    <s v="Settled"/>
    <n v="16"/>
    <n v="7"/>
    <s v="AGT057"/>
    <s v="Travel"/>
    <s v="Standard"/>
    <n v="1"/>
    <s v="Valid"/>
    <x v="0"/>
    <x v="3"/>
  </r>
  <r>
    <x v="3038"/>
    <s v="CUST02249"/>
    <s v="POL02843"/>
    <x v="14"/>
    <s v="East"/>
    <n v="44906.720000000001"/>
    <d v="2025-07-25T00:00:00"/>
    <d v="2025-08-13T00:00:00"/>
    <s v="Settled"/>
    <n v="19"/>
    <n v="15"/>
    <s v="AGT007"/>
    <s v="Health"/>
    <s v="Standard"/>
    <n v="1"/>
    <s v="Valid"/>
    <x v="4"/>
    <x v="3"/>
  </r>
  <r>
    <x v="3039"/>
    <s v="CUST00169"/>
    <s v="POL01017"/>
    <x v="11"/>
    <s v="East"/>
    <n v="131583.26999999999"/>
    <d v="2025-10-16T00:00:00"/>
    <d v="2025-10-27T00:00:00"/>
    <s v="Settled"/>
    <n v="11"/>
    <n v="10"/>
    <s v="AGT042"/>
    <s v="Motor"/>
    <s v="Standard"/>
    <n v="1"/>
    <s v="Valid"/>
    <x v="1"/>
    <x v="3"/>
  </r>
  <r>
    <x v="3040"/>
    <s v="CUST01866"/>
    <s v="POL01471"/>
    <x v="4"/>
    <s v="Central"/>
    <n v="166798.21"/>
    <d v="2025-01-23T00:00:00"/>
    <m/>
    <s v="Pending"/>
    <n v="16"/>
    <n v="15"/>
    <s v="AGT066"/>
    <s v="Health"/>
    <s v="Standard"/>
    <n v="1"/>
    <s v="Valid"/>
    <x v="2"/>
    <x v="4"/>
  </r>
  <r>
    <x v="3041"/>
    <s v="CUST00938"/>
    <s v="POL01426"/>
    <x v="3"/>
    <s v="South"/>
    <n v="39289.839999999997"/>
    <d v="2025-11-03T00:00:00"/>
    <d v="2025-11-18T00:00:00"/>
    <s v="Settled"/>
    <n v="15"/>
    <n v="10"/>
    <s v="AGT035"/>
    <s v="Motor"/>
    <s v="Standard"/>
    <n v="1"/>
    <s v="Valid"/>
    <x v="3"/>
    <x v="0"/>
  </r>
  <r>
    <x v="3042"/>
    <s v="CUST02365"/>
    <s v="POL00061"/>
    <x v="4"/>
    <s v="North"/>
    <n v="109940.66"/>
    <d v="2025-03-15T00:00:00"/>
    <d v="2025-03-26T00:00:00"/>
    <s v="Settled"/>
    <n v="11"/>
    <n v="15"/>
    <s v="AGT013"/>
    <s v="Health"/>
    <s v="Standard"/>
    <n v="1"/>
    <s v="Valid"/>
    <x v="0"/>
    <x v="2"/>
  </r>
  <r>
    <x v="3043"/>
    <s v="CUST00971"/>
    <s v="POL02599"/>
    <x v="9"/>
    <s v="South"/>
    <n v="32990.25"/>
    <d v="2025-11-25T00:00:00"/>
    <d v="2025-11-30T00:00:00"/>
    <s v="Settled"/>
    <n v="5"/>
    <n v="12"/>
    <s v="AGT064"/>
    <s v="Home"/>
    <s v="Standard"/>
    <n v="1"/>
    <s v="Valid"/>
    <x v="3"/>
    <x v="0"/>
  </r>
  <r>
    <x v="3044"/>
    <s v="CUST02380"/>
    <s v="POL00435"/>
    <x v="14"/>
    <s v="West"/>
    <n v="104533.43"/>
    <d v="2025-09-28T00:00:00"/>
    <d v="2025-10-14T00:00:00"/>
    <s v="Settled"/>
    <n v="16"/>
    <n v="15"/>
    <s v="AGT059"/>
    <s v="Health"/>
    <s v="Manual Review"/>
    <n v="1"/>
    <s v="Valid"/>
    <x v="3"/>
    <x v="1"/>
  </r>
  <r>
    <x v="3045"/>
    <s v="CUST01951"/>
    <s v="POL01501"/>
    <x v="1"/>
    <s v="East"/>
    <n v="498526.38"/>
    <d v="2025-08-18T00:00:00"/>
    <d v="2025-09-10T00:00:00"/>
    <s v="Settled"/>
    <n v="23"/>
    <n v="20"/>
    <s v="AGT031"/>
    <s v="Life"/>
    <s v="Standard"/>
    <n v="1"/>
    <s v="Valid"/>
    <x v="0"/>
    <x v="3"/>
  </r>
  <r>
    <x v="3046"/>
    <s v="CUST01008"/>
    <s v="POL02906"/>
    <x v="1"/>
    <s v="West"/>
    <n v="144600.84"/>
    <d v="2025-06-14T00:00:00"/>
    <m/>
    <s v="Pending"/>
    <n v="24"/>
    <n v="20"/>
    <s v="AGT013"/>
    <s v="Life"/>
    <s v="Standard"/>
    <n v="1"/>
    <s v="Valid"/>
    <x v="0"/>
    <x v="1"/>
  </r>
  <r>
    <x v="3047"/>
    <s v="CUST02120"/>
    <s v="POL03180"/>
    <x v="3"/>
    <s v="South"/>
    <n v="111079.11"/>
    <d v="2025-11-07T00:00:00"/>
    <d v="2025-11-13T00:00:00"/>
    <s v="Settled"/>
    <n v="6"/>
    <n v="12"/>
    <s v="AGT044"/>
    <s v="Home"/>
    <s v="Standard"/>
    <n v="1"/>
    <s v="Valid"/>
    <x v="1"/>
    <x v="0"/>
  </r>
  <r>
    <x v="3048"/>
    <s v="CUST01491"/>
    <s v="POL00737"/>
    <x v="12"/>
    <s v="East"/>
    <n v="32594.45"/>
    <d v="2025-06-08T00:00:00"/>
    <d v="2025-06-20T00:00:00"/>
    <s v="Settled"/>
    <n v="12"/>
    <n v="7"/>
    <s v="AGT063"/>
    <s v="Travel"/>
    <s v="Manual Review"/>
    <n v="1"/>
    <s v="Valid"/>
    <x v="4"/>
    <x v="3"/>
  </r>
  <r>
    <x v="3049"/>
    <s v="CUST00059"/>
    <s v="POL01204"/>
    <x v="12"/>
    <s v="Central"/>
    <n v="196199.05"/>
    <d v="2025-02-19T00:00:00"/>
    <m/>
    <s v="Pending"/>
    <n v="10"/>
    <n v="7"/>
    <s v="AGT003"/>
    <s v="Travel"/>
    <s v="Manual Review"/>
    <n v="1"/>
    <s v="Valid"/>
    <x v="1"/>
    <x v="4"/>
  </r>
  <r>
    <x v="3050"/>
    <s v="CUST01360"/>
    <s v="POL01811"/>
    <x v="10"/>
    <s v="East"/>
    <n v="160569.17000000001"/>
    <d v="2025-04-21T00:00:00"/>
    <d v="2025-05-10T00:00:00"/>
    <s v="Settled"/>
    <n v="19"/>
    <n v="7"/>
    <s v="AGT040"/>
    <s v="Travel"/>
    <s v="Fraud Review"/>
    <n v="1"/>
    <s v="Valid"/>
    <x v="2"/>
    <x v="3"/>
  </r>
  <r>
    <x v="3051"/>
    <s v="CUST00812"/>
    <s v="POL02238"/>
    <x v="14"/>
    <s v="West"/>
    <n v="104783.75"/>
    <d v="2025-02-22T00:00:00"/>
    <m/>
    <s v="Pending"/>
    <n v="8"/>
    <n v="15"/>
    <s v="AGT028"/>
    <s v="Health"/>
    <s v="Standard"/>
    <n v="1"/>
    <s v="Valid"/>
    <x v="4"/>
    <x v="1"/>
  </r>
  <r>
    <x v="3052"/>
    <s v="CUST01879"/>
    <s v="POL00801"/>
    <x v="2"/>
    <s v="West"/>
    <n v="194879.6"/>
    <d v="2025-03-29T00:00:00"/>
    <d v="2025-04-11T00:00:00"/>
    <s v="Settled"/>
    <n v="13"/>
    <n v="20"/>
    <s v="AGT029"/>
    <s v="Life"/>
    <s v="Manual Review"/>
    <n v="1"/>
    <s v="Valid"/>
    <x v="4"/>
    <x v="1"/>
  </r>
  <r>
    <x v="3053"/>
    <s v="CUST01164"/>
    <s v="POL01757"/>
    <x v="3"/>
    <s v="West"/>
    <n v="76194.179999999993"/>
    <d v="2025-01-14T00:00:00"/>
    <d v="2025-01-20T00:00:00"/>
    <s v="Settled"/>
    <n v="6"/>
    <n v="10"/>
    <s v="AGT019"/>
    <s v="Motor"/>
    <s v="Standard"/>
    <n v="1"/>
    <s v="Valid"/>
    <x v="0"/>
    <x v="1"/>
  </r>
  <r>
    <x v="3054"/>
    <s v="CUST02474"/>
    <s v="POL02670"/>
    <x v="6"/>
    <s v="South"/>
    <n v="228732.51"/>
    <d v="2025-06-06T00:00:00"/>
    <m/>
    <s v="Pending"/>
    <n v="22"/>
    <n v="12"/>
    <s v="AGT053"/>
    <s v="Home"/>
    <s v="Fraud Review"/>
    <n v="1"/>
    <s v="Valid"/>
    <x v="4"/>
    <x v="0"/>
  </r>
  <r>
    <x v="3055"/>
    <s v="CUST00257"/>
    <s v="POL02440"/>
    <x v="6"/>
    <s v="West"/>
    <n v="37055.03"/>
    <d v="2025-06-29T00:00:00"/>
    <d v="2025-07-14T00:00:00"/>
    <s v="Settled"/>
    <n v="15"/>
    <n v="12"/>
    <s v="AGT071"/>
    <s v="Home"/>
    <s v="Manual Review"/>
    <n v="1"/>
    <s v="Valid"/>
    <x v="4"/>
    <x v="1"/>
  </r>
  <r>
    <x v="3056"/>
    <s v="CUST00287"/>
    <s v="POL02631"/>
    <x v="9"/>
    <s v="South"/>
    <n v="28248.639999999999"/>
    <d v="2025-06-20T00:00:00"/>
    <d v="2025-07-06T00:00:00"/>
    <s v="Settled"/>
    <n v="16"/>
    <n v="12"/>
    <s v="AGT008"/>
    <s v="Home"/>
    <s v="Standard"/>
    <n v="1"/>
    <s v="Valid"/>
    <x v="0"/>
    <x v="0"/>
  </r>
  <r>
    <x v="3057"/>
    <s v="CUST02249"/>
    <s v="POL02843"/>
    <x v="4"/>
    <s v="South"/>
    <n v="40357.379999999997"/>
    <d v="2025-03-15T00:00:00"/>
    <d v="2025-03-17T00:00:00"/>
    <s v="Rejected"/>
    <n v="2"/>
    <n v="15"/>
    <s v="AGT002"/>
    <s v="Health"/>
    <s v="Fast Track"/>
    <n v="1"/>
    <s v="Valid"/>
    <x v="4"/>
    <x v="0"/>
  </r>
  <r>
    <x v="3058"/>
    <s v="CUST02321"/>
    <s v="POL02757"/>
    <x v="4"/>
    <s v="East"/>
    <n v="139515.51999999999"/>
    <d v="2025-03-30T00:00:00"/>
    <d v="2025-04-18T00:00:00"/>
    <s v="Settled"/>
    <n v="19"/>
    <n v="15"/>
    <s v="AGT032"/>
    <s v="Health"/>
    <s v="Standard"/>
    <n v="1"/>
    <s v="Valid"/>
    <x v="0"/>
    <x v="3"/>
  </r>
  <r>
    <x v="3059"/>
    <s v="CUST01977"/>
    <s v="POL01638"/>
    <x v="14"/>
    <s v="South"/>
    <n v="144903.18"/>
    <d v="2025-07-09T00:00:00"/>
    <d v="2025-07-24T00:00:00"/>
    <s v="Settled"/>
    <n v="15"/>
    <n v="15"/>
    <s v="AGT057"/>
    <s v="Health"/>
    <s v="Fast Track"/>
    <n v="1"/>
    <s v="Valid"/>
    <x v="1"/>
    <x v="0"/>
  </r>
  <r>
    <x v="3060"/>
    <s v="CUST00848"/>
    <s v="POL03118"/>
    <x v="3"/>
    <s v="North"/>
    <n v="146638.71"/>
    <d v="2025-04-19T00:00:00"/>
    <d v="2025-05-03T00:00:00"/>
    <s v="Settled"/>
    <n v="14"/>
    <n v="12"/>
    <s v="AGT007"/>
    <s v="Home"/>
    <s v="Standard"/>
    <n v="1"/>
    <s v="Valid"/>
    <x v="1"/>
    <x v="2"/>
  </r>
  <r>
    <x v="3061"/>
    <s v="CUST00901"/>
    <s v="POL01583"/>
    <x v="5"/>
    <s v="West"/>
    <n v="174974.88"/>
    <d v="2025-01-03T00:00:00"/>
    <d v="2025-01-15T00:00:00"/>
    <s v="Settled"/>
    <n v="12"/>
    <n v="15"/>
    <s v="AGT061"/>
    <s v="Health"/>
    <s v="Standard"/>
    <n v="1"/>
    <s v="Valid"/>
    <x v="2"/>
    <x v="1"/>
  </r>
  <r>
    <x v="3062"/>
    <s v="CUST00637"/>
    <s v="POL02271"/>
    <x v="12"/>
    <s v="East"/>
    <n v="26660.06"/>
    <d v="2025-08-29T00:00:00"/>
    <m/>
    <s v="Under Review"/>
    <n v="21"/>
    <n v="7"/>
    <s v="AGT058"/>
    <s v="Travel"/>
    <s v="Manual Review"/>
    <n v="1"/>
    <s v="Valid"/>
    <x v="0"/>
    <x v="3"/>
  </r>
  <r>
    <x v="3063"/>
    <s v="CUST00449"/>
    <s v="POL03017"/>
    <x v="11"/>
    <s v="North"/>
    <n v="54503.71"/>
    <d v="2025-06-26T00:00:00"/>
    <d v="2025-07-08T00:00:00"/>
    <s v="Settled"/>
    <n v="12"/>
    <n v="10"/>
    <s v="AGT027"/>
    <s v="Motor"/>
    <s v="Standard"/>
    <n v="1"/>
    <s v="Valid"/>
    <x v="4"/>
    <x v="2"/>
  </r>
  <r>
    <x v="3064"/>
    <s v="CUST02300"/>
    <s v="POL00139"/>
    <x v="8"/>
    <s v="South"/>
    <n v="385328.55"/>
    <d v="2025-03-05T00:00:00"/>
    <d v="2025-04-03T00:00:00"/>
    <s v="Settled"/>
    <n v="29"/>
    <n v="20"/>
    <s v="AGT027"/>
    <s v="Life"/>
    <s v="Manual Review"/>
    <n v="1"/>
    <s v="Valid"/>
    <x v="0"/>
    <x v="0"/>
  </r>
  <r>
    <x v="3065"/>
    <s v="CUST01137"/>
    <s v="POL02988"/>
    <x v="10"/>
    <s v="East"/>
    <n v="91243.66"/>
    <d v="2025-10-24T00:00:00"/>
    <m/>
    <s v="Pending"/>
    <n v="9"/>
    <n v="7"/>
    <s v="AGT021"/>
    <s v="Travel"/>
    <s v="Standard"/>
    <n v="1"/>
    <s v="Valid"/>
    <x v="0"/>
    <x v="3"/>
  </r>
  <r>
    <x v="3066"/>
    <s v="CUST01590"/>
    <s v="POL02630"/>
    <x v="11"/>
    <s v="East"/>
    <n v="84913.38"/>
    <d v="2025-03-27T00:00:00"/>
    <d v="2025-04-04T00:00:00"/>
    <s v="Settled"/>
    <n v="8"/>
    <n v="10"/>
    <s v="AGT057"/>
    <s v="Motor"/>
    <s v="Standard"/>
    <n v="1"/>
    <s v="Valid"/>
    <x v="2"/>
    <x v="3"/>
  </r>
  <r>
    <x v="3067"/>
    <s v="CUST01397"/>
    <s v="POL03191"/>
    <x v="3"/>
    <s v="West"/>
    <n v="61078"/>
    <d v="2025-08-31T00:00:00"/>
    <d v="2025-09-13T00:00:00"/>
    <s v="Settled"/>
    <n v="13"/>
    <n v="10"/>
    <s v="AGT014"/>
    <s v="Motor"/>
    <s v="Standard"/>
    <n v="1"/>
    <s v="Valid"/>
    <x v="3"/>
    <x v="1"/>
  </r>
  <r>
    <x v="3068"/>
    <s v="CUST00512"/>
    <s v="POL02473"/>
    <x v="3"/>
    <s v="East"/>
    <n v="142925.29"/>
    <d v="2025-01-16T00:00:00"/>
    <d v="2025-02-05T00:00:00"/>
    <s v="Settled"/>
    <n v="20"/>
    <n v="12"/>
    <s v="AGT027"/>
    <s v="Home"/>
    <s v="Fast Track"/>
    <n v="1"/>
    <s v="Valid"/>
    <x v="4"/>
    <x v="3"/>
  </r>
  <r>
    <x v="3069"/>
    <s v="CUST00874"/>
    <s v="POL00501"/>
    <x v="4"/>
    <s v="West"/>
    <n v="214330.05"/>
    <d v="2025-05-03T00:00:00"/>
    <m/>
    <s v="Pending"/>
    <n v="10"/>
    <n v="15"/>
    <s v="AGT023"/>
    <s v="Health"/>
    <s v="Fast Track"/>
    <n v="1"/>
    <s v="Valid"/>
    <x v="2"/>
    <x v="1"/>
  </r>
  <r>
    <x v="3070"/>
    <s v="CUST00186"/>
    <s v="POL00967"/>
    <x v="12"/>
    <s v="North"/>
    <n v="23743.64"/>
    <d v="2025-03-25T00:00:00"/>
    <d v="2025-03-31T00:00:00"/>
    <s v="Settled"/>
    <n v="6"/>
    <n v="7"/>
    <s v="AGT030"/>
    <s v="Travel"/>
    <s v="Standard"/>
    <n v="1"/>
    <s v="Valid"/>
    <x v="0"/>
    <x v="2"/>
  </r>
  <r>
    <x v="3071"/>
    <s v="CUST00344"/>
    <s v="POL00012"/>
    <x v="5"/>
    <s v="East"/>
    <n v="63529.15"/>
    <d v="2025-01-23T00:00:00"/>
    <d v="2025-02-07T00:00:00"/>
    <s v="Rejected"/>
    <n v="15"/>
    <n v="15"/>
    <s v="AGT074"/>
    <s v="Health"/>
    <s v="Standard"/>
    <n v="1"/>
    <s v="Valid"/>
    <x v="3"/>
    <x v="3"/>
  </r>
  <r>
    <x v="3072"/>
    <s v="CUST01060"/>
    <s v="POL01946"/>
    <x v="0"/>
    <s v="South"/>
    <n v="47763.57"/>
    <d v="2025-05-25T00:00:00"/>
    <d v="2025-05-27T00:00:00"/>
    <s v="Settled"/>
    <n v="2"/>
    <n v="10"/>
    <s v="AGT002"/>
    <s v="Motor"/>
    <s v="Standard"/>
    <n v="1"/>
    <s v="Valid"/>
    <x v="1"/>
    <x v="0"/>
  </r>
  <r>
    <x v="3073"/>
    <s v="CUST01690"/>
    <s v="POL01400"/>
    <x v="3"/>
    <s v="South"/>
    <n v="186868.8"/>
    <d v="2025-03-23T00:00:00"/>
    <d v="2025-03-29T00:00:00"/>
    <s v="Settled"/>
    <n v="6"/>
    <n v="12"/>
    <s v="AGT004"/>
    <s v="Home"/>
    <s v="Standard"/>
    <n v="1"/>
    <s v="Valid"/>
    <x v="1"/>
    <x v="0"/>
  </r>
  <r>
    <x v="3074"/>
    <s v="CUST00897"/>
    <s v="POL01520"/>
    <x v="10"/>
    <s v="Central"/>
    <n v="18077.77"/>
    <d v="2025-03-25T00:00:00"/>
    <d v="2025-03-31T00:00:00"/>
    <s v="Settled"/>
    <n v="6"/>
    <n v="7"/>
    <s v="AGT033"/>
    <s v="Travel"/>
    <s v="Fast Track"/>
    <n v="1"/>
    <s v="Valid"/>
    <x v="2"/>
    <x v="4"/>
  </r>
  <r>
    <x v="3075"/>
    <s v="CUST01326"/>
    <s v="POL02347"/>
    <x v="7"/>
    <s v="Central"/>
    <n v="45496.19"/>
    <d v="2025-06-18T00:00:00"/>
    <d v="2025-07-10T00:00:00"/>
    <s v="Settled"/>
    <n v="22"/>
    <n v="7"/>
    <s v="AGT037"/>
    <s v="Travel"/>
    <s v="Fraud Review"/>
    <n v="1"/>
    <s v="Valid"/>
    <x v="1"/>
    <x v="4"/>
  </r>
  <r>
    <x v="3076"/>
    <s v="CUST00965"/>
    <s v="POL02625"/>
    <x v="14"/>
    <s v="North"/>
    <n v="32669.25"/>
    <d v="2025-10-20T00:00:00"/>
    <d v="2025-11-08T00:00:00"/>
    <s v="Settled"/>
    <n v="19"/>
    <n v="15"/>
    <s v="AGT080"/>
    <s v="Health"/>
    <s v="Manual Review"/>
    <n v="1"/>
    <s v="Valid"/>
    <x v="0"/>
    <x v="2"/>
  </r>
  <r>
    <x v="3077"/>
    <s v="CUST00615"/>
    <s v="POL00234"/>
    <x v="9"/>
    <s v="North"/>
    <n v="92914.240000000005"/>
    <d v="2025-03-27T00:00:00"/>
    <d v="2025-04-06T00:00:00"/>
    <s v="Settled"/>
    <n v="10"/>
    <n v="12"/>
    <s v="AGT022"/>
    <s v="Home"/>
    <s v="Standard"/>
    <n v="1"/>
    <s v="Valid"/>
    <x v="1"/>
    <x v="2"/>
  </r>
  <r>
    <x v="3078"/>
    <s v="CUST01501"/>
    <s v="POL02935"/>
    <x v="9"/>
    <s v="Central"/>
    <n v="105912.56"/>
    <d v="2025-02-22T00:00:00"/>
    <d v="2025-03-20T00:00:00"/>
    <s v="Settled"/>
    <n v="26"/>
    <n v="12"/>
    <s v="AGT045"/>
    <s v="Home"/>
    <s v="Fraud Review"/>
    <n v="1"/>
    <s v="Valid"/>
    <x v="0"/>
    <x v="4"/>
  </r>
  <r>
    <x v="3079"/>
    <s v="CUST01071"/>
    <s v="POL01196"/>
    <x v="12"/>
    <s v="North"/>
    <n v="95901.04"/>
    <d v="2025-09-17T00:00:00"/>
    <d v="2025-09-18T00:00:00"/>
    <s v="Settled"/>
    <n v="1"/>
    <n v="7"/>
    <s v="AGT056"/>
    <s v="Travel"/>
    <s v="Fast Track"/>
    <n v="1"/>
    <s v="Valid"/>
    <x v="0"/>
    <x v="2"/>
  </r>
  <r>
    <x v="3080"/>
    <s v="CUST01313"/>
    <s v="POL02407"/>
    <x v="5"/>
    <s v="Central"/>
    <n v="159707.71"/>
    <d v="2025-05-19T00:00:00"/>
    <d v="2025-06-01T00:00:00"/>
    <s v="Settled"/>
    <n v="13"/>
    <n v="15"/>
    <s v="AGT056"/>
    <s v="Health"/>
    <s v="Fast Track"/>
    <n v="1"/>
    <s v="Valid"/>
    <x v="1"/>
    <x v="4"/>
  </r>
  <r>
    <x v="3081"/>
    <s v="CUST01145"/>
    <s v="POL01861"/>
    <x v="14"/>
    <s v="South"/>
    <n v="67443.199999999997"/>
    <d v="2025-11-09T00:00:00"/>
    <m/>
    <s v="Under Review"/>
    <n v="19"/>
    <n v="15"/>
    <s v="AGT027"/>
    <s v="Health"/>
    <s v="Manual Review"/>
    <n v="1"/>
    <s v="Valid"/>
    <x v="2"/>
    <x v="0"/>
  </r>
  <r>
    <x v="3082"/>
    <s v="CUST00343"/>
    <s v="POL01421"/>
    <x v="8"/>
    <s v="South"/>
    <n v="214154.85"/>
    <d v="2025-08-25T00:00:00"/>
    <d v="2025-09-08T00:00:00"/>
    <s v="Settled"/>
    <n v="14"/>
    <n v="20"/>
    <s v="AGT069"/>
    <s v="Life"/>
    <s v="Standard"/>
    <n v="1"/>
    <s v="Valid"/>
    <x v="3"/>
    <x v="0"/>
  </r>
  <r>
    <x v="3083"/>
    <s v="CUST01547"/>
    <s v="POL00681"/>
    <x v="14"/>
    <s v="North"/>
    <n v="54839.839999999997"/>
    <d v="2025-02-28T00:00:00"/>
    <d v="2025-03-11T00:00:00"/>
    <s v="Settled"/>
    <n v="11"/>
    <n v="15"/>
    <s v="AGT028"/>
    <s v="Health"/>
    <s v="Fast Track"/>
    <n v="1"/>
    <s v="Valid"/>
    <x v="3"/>
    <x v="2"/>
  </r>
  <r>
    <x v="3084"/>
    <s v="CUST02016"/>
    <s v="POL00607"/>
    <x v="5"/>
    <s v="East"/>
    <n v="40984.92"/>
    <d v="2025-09-14T00:00:00"/>
    <m/>
    <s v="Pending"/>
    <n v="13"/>
    <n v="15"/>
    <s v="AGT035"/>
    <s v="Health"/>
    <s v="Standard"/>
    <n v="1"/>
    <s v="Valid"/>
    <x v="3"/>
    <x v="3"/>
  </r>
  <r>
    <x v="3085"/>
    <s v="CUST01945"/>
    <s v="POL02340"/>
    <x v="16"/>
    <s v="North"/>
    <n v="85748.72"/>
    <d v="2025-01-02T00:00:00"/>
    <d v="2025-01-11T00:00:00"/>
    <s v="Settled"/>
    <n v="9"/>
    <n v="7"/>
    <s v="AGT005"/>
    <s v="Travel"/>
    <s v="Standard"/>
    <n v="1"/>
    <s v="Valid"/>
    <x v="2"/>
    <x v="2"/>
  </r>
  <r>
    <x v="3086"/>
    <s v="CUST01550"/>
    <s v="POL01029"/>
    <x v="12"/>
    <s v="South"/>
    <n v="18352.36"/>
    <d v="2025-06-02T00:00:00"/>
    <d v="2025-06-07T00:00:00"/>
    <s v="Settled"/>
    <n v="5"/>
    <n v="7"/>
    <s v="AGT080"/>
    <s v="Travel"/>
    <s v="Standard"/>
    <n v="1"/>
    <s v="Valid"/>
    <x v="0"/>
    <x v="0"/>
  </r>
  <r>
    <x v="3087"/>
    <s v="CUST01953"/>
    <s v="POL00735"/>
    <x v="0"/>
    <s v="Central"/>
    <n v="198928.01"/>
    <d v="2025-01-29T00:00:00"/>
    <d v="2025-02-18T00:00:00"/>
    <s v="Settled"/>
    <n v="20"/>
    <n v="10"/>
    <s v="AGT073"/>
    <s v="Motor"/>
    <s v="Manual Review"/>
    <n v="1"/>
    <s v="Valid"/>
    <x v="0"/>
    <x v="4"/>
  </r>
  <r>
    <x v="3088"/>
    <s v="CUST00955"/>
    <s v="POL00019"/>
    <x v="5"/>
    <s v="South"/>
    <n v="90666.22"/>
    <d v="2025-09-16T00:00:00"/>
    <d v="2025-10-12T00:00:00"/>
    <s v="Settled"/>
    <n v="26"/>
    <n v="15"/>
    <s v="AGT020"/>
    <s v="Health"/>
    <s v="Fraud Review"/>
    <n v="1"/>
    <s v="Valid"/>
    <x v="4"/>
    <x v="0"/>
  </r>
  <r>
    <x v="3089"/>
    <s v="CUST00925"/>
    <s v="POL02691"/>
    <x v="4"/>
    <s v="West"/>
    <n v="80562.53"/>
    <d v="2025-09-26T00:00:00"/>
    <d v="2025-10-04T00:00:00"/>
    <s v="Settled"/>
    <n v="8"/>
    <n v="15"/>
    <s v="AGT042"/>
    <s v="Health"/>
    <s v="Fast Track"/>
    <n v="1"/>
    <s v="Valid"/>
    <x v="2"/>
    <x v="1"/>
  </r>
  <r>
    <x v="3090"/>
    <s v="CUST00331"/>
    <s v="POL01266"/>
    <x v="11"/>
    <s v="North"/>
    <n v="69256.92"/>
    <d v="2025-11-10T00:00:00"/>
    <d v="2025-11-17T00:00:00"/>
    <s v="Settled"/>
    <n v="7"/>
    <n v="10"/>
    <s v="AGT067"/>
    <s v="Motor"/>
    <s v="Fast Track"/>
    <n v="1"/>
    <s v="Valid"/>
    <x v="3"/>
    <x v="2"/>
  </r>
  <r>
    <x v="3091"/>
    <s v="CUST00563"/>
    <s v="POL01115"/>
    <x v="14"/>
    <s v="East"/>
    <n v="186632.53"/>
    <d v="2025-01-18T00:00:00"/>
    <d v="2025-02-12T00:00:00"/>
    <s v="Settled"/>
    <n v="25"/>
    <n v="15"/>
    <s v="AGT006"/>
    <s v="Health"/>
    <s v="Manual Review"/>
    <n v="1"/>
    <s v="Valid"/>
    <x v="3"/>
    <x v="3"/>
  </r>
  <r>
    <x v="3092"/>
    <s v="CUST00831"/>
    <s v="POL01190"/>
    <x v="2"/>
    <s v="South"/>
    <n v="172159.33"/>
    <d v="2025-10-10T00:00:00"/>
    <d v="2025-10-22T00:00:00"/>
    <s v="Settled"/>
    <n v="12"/>
    <n v="20"/>
    <s v="AGT054"/>
    <s v="Life"/>
    <s v="Fast Track"/>
    <n v="1"/>
    <s v="Valid"/>
    <x v="4"/>
    <x v="0"/>
  </r>
  <r>
    <x v="3093"/>
    <s v="CUST01680"/>
    <s v="POL01916"/>
    <x v="7"/>
    <s v="West"/>
    <n v="41742.61"/>
    <d v="2025-09-07T00:00:00"/>
    <d v="2025-09-12T00:00:00"/>
    <s v="Rejected"/>
    <n v="5"/>
    <n v="7"/>
    <s v="AGT061"/>
    <s v="Travel"/>
    <s v="Standard"/>
    <n v="1"/>
    <s v="Valid"/>
    <x v="4"/>
    <x v="1"/>
  </r>
  <r>
    <x v="3094"/>
    <s v="CUST00645"/>
    <s v="POL01543"/>
    <x v="5"/>
    <s v="West"/>
    <n v="82883.070000000007"/>
    <d v="2025-10-12T00:00:00"/>
    <d v="2025-10-27T00:00:00"/>
    <s v="Settled"/>
    <n v="15"/>
    <n v="15"/>
    <s v="AGT052"/>
    <s v="Health"/>
    <s v="Standard"/>
    <n v="1"/>
    <s v="Valid"/>
    <x v="0"/>
    <x v="1"/>
  </r>
  <r>
    <x v="3095"/>
    <s v="CUST02019"/>
    <s v="POL01742"/>
    <x v="1"/>
    <s v="Central"/>
    <n v="389913.35"/>
    <d v="2025-05-16T00:00:00"/>
    <d v="2025-05-30T00:00:00"/>
    <s v="Rejected"/>
    <n v="14"/>
    <n v="20"/>
    <s v="AGT063"/>
    <s v="Life"/>
    <s v="Standard"/>
    <n v="1"/>
    <s v="Valid"/>
    <x v="0"/>
    <x v="4"/>
  </r>
  <r>
    <x v="3096"/>
    <s v="CUST01360"/>
    <s v="POL00890"/>
    <x v="14"/>
    <s v="Central"/>
    <n v="74422.33"/>
    <d v="2025-08-07T00:00:00"/>
    <d v="2025-09-04T00:00:00"/>
    <s v="Settled"/>
    <n v="28"/>
    <n v="15"/>
    <s v="AGT018"/>
    <s v="Health"/>
    <s v="Fraud Review"/>
    <n v="1"/>
    <s v="Valid"/>
    <x v="2"/>
    <x v="4"/>
  </r>
  <r>
    <x v="3097"/>
    <s v="CUST00249"/>
    <s v="POL00949"/>
    <x v="3"/>
    <s v="South"/>
    <n v="86994.38"/>
    <d v="2025-05-23T00:00:00"/>
    <d v="2025-05-24T00:00:00"/>
    <s v="Settled"/>
    <n v="1"/>
    <n v="12"/>
    <s v="AGT037"/>
    <s v="Home"/>
    <s v="Fast Track"/>
    <n v="1"/>
    <s v="Valid"/>
    <x v="1"/>
    <x v="0"/>
  </r>
  <r>
    <x v="3098"/>
    <s v="CUST00113"/>
    <s v="POL02761"/>
    <x v="0"/>
    <s v="North"/>
    <n v="91450.4"/>
    <d v="2025-08-15T00:00:00"/>
    <d v="2025-09-05T00:00:00"/>
    <s v="Settled"/>
    <n v="21"/>
    <n v="10"/>
    <s v="AGT051"/>
    <s v="Motor"/>
    <s v="Fraud Review"/>
    <n v="1"/>
    <s v="Valid"/>
    <x v="1"/>
    <x v="2"/>
  </r>
  <r>
    <x v="3099"/>
    <s v="CUST00111"/>
    <s v="POL01406"/>
    <x v="6"/>
    <s v="North"/>
    <n v="44840.2"/>
    <d v="2025-09-02T00:00:00"/>
    <m/>
    <s v="Under Review"/>
    <n v="4"/>
    <n v="12"/>
    <s v="AGT079"/>
    <s v="Home"/>
    <s v="Fast Track"/>
    <n v="1"/>
    <s v="Valid"/>
    <x v="4"/>
    <x v="2"/>
  </r>
  <r>
    <x v="3100"/>
    <s v="CUST02019"/>
    <s v="POL03114"/>
    <x v="3"/>
    <s v="West"/>
    <n v="160845.25"/>
    <d v="2025-04-08T00:00:00"/>
    <d v="2025-04-13T00:00:00"/>
    <s v="Settled"/>
    <n v="5"/>
    <n v="10"/>
    <s v="AGT005"/>
    <s v="Motor"/>
    <s v="Standard"/>
    <n v="1"/>
    <s v="Valid"/>
    <x v="0"/>
    <x v="1"/>
  </r>
  <r>
    <x v="3101"/>
    <s v="CUST00154"/>
    <s v="POL02708"/>
    <x v="7"/>
    <s v="North"/>
    <n v="32180.7"/>
    <d v="2025-04-17T00:00:00"/>
    <d v="2025-05-04T00:00:00"/>
    <s v="Settled"/>
    <n v="17"/>
    <n v="7"/>
    <s v="AGT019"/>
    <s v="Travel"/>
    <s v="Fraud Review"/>
    <n v="1"/>
    <s v="Valid"/>
    <x v="0"/>
    <x v="2"/>
  </r>
  <r>
    <x v="3102"/>
    <s v="CUST00348"/>
    <s v="POL02278"/>
    <x v="10"/>
    <s v="West"/>
    <n v="20989.759999999998"/>
    <d v="2025-11-25T00:00:00"/>
    <d v="2025-12-02T00:00:00"/>
    <s v="Settled"/>
    <n v="7"/>
    <n v="7"/>
    <s v="AGT027"/>
    <s v="Travel"/>
    <s v="Standard"/>
    <n v="1"/>
    <s v="Valid"/>
    <x v="2"/>
    <x v="1"/>
  </r>
  <r>
    <x v="3103"/>
    <s v="CUST00974"/>
    <s v="POL01755"/>
    <x v="9"/>
    <s v="Central"/>
    <n v="139779.57"/>
    <d v="2025-09-28T00:00:00"/>
    <d v="2025-10-25T00:00:00"/>
    <s v="Settled"/>
    <n v="27"/>
    <n v="12"/>
    <s v="AGT068"/>
    <s v="Home"/>
    <s v="Fraud Review"/>
    <n v="1"/>
    <s v="Valid"/>
    <x v="3"/>
    <x v="4"/>
  </r>
  <r>
    <x v="3104"/>
    <s v="CUST00439"/>
    <s v="POL02680"/>
    <x v="11"/>
    <s v="North"/>
    <n v="41386.67"/>
    <d v="2025-01-18T00:00:00"/>
    <m/>
    <s v="Under Review"/>
    <n v="23"/>
    <n v="10"/>
    <s v="AGT062"/>
    <s v="Motor"/>
    <s v="Fraud Review"/>
    <n v="1"/>
    <s v="Valid"/>
    <x v="3"/>
    <x v="2"/>
  </r>
  <r>
    <x v="3105"/>
    <s v="CUST01769"/>
    <s v="POL00178"/>
    <x v="0"/>
    <s v="South"/>
    <n v="68417.929999999993"/>
    <d v="2025-02-01T00:00:00"/>
    <d v="2025-02-14T00:00:00"/>
    <s v="Settled"/>
    <n v="13"/>
    <n v="10"/>
    <s v="AGT068"/>
    <s v="Motor"/>
    <s v="Standard"/>
    <n v="1"/>
    <s v="Valid"/>
    <x v="0"/>
    <x v="0"/>
  </r>
  <r>
    <x v="3106"/>
    <s v="CUST02021"/>
    <s v="POL01597"/>
    <x v="3"/>
    <s v="East"/>
    <n v="68693.240000000005"/>
    <d v="2025-09-22T00:00:00"/>
    <d v="2025-10-21T00:00:00"/>
    <s v="Settled"/>
    <n v="29"/>
    <n v="10"/>
    <s v="AGT052"/>
    <s v="Motor"/>
    <s v="Standard"/>
    <n v="1"/>
    <s v="Valid"/>
    <x v="2"/>
    <x v="3"/>
  </r>
  <r>
    <x v="3107"/>
    <s v="CUST00159"/>
    <s v="POL02282"/>
    <x v="14"/>
    <s v="South"/>
    <n v="192568.27"/>
    <d v="2025-08-29T00:00:00"/>
    <d v="2025-09-11T00:00:00"/>
    <s v="Settled"/>
    <n v="13"/>
    <n v="15"/>
    <s v="AGT042"/>
    <s v="Health"/>
    <s v="Standard"/>
    <n v="1"/>
    <s v="Valid"/>
    <x v="2"/>
    <x v="0"/>
  </r>
  <r>
    <x v="3108"/>
    <s v="CUST02222"/>
    <s v="POL00347"/>
    <x v="14"/>
    <s v="South"/>
    <n v="101890.55"/>
    <d v="2025-03-13T00:00:00"/>
    <d v="2025-03-25T00:00:00"/>
    <s v="Settled"/>
    <n v="12"/>
    <n v="15"/>
    <s v="AGT033"/>
    <s v="Health"/>
    <s v="Fast Track"/>
    <n v="1"/>
    <s v="Valid"/>
    <x v="1"/>
    <x v="0"/>
  </r>
  <r>
    <x v="3109"/>
    <s v="CUST00960"/>
    <s v="POL00584"/>
    <x v="2"/>
    <s v="North"/>
    <n v="144900.09"/>
    <d v="2025-10-29T00:00:00"/>
    <m/>
    <s v="Under Review"/>
    <n v="24"/>
    <n v="20"/>
    <s v="AGT044"/>
    <s v="Life"/>
    <s v="Manual Review"/>
    <n v="1"/>
    <s v="Valid"/>
    <x v="0"/>
    <x v="2"/>
  </r>
  <r>
    <x v="3110"/>
    <s v="CUST01621"/>
    <s v="POL00209"/>
    <x v="11"/>
    <s v="Central"/>
    <n v="94837.65"/>
    <d v="2025-01-06T00:00:00"/>
    <m/>
    <s v="Under Review"/>
    <n v="14"/>
    <n v="10"/>
    <s v="AGT009"/>
    <s v="Motor"/>
    <s v="Standard"/>
    <n v="1"/>
    <s v="Valid"/>
    <x v="4"/>
    <x v="4"/>
  </r>
  <r>
    <x v="3111"/>
    <s v="CUST00186"/>
    <s v="POL01556"/>
    <x v="7"/>
    <s v="West"/>
    <n v="47935.49"/>
    <d v="2025-02-24T00:00:00"/>
    <m/>
    <s v="Under Review"/>
    <n v="1"/>
    <n v="7"/>
    <s v="AGT009"/>
    <s v="Travel"/>
    <s v="Fast Track"/>
    <n v="1"/>
    <s v="Valid"/>
    <x v="0"/>
    <x v="1"/>
  </r>
  <r>
    <x v="3112"/>
    <s v="CUST00907"/>
    <s v="POL01733"/>
    <x v="1"/>
    <s v="North"/>
    <n v="105195.2"/>
    <d v="2025-07-04T00:00:00"/>
    <m/>
    <s v="Under Review"/>
    <n v="5"/>
    <n v="20"/>
    <s v="AGT006"/>
    <s v="Life"/>
    <s v="Standard"/>
    <n v="1"/>
    <s v="Valid"/>
    <x v="1"/>
    <x v="2"/>
  </r>
  <r>
    <x v="3113"/>
    <s v="CUST02023"/>
    <s v="POL01500"/>
    <x v="3"/>
    <s v="North"/>
    <n v="50813.3"/>
    <d v="2025-07-05T00:00:00"/>
    <d v="2025-07-07T00:00:00"/>
    <s v="Settled"/>
    <n v="2"/>
    <n v="12"/>
    <s v="AGT011"/>
    <s v="Home"/>
    <s v="Standard"/>
    <n v="1"/>
    <s v="Valid"/>
    <x v="0"/>
    <x v="2"/>
  </r>
  <r>
    <x v="3114"/>
    <s v="CUST00590"/>
    <s v="POL00176"/>
    <x v="14"/>
    <s v="West"/>
    <n v="313889.24"/>
    <d v="2025-03-13T00:00:00"/>
    <m/>
    <s v="Pending"/>
    <n v="26"/>
    <n v="15"/>
    <s v="AGT027"/>
    <s v="Health"/>
    <s v="Fraud Review"/>
    <n v="1"/>
    <s v="Valid"/>
    <x v="4"/>
    <x v="1"/>
  </r>
  <r>
    <x v="3115"/>
    <s v="CUST01092"/>
    <s v="POL01557"/>
    <x v="6"/>
    <s v="North"/>
    <n v="88666.05"/>
    <d v="2025-08-03T00:00:00"/>
    <d v="2025-08-18T00:00:00"/>
    <s v="Settled"/>
    <n v="15"/>
    <n v="12"/>
    <s v="AGT034"/>
    <s v="Home"/>
    <s v="Standard"/>
    <n v="1"/>
    <s v="Valid"/>
    <x v="3"/>
    <x v="2"/>
  </r>
  <r>
    <x v="3116"/>
    <s v="CUST01137"/>
    <s v="POL02842"/>
    <x v="0"/>
    <s v="Central"/>
    <n v="53199.68"/>
    <d v="2025-10-08T00:00:00"/>
    <d v="2025-10-20T00:00:00"/>
    <s v="Settled"/>
    <n v="12"/>
    <n v="10"/>
    <s v="AGT080"/>
    <s v="Motor"/>
    <s v="Standard"/>
    <n v="1"/>
    <s v="Valid"/>
    <x v="0"/>
    <x v="4"/>
  </r>
  <r>
    <x v="3117"/>
    <s v="CUST00531"/>
    <s v="POL00100"/>
    <x v="10"/>
    <s v="East"/>
    <n v="29326.12"/>
    <d v="2025-02-14T00:00:00"/>
    <m/>
    <s v="Under Review"/>
    <n v="14"/>
    <n v="7"/>
    <s v="AGT074"/>
    <s v="Travel"/>
    <s v="Manual Review"/>
    <n v="1"/>
    <s v="Valid"/>
    <x v="0"/>
    <x v="3"/>
  </r>
  <r>
    <x v="3118"/>
    <s v="CUST01277"/>
    <s v="POL02484"/>
    <x v="11"/>
    <s v="Central"/>
    <n v="42856.22"/>
    <d v="2025-09-20T00:00:00"/>
    <d v="2025-10-03T00:00:00"/>
    <s v="Settled"/>
    <n v="13"/>
    <n v="10"/>
    <s v="AGT062"/>
    <s v="Motor"/>
    <s v="Standard"/>
    <n v="1"/>
    <s v="Valid"/>
    <x v="0"/>
    <x v="4"/>
  </r>
  <r>
    <x v="3119"/>
    <s v="CUST02165"/>
    <s v="POL00872"/>
    <x v="14"/>
    <s v="West"/>
    <n v="26856.41"/>
    <d v="2025-07-01T00:00:00"/>
    <d v="2025-07-13T00:00:00"/>
    <s v="Settled"/>
    <n v="12"/>
    <n v="15"/>
    <s v="AGT018"/>
    <s v="Health"/>
    <s v="Standard"/>
    <n v="1"/>
    <s v="Valid"/>
    <x v="1"/>
    <x v="1"/>
  </r>
  <r>
    <x v="3120"/>
    <s v="CUST01581"/>
    <s v="POL00240"/>
    <x v="1"/>
    <s v="Central"/>
    <n v="144650.93"/>
    <d v="2025-10-28T00:00:00"/>
    <d v="2025-11-10T00:00:00"/>
    <s v="Settled"/>
    <n v="13"/>
    <n v="20"/>
    <s v="AGT043"/>
    <s v="Life"/>
    <s v="Standard"/>
    <n v="1"/>
    <s v="Valid"/>
    <x v="3"/>
    <x v="4"/>
  </r>
  <r>
    <x v="3121"/>
    <s v="CUST00002"/>
    <s v="POL00163"/>
    <x v="0"/>
    <s v="West"/>
    <n v="42908.36"/>
    <d v="2025-03-26T00:00:00"/>
    <m/>
    <s v="Under Review"/>
    <n v="12"/>
    <n v="10"/>
    <s v="AGT039"/>
    <s v="Motor"/>
    <s v="Fast Track"/>
    <n v="1"/>
    <s v="Valid"/>
    <x v="0"/>
    <x v="1"/>
  </r>
  <r>
    <x v="3122"/>
    <s v="CUST01438"/>
    <s v="POL00041"/>
    <x v="6"/>
    <s v="East"/>
    <n v="79324.570000000007"/>
    <d v="2025-08-17T00:00:00"/>
    <m/>
    <s v="Under Review"/>
    <n v="16"/>
    <n v="12"/>
    <s v="AGT051"/>
    <s v="Home"/>
    <s v="Standard"/>
    <n v="1"/>
    <s v="Valid"/>
    <x v="0"/>
    <x v="3"/>
  </r>
  <r>
    <x v="3123"/>
    <s v="CUST02152"/>
    <s v="POL01328"/>
    <x v="14"/>
    <s v="North"/>
    <n v="51549.32"/>
    <d v="2025-09-09T00:00:00"/>
    <m/>
    <s v="Under Review"/>
    <n v="17"/>
    <n v="15"/>
    <s v="AGT006"/>
    <s v="Health"/>
    <s v="Fast Track"/>
    <n v="1"/>
    <s v="Valid"/>
    <x v="0"/>
    <x v="2"/>
  </r>
  <r>
    <x v="3124"/>
    <s v="CUST00119"/>
    <s v="POL01594"/>
    <x v="10"/>
    <s v="West"/>
    <n v="11375.49"/>
    <d v="2025-05-01T00:00:00"/>
    <m/>
    <s v="Pending"/>
    <n v="12"/>
    <n v="7"/>
    <s v="AGT005"/>
    <s v="Travel"/>
    <s v="Manual Review"/>
    <n v="1"/>
    <s v="Valid"/>
    <x v="0"/>
    <x v="1"/>
  </r>
  <r>
    <x v="3125"/>
    <s v="CUST02367"/>
    <s v="POL01989"/>
    <x v="7"/>
    <s v="East"/>
    <n v="20934.48"/>
    <d v="2025-07-09T00:00:00"/>
    <m/>
    <s v="Under Review"/>
    <n v="16"/>
    <n v="7"/>
    <s v="AGT024"/>
    <s v="Travel"/>
    <s v="Standard"/>
    <n v="1"/>
    <s v="Valid"/>
    <x v="3"/>
    <x v="3"/>
  </r>
  <r>
    <x v="3126"/>
    <s v="CUST00184"/>
    <s v="POL00260"/>
    <x v="3"/>
    <s v="East"/>
    <n v="134196.63"/>
    <d v="2025-09-03T00:00:00"/>
    <d v="2025-09-13T00:00:00"/>
    <s v="Rejected"/>
    <n v="10"/>
    <n v="10"/>
    <s v="AGT007"/>
    <s v="Motor"/>
    <s v="Standard"/>
    <n v="1"/>
    <s v="Valid"/>
    <x v="1"/>
    <x v="3"/>
  </r>
  <r>
    <x v="3127"/>
    <s v="CUST00861"/>
    <s v="POL02094"/>
    <x v="11"/>
    <s v="East"/>
    <n v="41998.559999999998"/>
    <d v="2025-05-18T00:00:00"/>
    <d v="2025-06-08T00:00:00"/>
    <s v="Settled"/>
    <n v="21"/>
    <n v="10"/>
    <s v="AGT030"/>
    <s v="Motor"/>
    <s v="Standard"/>
    <n v="1"/>
    <s v="Valid"/>
    <x v="3"/>
    <x v="3"/>
  </r>
  <r>
    <x v="3128"/>
    <s v="CUST01587"/>
    <s v="POL02368"/>
    <x v="12"/>
    <s v="South"/>
    <n v="26647.57"/>
    <d v="2025-08-09T00:00:00"/>
    <m/>
    <s v="Under Review"/>
    <n v="10"/>
    <n v="7"/>
    <s v="AGT032"/>
    <s v="Travel"/>
    <s v="Manual Review"/>
    <n v="1"/>
    <s v="Valid"/>
    <x v="1"/>
    <x v="0"/>
  </r>
  <r>
    <x v="3129"/>
    <s v="CUST00074"/>
    <s v="POL00207"/>
    <x v="0"/>
    <s v="South"/>
    <n v="166149.62"/>
    <d v="2025-09-06T00:00:00"/>
    <d v="2025-09-22T00:00:00"/>
    <s v="Settled"/>
    <n v="16"/>
    <n v="10"/>
    <s v="AGT078"/>
    <s v="Motor"/>
    <s v="Standard"/>
    <n v="1"/>
    <s v="Valid"/>
    <x v="0"/>
    <x v="0"/>
  </r>
  <r>
    <x v="3130"/>
    <s v="CUST00333"/>
    <s v="POL02161"/>
    <x v="10"/>
    <s v="North"/>
    <n v="19190.04"/>
    <d v="2025-03-21T00:00:00"/>
    <d v="2025-04-04T00:00:00"/>
    <s v="Settled"/>
    <n v="14"/>
    <n v="7"/>
    <s v="AGT055"/>
    <s v="Travel"/>
    <s v="Manual Review"/>
    <n v="1"/>
    <s v="Valid"/>
    <x v="1"/>
    <x v="2"/>
  </r>
  <r>
    <x v="3131"/>
    <s v="CUST02072"/>
    <s v="POL00381"/>
    <x v="10"/>
    <s v="South"/>
    <n v="218835.16"/>
    <d v="2025-09-02T00:00:00"/>
    <m/>
    <s v="Pending"/>
    <n v="28"/>
    <n v="7"/>
    <s v="AGT016"/>
    <s v="Travel"/>
    <s v="Fraud Review"/>
    <n v="1"/>
    <s v="Valid"/>
    <x v="4"/>
    <x v="0"/>
  </r>
  <r>
    <x v="3132"/>
    <s v="CUST00111"/>
    <s v="POL01406"/>
    <x v="9"/>
    <s v="East"/>
    <n v="196419.81"/>
    <d v="2025-07-18T00:00:00"/>
    <d v="2025-08-05T00:00:00"/>
    <s v="Settled"/>
    <n v="18"/>
    <n v="12"/>
    <s v="AGT048"/>
    <s v="Home"/>
    <s v="Standard"/>
    <n v="1"/>
    <s v="Valid"/>
    <x v="4"/>
    <x v="3"/>
  </r>
  <r>
    <x v="3133"/>
    <s v="CUST00890"/>
    <s v="POL02117"/>
    <x v="4"/>
    <s v="Central"/>
    <n v="89377.72"/>
    <d v="2025-03-12T00:00:00"/>
    <d v="2025-03-19T00:00:00"/>
    <s v="Settled"/>
    <n v="7"/>
    <n v="15"/>
    <s v="AGT009"/>
    <s v="Health"/>
    <s v="Fast Track"/>
    <n v="1"/>
    <s v="Valid"/>
    <x v="3"/>
    <x v="4"/>
  </r>
  <r>
    <x v="3134"/>
    <s v="CUST02014"/>
    <s v="POL02788"/>
    <x v="3"/>
    <s v="East"/>
    <n v="55320.81"/>
    <d v="2025-10-09T00:00:00"/>
    <d v="2025-10-25T00:00:00"/>
    <s v="Settled"/>
    <n v="16"/>
    <n v="10"/>
    <s v="AGT078"/>
    <s v="Motor"/>
    <s v="Standard"/>
    <n v="1"/>
    <s v="Valid"/>
    <x v="2"/>
    <x v="3"/>
  </r>
  <r>
    <x v="3135"/>
    <s v="CUST02469"/>
    <s v="POL01700"/>
    <x v="2"/>
    <m/>
    <n v="717763.54"/>
    <d v="2025-01-09T00:00:00"/>
    <m/>
    <s v="Pending"/>
    <n v="37"/>
    <n v="20"/>
    <s v="AGT005"/>
    <s v="Life"/>
    <s v="Manual Review"/>
    <n v="1"/>
    <s v="Valid"/>
    <x v="2"/>
    <x v="2"/>
  </r>
  <r>
    <x v="3136"/>
    <s v="CUST00022"/>
    <s v="POL01394"/>
    <x v="3"/>
    <s v="Central"/>
    <n v="70098.78"/>
    <d v="2025-07-22T00:00:00"/>
    <d v="2025-08-03T00:00:00"/>
    <s v="Settled"/>
    <n v="12"/>
    <n v="12"/>
    <s v="AGT019"/>
    <s v="Home"/>
    <s v="Standard"/>
    <n v="1"/>
    <s v="Valid"/>
    <x v="1"/>
    <x v="4"/>
  </r>
  <r>
    <x v="3137"/>
    <s v="CUST02482"/>
    <s v="POL02667"/>
    <x v="0"/>
    <s v="North"/>
    <n v="49064.57"/>
    <d v="2025-03-24T00:00:00"/>
    <d v="2025-04-05T00:00:00"/>
    <s v="Settled"/>
    <n v="12"/>
    <n v="10"/>
    <s v="AGT042"/>
    <s v="Motor"/>
    <s v="Standard"/>
    <n v="1"/>
    <s v="Valid"/>
    <x v="3"/>
    <x v="2"/>
  </r>
  <r>
    <x v="3138"/>
    <s v="CUST01521"/>
    <s v="POL00692"/>
    <x v="11"/>
    <s v="East"/>
    <n v="184770.82"/>
    <d v="2025-08-25T00:00:00"/>
    <m/>
    <s v="Pending"/>
    <n v="15"/>
    <n v="10"/>
    <s v="AGT055"/>
    <s v="Motor"/>
    <s v="Manual Review"/>
    <n v="1"/>
    <s v="Valid"/>
    <x v="3"/>
    <x v="3"/>
  </r>
  <r>
    <x v="3139"/>
    <s v="CUST02047"/>
    <s v="POL00657"/>
    <x v="17"/>
    <s v="South"/>
    <n v="86176.51"/>
    <d v="2025-10-22T00:00:00"/>
    <d v="2025-10-30T00:00:00"/>
    <s v="Settled"/>
    <n v="8"/>
    <n v="12"/>
    <s v="AGT042"/>
    <s v="Home"/>
    <s v="Standard"/>
    <n v="1"/>
    <s v="Valid"/>
    <x v="4"/>
    <x v="0"/>
  </r>
  <r>
    <x v="3140"/>
    <s v="CUST00986"/>
    <s v="POL01493"/>
    <x v="9"/>
    <s v="Central"/>
    <n v="81217.69"/>
    <d v="2025-08-11T00:00:00"/>
    <m/>
    <s v="Under Review"/>
    <n v="6"/>
    <n v="12"/>
    <s v="AGT076"/>
    <s v="Home"/>
    <s v="Fast Track"/>
    <n v="1"/>
    <s v="Valid"/>
    <x v="0"/>
    <x v="4"/>
  </r>
  <r>
    <x v="3141"/>
    <s v="CUST02237"/>
    <s v="POL00386"/>
    <x v="14"/>
    <s v="East"/>
    <n v="55261.97"/>
    <d v="2025-05-13T00:00:00"/>
    <m/>
    <s v="Pending"/>
    <n v="26"/>
    <n v="15"/>
    <s v="AGT016"/>
    <s v="Health"/>
    <s v="Manual Review"/>
    <n v="1"/>
    <s v="Valid"/>
    <x v="0"/>
    <x v="3"/>
  </r>
  <r>
    <x v="3142"/>
    <s v="CUST00631"/>
    <s v="POL00072"/>
    <x v="0"/>
    <s v="North"/>
    <n v="18510.63"/>
    <d v="2025-08-02T00:00:00"/>
    <d v="2025-08-21T00:00:00"/>
    <s v="Rejected"/>
    <n v="19"/>
    <n v="10"/>
    <s v="AGT080"/>
    <s v="Motor"/>
    <s v="Manual Review"/>
    <n v="1"/>
    <s v="Valid"/>
    <x v="3"/>
    <x v="2"/>
  </r>
  <r>
    <x v="3143"/>
    <s v="CUST00523"/>
    <s v="POL01159"/>
    <x v="10"/>
    <s v="North"/>
    <n v="58022.92"/>
    <d v="2025-03-09T00:00:00"/>
    <m/>
    <s v="Pending"/>
    <n v="11"/>
    <n v="7"/>
    <s v="AGT020"/>
    <s v="Travel"/>
    <s v="Standard"/>
    <n v="1"/>
    <s v="Valid"/>
    <x v="1"/>
    <x v="2"/>
  </r>
  <r>
    <x v="3144"/>
    <s v="CUST02259"/>
    <s v="POL00489"/>
    <x v="6"/>
    <s v="West"/>
    <n v="106968.87"/>
    <d v="2025-01-29T00:00:00"/>
    <d v="2025-01-31T00:00:00"/>
    <s v="Settled"/>
    <n v="2"/>
    <n v="12"/>
    <s v="AGT059"/>
    <s v="Home"/>
    <s v="Fast Track"/>
    <n v="1"/>
    <s v="Valid"/>
    <x v="2"/>
    <x v="1"/>
  </r>
  <r>
    <x v="3145"/>
    <s v="CUST01721"/>
    <s v="POL02039"/>
    <x v="11"/>
    <s v="North"/>
    <n v="130277.13"/>
    <d v="2025-05-04T00:00:00"/>
    <d v="2025-05-17T00:00:00"/>
    <s v="Settled"/>
    <n v="13"/>
    <n v="10"/>
    <s v="AGT026"/>
    <s v="Motor"/>
    <s v="Fast Track"/>
    <n v="1"/>
    <s v="Valid"/>
    <x v="2"/>
    <x v="2"/>
  </r>
  <r>
    <x v="3146"/>
    <s v="CUST00483"/>
    <s v="POL01756"/>
    <x v="3"/>
    <s v="South"/>
    <n v="98563.45"/>
    <d v="2025-07-25T00:00:00"/>
    <d v="2025-08-03T00:00:00"/>
    <s v="Settled"/>
    <n v="9"/>
    <n v="12"/>
    <s v="AGT055"/>
    <s v="Home"/>
    <s v="Standard"/>
    <n v="1"/>
    <s v="Valid"/>
    <x v="2"/>
    <x v="0"/>
  </r>
  <r>
    <x v="3147"/>
    <s v="CUST00186"/>
    <s v="POL01556"/>
    <x v="12"/>
    <s v="Central"/>
    <n v="22801.88"/>
    <d v="2025-05-08T00:00:00"/>
    <d v="2025-05-09T00:00:00"/>
    <s v="Settled"/>
    <n v="1"/>
    <n v="7"/>
    <s v="AGT001"/>
    <s v="Travel"/>
    <s v="Standard"/>
    <n v="1"/>
    <s v="Valid"/>
    <x v="0"/>
    <x v="4"/>
  </r>
  <r>
    <x v="3148"/>
    <s v="CUST00509"/>
    <s v="POL01589"/>
    <x v="9"/>
    <s v="North"/>
    <n v="71468.33"/>
    <d v="2025-02-07T00:00:00"/>
    <d v="2025-02-16T00:00:00"/>
    <s v="Settled"/>
    <n v="9"/>
    <n v="12"/>
    <s v="AGT058"/>
    <s v="Home"/>
    <s v="Fast Track"/>
    <n v="1"/>
    <s v="Valid"/>
    <x v="2"/>
    <x v="2"/>
  </r>
  <r>
    <x v="3149"/>
    <s v="CUST01321"/>
    <s v="POL00316"/>
    <x v="12"/>
    <s v="West"/>
    <n v="46795.17"/>
    <d v="2025-06-01T00:00:00"/>
    <m/>
    <s v="Pending"/>
    <n v="10"/>
    <n v="7"/>
    <s v="AGT066"/>
    <s v="Travel"/>
    <s v="Standard"/>
    <n v="1"/>
    <s v="Valid"/>
    <x v="0"/>
    <x v="1"/>
  </r>
  <r>
    <x v="3150"/>
    <s v="CUST00289"/>
    <s v="POL01289"/>
    <x v="14"/>
    <s v="West"/>
    <n v="50396.32"/>
    <d v="2025-10-18T00:00:00"/>
    <m/>
    <s v="Under Review"/>
    <n v="17"/>
    <n v="15"/>
    <s v="AGT028"/>
    <s v="Health"/>
    <s v="Standard"/>
    <n v="1"/>
    <s v="Valid"/>
    <x v="4"/>
    <x v="1"/>
  </r>
  <r>
    <x v="3151"/>
    <s v="CUST02053"/>
    <s v="POL00229"/>
    <x v="5"/>
    <s v="South"/>
    <n v="109134.18"/>
    <d v="2025-05-31T00:00:00"/>
    <d v="2025-06-08T00:00:00"/>
    <s v="Settled"/>
    <n v="8"/>
    <n v="15"/>
    <s v="AGT062"/>
    <s v="Health"/>
    <s v="Fast Track"/>
    <n v="1"/>
    <s v="Valid"/>
    <x v="2"/>
    <x v="0"/>
  </r>
  <r>
    <x v="3152"/>
    <s v="CUST01981"/>
    <s v="POL01136"/>
    <x v="9"/>
    <s v="North"/>
    <n v="112759.69"/>
    <d v="2025-06-03T00:00:00"/>
    <d v="2025-06-16T00:00:00"/>
    <s v="Settled"/>
    <n v="13"/>
    <n v="12"/>
    <s v="AGT043"/>
    <s v="Home"/>
    <s v="Standard"/>
    <n v="1"/>
    <s v="Valid"/>
    <x v="1"/>
    <x v="2"/>
  </r>
  <r>
    <x v="3153"/>
    <s v="CUST00618"/>
    <s v="POL02169"/>
    <x v="11"/>
    <s v="North"/>
    <n v="33005.82"/>
    <d v="2025-04-10T00:00:00"/>
    <m/>
    <s v="Under Review"/>
    <n v="13"/>
    <n v="10"/>
    <s v="AGT026"/>
    <s v="Motor"/>
    <s v="Fast Track"/>
    <n v="1"/>
    <s v="Valid"/>
    <x v="0"/>
    <x v="2"/>
  </r>
  <r>
    <x v="3154"/>
    <s v="CUST00881"/>
    <s v="POL03157"/>
    <x v="11"/>
    <s v="Central"/>
    <n v="48570.39"/>
    <d v="2025-06-09T00:00:00"/>
    <d v="2025-06-17T00:00:00"/>
    <s v="Settled"/>
    <n v="8"/>
    <n v="10"/>
    <s v="AGT047"/>
    <s v="Motor"/>
    <s v="Standard"/>
    <n v="1"/>
    <s v="Valid"/>
    <x v="3"/>
    <x v="4"/>
  </r>
  <r>
    <x v="3155"/>
    <s v="CUST00387"/>
    <s v="POL00951"/>
    <x v="0"/>
    <s v="West"/>
    <n v="65426.63"/>
    <d v="2025-04-11T00:00:00"/>
    <d v="2025-04-15T00:00:00"/>
    <s v="Settled"/>
    <n v="4"/>
    <n v="10"/>
    <s v="AGT046"/>
    <s v="Motor"/>
    <s v="Standard"/>
    <n v="1"/>
    <s v="Valid"/>
    <x v="2"/>
    <x v="1"/>
  </r>
  <r>
    <x v="3156"/>
    <s v="CUST01642"/>
    <s v="POL00846"/>
    <x v="4"/>
    <s v="South"/>
    <n v="69465.62"/>
    <d v="2025-11-16T00:00:00"/>
    <d v="2025-11-27T00:00:00"/>
    <s v="Settled"/>
    <n v="11"/>
    <n v="15"/>
    <s v="AGT028"/>
    <s v="Health"/>
    <s v="Standard"/>
    <n v="1"/>
    <s v="Valid"/>
    <x v="1"/>
    <x v="0"/>
  </r>
  <r>
    <x v="3157"/>
    <s v="CUST01565"/>
    <s v="POL02143"/>
    <x v="3"/>
    <s v="West"/>
    <n v="222808.55"/>
    <d v="2025-09-25T00:00:00"/>
    <d v="2025-10-05T00:00:00"/>
    <s v="Settled"/>
    <n v="10"/>
    <n v="10"/>
    <s v="AGT027"/>
    <s v="Motor"/>
    <s v="Standard"/>
    <n v="1"/>
    <s v="Valid"/>
    <x v="2"/>
    <x v="1"/>
  </r>
  <r>
    <x v="3158"/>
    <s v="CUST02008"/>
    <s v="POL02938"/>
    <x v="7"/>
    <s v="North"/>
    <n v="34951.279999999999"/>
    <d v="2025-08-23T00:00:00"/>
    <d v="2025-08-26T00:00:00"/>
    <s v="Settled"/>
    <n v="3"/>
    <n v="7"/>
    <s v="AGT036"/>
    <s v="Travel"/>
    <s v="Fast Track"/>
    <n v="1"/>
    <s v="Valid"/>
    <x v="2"/>
    <x v="2"/>
  </r>
  <r>
    <x v="3159"/>
    <s v="CUST01336"/>
    <s v="POL00944"/>
    <x v="0"/>
    <s v="North"/>
    <n v="57221.26"/>
    <d v="2025-08-10T00:00:00"/>
    <m/>
    <s v="Under Review"/>
    <n v="14"/>
    <n v="10"/>
    <s v="AGT003"/>
    <s v="Motor"/>
    <s v="Manual Review"/>
    <n v="1"/>
    <s v="Valid"/>
    <x v="3"/>
    <x v="2"/>
  </r>
  <r>
    <x v="3160"/>
    <s v="CUST02345"/>
    <s v="POL02682"/>
    <x v="4"/>
    <s v="North"/>
    <n v="67129.86"/>
    <d v="2025-04-19T00:00:00"/>
    <m/>
    <s v="Pending"/>
    <n v="10"/>
    <n v="15"/>
    <s v="AGT047"/>
    <s v="Health"/>
    <s v="Fast Track"/>
    <n v="1"/>
    <s v="Valid"/>
    <x v="3"/>
    <x v="2"/>
  </r>
  <r>
    <x v="3161"/>
    <s v="CUST01217"/>
    <s v="POL01008"/>
    <x v="1"/>
    <s v="West"/>
    <n v="258468.16"/>
    <d v="2025-08-15T00:00:00"/>
    <d v="2025-08-29T00:00:00"/>
    <s v="Settled"/>
    <n v="14"/>
    <n v="20"/>
    <s v="AGT048"/>
    <s v="Life"/>
    <s v="Standard"/>
    <n v="1"/>
    <s v="Valid"/>
    <x v="0"/>
    <x v="1"/>
  </r>
  <r>
    <x v="3162"/>
    <s v="CUST01919"/>
    <s v="POL02046"/>
    <x v="0"/>
    <s v="South"/>
    <n v="43785.93"/>
    <d v="2025-11-18T00:00:00"/>
    <m/>
    <s v="Pending"/>
    <n v="11"/>
    <n v="10"/>
    <s v="AGT044"/>
    <s v="Motor"/>
    <s v="Fast Track"/>
    <n v="1"/>
    <s v="Valid"/>
    <x v="2"/>
    <x v="0"/>
  </r>
  <r>
    <x v="3163"/>
    <s v="CUST01597"/>
    <s v="POL00672"/>
    <x v="9"/>
    <s v="West"/>
    <n v="64422.74"/>
    <d v="2025-03-05T00:00:00"/>
    <d v="2025-03-14T00:00:00"/>
    <s v="Settled"/>
    <n v="9"/>
    <n v="12"/>
    <s v="AGT058"/>
    <s v="Home"/>
    <s v="Manual Review"/>
    <n v="1"/>
    <s v="Valid"/>
    <x v="1"/>
    <x v="1"/>
  </r>
  <r>
    <x v="3164"/>
    <s v="CUST00227"/>
    <s v="POL00839"/>
    <x v="5"/>
    <s v="South"/>
    <n v="125430.31"/>
    <d v="2025-10-15T00:00:00"/>
    <d v="2025-10-26T00:00:00"/>
    <s v="Settled"/>
    <n v="11"/>
    <n v="15"/>
    <s v="AGT040"/>
    <s v="Health"/>
    <s v="Standard"/>
    <n v="1"/>
    <s v="Valid"/>
    <x v="0"/>
    <x v="0"/>
  </r>
  <r>
    <x v="3165"/>
    <s v="CUST01920"/>
    <s v="POL03148"/>
    <x v="2"/>
    <s v="West"/>
    <n v="816298.44"/>
    <d v="2025-11-28T00:00:00"/>
    <d v="2025-12-15T00:00:00"/>
    <s v="Settled"/>
    <n v="17"/>
    <n v="20"/>
    <s v="AGT027"/>
    <s v="Life"/>
    <s v="Standard"/>
    <n v="1"/>
    <s v="Valid"/>
    <x v="1"/>
    <x v="1"/>
  </r>
  <r>
    <x v="3166"/>
    <s v="CUST00779"/>
    <s v="POL01246"/>
    <x v="6"/>
    <s v="West"/>
    <n v="82065.61"/>
    <d v="2025-01-21T00:00:00"/>
    <d v="2025-02-03T00:00:00"/>
    <s v="Settled"/>
    <n v="13"/>
    <n v="12"/>
    <s v="AGT065"/>
    <s v="Home"/>
    <s v="Standard"/>
    <n v="1"/>
    <s v="Valid"/>
    <x v="3"/>
    <x v="1"/>
  </r>
  <r>
    <x v="3167"/>
    <s v="CUST02438"/>
    <s v="POL00052"/>
    <x v="11"/>
    <s v="South"/>
    <n v="85925.96"/>
    <d v="2025-01-30T00:00:00"/>
    <m/>
    <s v="Pending"/>
    <n v="5"/>
    <n v="10"/>
    <s v="AGT020"/>
    <s v="Motor"/>
    <s v="Standard"/>
    <n v="1"/>
    <s v="Valid"/>
    <x v="0"/>
    <x v="0"/>
  </r>
  <r>
    <x v="3168"/>
    <s v="CUST01405"/>
    <s v="POL02471"/>
    <x v="6"/>
    <s v="North"/>
    <n v="71428.850000000006"/>
    <d v="2025-06-12T00:00:00"/>
    <d v="2025-06-13T00:00:00"/>
    <s v="Settled"/>
    <n v="1"/>
    <n v="12"/>
    <s v="AGT001"/>
    <s v="Home"/>
    <s v="Fast Track"/>
    <n v="1"/>
    <s v="Valid"/>
    <x v="3"/>
    <x v="2"/>
  </r>
  <r>
    <x v="3169"/>
    <s v="CUST01684"/>
    <s v="POL00408"/>
    <x v="1"/>
    <s v="West"/>
    <n v="320933.15000000002"/>
    <d v="2025-08-16T00:00:00"/>
    <m/>
    <s v="Pending"/>
    <n v="16"/>
    <n v="20"/>
    <s v="AGT022"/>
    <s v="Life"/>
    <s v="Fast Track"/>
    <n v="1"/>
    <s v="Valid"/>
    <x v="1"/>
    <x v="1"/>
  </r>
  <r>
    <x v="3170"/>
    <s v="CUST00037"/>
    <s v="POL00355"/>
    <x v="9"/>
    <s v="South"/>
    <n v="46991.199999999997"/>
    <d v="2025-06-24T00:00:00"/>
    <d v="2025-07-02T00:00:00"/>
    <s v="Rejected"/>
    <n v="8"/>
    <n v="12"/>
    <s v="AGT058"/>
    <s v="Home"/>
    <s v="Standard"/>
    <n v="1"/>
    <s v="Valid"/>
    <x v="0"/>
    <x v="0"/>
  </r>
  <r>
    <x v="3171"/>
    <s v="CUST00175"/>
    <s v="POL02677"/>
    <x v="6"/>
    <s v="North"/>
    <n v="63162.34"/>
    <d v="2025-09-06T00:00:00"/>
    <d v="2025-09-18T00:00:00"/>
    <s v="Rejected"/>
    <n v="12"/>
    <n v="12"/>
    <s v="AGT028"/>
    <s v="Home"/>
    <s v="Standard"/>
    <n v="1"/>
    <s v="Valid"/>
    <x v="1"/>
    <x v="2"/>
  </r>
  <r>
    <x v="3172"/>
    <s v="CUST02449"/>
    <s v="POL01116"/>
    <x v="14"/>
    <s v="East"/>
    <n v="47688.27"/>
    <d v="2025-10-02T00:00:00"/>
    <m/>
    <s v="Under Review"/>
    <n v="8"/>
    <n v="15"/>
    <s v="AGT014"/>
    <s v="Health"/>
    <s v="Standard"/>
    <n v="1"/>
    <s v="Valid"/>
    <x v="0"/>
    <x v="3"/>
  </r>
  <r>
    <x v="3173"/>
    <s v="CUST00567"/>
    <s v="POL00443"/>
    <x v="2"/>
    <s v="East"/>
    <n v="272976.49"/>
    <d v="2025-03-31T00:00:00"/>
    <m/>
    <s v="Pending"/>
    <n v="43"/>
    <n v="20"/>
    <s v="AGT038"/>
    <s v="Life"/>
    <s v="Fraud Review"/>
    <n v="1"/>
    <s v="Valid"/>
    <x v="3"/>
    <x v="3"/>
  </r>
  <r>
    <x v="3174"/>
    <s v="CUST01434"/>
    <s v="POL03123"/>
    <x v="7"/>
    <s v="West"/>
    <n v="14024.26"/>
    <d v="2025-06-24T00:00:00"/>
    <d v="2025-07-06T00:00:00"/>
    <s v="Rejected"/>
    <n v="12"/>
    <n v="7"/>
    <s v="AGT016"/>
    <s v="Travel"/>
    <s v="Manual Review"/>
    <n v="1"/>
    <s v="Valid"/>
    <x v="2"/>
    <x v="1"/>
  </r>
  <r>
    <x v="3175"/>
    <s v="CUST00823"/>
    <s v="POL00899"/>
    <x v="9"/>
    <s v="South"/>
    <n v="25639.84"/>
    <d v="2025-01-26T00:00:00"/>
    <d v="2025-01-30T00:00:00"/>
    <s v="Settled"/>
    <n v="4"/>
    <n v="12"/>
    <s v="AGT061"/>
    <s v="Home"/>
    <s v="Manual Review"/>
    <n v="1"/>
    <s v="Valid"/>
    <x v="0"/>
    <x v="0"/>
  </r>
  <r>
    <x v="3176"/>
    <s v="CUST00041"/>
    <s v="POL02026"/>
    <x v="11"/>
    <s v="South"/>
    <n v="26678.11"/>
    <d v="2025-02-09T00:00:00"/>
    <d v="2025-02-25T00:00:00"/>
    <s v="Settled"/>
    <n v="16"/>
    <n v="10"/>
    <s v="AGT009"/>
    <s v="Motor"/>
    <s v="Manual Review"/>
    <n v="1"/>
    <s v="Valid"/>
    <x v="1"/>
    <x v="0"/>
  </r>
  <r>
    <x v="3177"/>
    <s v="CUST02033"/>
    <s v="POL00841"/>
    <x v="0"/>
    <s v="West"/>
    <n v="58028.27"/>
    <d v="2025-09-04T00:00:00"/>
    <m/>
    <s v="Pending"/>
    <n v="3"/>
    <n v="10"/>
    <s v="AGT016"/>
    <s v="Motor"/>
    <s v="Fast Track"/>
    <n v="1"/>
    <s v="Valid"/>
    <x v="0"/>
    <x v="1"/>
  </r>
  <r>
    <x v="3178"/>
    <s v="CUST00038"/>
    <s v="POL01860"/>
    <x v="7"/>
    <s v="West"/>
    <n v="17922.39"/>
    <d v="2025-10-27T00:00:00"/>
    <d v="2025-10-28T00:00:00"/>
    <s v="Settled"/>
    <n v="1"/>
    <n v="7"/>
    <s v="AGT063"/>
    <s v="Travel"/>
    <s v="Standard"/>
    <n v="1"/>
    <s v="Valid"/>
    <x v="3"/>
    <x v="1"/>
  </r>
  <r>
    <x v="3179"/>
    <s v="CUST00689"/>
    <s v="POL02231"/>
    <x v="4"/>
    <s v="South"/>
    <n v="58336.44"/>
    <d v="2025-07-08T00:00:00"/>
    <d v="2025-07-24T00:00:00"/>
    <s v="Settled"/>
    <n v="16"/>
    <n v="15"/>
    <s v="AGT057"/>
    <s v="Health"/>
    <s v="Standard"/>
    <n v="1"/>
    <s v="Valid"/>
    <x v="2"/>
    <x v="0"/>
  </r>
  <r>
    <x v="3180"/>
    <s v="CUST01383"/>
    <s v="POL02425"/>
    <x v="14"/>
    <s v="East"/>
    <n v="100943.6"/>
    <d v="2025-09-01T00:00:00"/>
    <m/>
    <s v="Under Review"/>
    <n v="26"/>
    <n v="15"/>
    <s v="AGT020"/>
    <s v="Health"/>
    <s v="Manual Review"/>
    <n v="1"/>
    <s v="Valid"/>
    <x v="0"/>
    <x v="3"/>
  </r>
  <r>
    <x v="3181"/>
    <s v="CUST02369"/>
    <s v="POL01316"/>
    <x v="1"/>
    <s v="North"/>
    <n v="175930.49"/>
    <d v="2025-11-19T00:00:00"/>
    <m/>
    <s v="Pending"/>
    <n v="19"/>
    <n v="20"/>
    <s v="AGT078"/>
    <s v="Life"/>
    <s v="Fast Track"/>
    <n v="1"/>
    <s v="Valid"/>
    <x v="1"/>
    <x v="2"/>
  </r>
  <r>
    <x v="3182"/>
    <s v="CUST02491"/>
    <s v="POL01972"/>
    <x v="3"/>
    <s v="East"/>
    <n v="104420.63"/>
    <d v="2025-01-27T00:00:00"/>
    <d v="2025-02-16T00:00:00"/>
    <s v="Settled"/>
    <n v="20"/>
    <n v="12"/>
    <s v="AGT006"/>
    <s v="Home"/>
    <s v="Manual Review"/>
    <n v="1"/>
    <s v="Valid"/>
    <x v="2"/>
    <x v="3"/>
  </r>
  <r>
    <x v="3183"/>
    <s v="CUST00367"/>
    <s v="POL02690"/>
    <x v="1"/>
    <s v="Central"/>
    <n v="1203048.97"/>
    <d v="2025-09-01T00:00:00"/>
    <d v="2025-09-21T00:00:00"/>
    <s v="Settled"/>
    <n v="20"/>
    <n v="20"/>
    <s v="AGT015"/>
    <s v="Life"/>
    <s v="Fast Track"/>
    <n v="1"/>
    <s v="Valid"/>
    <x v="3"/>
    <x v="4"/>
  </r>
  <r>
    <x v="3184"/>
    <s v="CUST00367"/>
    <s v="POL02690"/>
    <x v="1"/>
    <s v="North"/>
    <n v="234189.47"/>
    <d v="2025-07-28T00:00:00"/>
    <d v="2025-08-07T00:00:00"/>
    <s v="Settled"/>
    <n v="10"/>
    <n v="20"/>
    <s v="AGT019"/>
    <s v="Life"/>
    <s v="Fast Track"/>
    <n v="1"/>
    <s v="Valid"/>
    <x v="3"/>
    <x v="2"/>
  </r>
  <r>
    <x v="3185"/>
    <s v="CUST00804"/>
    <s v="POL02392"/>
    <x v="1"/>
    <s v="East"/>
    <n v="262485.27"/>
    <d v="2025-11-07T00:00:00"/>
    <m/>
    <s v="Pending"/>
    <n v="23"/>
    <n v="20"/>
    <s v="AGT041"/>
    <s v="Life"/>
    <s v="Standard"/>
    <n v="1"/>
    <s v="Valid"/>
    <x v="4"/>
    <x v="3"/>
  </r>
  <r>
    <x v="3186"/>
    <s v="CUST00424"/>
    <s v="POL01279"/>
    <x v="3"/>
    <s v="North"/>
    <n v="83236.490000000005"/>
    <d v="2025-04-11T00:00:00"/>
    <m/>
    <s v="Pending"/>
    <n v="21"/>
    <n v="10"/>
    <s v="AGT041"/>
    <s v="Motor"/>
    <s v="Manual Review"/>
    <n v="1"/>
    <s v="Valid"/>
    <x v="0"/>
    <x v="2"/>
  </r>
  <r>
    <x v="3187"/>
    <s v="CUST02469"/>
    <s v="POL01700"/>
    <x v="1"/>
    <s v="South"/>
    <n v="176313.61"/>
    <d v="2025-07-31T00:00:00"/>
    <m/>
    <s v="Pending"/>
    <n v="16"/>
    <n v="20"/>
    <s v="AGT029"/>
    <s v="Life"/>
    <s v="Fast Track"/>
    <n v="1"/>
    <s v="Valid"/>
    <x v="2"/>
    <x v="0"/>
  </r>
  <r>
    <x v="3188"/>
    <s v="CUST00002"/>
    <s v="POL03097"/>
    <x v="3"/>
    <s v="West"/>
    <n v="44245.59"/>
    <d v="2025-10-09T00:00:00"/>
    <d v="2025-10-13T00:00:00"/>
    <s v="Settled"/>
    <n v="4"/>
    <n v="10"/>
    <s v="AGT019"/>
    <s v="Motor"/>
    <s v="Standard"/>
    <n v="1"/>
    <s v="Valid"/>
    <x v="0"/>
    <x v="1"/>
  </r>
  <r>
    <x v="3189"/>
    <s v="CUST00968"/>
    <s v="POL00797"/>
    <x v="3"/>
    <s v="East"/>
    <m/>
    <d v="2025-06-16T00:00:00"/>
    <d v="2025-07-06T00:00:00"/>
    <s v="Settled"/>
    <n v="20"/>
    <n v="10"/>
    <s v="AGT049"/>
    <s v="Motor"/>
    <s v="Manual Review"/>
    <n v="1"/>
    <s v="Missing Amount"/>
    <x v="3"/>
    <x v="3"/>
  </r>
  <r>
    <x v="3190"/>
    <s v="CUST02297"/>
    <s v="POL02217"/>
    <x v="0"/>
    <s v="North"/>
    <n v="73739.960000000006"/>
    <d v="2025-04-01T00:00:00"/>
    <d v="2025-04-06T00:00:00"/>
    <s v="Settled"/>
    <n v="5"/>
    <n v="10"/>
    <s v="AGT033"/>
    <s v="Motor"/>
    <s v="Standard"/>
    <n v="1"/>
    <s v="Valid"/>
    <x v="2"/>
    <x v="2"/>
  </r>
  <r>
    <x v="3191"/>
    <s v="CUST01917"/>
    <s v="POL02536"/>
    <x v="14"/>
    <s v="East"/>
    <n v="46425.63"/>
    <d v="2025-11-12T00:00:00"/>
    <d v="2025-12-12T00:00:00"/>
    <s v="Settled"/>
    <n v="30"/>
    <n v="15"/>
    <s v="AGT071"/>
    <s v="Health"/>
    <s v="Fraud Review"/>
    <n v="1"/>
    <s v="Valid"/>
    <x v="1"/>
    <x v="3"/>
  </r>
  <r>
    <x v="3192"/>
    <s v="CUST00113"/>
    <s v="POL01539"/>
    <x v="0"/>
    <s v="North"/>
    <n v="93427.16"/>
    <d v="2025-02-22T00:00:00"/>
    <d v="2025-02-28T00:00:00"/>
    <s v="Rejected"/>
    <n v="6"/>
    <n v="10"/>
    <s v="AGT007"/>
    <s v="Motor"/>
    <s v="Standard"/>
    <n v="1"/>
    <s v="Valid"/>
    <x v="1"/>
    <x v="2"/>
  </r>
  <r>
    <x v="3193"/>
    <s v="CUST00197"/>
    <s v="POL02772"/>
    <x v="1"/>
    <s v="South"/>
    <n v="819838.04"/>
    <d v="2025-10-01T00:00:00"/>
    <d v="2025-10-16T00:00:00"/>
    <s v="Settled"/>
    <n v="15"/>
    <n v="20"/>
    <s v="AGT071"/>
    <s v="Life"/>
    <s v="Standard"/>
    <n v="1"/>
    <s v="Valid"/>
    <x v="0"/>
    <x v="0"/>
  </r>
  <r>
    <x v="3194"/>
    <s v="CUST00660"/>
    <s v="POL01371"/>
    <x v="0"/>
    <s v="West"/>
    <n v="18744.82"/>
    <d v="2025-10-07T00:00:00"/>
    <d v="2025-10-23T00:00:00"/>
    <s v="Settled"/>
    <n v="16"/>
    <n v="10"/>
    <s v="AGT066"/>
    <s v="Motor"/>
    <s v="Manual Review"/>
    <n v="1"/>
    <s v="Valid"/>
    <x v="3"/>
    <x v="1"/>
  </r>
  <r>
    <x v="3195"/>
    <s v="CUST00175"/>
    <s v="POL02677"/>
    <x v="6"/>
    <s v="South"/>
    <n v="141879.51"/>
    <d v="2025-01-12T00:00:00"/>
    <d v="2025-01-25T00:00:00"/>
    <s v="Settled"/>
    <n v="13"/>
    <n v="12"/>
    <s v="AGT036"/>
    <s v="Home"/>
    <s v="Manual Review"/>
    <n v="1"/>
    <s v="Valid"/>
    <x v="1"/>
    <x v="0"/>
  </r>
  <r>
    <x v="3196"/>
    <s v="CUST02436"/>
    <s v="POL02062"/>
    <x v="0"/>
    <s v="East"/>
    <n v="61253.07"/>
    <d v="2025-04-28T00:00:00"/>
    <d v="2025-05-07T00:00:00"/>
    <s v="Settled"/>
    <n v="9"/>
    <n v="10"/>
    <s v="AGT056"/>
    <s v="Motor"/>
    <s v="Standard"/>
    <n v="1"/>
    <s v="Valid"/>
    <x v="2"/>
    <x v="3"/>
  </r>
  <r>
    <x v="3197"/>
    <s v="CUST02406"/>
    <s v="POL00166"/>
    <x v="4"/>
    <s v="East"/>
    <n v="70073.97"/>
    <d v="2025-07-14T00:00:00"/>
    <d v="2025-07-30T00:00:00"/>
    <s v="Settled"/>
    <n v="16"/>
    <n v="15"/>
    <s v="AGT061"/>
    <s v="Health"/>
    <s v="Standard"/>
    <n v="1"/>
    <s v="Valid"/>
    <x v="1"/>
    <x v="3"/>
  </r>
  <r>
    <x v="3198"/>
    <s v="CUST01282"/>
    <s v="POL02635"/>
    <x v="11"/>
    <s v="Central"/>
    <n v="80355.839999999997"/>
    <d v="2025-02-03T00:00:00"/>
    <d v="2025-02-05T00:00:00"/>
    <s v="Rejected"/>
    <n v="2"/>
    <n v="10"/>
    <s v="AGT071"/>
    <s v="Motor"/>
    <s v="Fast Track"/>
    <n v="1"/>
    <s v="Valid"/>
    <x v="0"/>
    <x v="4"/>
  </r>
  <r>
    <x v="3199"/>
    <s v="CUST00437"/>
    <s v="POL02234"/>
    <x v="0"/>
    <s v="North"/>
    <n v="159319.76"/>
    <d v="2025-02-19T00:00:00"/>
    <d v="2025-02-24T00:00:00"/>
    <s v="Settled"/>
    <n v="5"/>
    <n v="10"/>
    <s v="AGT041"/>
    <s v="Motor"/>
    <s v="Fast Track"/>
    <n v="1"/>
    <s v="Valid"/>
    <x v="3"/>
    <x v="2"/>
  </r>
  <r>
    <x v="3200"/>
    <s v="CUST02172"/>
    <s v="POL00712"/>
    <x v="14"/>
    <s v="East"/>
    <n v="100461.58"/>
    <d v="2025-04-21T00:00:00"/>
    <d v="2025-05-07T00:00:00"/>
    <s v="Settled"/>
    <n v="16"/>
    <n v="15"/>
    <s v="AGT007"/>
    <s v="Health"/>
    <s v="Manual Review"/>
    <n v="1"/>
    <s v="Valid"/>
    <x v="3"/>
    <x v="3"/>
  </r>
  <r>
    <x v="3201"/>
    <s v="CUST01033"/>
    <s v="POL02253"/>
    <x v="5"/>
    <s v="North"/>
    <n v="158557.53"/>
    <d v="2025-11-13T00:00:00"/>
    <m/>
    <s v="Under Review"/>
    <n v="7"/>
    <n v="15"/>
    <s v="AGT062"/>
    <s v="Health"/>
    <s v="Standard"/>
    <n v="1"/>
    <s v="Valid"/>
    <x v="1"/>
    <x v="2"/>
  </r>
  <r>
    <x v="3202"/>
    <s v="CUST01977"/>
    <s v="POL01638"/>
    <x v="14"/>
    <s v="North"/>
    <n v="82873.06"/>
    <d v="2025-05-23T00:00:00"/>
    <m/>
    <s v="Pending"/>
    <n v="29"/>
    <n v="15"/>
    <s v="AGT013"/>
    <s v="Health"/>
    <s v="Manual Review"/>
    <n v="1"/>
    <s v="Valid"/>
    <x v="1"/>
    <x v="2"/>
  </r>
  <r>
    <x v="3203"/>
    <s v="CUST01230"/>
    <s v="POL03018"/>
    <x v="8"/>
    <s v="South"/>
    <n v="380346.89"/>
    <d v="2025-08-14T00:00:00"/>
    <m/>
    <s v="Under Review"/>
    <n v="23"/>
    <n v="20"/>
    <s v="AGT071"/>
    <s v="Life"/>
    <s v="Manual Review"/>
    <n v="1"/>
    <s v="Valid"/>
    <x v="0"/>
    <x v="0"/>
  </r>
  <r>
    <x v="3204"/>
    <s v="CUST00682"/>
    <s v="POL00976"/>
    <x v="14"/>
    <s v="West"/>
    <n v="59687.54"/>
    <d v="2025-07-22T00:00:00"/>
    <d v="2025-07-30T00:00:00"/>
    <s v="Settled"/>
    <n v="8"/>
    <n v="15"/>
    <s v="AGT066"/>
    <s v="Health"/>
    <s v="Standard"/>
    <n v="1"/>
    <s v="Valid"/>
    <x v="3"/>
    <x v="1"/>
  </r>
  <r>
    <x v="3205"/>
    <s v="CUST02052"/>
    <s v="POL00844"/>
    <x v="9"/>
    <s v="North"/>
    <n v="112743.17"/>
    <d v="2025-05-31T00:00:00"/>
    <m/>
    <s v="Under Review"/>
    <n v="13"/>
    <n v="12"/>
    <s v="AGT057"/>
    <s v="Home"/>
    <s v="Standard"/>
    <n v="1"/>
    <s v="Valid"/>
    <x v="0"/>
    <x v="2"/>
  </r>
  <r>
    <x v="3206"/>
    <s v="CUST01227"/>
    <s v="POL00187"/>
    <x v="11"/>
    <s v="Central"/>
    <n v="54468.09"/>
    <d v="2025-01-29T00:00:00"/>
    <d v="2025-02-15T00:00:00"/>
    <s v="Settled"/>
    <n v="17"/>
    <n v="10"/>
    <s v="AGT028"/>
    <s v="Motor"/>
    <s v="Standard"/>
    <n v="1"/>
    <s v="Valid"/>
    <x v="4"/>
    <x v="4"/>
  </r>
  <r>
    <x v="3207"/>
    <s v="CUST01480"/>
    <s v="POL02517"/>
    <x v="9"/>
    <s v="South"/>
    <n v="117908.8"/>
    <d v="2025-11-17T00:00:00"/>
    <d v="2025-11-27T00:00:00"/>
    <s v="Settled"/>
    <n v="10"/>
    <n v="12"/>
    <s v="AGT005"/>
    <s v="Home"/>
    <s v="Standard"/>
    <n v="1"/>
    <s v="Valid"/>
    <x v="0"/>
    <x v="0"/>
  </r>
  <r>
    <x v="3208"/>
    <s v="CUST01305"/>
    <s v="POL03153"/>
    <x v="11"/>
    <s v="West"/>
    <n v="22164.43"/>
    <d v="2025-06-29T00:00:00"/>
    <d v="2025-07-18T00:00:00"/>
    <s v="Settled"/>
    <n v="19"/>
    <n v="10"/>
    <s v="AGT035"/>
    <s v="Motor"/>
    <s v="Manual Review"/>
    <n v="1"/>
    <s v="Valid"/>
    <x v="2"/>
    <x v="1"/>
  </r>
  <r>
    <x v="3209"/>
    <s v="CUST02321"/>
    <s v="POL02206"/>
    <x v="5"/>
    <s v="South"/>
    <n v="41174.910000000003"/>
    <d v="2025-04-23T00:00:00"/>
    <d v="2025-05-02T00:00:00"/>
    <s v="Settled"/>
    <n v="9"/>
    <n v="15"/>
    <s v="AGT020"/>
    <s v="Health"/>
    <s v="Standard"/>
    <n v="1"/>
    <s v="Valid"/>
    <x v="0"/>
    <x v="0"/>
  </r>
  <r>
    <x v="3210"/>
    <s v="CUST00038"/>
    <s v="POL01182"/>
    <x v="12"/>
    <s v="South"/>
    <n v="64940.66"/>
    <d v="2025-05-28T00:00:00"/>
    <m/>
    <s v="Pending"/>
    <n v="10"/>
    <n v="7"/>
    <s v="AGT078"/>
    <s v="Travel"/>
    <s v="Standard"/>
    <n v="1"/>
    <s v="Valid"/>
    <x v="3"/>
    <x v="0"/>
  </r>
  <r>
    <x v="3211"/>
    <s v="CUST00683"/>
    <s v="POL02812"/>
    <x v="2"/>
    <s v="West"/>
    <n v="742431.65"/>
    <d v="2025-05-29T00:00:00"/>
    <d v="2025-06-16T00:00:00"/>
    <s v="Settled"/>
    <n v="18"/>
    <n v="20"/>
    <s v="AGT063"/>
    <s v="Life"/>
    <s v="Standard"/>
    <n v="1"/>
    <s v="Valid"/>
    <x v="1"/>
    <x v="1"/>
  </r>
  <r>
    <x v="3212"/>
    <s v="CUST01330"/>
    <s v="POL00811"/>
    <x v="14"/>
    <s v="South"/>
    <n v="27583.02"/>
    <d v="2025-11-23T00:00:00"/>
    <d v="2025-12-12T00:00:00"/>
    <s v="Settled"/>
    <n v="19"/>
    <n v="15"/>
    <s v="AGT015"/>
    <s v="Health"/>
    <s v="Manual Review"/>
    <n v="1"/>
    <s v="Valid"/>
    <x v="0"/>
    <x v="0"/>
  </r>
  <r>
    <x v="3213"/>
    <s v="CUST00360"/>
    <s v="POL02219"/>
    <x v="3"/>
    <s v="East"/>
    <n v="44962.54"/>
    <d v="2025-05-14T00:00:00"/>
    <d v="2025-06-06T00:00:00"/>
    <s v="Settled"/>
    <n v="23"/>
    <n v="10"/>
    <s v="AGT002"/>
    <s v="Motor"/>
    <s v="Manual Review"/>
    <n v="1"/>
    <s v="Valid"/>
    <x v="1"/>
    <x v="3"/>
  </r>
  <r>
    <x v="3214"/>
    <s v="CUST00324"/>
    <s v="POL01911"/>
    <x v="0"/>
    <s v="West"/>
    <n v="39976.33"/>
    <d v="2025-11-26T00:00:00"/>
    <d v="2025-11-28T00:00:00"/>
    <s v="Settled"/>
    <n v="2"/>
    <n v="10"/>
    <s v="AGT074"/>
    <s v="Motor"/>
    <s v="Standard"/>
    <n v="1"/>
    <s v="Valid"/>
    <x v="4"/>
    <x v="1"/>
  </r>
  <r>
    <x v="3215"/>
    <s v="CUST01757"/>
    <s v="POL02728"/>
    <x v="1"/>
    <s v="West"/>
    <n v="353702.8"/>
    <d v="2025-02-14T00:00:00"/>
    <d v="2025-02-28T00:00:00"/>
    <s v="Settled"/>
    <n v="14"/>
    <n v="20"/>
    <s v="AGT042"/>
    <s v="Life"/>
    <s v="Standard"/>
    <n v="1"/>
    <s v="Valid"/>
    <x v="2"/>
    <x v="1"/>
  </r>
  <r>
    <x v="3216"/>
    <s v="CUST01856"/>
    <s v="POL03110"/>
    <x v="14"/>
    <s v="West"/>
    <m/>
    <d v="2025-03-09T00:00:00"/>
    <m/>
    <s v="Under Review"/>
    <n v="9"/>
    <n v="15"/>
    <s v="AGT059"/>
    <s v="Health"/>
    <s v="Standard"/>
    <n v="1"/>
    <s v="Missing Amount"/>
    <x v="0"/>
    <x v="1"/>
  </r>
  <r>
    <x v="3217"/>
    <s v="CUST00001"/>
    <s v="POL01151"/>
    <x v="3"/>
    <s v="North"/>
    <n v="101143.83"/>
    <d v="2025-02-20T00:00:00"/>
    <m/>
    <s v="Under Review"/>
    <n v="12"/>
    <n v="10"/>
    <s v="AGT049"/>
    <s v="Motor"/>
    <s v="Manual Review"/>
    <n v="1"/>
    <s v="Valid"/>
    <x v="2"/>
    <x v="2"/>
  </r>
  <r>
    <x v="3218"/>
    <s v="CUST01726"/>
    <s v="POL00306"/>
    <x v="11"/>
    <s v="East"/>
    <n v="27006.3"/>
    <d v="2025-11-13T00:00:00"/>
    <m/>
    <s v="Pending"/>
    <n v="13"/>
    <n v="10"/>
    <s v="AGT025"/>
    <s v="Motor"/>
    <s v="Standard"/>
    <n v="1"/>
    <s v="Valid"/>
    <x v="4"/>
    <x v="3"/>
  </r>
  <r>
    <x v="3219"/>
    <s v="CUST00543"/>
    <s v="POL00505"/>
    <x v="3"/>
    <s v="East"/>
    <n v="81602.080000000002"/>
    <d v="2025-07-17T00:00:00"/>
    <d v="2025-07-30T00:00:00"/>
    <s v="Settled"/>
    <n v="13"/>
    <n v="10"/>
    <s v="AGT066"/>
    <s v="Motor"/>
    <s v="Standard"/>
    <n v="1"/>
    <s v="Valid"/>
    <x v="0"/>
    <x v="3"/>
  </r>
  <r>
    <x v="3220"/>
    <s v="CUST02475"/>
    <s v="POL02366"/>
    <x v="10"/>
    <s v="East"/>
    <n v="24147.7"/>
    <d v="2025-06-13T00:00:00"/>
    <d v="2025-06-22T00:00:00"/>
    <s v="Rejected"/>
    <n v="9"/>
    <n v="7"/>
    <s v="AGT018"/>
    <s v="Travel"/>
    <s v="Standard"/>
    <n v="1"/>
    <s v="Valid"/>
    <x v="1"/>
    <x v="3"/>
  </r>
  <r>
    <x v="3221"/>
    <s v="CUST00779"/>
    <s v="POL01163"/>
    <x v="13"/>
    <m/>
    <n v="52638.15"/>
    <d v="2025-01-24T00:00:00"/>
    <d v="2025-02-11T00:00:00"/>
    <s v="Settled"/>
    <n v="18"/>
    <n v="15"/>
    <s v="AGT065"/>
    <s v="Health"/>
    <s v="Standard"/>
    <n v="1"/>
    <s v="Valid"/>
    <x v="3"/>
    <x v="0"/>
  </r>
  <r>
    <x v="3222"/>
    <s v="CUST01336"/>
    <s v="POL00448"/>
    <x v="5"/>
    <s v="West"/>
    <n v="113269.25"/>
    <d v="2025-02-25T00:00:00"/>
    <d v="2025-03-18T00:00:00"/>
    <s v="Settled"/>
    <n v="21"/>
    <n v="15"/>
    <s v="AGT078"/>
    <s v="Health"/>
    <s v="Standard"/>
    <n v="1"/>
    <s v="Valid"/>
    <x v="3"/>
    <x v="1"/>
  </r>
  <r>
    <x v="3223"/>
    <s v="CUST02103"/>
    <s v="POL02609"/>
    <x v="5"/>
    <s v="West"/>
    <n v="72385.440000000002"/>
    <d v="2025-11-07T00:00:00"/>
    <d v="2025-11-26T00:00:00"/>
    <s v="Settled"/>
    <n v="19"/>
    <n v="15"/>
    <s v="AGT006"/>
    <s v="Health"/>
    <s v="Manual Review"/>
    <n v="1"/>
    <s v="Valid"/>
    <x v="4"/>
    <x v="1"/>
  </r>
  <r>
    <x v="3224"/>
    <s v="CUST00707"/>
    <s v="POL02077"/>
    <x v="7"/>
    <s v="South"/>
    <n v="28098.94"/>
    <d v="2025-11-18T00:00:00"/>
    <d v="2025-11-22T00:00:00"/>
    <s v="Settled"/>
    <n v="4"/>
    <n v="7"/>
    <s v="AGT063"/>
    <s v="Travel"/>
    <s v="Standard"/>
    <n v="1"/>
    <s v="Valid"/>
    <x v="2"/>
    <x v="0"/>
  </r>
  <r>
    <x v="3225"/>
    <s v="CUST00903"/>
    <s v="POL00422"/>
    <x v="3"/>
    <s v="North"/>
    <n v="154935.81"/>
    <d v="2025-04-20T00:00:00"/>
    <d v="2025-05-06T00:00:00"/>
    <s v="Settled"/>
    <n v="16"/>
    <n v="10"/>
    <s v="AGT055"/>
    <s v="Motor"/>
    <s v="Manual Review"/>
    <n v="1"/>
    <s v="Valid"/>
    <x v="1"/>
    <x v="2"/>
  </r>
  <r>
    <x v="3226"/>
    <s v="CUST00470"/>
    <s v="POL02283"/>
    <x v="4"/>
    <m/>
    <n v="89008.82"/>
    <d v="2025-08-26T00:00:00"/>
    <d v="2025-09-10T00:00:00"/>
    <s v="Settled"/>
    <n v="15"/>
    <n v="15"/>
    <s v="AGT062"/>
    <s v="Health"/>
    <s v="Standard"/>
    <n v="1"/>
    <s v="Valid"/>
    <x v="2"/>
    <x v="2"/>
  </r>
  <r>
    <x v="3227"/>
    <s v="CUST00590"/>
    <s v="POL02042"/>
    <x v="1"/>
    <s v="North"/>
    <n v="1062113.08"/>
    <d v="2025-04-18T00:00:00"/>
    <d v="2025-05-22T00:00:00"/>
    <s v="Settled"/>
    <n v="34"/>
    <n v="20"/>
    <s v="AGT064"/>
    <s v="Life"/>
    <s v="Fraud Review"/>
    <n v="1"/>
    <s v="Valid"/>
    <x v="4"/>
    <x v="2"/>
  </r>
  <r>
    <x v="3228"/>
    <s v="CUST01790"/>
    <s v="POL03152"/>
    <x v="10"/>
    <s v="West"/>
    <n v="6598.57"/>
    <d v="2025-11-18T00:00:00"/>
    <m/>
    <s v="Under Review"/>
    <n v="2"/>
    <n v="7"/>
    <s v="AGT075"/>
    <s v="Travel"/>
    <s v="Standard"/>
    <n v="1"/>
    <s v="Valid"/>
    <x v="1"/>
    <x v="1"/>
  </r>
  <r>
    <x v="3229"/>
    <s v="CUST00577"/>
    <s v="POL03161"/>
    <x v="11"/>
    <s v="South"/>
    <n v="64597.08"/>
    <d v="2025-02-16T00:00:00"/>
    <m/>
    <s v="Under Review"/>
    <n v="22"/>
    <n v="10"/>
    <s v="AGT009"/>
    <s v="Motor"/>
    <s v="Manual Review"/>
    <n v="1"/>
    <s v="Valid"/>
    <x v="3"/>
    <x v="0"/>
  </r>
  <r>
    <x v="3230"/>
    <s v="CUST01414"/>
    <s v="POL03122"/>
    <x v="4"/>
    <s v="South"/>
    <n v="41268.92"/>
    <d v="2025-01-31T00:00:00"/>
    <m/>
    <s v="Under Review"/>
    <n v="13"/>
    <n v="15"/>
    <s v="AGT025"/>
    <s v="Health"/>
    <s v="Standard"/>
    <n v="1"/>
    <s v="Valid"/>
    <x v="3"/>
    <x v="0"/>
  </r>
  <r>
    <x v="3231"/>
    <s v="CUST02197"/>
    <s v="POL02865"/>
    <x v="11"/>
    <s v="Central"/>
    <n v="35556.75"/>
    <d v="2025-04-28T00:00:00"/>
    <m/>
    <s v="Pending"/>
    <n v="11"/>
    <n v="10"/>
    <s v="AGT039"/>
    <s v="Motor"/>
    <s v="Standard"/>
    <n v="1"/>
    <s v="Valid"/>
    <x v="3"/>
    <x v="4"/>
  </r>
  <r>
    <x v="3232"/>
    <s v="CUST00967"/>
    <s v="POL02539"/>
    <x v="11"/>
    <m/>
    <n v="42447.16"/>
    <d v="2025-03-01T00:00:00"/>
    <d v="2025-03-19T00:00:00"/>
    <s v="Settled"/>
    <n v="18"/>
    <n v="10"/>
    <s v="AGT071"/>
    <s v="Motor"/>
    <s v="Fraud Review"/>
    <n v="1"/>
    <s v="Valid"/>
    <x v="1"/>
    <x v="3"/>
  </r>
  <r>
    <x v="3233"/>
    <s v="CUST01201"/>
    <s v="POL02148"/>
    <x v="6"/>
    <s v="East"/>
    <n v="200368.35"/>
    <d v="2025-08-19T00:00:00"/>
    <m/>
    <s v="Pending"/>
    <n v="24"/>
    <n v="12"/>
    <s v="AGT052"/>
    <s v="Home"/>
    <s v="Standard"/>
    <n v="1"/>
    <s v="Valid"/>
    <x v="4"/>
    <x v="3"/>
  </r>
  <r>
    <x v="3234"/>
    <s v="CUST01315"/>
    <s v="POL01744"/>
    <x v="8"/>
    <s v="East"/>
    <n v="230315.3"/>
    <d v="2025-11-03T00:00:00"/>
    <d v="2025-11-30T00:00:00"/>
    <s v="Rejected"/>
    <n v="27"/>
    <n v="20"/>
    <s v="AGT049"/>
    <s v="Life"/>
    <s v="Standard"/>
    <n v="1"/>
    <s v="Valid"/>
    <x v="3"/>
    <x v="3"/>
  </r>
  <r>
    <x v="3235"/>
    <s v="CUST00008"/>
    <s v="POL02537"/>
    <x v="10"/>
    <s v="South"/>
    <n v="14284.52"/>
    <d v="2025-11-16T00:00:00"/>
    <d v="2025-11-23T00:00:00"/>
    <s v="Settled"/>
    <n v="7"/>
    <n v="7"/>
    <s v="AGT028"/>
    <s v="Travel"/>
    <s v="Standard"/>
    <n v="1"/>
    <s v="Valid"/>
    <x v="4"/>
    <x v="0"/>
  </r>
  <r>
    <x v="3236"/>
    <s v="CUST00099"/>
    <s v="POL03091"/>
    <x v="14"/>
    <s v="East"/>
    <n v="130512.87"/>
    <d v="2025-11-25T00:00:00"/>
    <m/>
    <s v="Pending"/>
    <n v="14"/>
    <n v="15"/>
    <s v="AGT010"/>
    <s v="Health"/>
    <s v="Fast Track"/>
    <n v="1"/>
    <s v="Valid"/>
    <x v="4"/>
    <x v="3"/>
  </r>
  <r>
    <x v="3237"/>
    <s v="CUST02499"/>
    <s v="POL00373"/>
    <x v="4"/>
    <s v="South"/>
    <n v="39413.31"/>
    <d v="2025-03-06T00:00:00"/>
    <d v="2025-03-17T00:00:00"/>
    <s v="Settled"/>
    <n v="11"/>
    <n v="15"/>
    <s v="AGT030"/>
    <s v="Health"/>
    <s v="Fast Track"/>
    <n v="1"/>
    <s v="Valid"/>
    <x v="3"/>
    <x v="0"/>
  </r>
  <r>
    <x v="3238"/>
    <s v="CUST00945"/>
    <s v="POL00437"/>
    <x v="2"/>
    <s v="North"/>
    <n v="889440.64"/>
    <d v="2025-01-18T00:00:00"/>
    <d v="2025-02-18T00:00:00"/>
    <s v="Settled"/>
    <n v="31"/>
    <n v="20"/>
    <s v="AGT039"/>
    <s v="Life"/>
    <s v="Manual Review"/>
    <n v="1"/>
    <s v="Valid"/>
    <x v="4"/>
    <x v="2"/>
  </r>
  <r>
    <x v="3239"/>
    <s v="CUST02021"/>
    <s v="POL01597"/>
    <x v="0"/>
    <s v="West"/>
    <n v="28084.36"/>
    <d v="2025-03-01T00:00:00"/>
    <d v="2025-03-02T00:00:00"/>
    <s v="Settled"/>
    <n v="1"/>
    <n v="10"/>
    <s v="AGT009"/>
    <s v="Motor"/>
    <s v="Standard"/>
    <n v="1"/>
    <s v="Valid"/>
    <x v="2"/>
    <x v="1"/>
  </r>
  <r>
    <x v="3240"/>
    <s v="CUST02229"/>
    <s v="POL00940"/>
    <x v="10"/>
    <s v="South"/>
    <n v="24889.45"/>
    <d v="2025-09-11T00:00:00"/>
    <m/>
    <s v="Under Review"/>
    <n v="7"/>
    <n v="7"/>
    <s v="AGT013"/>
    <s v="Travel"/>
    <s v="Standard"/>
    <n v="1"/>
    <s v="Valid"/>
    <x v="1"/>
    <x v="0"/>
  </r>
  <r>
    <x v="3241"/>
    <s v="CUST00514"/>
    <s v="POL01703"/>
    <x v="2"/>
    <s v="South"/>
    <n v="1048008.9"/>
    <d v="2025-02-16T00:00:00"/>
    <m/>
    <s v="Under Review"/>
    <n v="35"/>
    <n v="20"/>
    <s v="AGT062"/>
    <s v="Life"/>
    <s v="Fraud Review"/>
    <n v="1"/>
    <s v="Valid"/>
    <x v="0"/>
    <x v="0"/>
  </r>
  <r>
    <x v="3242"/>
    <s v="CUST00603"/>
    <s v="POL00996"/>
    <x v="8"/>
    <s v="West"/>
    <n v="242932.44"/>
    <d v="2025-08-17T00:00:00"/>
    <d v="2025-09-06T00:00:00"/>
    <s v="Settled"/>
    <n v="20"/>
    <n v="20"/>
    <s v="AGT020"/>
    <s v="Life"/>
    <s v="Standard"/>
    <n v="1"/>
    <s v="Valid"/>
    <x v="4"/>
    <x v="1"/>
  </r>
  <r>
    <x v="3243"/>
    <s v="CUST00702"/>
    <s v="POL02505"/>
    <x v="14"/>
    <s v="East"/>
    <n v="111945.75"/>
    <d v="2025-07-11T00:00:00"/>
    <d v="2025-07-25T00:00:00"/>
    <s v="Settled"/>
    <n v="14"/>
    <n v="15"/>
    <s v="AGT019"/>
    <s v="Health"/>
    <s v="Standard"/>
    <n v="1"/>
    <s v="Valid"/>
    <x v="4"/>
    <x v="3"/>
  </r>
  <r>
    <x v="3244"/>
    <s v="CUST01896"/>
    <s v="POL02875"/>
    <x v="1"/>
    <s v="South"/>
    <n v="279384.65000000002"/>
    <d v="2025-09-21T00:00:00"/>
    <m/>
    <s v="Under Review"/>
    <n v="30"/>
    <n v="20"/>
    <s v="AGT009"/>
    <s v="Life"/>
    <s v="Fraud Review"/>
    <n v="1"/>
    <s v="Valid"/>
    <x v="3"/>
    <x v="0"/>
  </r>
  <r>
    <x v="3245"/>
    <s v="CUST01488"/>
    <s v="POL00905"/>
    <x v="9"/>
    <s v="South"/>
    <n v="109905.5"/>
    <d v="2025-02-09T00:00:00"/>
    <d v="2025-02-19T00:00:00"/>
    <s v="Settled"/>
    <n v="10"/>
    <n v="12"/>
    <s v="AGT035"/>
    <s v="Home"/>
    <s v="Standard"/>
    <n v="1"/>
    <s v="Valid"/>
    <x v="1"/>
    <x v="0"/>
  </r>
  <r>
    <x v="3246"/>
    <s v="CUST01327"/>
    <s v="POL02472"/>
    <x v="0"/>
    <s v="North"/>
    <n v="38182.21"/>
    <d v="2025-05-27T00:00:00"/>
    <d v="2025-06-18T00:00:00"/>
    <s v="Settled"/>
    <n v="22"/>
    <n v="10"/>
    <s v="AGT004"/>
    <s v="Motor"/>
    <s v="Fraud Review"/>
    <n v="1"/>
    <s v="Valid"/>
    <x v="3"/>
    <x v="2"/>
  </r>
  <r>
    <x v="3247"/>
    <s v="CUST00082"/>
    <s v="POL00341"/>
    <x v="14"/>
    <s v="East"/>
    <n v="114117.24"/>
    <d v="2025-01-30T00:00:00"/>
    <d v="2025-02-28T00:00:00"/>
    <s v="Settled"/>
    <n v="29"/>
    <n v="15"/>
    <s v="AGT042"/>
    <s v="Health"/>
    <s v="Fraud Review"/>
    <n v="1"/>
    <s v="Valid"/>
    <x v="0"/>
    <x v="3"/>
  </r>
  <r>
    <x v="3248"/>
    <s v="CUST02467"/>
    <s v="POL02550"/>
    <x v="0"/>
    <s v="South"/>
    <n v="154031.10999999999"/>
    <d v="2025-01-08T00:00:00"/>
    <m/>
    <s v="Under Review"/>
    <n v="23"/>
    <n v="10"/>
    <s v="AGT006"/>
    <s v="Motor"/>
    <s v="Fraud Review"/>
    <n v="1"/>
    <s v="Valid"/>
    <x v="3"/>
    <x v="0"/>
  </r>
  <r>
    <x v="3249"/>
    <s v="CUST00437"/>
    <s v="POL02234"/>
    <x v="0"/>
    <s v="North"/>
    <n v="18394.07"/>
    <d v="2025-09-06T00:00:00"/>
    <m/>
    <s v="Pending"/>
    <n v="13"/>
    <n v="10"/>
    <s v="AGT007"/>
    <s v="Motor"/>
    <s v="Manual Review"/>
    <n v="1"/>
    <s v="Valid"/>
    <x v="3"/>
    <x v="2"/>
  </r>
  <r>
    <x v="3250"/>
    <s v="CUST01522"/>
    <s v="POL02274"/>
    <x v="11"/>
    <s v="West"/>
    <n v="35643.42"/>
    <d v="2025-07-04T00:00:00"/>
    <m/>
    <s v="Under Review"/>
    <n v="11"/>
    <n v="10"/>
    <s v="AGT079"/>
    <s v="Motor"/>
    <s v="Standard"/>
    <n v="1"/>
    <s v="Valid"/>
    <x v="2"/>
    <x v="1"/>
  </r>
  <r>
    <x v="3251"/>
    <s v="CUST01288"/>
    <s v="POL01577"/>
    <x v="6"/>
    <s v="West"/>
    <n v="76805.41"/>
    <d v="2025-09-22T00:00:00"/>
    <d v="2025-10-07T00:00:00"/>
    <s v="Settled"/>
    <n v="15"/>
    <n v="12"/>
    <s v="AGT035"/>
    <s v="Home"/>
    <s v="Manual Review"/>
    <n v="1"/>
    <s v="Valid"/>
    <x v="2"/>
    <x v="1"/>
  </r>
  <r>
    <x v="3252"/>
    <s v="CUST01851"/>
    <s v="POL00343"/>
    <x v="0"/>
    <s v="East"/>
    <n v="36511.94"/>
    <d v="2025-01-27T00:00:00"/>
    <d v="2025-02-24T00:00:00"/>
    <s v="Settled"/>
    <n v="28"/>
    <n v="10"/>
    <s v="AGT024"/>
    <s v="Motor"/>
    <s v="Fraud Review"/>
    <n v="1"/>
    <s v="Valid"/>
    <x v="2"/>
    <x v="3"/>
  </r>
  <r>
    <x v="3253"/>
    <s v="CUST00767"/>
    <s v="POL02696"/>
    <x v="10"/>
    <s v="West"/>
    <n v="45555.75"/>
    <d v="2025-04-16T00:00:00"/>
    <d v="2025-05-03T00:00:00"/>
    <s v="Settled"/>
    <n v="17"/>
    <n v="7"/>
    <s v="AGT013"/>
    <s v="Travel"/>
    <s v="Manual Review"/>
    <n v="1"/>
    <s v="Valid"/>
    <x v="2"/>
    <x v="1"/>
  </r>
  <r>
    <x v="3254"/>
    <s v="CUST01752"/>
    <s v="POL00352"/>
    <x v="14"/>
    <s v="East"/>
    <n v="57326.37"/>
    <d v="2025-02-15T00:00:00"/>
    <d v="2025-03-05T00:00:00"/>
    <s v="Settled"/>
    <n v="18"/>
    <n v="15"/>
    <s v="AGT036"/>
    <s v="Health"/>
    <s v="Fast Track"/>
    <n v="1"/>
    <s v="Valid"/>
    <x v="2"/>
    <x v="3"/>
  </r>
  <r>
    <x v="3255"/>
    <s v="CUST01070"/>
    <s v="POL01541"/>
    <x v="3"/>
    <s v="North"/>
    <n v="115943.54"/>
    <d v="2025-07-14T00:00:00"/>
    <d v="2025-07-23T00:00:00"/>
    <s v="Settled"/>
    <n v="9"/>
    <n v="12"/>
    <s v="AGT019"/>
    <s v="Home"/>
    <s v="Fast Track"/>
    <n v="1"/>
    <s v="Valid"/>
    <x v="3"/>
    <x v="2"/>
  </r>
  <r>
    <x v="3256"/>
    <s v="CUST01518"/>
    <s v="POL00558"/>
    <x v="1"/>
    <s v="East"/>
    <n v="790763.96"/>
    <d v="2025-07-07T00:00:00"/>
    <d v="2025-08-07T00:00:00"/>
    <s v="Settled"/>
    <n v="31"/>
    <n v="20"/>
    <s v="AGT018"/>
    <s v="Life"/>
    <s v="Manual Review"/>
    <n v="1"/>
    <s v="Valid"/>
    <x v="1"/>
    <x v="3"/>
  </r>
  <r>
    <x v="3257"/>
    <s v="CUST01016"/>
    <s v="POL02709"/>
    <x v="4"/>
    <s v="South"/>
    <n v="26470.080000000002"/>
    <d v="2025-09-05T00:00:00"/>
    <d v="2025-09-14T00:00:00"/>
    <s v="Settled"/>
    <n v="9"/>
    <n v="15"/>
    <s v="AGT029"/>
    <s v="Health"/>
    <s v="Fast Track"/>
    <n v="1"/>
    <s v="Valid"/>
    <x v="0"/>
    <x v="0"/>
  </r>
  <r>
    <x v="3258"/>
    <s v="CUST01246"/>
    <s v="POL01838"/>
    <x v="5"/>
    <s v="East"/>
    <n v="104449.24"/>
    <d v="2025-01-30T00:00:00"/>
    <d v="2025-02-22T00:00:00"/>
    <s v="Settled"/>
    <n v="23"/>
    <n v="15"/>
    <s v="AGT011"/>
    <s v="Health"/>
    <s v="Standard"/>
    <n v="1"/>
    <s v="Valid"/>
    <x v="0"/>
    <x v="3"/>
  </r>
  <r>
    <x v="3259"/>
    <s v="CUST00167"/>
    <s v="POL01626"/>
    <x v="5"/>
    <s v="Central"/>
    <n v="78482.460000000006"/>
    <d v="2025-01-17T00:00:00"/>
    <d v="2025-01-28T00:00:00"/>
    <s v="Settled"/>
    <n v="11"/>
    <n v="15"/>
    <s v="AGT040"/>
    <s v="Health"/>
    <s v="Fast Track"/>
    <n v="1"/>
    <s v="Valid"/>
    <x v="4"/>
    <x v="4"/>
  </r>
  <r>
    <x v="3260"/>
    <s v="CUST00336"/>
    <s v="POL01016"/>
    <x v="13"/>
    <s v="South"/>
    <n v="78633.27"/>
    <d v="2025-10-13T00:00:00"/>
    <d v="2025-10-22T00:00:00"/>
    <s v="Rejected"/>
    <n v="9"/>
    <n v="15"/>
    <s v="AGT033"/>
    <s v="Health"/>
    <s v="Fast Track"/>
    <n v="1"/>
    <s v="Valid"/>
    <x v="0"/>
    <x v="0"/>
  </r>
  <r>
    <x v="3261"/>
    <s v="CUST00702"/>
    <s v="POL02505"/>
    <x v="14"/>
    <s v="North"/>
    <n v="47198.45"/>
    <d v="2025-07-31T00:00:00"/>
    <d v="2025-08-12T00:00:00"/>
    <s v="Settled"/>
    <n v="12"/>
    <n v="15"/>
    <s v="AGT035"/>
    <s v="Health"/>
    <s v="Standard"/>
    <n v="1"/>
    <s v="Valid"/>
    <x v="4"/>
    <x v="2"/>
  </r>
  <r>
    <x v="3262"/>
    <s v="CUST01100"/>
    <s v="POL00673"/>
    <x v="11"/>
    <s v="North"/>
    <n v="50754.58"/>
    <d v="2025-02-09T00:00:00"/>
    <d v="2025-02-17T00:00:00"/>
    <s v="Settled"/>
    <n v="8"/>
    <n v="10"/>
    <s v="AGT063"/>
    <s v="Motor"/>
    <s v="Manual Review"/>
    <n v="1"/>
    <s v="Valid"/>
    <x v="3"/>
    <x v="2"/>
  </r>
  <r>
    <x v="3263"/>
    <s v="CUST00928"/>
    <s v="POL02307"/>
    <x v="10"/>
    <s v="Central"/>
    <n v="29845.78"/>
    <d v="2025-04-06T00:00:00"/>
    <d v="2025-04-14T00:00:00"/>
    <s v="Settled"/>
    <n v="8"/>
    <n v="7"/>
    <s v="AGT006"/>
    <s v="Travel"/>
    <s v="Standard"/>
    <n v="1"/>
    <s v="Valid"/>
    <x v="4"/>
    <x v="4"/>
  </r>
  <r>
    <x v="3264"/>
    <s v="CUST02008"/>
    <s v="POL03102"/>
    <x v="3"/>
    <s v="North"/>
    <n v="57669.73"/>
    <d v="2025-05-17T00:00:00"/>
    <d v="2025-06-13T00:00:00"/>
    <s v="Settled"/>
    <n v="27"/>
    <n v="10"/>
    <s v="AGT022"/>
    <s v="Motor"/>
    <s v="Fraud Review"/>
    <n v="1"/>
    <s v="Valid"/>
    <x v="2"/>
    <x v="2"/>
  </r>
  <r>
    <x v="3265"/>
    <s v="CUST00895"/>
    <s v="POL00852"/>
    <x v="5"/>
    <s v="Central"/>
    <n v="133723.85999999999"/>
    <d v="2025-05-17T00:00:00"/>
    <m/>
    <s v="Pending"/>
    <n v="16"/>
    <n v="15"/>
    <s v="AGT029"/>
    <s v="Health"/>
    <s v="Standard"/>
    <n v="1"/>
    <s v="Valid"/>
    <x v="0"/>
    <x v="4"/>
  </r>
  <r>
    <x v="3266"/>
    <s v="CUST00986"/>
    <s v="POL02196"/>
    <x v="14"/>
    <s v="North"/>
    <n v="41744.230000000003"/>
    <d v="2025-09-02T00:00:00"/>
    <d v="2025-09-20T00:00:00"/>
    <s v="Settled"/>
    <n v="18"/>
    <n v="15"/>
    <s v="AGT031"/>
    <s v="Health"/>
    <s v="Standard"/>
    <n v="1"/>
    <s v="Valid"/>
    <x v="0"/>
    <x v="2"/>
  </r>
  <r>
    <x v="3267"/>
    <s v="CUST00499"/>
    <s v="POL00991"/>
    <x v="3"/>
    <s v="West"/>
    <n v="26217.82"/>
    <d v="2025-04-29T00:00:00"/>
    <d v="2025-05-10T00:00:00"/>
    <s v="Settled"/>
    <n v="11"/>
    <n v="10"/>
    <s v="AGT004"/>
    <s v="Motor"/>
    <s v="Standard"/>
    <n v="1"/>
    <s v="Valid"/>
    <x v="4"/>
    <x v="1"/>
  </r>
  <r>
    <x v="3268"/>
    <s v="CUST01544"/>
    <s v="POL02976"/>
    <x v="6"/>
    <s v="South"/>
    <n v="29857.97"/>
    <d v="2025-07-19T00:00:00"/>
    <d v="2025-07-30T00:00:00"/>
    <s v="Settled"/>
    <n v="11"/>
    <n v="12"/>
    <s v="AGT021"/>
    <s v="Home"/>
    <s v="Standard"/>
    <n v="1"/>
    <s v="Valid"/>
    <x v="4"/>
    <x v="0"/>
  </r>
  <r>
    <x v="3269"/>
    <s v="CUST00944"/>
    <s v="POL02878"/>
    <x v="10"/>
    <s v="South"/>
    <n v="32886.53"/>
    <d v="2025-08-28T00:00:00"/>
    <d v="2025-09-03T00:00:00"/>
    <s v="Rejected"/>
    <n v="6"/>
    <n v="7"/>
    <s v="AGT021"/>
    <s v="Travel"/>
    <s v="Fast Track"/>
    <n v="1"/>
    <s v="Valid"/>
    <x v="3"/>
    <x v="0"/>
  </r>
  <r>
    <x v="3270"/>
    <s v="CUST00836"/>
    <s v="POL01005"/>
    <x v="0"/>
    <s v="North"/>
    <n v="106280.36"/>
    <d v="2025-02-03T00:00:00"/>
    <d v="2025-02-13T00:00:00"/>
    <s v="Settled"/>
    <n v="10"/>
    <n v="10"/>
    <s v="AGT074"/>
    <s v="Motor"/>
    <s v="Standard"/>
    <n v="1"/>
    <s v="Valid"/>
    <x v="3"/>
    <x v="2"/>
  </r>
  <r>
    <x v="3271"/>
    <s v="CUST02211"/>
    <s v="POL00740"/>
    <x v="5"/>
    <s v="North"/>
    <n v="39645.31"/>
    <d v="2025-06-06T00:00:00"/>
    <d v="2025-06-17T00:00:00"/>
    <s v="Settled"/>
    <n v="11"/>
    <n v="15"/>
    <s v="AGT007"/>
    <s v="Health"/>
    <s v="Standard"/>
    <n v="1"/>
    <s v="Valid"/>
    <x v="0"/>
    <x v="2"/>
  </r>
  <r>
    <x v="3272"/>
    <s v="CUST02400"/>
    <s v="POL00265"/>
    <x v="4"/>
    <s v="North"/>
    <n v="37412.04"/>
    <d v="2025-03-27T00:00:00"/>
    <m/>
    <s v="Pending"/>
    <n v="8"/>
    <n v="15"/>
    <s v="AGT040"/>
    <s v="Health"/>
    <s v="Fast Track"/>
    <n v="1"/>
    <s v="Valid"/>
    <x v="0"/>
    <x v="2"/>
  </r>
  <r>
    <x v="3273"/>
    <s v="CUST02099"/>
    <s v="POL02233"/>
    <x v="6"/>
    <s v="North"/>
    <n v="375419"/>
    <d v="2025-09-11T00:00:00"/>
    <m/>
    <s v="Under Review"/>
    <n v="4"/>
    <n v="12"/>
    <s v="AGT014"/>
    <s v="Home"/>
    <s v="Standard"/>
    <n v="1"/>
    <s v="Valid"/>
    <x v="3"/>
    <x v="2"/>
  </r>
  <r>
    <x v="3274"/>
    <s v="CUST02123"/>
    <s v="POL02943"/>
    <x v="3"/>
    <s v="East"/>
    <n v="149110.07"/>
    <d v="2025-02-13T00:00:00"/>
    <m/>
    <s v="Pending"/>
    <n v="18"/>
    <n v="10"/>
    <s v="AGT079"/>
    <s v="Motor"/>
    <s v="Standard"/>
    <n v="1"/>
    <s v="Valid"/>
    <x v="0"/>
    <x v="3"/>
  </r>
  <r>
    <x v="3275"/>
    <s v="CUST02338"/>
    <s v="POL00465"/>
    <x v="10"/>
    <s v="East"/>
    <n v="71388.58"/>
    <d v="2025-04-16T00:00:00"/>
    <d v="2025-04-24T00:00:00"/>
    <s v="Settled"/>
    <n v="8"/>
    <n v="7"/>
    <s v="AGT041"/>
    <s v="Travel"/>
    <s v="Standard"/>
    <n v="1"/>
    <s v="Valid"/>
    <x v="2"/>
    <x v="3"/>
  </r>
  <r>
    <x v="3276"/>
    <s v="CUST01165"/>
    <s v="POL02612"/>
    <x v="3"/>
    <s v="South"/>
    <n v="81562.69"/>
    <d v="2025-07-27T00:00:00"/>
    <m/>
    <s v="Pending"/>
    <n v="1"/>
    <n v="10"/>
    <s v="AGT027"/>
    <s v="Motor"/>
    <s v="Fast Track"/>
    <n v="1"/>
    <s v="Valid"/>
    <x v="3"/>
    <x v="0"/>
  </r>
  <r>
    <x v="3277"/>
    <s v="CUST01802"/>
    <s v="POL02417"/>
    <x v="11"/>
    <s v="West"/>
    <n v="102811.06"/>
    <d v="2025-06-30T00:00:00"/>
    <d v="2025-07-04T00:00:00"/>
    <s v="Settled"/>
    <n v="4"/>
    <n v="10"/>
    <s v="AGT075"/>
    <s v="Motor"/>
    <s v="Fast Track"/>
    <n v="1"/>
    <s v="Valid"/>
    <x v="0"/>
    <x v="1"/>
  </r>
  <r>
    <x v="3278"/>
    <s v="CUST00260"/>
    <s v="POL01511"/>
    <x v="0"/>
    <s v="West"/>
    <n v="53936.52"/>
    <d v="2025-01-14T00:00:00"/>
    <d v="2025-02-10T00:00:00"/>
    <s v="Settled"/>
    <n v="27"/>
    <n v="10"/>
    <s v="AGT052"/>
    <s v="Motor"/>
    <s v="Manual Review"/>
    <n v="1"/>
    <s v="Valid"/>
    <x v="1"/>
    <x v="1"/>
  </r>
  <r>
    <x v="3279"/>
    <s v="CUST00510"/>
    <s v="POL00715"/>
    <x v="5"/>
    <s v="Central"/>
    <n v="33690.79"/>
    <d v="2025-10-30T00:00:00"/>
    <d v="2025-11-13T00:00:00"/>
    <s v="Settled"/>
    <n v="14"/>
    <n v="15"/>
    <s v="AGT016"/>
    <s v="Health"/>
    <s v="Standard"/>
    <n v="1"/>
    <s v="Valid"/>
    <x v="0"/>
    <x v="4"/>
  </r>
  <r>
    <x v="3280"/>
    <s v="CUST02252"/>
    <s v="POL02090"/>
    <x v="6"/>
    <s v="South"/>
    <n v="45056.3"/>
    <d v="2025-01-26T00:00:00"/>
    <d v="2025-02-05T00:00:00"/>
    <s v="Settled"/>
    <n v="10"/>
    <n v="12"/>
    <s v="AGT057"/>
    <s v="Home"/>
    <s v="Standard"/>
    <n v="1"/>
    <s v="Valid"/>
    <x v="1"/>
    <x v="0"/>
  </r>
  <r>
    <x v="3281"/>
    <s v="CUST02319"/>
    <s v="POL01902"/>
    <x v="3"/>
    <s v="South"/>
    <n v="65134.71"/>
    <d v="2025-05-27T00:00:00"/>
    <d v="2025-06-19T00:00:00"/>
    <s v="Settled"/>
    <n v="23"/>
    <n v="10"/>
    <s v="AGT059"/>
    <s v="Motor"/>
    <s v="Manual Review"/>
    <n v="1"/>
    <s v="Valid"/>
    <x v="1"/>
    <x v="0"/>
  </r>
  <r>
    <x v="3282"/>
    <s v="CUST01943"/>
    <s v="POL02597"/>
    <x v="6"/>
    <s v="Central"/>
    <n v="200684.67"/>
    <d v="2025-01-21T00:00:00"/>
    <d v="2025-02-08T00:00:00"/>
    <s v="Settled"/>
    <n v="18"/>
    <n v="12"/>
    <s v="AGT041"/>
    <s v="Home"/>
    <s v="Standard"/>
    <n v="1"/>
    <s v="Valid"/>
    <x v="4"/>
    <x v="4"/>
  </r>
  <r>
    <x v="3283"/>
    <s v="CUST01401"/>
    <s v="POL01806"/>
    <x v="12"/>
    <s v="Central"/>
    <n v="26905.61"/>
    <d v="2025-07-12T00:00:00"/>
    <m/>
    <s v="Pending"/>
    <n v="7"/>
    <n v="7"/>
    <s v="AGT004"/>
    <s v="Travel"/>
    <s v="Standard"/>
    <n v="1"/>
    <s v="Valid"/>
    <x v="2"/>
    <x v="4"/>
  </r>
  <r>
    <x v="3284"/>
    <s v="CUST01330"/>
    <s v="POL00157"/>
    <x v="2"/>
    <s v="Central"/>
    <n v="445696.6"/>
    <d v="2025-04-29T00:00:00"/>
    <d v="2025-05-13T00:00:00"/>
    <s v="Settled"/>
    <n v="14"/>
    <n v="20"/>
    <s v="AGT060"/>
    <s v="Life"/>
    <s v="Standard"/>
    <n v="1"/>
    <s v="Valid"/>
    <x v="0"/>
    <x v="4"/>
  </r>
  <r>
    <x v="3285"/>
    <s v="CUST00270"/>
    <s v="POL00652"/>
    <x v="0"/>
    <s v="East"/>
    <n v="61318.27"/>
    <d v="2025-08-12T00:00:00"/>
    <d v="2025-08-24T00:00:00"/>
    <s v="Settled"/>
    <n v="12"/>
    <n v="10"/>
    <s v="AGT027"/>
    <s v="Motor"/>
    <s v="Fast Track"/>
    <n v="1"/>
    <s v="Valid"/>
    <x v="4"/>
    <x v="3"/>
  </r>
  <r>
    <x v="3286"/>
    <s v="CUST01841"/>
    <s v="POL01218"/>
    <x v="14"/>
    <s v="East"/>
    <n v="103595.73"/>
    <d v="2025-07-29T00:00:00"/>
    <d v="2025-08-17T00:00:00"/>
    <s v="Settled"/>
    <n v="19"/>
    <n v="15"/>
    <s v="AGT009"/>
    <s v="Health"/>
    <s v="Manual Review"/>
    <n v="1"/>
    <s v="Valid"/>
    <x v="2"/>
    <x v="3"/>
  </r>
  <r>
    <x v="3287"/>
    <s v="CUST01555"/>
    <s v="POL01573"/>
    <x v="11"/>
    <s v="Central"/>
    <n v="107279.51"/>
    <d v="2025-11-01T00:00:00"/>
    <d v="2025-11-15T00:00:00"/>
    <s v="Settled"/>
    <n v="14"/>
    <n v="10"/>
    <s v="AGT033"/>
    <s v="Motor"/>
    <s v="Standard"/>
    <n v="1"/>
    <s v="Valid"/>
    <x v="0"/>
    <x v="4"/>
  </r>
  <r>
    <x v="3288"/>
    <s v="CUST00798"/>
    <s v="POL01120"/>
    <x v="1"/>
    <s v="East"/>
    <n v="712540.18"/>
    <d v="2025-01-16T00:00:00"/>
    <d v="2025-02-04T00:00:00"/>
    <s v="Settled"/>
    <n v="19"/>
    <n v="20"/>
    <s v="AGT040"/>
    <s v="Life"/>
    <s v="Fast Track"/>
    <n v="1"/>
    <s v="Valid"/>
    <x v="1"/>
    <x v="3"/>
  </r>
  <r>
    <x v="3289"/>
    <s v="CUST01577"/>
    <s v="POL02814"/>
    <x v="3"/>
    <s v="North"/>
    <n v="132416.85"/>
    <d v="2025-08-01T00:00:00"/>
    <d v="2025-08-13T00:00:00"/>
    <s v="Settled"/>
    <n v="12"/>
    <n v="12"/>
    <s v="AGT009"/>
    <s v="Home"/>
    <s v="Standard"/>
    <n v="1"/>
    <s v="Valid"/>
    <x v="0"/>
    <x v="2"/>
  </r>
  <r>
    <x v="3290"/>
    <s v="CUST02303"/>
    <s v="POL00900"/>
    <x v="10"/>
    <s v="Central"/>
    <n v="105825.65"/>
    <d v="2025-04-24T00:00:00"/>
    <d v="2025-05-13T00:00:00"/>
    <s v="Settled"/>
    <n v="19"/>
    <n v="7"/>
    <s v="AGT018"/>
    <s v="Travel"/>
    <s v="Manual Review"/>
    <n v="1"/>
    <s v="Valid"/>
    <x v="2"/>
    <x v="4"/>
  </r>
  <r>
    <x v="3291"/>
    <s v="CUST01297"/>
    <s v="POL02178"/>
    <x v="4"/>
    <s v="West"/>
    <n v="73049.58"/>
    <d v="2025-07-24T00:00:00"/>
    <d v="2025-07-28T00:00:00"/>
    <s v="Settled"/>
    <n v="4"/>
    <n v="15"/>
    <s v="AGT051"/>
    <s v="Health"/>
    <s v="Standard"/>
    <n v="1"/>
    <s v="Valid"/>
    <x v="0"/>
    <x v="1"/>
  </r>
  <r>
    <x v="3292"/>
    <s v="CUST02095"/>
    <s v="POL01157"/>
    <x v="2"/>
    <s v="North"/>
    <n v="709236.47"/>
    <d v="2025-11-18T00:00:00"/>
    <d v="2025-12-05T00:00:00"/>
    <s v="Settled"/>
    <n v="17"/>
    <n v="20"/>
    <s v="AGT054"/>
    <s v="Life"/>
    <s v="Fast Track"/>
    <n v="1"/>
    <s v="Valid"/>
    <x v="2"/>
    <x v="2"/>
  </r>
  <r>
    <x v="3293"/>
    <s v="CUST00413"/>
    <s v="POL03177"/>
    <x v="4"/>
    <s v="North"/>
    <n v="124123.81"/>
    <d v="2025-10-06T00:00:00"/>
    <d v="2025-10-18T00:00:00"/>
    <s v="Settled"/>
    <n v="12"/>
    <n v="15"/>
    <s v="AGT012"/>
    <s v="Health"/>
    <s v="Standard"/>
    <n v="1"/>
    <s v="Valid"/>
    <x v="1"/>
    <x v="2"/>
  </r>
  <r>
    <x v="3294"/>
    <s v="CUST02411"/>
    <s v="POL02932"/>
    <x v="14"/>
    <s v="Central"/>
    <n v="25861.72"/>
    <d v="2025-11-22T00:00:00"/>
    <d v="2025-12-04T00:00:00"/>
    <s v="Settled"/>
    <n v="12"/>
    <n v="15"/>
    <s v="AGT020"/>
    <s v="Health"/>
    <s v="Fast Track"/>
    <n v="1"/>
    <s v="Valid"/>
    <x v="2"/>
    <x v="4"/>
  </r>
  <r>
    <x v="3295"/>
    <s v="CUST00028"/>
    <s v="POL02511"/>
    <x v="7"/>
    <s v="South"/>
    <n v="75193.119999999995"/>
    <d v="2025-11-28T00:00:00"/>
    <d v="2025-12-17T00:00:00"/>
    <s v="Settled"/>
    <n v="19"/>
    <n v="7"/>
    <s v="AGT065"/>
    <s v="Travel"/>
    <s v="Manual Review"/>
    <n v="1"/>
    <s v="Valid"/>
    <x v="4"/>
    <x v="0"/>
  </r>
  <r>
    <x v="3296"/>
    <s v="CUST01893"/>
    <s v="POL02448"/>
    <x v="3"/>
    <s v="West"/>
    <n v="35786.39"/>
    <d v="2025-09-18T00:00:00"/>
    <d v="2025-09-27T00:00:00"/>
    <s v="Settled"/>
    <n v="9"/>
    <n v="10"/>
    <s v="AGT008"/>
    <s v="Motor"/>
    <s v="Standard"/>
    <n v="1"/>
    <s v="Valid"/>
    <x v="1"/>
    <x v="1"/>
  </r>
  <r>
    <x v="3297"/>
    <s v="CUST02241"/>
    <s v="POL02060"/>
    <x v="8"/>
    <s v="North"/>
    <n v="255195.22"/>
    <d v="2025-10-28T00:00:00"/>
    <m/>
    <s v="Pending"/>
    <n v="16"/>
    <n v="20"/>
    <s v="AGT048"/>
    <s v="Life"/>
    <s v="Standard"/>
    <n v="1"/>
    <s v="Valid"/>
    <x v="2"/>
    <x v="2"/>
  </r>
  <r>
    <x v="3298"/>
    <s v="CUST00484"/>
    <s v="POL01880"/>
    <x v="3"/>
    <m/>
    <n v="114655.6"/>
    <d v="2025-08-18T00:00:00"/>
    <m/>
    <s v="Pending"/>
    <n v="18"/>
    <n v="10"/>
    <s v="AGT034"/>
    <s v="Motor"/>
    <s v="Fraud Review"/>
    <n v="1"/>
    <s v="Valid"/>
    <x v="1"/>
    <x v="3"/>
  </r>
  <r>
    <x v="3299"/>
    <s v="CUST00938"/>
    <s v="POL01803"/>
    <x v="1"/>
    <s v="West"/>
    <n v="184903.77"/>
    <d v="2025-02-11T00:00:00"/>
    <d v="2025-02-20T00:00:00"/>
    <s v="Settled"/>
    <n v="9"/>
    <n v="20"/>
    <s v="AGT060"/>
    <s v="Life"/>
    <s v="Standard"/>
    <n v="1"/>
    <s v="Valid"/>
    <x v="3"/>
    <x v="1"/>
  </r>
  <r>
    <x v="3300"/>
    <s v="CUST01056"/>
    <s v="POL00087"/>
    <x v="11"/>
    <s v="Central"/>
    <n v="62065.41"/>
    <d v="2025-10-26T00:00:00"/>
    <d v="2025-11-06T00:00:00"/>
    <s v="Settled"/>
    <n v="11"/>
    <n v="10"/>
    <s v="AGT003"/>
    <s v="Motor"/>
    <s v="Standard"/>
    <n v="1"/>
    <s v="Valid"/>
    <x v="0"/>
    <x v="4"/>
  </r>
  <r>
    <x v="3301"/>
    <s v="CUST00526"/>
    <s v="POL03000"/>
    <x v="9"/>
    <s v="East"/>
    <n v="168623.29"/>
    <d v="2025-08-14T00:00:00"/>
    <d v="2025-09-05T00:00:00"/>
    <s v="Settled"/>
    <n v="22"/>
    <n v="12"/>
    <s v="AGT014"/>
    <s v="Home"/>
    <s v="Manual Review"/>
    <n v="1"/>
    <s v="Valid"/>
    <x v="2"/>
    <x v="3"/>
  </r>
  <r>
    <x v="3302"/>
    <s v="CUST01077"/>
    <s v="POL03142"/>
    <x v="3"/>
    <s v="North"/>
    <n v="64459.79"/>
    <d v="2025-10-16T00:00:00"/>
    <d v="2025-10-25T00:00:00"/>
    <s v="Rejected"/>
    <n v="9"/>
    <n v="12"/>
    <s v="AGT066"/>
    <s v="Home"/>
    <s v="Standard"/>
    <n v="1"/>
    <s v="Valid"/>
    <x v="0"/>
    <x v="2"/>
  </r>
  <r>
    <x v="3303"/>
    <s v="CUST02158"/>
    <s v="POL01687"/>
    <x v="14"/>
    <s v="South"/>
    <n v="72919.320000000007"/>
    <d v="2025-04-20T00:00:00"/>
    <d v="2025-05-09T00:00:00"/>
    <s v="Settled"/>
    <n v="19"/>
    <n v="15"/>
    <s v="AGT026"/>
    <s v="Health"/>
    <s v="Standard"/>
    <n v="1"/>
    <s v="Valid"/>
    <x v="2"/>
    <x v="0"/>
  </r>
  <r>
    <x v="3304"/>
    <s v="CUST00611"/>
    <s v="POL02786"/>
    <x v="4"/>
    <s v="North"/>
    <n v="67553.460000000006"/>
    <d v="2025-07-15T00:00:00"/>
    <d v="2025-08-03T00:00:00"/>
    <s v="Settled"/>
    <n v="19"/>
    <n v="15"/>
    <s v="AGT031"/>
    <s v="Health"/>
    <s v="Manual Review"/>
    <n v="1"/>
    <s v="Valid"/>
    <x v="3"/>
    <x v="2"/>
  </r>
  <r>
    <x v="3305"/>
    <s v="CUST00289"/>
    <s v="POL01289"/>
    <x v="4"/>
    <s v="Central"/>
    <n v="159051.09"/>
    <d v="2025-05-19T00:00:00"/>
    <d v="2025-06-02T00:00:00"/>
    <s v="Settled"/>
    <n v="14"/>
    <n v="15"/>
    <s v="AGT057"/>
    <s v="Health"/>
    <s v="Standard"/>
    <n v="1"/>
    <s v="Valid"/>
    <x v="4"/>
    <x v="4"/>
  </r>
  <r>
    <x v="3306"/>
    <s v="CUST01654"/>
    <s v="POL00360"/>
    <x v="5"/>
    <s v="South"/>
    <n v="235581.81"/>
    <d v="2025-01-04T00:00:00"/>
    <d v="2025-01-12T00:00:00"/>
    <s v="Settled"/>
    <n v="8"/>
    <n v="15"/>
    <s v="AGT038"/>
    <s v="Health"/>
    <s v="Standard"/>
    <n v="1"/>
    <s v="Valid"/>
    <x v="1"/>
    <x v="0"/>
  </r>
  <r>
    <x v="3307"/>
    <s v="CUST01279"/>
    <s v="POL02671"/>
    <x v="3"/>
    <s v="Central"/>
    <n v="31796.5"/>
    <d v="2025-08-04T00:00:00"/>
    <d v="2025-08-13T00:00:00"/>
    <s v="Settled"/>
    <n v="9"/>
    <n v="10"/>
    <s v="AGT037"/>
    <s v="Motor"/>
    <s v="Standard"/>
    <n v="1"/>
    <s v="Valid"/>
    <x v="0"/>
    <x v="4"/>
  </r>
  <r>
    <x v="3308"/>
    <s v="CUST01978"/>
    <s v="POL01631"/>
    <x v="5"/>
    <s v="Central"/>
    <n v="89404.38"/>
    <d v="2025-04-12T00:00:00"/>
    <m/>
    <s v="Under Review"/>
    <n v="15"/>
    <n v="15"/>
    <s v="AGT005"/>
    <s v="Health"/>
    <s v="Fast Track"/>
    <n v="1"/>
    <s v="Valid"/>
    <x v="3"/>
    <x v="4"/>
  </r>
  <r>
    <x v="3309"/>
    <s v="CUST00006"/>
    <s v="POL03009"/>
    <x v="0"/>
    <s v="East"/>
    <n v="46233.55"/>
    <d v="2025-02-18T00:00:00"/>
    <d v="2025-03-08T00:00:00"/>
    <s v="Settled"/>
    <n v="18"/>
    <n v="10"/>
    <s v="AGT051"/>
    <s v="Motor"/>
    <s v="Standard"/>
    <n v="1"/>
    <s v="Valid"/>
    <x v="2"/>
    <x v="3"/>
  </r>
  <r>
    <x v="3310"/>
    <s v="CUST02084"/>
    <s v="POL00683"/>
    <x v="3"/>
    <s v="North"/>
    <n v="66324.100000000006"/>
    <d v="2025-03-12T00:00:00"/>
    <m/>
    <s v="Under Review"/>
    <n v="15"/>
    <n v="10"/>
    <s v="AGT012"/>
    <s v="Motor"/>
    <s v="Manual Review"/>
    <n v="1"/>
    <s v="Valid"/>
    <x v="4"/>
    <x v="2"/>
  </r>
  <r>
    <x v="3311"/>
    <s v="CUST00095"/>
    <s v="POL01533"/>
    <x v="0"/>
    <s v="Central"/>
    <n v="204948.37"/>
    <d v="2025-08-20T00:00:00"/>
    <d v="2025-09-13T00:00:00"/>
    <s v="Settled"/>
    <n v="24"/>
    <n v="10"/>
    <s v="AGT034"/>
    <s v="Motor"/>
    <s v="Manual Review"/>
    <n v="1"/>
    <s v="Valid"/>
    <x v="3"/>
    <x v="4"/>
  </r>
  <r>
    <x v="3312"/>
    <s v="CUST01634"/>
    <s v="POL02136"/>
    <x v="11"/>
    <s v="North"/>
    <n v="83202.2"/>
    <d v="2025-08-27T00:00:00"/>
    <m/>
    <s v="Pending"/>
    <n v="29"/>
    <n v="10"/>
    <s v="AGT029"/>
    <s v="Motor"/>
    <s v="Fraud Review"/>
    <n v="1"/>
    <s v="Valid"/>
    <x v="1"/>
    <x v="2"/>
  </r>
  <r>
    <x v="3313"/>
    <s v="CUST02177"/>
    <s v="POL00440"/>
    <x v="0"/>
    <s v="Central"/>
    <n v="45078.68"/>
    <d v="2025-04-09T00:00:00"/>
    <d v="2025-04-16T00:00:00"/>
    <s v="Settled"/>
    <n v="7"/>
    <n v="10"/>
    <s v="AGT054"/>
    <s v="Motor"/>
    <s v="Standard"/>
    <n v="1"/>
    <s v="Valid"/>
    <x v="2"/>
    <x v="4"/>
  </r>
  <r>
    <x v="3314"/>
    <s v="CUST01528"/>
    <s v="POL03190"/>
    <x v="4"/>
    <s v="South"/>
    <n v="34927.96"/>
    <d v="2025-04-24T00:00:00"/>
    <d v="2025-05-06T00:00:00"/>
    <s v="Settled"/>
    <n v="12"/>
    <n v="15"/>
    <s v="AGT055"/>
    <s v="Health"/>
    <s v="Standard"/>
    <n v="1"/>
    <s v="Valid"/>
    <x v="0"/>
    <x v="0"/>
  </r>
  <r>
    <x v="3315"/>
    <s v="CUST01442"/>
    <s v="POL01947"/>
    <x v="12"/>
    <s v="South"/>
    <n v="57432.35"/>
    <d v="2025-10-01T00:00:00"/>
    <d v="2025-10-12T00:00:00"/>
    <s v="Settled"/>
    <n v="11"/>
    <n v="7"/>
    <s v="AGT052"/>
    <s v="Travel"/>
    <s v="Standard"/>
    <n v="1"/>
    <s v="Valid"/>
    <x v="2"/>
    <x v="0"/>
  </r>
  <r>
    <x v="3316"/>
    <s v="CUST01515"/>
    <s v="POL00550"/>
    <x v="14"/>
    <s v="South"/>
    <n v="63065.93"/>
    <d v="2025-06-08T00:00:00"/>
    <m/>
    <s v="Pending"/>
    <n v="22"/>
    <n v="15"/>
    <s v="AGT050"/>
    <s v="Health"/>
    <s v="Manual Review"/>
    <n v="1"/>
    <s v="Valid"/>
    <x v="1"/>
    <x v="0"/>
  </r>
  <r>
    <x v="3317"/>
    <s v="CUST01103"/>
    <s v="POL02371"/>
    <x v="1"/>
    <s v="South"/>
    <n v="181161.43"/>
    <d v="2025-05-05T00:00:00"/>
    <d v="2025-05-31T00:00:00"/>
    <s v="Settled"/>
    <n v="26"/>
    <n v="20"/>
    <s v="AGT024"/>
    <s v="Life"/>
    <s v="Fraud Review"/>
    <n v="1"/>
    <s v="Valid"/>
    <x v="1"/>
    <x v="0"/>
  </r>
  <r>
    <x v="3318"/>
    <s v="CUST00553"/>
    <s v="POL02811"/>
    <x v="1"/>
    <s v="West"/>
    <n v="365541.06"/>
    <d v="2025-10-13T00:00:00"/>
    <d v="2025-11-01T00:00:00"/>
    <s v="Settled"/>
    <n v="19"/>
    <n v="20"/>
    <s v="AGT028"/>
    <s v="Life"/>
    <s v="Standard"/>
    <n v="1"/>
    <s v="Valid"/>
    <x v="0"/>
    <x v="1"/>
  </r>
  <r>
    <x v="3319"/>
    <s v="CUST01071"/>
    <s v="POL01196"/>
    <x v="12"/>
    <s v="East"/>
    <n v="43708.74"/>
    <d v="2025-01-17T00:00:00"/>
    <d v="2025-02-08T00:00:00"/>
    <s v="Settled"/>
    <n v="22"/>
    <n v="7"/>
    <s v="AGT071"/>
    <s v="Travel"/>
    <s v="Fraud Review"/>
    <n v="1"/>
    <s v="Valid"/>
    <x v="0"/>
    <x v="3"/>
  </r>
  <r>
    <x v="3320"/>
    <s v="CUST01215"/>
    <s v="POL01952"/>
    <x v="8"/>
    <s v="South"/>
    <n v="236096.86"/>
    <d v="2025-08-15T00:00:00"/>
    <m/>
    <s v="Pending"/>
    <n v="20"/>
    <n v="20"/>
    <s v="AGT057"/>
    <s v="Life"/>
    <s v="Standard"/>
    <n v="1"/>
    <s v="Valid"/>
    <x v="4"/>
    <x v="0"/>
  </r>
  <r>
    <x v="3321"/>
    <s v="CUST01245"/>
    <s v="POL02394"/>
    <x v="3"/>
    <s v="East"/>
    <n v="35146.69"/>
    <d v="2025-07-19T00:00:00"/>
    <d v="2025-08-05T00:00:00"/>
    <s v="Settled"/>
    <n v="17"/>
    <n v="10"/>
    <s v="AGT059"/>
    <s v="Motor"/>
    <s v="Standard"/>
    <n v="1"/>
    <s v="Valid"/>
    <x v="2"/>
    <x v="3"/>
  </r>
  <r>
    <x v="3322"/>
    <s v="CUST02395"/>
    <s v="POL00466"/>
    <x v="3"/>
    <s v="South"/>
    <n v="267747.21000000002"/>
    <d v="2025-05-13T00:00:00"/>
    <d v="2025-06-07T00:00:00"/>
    <s v="Settled"/>
    <n v="25"/>
    <n v="12"/>
    <s v="AGT070"/>
    <s v="Home"/>
    <s v="Manual Review"/>
    <n v="1"/>
    <s v="Valid"/>
    <x v="0"/>
    <x v="0"/>
  </r>
  <r>
    <x v="3323"/>
    <s v="CUST02469"/>
    <s v="POL01700"/>
    <x v="1"/>
    <s v="Central"/>
    <n v="467819.38"/>
    <d v="2025-09-08T00:00:00"/>
    <m/>
    <s v="Pending"/>
    <n v="26"/>
    <n v="20"/>
    <s v="AGT006"/>
    <s v="Life"/>
    <s v="Standard"/>
    <n v="1"/>
    <s v="Valid"/>
    <x v="2"/>
    <x v="4"/>
  </r>
  <r>
    <x v="3324"/>
    <s v="CUST00979"/>
    <s v="POL01790"/>
    <x v="6"/>
    <s v="Central"/>
    <n v="208970.87"/>
    <d v="2025-04-04T00:00:00"/>
    <d v="2025-04-12T00:00:00"/>
    <s v="Settled"/>
    <n v="8"/>
    <n v="12"/>
    <s v="AGT001"/>
    <s v="Home"/>
    <s v="Fast Track"/>
    <n v="1"/>
    <s v="Valid"/>
    <x v="4"/>
    <x v="4"/>
  </r>
  <r>
    <x v="3325"/>
    <s v="CUST01010"/>
    <s v="POL00965"/>
    <x v="6"/>
    <s v="East"/>
    <n v="87221.78"/>
    <d v="2025-07-25T00:00:00"/>
    <d v="2025-08-12T00:00:00"/>
    <s v="Settled"/>
    <n v="18"/>
    <n v="12"/>
    <s v="AGT004"/>
    <s v="Home"/>
    <s v="Manual Review"/>
    <n v="1"/>
    <s v="Valid"/>
    <x v="3"/>
    <x v="3"/>
  </r>
  <r>
    <x v="3326"/>
    <s v="CUST01272"/>
    <s v="POL00960"/>
    <x v="10"/>
    <s v="Central"/>
    <n v="17495.02"/>
    <d v="2025-03-27T00:00:00"/>
    <d v="2025-04-08T00:00:00"/>
    <s v="Settled"/>
    <n v="12"/>
    <n v="7"/>
    <s v="AGT040"/>
    <s v="Travel"/>
    <s v="Standard"/>
    <n v="1"/>
    <s v="Valid"/>
    <x v="4"/>
    <x v="4"/>
  </r>
  <r>
    <x v="3327"/>
    <s v="CUST01023"/>
    <s v="POL02015"/>
    <x v="10"/>
    <s v="South"/>
    <n v="21219.26"/>
    <d v="2025-09-18T00:00:00"/>
    <d v="2025-09-25T00:00:00"/>
    <s v="Settled"/>
    <n v="7"/>
    <n v="7"/>
    <s v="AGT058"/>
    <s v="Travel"/>
    <s v="Standard"/>
    <n v="1"/>
    <s v="Valid"/>
    <x v="2"/>
    <x v="0"/>
  </r>
  <r>
    <x v="3328"/>
    <s v="CUST02042"/>
    <s v="POL02406"/>
    <x v="5"/>
    <s v="North"/>
    <n v="31572.35"/>
    <d v="2025-05-20T00:00:00"/>
    <d v="2025-06-14T00:00:00"/>
    <s v="Settled"/>
    <n v="25"/>
    <n v="15"/>
    <s v="AGT077"/>
    <s v="Health"/>
    <s v="Fraud Review"/>
    <n v="1"/>
    <s v="Valid"/>
    <x v="2"/>
    <x v="2"/>
  </r>
  <r>
    <x v="3329"/>
    <s v="CUST01083"/>
    <s v="POL01245"/>
    <x v="1"/>
    <s v="North"/>
    <n v="241372.87"/>
    <d v="2025-09-26T00:00:00"/>
    <d v="2025-10-25T00:00:00"/>
    <s v="Settled"/>
    <n v="29"/>
    <n v="20"/>
    <s v="AGT051"/>
    <s v="Life"/>
    <s v="Fraud Review"/>
    <n v="1"/>
    <s v="Valid"/>
    <x v="3"/>
    <x v="2"/>
  </r>
  <r>
    <x v="3330"/>
    <s v="CUST01507"/>
    <s v="POL00469"/>
    <x v="12"/>
    <s v="West"/>
    <n v="19340.830000000002"/>
    <d v="2025-07-13T00:00:00"/>
    <m/>
    <s v="Under Review"/>
    <n v="1"/>
    <n v="7"/>
    <s v="AGT059"/>
    <s v="Travel"/>
    <s v="Standard"/>
    <n v="1"/>
    <s v="Valid"/>
    <x v="1"/>
    <x v="1"/>
  </r>
  <r>
    <x v="3331"/>
    <s v="CUST01614"/>
    <s v="POL02518"/>
    <x v="8"/>
    <s v="South"/>
    <n v="285224.78000000003"/>
    <d v="2025-01-15T00:00:00"/>
    <d v="2025-01-27T00:00:00"/>
    <s v="Settled"/>
    <n v="12"/>
    <n v="20"/>
    <s v="AGT074"/>
    <s v="Life"/>
    <s v="Standard"/>
    <n v="1"/>
    <s v="Valid"/>
    <x v="1"/>
    <x v="0"/>
  </r>
  <r>
    <x v="3332"/>
    <s v="CUST00627"/>
    <s v="POL00556"/>
    <x v="9"/>
    <s v="Central"/>
    <n v="113562.13"/>
    <d v="2025-07-25T00:00:00"/>
    <d v="2025-08-12T00:00:00"/>
    <s v="Settled"/>
    <n v="18"/>
    <n v="12"/>
    <s v="AGT014"/>
    <s v="Home"/>
    <s v="Manual Review"/>
    <n v="1"/>
    <s v="Valid"/>
    <x v="1"/>
    <x v="4"/>
  </r>
  <r>
    <x v="3333"/>
    <s v="CUST01332"/>
    <s v="POL00010"/>
    <x v="14"/>
    <s v="East"/>
    <n v="90162.23"/>
    <d v="2025-01-01T00:00:00"/>
    <d v="2025-01-15T00:00:00"/>
    <s v="Settled"/>
    <n v="14"/>
    <n v="15"/>
    <s v="AGT055"/>
    <s v="Health"/>
    <s v="Standard"/>
    <n v="1"/>
    <s v="Valid"/>
    <x v="0"/>
    <x v="3"/>
  </r>
  <r>
    <x v="3334"/>
    <s v="CUST00026"/>
    <s v="POL01032"/>
    <x v="4"/>
    <s v="North"/>
    <n v="58100.19"/>
    <d v="2025-09-02T00:00:00"/>
    <d v="2025-09-16T00:00:00"/>
    <s v="Settled"/>
    <n v="14"/>
    <n v="15"/>
    <s v="AGT054"/>
    <s v="Health"/>
    <s v="Standard"/>
    <n v="1"/>
    <s v="Valid"/>
    <x v="2"/>
    <x v="2"/>
  </r>
  <r>
    <x v="3335"/>
    <s v="CUST00816"/>
    <s v="POL02619"/>
    <x v="11"/>
    <s v="East"/>
    <n v="30024.9"/>
    <d v="2025-03-16T00:00:00"/>
    <d v="2025-03-30T00:00:00"/>
    <s v="Settled"/>
    <n v="14"/>
    <n v="10"/>
    <s v="AGT017"/>
    <s v="Motor"/>
    <s v="Standard"/>
    <n v="1"/>
    <s v="Valid"/>
    <x v="2"/>
    <x v="3"/>
  </r>
  <r>
    <x v="3336"/>
    <s v="CUST00331"/>
    <s v="POL02422"/>
    <x v="0"/>
    <s v="East"/>
    <n v="25456.27"/>
    <d v="2025-11-25T00:00:00"/>
    <m/>
    <s v="Under Review"/>
    <n v="21"/>
    <n v="10"/>
    <s v="AGT038"/>
    <s v="Motor"/>
    <s v="Standard"/>
    <n v="1"/>
    <s v="Valid"/>
    <x v="3"/>
    <x v="3"/>
  </r>
  <r>
    <x v="3337"/>
    <s v="CUST02258"/>
    <s v="POL00982"/>
    <x v="5"/>
    <s v="East"/>
    <n v="96509.29"/>
    <d v="2025-03-17T00:00:00"/>
    <d v="2025-03-29T00:00:00"/>
    <s v="Settled"/>
    <n v="12"/>
    <n v="15"/>
    <s v="AGT004"/>
    <s v="Health"/>
    <s v="Standard"/>
    <n v="1"/>
    <s v="Valid"/>
    <x v="4"/>
    <x v="3"/>
  </r>
  <r>
    <x v="3338"/>
    <s v="CUST00582"/>
    <s v="POL01663"/>
    <x v="11"/>
    <s v="West"/>
    <n v="70977.91"/>
    <d v="2025-06-01T00:00:00"/>
    <d v="2025-06-06T00:00:00"/>
    <s v="Settled"/>
    <n v="5"/>
    <n v="10"/>
    <s v="AGT039"/>
    <s v="Motor"/>
    <s v="Standard"/>
    <n v="1"/>
    <s v="Valid"/>
    <x v="2"/>
    <x v="1"/>
  </r>
  <r>
    <x v="3339"/>
    <s v="CUST02239"/>
    <s v="POL03071"/>
    <x v="3"/>
    <s v="West"/>
    <n v="44506.400000000001"/>
    <d v="2025-07-08T00:00:00"/>
    <d v="2025-07-13T00:00:00"/>
    <s v="Settled"/>
    <n v="5"/>
    <n v="12"/>
    <s v="AGT043"/>
    <s v="Home"/>
    <s v="Standard"/>
    <n v="1"/>
    <s v="Valid"/>
    <x v="2"/>
    <x v="1"/>
  </r>
  <r>
    <x v="3340"/>
    <s v="CUST00555"/>
    <s v="POL02301"/>
    <x v="12"/>
    <s v="South"/>
    <n v="75822.75"/>
    <d v="2025-02-17T00:00:00"/>
    <d v="2025-03-01T00:00:00"/>
    <s v="Settled"/>
    <n v="12"/>
    <n v="7"/>
    <s v="AGT031"/>
    <s v="Travel"/>
    <s v="Standard"/>
    <n v="1"/>
    <s v="Valid"/>
    <x v="1"/>
    <x v="0"/>
  </r>
  <r>
    <x v="3341"/>
    <s v="CUST00558"/>
    <s v="POL02430"/>
    <x v="10"/>
    <s v="West"/>
    <n v="51613.64"/>
    <d v="2025-03-18T00:00:00"/>
    <d v="2025-03-20T00:00:00"/>
    <s v="Settled"/>
    <n v="2"/>
    <n v="7"/>
    <s v="AGT040"/>
    <s v="Travel"/>
    <s v="Fast Track"/>
    <n v="1"/>
    <s v="Valid"/>
    <x v="2"/>
    <x v="1"/>
  </r>
  <r>
    <x v="3342"/>
    <s v="CUST01881"/>
    <s v="POL00281"/>
    <x v="4"/>
    <s v="South"/>
    <n v="43758.47"/>
    <d v="2025-11-21T00:00:00"/>
    <m/>
    <s v="Under Review"/>
    <n v="15"/>
    <n v="15"/>
    <s v="AGT051"/>
    <s v="Health"/>
    <s v="Standard"/>
    <n v="1"/>
    <s v="Valid"/>
    <x v="1"/>
    <x v="0"/>
  </r>
  <r>
    <x v="3343"/>
    <s v="CUST00022"/>
    <s v="POL00772"/>
    <x v="8"/>
    <s v="West"/>
    <n v="356504.27"/>
    <d v="2025-05-02T00:00:00"/>
    <d v="2025-05-18T00:00:00"/>
    <s v="Settled"/>
    <n v="16"/>
    <n v="20"/>
    <s v="AGT075"/>
    <s v="Life"/>
    <s v="Standard"/>
    <n v="1"/>
    <s v="Valid"/>
    <x v="1"/>
    <x v="1"/>
  </r>
  <r>
    <x v="3344"/>
    <s v="CUST00352"/>
    <s v="POL00333"/>
    <x v="3"/>
    <s v="South"/>
    <n v="100637.08"/>
    <d v="2025-09-15T00:00:00"/>
    <m/>
    <s v="Pending"/>
    <n v="4"/>
    <n v="12"/>
    <s v="AGT032"/>
    <s v="Home"/>
    <s v="Fast Track"/>
    <n v="1"/>
    <s v="Valid"/>
    <x v="3"/>
    <x v="0"/>
  </r>
  <r>
    <x v="3345"/>
    <s v="CUST01704"/>
    <s v="POL03133"/>
    <x v="3"/>
    <s v="West"/>
    <n v="77147.38"/>
    <d v="2025-06-01T00:00:00"/>
    <d v="2025-06-02T00:00:00"/>
    <s v="Rejected"/>
    <n v="1"/>
    <n v="10"/>
    <s v="AGT057"/>
    <s v="Motor"/>
    <s v="Fast Track"/>
    <n v="1"/>
    <s v="Valid"/>
    <x v="1"/>
    <x v="1"/>
  </r>
  <r>
    <x v="3346"/>
    <s v="CUST00414"/>
    <s v="POL01096"/>
    <x v="0"/>
    <s v="South"/>
    <n v="72688.52"/>
    <d v="2025-03-12T00:00:00"/>
    <d v="2025-04-02T00:00:00"/>
    <s v="Settled"/>
    <n v="21"/>
    <n v="10"/>
    <s v="AGT036"/>
    <s v="Motor"/>
    <s v="Fraud Review"/>
    <n v="1"/>
    <s v="Valid"/>
    <x v="0"/>
    <x v="0"/>
  </r>
  <r>
    <x v="3347"/>
    <s v="CUST01566"/>
    <s v="POL01599"/>
    <x v="4"/>
    <s v="North"/>
    <n v="131530.23000000001"/>
    <d v="2025-07-20T00:00:00"/>
    <m/>
    <s v="Pending"/>
    <n v="12"/>
    <n v="15"/>
    <s v="AGT073"/>
    <s v="Health"/>
    <s v="Standard"/>
    <n v="1"/>
    <s v="Valid"/>
    <x v="0"/>
    <x v="2"/>
  </r>
  <r>
    <x v="3348"/>
    <s v="CUST01390"/>
    <s v="POL01766"/>
    <x v="4"/>
    <s v="West"/>
    <n v="222321"/>
    <d v="2025-02-16T00:00:00"/>
    <m/>
    <s v="Pending"/>
    <n v="24"/>
    <n v="15"/>
    <s v="AGT046"/>
    <s v="Health"/>
    <s v="Manual Review"/>
    <n v="1"/>
    <s v="Valid"/>
    <x v="3"/>
    <x v="1"/>
  </r>
  <r>
    <x v="3349"/>
    <s v="CUST02226"/>
    <s v="POL01674"/>
    <x v="3"/>
    <s v="South"/>
    <n v="78953.22"/>
    <d v="2025-11-29T00:00:00"/>
    <d v="2025-12-16T00:00:00"/>
    <s v="Settled"/>
    <n v="17"/>
    <n v="10"/>
    <s v="AGT061"/>
    <s v="Motor"/>
    <s v="Manual Review"/>
    <n v="1"/>
    <s v="Valid"/>
    <x v="3"/>
    <x v="0"/>
  </r>
  <r>
    <x v="3350"/>
    <s v="CUST00754"/>
    <s v="POL00167"/>
    <x v="3"/>
    <s v="West"/>
    <n v="91909.7"/>
    <d v="2025-08-14T00:00:00"/>
    <d v="2025-09-13T00:00:00"/>
    <s v="Settled"/>
    <n v="30"/>
    <n v="10"/>
    <s v="AGT024"/>
    <s v="Motor"/>
    <s v="Fraud Review"/>
    <n v="1"/>
    <s v="Valid"/>
    <x v="1"/>
    <x v="1"/>
  </r>
  <r>
    <x v="3351"/>
    <s v="CUST00550"/>
    <s v="POL02911"/>
    <x v="11"/>
    <s v="East"/>
    <n v="168430.69"/>
    <d v="2025-08-18T00:00:00"/>
    <m/>
    <s v="Under Review"/>
    <n v="11"/>
    <n v="10"/>
    <s v="AGT053"/>
    <s v="Motor"/>
    <s v="Standard"/>
    <n v="1"/>
    <s v="Valid"/>
    <x v="3"/>
    <x v="3"/>
  </r>
  <r>
    <x v="3352"/>
    <s v="CUST01841"/>
    <s v="POL01218"/>
    <x v="4"/>
    <s v="North"/>
    <n v="59922.28"/>
    <d v="2025-01-09T00:00:00"/>
    <d v="2025-01-22T00:00:00"/>
    <s v="Settled"/>
    <n v="13"/>
    <n v="15"/>
    <s v="AGT021"/>
    <s v="Health"/>
    <s v="Standard"/>
    <n v="1"/>
    <s v="Valid"/>
    <x v="2"/>
    <x v="2"/>
  </r>
  <r>
    <x v="3353"/>
    <s v="CUST00257"/>
    <s v="POL02939"/>
    <x v="6"/>
    <s v="North"/>
    <n v="59978.49"/>
    <d v="2025-03-30T00:00:00"/>
    <d v="2025-04-09T00:00:00"/>
    <s v="Settled"/>
    <n v="10"/>
    <n v="12"/>
    <s v="AGT046"/>
    <s v="Home"/>
    <s v="Standard"/>
    <n v="1"/>
    <s v="Valid"/>
    <x v="4"/>
    <x v="2"/>
  </r>
  <r>
    <x v="3354"/>
    <s v="CUST01122"/>
    <s v="POL02449"/>
    <x v="4"/>
    <s v="West"/>
    <n v="131554.32"/>
    <d v="2025-05-10T00:00:00"/>
    <d v="2025-05-25T00:00:00"/>
    <s v="Rejected"/>
    <n v="15"/>
    <n v="15"/>
    <s v="AGT016"/>
    <s v="Health"/>
    <s v="Manual Review"/>
    <n v="1"/>
    <s v="Valid"/>
    <x v="3"/>
    <x v="1"/>
  </r>
  <r>
    <x v="3355"/>
    <s v="CUST00689"/>
    <s v="POL02231"/>
    <x v="5"/>
    <s v="East"/>
    <n v="38388.93"/>
    <d v="2025-04-28T00:00:00"/>
    <d v="2025-05-15T00:00:00"/>
    <s v="Settled"/>
    <n v="17"/>
    <n v="15"/>
    <s v="AGT047"/>
    <s v="Health"/>
    <s v="Standard"/>
    <n v="1"/>
    <s v="Valid"/>
    <x v="2"/>
    <x v="3"/>
  </r>
  <r>
    <x v="3356"/>
    <s v="CUST02045"/>
    <s v="POL02250"/>
    <x v="4"/>
    <s v="East"/>
    <n v="50284.75"/>
    <d v="2025-02-07T00:00:00"/>
    <d v="2025-02-21T00:00:00"/>
    <s v="Settled"/>
    <n v="14"/>
    <n v="15"/>
    <s v="AGT015"/>
    <s v="Health"/>
    <s v="Standard"/>
    <n v="1"/>
    <s v="Valid"/>
    <x v="3"/>
    <x v="3"/>
  </r>
  <r>
    <x v="3357"/>
    <s v="CUST01428"/>
    <s v="POL03132"/>
    <x v="11"/>
    <s v="North"/>
    <n v="172885.1"/>
    <d v="2025-01-15T00:00:00"/>
    <d v="2025-02-07T00:00:00"/>
    <s v="Settled"/>
    <n v="23"/>
    <n v="10"/>
    <s v="AGT041"/>
    <s v="Motor"/>
    <s v="Manual Review"/>
    <n v="1"/>
    <s v="Valid"/>
    <x v="0"/>
    <x v="2"/>
  </r>
  <r>
    <x v="3358"/>
    <s v="CUST00282"/>
    <s v="POL00971"/>
    <x v="14"/>
    <s v="South"/>
    <n v="27827.55"/>
    <d v="2025-07-18T00:00:00"/>
    <d v="2025-07-28T00:00:00"/>
    <s v="Rejected"/>
    <n v="10"/>
    <n v="15"/>
    <s v="AGT039"/>
    <s v="Health"/>
    <s v="Fast Track"/>
    <n v="1"/>
    <s v="Valid"/>
    <x v="2"/>
    <x v="0"/>
  </r>
  <r>
    <x v="3359"/>
    <s v="CUST01289"/>
    <s v="POL01053"/>
    <x v="2"/>
    <s v="West"/>
    <n v="365269.87"/>
    <d v="2025-05-21T00:00:00"/>
    <d v="2025-06-04T00:00:00"/>
    <s v="Settled"/>
    <n v="14"/>
    <n v="20"/>
    <s v="AGT068"/>
    <s v="Life"/>
    <s v="Fast Track"/>
    <n v="1"/>
    <s v="Valid"/>
    <x v="3"/>
    <x v="1"/>
  </r>
  <r>
    <x v="3360"/>
    <s v="CUST01827"/>
    <s v="POL02147"/>
    <x v="3"/>
    <s v="Central"/>
    <n v="25456.04"/>
    <d v="2025-03-21T00:00:00"/>
    <m/>
    <s v="Under Review"/>
    <n v="13"/>
    <n v="10"/>
    <s v="AGT009"/>
    <s v="Motor"/>
    <s v="Manual Review"/>
    <n v="1"/>
    <s v="Valid"/>
    <x v="2"/>
    <x v="4"/>
  </r>
  <r>
    <x v="3361"/>
    <s v="CUST02281"/>
    <s v="POL00744"/>
    <x v="0"/>
    <s v="East"/>
    <n v="84879.07"/>
    <d v="2025-07-16T00:00:00"/>
    <m/>
    <s v="Under Review"/>
    <n v="13"/>
    <n v="10"/>
    <s v="AGT019"/>
    <s v="Motor"/>
    <s v="Standard"/>
    <n v="1"/>
    <s v="Valid"/>
    <x v="3"/>
    <x v="3"/>
  </r>
  <r>
    <x v="3362"/>
    <s v="CUST00994"/>
    <s v="POL02573"/>
    <x v="7"/>
    <s v="East"/>
    <n v="98717.52"/>
    <d v="2025-11-27T00:00:00"/>
    <d v="2025-11-28T00:00:00"/>
    <s v="Settled"/>
    <n v="1"/>
    <n v="7"/>
    <s v="AGT057"/>
    <s v="Travel"/>
    <s v="Fast Track"/>
    <n v="1"/>
    <s v="Valid"/>
    <x v="1"/>
    <x v="3"/>
  </r>
  <r>
    <x v="3363"/>
    <s v="CUST00193"/>
    <s v="POL00094"/>
    <x v="11"/>
    <s v="East"/>
    <n v="33653.32"/>
    <d v="2025-11-14T00:00:00"/>
    <m/>
    <s v="Pending"/>
    <n v="12"/>
    <n v="10"/>
    <s v="AGT074"/>
    <s v="Motor"/>
    <s v="Standard"/>
    <n v="1"/>
    <s v="Valid"/>
    <x v="4"/>
    <x v="3"/>
  </r>
  <r>
    <x v="3364"/>
    <s v="CUST00575"/>
    <s v="POL02872"/>
    <x v="2"/>
    <s v="West"/>
    <n v="76448.95"/>
    <d v="2025-10-21T00:00:00"/>
    <d v="2025-11-05T00:00:00"/>
    <s v="Settled"/>
    <n v="15"/>
    <n v="20"/>
    <s v="AGT065"/>
    <s v="Life"/>
    <s v="Standard"/>
    <n v="1"/>
    <s v="Valid"/>
    <x v="4"/>
    <x v="1"/>
  </r>
  <r>
    <x v="3365"/>
    <s v="CUST01755"/>
    <s v="POL01109"/>
    <x v="4"/>
    <s v="West"/>
    <n v="107172.86"/>
    <d v="2025-03-31T00:00:00"/>
    <d v="2025-04-07T00:00:00"/>
    <s v="Settled"/>
    <n v="7"/>
    <n v="15"/>
    <s v="AGT045"/>
    <s v="Health"/>
    <s v="Standard"/>
    <n v="1"/>
    <s v="Valid"/>
    <x v="0"/>
    <x v="1"/>
  </r>
  <r>
    <x v="3366"/>
    <s v="CUST00092"/>
    <s v="POL00015"/>
    <x v="3"/>
    <s v="South"/>
    <n v="43226.84"/>
    <d v="2025-02-26T00:00:00"/>
    <d v="2025-03-10T00:00:00"/>
    <s v="Settled"/>
    <n v="12"/>
    <n v="10"/>
    <s v="AGT022"/>
    <s v="Motor"/>
    <s v="Manual Review"/>
    <n v="1"/>
    <s v="Valid"/>
    <x v="4"/>
    <x v="0"/>
  </r>
  <r>
    <x v="3367"/>
    <s v="CUST00793"/>
    <s v="POL01929"/>
    <x v="11"/>
    <s v="West"/>
    <n v="57669.65"/>
    <d v="2025-03-23T00:00:00"/>
    <d v="2025-04-03T00:00:00"/>
    <s v="Settled"/>
    <n v="11"/>
    <n v="10"/>
    <s v="AGT035"/>
    <s v="Motor"/>
    <s v="Standard"/>
    <n v="1"/>
    <s v="Valid"/>
    <x v="1"/>
    <x v="1"/>
  </r>
  <r>
    <x v="3368"/>
    <s v="CUST01437"/>
    <s v="POL00882"/>
    <x v="10"/>
    <s v="South"/>
    <n v="38025.629999999997"/>
    <d v="2025-04-14T00:00:00"/>
    <d v="2025-04-19T00:00:00"/>
    <s v="Settled"/>
    <n v="5"/>
    <n v="7"/>
    <s v="AGT069"/>
    <s v="Travel"/>
    <s v="Standard"/>
    <n v="1"/>
    <s v="Valid"/>
    <x v="3"/>
    <x v="0"/>
  </r>
  <r>
    <x v="3369"/>
    <s v="CUST01919"/>
    <s v="POL00978"/>
    <x v="0"/>
    <s v="North"/>
    <n v="93718.63"/>
    <d v="2025-01-06T00:00:00"/>
    <d v="2025-01-15T00:00:00"/>
    <s v="Settled"/>
    <n v="9"/>
    <n v="10"/>
    <s v="AGT017"/>
    <s v="Motor"/>
    <s v="Standard"/>
    <n v="1"/>
    <s v="Valid"/>
    <x v="2"/>
    <x v="2"/>
  </r>
  <r>
    <x v="3370"/>
    <s v="CUST01070"/>
    <s v="POL01541"/>
    <x v="6"/>
    <s v="North"/>
    <n v="159617.29999999999"/>
    <d v="2025-04-15T00:00:00"/>
    <d v="2025-05-04T00:00:00"/>
    <s v="Settled"/>
    <n v="19"/>
    <n v="12"/>
    <s v="AGT079"/>
    <s v="Home"/>
    <s v="Manual Review"/>
    <n v="1"/>
    <s v="Valid"/>
    <x v="3"/>
    <x v="2"/>
  </r>
  <r>
    <x v="3371"/>
    <s v="CUST00928"/>
    <s v="POL01855"/>
    <x v="12"/>
    <s v="North"/>
    <n v="29469.279999999999"/>
    <d v="2025-07-11T00:00:00"/>
    <d v="2025-07-21T00:00:00"/>
    <s v="Settled"/>
    <n v="10"/>
    <n v="7"/>
    <s v="AGT023"/>
    <s v="Travel"/>
    <s v="Manual Review"/>
    <n v="1"/>
    <s v="Valid"/>
    <x v="4"/>
    <x v="2"/>
  </r>
  <r>
    <x v="3372"/>
    <s v="CUST02490"/>
    <s v="POL00436"/>
    <x v="11"/>
    <s v="South"/>
    <n v="86281.03"/>
    <d v="2025-03-25T00:00:00"/>
    <d v="2025-03-30T00:00:00"/>
    <s v="Settled"/>
    <n v="5"/>
    <n v="10"/>
    <s v="AGT039"/>
    <s v="Motor"/>
    <s v="Standard"/>
    <n v="1"/>
    <s v="Valid"/>
    <x v="2"/>
    <x v="0"/>
  </r>
  <r>
    <x v="3373"/>
    <s v="CUST00093"/>
    <s v="POL00155"/>
    <x v="4"/>
    <s v="North"/>
    <n v="75223.55"/>
    <d v="2025-11-29T00:00:00"/>
    <d v="2025-12-07T00:00:00"/>
    <s v="Settled"/>
    <n v="8"/>
    <n v="15"/>
    <s v="AGT047"/>
    <s v="Health"/>
    <s v="Standard"/>
    <n v="1"/>
    <s v="Valid"/>
    <x v="0"/>
    <x v="2"/>
  </r>
  <r>
    <x v="3374"/>
    <s v="CUST00862"/>
    <s v="POL01477"/>
    <x v="5"/>
    <s v="North"/>
    <n v="68636.039999999994"/>
    <d v="2025-10-11T00:00:00"/>
    <m/>
    <s v="Pending"/>
    <n v="25"/>
    <n v="15"/>
    <s v="AGT024"/>
    <s v="Health"/>
    <s v="Fraud Review"/>
    <n v="1"/>
    <s v="Valid"/>
    <x v="3"/>
    <x v="2"/>
  </r>
  <r>
    <x v="3375"/>
    <s v="CUST01588"/>
    <s v="POL01134"/>
    <x v="4"/>
    <s v="North"/>
    <n v="84105.19"/>
    <d v="2025-05-04T00:00:00"/>
    <d v="2025-05-21T00:00:00"/>
    <s v="Settled"/>
    <n v="17"/>
    <n v="15"/>
    <s v="AGT013"/>
    <s v="Health"/>
    <s v="Standard"/>
    <n v="1"/>
    <s v="Valid"/>
    <x v="1"/>
    <x v="2"/>
  </r>
  <r>
    <x v="3376"/>
    <s v="CUST01238"/>
    <s v="POL01863"/>
    <x v="1"/>
    <s v="North"/>
    <n v="436591.62"/>
    <d v="2025-05-18T00:00:00"/>
    <m/>
    <s v="Under Review"/>
    <n v="21"/>
    <n v="20"/>
    <s v="AGT025"/>
    <s v="Life"/>
    <s v="Standard"/>
    <n v="1"/>
    <s v="Valid"/>
    <x v="0"/>
    <x v="2"/>
  </r>
  <r>
    <x v="3377"/>
    <s v="CUST01245"/>
    <s v="POL02394"/>
    <x v="15"/>
    <s v="South"/>
    <n v="42683.83"/>
    <d v="2025-06-16T00:00:00"/>
    <d v="2025-06-30T00:00:00"/>
    <s v="Settled"/>
    <n v="14"/>
    <n v="10"/>
    <s v="AGT001"/>
    <s v="Motor"/>
    <s v="Manual Review"/>
    <n v="1"/>
    <s v="Valid"/>
    <x v="2"/>
    <x v="0"/>
  </r>
  <r>
    <x v="3378"/>
    <s v="CUST00466"/>
    <s v="POL01967"/>
    <x v="1"/>
    <s v="West"/>
    <n v="344955.78"/>
    <d v="2025-04-21T00:00:00"/>
    <m/>
    <s v="Pending"/>
    <n v="29"/>
    <n v="20"/>
    <s v="AGT051"/>
    <s v="Life"/>
    <s v="Manual Review"/>
    <n v="1"/>
    <s v="Valid"/>
    <x v="1"/>
    <x v="1"/>
  </r>
  <r>
    <x v="3379"/>
    <s v="CUST00026"/>
    <s v="POL00334"/>
    <x v="4"/>
    <s v="East"/>
    <n v="63072.79"/>
    <d v="2025-01-20T00:00:00"/>
    <d v="2025-02-19T00:00:00"/>
    <s v="Settled"/>
    <n v="30"/>
    <n v="15"/>
    <s v="AGT021"/>
    <s v="Health"/>
    <s v="Fraud Review"/>
    <n v="1"/>
    <s v="Valid"/>
    <x v="2"/>
    <x v="3"/>
  </r>
  <r>
    <x v="3380"/>
    <s v="CUST02277"/>
    <s v="POL03189"/>
    <x v="0"/>
    <s v="North"/>
    <n v="40286.51"/>
    <d v="2025-05-09T00:00:00"/>
    <d v="2025-05-12T00:00:00"/>
    <s v="Settled"/>
    <n v="3"/>
    <n v="10"/>
    <s v="AGT036"/>
    <s v="Motor"/>
    <s v="Standard"/>
    <n v="1"/>
    <s v="Valid"/>
    <x v="3"/>
    <x v="2"/>
  </r>
  <r>
    <x v="3381"/>
    <s v="CUST01071"/>
    <s v="POL02288"/>
    <x v="2"/>
    <s v="South"/>
    <n v="594191.66"/>
    <d v="2025-07-10T00:00:00"/>
    <m/>
    <s v="Under Review"/>
    <n v="5"/>
    <n v="20"/>
    <s v="AGT025"/>
    <s v="Life"/>
    <s v="Fast Track"/>
    <n v="1"/>
    <s v="Valid"/>
    <x v="0"/>
    <x v="0"/>
  </r>
  <r>
    <x v="3382"/>
    <s v="CUST02040"/>
    <s v="POL00158"/>
    <x v="14"/>
    <s v="South"/>
    <n v="108189.21"/>
    <d v="2025-03-27T00:00:00"/>
    <d v="2025-04-03T00:00:00"/>
    <s v="Settled"/>
    <n v="7"/>
    <n v="15"/>
    <s v="AGT017"/>
    <s v="Health"/>
    <s v="Standard"/>
    <n v="1"/>
    <s v="Valid"/>
    <x v="3"/>
    <x v="0"/>
  </r>
  <r>
    <x v="3383"/>
    <s v="CUST01692"/>
    <s v="POL02443"/>
    <x v="5"/>
    <s v="North"/>
    <n v="108839.85"/>
    <d v="2025-03-12T00:00:00"/>
    <d v="2025-03-22T00:00:00"/>
    <s v="Settled"/>
    <n v="10"/>
    <n v="15"/>
    <s v="AGT076"/>
    <s v="Health"/>
    <s v="Fast Track"/>
    <n v="1"/>
    <s v="Valid"/>
    <x v="0"/>
    <x v="2"/>
  </r>
  <r>
    <x v="3384"/>
    <s v="CUST01687"/>
    <s v="POL02818"/>
    <x v="7"/>
    <s v="South"/>
    <n v="16227.6"/>
    <d v="2025-06-23T00:00:00"/>
    <d v="2025-06-29T00:00:00"/>
    <s v="Settled"/>
    <n v="6"/>
    <n v="7"/>
    <s v="AGT028"/>
    <s v="Travel"/>
    <s v="Standard"/>
    <n v="1"/>
    <s v="Valid"/>
    <x v="2"/>
    <x v="0"/>
  </r>
  <r>
    <x v="3385"/>
    <s v="CUST01085"/>
    <s v="POL01821"/>
    <x v="11"/>
    <m/>
    <n v="55373.22"/>
    <d v="2025-01-06T00:00:00"/>
    <d v="2025-01-14T00:00:00"/>
    <s v="Settled"/>
    <n v="8"/>
    <n v="10"/>
    <s v="AGT047"/>
    <s v="Motor"/>
    <s v="Standard"/>
    <n v="1"/>
    <s v="Valid"/>
    <x v="4"/>
    <x v="4"/>
  </r>
  <r>
    <x v="3386"/>
    <s v="CUST01555"/>
    <s v="POL02664"/>
    <x v="0"/>
    <s v="East"/>
    <n v="96050.33"/>
    <d v="2025-09-05T00:00:00"/>
    <d v="2025-09-17T00:00:00"/>
    <s v="Settled"/>
    <n v="12"/>
    <n v="10"/>
    <s v="AGT028"/>
    <s v="Motor"/>
    <s v="Standard"/>
    <n v="1"/>
    <s v="Valid"/>
    <x v="0"/>
    <x v="3"/>
  </r>
  <r>
    <x v="3387"/>
    <s v="CUST00129"/>
    <s v="POL02836"/>
    <x v="14"/>
    <s v="West"/>
    <n v="108265.64"/>
    <d v="2025-08-17T00:00:00"/>
    <m/>
    <s v="Pending"/>
    <n v="16"/>
    <n v="15"/>
    <s v="AGT033"/>
    <s v="Health"/>
    <s v="Standard"/>
    <n v="1"/>
    <s v="Valid"/>
    <x v="3"/>
    <x v="1"/>
  </r>
  <r>
    <x v="3388"/>
    <s v="CUST01403"/>
    <s v="POL03086"/>
    <x v="3"/>
    <s v="East"/>
    <n v="582583.76"/>
    <d v="2025-11-19T00:00:00"/>
    <m/>
    <s v="Pending"/>
    <n v="16"/>
    <n v="12"/>
    <s v="AGT020"/>
    <s v="Home"/>
    <s v="Standard"/>
    <n v="1"/>
    <s v="Valid"/>
    <x v="0"/>
    <x v="3"/>
  </r>
  <r>
    <x v="3389"/>
    <s v="CUST02355"/>
    <s v="POL03055"/>
    <x v="5"/>
    <s v="North"/>
    <n v="98060.39"/>
    <d v="2025-02-19T00:00:00"/>
    <d v="2025-03-01T00:00:00"/>
    <s v="Settled"/>
    <n v="10"/>
    <n v="15"/>
    <s v="AGT079"/>
    <s v="Health"/>
    <s v="Fast Track"/>
    <n v="1"/>
    <s v="Valid"/>
    <x v="2"/>
    <x v="2"/>
  </r>
  <r>
    <x v="3390"/>
    <s v="CUST01267"/>
    <s v="POL00621"/>
    <x v="12"/>
    <s v="North"/>
    <n v="19471.759999999998"/>
    <d v="2025-09-24T00:00:00"/>
    <d v="2025-10-03T00:00:00"/>
    <s v="Settled"/>
    <n v="9"/>
    <n v="7"/>
    <s v="AGT049"/>
    <s v="Travel"/>
    <s v="Fast Track"/>
    <n v="1"/>
    <s v="Valid"/>
    <x v="1"/>
    <x v="2"/>
  </r>
  <r>
    <x v="3391"/>
    <s v="CUST02153"/>
    <s v="POL00111"/>
    <x v="0"/>
    <s v="Central"/>
    <n v="48986.01"/>
    <d v="2025-02-03T00:00:00"/>
    <d v="2025-02-07T00:00:00"/>
    <s v="Settled"/>
    <n v="4"/>
    <n v="10"/>
    <s v="AGT030"/>
    <s v="Motor"/>
    <s v="Standard"/>
    <n v="1"/>
    <s v="Valid"/>
    <x v="2"/>
    <x v="4"/>
  </r>
  <r>
    <x v="3392"/>
    <s v="CUST02376"/>
    <s v="POL02086"/>
    <x v="12"/>
    <s v="West"/>
    <n v="17192.330000000002"/>
    <d v="2025-09-14T00:00:00"/>
    <d v="2025-09-23T00:00:00"/>
    <s v="Settled"/>
    <n v="9"/>
    <n v="7"/>
    <s v="AGT045"/>
    <s v="Travel"/>
    <s v="Fast Track"/>
    <n v="1"/>
    <s v="Valid"/>
    <x v="1"/>
    <x v="1"/>
  </r>
  <r>
    <x v="3393"/>
    <s v="CUST01725"/>
    <s v="POL02174"/>
    <x v="1"/>
    <s v="West"/>
    <n v="197086.96"/>
    <d v="2025-03-18T00:00:00"/>
    <d v="2025-03-20T00:00:00"/>
    <s v="Rejected"/>
    <n v="2"/>
    <n v="20"/>
    <s v="AGT077"/>
    <s v="Life"/>
    <s v="Fast Track"/>
    <n v="1"/>
    <s v="Valid"/>
    <x v="2"/>
    <x v="1"/>
  </r>
  <r>
    <x v="3394"/>
    <s v="CUST01085"/>
    <s v="POL01821"/>
    <x v="3"/>
    <s v="Central"/>
    <n v="69352.95"/>
    <d v="2025-10-02T00:00:00"/>
    <d v="2025-10-07T00:00:00"/>
    <s v="Settled"/>
    <n v="5"/>
    <n v="10"/>
    <s v="AGT050"/>
    <s v="Motor"/>
    <s v="Fast Track"/>
    <n v="1"/>
    <s v="Valid"/>
    <x v="4"/>
    <x v="4"/>
  </r>
  <r>
    <x v="3395"/>
    <s v="CUST01721"/>
    <s v="POL00759"/>
    <x v="5"/>
    <s v="East"/>
    <n v="62878.5"/>
    <d v="2025-02-15T00:00:00"/>
    <d v="2025-02-28T00:00:00"/>
    <s v="Settled"/>
    <n v="13"/>
    <n v="15"/>
    <s v="AGT076"/>
    <s v="Health"/>
    <s v="Standard"/>
    <n v="1"/>
    <s v="Valid"/>
    <x v="2"/>
    <x v="3"/>
  </r>
  <r>
    <x v="3396"/>
    <s v="CUST02062"/>
    <s v="POL03037"/>
    <x v="1"/>
    <s v="North"/>
    <n v="714965.94"/>
    <d v="2025-09-28T00:00:00"/>
    <d v="2025-10-10T00:00:00"/>
    <s v="Rejected"/>
    <n v="12"/>
    <n v="20"/>
    <s v="AGT054"/>
    <s v="Life"/>
    <s v="Standard"/>
    <n v="1"/>
    <s v="Valid"/>
    <x v="3"/>
    <x v="2"/>
  </r>
  <r>
    <x v="3397"/>
    <s v="CUST02301"/>
    <s v="POL01307"/>
    <x v="5"/>
    <s v="West"/>
    <n v="150702.37"/>
    <d v="2025-07-28T00:00:00"/>
    <m/>
    <s v="Pending"/>
    <n v="7"/>
    <n v="15"/>
    <s v="AGT056"/>
    <s v="Health"/>
    <s v="Fast Track"/>
    <n v="1"/>
    <s v="Valid"/>
    <x v="3"/>
    <x v="1"/>
  </r>
  <r>
    <x v="3398"/>
    <s v="CUST01681"/>
    <s v="POL02373"/>
    <x v="14"/>
    <s v="North"/>
    <n v="149052"/>
    <d v="2025-01-16T00:00:00"/>
    <d v="2025-02-04T00:00:00"/>
    <s v="Settled"/>
    <n v="19"/>
    <n v="15"/>
    <s v="AGT030"/>
    <s v="Health"/>
    <s v="Manual Review"/>
    <n v="1"/>
    <s v="Valid"/>
    <x v="0"/>
    <x v="2"/>
  </r>
  <r>
    <x v="3399"/>
    <s v="CUST02296"/>
    <s v="POL01995"/>
    <x v="8"/>
    <s v="West"/>
    <n v="254692.59"/>
    <d v="2025-03-31T00:00:00"/>
    <m/>
    <s v="Pending"/>
    <n v="21"/>
    <n v="20"/>
    <s v="AGT043"/>
    <s v="Life"/>
    <s v="Standard"/>
    <n v="1"/>
    <s v="Valid"/>
    <x v="2"/>
    <x v="1"/>
  </r>
  <r>
    <x v="3400"/>
    <s v="CUST01919"/>
    <s v="POL02866"/>
    <x v="6"/>
    <s v="South"/>
    <n v="199230.59"/>
    <d v="2025-06-08T00:00:00"/>
    <d v="2025-06-20T00:00:00"/>
    <s v="Settled"/>
    <n v="12"/>
    <n v="12"/>
    <s v="AGT049"/>
    <s v="Home"/>
    <s v="Standard"/>
    <n v="1"/>
    <s v="Valid"/>
    <x v="2"/>
    <x v="0"/>
  </r>
  <r>
    <x v="3401"/>
    <s v="CUST01434"/>
    <s v="POL02280"/>
    <x v="5"/>
    <s v="North"/>
    <n v="165287.06"/>
    <d v="2025-08-13T00:00:00"/>
    <d v="2025-08-26T00:00:00"/>
    <s v="Rejected"/>
    <n v="13"/>
    <n v="15"/>
    <s v="AGT066"/>
    <s v="Health"/>
    <s v="Standard"/>
    <n v="1"/>
    <s v="Valid"/>
    <x v="2"/>
    <x v="2"/>
  </r>
  <r>
    <x v="3402"/>
    <s v="CUST01259"/>
    <s v="POL02031"/>
    <x v="11"/>
    <s v="North"/>
    <n v="183403.91"/>
    <d v="2025-09-03T00:00:00"/>
    <d v="2025-09-16T00:00:00"/>
    <s v="Settled"/>
    <n v="13"/>
    <n v="10"/>
    <s v="AGT060"/>
    <s v="Motor"/>
    <s v="Standard"/>
    <n v="1"/>
    <s v="Valid"/>
    <x v="4"/>
    <x v="2"/>
  </r>
  <r>
    <x v="3403"/>
    <s v="CUST00361"/>
    <s v="POL02689"/>
    <x v="3"/>
    <s v="South"/>
    <n v="45725.14"/>
    <d v="2025-07-02T00:00:00"/>
    <m/>
    <s v="Under Review"/>
    <n v="16"/>
    <n v="10"/>
    <s v="AGT026"/>
    <s v="Motor"/>
    <s v="Standard"/>
    <n v="1"/>
    <s v="Valid"/>
    <x v="3"/>
    <x v="0"/>
  </r>
  <r>
    <x v="3404"/>
    <s v="CUST02144"/>
    <s v="POL00174"/>
    <x v="9"/>
    <s v="East"/>
    <n v="110833.3"/>
    <d v="2025-08-19T00:00:00"/>
    <d v="2025-09-07T00:00:00"/>
    <s v="Settled"/>
    <n v="19"/>
    <n v="12"/>
    <s v="AGT035"/>
    <s v="Home"/>
    <s v="Manual Review"/>
    <n v="1"/>
    <s v="Valid"/>
    <x v="2"/>
    <x v="3"/>
  </r>
  <r>
    <x v="3405"/>
    <s v="CUST00654"/>
    <s v="POL02258"/>
    <x v="5"/>
    <s v="North"/>
    <n v="52175.31"/>
    <d v="2025-04-29T00:00:00"/>
    <m/>
    <s v="Pending"/>
    <n v="12"/>
    <n v="15"/>
    <s v="AGT030"/>
    <s v="Health"/>
    <s v="Standard"/>
    <n v="1"/>
    <s v="Valid"/>
    <x v="2"/>
    <x v="2"/>
  </r>
  <r>
    <x v="3406"/>
    <s v="CUST01504"/>
    <s v="POL01876"/>
    <x v="3"/>
    <s v="North"/>
    <n v="361377.01"/>
    <d v="2025-04-20T00:00:00"/>
    <d v="2025-04-29T00:00:00"/>
    <s v="Settled"/>
    <n v="9"/>
    <n v="10"/>
    <s v="AGT079"/>
    <s v="Motor"/>
    <s v="Standard"/>
    <n v="1"/>
    <s v="Valid"/>
    <x v="3"/>
    <x v="2"/>
  </r>
  <r>
    <x v="3407"/>
    <s v="CUST00562"/>
    <s v="POL02488"/>
    <x v="11"/>
    <s v="South"/>
    <n v="57006.98"/>
    <d v="2025-03-06T00:00:00"/>
    <d v="2025-03-09T00:00:00"/>
    <s v="Settled"/>
    <n v="3"/>
    <n v="10"/>
    <s v="AGT017"/>
    <s v="Motor"/>
    <s v="Standard"/>
    <n v="1"/>
    <s v="Valid"/>
    <x v="1"/>
    <x v="0"/>
  </r>
  <r>
    <x v="3408"/>
    <s v="CUST01102"/>
    <s v="POL00718"/>
    <x v="4"/>
    <s v="West"/>
    <n v="194790.78"/>
    <d v="2025-08-11T00:00:00"/>
    <d v="2025-08-24T00:00:00"/>
    <s v="Settled"/>
    <n v="13"/>
    <n v="15"/>
    <s v="AGT047"/>
    <s v="Health"/>
    <s v="Standard"/>
    <n v="1"/>
    <s v="Valid"/>
    <x v="2"/>
    <x v="1"/>
  </r>
  <r>
    <x v="3409"/>
    <s v="CUST01618"/>
    <s v="POL01918"/>
    <x v="2"/>
    <s v="West"/>
    <n v="332145.14"/>
    <d v="2025-08-13T00:00:00"/>
    <d v="2025-08-25T00:00:00"/>
    <s v="Settled"/>
    <n v="12"/>
    <n v="20"/>
    <s v="AGT021"/>
    <s v="Life"/>
    <s v="Standard"/>
    <n v="1"/>
    <s v="Valid"/>
    <x v="4"/>
    <x v="1"/>
  </r>
  <r>
    <x v="3410"/>
    <s v="CUST01498"/>
    <s v="POL00910"/>
    <x v="5"/>
    <m/>
    <n v="150547.49"/>
    <d v="2025-11-02T00:00:00"/>
    <d v="2025-11-12T00:00:00"/>
    <s v="Settled"/>
    <n v="10"/>
    <n v="15"/>
    <s v="AGT011"/>
    <s v="Health"/>
    <s v="Standard"/>
    <n v="1"/>
    <s v="Valid"/>
    <x v="1"/>
    <x v="3"/>
  </r>
  <r>
    <x v="3411"/>
    <s v="CUST01676"/>
    <s v="POL00375"/>
    <x v="5"/>
    <s v="South"/>
    <n v="84203.4"/>
    <d v="2025-06-25T00:00:00"/>
    <d v="2025-06-26T00:00:00"/>
    <s v="Rejected"/>
    <n v="1"/>
    <n v="15"/>
    <s v="AGT011"/>
    <s v="Health"/>
    <s v="Fast Track"/>
    <n v="1"/>
    <s v="Valid"/>
    <x v="1"/>
    <x v="0"/>
  </r>
  <r>
    <x v="3412"/>
    <s v="CUST00588"/>
    <s v="POL01842"/>
    <x v="4"/>
    <s v="East"/>
    <n v="154888.85999999999"/>
    <d v="2025-07-25T00:00:00"/>
    <d v="2025-08-09T00:00:00"/>
    <s v="Settled"/>
    <n v="15"/>
    <n v="15"/>
    <s v="AGT002"/>
    <s v="Health"/>
    <s v="Standard"/>
    <n v="1"/>
    <s v="Valid"/>
    <x v="1"/>
    <x v="3"/>
  </r>
  <r>
    <x v="3413"/>
    <s v="CUST01507"/>
    <s v="POL00069"/>
    <x v="11"/>
    <s v="South"/>
    <n v="77788.44"/>
    <d v="2025-08-29T00:00:00"/>
    <d v="2025-09-03T00:00:00"/>
    <s v="Settled"/>
    <n v="5"/>
    <n v="10"/>
    <s v="AGT069"/>
    <s v="Motor"/>
    <s v="Standard"/>
    <n v="1"/>
    <s v="Valid"/>
    <x v="1"/>
    <x v="0"/>
  </r>
  <r>
    <x v="3414"/>
    <s v="CUST01374"/>
    <s v="POL00299"/>
    <x v="6"/>
    <s v="North"/>
    <n v="333231.92"/>
    <d v="2025-10-19T00:00:00"/>
    <d v="2025-11-03T00:00:00"/>
    <s v="Settled"/>
    <n v="15"/>
    <n v="12"/>
    <s v="AGT067"/>
    <s v="Home"/>
    <s v="Standard"/>
    <n v="1"/>
    <s v="Valid"/>
    <x v="2"/>
    <x v="2"/>
  </r>
  <r>
    <x v="3415"/>
    <s v="CUST01061"/>
    <s v="POL01696"/>
    <x v="5"/>
    <s v="North"/>
    <n v="103718.22"/>
    <d v="2025-06-19T00:00:00"/>
    <m/>
    <s v="Under Review"/>
    <n v="18"/>
    <n v="15"/>
    <s v="AGT001"/>
    <s v="Health"/>
    <s v="Manual Review"/>
    <n v="1"/>
    <s v="Valid"/>
    <x v="0"/>
    <x v="2"/>
  </r>
  <r>
    <x v="3416"/>
    <s v="CUST02125"/>
    <s v="POL02876"/>
    <x v="2"/>
    <s v="Central"/>
    <n v="187575.22"/>
    <d v="2025-09-07T00:00:00"/>
    <d v="2025-09-24T00:00:00"/>
    <s v="Settled"/>
    <n v="17"/>
    <n v="20"/>
    <s v="AGT022"/>
    <s v="Life"/>
    <s v="Standard"/>
    <n v="1"/>
    <s v="Valid"/>
    <x v="2"/>
    <x v="4"/>
  </r>
  <r>
    <x v="3417"/>
    <s v="CUST02006"/>
    <s v="POL02290"/>
    <x v="14"/>
    <s v="East"/>
    <n v="119035.23"/>
    <d v="2025-09-25T00:00:00"/>
    <d v="2025-10-17T00:00:00"/>
    <s v="Settled"/>
    <n v="22"/>
    <n v="15"/>
    <s v="AGT034"/>
    <s v="Health"/>
    <s v="Manual Review"/>
    <n v="1"/>
    <s v="Valid"/>
    <x v="3"/>
    <x v="3"/>
  </r>
  <r>
    <x v="3418"/>
    <s v="CUST00913"/>
    <s v="POL00050"/>
    <x v="1"/>
    <s v="North"/>
    <n v="301809.91999999998"/>
    <d v="2025-07-14T00:00:00"/>
    <d v="2025-08-05T00:00:00"/>
    <s v="Settled"/>
    <n v="22"/>
    <n v="20"/>
    <s v="AGT013"/>
    <s v="Life"/>
    <s v="Standard"/>
    <n v="1"/>
    <s v="Valid"/>
    <x v="1"/>
    <x v="2"/>
  </r>
  <r>
    <x v="3419"/>
    <s v="CUST01871"/>
    <s v="POL00349"/>
    <x v="5"/>
    <s v="East"/>
    <n v="44762.3"/>
    <d v="2025-07-03T00:00:00"/>
    <d v="2025-07-16T00:00:00"/>
    <s v="Settled"/>
    <n v="13"/>
    <n v="15"/>
    <s v="AGT030"/>
    <s v="Health"/>
    <s v="Standard"/>
    <n v="1"/>
    <s v="Valid"/>
    <x v="3"/>
    <x v="3"/>
  </r>
  <r>
    <x v="3420"/>
    <s v="CUST00116"/>
    <s v="POL01380"/>
    <x v="9"/>
    <s v="South"/>
    <n v="140749.79"/>
    <d v="2025-08-11T00:00:00"/>
    <d v="2025-08-18T00:00:00"/>
    <s v="Settled"/>
    <n v="7"/>
    <n v="12"/>
    <s v="AGT074"/>
    <s v="Home"/>
    <s v="Standard"/>
    <n v="1"/>
    <s v="Valid"/>
    <x v="1"/>
    <x v="0"/>
  </r>
  <r>
    <x v="3421"/>
    <s v="CUST01839"/>
    <s v="POL01374"/>
    <x v="4"/>
    <s v="South"/>
    <n v="56924.79"/>
    <d v="2025-09-29T00:00:00"/>
    <d v="2025-10-16T00:00:00"/>
    <s v="Settled"/>
    <n v="17"/>
    <n v="15"/>
    <s v="AGT032"/>
    <s v="Health"/>
    <s v="Manual Review"/>
    <n v="1"/>
    <s v="Valid"/>
    <x v="1"/>
    <x v="0"/>
  </r>
  <r>
    <x v="3422"/>
    <s v="CUST02019"/>
    <s v="POL00128"/>
    <x v="1"/>
    <s v="West"/>
    <n v="257374.52"/>
    <d v="2025-07-06T00:00:00"/>
    <d v="2025-07-29T00:00:00"/>
    <s v="Settled"/>
    <n v="23"/>
    <n v="20"/>
    <s v="AGT041"/>
    <s v="Life"/>
    <s v="Manual Review"/>
    <n v="1"/>
    <s v="Valid"/>
    <x v="0"/>
    <x v="1"/>
  </r>
  <r>
    <x v="3423"/>
    <s v="CUST01251"/>
    <s v="POL00820"/>
    <x v="3"/>
    <s v="West"/>
    <n v="112977.29"/>
    <d v="2025-07-03T00:00:00"/>
    <d v="2025-07-28T00:00:00"/>
    <s v="Settled"/>
    <n v="25"/>
    <n v="12"/>
    <s v="AGT068"/>
    <s v="Home"/>
    <s v="Fraud Review"/>
    <n v="1"/>
    <s v="Valid"/>
    <x v="2"/>
    <x v="1"/>
  </r>
  <r>
    <x v="3424"/>
    <s v="CUST01262"/>
    <s v="POL00407"/>
    <x v="10"/>
    <s v="West"/>
    <n v="8031.96"/>
    <d v="2025-03-14T00:00:00"/>
    <d v="2025-03-15T00:00:00"/>
    <s v="Settled"/>
    <n v="1"/>
    <n v="7"/>
    <s v="AGT001"/>
    <s v="Travel"/>
    <s v="Standard"/>
    <n v="1"/>
    <s v="Valid"/>
    <x v="3"/>
    <x v="1"/>
  </r>
  <r>
    <x v="3425"/>
    <s v="CUST00788"/>
    <s v="POL01815"/>
    <x v="2"/>
    <s v="Central"/>
    <n v="226651.89"/>
    <d v="2025-11-18T00:00:00"/>
    <d v="2025-12-03T00:00:00"/>
    <s v="Settled"/>
    <n v="15"/>
    <n v="20"/>
    <s v="AGT066"/>
    <s v="Life"/>
    <s v="Standard"/>
    <n v="1"/>
    <s v="Valid"/>
    <x v="3"/>
    <x v="4"/>
  </r>
  <r>
    <x v="3426"/>
    <s v="CUST01968"/>
    <s v="POL02107"/>
    <x v="7"/>
    <s v="South"/>
    <n v="54689.68"/>
    <d v="2025-01-20T00:00:00"/>
    <d v="2025-02-09T00:00:00"/>
    <s v="Settled"/>
    <n v="20"/>
    <n v="7"/>
    <s v="AGT037"/>
    <s v="Travel"/>
    <s v="Manual Review"/>
    <n v="1"/>
    <s v="Valid"/>
    <x v="0"/>
    <x v="0"/>
  </r>
  <r>
    <x v="3427"/>
    <s v="CUST00423"/>
    <s v="POL01250"/>
    <x v="14"/>
    <s v="West"/>
    <n v="75013.63"/>
    <d v="2025-10-12T00:00:00"/>
    <m/>
    <s v="Pending"/>
    <n v="9"/>
    <n v="15"/>
    <s v="AGT054"/>
    <s v="Health"/>
    <s v="Standard"/>
    <n v="1"/>
    <s v="Valid"/>
    <x v="2"/>
    <x v="1"/>
  </r>
  <r>
    <x v="3428"/>
    <s v="CUST01323"/>
    <s v="POL01829"/>
    <x v="8"/>
    <s v="Central"/>
    <n v="87149.82"/>
    <d v="2025-05-09T00:00:00"/>
    <m/>
    <s v="Under Review"/>
    <n v="21"/>
    <n v="20"/>
    <s v="AGT077"/>
    <s v="Life"/>
    <s v="Manual Review"/>
    <n v="1"/>
    <s v="Valid"/>
    <x v="1"/>
    <x v="4"/>
  </r>
  <r>
    <x v="3429"/>
    <s v="CUST00208"/>
    <s v="POL00645"/>
    <x v="4"/>
    <s v="South"/>
    <n v="80604.899999999994"/>
    <d v="2025-03-26T00:00:00"/>
    <d v="2025-04-06T00:00:00"/>
    <s v="Settled"/>
    <n v="11"/>
    <n v="15"/>
    <s v="AGT056"/>
    <s v="Health"/>
    <s v="Standard"/>
    <n v="1"/>
    <s v="Valid"/>
    <x v="3"/>
    <x v="0"/>
  </r>
  <r>
    <x v="3430"/>
    <s v="CUST00754"/>
    <s v="POL02726"/>
    <x v="5"/>
    <s v="West"/>
    <n v="116347"/>
    <d v="2025-03-17T00:00:00"/>
    <d v="2025-03-31T00:00:00"/>
    <s v="Settled"/>
    <n v="14"/>
    <n v="15"/>
    <s v="AGT025"/>
    <s v="Health"/>
    <s v="Standard"/>
    <n v="1"/>
    <s v="Valid"/>
    <x v="1"/>
    <x v="1"/>
  </r>
  <r>
    <x v="3431"/>
    <s v="CUST00092"/>
    <s v="POL00015"/>
    <x v="11"/>
    <s v="Central"/>
    <n v="53559.85"/>
    <d v="2025-09-01T00:00:00"/>
    <d v="2025-09-27T00:00:00"/>
    <s v="Settled"/>
    <n v="26"/>
    <n v="10"/>
    <s v="AGT065"/>
    <s v="Motor"/>
    <s v="Manual Review"/>
    <n v="1"/>
    <s v="Valid"/>
    <x v="4"/>
    <x v="4"/>
  </r>
  <r>
    <x v="3432"/>
    <s v="CUST00620"/>
    <s v="POL01615"/>
    <x v="6"/>
    <s v="West"/>
    <n v="92565.75"/>
    <d v="2025-04-07T00:00:00"/>
    <d v="2025-04-13T00:00:00"/>
    <s v="Settled"/>
    <n v="6"/>
    <n v="12"/>
    <s v="AGT020"/>
    <s v="Home"/>
    <s v="Standard"/>
    <n v="1"/>
    <s v="Valid"/>
    <x v="3"/>
    <x v="1"/>
  </r>
  <r>
    <x v="3433"/>
    <s v="CUST01550"/>
    <s v="POL01029"/>
    <x v="10"/>
    <s v="North"/>
    <n v="22445.72"/>
    <d v="2025-02-14T00:00:00"/>
    <m/>
    <s v="Under Review"/>
    <n v="1"/>
    <n v="7"/>
    <s v="AGT031"/>
    <s v="Travel"/>
    <s v="Fast Track"/>
    <n v="1"/>
    <s v="Valid"/>
    <x v="0"/>
    <x v="2"/>
  </r>
  <r>
    <x v="3434"/>
    <s v="CUST02396"/>
    <s v="POL01443"/>
    <x v="3"/>
    <s v="South"/>
    <n v="97298.84"/>
    <d v="2025-06-03T00:00:00"/>
    <m/>
    <s v="Under Review"/>
    <n v="19"/>
    <n v="10"/>
    <s v="AGT052"/>
    <s v="Motor"/>
    <s v="Manual Review"/>
    <n v="1"/>
    <s v="Valid"/>
    <x v="1"/>
    <x v="0"/>
  </r>
  <r>
    <x v="3435"/>
    <s v="CUST00336"/>
    <s v="POL01652"/>
    <x v="7"/>
    <s v="West"/>
    <n v="17581.580000000002"/>
    <d v="2025-11-01T00:00:00"/>
    <d v="2025-11-07T00:00:00"/>
    <s v="Settled"/>
    <n v="6"/>
    <n v="7"/>
    <s v="AGT037"/>
    <s v="Travel"/>
    <s v="Standard"/>
    <n v="1"/>
    <s v="Valid"/>
    <x v="0"/>
    <x v="1"/>
  </r>
  <r>
    <x v="3436"/>
    <s v="CUST01615"/>
    <s v="POL02068"/>
    <x v="8"/>
    <s v="Central"/>
    <n v="427885.48"/>
    <d v="2025-10-18T00:00:00"/>
    <d v="2025-11-08T00:00:00"/>
    <s v="Settled"/>
    <n v="21"/>
    <n v="20"/>
    <s v="AGT069"/>
    <s v="Life"/>
    <s v="Standard"/>
    <n v="1"/>
    <s v="Valid"/>
    <x v="0"/>
    <x v="4"/>
  </r>
  <r>
    <x v="3437"/>
    <s v="CUST01963"/>
    <s v="POL02974"/>
    <x v="7"/>
    <s v="North"/>
    <n v="25205.15"/>
    <d v="2025-04-26T00:00:00"/>
    <d v="2025-04-28T00:00:00"/>
    <s v="Settled"/>
    <n v="2"/>
    <n v="7"/>
    <s v="AGT020"/>
    <s v="Travel"/>
    <s v="Standard"/>
    <n v="1"/>
    <s v="Valid"/>
    <x v="3"/>
    <x v="2"/>
  </r>
  <r>
    <x v="3438"/>
    <s v="CUST01412"/>
    <s v="POL01796"/>
    <x v="5"/>
    <s v="South"/>
    <n v="191941.67"/>
    <d v="2025-08-04T00:00:00"/>
    <d v="2025-08-18T00:00:00"/>
    <s v="Settled"/>
    <n v="14"/>
    <n v="15"/>
    <s v="AGT052"/>
    <s v="Health"/>
    <s v="Standard"/>
    <n v="1"/>
    <s v="Valid"/>
    <x v="1"/>
    <x v="0"/>
  </r>
  <r>
    <x v="3439"/>
    <s v="CUST00139"/>
    <s v="POL00728"/>
    <x v="14"/>
    <s v="South"/>
    <n v="62003.94"/>
    <d v="2025-06-09T00:00:00"/>
    <d v="2025-06-19T00:00:00"/>
    <s v="Settled"/>
    <n v="10"/>
    <n v="15"/>
    <s v="AGT020"/>
    <s v="Health"/>
    <s v="Standard"/>
    <n v="1"/>
    <s v="Valid"/>
    <x v="0"/>
    <x v="0"/>
  </r>
  <r>
    <x v="3440"/>
    <s v="CUST01248"/>
    <s v="POL01678"/>
    <x v="3"/>
    <s v="South"/>
    <n v="31576.05"/>
    <d v="2025-05-14T00:00:00"/>
    <d v="2025-05-28T00:00:00"/>
    <s v="Settled"/>
    <n v="14"/>
    <n v="10"/>
    <s v="AGT048"/>
    <s v="Motor"/>
    <s v="Standard"/>
    <n v="1"/>
    <s v="Valid"/>
    <x v="4"/>
    <x v="0"/>
  </r>
  <r>
    <x v="3441"/>
    <s v="CUST00559"/>
    <s v="POL01640"/>
    <x v="7"/>
    <s v="West"/>
    <n v="44855.27"/>
    <d v="2025-01-07T00:00:00"/>
    <d v="2025-01-18T00:00:00"/>
    <s v="Settled"/>
    <n v="11"/>
    <n v="7"/>
    <s v="AGT075"/>
    <s v="Travel"/>
    <s v="Manual Review"/>
    <n v="1"/>
    <s v="Valid"/>
    <x v="2"/>
    <x v="1"/>
  </r>
  <r>
    <x v="3442"/>
    <s v="CUST00478"/>
    <s v="POL02767"/>
    <x v="10"/>
    <s v="East"/>
    <m/>
    <d v="2025-02-22T00:00:00"/>
    <d v="2025-03-21T00:00:00"/>
    <s v="Settled"/>
    <n v="27"/>
    <n v="7"/>
    <s v="AGT078"/>
    <s v="Travel"/>
    <s v="Standard"/>
    <n v="1"/>
    <s v="Missing Amount"/>
    <x v="0"/>
    <x v="3"/>
  </r>
  <r>
    <x v="3443"/>
    <s v="CUST01892"/>
    <s v="POL01813"/>
    <x v="11"/>
    <s v="East"/>
    <n v="84954.07"/>
    <d v="2025-10-17T00:00:00"/>
    <m/>
    <s v="Pending"/>
    <n v="11"/>
    <n v="10"/>
    <s v="AGT061"/>
    <s v="Motor"/>
    <s v="Standard"/>
    <n v="1"/>
    <s v="Valid"/>
    <x v="0"/>
    <x v="3"/>
  </r>
  <r>
    <x v="3444"/>
    <s v="CUST00305"/>
    <s v="POL02778"/>
    <x v="6"/>
    <s v="East"/>
    <n v="190698.45"/>
    <d v="2025-11-18T00:00:00"/>
    <d v="2025-11-24T00:00:00"/>
    <s v="Settled"/>
    <n v="6"/>
    <n v="12"/>
    <s v="AGT051"/>
    <s v="Home"/>
    <s v="Standard"/>
    <n v="1"/>
    <s v="Valid"/>
    <x v="2"/>
    <x v="3"/>
  </r>
  <r>
    <x v="3445"/>
    <s v="CUST02484"/>
    <s v="POL02078"/>
    <x v="3"/>
    <s v="East"/>
    <n v="33892.589999999997"/>
    <d v="2025-11-13T00:00:00"/>
    <d v="2025-12-10T00:00:00"/>
    <s v="Settled"/>
    <n v="27"/>
    <n v="10"/>
    <s v="AGT037"/>
    <s v="Motor"/>
    <s v="Fraud Review"/>
    <n v="1"/>
    <s v="Valid"/>
    <x v="2"/>
    <x v="3"/>
  </r>
  <r>
    <x v="3446"/>
    <s v="CUST00193"/>
    <s v="POL01830"/>
    <x v="8"/>
    <s v="West"/>
    <n v="179707.92"/>
    <d v="2025-11-16T00:00:00"/>
    <m/>
    <s v="Pending"/>
    <n v="24"/>
    <n v="20"/>
    <s v="AGT026"/>
    <s v="Life"/>
    <s v="Standard"/>
    <n v="1"/>
    <s v="Valid"/>
    <x v="4"/>
    <x v="1"/>
  </r>
  <r>
    <x v="3447"/>
    <s v="CUST00277"/>
    <s v="POL01052"/>
    <x v="10"/>
    <s v="North"/>
    <n v="70738.73"/>
    <d v="2025-06-07T00:00:00"/>
    <d v="2025-06-12T00:00:00"/>
    <s v="Settled"/>
    <n v="5"/>
    <n v="7"/>
    <s v="AGT004"/>
    <s v="Travel"/>
    <s v="Fast Track"/>
    <n v="1"/>
    <s v="Valid"/>
    <x v="0"/>
    <x v="2"/>
  </r>
  <r>
    <x v="3448"/>
    <s v="CUST01251"/>
    <s v="POL00820"/>
    <x v="3"/>
    <s v="North"/>
    <n v="145993.4"/>
    <d v="2025-01-22T00:00:00"/>
    <m/>
    <s v="Pending"/>
    <n v="8"/>
    <n v="12"/>
    <s v="AGT041"/>
    <s v="Home"/>
    <s v="Fast Track"/>
    <n v="1"/>
    <s v="Valid"/>
    <x v="2"/>
    <x v="2"/>
  </r>
  <r>
    <x v="3449"/>
    <s v="CUST00503"/>
    <s v="POL00319"/>
    <x v="12"/>
    <s v="West"/>
    <n v="22309.69"/>
    <d v="2025-03-04T00:00:00"/>
    <m/>
    <s v="Pending"/>
    <n v="1"/>
    <n v="7"/>
    <s v="AGT060"/>
    <s v="Travel"/>
    <s v="Fast Track"/>
    <n v="1"/>
    <s v="Valid"/>
    <x v="3"/>
    <x v="1"/>
  </r>
  <r>
    <x v="3450"/>
    <s v="CUST00974"/>
    <s v="POL01755"/>
    <x v="3"/>
    <s v="East"/>
    <n v="34957.53"/>
    <d v="2025-09-23T00:00:00"/>
    <m/>
    <s v="Pending"/>
    <n v="19"/>
    <n v="12"/>
    <s v="AGT067"/>
    <s v="Home"/>
    <s v="Manual Review"/>
    <n v="1"/>
    <s v="Valid"/>
    <x v="3"/>
    <x v="3"/>
  </r>
  <r>
    <x v="3451"/>
    <s v="CUST01930"/>
    <s v="POL02949"/>
    <x v="4"/>
    <s v="South"/>
    <n v="37859.9"/>
    <d v="2025-08-20T00:00:00"/>
    <m/>
    <s v="Under Review"/>
    <n v="16"/>
    <n v="15"/>
    <s v="AGT076"/>
    <s v="Health"/>
    <s v="Fraud Review"/>
    <n v="1"/>
    <s v="Valid"/>
    <x v="2"/>
    <x v="0"/>
  </r>
  <r>
    <x v="3452"/>
    <s v="CUST01438"/>
    <s v="POL00041"/>
    <x v="9"/>
    <s v="East"/>
    <n v="59035.57"/>
    <d v="2025-11-27T00:00:00"/>
    <d v="2025-12-13T00:00:00"/>
    <s v="Settled"/>
    <n v="16"/>
    <n v="12"/>
    <s v="AGT015"/>
    <s v="Home"/>
    <s v="Standard"/>
    <n v="1"/>
    <s v="Valid"/>
    <x v="0"/>
    <x v="3"/>
  </r>
  <r>
    <x v="3453"/>
    <s v="CUST01071"/>
    <s v="POL03049"/>
    <x v="10"/>
    <s v="West"/>
    <m/>
    <d v="2025-04-10T00:00:00"/>
    <d v="2025-04-20T00:00:00"/>
    <s v="Settled"/>
    <n v="10"/>
    <n v="7"/>
    <s v="AGT075"/>
    <s v="Travel"/>
    <s v="Manual Review"/>
    <n v="1"/>
    <s v="Missing Amount"/>
    <x v="0"/>
    <x v="1"/>
  </r>
  <r>
    <x v="3454"/>
    <s v="CUST00500"/>
    <s v="POL02751"/>
    <x v="2"/>
    <s v="North"/>
    <n v="365897.95"/>
    <d v="2025-05-14T00:00:00"/>
    <m/>
    <s v="Under Review"/>
    <n v="24"/>
    <n v="20"/>
    <s v="AGT023"/>
    <s v="Life"/>
    <s v="Standard"/>
    <n v="1"/>
    <s v="Valid"/>
    <x v="2"/>
    <x v="2"/>
  </r>
  <r>
    <x v="3455"/>
    <s v="CUST01962"/>
    <s v="POL01403"/>
    <x v="3"/>
    <s v="East"/>
    <n v="26751.79"/>
    <d v="2025-11-17T00:00:00"/>
    <m/>
    <s v="Pending"/>
    <n v="10"/>
    <n v="10"/>
    <s v="AGT058"/>
    <s v="Motor"/>
    <s v="Standard"/>
    <n v="1"/>
    <s v="Valid"/>
    <x v="3"/>
    <x v="3"/>
  </r>
  <r>
    <x v="3456"/>
    <s v="CUST02486"/>
    <s v="POL01004"/>
    <x v="7"/>
    <s v="North"/>
    <n v="21287.41"/>
    <d v="2025-11-02T00:00:00"/>
    <d v="2025-11-05T00:00:00"/>
    <s v="Settled"/>
    <n v="3"/>
    <n v="7"/>
    <s v="AGT060"/>
    <s v="Travel"/>
    <s v="Fast Track"/>
    <n v="1"/>
    <s v="Valid"/>
    <x v="3"/>
    <x v="2"/>
  </r>
  <r>
    <x v="3457"/>
    <s v="CUST01305"/>
    <s v="POL01858"/>
    <x v="9"/>
    <s v="Central"/>
    <n v="48386.62"/>
    <d v="2025-04-14T00:00:00"/>
    <d v="2025-05-06T00:00:00"/>
    <s v="Settled"/>
    <n v="22"/>
    <n v="12"/>
    <s v="AGT052"/>
    <s v="Home"/>
    <s v="Standard"/>
    <n v="1"/>
    <s v="Valid"/>
    <x v="2"/>
    <x v="4"/>
  </r>
  <r>
    <x v="3458"/>
    <s v="CUST00663"/>
    <s v="POL02738"/>
    <x v="8"/>
    <s v="East"/>
    <n v="228125.06"/>
    <d v="2025-11-16T00:00:00"/>
    <d v="2025-12-13T00:00:00"/>
    <s v="Settled"/>
    <n v="27"/>
    <n v="20"/>
    <s v="AGT034"/>
    <s v="Life"/>
    <s v="Standard"/>
    <n v="1"/>
    <s v="Valid"/>
    <x v="2"/>
    <x v="3"/>
  </r>
  <r>
    <x v="3459"/>
    <s v="CUST01947"/>
    <s v="POL00093"/>
    <x v="1"/>
    <s v="West"/>
    <n v="1413479.07"/>
    <d v="2025-07-12T00:00:00"/>
    <d v="2025-08-02T00:00:00"/>
    <s v="Settled"/>
    <n v="21"/>
    <n v="20"/>
    <s v="AGT010"/>
    <s v="Life"/>
    <s v="Standard"/>
    <n v="1"/>
    <s v="Valid"/>
    <x v="3"/>
    <x v="1"/>
  </r>
  <r>
    <x v="3460"/>
    <s v="CUST02232"/>
    <s v="POL01438"/>
    <x v="7"/>
    <m/>
    <n v="64988.81"/>
    <d v="2025-11-28T00:00:00"/>
    <d v="2025-11-29T00:00:00"/>
    <s v="Settled"/>
    <n v="1"/>
    <n v="7"/>
    <s v="AGT041"/>
    <s v="Travel"/>
    <s v="Standard"/>
    <n v="1"/>
    <s v="Valid"/>
    <x v="4"/>
    <x v="4"/>
  </r>
  <r>
    <x v="3461"/>
    <s v="CUST01435"/>
    <s v="POL00152"/>
    <x v="4"/>
    <s v="West"/>
    <n v="123403.21"/>
    <d v="2025-01-17T00:00:00"/>
    <d v="2025-02-06T00:00:00"/>
    <s v="Settled"/>
    <n v="20"/>
    <n v="15"/>
    <s v="AGT007"/>
    <s v="Health"/>
    <s v="Fraud Review"/>
    <n v="1"/>
    <s v="Valid"/>
    <x v="1"/>
    <x v="1"/>
  </r>
  <r>
    <x v="3462"/>
    <s v="CUST00449"/>
    <s v="POL02061"/>
    <x v="1"/>
    <s v="South"/>
    <n v="213645.85"/>
    <d v="2025-07-12T00:00:00"/>
    <d v="2025-07-30T00:00:00"/>
    <s v="Settled"/>
    <n v="18"/>
    <n v="20"/>
    <s v="AGT051"/>
    <s v="Life"/>
    <s v="Fast Track"/>
    <n v="1"/>
    <s v="Valid"/>
    <x v="4"/>
    <x v="0"/>
  </r>
  <r>
    <x v="3463"/>
    <s v="CUST01045"/>
    <s v="POL00246"/>
    <x v="5"/>
    <s v="North"/>
    <n v="42209.65"/>
    <d v="2025-11-27T00:00:00"/>
    <d v="2025-12-06T00:00:00"/>
    <s v="Settled"/>
    <n v="9"/>
    <n v="15"/>
    <s v="AGT022"/>
    <s v="Health"/>
    <s v="Standard"/>
    <n v="1"/>
    <s v="Valid"/>
    <x v="3"/>
    <x v="2"/>
  </r>
  <r>
    <x v="3464"/>
    <s v="CUST01862"/>
    <s v="POL01014"/>
    <x v="5"/>
    <s v="Central"/>
    <n v="80343.42"/>
    <d v="2025-11-18T00:00:00"/>
    <d v="2025-12-02T00:00:00"/>
    <s v="Settled"/>
    <n v="14"/>
    <n v="15"/>
    <s v="AGT016"/>
    <s v="Health"/>
    <s v="Standard"/>
    <n v="1"/>
    <s v="Valid"/>
    <x v="1"/>
    <x v="4"/>
  </r>
  <r>
    <x v="3465"/>
    <s v="CUST00746"/>
    <s v="POL02364"/>
    <x v="5"/>
    <s v="Central"/>
    <n v="30966.43"/>
    <d v="2025-07-12T00:00:00"/>
    <d v="2025-07-27T00:00:00"/>
    <s v="Settled"/>
    <n v="15"/>
    <n v="15"/>
    <s v="AGT046"/>
    <s v="Health"/>
    <s v="Standard"/>
    <n v="1"/>
    <s v="Valid"/>
    <x v="1"/>
    <x v="4"/>
  </r>
  <r>
    <x v="3466"/>
    <s v="CUST01313"/>
    <s v="POL02407"/>
    <x v="4"/>
    <s v="Central"/>
    <n v="129532.56"/>
    <d v="2025-01-15T00:00:00"/>
    <m/>
    <s v="Under Review"/>
    <n v="22"/>
    <n v="15"/>
    <s v="AGT020"/>
    <s v="Health"/>
    <s v="Manual Review"/>
    <n v="1"/>
    <s v="Valid"/>
    <x v="1"/>
    <x v="4"/>
  </r>
  <r>
    <x v="3467"/>
    <s v="CUST00139"/>
    <s v="POL00728"/>
    <x v="5"/>
    <s v="Central"/>
    <n v="74724.570000000007"/>
    <d v="2025-11-22T00:00:00"/>
    <d v="2025-12-02T00:00:00"/>
    <s v="Settled"/>
    <n v="10"/>
    <n v="15"/>
    <s v="AGT074"/>
    <s v="Health"/>
    <s v="Standard"/>
    <n v="1"/>
    <s v="Valid"/>
    <x v="0"/>
    <x v="4"/>
  </r>
  <r>
    <x v="3468"/>
    <s v="CUST01742"/>
    <s v="POL01642"/>
    <x v="1"/>
    <s v="East"/>
    <n v="294678.23"/>
    <d v="2025-02-22T00:00:00"/>
    <d v="2025-03-27T00:00:00"/>
    <s v="Settled"/>
    <n v="33"/>
    <n v="20"/>
    <s v="AGT008"/>
    <s v="Life"/>
    <s v="Manual Review"/>
    <n v="1"/>
    <s v="Valid"/>
    <x v="0"/>
    <x v="3"/>
  </r>
  <r>
    <x v="3469"/>
    <s v="CUST00096"/>
    <s v="POL00591"/>
    <x v="9"/>
    <s v="East"/>
    <n v="37290.85"/>
    <d v="2025-04-11T00:00:00"/>
    <d v="2025-04-29T00:00:00"/>
    <s v="Settled"/>
    <n v="18"/>
    <n v="12"/>
    <s v="AGT070"/>
    <s v="Home"/>
    <s v="Manual Review"/>
    <n v="1"/>
    <s v="Valid"/>
    <x v="4"/>
    <x v="3"/>
  </r>
  <r>
    <x v="3470"/>
    <s v="CUST00136"/>
    <s v="POL01894"/>
    <x v="0"/>
    <s v="West"/>
    <n v="67139"/>
    <d v="2025-10-20T00:00:00"/>
    <d v="2025-10-30T00:00:00"/>
    <s v="Settled"/>
    <n v="10"/>
    <n v="10"/>
    <s v="AGT062"/>
    <s v="Motor"/>
    <s v="Standard"/>
    <n v="1"/>
    <s v="Valid"/>
    <x v="3"/>
    <x v="1"/>
  </r>
  <r>
    <x v="3471"/>
    <s v="CUST00467"/>
    <s v="POL00027"/>
    <x v="4"/>
    <s v="North"/>
    <n v="72767.490000000005"/>
    <d v="2025-06-26T00:00:00"/>
    <m/>
    <s v="Pending"/>
    <n v="11"/>
    <n v="15"/>
    <s v="AGT025"/>
    <s v="Health"/>
    <s v="Standard"/>
    <n v="1"/>
    <s v="Valid"/>
    <x v="3"/>
    <x v="2"/>
  </r>
  <r>
    <x v="3472"/>
    <s v="CUST02497"/>
    <s v="POL02605"/>
    <x v="0"/>
    <s v="West"/>
    <n v="34902.620000000003"/>
    <d v="2025-03-28T00:00:00"/>
    <d v="2025-04-13T00:00:00"/>
    <s v="Settled"/>
    <n v="16"/>
    <n v="10"/>
    <s v="AGT046"/>
    <s v="Motor"/>
    <s v="Standard"/>
    <n v="1"/>
    <s v="Valid"/>
    <x v="2"/>
    <x v="1"/>
  </r>
  <r>
    <x v="3473"/>
    <s v="CUST01608"/>
    <s v="POL00074"/>
    <x v="5"/>
    <s v="West"/>
    <n v="98351.57"/>
    <d v="2025-01-07T00:00:00"/>
    <d v="2025-01-31T00:00:00"/>
    <s v="Rejected"/>
    <n v="24"/>
    <n v="15"/>
    <s v="AGT030"/>
    <s v="Health"/>
    <s v="Manual Review"/>
    <n v="1"/>
    <s v="Valid"/>
    <x v="0"/>
    <x v="1"/>
  </r>
  <r>
    <x v="3474"/>
    <s v="CUST00661"/>
    <s v="POL01948"/>
    <x v="4"/>
    <s v="East"/>
    <n v="65602.98"/>
    <d v="2025-03-02T00:00:00"/>
    <d v="2025-04-02T00:00:00"/>
    <s v="Settled"/>
    <n v="31"/>
    <n v="15"/>
    <s v="AGT020"/>
    <s v="Health"/>
    <s v="Manual Review"/>
    <n v="1"/>
    <s v="Valid"/>
    <x v="4"/>
    <x v="3"/>
  </r>
  <r>
    <x v="3475"/>
    <s v="CUST00349"/>
    <s v="POL01298"/>
    <x v="5"/>
    <s v="South"/>
    <n v="102945.47"/>
    <d v="2025-09-15T00:00:00"/>
    <d v="2025-09-30T00:00:00"/>
    <s v="Settled"/>
    <n v="15"/>
    <n v="15"/>
    <s v="AGT025"/>
    <s v="Health"/>
    <s v="Fast Track"/>
    <n v="1"/>
    <s v="Valid"/>
    <x v="0"/>
    <x v="0"/>
  </r>
  <r>
    <x v="3476"/>
    <s v="CUST00142"/>
    <s v="POL00716"/>
    <x v="0"/>
    <s v="West"/>
    <n v="97153.43"/>
    <d v="2025-08-28T00:00:00"/>
    <d v="2025-09-04T00:00:00"/>
    <s v="Settled"/>
    <n v="7"/>
    <n v="10"/>
    <s v="AGT028"/>
    <s v="Motor"/>
    <s v="Standard"/>
    <n v="1"/>
    <s v="Valid"/>
    <x v="0"/>
    <x v="1"/>
  </r>
  <r>
    <x v="3477"/>
    <s v="CUST00866"/>
    <s v="POL01734"/>
    <x v="1"/>
    <s v="Central"/>
    <n v="148211.79999999999"/>
    <d v="2025-02-25T00:00:00"/>
    <m/>
    <s v="Pending"/>
    <n v="13"/>
    <n v="20"/>
    <s v="AGT043"/>
    <s v="Life"/>
    <s v="Fast Track"/>
    <n v="1"/>
    <s v="Valid"/>
    <x v="3"/>
    <x v="4"/>
  </r>
  <r>
    <x v="3478"/>
    <s v="CUST01477"/>
    <s v="POL00454"/>
    <x v="4"/>
    <s v="North"/>
    <n v="91122.93"/>
    <d v="2025-10-28T00:00:00"/>
    <d v="2025-11-04T00:00:00"/>
    <s v="Settled"/>
    <n v="7"/>
    <n v="15"/>
    <s v="AGT047"/>
    <s v="Health"/>
    <s v="Standard"/>
    <n v="1"/>
    <s v="Valid"/>
    <x v="2"/>
    <x v="2"/>
  </r>
  <r>
    <x v="3479"/>
    <s v="CUST01850"/>
    <s v="POL01853"/>
    <x v="6"/>
    <s v="South"/>
    <n v="116486.87"/>
    <d v="2025-05-23T00:00:00"/>
    <d v="2025-06-07T00:00:00"/>
    <s v="Settled"/>
    <n v="15"/>
    <n v="12"/>
    <s v="AGT065"/>
    <s v="Home"/>
    <s v="Standard"/>
    <n v="1"/>
    <s v="Valid"/>
    <x v="0"/>
    <x v="0"/>
  </r>
  <r>
    <x v="3480"/>
    <s v="CUST00130"/>
    <s v="POL02064"/>
    <x v="0"/>
    <s v="West"/>
    <n v="145878.24"/>
    <d v="2025-08-22T00:00:00"/>
    <d v="2025-08-30T00:00:00"/>
    <s v="Settled"/>
    <n v="8"/>
    <n v="10"/>
    <s v="AGT046"/>
    <s v="Motor"/>
    <s v="Standard"/>
    <n v="1"/>
    <s v="Valid"/>
    <x v="3"/>
    <x v="1"/>
  </r>
  <r>
    <x v="3481"/>
    <s v="CUST00532"/>
    <s v="POL01466"/>
    <x v="14"/>
    <s v="West"/>
    <n v="146833.18"/>
    <d v="2025-08-12T00:00:00"/>
    <d v="2025-08-23T00:00:00"/>
    <s v="Settled"/>
    <n v="11"/>
    <n v="15"/>
    <s v="AGT063"/>
    <s v="Health"/>
    <s v="Standard"/>
    <n v="1"/>
    <s v="Valid"/>
    <x v="2"/>
    <x v="1"/>
  </r>
  <r>
    <x v="3482"/>
    <s v="CUST02199"/>
    <s v="POL01158"/>
    <x v="11"/>
    <s v="West"/>
    <n v="51830.16"/>
    <d v="2025-02-08T00:00:00"/>
    <d v="2025-02-13T00:00:00"/>
    <s v="Settled"/>
    <n v="5"/>
    <n v="10"/>
    <s v="AGT074"/>
    <s v="Motor"/>
    <s v="Standard"/>
    <n v="1"/>
    <s v="Valid"/>
    <x v="1"/>
    <x v="1"/>
  </r>
  <r>
    <x v="3483"/>
    <s v="CUST01866"/>
    <s v="POL01471"/>
    <x v="14"/>
    <s v="East"/>
    <n v="64452.6"/>
    <d v="2025-01-28T00:00:00"/>
    <d v="2025-02-13T00:00:00"/>
    <s v="Settled"/>
    <n v="16"/>
    <n v="15"/>
    <s v="AGT071"/>
    <s v="Health"/>
    <s v="Standard"/>
    <n v="1"/>
    <s v="Valid"/>
    <x v="2"/>
    <x v="3"/>
  </r>
  <r>
    <x v="3484"/>
    <s v="CUST00845"/>
    <s v="POL03062"/>
    <x v="3"/>
    <s v="North"/>
    <n v="71640.070000000007"/>
    <d v="2025-07-24T00:00:00"/>
    <d v="2025-08-07T00:00:00"/>
    <s v="Settled"/>
    <n v="14"/>
    <n v="10"/>
    <s v="AGT033"/>
    <s v="Motor"/>
    <s v="Manual Review"/>
    <n v="1"/>
    <s v="Valid"/>
    <x v="1"/>
    <x v="2"/>
  </r>
  <r>
    <x v="3485"/>
    <s v="CUST02163"/>
    <s v="POL02411"/>
    <x v="14"/>
    <s v="South"/>
    <n v="40947.46"/>
    <d v="2025-09-19T00:00:00"/>
    <m/>
    <s v="Under Review"/>
    <n v="23"/>
    <n v="15"/>
    <s v="AGT042"/>
    <s v="Health"/>
    <s v="Fraud Review"/>
    <n v="1"/>
    <s v="Valid"/>
    <x v="1"/>
    <x v="0"/>
  </r>
  <r>
    <x v="3486"/>
    <s v="CUST00955"/>
    <s v="POL00019"/>
    <x v="14"/>
    <s v="Central"/>
    <n v="45141.17"/>
    <d v="2025-11-10T00:00:00"/>
    <d v="2025-12-07T00:00:00"/>
    <s v="Settled"/>
    <n v="27"/>
    <n v="15"/>
    <s v="AGT065"/>
    <s v="Health"/>
    <s v="Manual Review"/>
    <n v="1"/>
    <s v="Valid"/>
    <x v="4"/>
    <x v="4"/>
  </r>
  <r>
    <x v="3487"/>
    <s v="CUST00573"/>
    <s v="POL00927"/>
    <x v="5"/>
    <s v="South"/>
    <n v="62710.080000000002"/>
    <d v="2025-09-27T00:00:00"/>
    <d v="2025-10-22T00:00:00"/>
    <s v="Settled"/>
    <n v="25"/>
    <n v="15"/>
    <s v="AGT053"/>
    <s v="Health"/>
    <s v="Fraud Review"/>
    <n v="1"/>
    <s v="Valid"/>
    <x v="0"/>
    <x v="0"/>
  </r>
  <r>
    <x v="3488"/>
    <s v="CUST02262"/>
    <s v="POL00080"/>
    <x v="4"/>
    <s v="South"/>
    <n v="18075.93"/>
    <d v="2025-07-15T00:00:00"/>
    <d v="2025-07-27T00:00:00"/>
    <s v="Settled"/>
    <n v="12"/>
    <n v="15"/>
    <s v="AGT011"/>
    <s v="Health"/>
    <s v="Manual Review"/>
    <n v="1"/>
    <s v="Valid"/>
    <x v="1"/>
    <x v="0"/>
  </r>
  <r>
    <x v="3489"/>
    <s v="CUST00678"/>
    <s v="POL00761"/>
    <x v="4"/>
    <s v="South"/>
    <n v="44673.1"/>
    <d v="2025-06-27T00:00:00"/>
    <d v="2025-07-02T00:00:00"/>
    <s v="Settled"/>
    <n v="5"/>
    <n v="15"/>
    <s v="AGT077"/>
    <s v="Health"/>
    <s v="Fast Track"/>
    <n v="1"/>
    <s v="Valid"/>
    <x v="3"/>
    <x v="0"/>
  </r>
  <r>
    <x v="3490"/>
    <s v="CUST00278"/>
    <s v="POL02492"/>
    <x v="12"/>
    <s v="South"/>
    <n v="24172.87"/>
    <d v="2025-05-15T00:00:00"/>
    <d v="2025-05-22T00:00:00"/>
    <s v="Settled"/>
    <n v="7"/>
    <n v="7"/>
    <s v="AGT062"/>
    <s v="Travel"/>
    <s v="Standard"/>
    <n v="1"/>
    <s v="Valid"/>
    <x v="1"/>
    <x v="0"/>
  </r>
  <r>
    <x v="3491"/>
    <s v="CUST01861"/>
    <s v="POL02734"/>
    <x v="6"/>
    <s v="South"/>
    <n v="659759.15"/>
    <d v="2025-07-22T00:00:00"/>
    <d v="2025-07-31T00:00:00"/>
    <s v="Settled"/>
    <n v="9"/>
    <n v="12"/>
    <s v="AGT055"/>
    <s v="Home"/>
    <s v="Fast Track"/>
    <n v="1"/>
    <s v="Valid"/>
    <x v="3"/>
    <x v="0"/>
  </r>
  <r>
    <x v="3492"/>
    <s v="CUST00785"/>
    <s v="POL01463"/>
    <x v="0"/>
    <s v="West"/>
    <n v="42764.26"/>
    <d v="2025-11-16T00:00:00"/>
    <d v="2025-11-17T00:00:00"/>
    <s v="Settled"/>
    <n v="1"/>
    <n v="10"/>
    <s v="AGT080"/>
    <s v="Motor"/>
    <s v="Standard"/>
    <n v="1"/>
    <s v="Valid"/>
    <x v="2"/>
    <x v="1"/>
  </r>
  <r>
    <x v="3493"/>
    <s v="CUST02321"/>
    <s v="POL02206"/>
    <x v="4"/>
    <s v="East"/>
    <n v="130555.3"/>
    <d v="2025-02-01T00:00:00"/>
    <d v="2025-02-19T00:00:00"/>
    <s v="Rejected"/>
    <n v="18"/>
    <n v="15"/>
    <s v="AGT014"/>
    <s v="Health"/>
    <s v="Standard"/>
    <n v="1"/>
    <s v="Valid"/>
    <x v="0"/>
    <x v="3"/>
  </r>
  <r>
    <x v="3494"/>
    <s v="CUST01560"/>
    <s v="POL01186"/>
    <x v="0"/>
    <s v="East"/>
    <n v="57147.46"/>
    <d v="2025-06-09T00:00:00"/>
    <m/>
    <s v="Under Review"/>
    <n v="19"/>
    <n v="10"/>
    <s v="AGT071"/>
    <s v="Motor"/>
    <s v="Manual Review"/>
    <n v="1"/>
    <s v="Valid"/>
    <x v="0"/>
    <x v="3"/>
  </r>
  <r>
    <x v="3495"/>
    <s v="CUST00007"/>
    <s v="POL01526"/>
    <x v="0"/>
    <s v="East"/>
    <n v="86518.81"/>
    <d v="2025-05-30T00:00:00"/>
    <m/>
    <s v="Pending"/>
    <n v="8"/>
    <n v="10"/>
    <s v="AGT027"/>
    <s v="Motor"/>
    <s v="Standard"/>
    <n v="1"/>
    <s v="Valid"/>
    <x v="4"/>
    <x v="3"/>
  </r>
  <r>
    <x v="3496"/>
    <s v="CUST02214"/>
    <s v="POL02654"/>
    <x v="3"/>
    <s v="Central"/>
    <n v="32161.02"/>
    <d v="2025-04-12T00:00:00"/>
    <d v="2025-04-20T00:00:00"/>
    <s v="Settled"/>
    <n v="8"/>
    <n v="10"/>
    <s v="AGT066"/>
    <s v="Motor"/>
    <s v="Standard"/>
    <n v="1"/>
    <s v="Valid"/>
    <x v="4"/>
    <x v="4"/>
  </r>
  <r>
    <x v="3497"/>
    <s v="CUST01437"/>
    <s v="POL00882"/>
    <x v="12"/>
    <s v="North"/>
    <n v="10985.09"/>
    <d v="2025-10-08T00:00:00"/>
    <m/>
    <s v="Pending"/>
    <n v="7"/>
    <n v="7"/>
    <s v="AGT007"/>
    <s v="Travel"/>
    <s v="Standard"/>
    <n v="1"/>
    <s v="Valid"/>
    <x v="3"/>
    <x v="2"/>
  </r>
  <r>
    <x v="3498"/>
    <s v="CUST00301"/>
    <s v="POL01019"/>
    <x v="8"/>
    <s v="North"/>
    <n v="734404.81"/>
    <d v="2025-07-02T00:00:00"/>
    <m/>
    <s v="Under Review"/>
    <n v="24"/>
    <n v="20"/>
    <s v="AGT045"/>
    <s v="Life"/>
    <s v="Fraud Review"/>
    <n v="1"/>
    <s v="Valid"/>
    <x v="4"/>
    <x v="2"/>
  </r>
  <r>
    <x v="3499"/>
    <s v="CUST02310"/>
    <s v="POL00438"/>
    <x v="2"/>
    <s v="South"/>
    <n v="126372.64"/>
    <d v="2025-01-30T00:00:00"/>
    <d v="2025-02-13T00:00:00"/>
    <s v="Settled"/>
    <n v="14"/>
    <n v="20"/>
    <s v="AGT009"/>
    <s v="Life"/>
    <s v="Fast Track"/>
    <n v="1"/>
    <s v="Valid"/>
    <x v="1"/>
    <x v="0"/>
  </r>
  <r>
    <x v="3500"/>
    <s v="CUST00447"/>
    <s v="POL00699"/>
    <x v="3"/>
    <s v="Central"/>
    <n v="288541"/>
    <d v="2025-08-21T00:00:00"/>
    <d v="2025-09-09T00:00:00"/>
    <s v="Settled"/>
    <n v="19"/>
    <n v="12"/>
    <s v="AGT076"/>
    <s v="Home"/>
    <s v="Standard"/>
    <n v="1"/>
    <s v="Valid"/>
    <x v="3"/>
    <x v="4"/>
  </r>
  <r>
    <x v="3501"/>
    <s v="CUST00184"/>
    <s v="POL00120"/>
    <x v="9"/>
    <s v="West"/>
    <n v="86429.39"/>
    <d v="2025-11-27T00:00:00"/>
    <m/>
    <s v="Under Review"/>
    <n v="13"/>
    <n v="12"/>
    <s v="AGT040"/>
    <s v="Home"/>
    <s v="Standard"/>
    <n v="1"/>
    <s v="Valid"/>
    <x v="1"/>
    <x v="1"/>
  </r>
  <r>
    <x v="3502"/>
    <s v="CUST01288"/>
    <s v="POL02611"/>
    <x v="14"/>
    <s v="East"/>
    <n v="49653.06"/>
    <d v="2025-03-04T00:00:00"/>
    <m/>
    <s v="Under Review"/>
    <n v="27"/>
    <n v="15"/>
    <s v="AGT069"/>
    <s v="Health"/>
    <s v="Manual Review"/>
    <n v="1"/>
    <s v="Valid"/>
    <x v="2"/>
    <x v="3"/>
  </r>
  <r>
    <x v="3503"/>
    <s v="CUST01757"/>
    <s v="POL02728"/>
    <x v="1"/>
    <s v="South"/>
    <n v="214459.51999999999"/>
    <d v="2025-06-12T00:00:00"/>
    <m/>
    <s v="Under Review"/>
    <n v="15"/>
    <n v="20"/>
    <s v="AGT060"/>
    <s v="Life"/>
    <s v="Standard"/>
    <n v="1"/>
    <s v="Valid"/>
    <x v="2"/>
    <x v="0"/>
  </r>
  <r>
    <x v="3504"/>
    <s v="CUST00944"/>
    <s v="POL01349"/>
    <x v="11"/>
    <s v="South"/>
    <n v="184159.27"/>
    <d v="2025-03-22T00:00:00"/>
    <d v="2025-04-08T00:00:00"/>
    <s v="Rejected"/>
    <n v="17"/>
    <n v="10"/>
    <s v="AGT039"/>
    <s v="Motor"/>
    <s v="Standard"/>
    <n v="1"/>
    <s v="Valid"/>
    <x v="3"/>
    <x v="0"/>
  </r>
  <r>
    <x v="3505"/>
    <s v="CUST01754"/>
    <s v="POL01899"/>
    <x v="3"/>
    <s v="Central"/>
    <n v="69857.19"/>
    <d v="2025-01-05T00:00:00"/>
    <d v="2025-01-18T00:00:00"/>
    <s v="Settled"/>
    <n v="13"/>
    <n v="12"/>
    <s v="AGT016"/>
    <s v="Home"/>
    <s v="Standard"/>
    <n v="1"/>
    <s v="Valid"/>
    <x v="1"/>
    <x v="4"/>
  </r>
  <r>
    <x v="3506"/>
    <s v="CUST00968"/>
    <s v="POL00797"/>
    <x v="3"/>
    <s v="South"/>
    <n v="50705.04"/>
    <d v="2025-05-24T00:00:00"/>
    <d v="2025-06-05T00:00:00"/>
    <s v="Settled"/>
    <n v="12"/>
    <n v="10"/>
    <s v="AGT038"/>
    <s v="Motor"/>
    <s v="Manual Review"/>
    <n v="1"/>
    <s v="Valid"/>
    <x v="3"/>
    <x v="0"/>
  </r>
  <r>
    <x v="3507"/>
    <s v="CUST02044"/>
    <s v="POL00147"/>
    <x v="9"/>
    <s v="West"/>
    <n v="207346.14"/>
    <d v="2025-04-24T00:00:00"/>
    <d v="2025-05-13T00:00:00"/>
    <s v="Settled"/>
    <n v="19"/>
    <n v="12"/>
    <s v="AGT026"/>
    <s v="Home"/>
    <s v="Standard"/>
    <n v="1"/>
    <s v="Valid"/>
    <x v="1"/>
    <x v="1"/>
  </r>
  <r>
    <x v="3508"/>
    <s v="CUST00765"/>
    <s v="POL01651"/>
    <x v="3"/>
    <s v="West"/>
    <n v="88440.05"/>
    <d v="2025-10-29T00:00:00"/>
    <d v="2025-11-08T00:00:00"/>
    <s v="Settled"/>
    <n v="10"/>
    <n v="10"/>
    <s v="AGT021"/>
    <s v="Motor"/>
    <s v="Standard"/>
    <n v="1"/>
    <s v="Valid"/>
    <x v="3"/>
    <x v="1"/>
  </r>
  <r>
    <x v="3509"/>
    <s v="CUST00700"/>
    <s v="POL00508"/>
    <x v="2"/>
    <s v="West"/>
    <n v="1157645.3500000001"/>
    <d v="2025-06-17T00:00:00"/>
    <d v="2025-07-11T00:00:00"/>
    <s v="Settled"/>
    <n v="24"/>
    <n v="20"/>
    <s v="AGT027"/>
    <s v="Life"/>
    <s v="Standard"/>
    <n v="1"/>
    <s v="Valid"/>
    <x v="4"/>
    <x v="1"/>
  </r>
  <r>
    <x v="3510"/>
    <s v="CUST00859"/>
    <s v="POL02715"/>
    <x v="3"/>
    <s v="South"/>
    <n v="138633.82999999999"/>
    <d v="2025-07-30T00:00:00"/>
    <d v="2025-08-12T00:00:00"/>
    <s v="Settled"/>
    <n v="13"/>
    <n v="10"/>
    <s v="AGT019"/>
    <s v="Motor"/>
    <s v="Standard"/>
    <n v="1"/>
    <s v="Valid"/>
    <x v="0"/>
    <x v="0"/>
  </r>
  <r>
    <x v="3511"/>
    <s v="CUST02404"/>
    <s v="POL00895"/>
    <x v="1"/>
    <s v="South"/>
    <n v="190796.3"/>
    <d v="2025-11-17T00:00:00"/>
    <d v="2025-11-29T00:00:00"/>
    <s v="Settled"/>
    <n v="12"/>
    <n v="20"/>
    <s v="AGT068"/>
    <s v="Life"/>
    <s v="Standard"/>
    <n v="1"/>
    <s v="Valid"/>
    <x v="4"/>
    <x v="0"/>
  </r>
  <r>
    <x v="3512"/>
    <s v="CUST01553"/>
    <s v="POL02361"/>
    <x v="4"/>
    <s v="North"/>
    <n v="198208.68"/>
    <d v="2025-06-26T00:00:00"/>
    <d v="2025-07-16T00:00:00"/>
    <s v="Settled"/>
    <n v="20"/>
    <n v="15"/>
    <s v="AGT073"/>
    <s v="Health"/>
    <s v="Manual Review"/>
    <n v="1"/>
    <s v="Valid"/>
    <x v="1"/>
    <x v="2"/>
  </r>
  <r>
    <x v="3513"/>
    <s v="CUST00110"/>
    <s v="POL00842"/>
    <x v="3"/>
    <s v="Central"/>
    <n v="18633.37"/>
    <d v="2025-08-24T00:00:00"/>
    <d v="2025-09-02T00:00:00"/>
    <s v="Settled"/>
    <n v="9"/>
    <n v="10"/>
    <s v="AGT015"/>
    <s v="Motor"/>
    <s v="Fast Track"/>
    <n v="1"/>
    <s v="Valid"/>
    <x v="3"/>
    <x v="4"/>
  </r>
  <r>
    <x v="3514"/>
    <s v="CUST00753"/>
    <s v="POL00405"/>
    <x v="0"/>
    <s v="West"/>
    <n v="107236.69"/>
    <d v="2025-06-25T00:00:00"/>
    <m/>
    <s v="Under Review"/>
    <n v="9"/>
    <n v="10"/>
    <s v="AGT017"/>
    <s v="Motor"/>
    <s v="Standard"/>
    <n v="1"/>
    <s v="Valid"/>
    <x v="3"/>
    <x v="1"/>
  </r>
  <r>
    <x v="3515"/>
    <s v="CUST00974"/>
    <s v="POL01755"/>
    <x v="6"/>
    <s v="South"/>
    <n v="71876.179999999993"/>
    <d v="2025-07-14T00:00:00"/>
    <d v="2025-07-22T00:00:00"/>
    <s v="Settled"/>
    <n v="8"/>
    <n v="12"/>
    <s v="AGT003"/>
    <s v="Home"/>
    <s v="Standard"/>
    <n v="1"/>
    <s v="Valid"/>
    <x v="3"/>
    <x v="0"/>
  </r>
  <r>
    <x v="3516"/>
    <s v="CUST02476"/>
    <s v="POL00587"/>
    <x v="4"/>
    <s v="Central"/>
    <n v="125186.18"/>
    <d v="2025-03-11T00:00:00"/>
    <m/>
    <s v="Pending"/>
    <n v="21"/>
    <n v="15"/>
    <s v="AGT034"/>
    <s v="Health"/>
    <s v="Standard"/>
    <n v="1"/>
    <s v="Valid"/>
    <x v="3"/>
    <x v="4"/>
  </r>
  <r>
    <x v="3517"/>
    <s v="CUST00424"/>
    <s v="POL01279"/>
    <x v="3"/>
    <s v="North"/>
    <n v="232916.46"/>
    <d v="2025-11-19T00:00:00"/>
    <m/>
    <s v="Under Review"/>
    <n v="7"/>
    <n v="10"/>
    <s v="AGT050"/>
    <s v="Motor"/>
    <s v="Fast Track"/>
    <n v="1"/>
    <s v="Valid"/>
    <x v="0"/>
    <x v="2"/>
  </r>
  <r>
    <x v="3518"/>
    <s v="CUST01967"/>
    <s v="POL00939"/>
    <x v="4"/>
    <s v="North"/>
    <n v="28699.79"/>
    <d v="2025-04-13T00:00:00"/>
    <m/>
    <s v="Under Review"/>
    <n v="19"/>
    <n v="15"/>
    <s v="AGT022"/>
    <s v="Health"/>
    <s v="Standard"/>
    <n v="1"/>
    <s v="Valid"/>
    <x v="2"/>
    <x v="2"/>
  </r>
  <r>
    <x v="3519"/>
    <s v="CUST01906"/>
    <s v="POL02824"/>
    <x v="7"/>
    <s v="North"/>
    <n v="54657.82"/>
    <d v="2025-04-09T00:00:00"/>
    <d v="2025-04-23T00:00:00"/>
    <s v="Settled"/>
    <n v="14"/>
    <n v="7"/>
    <s v="AGT043"/>
    <s v="Travel"/>
    <s v="Fraud Review"/>
    <n v="1"/>
    <s v="Valid"/>
    <x v="1"/>
    <x v="2"/>
  </r>
  <r>
    <x v="3520"/>
    <s v="CUST01729"/>
    <s v="POL01610"/>
    <x v="9"/>
    <s v="Central"/>
    <n v="189912.94"/>
    <d v="2025-04-23T00:00:00"/>
    <d v="2025-04-30T00:00:00"/>
    <s v="Settled"/>
    <n v="7"/>
    <n v="12"/>
    <s v="AGT027"/>
    <s v="Home"/>
    <s v="Fast Track"/>
    <n v="1"/>
    <s v="Valid"/>
    <x v="1"/>
    <x v="4"/>
  </r>
  <r>
    <x v="3521"/>
    <s v="CUST01066"/>
    <s v="POL02303"/>
    <x v="9"/>
    <s v="North"/>
    <n v="168956.62"/>
    <d v="2025-05-07T00:00:00"/>
    <d v="2025-05-17T00:00:00"/>
    <s v="Settled"/>
    <n v="10"/>
    <n v="12"/>
    <s v="AGT001"/>
    <s v="Home"/>
    <s v="Fast Track"/>
    <n v="1"/>
    <s v="Valid"/>
    <x v="0"/>
    <x v="2"/>
  </r>
  <r>
    <x v="3522"/>
    <s v="CUST01497"/>
    <s v="POL01885"/>
    <x v="14"/>
    <s v="North"/>
    <n v="44949.04"/>
    <d v="2025-04-28T00:00:00"/>
    <d v="2025-05-03T00:00:00"/>
    <s v="Settled"/>
    <n v="5"/>
    <n v="15"/>
    <s v="AGT020"/>
    <s v="Health"/>
    <s v="Fast Track"/>
    <n v="1"/>
    <s v="Valid"/>
    <x v="2"/>
    <x v="2"/>
  </r>
  <r>
    <x v="3523"/>
    <s v="CUST01522"/>
    <s v="POL02915"/>
    <x v="11"/>
    <s v="North"/>
    <n v="61326.38"/>
    <d v="2025-09-14T00:00:00"/>
    <d v="2025-09-20T00:00:00"/>
    <s v="Settled"/>
    <n v="6"/>
    <n v="10"/>
    <s v="AGT062"/>
    <s v="Motor"/>
    <s v="Standard"/>
    <n v="1"/>
    <s v="Valid"/>
    <x v="2"/>
    <x v="2"/>
  </r>
  <r>
    <x v="3524"/>
    <s v="CUST00383"/>
    <s v="POL01407"/>
    <x v="6"/>
    <s v="South"/>
    <n v="58820.79"/>
    <d v="2025-08-30T00:00:00"/>
    <d v="2025-09-17T00:00:00"/>
    <s v="Settled"/>
    <n v="18"/>
    <n v="12"/>
    <s v="AGT071"/>
    <s v="Home"/>
    <s v="Manual Review"/>
    <n v="1"/>
    <s v="Valid"/>
    <x v="1"/>
    <x v="0"/>
  </r>
  <r>
    <x v="3525"/>
    <s v="CUST01901"/>
    <s v="POL02762"/>
    <x v="12"/>
    <s v="East"/>
    <n v="39674.03"/>
    <d v="2025-07-18T00:00:00"/>
    <d v="2025-07-19T00:00:00"/>
    <s v="Settled"/>
    <n v="1"/>
    <n v="7"/>
    <s v="AGT034"/>
    <s v="Travel"/>
    <s v="Fast Track"/>
    <n v="1"/>
    <s v="Valid"/>
    <x v="0"/>
    <x v="3"/>
  </r>
  <r>
    <x v="3526"/>
    <s v="CUST01896"/>
    <s v="POL02875"/>
    <x v="8"/>
    <s v="South"/>
    <n v="128506.39"/>
    <d v="2025-04-10T00:00:00"/>
    <d v="2025-05-06T00:00:00"/>
    <s v="Settled"/>
    <n v="26"/>
    <n v="20"/>
    <s v="AGT047"/>
    <s v="Life"/>
    <s v="Manual Review"/>
    <n v="1"/>
    <s v="Valid"/>
    <x v="3"/>
    <x v="0"/>
  </r>
  <r>
    <x v="3527"/>
    <s v="CUST01930"/>
    <s v="POL02949"/>
    <x v="4"/>
    <s v="West"/>
    <n v="63970.52"/>
    <d v="2025-03-15T00:00:00"/>
    <m/>
    <s v="Under Review"/>
    <n v="31"/>
    <n v="15"/>
    <s v="AGT044"/>
    <s v="Health"/>
    <s v="Fraud Review"/>
    <n v="1"/>
    <s v="Valid"/>
    <x v="2"/>
    <x v="1"/>
  </r>
  <r>
    <x v="3528"/>
    <s v="CUST01790"/>
    <s v="POL02227"/>
    <x v="9"/>
    <s v="Central"/>
    <n v="165677.60999999999"/>
    <d v="2025-08-16T00:00:00"/>
    <d v="2025-08-31T00:00:00"/>
    <s v="Settled"/>
    <n v="15"/>
    <n v="12"/>
    <s v="AGT025"/>
    <s v="Home"/>
    <s v="Fast Track"/>
    <n v="1"/>
    <s v="Valid"/>
    <x v="1"/>
    <x v="4"/>
  </r>
  <r>
    <x v="3529"/>
    <s v="CUST00545"/>
    <s v="POL03137"/>
    <x v="2"/>
    <s v="South"/>
    <n v="186325.73"/>
    <d v="2025-09-08T00:00:00"/>
    <m/>
    <s v="Under Review"/>
    <n v="23"/>
    <n v="20"/>
    <s v="AGT054"/>
    <s v="Life"/>
    <s v="Manual Review"/>
    <n v="1"/>
    <s v="Valid"/>
    <x v="0"/>
    <x v="0"/>
  </r>
  <r>
    <x v="3530"/>
    <s v="CUST02191"/>
    <s v="POL02385"/>
    <x v="5"/>
    <s v="Central"/>
    <n v="65698.55"/>
    <d v="2025-05-15T00:00:00"/>
    <d v="2025-06-03T00:00:00"/>
    <s v="Settled"/>
    <n v="19"/>
    <n v="15"/>
    <s v="AGT033"/>
    <s v="Health"/>
    <s v="Manual Review"/>
    <n v="1"/>
    <s v="Valid"/>
    <x v="1"/>
    <x v="4"/>
  </r>
  <r>
    <x v="3531"/>
    <s v="CUST01580"/>
    <s v="POL00998"/>
    <x v="5"/>
    <s v="West"/>
    <n v="47153.82"/>
    <d v="2025-03-31T00:00:00"/>
    <m/>
    <s v="Under Review"/>
    <n v="17"/>
    <n v="15"/>
    <s v="AGT005"/>
    <s v="Health"/>
    <s v="Manual Review"/>
    <n v="1"/>
    <s v="Valid"/>
    <x v="1"/>
    <x v="1"/>
  </r>
  <r>
    <x v="3532"/>
    <s v="CUST01526"/>
    <s v="POL00503"/>
    <x v="17"/>
    <s v="Central"/>
    <n v="129974.05"/>
    <d v="2025-06-02T00:00:00"/>
    <d v="2025-06-15T00:00:00"/>
    <s v="Rejected"/>
    <n v="13"/>
    <n v="12"/>
    <s v="AGT031"/>
    <s v="Home"/>
    <s v="Standard"/>
    <n v="1"/>
    <s v="Valid"/>
    <x v="4"/>
    <x v="4"/>
  </r>
  <r>
    <x v="3533"/>
    <s v="CUST00129"/>
    <s v="POL00671"/>
    <x v="9"/>
    <s v="North"/>
    <n v="100585.43"/>
    <d v="2025-07-06T00:00:00"/>
    <d v="2025-07-17T00:00:00"/>
    <s v="Settled"/>
    <n v="11"/>
    <n v="12"/>
    <s v="AGT014"/>
    <s v="Home"/>
    <s v="Standard"/>
    <n v="1"/>
    <s v="Valid"/>
    <x v="3"/>
    <x v="2"/>
  </r>
  <r>
    <x v="3534"/>
    <s v="CUST00064"/>
    <s v="POL01837"/>
    <x v="2"/>
    <s v="West"/>
    <n v="186338.69"/>
    <d v="2025-01-20T00:00:00"/>
    <d v="2025-02-14T00:00:00"/>
    <s v="Settled"/>
    <n v="25"/>
    <n v="20"/>
    <s v="AGT039"/>
    <s v="Life"/>
    <s v="Manual Review"/>
    <n v="1"/>
    <s v="Valid"/>
    <x v="1"/>
    <x v="1"/>
  </r>
  <r>
    <x v="3535"/>
    <s v="CUST01696"/>
    <s v="POL00529"/>
    <x v="3"/>
    <s v="East"/>
    <n v="43139.54"/>
    <d v="2025-10-13T00:00:00"/>
    <d v="2025-10-28T00:00:00"/>
    <s v="Settled"/>
    <n v="15"/>
    <n v="10"/>
    <s v="AGT038"/>
    <s v="Motor"/>
    <s v="Fast Track"/>
    <n v="1"/>
    <s v="Valid"/>
    <x v="1"/>
    <x v="3"/>
  </r>
  <r>
    <x v="3536"/>
    <s v="CUST00678"/>
    <s v="POL00761"/>
    <x v="14"/>
    <s v="North"/>
    <n v="94199.21"/>
    <d v="2025-08-28T00:00:00"/>
    <m/>
    <s v="Under Review"/>
    <n v="8"/>
    <n v="15"/>
    <s v="AGT038"/>
    <s v="Health"/>
    <s v="Fast Track"/>
    <n v="1"/>
    <s v="Valid"/>
    <x v="3"/>
    <x v="2"/>
  </r>
  <r>
    <x v="3537"/>
    <s v="CUST00931"/>
    <s v="POL02010"/>
    <x v="11"/>
    <s v="West"/>
    <n v="32672.85"/>
    <d v="2025-04-02T00:00:00"/>
    <d v="2025-04-16T00:00:00"/>
    <s v="Settled"/>
    <n v="14"/>
    <n v="10"/>
    <s v="AGT014"/>
    <s v="Motor"/>
    <s v="Standard"/>
    <n v="1"/>
    <s v="Valid"/>
    <x v="1"/>
    <x v="1"/>
  </r>
  <r>
    <x v="3538"/>
    <s v="CUST00893"/>
    <s v="POL01065"/>
    <x v="0"/>
    <s v="South"/>
    <n v="63155.41"/>
    <d v="2025-10-06T00:00:00"/>
    <d v="2025-10-28T00:00:00"/>
    <s v="Settled"/>
    <n v="22"/>
    <n v="10"/>
    <s v="AGT076"/>
    <s v="Motor"/>
    <s v="Fraud Review"/>
    <n v="1"/>
    <s v="Valid"/>
    <x v="4"/>
    <x v="0"/>
  </r>
  <r>
    <x v="3539"/>
    <s v="CUST02393"/>
    <s v="POL02180"/>
    <x v="10"/>
    <s v="West"/>
    <n v="30654.19"/>
    <d v="2025-09-12T00:00:00"/>
    <d v="2025-09-17T00:00:00"/>
    <s v="Settled"/>
    <n v="5"/>
    <n v="7"/>
    <s v="AGT010"/>
    <s v="Travel"/>
    <s v="Standard"/>
    <n v="1"/>
    <s v="Valid"/>
    <x v="1"/>
    <x v="1"/>
  </r>
  <r>
    <x v="3540"/>
    <s v="CUST02012"/>
    <s v="POL03192"/>
    <x v="1"/>
    <m/>
    <n v="332042.98"/>
    <d v="2025-06-19T00:00:00"/>
    <d v="2025-07-16T00:00:00"/>
    <s v="Rejected"/>
    <n v="27"/>
    <n v="20"/>
    <s v="AGT024"/>
    <s v="Life"/>
    <s v="Manual Review"/>
    <n v="1"/>
    <s v="Valid"/>
    <x v="1"/>
    <x v="3"/>
  </r>
  <r>
    <x v="3541"/>
    <s v="CUST01811"/>
    <s v="POL00282"/>
    <x v="2"/>
    <s v="East"/>
    <n v="212533.35"/>
    <d v="2025-10-15T00:00:00"/>
    <d v="2025-11-10T00:00:00"/>
    <s v="Rejected"/>
    <n v="26"/>
    <n v="20"/>
    <s v="AGT026"/>
    <s v="Life"/>
    <s v="Fast Track"/>
    <n v="1"/>
    <s v="Valid"/>
    <x v="1"/>
    <x v="3"/>
  </r>
  <r>
    <x v="3542"/>
    <s v="CUST00168"/>
    <s v="POL02052"/>
    <x v="0"/>
    <s v="North"/>
    <n v="96321.62"/>
    <d v="2025-03-10T00:00:00"/>
    <d v="2025-03-15T00:00:00"/>
    <s v="Settled"/>
    <n v="5"/>
    <n v="10"/>
    <s v="AGT037"/>
    <s v="Motor"/>
    <s v="Fast Track"/>
    <n v="1"/>
    <s v="Valid"/>
    <x v="2"/>
    <x v="2"/>
  </r>
  <r>
    <x v="3543"/>
    <s v="CUST02059"/>
    <s v="POL02628"/>
    <x v="7"/>
    <s v="Central"/>
    <n v="56049.85"/>
    <d v="2025-04-16T00:00:00"/>
    <d v="2025-05-03T00:00:00"/>
    <s v="Settled"/>
    <n v="17"/>
    <n v="7"/>
    <s v="AGT035"/>
    <s v="Travel"/>
    <s v="Manual Review"/>
    <n v="1"/>
    <s v="Valid"/>
    <x v="2"/>
    <x v="4"/>
  </r>
  <r>
    <x v="3544"/>
    <s v="CUST00184"/>
    <s v="POL00449"/>
    <x v="6"/>
    <s v="North"/>
    <n v="167543.1"/>
    <d v="2025-11-29T00:00:00"/>
    <m/>
    <s v="Pending"/>
    <n v="20"/>
    <n v="12"/>
    <s v="AGT079"/>
    <s v="Home"/>
    <s v="Manual Review"/>
    <n v="1"/>
    <s v="Valid"/>
    <x v="1"/>
    <x v="2"/>
  </r>
  <r>
    <x v="3545"/>
    <s v="CUST00356"/>
    <s v="POL02506"/>
    <x v="4"/>
    <s v="West"/>
    <n v="97420.49"/>
    <d v="2025-03-07T00:00:00"/>
    <m/>
    <s v="Pending"/>
    <n v="18"/>
    <n v="15"/>
    <s v="AGT068"/>
    <s v="Health"/>
    <s v="Standard"/>
    <n v="1"/>
    <s v="Valid"/>
    <x v="4"/>
    <x v="1"/>
  </r>
  <r>
    <x v="3546"/>
    <s v="CUST02417"/>
    <s v="POL01624"/>
    <x v="5"/>
    <s v="West"/>
    <n v="33631.97"/>
    <d v="2025-10-12T00:00:00"/>
    <d v="2025-10-30T00:00:00"/>
    <s v="Settled"/>
    <n v="18"/>
    <n v="15"/>
    <s v="AGT005"/>
    <s v="Health"/>
    <s v="Manual Review"/>
    <n v="1"/>
    <s v="Valid"/>
    <x v="0"/>
    <x v="1"/>
  </r>
  <r>
    <x v="3547"/>
    <s v="CUST01951"/>
    <s v="POL02012"/>
    <x v="14"/>
    <s v="North"/>
    <m/>
    <d v="2025-10-17T00:00:00"/>
    <m/>
    <s v="Pending"/>
    <n v="12"/>
    <n v="15"/>
    <s v="AGT048"/>
    <s v="Health"/>
    <s v="Standard"/>
    <n v="1"/>
    <s v="Missing Amount"/>
    <x v="0"/>
    <x v="2"/>
  </r>
  <r>
    <x v="3548"/>
    <s v="CUST01245"/>
    <s v="POL00165"/>
    <x v="0"/>
    <s v="East"/>
    <n v="67524"/>
    <d v="2025-05-07T00:00:00"/>
    <m/>
    <s v="Pending"/>
    <n v="9"/>
    <n v="10"/>
    <s v="AGT042"/>
    <s v="Motor"/>
    <s v="Standard"/>
    <n v="1"/>
    <s v="Valid"/>
    <x v="2"/>
    <x v="3"/>
  </r>
  <r>
    <x v="3549"/>
    <s v="CUST00022"/>
    <s v="POL01394"/>
    <x v="3"/>
    <s v="Central"/>
    <n v="134716.13"/>
    <d v="2025-06-05T00:00:00"/>
    <m/>
    <s v="Pending"/>
    <n v="35"/>
    <n v="12"/>
    <s v="AGT075"/>
    <s v="Home"/>
    <s v="Fraud Review"/>
    <n v="1"/>
    <s v="Valid"/>
    <x v="1"/>
    <x v="4"/>
  </r>
  <r>
    <x v="3550"/>
    <s v="CUST02348"/>
    <s v="POL01175"/>
    <x v="9"/>
    <s v="Central"/>
    <n v="69561.929999999993"/>
    <d v="2025-11-10T00:00:00"/>
    <d v="2025-11-14T00:00:00"/>
    <s v="Settled"/>
    <n v="4"/>
    <n v="12"/>
    <s v="AGT028"/>
    <s v="Home"/>
    <s v="Standard"/>
    <n v="1"/>
    <s v="Valid"/>
    <x v="0"/>
    <x v="4"/>
  </r>
  <r>
    <x v="3551"/>
    <s v="CUST00957"/>
    <s v="POL00492"/>
    <x v="3"/>
    <s v="North"/>
    <n v="56530.25"/>
    <d v="2025-04-14T00:00:00"/>
    <m/>
    <s v="Pending"/>
    <n v="11"/>
    <n v="10"/>
    <s v="AGT037"/>
    <s v="Motor"/>
    <s v="Manual Review"/>
    <n v="1"/>
    <s v="Valid"/>
    <x v="4"/>
    <x v="2"/>
  </r>
  <r>
    <x v="3552"/>
    <s v="CUST00490"/>
    <s v="POL02442"/>
    <x v="15"/>
    <s v="North"/>
    <n v="139908.26"/>
    <d v="2025-05-04T00:00:00"/>
    <m/>
    <s v="Pending"/>
    <n v="9"/>
    <n v="10"/>
    <s v="AGT075"/>
    <s v="Motor"/>
    <s v="Standard"/>
    <n v="1"/>
    <s v="Valid"/>
    <x v="1"/>
    <x v="2"/>
  </r>
  <r>
    <x v="3553"/>
    <s v="CUST00940"/>
    <s v="POL01618"/>
    <x v="4"/>
    <s v="North"/>
    <n v="141371.06"/>
    <d v="2025-01-04T00:00:00"/>
    <d v="2025-01-14T00:00:00"/>
    <s v="Settled"/>
    <n v="10"/>
    <n v="15"/>
    <s v="AGT038"/>
    <s v="Health"/>
    <s v="Standard"/>
    <n v="1"/>
    <s v="Valid"/>
    <x v="1"/>
    <x v="2"/>
  </r>
  <r>
    <x v="3554"/>
    <s v="CUST02240"/>
    <s v="POL02810"/>
    <x v="9"/>
    <s v="West"/>
    <n v="89850.59"/>
    <d v="2025-04-30T00:00:00"/>
    <d v="2025-05-12T00:00:00"/>
    <s v="Settled"/>
    <n v="12"/>
    <n v="12"/>
    <s v="AGT049"/>
    <s v="Home"/>
    <s v="Standard"/>
    <n v="1"/>
    <s v="Valid"/>
    <x v="0"/>
    <x v="1"/>
  </r>
  <r>
    <x v="3555"/>
    <s v="CUST00768"/>
    <s v="POL00510"/>
    <x v="14"/>
    <s v="North"/>
    <n v="229438.93"/>
    <d v="2025-03-06T00:00:00"/>
    <d v="2025-03-24T00:00:00"/>
    <s v="Settled"/>
    <n v="18"/>
    <n v="15"/>
    <s v="AGT025"/>
    <s v="Health"/>
    <s v="Standard"/>
    <n v="1"/>
    <s v="Valid"/>
    <x v="0"/>
    <x v="2"/>
  </r>
  <r>
    <x v="3556"/>
    <s v="CUST00021"/>
    <s v="POL02339"/>
    <x v="0"/>
    <s v="North"/>
    <n v="33729.18"/>
    <d v="2025-03-10T00:00:00"/>
    <d v="2025-03-17T00:00:00"/>
    <s v="Rejected"/>
    <n v="7"/>
    <n v="10"/>
    <s v="AGT063"/>
    <s v="Motor"/>
    <s v="Standard"/>
    <n v="1"/>
    <s v="Valid"/>
    <x v="2"/>
    <x v="2"/>
  </r>
  <r>
    <x v="3557"/>
    <s v="CUST00209"/>
    <s v="POL01936"/>
    <x v="2"/>
    <s v="South"/>
    <n v="100608.01"/>
    <d v="2025-06-21T00:00:00"/>
    <d v="2025-07-19T00:00:00"/>
    <s v="Settled"/>
    <n v="28"/>
    <n v="20"/>
    <s v="AGT007"/>
    <s v="Life"/>
    <s v="Manual Review"/>
    <n v="1"/>
    <s v="Valid"/>
    <x v="2"/>
    <x v="0"/>
  </r>
  <r>
    <x v="3558"/>
    <s v="CUST01126"/>
    <s v="POL02084"/>
    <x v="12"/>
    <s v="Central"/>
    <n v="8561.23"/>
    <d v="2025-09-15T00:00:00"/>
    <d v="2025-09-26T00:00:00"/>
    <s v="Settled"/>
    <n v="11"/>
    <n v="7"/>
    <s v="AGT079"/>
    <s v="Travel"/>
    <s v="Manual Review"/>
    <n v="1"/>
    <s v="Valid"/>
    <x v="1"/>
    <x v="4"/>
  </r>
  <r>
    <x v="3559"/>
    <s v="CUST00089"/>
    <s v="POL00992"/>
    <x v="4"/>
    <s v="South"/>
    <n v="142503.60999999999"/>
    <d v="2025-10-04T00:00:00"/>
    <d v="2025-10-12T00:00:00"/>
    <s v="Settled"/>
    <n v="8"/>
    <n v="15"/>
    <s v="AGT014"/>
    <s v="Health"/>
    <s v="Standard"/>
    <n v="1"/>
    <s v="Valid"/>
    <x v="1"/>
    <x v="0"/>
  </r>
  <r>
    <x v="3560"/>
    <s v="CUST01450"/>
    <s v="POL02211"/>
    <x v="2"/>
    <s v="West"/>
    <n v="190821.92"/>
    <d v="2025-05-06T00:00:00"/>
    <d v="2025-06-10T00:00:00"/>
    <s v="Rejected"/>
    <n v="35"/>
    <n v="20"/>
    <s v="AGT047"/>
    <s v="Life"/>
    <s v="Fraud Review"/>
    <n v="1"/>
    <s v="Valid"/>
    <x v="3"/>
    <x v="1"/>
  </r>
  <r>
    <x v="3561"/>
    <s v="CUST01383"/>
    <s v="POL00792"/>
    <x v="14"/>
    <s v="North"/>
    <n v="77587.92"/>
    <d v="2025-06-17T00:00:00"/>
    <d v="2025-07-08T00:00:00"/>
    <s v="Settled"/>
    <n v="21"/>
    <n v="15"/>
    <s v="AGT006"/>
    <s v="Health"/>
    <s v="Fraud Review"/>
    <n v="1"/>
    <s v="Valid"/>
    <x v="0"/>
    <x v="2"/>
  </r>
  <r>
    <x v="3562"/>
    <s v="CUST00257"/>
    <s v="POL02440"/>
    <x v="3"/>
    <s v="West"/>
    <n v="224039.6"/>
    <d v="2025-01-26T00:00:00"/>
    <d v="2025-02-15T00:00:00"/>
    <s v="Settled"/>
    <n v="20"/>
    <n v="12"/>
    <s v="AGT008"/>
    <s v="Home"/>
    <s v="Manual Review"/>
    <n v="1"/>
    <s v="Valid"/>
    <x v="4"/>
    <x v="1"/>
  </r>
  <r>
    <x v="3563"/>
    <s v="CUST00851"/>
    <s v="POL01412"/>
    <x v="2"/>
    <s v="East"/>
    <n v="371468.72"/>
    <d v="2025-04-03T00:00:00"/>
    <d v="2025-05-08T00:00:00"/>
    <s v="Settled"/>
    <n v="35"/>
    <n v="20"/>
    <s v="AGT057"/>
    <s v="Life"/>
    <s v="Manual Review"/>
    <n v="1"/>
    <s v="Valid"/>
    <x v="2"/>
    <x v="3"/>
  </r>
  <r>
    <x v="3564"/>
    <s v="CUST01296"/>
    <s v="POL01535"/>
    <x v="0"/>
    <s v="Central"/>
    <n v="30066.43"/>
    <d v="2025-04-15T00:00:00"/>
    <d v="2025-04-23T00:00:00"/>
    <s v="Settled"/>
    <n v="8"/>
    <n v="10"/>
    <s v="AGT063"/>
    <s v="Motor"/>
    <s v="Manual Review"/>
    <n v="1"/>
    <s v="Valid"/>
    <x v="0"/>
    <x v="4"/>
  </r>
  <r>
    <x v="3565"/>
    <s v="CUST01411"/>
    <s v="POL01859"/>
    <x v="12"/>
    <s v="West"/>
    <n v="86221.8"/>
    <d v="2025-11-07T00:00:00"/>
    <d v="2025-11-11T00:00:00"/>
    <s v="Settled"/>
    <n v="4"/>
    <n v="7"/>
    <s v="AGT028"/>
    <s v="Travel"/>
    <s v="Standard"/>
    <n v="1"/>
    <s v="Valid"/>
    <x v="1"/>
    <x v="1"/>
  </r>
  <r>
    <x v="3566"/>
    <s v="CUST02025"/>
    <s v="POL00270"/>
    <x v="0"/>
    <s v="North"/>
    <n v="53798.23"/>
    <d v="2025-10-11T00:00:00"/>
    <d v="2025-10-24T00:00:00"/>
    <s v="Settled"/>
    <n v="13"/>
    <n v="10"/>
    <s v="AGT005"/>
    <s v="Motor"/>
    <s v="Standard"/>
    <n v="1"/>
    <s v="Valid"/>
    <x v="0"/>
    <x v="2"/>
  </r>
  <r>
    <x v="3567"/>
    <s v="CUST01556"/>
    <s v="POL01176"/>
    <x v="14"/>
    <s v="South"/>
    <n v="81592.53"/>
    <d v="2025-05-04T00:00:00"/>
    <d v="2025-05-14T00:00:00"/>
    <s v="Settled"/>
    <n v="10"/>
    <n v="15"/>
    <s v="AGT003"/>
    <s v="Health"/>
    <s v="Standard"/>
    <n v="1"/>
    <s v="Valid"/>
    <x v="0"/>
    <x v="0"/>
  </r>
  <r>
    <x v="3568"/>
    <s v="CUST00469"/>
    <s v="POL00651"/>
    <x v="3"/>
    <s v="North"/>
    <n v="40896.769999999997"/>
    <d v="2025-02-27T00:00:00"/>
    <m/>
    <s v="Pending"/>
    <n v="16"/>
    <n v="10"/>
    <s v="AGT075"/>
    <s v="Motor"/>
    <s v="Manual Review"/>
    <n v="1"/>
    <s v="Valid"/>
    <x v="1"/>
    <x v="2"/>
  </r>
  <r>
    <x v="3569"/>
    <s v="CUST01788"/>
    <s v="POL03084"/>
    <x v="10"/>
    <s v="South"/>
    <n v="14527.28"/>
    <d v="2025-02-24T00:00:00"/>
    <d v="2025-03-02T00:00:00"/>
    <s v="Settled"/>
    <n v="6"/>
    <n v="7"/>
    <s v="AGT061"/>
    <s v="Travel"/>
    <s v="Standard"/>
    <n v="1"/>
    <s v="Valid"/>
    <x v="2"/>
    <x v="0"/>
  </r>
  <r>
    <x v="3570"/>
    <s v="CUST00409"/>
    <s v="POL01350"/>
    <x v="7"/>
    <s v="Central"/>
    <n v="34845.75"/>
    <d v="2025-06-21T00:00:00"/>
    <d v="2025-06-27T00:00:00"/>
    <s v="Settled"/>
    <n v="6"/>
    <n v="7"/>
    <s v="AGT031"/>
    <s v="Travel"/>
    <s v="Fast Track"/>
    <n v="1"/>
    <s v="Valid"/>
    <x v="4"/>
    <x v="4"/>
  </r>
  <r>
    <x v="3571"/>
    <s v="CUST00955"/>
    <s v="POL00019"/>
    <x v="14"/>
    <s v="East"/>
    <n v="33306.35"/>
    <d v="2025-11-12T00:00:00"/>
    <m/>
    <s v="Pending"/>
    <n v="12"/>
    <n v="15"/>
    <s v="AGT021"/>
    <s v="Health"/>
    <s v="Standard"/>
    <n v="1"/>
    <s v="Valid"/>
    <x v="4"/>
    <x v="3"/>
  </r>
  <r>
    <x v="3572"/>
    <s v="CUST02368"/>
    <s v="POL00084"/>
    <x v="3"/>
    <s v="Central"/>
    <n v="61582.92"/>
    <d v="2025-07-19T00:00:00"/>
    <d v="2025-08-02T00:00:00"/>
    <s v="Settled"/>
    <n v="14"/>
    <n v="10"/>
    <s v="AGT057"/>
    <s v="Motor"/>
    <s v="Standard"/>
    <n v="1"/>
    <s v="Valid"/>
    <x v="3"/>
    <x v="4"/>
  </r>
  <r>
    <x v="3573"/>
    <s v="CUST01776"/>
    <s v="POL02922"/>
    <x v="7"/>
    <s v="North"/>
    <n v="84074.77"/>
    <d v="2025-05-13T00:00:00"/>
    <d v="2025-05-20T00:00:00"/>
    <s v="Settled"/>
    <n v="7"/>
    <n v="7"/>
    <s v="AGT072"/>
    <s v="Travel"/>
    <s v="Standard"/>
    <n v="1"/>
    <s v="Valid"/>
    <x v="2"/>
    <x v="2"/>
  </r>
  <r>
    <x v="3574"/>
    <s v="CUST00163"/>
    <s v="POL00502"/>
    <x v="4"/>
    <s v="Central"/>
    <n v="138513.85"/>
    <d v="2025-10-04T00:00:00"/>
    <m/>
    <s v="Pending"/>
    <n v="23"/>
    <n v="15"/>
    <s v="AGT053"/>
    <s v="Health"/>
    <s v="Fraud Review"/>
    <n v="1"/>
    <s v="Valid"/>
    <x v="3"/>
    <x v="4"/>
  </r>
  <r>
    <x v="3575"/>
    <s v="CUST00825"/>
    <s v="POL00003"/>
    <x v="0"/>
    <s v="Central"/>
    <n v="74167.44"/>
    <d v="2025-06-11T00:00:00"/>
    <d v="2025-06-20T00:00:00"/>
    <s v="Settled"/>
    <n v="9"/>
    <n v="10"/>
    <s v="AGT066"/>
    <s v="Motor"/>
    <s v="Standard"/>
    <n v="1"/>
    <s v="Valid"/>
    <x v="1"/>
    <x v="4"/>
  </r>
  <r>
    <x v="3576"/>
    <s v="CUST01691"/>
    <s v="POL00679"/>
    <x v="0"/>
    <s v="West"/>
    <n v="31832.55"/>
    <d v="2025-03-14T00:00:00"/>
    <d v="2025-03-23T00:00:00"/>
    <s v="Settled"/>
    <n v="9"/>
    <n v="10"/>
    <s v="AGT069"/>
    <s v="Motor"/>
    <s v="Manual Review"/>
    <n v="1"/>
    <s v="Valid"/>
    <x v="2"/>
    <x v="1"/>
  </r>
  <r>
    <x v="3577"/>
    <s v="CUST00045"/>
    <s v="POL00694"/>
    <x v="12"/>
    <s v="North"/>
    <n v="28839.31"/>
    <d v="2025-10-05T00:00:00"/>
    <d v="2025-10-19T00:00:00"/>
    <s v="Settled"/>
    <n v="14"/>
    <n v="7"/>
    <s v="AGT025"/>
    <s v="Travel"/>
    <s v="Manual Review"/>
    <n v="1"/>
    <s v="Valid"/>
    <x v="1"/>
    <x v="2"/>
  </r>
  <r>
    <x v="3578"/>
    <s v="CUST01706"/>
    <s v="POL00256"/>
    <x v="5"/>
    <s v="Central"/>
    <n v="50663.83"/>
    <d v="2025-11-01T00:00:00"/>
    <m/>
    <s v="Pending"/>
    <n v="16"/>
    <n v="15"/>
    <s v="AGT059"/>
    <s v="Health"/>
    <s v="Standard"/>
    <n v="1"/>
    <s v="Valid"/>
    <x v="0"/>
    <x v="4"/>
  </r>
  <r>
    <x v="3579"/>
    <s v="CUST02277"/>
    <s v="POL03189"/>
    <x v="11"/>
    <s v="Central"/>
    <n v="165973.91"/>
    <d v="2025-04-07T00:00:00"/>
    <d v="2025-05-03T00:00:00"/>
    <s v="Settled"/>
    <n v="26"/>
    <n v="10"/>
    <s v="AGT019"/>
    <s v="Motor"/>
    <s v="Fraud Review"/>
    <n v="1"/>
    <s v="Valid"/>
    <x v="3"/>
    <x v="4"/>
  </r>
  <r>
    <x v="3580"/>
    <s v="CUST01495"/>
    <s v="POL00190"/>
    <x v="3"/>
    <s v="North"/>
    <n v="47766.59"/>
    <d v="2025-11-24T00:00:00"/>
    <d v="2025-12-19T00:00:00"/>
    <s v="Settled"/>
    <n v="25"/>
    <n v="10"/>
    <s v="AGT018"/>
    <s v="Motor"/>
    <s v="Fraud Review"/>
    <n v="1"/>
    <s v="Valid"/>
    <x v="3"/>
    <x v="2"/>
  </r>
  <r>
    <x v="3581"/>
    <s v="CUST01461"/>
    <s v="POL02330"/>
    <x v="4"/>
    <s v="Central"/>
    <n v="50997.07"/>
    <d v="2025-06-26T00:00:00"/>
    <d v="2025-07-18T00:00:00"/>
    <s v="Settled"/>
    <n v="22"/>
    <n v="15"/>
    <s v="AGT080"/>
    <s v="Health"/>
    <s v="Manual Review"/>
    <n v="1"/>
    <s v="Valid"/>
    <x v="3"/>
    <x v="4"/>
  </r>
  <r>
    <x v="3582"/>
    <s v="CUST02090"/>
    <s v="POL02679"/>
    <x v="11"/>
    <s v="Central"/>
    <n v="56423.05"/>
    <d v="2025-03-22T00:00:00"/>
    <d v="2025-04-05T00:00:00"/>
    <s v="Settled"/>
    <n v="14"/>
    <n v="10"/>
    <s v="AGT027"/>
    <s v="Motor"/>
    <s v="Standard"/>
    <n v="1"/>
    <s v="Valid"/>
    <x v="4"/>
    <x v="4"/>
  </r>
  <r>
    <x v="3583"/>
    <s v="CUST00656"/>
    <s v="POL02063"/>
    <x v="5"/>
    <s v="North"/>
    <n v="51138.25"/>
    <d v="2025-10-17T00:00:00"/>
    <m/>
    <s v="Pending"/>
    <n v="18"/>
    <n v="15"/>
    <s v="AGT066"/>
    <s v="Health"/>
    <s v="Manual Review"/>
    <n v="1"/>
    <s v="Valid"/>
    <x v="3"/>
    <x v="2"/>
  </r>
  <r>
    <x v="3584"/>
    <s v="CUST01899"/>
    <s v="POL00424"/>
    <x v="3"/>
    <s v="South"/>
    <n v="75759.37"/>
    <d v="2025-02-17T00:00:00"/>
    <d v="2025-03-07T00:00:00"/>
    <s v="Settled"/>
    <n v="18"/>
    <n v="10"/>
    <s v="AGT028"/>
    <s v="Motor"/>
    <s v="Manual Review"/>
    <n v="1"/>
    <s v="Valid"/>
    <x v="2"/>
    <x v="0"/>
  </r>
  <r>
    <x v="3585"/>
    <s v="CUST00487"/>
    <s v="POL02324"/>
    <x v="11"/>
    <s v="South"/>
    <n v="212345.44"/>
    <d v="2025-03-27T00:00:00"/>
    <m/>
    <s v="Under Review"/>
    <n v="4"/>
    <n v="10"/>
    <s v="AGT075"/>
    <s v="Motor"/>
    <s v="Fast Track"/>
    <n v="1"/>
    <s v="Valid"/>
    <x v="2"/>
    <x v="0"/>
  </r>
  <r>
    <x v="3586"/>
    <s v="CUST02102"/>
    <s v="POL01056"/>
    <x v="3"/>
    <s v="East"/>
    <n v="65303.58"/>
    <d v="2025-05-03T00:00:00"/>
    <d v="2025-05-09T00:00:00"/>
    <s v="Settled"/>
    <n v="6"/>
    <n v="10"/>
    <s v="AGT023"/>
    <s v="Motor"/>
    <s v="Standard"/>
    <n v="1"/>
    <s v="Valid"/>
    <x v="4"/>
    <x v="3"/>
  </r>
  <r>
    <x v="3587"/>
    <s v="CUST02301"/>
    <s v="POL01307"/>
    <x v="14"/>
    <s v="Central"/>
    <n v="46658.04"/>
    <d v="2025-10-26T00:00:00"/>
    <d v="2025-11-06T00:00:00"/>
    <s v="Settled"/>
    <n v="11"/>
    <n v="15"/>
    <s v="AGT002"/>
    <s v="Health"/>
    <s v="Fast Track"/>
    <n v="1"/>
    <s v="Valid"/>
    <x v="3"/>
    <x v="4"/>
  </r>
  <r>
    <x v="3588"/>
    <s v="CUST01519"/>
    <s v="POL00805"/>
    <x v="14"/>
    <s v="Central"/>
    <n v="76702.67"/>
    <d v="2025-11-14T00:00:00"/>
    <d v="2025-11-28T00:00:00"/>
    <s v="Settled"/>
    <n v="14"/>
    <n v="15"/>
    <s v="AGT038"/>
    <s v="Health"/>
    <s v="Fast Track"/>
    <n v="1"/>
    <s v="Valid"/>
    <x v="2"/>
    <x v="4"/>
  </r>
  <r>
    <x v="3589"/>
    <s v="CUST00454"/>
    <s v="POL02510"/>
    <x v="4"/>
    <s v="North"/>
    <n v="37209.769999999997"/>
    <d v="2025-03-05T00:00:00"/>
    <m/>
    <s v="Under Review"/>
    <n v="11"/>
    <n v="15"/>
    <s v="AGT048"/>
    <s v="Health"/>
    <s v="Standard"/>
    <n v="1"/>
    <s v="Valid"/>
    <x v="4"/>
    <x v="2"/>
  </r>
  <r>
    <x v="3590"/>
    <s v="CUST00638"/>
    <s v="POL01856"/>
    <x v="4"/>
    <s v="East"/>
    <n v="550276.23"/>
    <d v="2025-01-06T00:00:00"/>
    <m/>
    <s v="Pending"/>
    <n v="28"/>
    <n v="15"/>
    <s v="AGT031"/>
    <s v="Health"/>
    <s v="Manual Review"/>
    <n v="1"/>
    <s v="Valid"/>
    <x v="2"/>
    <x v="3"/>
  </r>
  <r>
    <x v="3591"/>
    <s v="CUST01062"/>
    <s v="POL00496"/>
    <x v="14"/>
    <s v="East"/>
    <n v="274027.61"/>
    <d v="2025-10-13T00:00:00"/>
    <m/>
    <s v="Under Review"/>
    <n v="19"/>
    <n v="15"/>
    <s v="AGT022"/>
    <s v="Health"/>
    <s v="Standard"/>
    <n v="1"/>
    <s v="Valid"/>
    <x v="1"/>
    <x v="3"/>
  </r>
  <r>
    <x v="3592"/>
    <s v="CUST01928"/>
    <s v="POL01304"/>
    <x v="5"/>
    <s v="East"/>
    <n v="191179.59"/>
    <d v="2025-06-28T00:00:00"/>
    <d v="2025-07-05T00:00:00"/>
    <s v="Settled"/>
    <n v="7"/>
    <n v="15"/>
    <s v="AGT067"/>
    <s v="Health"/>
    <s v="Standard"/>
    <n v="1"/>
    <s v="Valid"/>
    <x v="2"/>
    <x v="3"/>
  </r>
  <r>
    <x v="3593"/>
    <s v="CUST00009"/>
    <s v="POL02541"/>
    <x v="1"/>
    <s v="West"/>
    <n v="488921.35"/>
    <d v="2025-05-12T00:00:00"/>
    <d v="2025-06-15T00:00:00"/>
    <s v="Settled"/>
    <n v="34"/>
    <n v="20"/>
    <s v="AGT030"/>
    <s v="Life"/>
    <s v="Manual Review"/>
    <n v="1"/>
    <s v="Valid"/>
    <x v="1"/>
    <x v="1"/>
  </r>
  <r>
    <x v="3594"/>
    <s v="CUST00095"/>
    <s v="POL03001"/>
    <x v="4"/>
    <s v="West"/>
    <n v="76331.42"/>
    <d v="2025-01-03T00:00:00"/>
    <d v="2025-01-09T00:00:00"/>
    <s v="Settled"/>
    <n v="6"/>
    <n v="15"/>
    <s v="AGT057"/>
    <s v="Health"/>
    <s v="Standard"/>
    <n v="1"/>
    <s v="Valid"/>
    <x v="3"/>
    <x v="1"/>
  </r>
  <r>
    <x v="3595"/>
    <s v="CUST01301"/>
    <s v="POL03007"/>
    <x v="0"/>
    <s v="South"/>
    <n v="59214.57"/>
    <d v="2025-07-03T00:00:00"/>
    <d v="2025-07-07T00:00:00"/>
    <s v="Rejected"/>
    <n v="4"/>
    <n v="10"/>
    <s v="AGT008"/>
    <s v="Motor"/>
    <s v="Standard"/>
    <n v="1"/>
    <s v="Valid"/>
    <x v="2"/>
    <x v="0"/>
  </r>
  <r>
    <x v="3596"/>
    <s v="CUST01852"/>
    <s v="POL00432"/>
    <x v="8"/>
    <s v="South"/>
    <n v="259961.32"/>
    <d v="2025-02-14T00:00:00"/>
    <d v="2025-03-16T00:00:00"/>
    <s v="Settled"/>
    <n v="30"/>
    <n v="20"/>
    <s v="AGT070"/>
    <s v="Life"/>
    <s v="Manual Review"/>
    <n v="1"/>
    <s v="Valid"/>
    <x v="2"/>
    <x v="0"/>
  </r>
  <r>
    <x v="3597"/>
    <s v="CUST00441"/>
    <s v="POL02745"/>
    <x v="11"/>
    <s v="Central"/>
    <n v="304705.46000000002"/>
    <d v="2025-07-04T00:00:00"/>
    <d v="2025-07-15T00:00:00"/>
    <s v="Settled"/>
    <n v="11"/>
    <n v="10"/>
    <s v="AGT060"/>
    <s v="Motor"/>
    <s v="Fast Track"/>
    <n v="1"/>
    <s v="Valid"/>
    <x v="4"/>
    <x v="4"/>
  </r>
  <r>
    <x v="3598"/>
    <s v="CUST01892"/>
    <s v="POL01813"/>
    <x v="3"/>
    <s v="South"/>
    <n v="57368.19"/>
    <d v="2025-02-20T00:00:00"/>
    <d v="2025-02-25T00:00:00"/>
    <s v="Settled"/>
    <n v="5"/>
    <n v="10"/>
    <s v="AGT014"/>
    <s v="Motor"/>
    <s v="Standard"/>
    <n v="1"/>
    <s v="Valid"/>
    <x v="0"/>
    <x v="0"/>
  </r>
  <r>
    <x v="3599"/>
    <s v="CUST00603"/>
    <s v="POL02367"/>
    <x v="11"/>
    <s v="East"/>
    <n v="45048.07"/>
    <d v="2025-03-10T00:00:00"/>
    <d v="2025-03-20T00:00:00"/>
    <s v="Settled"/>
    <n v="10"/>
    <n v="10"/>
    <s v="AGT043"/>
    <s v="Motor"/>
    <s v="Standard"/>
    <n v="1"/>
    <s v="Valid"/>
    <x v="4"/>
    <x v="3"/>
  </r>
  <r>
    <x v="3600"/>
    <s v="CUST00681"/>
    <s v="POL01235"/>
    <x v="5"/>
    <s v="Central"/>
    <n v="79415.839999999997"/>
    <d v="2025-02-12T00:00:00"/>
    <d v="2025-02-22T00:00:00"/>
    <s v="Settled"/>
    <n v="10"/>
    <n v="15"/>
    <s v="AGT060"/>
    <s v="Health"/>
    <s v="Standard"/>
    <n v="1"/>
    <s v="Valid"/>
    <x v="4"/>
    <x v="4"/>
  </r>
  <r>
    <x v="3601"/>
    <s v="CUST00714"/>
    <s v="POL02085"/>
    <x v="5"/>
    <s v="Central"/>
    <n v="118947.85"/>
    <d v="2025-02-27T00:00:00"/>
    <d v="2025-03-10T00:00:00"/>
    <s v="Settled"/>
    <n v="11"/>
    <n v="15"/>
    <s v="AGT064"/>
    <s v="Health"/>
    <s v="Standard"/>
    <n v="1"/>
    <s v="Valid"/>
    <x v="1"/>
    <x v="4"/>
  </r>
  <r>
    <x v="3602"/>
    <s v="CUST01059"/>
    <s v="POL00827"/>
    <x v="14"/>
    <s v="West"/>
    <n v="8838.44"/>
    <d v="2025-08-22T00:00:00"/>
    <d v="2025-09-02T00:00:00"/>
    <s v="Settled"/>
    <n v="11"/>
    <n v="15"/>
    <s v="AGT034"/>
    <s v="Health"/>
    <s v="Fast Track"/>
    <n v="1"/>
    <s v="Valid"/>
    <x v="0"/>
    <x v="1"/>
  </r>
  <r>
    <x v="3603"/>
    <s v="CUST02389"/>
    <s v="POL01668"/>
    <x v="4"/>
    <s v="South"/>
    <n v="109761.67"/>
    <d v="2025-08-26T00:00:00"/>
    <d v="2025-09-04T00:00:00"/>
    <s v="Settled"/>
    <n v="9"/>
    <n v="15"/>
    <s v="AGT010"/>
    <s v="Health"/>
    <s v="Standard"/>
    <n v="1"/>
    <s v="Valid"/>
    <x v="3"/>
    <x v="0"/>
  </r>
  <r>
    <x v="3604"/>
    <s v="CUST01084"/>
    <s v="POL00723"/>
    <x v="4"/>
    <s v="West"/>
    <n v="16281.33"/>
    <d v="2025-06-03T00:00:00"/>
    <m/>
    <s v="Under Review"/>
    <n v="14"/>
    <n v="15"/>
    <s v="AGT005"/>
    <s v="Health"/>
    <s v="Manual Review"/>
    <n v="1"/>
    <s v="Valid"/>
    <x v="0"/>
    <x v="1"/>
  </r>
  <r>
    <x v="3605"/>
    <s v="CUST01633"/>
    <s v="POL01265"/>
    <x v="3"/>
    <s v="West"/>
    <n v="286382.81"/>
    <d v="2025-10-03T00:00:00"/>
    <d v="2025-10-12T00:00:00"/>
    <s v="Settled"/>
    <n v="9"/>
    <n v="12"/>
    <s v="AGT080"/>
    <s v="Home"/>
    <s v="Standard"/>
    <n v="1"/>
    <s v="Valid"/>
    <x v="3"/>
    <x v="1"/>
  </r>
  <r>
    <x v="3606"/>
    <s v="CUST02342"/>
    <s v="POL01306"/>
    <x v="2"/>
    <s v="South"/>
    <n v="97816.7"/>
    <d v="2025-11-18T00:00:00"/>
    <d v="2025-11-29T00:00:00"/>
    <s v="Settled"/>
    <n v="11"/>
    <n v="20"/>
    <s v="AGT009"/>
    <s v="Life"/>
    <s v="Fast Track"/>
    <n v="1"/>
    <s v="Valid"/>
    <x v="3"/>
    <x v="0"/>
  </r>
  <r>
    <x v="3607"/>
    <s v="CUST00212"/>
    <s v="POL02771"/>
    <x v="11"/>
    <s v="North"/>
    <n v="38564.04"/>
    <d v="2025-02-15T00:00:00"/>
    <d v="2025-02-21T00:00:00"/>
    <s v="Settled"/>
    <n v="6"/>
    <n v="10"/>
    <s v="AGT028"/>
    <s v="Motor"/>
    <s v="Standard"/>
    <n v="1"/>
    <s v="Valid"/>
    <x v="3"/>
    <x v="2"/>
  </r>
  <r>
    <x v="3608"/>
    <s v="CUST01402"/>
    <s v="POL02011"/>
    <x v="3"/>
    <s v="South"/>
    <n v="18695.919999999998"/>
    <d v="2025-03-18T00:00:00"/>
    <m/>
    <s v="Under Review"/>
    <n v="4"/>
    <n v="10"/>
    <s v="AGT069"/>
    <s v="Motor"/>
    <s v="Fast Track"/>
    <n v="1"/>
    <s v="Valid"/>
    <x v="0"/>
    <x v="0"/>
  </r>
  <r>
    <x v="3609"/>
    <s v="CUST01588"/>
    <s v="POL02072"/>
    <x v="0"/>
    <s v="East"/>
    <n v="209540.93"/>
    <d v="2025-09-09T00:00:00"/>
    <d v="2025-10-02T00:00:00"/>
    <s v="Rejected"/>
    <n v="23"/>
    <n v="10"/>
    <s v="AGT077"/>
    <s v="Motor"/>
    <s v="Manual Review"/>
    <n v="1"/>
    <s v="Valid"/>
    <x v="1"/>
    <x v="3"/>
  </r>
  <r>
    <x v="3610"/>
    <s v="CUST01554"/>
    <s v="POL00909"/>
    <x v="5"/>
    <s v="Central"/>
    <n v="84324.08"/>
    <d v="2025-07-16T00:00:00"/>
    <d v="2025-07-25T00:00:00"/>
    <s v="Settled"/>
    <n v="9"/>
    <n v="15"/>
    <s v="AGT038"/>
    <s v="Health"/>
    <s v="Fast Track"/>
    <n v="1"/>
    <s v="Valid"/>
    <x v="1"/>
    <x v="4"/>
  </r>
  <r>
    <x v="3611"/>
    <s v="CUST02303"/>
    <s v="POL01392"/>
    <x v="1"/>
    <s v="West"/>
    <n v="1275459.22"/>
    <d v="2025-04-20T00:00:00"/>
    <d v="2025-05-05T00:00:00"/>
    <s v="Settled"/>
    <n v="15"/>
    <n v="20"/>
    <s v="AGT055"/>
    <s v="Life"/>
    <s v="Standard"/>
    <n v="1"/>
    <s v="Valid"/>
    <x v="2"/>
    <x v="1"/>
  </r>
  <r>
    <x v="3612"/>
    <s v="CUST01279"/>
    <s v="POL01514"/>
    <x v="14"/>
    <s v="North"/>
    <n v="309448.36"/>
    <d v="2025-07-13T00:00:00"/>
    <m/>
    <s v="Under Review"/>
    <n v="9"/>
    <n v="15"/>
    <s v="AGT041"/>
    <s v="Health"/>
    <s v="Fast Track"/>
    <n v="1"/>
    <s v="Valid"/>
    <x v="0"/>
    <x v="2"/>
  </r>
  <r>
    <x v="3613"/>
    <s v="CUST01404"/>
    <s v="POL02512"/>
    <x v="4"/>
    <s v="South"/>
    <n v="191460.49"/>
    <d v="2025-07-18T00:00:00"/>
    <d v="2025-08-04T00:00:00"/>
    <s v="Settled"/>
    <n v="17"/>
    <n v="15"/>
    <s v="AGT009"/>
    <s v="Health"/>
    <s v="Standard"/>
    <n v="1"/>
    <s v="Valid"/>
    <x v="1"/>
    <x v="0"/>
  </r>
  <r>
    <x v="3614"/>
    <s v="CUST01663"/>
    <s v="POL00594"/>
    <x v="3"/>
    <s v="East"/>
    <n v="26134.95"/>
    <d v="2025-07-17T00:00:00"/>
    <d v="2025-08-14T00:00:00"/>
    <s v="Settled"/>
    <n v="28"/>
    <n v="10"/>
    <s v="AGT040"/>
    <s v="Motor"/>
    <s v="Manual Review"/>
    <n v="1"/>
    <s v="Valid"/>
    <x v="4"/>
    <x v="3"/>
  </r>
  <r>
    <x v="3615"/>
    <s v="CUST02144"/>
    <s v="POL00174"/>
    <x v="3"/>
    <s v="East"/>
    <n v="122491.52"/>
    <d v="2025-06-28T00:00:00"/>
    <d v="2025-07-18T00:00:00"/>
    <s v="Settled"/>
    <n v="20"/>
    <n v="12"/>
    <s v="AGT063"/>
    <s v="Home"/>
    <s v="Manual Review"/>
    <n v="1"/>
    <s v="Valid"/>
    <x v="2"/>
    <x v="3"/>
  </r>
  <r>
    <x v="3616"/>
    <s v="CUST01132"/>
    <s v="POL01617"/>
    <x v="4"/>
    <s v="North"/>
    <n v="206580.1"/>
    <d v="2025-01-11T00:00:00"/>
    <d v="2025-01-29T00:00:00"/>
    <s v="Settled"/>
    <n v="18"/>
    <n v="15"/>
    <s v="AGT051"/>
    <s v="Health"/>
    <s v="Standard"/>
    <n v="1"/>
    <s v="Valid"/>
    <x v="4"/>
    <x v="2"/>
  </r>
  <r>
    <x v="3617"/>
    <s v="CUST00783"/>
    <s v="POL02602"/>
    <x v="4"/>
    <s v="Central"/>
    <n v="109441.51"/>
    <d v="2025-09-06T00:00:00"/>
    <d v="2025-09-16T00:00:00"/>
    <s v="Settled"/>
    <n v="10"/>
    <n v="15"/>
    <s v="AGT045"/>
    <s v="Health"/>
    <s v="Standard"/>
    <n v="1"/>
    <s v="Valid"/>
    <x v="3"/>
    <x v="4"/>
  </r>
  <r>
    <x v="3618"/>
    <s v="CUST01446"/>
    <s v="POL02348"/>
    <x v="7"/>
    <s v="Central"/>
    <n v="23589.45"/>
    <d v="2025-03-04T00:00:00"/>
    <d v="2025-03-10T00:00:00"/>
    <s v="Settled"/>
    <n v="6"/>
    <n v="7"/>
    <s v="AGT067"/>
    <s v="Travel"/>
    <s v="Standard"/>
    <n v="1"/>
    <s v="Valid"/>
    <x v="4"/>
    <x v="4"/>
  </r>
  <r>
    <x v="3619"/>
    <s v="CUST00797"/>
    <s v="POL02595"/>
    <x v="6"/>
    <s v="Central"/>
    <n v="138238.29999999999"/>
    <d v="2025-07-01T00:00:00"/>
    <d v="2025-07-12T00:00:00"/>
    <s v="Settled"/>
    <n v="11"/>
    <n v="12"/>
    <s v="AGT016"/>
    <s v="Home"/>
    <s v="Fast Track"/>
    <n v="1"/>
    <s v="Valid"/>
    <x v="0"/>
    <x v="4"/>
  </r>
  <r>
    <x v="3620"/>
    <s v="CUST01539"/>
    <s v="POL01259"/>
    <x v="12"/>
    <s v="South"/>
    <n v="40133.15"/>
    <d v="2025-06-28T00:00:00"/>
    <d v="2025-06-29T00:00:00"/>
    <s v="Settled"/>
    <n v="1"/>
    <n v="7"/>
    <s v="AGT046"/>
    <s v="Travel"/>
    <s v="Standard"/>
    <n v="1"/>
    <s v="Valid"/>
    <x v="3"/>
    <x v="0"/>
  </r>
  <r>
    <x v="3621"/>
    <s v="CUST00437"/>
    <s v="POL00732"/>
    <x v="1"/>
    <s v="West"/>
    <n v="114844.9"/>
    <d v="2025-02-01T00:00:00"/>
    <m/>
    <s v="Pending"/>
    <n v="18"/>
    <n v="20"/>
    <s v="AGT015"/>
    <s v="Life"/>
    <s v="Standard"/>
    <n v="1"/>
    <s v="Valid"/>
    <x v="3"/>
    <x v="1"/>
  </r>
  <r>
    <x v="3622"/>
    <s v="CUST01891"/>
    <s v="POL02112"/>
    <x v="8"/>
    <s v="West"/>
    <n v="207540.32"/>
    <d v="2025-04-07T00:00:00"/>
    <m/>
    <s v="Pending"/>
    <n v="23"/>
    <n v="20"/>
    <s v="AGT005"/>
    <s v="Life"/>
    <s v="Manual Review"/>
    <n v="1"/>
    <s v="Valid"/>
    <x v="2"/>
    <x v="1"/>
  </r>
  <r>
    <x v="3623"/>
    <s v="CUST00401"/>
    <s v="POL00121"/>
    <x v="2"/>
    <s v="East"/>
    <n v="458666.46"/>
    <d v="2025-04-04T00:00:00"/>
    <m/>
    <s v="Pending"/>
    <n v="25"/>
    <n v="20"/>
    <s v="AGT077"/>
    <s v="Life"/>
    <s v="Manual Review"/>
    <n v="1"/>
    <s v="Valid"/>
    <x v="3"/>
    <x v="3"/>
  </r>
  <r>
    <x v="3624"/>
    <s v="CUST01919"/>
    <s v="POL02866"/>
    <x v="6"/>
    <s v="North"/>
    <n v="194189.3"/>
    <d v="2025-03-09T00:00:00"/>
    <m/>
    <s v="Pending"/>
    <n v="12"/>
    <n v="12"/>
    <s v="AGT063"/>
    <s v="Home"/>
    <s v="Standard"/>
    <n v="1"/>
    <s v="Valid"/>
    <x v="2"/>
    <x v="2"/>
  </r>
  <r>
    <x v="3625"/>
    <s v="CUST02020"/>
    <s v="POL02284"/>
    <x v="2"/>
    <s v="North"/>
    <n v="351420.26"/>
    <d v="2025-05-13T00:00:00"/>
    <d v="2025-06-07T00:00:00"/>
    <s v="Settled"/>
    <n v="25"/>
    <n v="20"/>
    <s v="AGT080"/>
    <s v="Life"/>
    <s v="Standard"/>
    <n v="1"/>
    <s v="Valid"/>
    <x v="3"/>
    <x v="2"/>
  </r>
  <r>
    <x v="3626"/>
    <s v="CUST00248"/>
    <s v="POL01613"/>
    <x v="4"/>
    <s v="South"/>
    <m/>
    <d v="2025-04-08T00:00:00"/>
    <d v="2025-04-25T00:00:00"/>
    <s v="Rejected"/>
    <n v="17"/>
    <n v="15"/>
    <s v="AGT037"/>
    <s v="Health"/>
    <s v="Manual Review"/>
    <n v="1"/>
    <s v="Missing Amount"/>
    <x v="2"/>
    <x v="0"/>
  </r>
  <r>
    <x v="3627"/>
    <s v="CUST00213"/>
    <s v="POL00640"/>
    <x v="12"/>
    <s v="Central"/>
    <n v="26480.77"/>
    <d v="2025-07-11T00:00:00"/>
    <d v="2025-08-03T00:00:00"/>
    <s v="Settled"/>
    <n v="23"/>
    <n v="7"/>
    <s v="AGT047"/>
    <s v="Travel"/>
    <s v="Fraud Review"/>
    <n v="1"/>
    <s v="Valid"/>
    <x v="3"/>
    <x v="4"/>
  </r>
  <r>
    <x v="3628"/>
    <s v="CUST00636"/>
    <s v="POL00802"/>
    <x v="14"/>
    <s v="West"/>
    <n v="52057.1"/>
    <d v="2025-01-21T00:00:00"/>
    <m/>
    <s v="Pending"/>
    <n v="13"/>
    <n v="15"/>
    <s v="AGT005"/>
    <s v="Health"/>
    <s v="Standard"/>
    <n v="1"/>
    <s v="Valid"/>
    <x v="0"/>
    <x v="1"/>
  </r>
  <r>
    <x v="3629"/>
    <s v="CUST00714"/>
    <s v="POL03188"/>
    <x v="3"/>
    <s v="Central"/>
    <n v="102805.58"/>
    <d v="2025-02-26T00:00:00"/>
    <d v="2025-03-11T00:00:00"/>
    <s v="Settled"/>
    <n v="13"/>
    <n v="12"/>
    <s v="AGT015"/>
    <s v="Home"/>
    <s v="Standard"/>
    <n v="1"/>
    <s v="Valid"/>
    <x v="1"/>
    <x v="4"/>
  </r>
  <r>
    <x v="3630"/>
    <s v="CUST01977"/>
    <s v="POL00047"/>
    <x v="9"/>
    <s v="East"/>
    <n v="191144.28"/>
    <d v="2025-06-22T00:00:00"/>
    <d v="2025-07-08T00:00:00"/>
    <s v="Settled"/>
    <n v="16"/>
    <n v="12"/>
    <s v="AGT007"/>
    <s v="Home"/>
    <s v="Manual Review"/>
    <n v="1"/>
    <s v="Valid"/>
    <x v="1"/>
    <x v="3"/>
  </r>
  <r>
    <x v="3631"/>
    <s v="CUST02440"/>
    <s v="POL00030"/>
    <x v="4"/>
    <s v="North"/>
    <n v="411979.75"/>
    <d v="2025-04-23T00:00:00"/>
    <m/>
    <s v="Under Review"/>
    <n v="16"/>
    <n v="15"/>
    <s v="AGT028"/>
    <s v="Health"/>
    <s v="Standard"/>
    <n v="1"/>
    <s v="Valid"/>
    <x v="2"/>
    <x v="2"/>
  </r>
  <r>
    <x v="3632"/>
    <s v="CUST00393"/>
    <s v="POL01112"/>
    <x v="3"/>
    <s v="East"/>
    <n v="50285.72"/>
    <d v="2025-05-19T00:00:00"/>
    <m/>
    <s v="Pending"/>
    <n v="11"/>
    <n v="12"/>
    <s v="AGT033"/>
    <s v="Home"/>
    <s v="Fast Track"/>
    <n v="1"/>
    <s v="Valid"/>
    <x v="1"/>
    <x v="3"/>
  </r>
  <r>
    <x v="3633"/>
    <s v="CUST00014"/>
    <s v="POL00736"/>
    <x v="10"/>
    <s v="North"/>
    <n v="68346.649999999994"/>
    <d v="2025-01-22T00:00:00"/>
    <d v="2025-01-31T00:00:00"/>
    <s v="Settled"/>
    <n v="9"/>
    <n v="7"/>
    <s v="AGT017"/>
    <s v="Travel"/>
    <s v="Fraud Review"/>
    <n v="1"/>
    <s v="Valid"/>
    <x v="2"/>
    <x v="2"/>
  </r>
  <r>
    <x v="3634"/>
    <s v="CUST00862"/>
    <s v="POL02166"/>
    <x v="3"/>
    <s v="Central"/>
    <m/>
    <d v="2025-03-26T00:00:00"/>
    <d v="2025-04-07T00:00:00"/>
    <s v="Settled"/>
    <n v="12"/>
    <n v="12"/>
    <s v="AGT063"/>
    <s v="Home"/>
    <s v="Fast Track"/>
    <n v="1"/>
    <s v="Missing Amount"/>
    <x v="3"/>
    <x v="4"/>
  </r>
  <r>
    <x v="3635"/>
    <s v="CUST01016"/>
    <s v="POL00135"/>
    <x v="14"/>
    <s v="South"/>
    <n v="30019.51"/>
    <d v="2025-04-18T00:00:00"/>
    <d v="2025-04-23T00:00:00"/>
    <s v="Settled"/>
    <n v="5"/>
    <n v="15"/>
    <s v="AGT049"/>
    <s v="Health"/>
    <s v="Standard"/>
    <n v="1"/>
    <s v="Valid"/>
    <x v="0"/>
    <x v="0"/>
  </r>
  <r>
    <x v="3636"/>
    <s v="CUST02452"/>
    <s v="POL02514"/>
    <x v="10"/>
    <s v="North"/>
    <n v="28154.18"/>
    <d v="2025-01-08T00:00:00"/>
    <d v="2025-01-15T00:00:00"/>
    <s v="Settled"/>
    <n v="7"/>
    <n v="7"/>
    <s v="AGT035"/>
    <s v="Travel"/>
    <s v="Standard"/>
    <n v="1"/>
    <s v="Valid"/>
    <x v="0"/>
    <x v="2"/>
  </r>
  <r>
    <x v="3637"/>
    <s v="CUST00702"/>
    <s v="POL02505"/>
    <x v="14"/>
    <s v="East"/>
    <n v="75517.009999999995"/>
    <d v="2025-06-21T00:00:00"/>
    <d v="2025-07-19T00:00:00"/>
    <s v="Settled"/>
    <n v="28"/>
    <n v="15"/>
    <s v="AGT033"/>
    <s v="Health"/>
    <s v="Manual Review"/>
    <n v="1"/>
    <s v="Valid"/>
    <x v="4"/>
    <x v="3"/>
  </r>
  <r>
    <x v="3638"/>
    <s v="CUST01953"/>
    <s v="POL00735"/>
    <x v="0"/>
    <s v="West"/>
    <n v="64931.67"/>
    <d v="2025-01-17T00:00:00"/>
    <m/>
    <s v="Under Review"/>
    <n v="7"/>
    <n v="10"/>
    <s v="AGT046"/>
    <s v="Motor"/>
    <s v="Standard"/>
    <n v="1"/>
    <s v="Valid"/>
    <x v="0"/>
    <x v="1"/>
  </r>
  <r>
    <x v="3639"/>
    <s v="CUST01940"/>
    <s v="POL01852"/>
    <x v="14"/>
    <s v="East"/>
    <n v="167957.05"/>
    <d v="2025-11-09T00:00:00"/>
    <d v="2025-11-20T00:00:00"/>
    <s v="Settled"/>
    <n v="11"/>
    <n v="15"/>
    <s v="AGT031"/>
    <s v="Health"/>
    <s v="Standard"/>
    <n v="1"/>
    <s v="Valid"/>
    <x v="3"/>
    <x v="3"/>
  </r>
  <r>
    <x v="3640"/>
    <s v="CUST02241"/>
    <s v="POL02150"/>
    <x v="9"/>
    <s v="North"/>
    <n v="397084.62"/>
    <d v="2025-01-14T00:00:00"/>
    <d v="2025-01-29T00:00:00"/>
    <s v="Rejected"/>
    <n v="15"/>
    <n v="12"/>
    <s v="AGT062"/>
    <s v="Home"/>
    <s v="Standard"/>
    <n v="1"/>
    <s v="Valid"/>
    <x v="2"/>
    <x v="2"/>
  </r>
  <r>
    <x v="3641"/>
    <s v="CUST00859"/>
    <s v="POL02715"/>
    <x v="0"/>
    <s v="West"/>
    <n v="150834.92000000001"/>
    <d v="2025-03-01T00:00:00"/>
    <m/>
    <s v="Pending"/>
    <n v="19"/>
    <n v="10"/>
    <s v="AGT065"/>
    <s v="Motor"/>
    <s v="Standard"/>
    <n v="1"/>
    <s v="Valid"/>
    <x v="0"/>
    <x v="1"/>
  </r>
  <r>
    <x v="3642"/>
    <s v="CUST01488"/>
    <s v="POL02345"/>
    <x v="5"/>
    <s v="North"/>
    <n v="97609.69"/>
    <d v="2025-06-24T00:00:00"/>
    <m/>
    <s v="Pending"/>
    <n v="8"/>
    <n v="15"/>
    <s v="AGT015"/>
    <s v="Health"/>
    <s v="Standard"/>
    <n v="1"/>
    <s v="Valid"/>
    <x v="1"/>
    <x v="2"/>
  </r>
  <r>
    <x v="3643"/>
    <s v="CUST01368"/>
    <s v="POL03081"/>
    <x v="7"/>
    <s v="East"/>
    <n v="37030.32"/>
    <d v="2025-01-10T00:00:00"/>
    <d v="2025-01-15T00:00:00"/>
    <s v="Settled"/>
    <n v="5"/>
    <n v="7"/>
    <s v="AGT078"/>
    <s v="Travel"/>
    <s v="Standard"/>
    <n v="1"/>
    <s v="Valid"/>
    <x v="3"/>
    <x v="3"/>
  </r>
  <r>
    <x v="3644"/>
    <s v="CUST00061"/>
    <s v="POL00372"/>
    <x v="14"/>
    <s v="East"/>
    <n v="328314.52"/>
    <d v="2025-07-28T00:00:00"/>
    <m/>
    <s v="Under Review"/>
    <n v="23"/>
    <n v="15"/>
    <s v="AGT037"/>
    <s v="Health"/>
    <s v="Standard"/>
    <n v="1"/>
    <s v="Valid"/>
    <x v="1"/>
    <x v="3"/>
  </r>
  <r>
    <x v="3645"/>
    <s v="CUST01161"/>
    <s v="POL01953"/>
    <x v="5"/>
    <s v="North"/>
    <n v="42712.4"/>
    <d v="2025-05-06T00:00:00"/>
    <d v="2025-05-28T00:00:00"/>
    <s v="Settled"/>
    <n v="22"/>
    <n v="15"/>
    <s v="AGT016"/>
    <s v="Health"/>
    <s v="Manual Review"/>
    <n v="1"/>
    <s v="Valid"/>
    <x v="2"/>
    <x v="2"/>
  </r>
  <r>
    <x v="3646"/>
    <s v="CUST00512"/>
    <s v="POL02473"/>
    <x v="6"/>
    <s v="East"/>
    <n v="246616.09"/>
    <d v="2025-01-07T00:00:00"/>
    <d v="2025-01-25T00:00:00"/>
    <s v="Settled"/>
    <n v="18"/>
    <n v="12"/>
    <s v="AGT069"/>
    <s v="Home"/>
    <s v="Standard"/>
    <n v="1"/>
    <s v="Valid"/>
    <x v="4"/>
    <x v="3"/>
  </r>
  <r>
    <x v="3647"/>
    <s v="CUST02050"/>
    <s v="POL00742"/>
    <x v="5"/>
    <s v="North"/>
    <n v="40322.949999999997"/>
    <d v="2025-07-22T00:00:00"/>
    <d v="2025-08-03T00:00:00"/>
    <s v="Settled"/>
    <n v="12"/>
    <n v="15"/>
    <s v="AGT034"/>
    <s v="Health"/>
    <s v="Manual Review"/>
    <n v="1"/>
    <s v="Valid"/>
    <x v="3"/>
    <x v="2"/>
  </r>
  <r>
    <x v="3648"/>
    <s v="CUST00447"/>
    <s v="POL00699"/>
    <x v="3"/>
    <s v="South"/>
    <n v="40809.79"/>
    <d v="2025-01-25T00:00:00"/>
    <d v="2025-02-12T00:00:00"/>
    <s v="Settled"/>
    <n v="18"/>
    <n v="12"/>
    <s v="AGT012"/>
    <s v="Home"/>
    <s v="Manual Review"/>
    <n v="1"/>
    <s v="Valid"/>
    <x v="3"/>
    <x v="0"/>
  </r>
  <r>
    <x v="3649"/>
    <s v="CUST01713"/>
    <s v="POL00297"/>
    <x v="5"/>
    <s v="East"/>
    <n v="128112.82"/>
    <d v="2025-07-22T00:00:00"/>
    <m/>
    <s v="Pending"/>
    <n v="26"/>
    <n v="15"/>
    <s v="AGT043"/>
    <s v="Health"/>
    <s v="Manual Review"/>
    <n v="1"/>
    <s v="Valid"/>
    <x v="1"/>
    <x v="3"/>
  </r>
  <r>
    <x v="3650"/>
    <s v="CUST02401"/>
    <s v="POL03155"/>
    <x v="9"/>
    <s v="South"/>
    <n v="37450.480000000003"/>
    <d v="2025-08-11T00:00:00"/>
    <m/>
    <s v="Pending"/>
    <n v="15"/>
    <n v="12"/>
    <s v="AGT033"/>
    <s v="Home"/>
    <s v="Fast Track"/>
    <n v="1"/>
    <s v="Valid"/>
    <x v="1"/>
    <x v="0"/>
  </r>
  <r>
    <x v="3651"/>
    <s v="CUST02365"/>
    <s v="POL02773"/>
    <x v="1"/>
    <s v="North"/>
    <n v="232397.91"/>
    <d v="2025-04-26T00:00:00"/>
    <d v="2025-05-11T00:00:00"/>
    <s v="Settled"/>
    <n v="15"/>
    <n v="20"/>
    <s v="AGT020"/>
    <s v="Life"/>
    <s v="Fast Track"/>
    <n v="1"/>
    <s v="Valid"/>
    <x v="0"/>
    <x v="2"/>
  </r>
  <r>
    <x v="3652"/>
    <s v="CUST00253"/>
    <s v="POL00388"/>
    <x v="9"/>
    <s v="West"/>
    <n v="268742.08"/>
    <d v="2025-07-22T00:00:00"/>
    <d v="2025-08-04T00:00:00"/>
    <s v="Rejected"/>
    <n v="13"/>
    <n v="12"/>
    <s v="AGT059"/>
    <s v="Home"/>
    <s v="Standard"/>
    <n v="1"/>
    <s v="Valid"/>
    <x v="0"/>
    <x v="1"/>
  </r>
  <r>
    <x v="3653"/>
    <s v="CUST02273"/>
    <s v="POL00785"/>
    <x v="5"/>
    <s v="West"/>
    <n v="46928.480000000003"/>
    <d v="2025-01-13T00:00:00"/>
    <d v="2025-01-15T00:00:00"/>
    <s v="Settled"/>
    <n v="2"/>
    <n v="15"/>
    <s v="AGT033"/>
    <s v="Health"/>
    <s v="Standard"/>
    <n v="1"/>
    <s v="Valid"/>
    <x v="2"/>
    <x v="1"/>
  </r>
  <r>
    <x v="3654"/>
    <s v="CUST00704"/>
    <s v="POL01467"/>
    <x v="3"/>
    <s v="Central"/>
    <n v="208991.72"/>
    <d v="2025-10-18T00:00:00"/>
    <m/>
    <s v="Pending"/>
    <n v="32"/>
    <n v="10"/>
    <s v="AGT043"/>
    <s v="Motor"/>
    <s v="Fraud Review"/>
    <n v="1"/>
    <s v="Valid"/>
    <x v="0"/>
    <x v="4"/>
  </r>
  <r>
    <x v="3655"/>
    <s v="CUST01949"/>
    <s v="POL02860"/>
    <x v="3"/>
    <s v="Central"/>
    <n v="14983.95"/>
    <d v="2025-11-03T00:00:00"/>
    <m/>
    <s v="Under Review"/>
    <n v="29"/>
    <n v="10"/>
    <s v="AGT005"/>
    <s v="Motor"/>
    <s v="Fraud Review"/>
    <n v="1"/>
    <s v="Valid"/>
    <x v="1"/>
    <x v="4"/>
  </r>
  <r>
    <x v="3656"/>
    <s v="CUST01117"/>
    <s v="POL02643"/>
    <x v="17"/>
    <s v="East"/>
    <n v="216860.55"/>
    <d v="2025-02-26T00:00:00"/>
    <d v="2025-03-16T00:00:00"/>
    <s v="Rejected"/>
    <n v="18"/>
    <n v="12"/>
    <s v="AGT030"/>
    <s v="Home"/>
    <s v="Standard"/>
    <n v="1"/>
    <s v="Valid"/>
    <x v="3"/>
    <x v="3"/>
  </r>
  <r>
    <x v="3657"/>
    <s v="CUST00553"/>
    <s v="POL02811"/>
    <x v="1"/>
    <s v="South"/>
    <n v="122009.88"/>
    <d v="2025-06-17T00:00:00"/>
    <d v="2025-07-04T00:00:00"/>
    <s v="Settled"/>
    <n v="17"/>
    <n v="20"/>
    <s v="AGT004"/>
    <s v="Life"/>
    <s v="Fast Track"/>
    <n v="1"/>
    <s v="Valid"/>
    <x v="0"/>
    <x v="0"/>
  </r>
  <r>
    <x v="3658"/>
    <s v="CUST00190"/>
    <s v="POL02651"/>
    <x v="4"/>
    <s v="East"/>
    <m/>
    <d v="2025-05-19T00:00:00"/>
    <d v="2025-05-28T00:00:00"/>
    <s v="Rejected"/>
    <n v="9"/>
    <n v="15"/>
    <s v="AGT023"/>
    <s v="Health"/>
    <s v="Fast Track"/>
    <n v="1"/>
    <s v="Missing Amount"/>
    <x v="1"/>
    <x v="3"/>
  </r>
  <r>
    <x v="3659"/>
    <s v="CUST00266"/>
    <s v="POL02009"/>
    <x v="6"/>
    <s v="West"/>
    <n v="126559.71"/>
    <d v="2025-09-17T00:00:00"/>
    <d v="2025-09-22T00:00:00"/>
    <s v="Settled"/>
    <n v="5"/>
    <n v="12"/>
    <s v="AGT063"/>
    <s v="Home"/>
    <s v="Fast Track"/>
    <n v="1"/>
    <s v="Valid"/>
    <x v="4"/>
    <x v="1"/>
  </r>
  <r>
    <x v="3660"/>
    <s v="CUST00764"/>
    <s v="POL00932"/>
    <x v="0"/>
    <s v="East"/>
    <n v="54103.12"/>
    <d v="2025-03-13T00:00:00"/>
    <d v="2025-03-24T00:00:00"/>
    <s v="Settled"/>
    <n v="11"/>
    <n v="10"/>
    <s v="AGT075"/>
    <s v="Motor"/>
    <s v="Standard"/>
    <n v="1"/>
    <s v="Valid"/>
    <x v="1"/>
    <x v="3"/>
  </r>
  <r>
    <x v="3661"/>
    <s v="CUST02489"/>
    <s v="POL01933"/>
    <x v="0"/>
    <s v="Central"/>
    <n v="54990.94"/>
    <d v="2025-05-13T00:00:00"/>
    <d v="2025-05-28T00:00:00"/>
    <s v="Settled"/>
    <n v="15"/>
    <n v="10"/>
    <s v="AGT028"/>
    <s v="Motor"/>
    <s v="Standard"/>
    <n v="1"/>
    <s v="Valid"/>
    <x v="4"/>
    <x v="4"/>
  </r>
  <r>
    <x v="3662"/>
    <s v="CUST00749"/>
    <s v="POL01582"/>
    <x v="12"/>
    <s v="West"/>
    <n v="11683.49"/>
    <d v="2025-05-05T00:00:00"/>
    <d v="2025-05-14T00:00:00"/>
    <s v="Settled"/>
    <n v="9"/>
    <n v="7"/>
    <s v="AGT056"/>
    <s v="Travel"/>
    <s v="Standard"/>
    <n v="1"/>
    <s v="Valid"/>
    <x v="4"/>
    <x v="1"/>
  </r>
  <r>
    <x v="3663"/>
    <s v="CUST00632"/>
    <s v="POL03043"/>
    <x v="9"/>
    <s v="South"/>
    <n v="275949.06"/>
    <d v="2025-10-05T00:00:00"/>
    <m/>
    <s v="Pending"/>
    <n v="13"/>
    <n v="12"/>
    <s v="AGT057"/>
    <s v="Home"/>
    <s v="Standard"/>
    <n v="1"/>
    <s v="Valid"/>
    <x v="4"/>
    <x v="0"/>
  </r>
  <r>
    <x v="3664"/>
    <s v="CUST02066"/>
    <s v="POL01436"/>
    <x v="6"/>
    <s v="West"/>
    <n v="49457.04"/>
    <d v="2025-06-23T00:00:00"/>
    <d v="2025-07-03T00:00:00"/>
    <s v="Settled"/>
    <n v="10"/>
    <n v="12"/>
    <s v="AGT063"/>
    <s v="Home"/>
    <s v="Standard"/>
    <n v="1"/>
    <s v="Valid"/>
    <x v="0"/>
    <x v="1"/>
  </r>
  <r>
    <x v="3665"/>
    <s v="CUST01196"/>
    <s v="POL02420"/>
    <x v="8"/>
    <s v="North"/>
    <n v="134804.31"/>
    <d v="2025-09-20T00:00:00"/>
    <d v="2025-10-08T00:00:00"/>
    <s v="Settled"/>
    <n v="18"/>
    <n v="20"/>
    <s v="AGT007"/>
    <s v="Life"/>
    <s v="Standard"/>
    <n v="1"/>
    <s v="Valid"/>
    <x v="3"/>
    <x v="2"/>
  </r>
  <r>
    <x v="3666"/>
    <s v="CUST00627"/>
    <s v="POL00556"/>
    <x v="9"/>
    <s v="Central"/>
    <n v="103262.85"/>
    <d v="2025-01-26T00:00:00"/>
    <d v="2025-02-03T00:00:00"/>
    <s v="Settled"/>
    <n v="8"/>
    <n v="12"/>
    <s v="AGT024"/>
    <s v="Home"/>
    <s v="Fast Track"/>
    <n v="1"/>
    <s v="Valid"/>
    <x v="1"/>
    <x v="4"/>
  </r>
  <r>
    <x v="3667"/>
    <s v="CUST02320"/>
    <s v="POL02187"/>
    <x v="3"/>
    <s v="South"/>
    <n v="41324.22"/>
    <d v="2025-02-01T00:00:00"/>
    <d v="2025-02-14T00:00:00"/>
    <s v="Settled"/>
    <n v="13"/>
    <n v="10"/>
    <s v="AGT054"/>
    <s v="Motor"/>
    <s v="Standard"/>
    <n v="1"/>
    <s v="Valid"/>
    <x v="1"/>
    <x v="0"/>
  </r>
  <r>
    <x v="3668"/>
    <s v="CUST01018"/>
    <s v="POL01453"/>
    <x v="0"/>
    <s v="West"/>
    <n v="112108.35"/>
    <d v="2025-11-12T00:00:00"/>
    <m/>
    <s v="Pending"/>
    <n v="13"/>
    <n v="10"/>
    <s v="AGT024"/>
    <s v="Motor"/>
    <s v="Manual Review"/>
    <n v="1"/>
    <s v="Valid"/>
    <x v="2"/>
    <x v="1"/>
  </r>
  <r>
    <x v="3669"/>
    <s v="CUST00218"/>
    <s v="POL01395"/>
    <x v="10"/>
    <s v="West"/>
    <n v="21207.99"/>
    <d v="2025-01-18T00:00:00"/>
    <d v="2025-01-25T00:00:00"/>
    <s v="Settled"/>
    <n v="7"/>
    <n v="7"/>
    <s v="AGT053"/>
    <s v="Travel"/>
    <s v="Standard"/>
    <n v="1"/>
    <s v="Valid"/>
    <x v="4"/>
    <x v="1"/>
  </r>
  <r>
    <x v="3670"/>
    <s v="CUST01899"/>
    <s v="POL02416"/>
    <x v="12"/>
    <s v="North"/>
    <n v="29977.06"/>
    <d v="2025-08-12T00:00:00"/>
    <d v="2025-08-13T00:00:00"/>
    <s v="Rejected"/>
    <n v="1"/>
    <n v="7"/>
    <s v="AGT072"/>
    <s v="Travel"/>
    <s v="Fast Track"/>
    <n v="1"/>
    <s v="Valid"/>
    <x v="2"/>
    <x v="2"/>
  </r>
  <r>
    <x v="3671"/>
    <s v="CUST01864"/>
    <s v="POL01549"/>
    <x v="3"/>
    <s v="West"/>
    <n v="70021.88"/>
    <d v="2025-02-19T00:00:00"/>
    <d v="2025-02-28T00:00:00"/>
    <s v="Settled"/>
    <n v="9"/>
    <n v="10"/>
    <s v="AGT066"/>
    <s v="Motor"/>
    <s v="Fast Track"/>
    <n v="1"/>
    <s v="Valid"/>
    <x v="4"/>
    <x v="1"/>
  </r>
  <r>
    <x v="3672"/>
    <s v="CUST00068"/>
    <s v="POL00189"/>
    <x v="2"/>
    <s v="South"/>
    <n v="564958.5"/>
    <d v="2025-06-22T00:00:00"/>
    <d v="2025-07-17T00:00:00"/>
    <s v="Settled"/>
    <n v="25"/>
    <n v="20"/>
    <s v="AGT040"/>
    <s v="Life"/>
    <s v="Manual Review"/>
    <n v="1"/>
    <s v="Valid"/>
    <x v="2"/>
    <x v="0"/>
  </r>
  <r>
    <x v="3673"/>
    <s v="CUST01083"/>
    <s v="POL01245"/>
    <x v="1"/>
    <s v="South"/>
    <n v="212891.69"/>
    <d v="2025-10-02T00:00:00"/>
    <d v="2025-10-28T00:00:00"/>
    <s v="Settled"/>
    <n v="26"/>
    <n v="20"/>
    <s v="AGT017"/>
    <s v="Life"/>
    <s v="Standard"/>
    <n v="1"/>
    <s v="Valid"/>
    <x v="3"/>
    <x v="0"/>
  </r>
  <r>
    <x v="3674"/>
    <s v="CUST01952"/>
    <s v="POL03083"/>
    <x v="11"/>
    <s v="North"/>
    <n v="21927.14"/>
    <d v="2025-06-08T00:00:00"/>
    <d v="2025-06-21T00:00:00"/>
    <s v="Settled"/>
    <n v="13"/>
    <n v="10"/>
    <s v="AGT026"/>
    <s v="Motor"/>
    <s v="Standard"/>
    <n v="1"/>
    <s v="Valid"/>
    <x v="4"/>
    <x v="2"/>
  </r>
  <r>
    <x v="3675"/>
    <s v="CUST01992"/>
    <s v="POL03029"/>
    <x v="3"/>
    <s v="West"/>
    <n v="38402.75"/>
    <d v="2025-04-01T00:00:00"/>
    <d v="2025-04-20T00:00:00"/>
    <s v="Settled"/>
    <n v="19"/>
    <n v="10"/>
    <s v="AGT045"/>
    <s v="Motor"/>
    <s v="Manual Review"/>
    <n v="1"/>
    <s v="Valid"/>
    <x v="4"/>
    <x v="1"/>
  </r>
  <r>
    <x v="3676"/>
    <s v="CUST00708"/>
    <s v="POL01966"/>
    <x v="14"/>
    <s v="Central"/>
    <n v="178020.82"/>
    <d v="2025-02-24T00:00:00"/>
    <m/>
    <s v="Under Review"/>
    <n v="25"/>
    <n v="15"/>
    <s v="AGT060"/>
    <s v="Health"/>
    <s v="Fraud Review"/>
    <n v="1"/>
    <s v="Valid"/>
    <x v="2"/>
    <x v="4"/>
  </r>
  <r>
    <x v="3677"/>
    <s v="CUST00590"/>
    <s v="POL02042"/>
    <x v="2"/>
    <s v="North"/>
    <n v="376162.8"/>
    <d v="2025-05-13T00:00:00"/>
    <d v="2025-05-28T00:00:00"/>
    <s v="Settled"/>
    <n v="15"/>
    <n v="20"/>
    <s v="AGT073"/>
    <s v="Life"/>
    <s v="Fast Track"/>
    <n v="1"/>
    <s v="Valid"/>
    <x v="4"/>
    <x v="2"/>
  </r>
  <r>
    <x v="3678"/>
    <s v="CUST00110"/>
    <s v="POL00842"/>
    <x v="11"/>
    <s v="West"/>
    <n v="51091.58"/>
    <d v="2025-11-12T00:00:00"/>
    <d v="2025-11-20T00:00:00"/>
    <s v="Settled"/>
    <n v="8"/>
    <n v="10"/>
    <s v="AGT068"/>
    <s v="Motor"/>
    <s v="Standard"/>
    <n v="1"/>
    <s v="Valid"/>
    <x v="3"/>
    <x v="1"/>
  </r>
  <r>
    <x v="3679"/>
    <s v="CUST02196"/>
    <s v="POL02498"/>
    <x v="1"/>
    <s v="Central"/>
    <n v="312158.40999999997"/>
    <d v="2025-07-13T00:00:00"/>
    <m/>
    <s v="Pending"/>
    <n v="22"/>
    <n v="20"/>
    <s v="AGT018"/>
    <s v="Life"/>
    <s v="Standard"/>
    <n v="1"/>
    <s v="Valid"/>
    <x v="0"/>
    <x v="4"/>
  </r>
  <r>
    <x v="3680"/>
    <s v="CUST01199"/>
    <s v="POL01919"/>
    <x v="14"/>
    <s v="North"/>
    <n v="71520.98"/>
    <d v="2025-06-05T00:00:00"/>
    <d v="2025-06-14T00:00:00"/>
    <s v="Settled"/>
    <n v="9"/>
    <n v="15"/>
    <s v="AGT009"/>
    <s v="Health"/>
    <s v="Standard"/>
    <n v="1"/>
    <s v="Valid"/>
    <x v="2"/>
    <x v="2"/>
  </r>
  <r>
    <x v="3681"/>
    <s v="CUST00184"/>
    <s v="POL00120"/>
    <x v="9"/>
    <s v="Central"/>
    <n v="183548.64"/>
    <d v="2025-08-06T00:00:00"/>
    <d v="2025-08-16T00:00:00"/>
    <s v="Settled"/>
    <n v="10"/>
    <n v="12"/>
    <s v="AGT010"/>
    <s v="Home"/>
    <s v="Standard"/>
    <n v="1"/>
    <s v="Valid"/>
    <x v="1"/>
    <x v="4"/>
  </r>
  <r>
    <x v="3682"/>
    <s v="CUST01009"/>
    <s v="POL03039"/>
    <x v="0"/>
    <s v="North"/>
    <n v="80943.199999999997"/>
    <d v="2025-06-27T00:00:00"/>
    <d v="2025-07-13T00:00:00"/>
    <s v="Settled"/>
    <n v="16"/>
    <n v="10"/>
    <s v="AGT018"/>
    <s v="Motor"/>
    <s v="Manual Review"/>
    <n v="1"/>
    <s v="Valid"/>
    <x v="0"/>
    <x v="2"/>
  </r>
  <r>
    <x v="3683"/>
    <s v="CUST01757"/>
    <s v="POL02728"/>
    <x v="1"/>
    <s v="West"/>
    <n v="250261.83"/>
    <d v="2025-05-23T00:00:00"/>
    <m/>
    <s v="Pending"/>
    <n v="20"/>
    <n v="20"/>
    <s v="AGT028"/>
    <s v="Life"/>
    <s v="Standard"/>
    <n v="1"/>
    <s v="Valid"/>
    <x v="2"/>
    <x v="1"/>
  </r>
  <r>
    <x v="3684"/>
    <s v="CUST01783"/>
    <s v="POL00262"/>
    <x v="14"/>
    <s v="East"/>
    <n v="154335.72"/>
    <d v="2025-02-25T00:00:00"/>
    <d v="2025-03-09T00:00:00"/>
    <s v="Settled"/>
    <n v="12"/>
    <n v="15"/>
    <s v="AGT004"/>
    <s v="Health"/>
    <s v="Fast Track"/>
    <n v="1"/>
    <s v="Valid"/>
    <x v="1"/>
    <x v="3"/>
  </r>
  <r>
    <x v="3685"/>
    <s v="CUST00723"/>
    <s v="POL01337"/>
    <x v="4"/>
    <s v="Central"/>
    <n v="182650.52"/>
    <d v="2025-05-31T00:00:00"/>
    <d v="2025-06-18T00:00:00"/>
    <s v="Settled"/>
    <n v="18"/>
    <n v="15"/>
    <s v="AGT078"/>
    <s v="Health"/>
    <s v="Standard"/>
    <n v="1"/>
    <s v="Valid"/>
    <x v="0"/>
    <x v="4"/>
  </r>
  <r>
    <x v="3686"/>
    <s v="CUST02109"/>
    <s v="POL02377"/>
    <x v="11"/>
    <s v="South"/>
    <n v="35759.410000000003"/>
    <d v="2025-04-01T00:00:00"/>
    <d v="2025-04-04T00:00:00"/>
    <s v="Settled"/>
    <n v="3"/>
    <n v="10"/>
    <s v="AGT028"/>
    <s v="Motor"/>
    <s v="Standard"/>
    <n v="1"/>
    <s v="Valid"/>
    <x v="2"/>
    <x v="0"/>
  </r>
  <r>
    <x v="3687"/>
    <s v="CUST01544"/>
    <s v="POL02359"/>
    <x v="4"/>
    <s v="South"/>
    <n v="47321.46"/>
    <d v="2025-04-20T00:00:00"/>
    <m/>
    <s v="Under Review"/>
    <n v="18"/>
    <n v="15"/>
    <s v="AGT013"/>
    <s v="Health"/>
    <s v="Standard"/>
    <n v="1"/>
    <s v="Valid"/>
    <x v="4"/>
    <x v="0"/>
  </r>
  <r>
    <x v="3688"/>
    <s v="CUST00216"/>
    <s v="POL00536"/>
    <x v="3"/>
    <s v="West"/>
    <n v="309523.48"/>
    <d v="2025-04-12T00:00:00"/>
    <d v="2025-05-10T00:00:00"/>
    <s v="Settled"/>
    <n v="28"/>
    <n v="10"/>
    <s v="AGT043"/>
    <s v="Motor"/>
    <s v="Fraud Review"/>
    <n v="1"/>
    <s v="Valid"/>
    <x v="3"/>
    <x v="1"/>
  </r>
  <r>
    <x v="3689"/>
    <s v="CUST01167"/>
    <s v="POL00129"/>
    <x v="5"/>
    <s v="West"/>
    <n v="127689.76"/>
    <d v="2025-02-01T00:00:00"/>
    <d v="2025-03-02T00:00:00"/>
    <s v="Settled"/>
    <n v="29"/>
    <n v="15"/>
    <s v="AGT010"/>
    <s v="Health"/>
    <s v="Fraud Review"/>
    <n v="1"/>
    <s v="Valid"/>
    <x v="2"/>
    <x v="1"/>
  </r>
  <r>
    <x v="3690"/>
    <s v="CUST01634"/>
    <s v="POL03151"/>
    <x v="7"/>
    <s v="East"/>
    <n v="88789.15"/>
    <d v="2025-06-24T00:00:00"/>
    <d v="2025-07-01T00:00:00"/>
    <s v="Settled"/>
    <n v="7"/>
    <n v="7"/>
    <s v="AGT069"/>
    <s v="Travel"/>
    <s v="Fast Track"/>
    <n v="1"/>
    <s v="Valid"/>
    <x v="1"/>
    <x v="3"/>
  </r>
  <r>
    <x v="3691"/>
    <s v="CUST02358"/>
    <s v="POL02861"/>
    <x v="2"/>
    <s v="West"/>
    <n v="535832.48"/>
    <d v="2025-02-19T00:00:00"/>
    <d v="2025-03-07T00:00:00"/>
    <s v="Settled"/>
    <n v="16"/>
    <n v="20"/>
    <s v="AGT080"/>
    <s v="Life"/>
    <s v="Standard"/>
    <n v="1"/>
    <s v="Valid"/>
    <x v="0"/>
    <x v="1"/>
  </r>
  <r>
    <x v="3692"/>
    <s v="CUST02404"/>
    <s v="POL02363"/>
    <x v="10"/>
    <s v="West"/>
    <n v="40440.239999999998"/>
    <d v="2025-05-17T00:00:00"/>
    <d v="2025-05-21T00:00:00"/>
    <s v="Settled"/>
    <n v="4"/>
    <n v="7"/>
    <s v="AGT074"/>
    <s v="Travel"/>
    <s v="Standard"/>
    <n v="1"/>
    <s v="Valid"/>
    <x v="4"/>
    <x v="1"/>
  </r>
  <r>
    <x v="3693"/>
    <s v="CUST01891"/>
    <s v="POL02112"/>
    <x v="1"/>
    <s v="North"/>
    <n v="74808.7"/>
    <d v="2025-10-25T00:00:00"/>
    <d v="2025-11-18T00:00:00"/>
    <s v="Settled"/>
    <n v="24"/>
    <n v="20"/>
    <s v="AGT032"/>
    <s v="Life"/>
    <s v="Manual Review"/>
    <n v="1"/>
    <s v="Valid"/>
    <x v="2"/>
    <x v="2"/>
  </r>
  <r>
    <x v="3694"/>
    <s v="CUST00377"/>
    <s v="POL02197"/>
    <x v="3"/>
    <s v="North"/>
    <n v="29389.31"/>
    <d v="2025-10-10T00:00:00"/>
    <d v="2025-10-16T00:00:00"/>
    <s v="Settled"/>
    <n v="6"/>
    <n v="10"/>
    <s v="AGT051"/>
    <s v="Motor"/>
    <s v="Fast Track"/>
    <n v="1"/>
    <s v="Valid"/>
    <x v="3"/>
    <x v="2"/>
  </r>
  <r>
    <x v="3695"/>
    <s v="CUST02138"/>
    <s v="POL01465"/>
    <x v="4"/>
    <s v="North"/>
    <n v="129717.77"/>
    <d v="2025-11-22T00:00:00"/>
    <d v="2025-12-01T00:00:00"/>
    <s v="Settled"/>
    <n v="9"/>
    <n v="15"/>
    <s v="AGT012"/>
    <s v="Health"/>
    <s v="Standard"/>
    <n v="1"/>
    <s v="Valid"/>
    <x v="0"/>
    <x v="2"/>
  </r>
  <r>
    <x v="3696"/>
    <s v="CUST02046"/>
    <s v="POL02191"/>
    <x v="3"/>
    <s v="North"/>
    <n v="61085.55"/>
    <d v="2025-02-19T00:00:00"/>
    <d v="2025-02-22T00:00:00"/>
    <s v="Settled"/>
    <n v="3"/>
    <n v="12"/>
    <s v="AGT004"/>
    <s v="Home"/>
    <s v="Standard"/>
    <n v="1"/>
    <s v="Valid"/>
    <x v="3"/>
    <x v="2"/>
  </r>
  <r>
    <x v="3697"/>
    <s v="CUST00729"/>
    <s v="POL00972"/>
    <x v="14"/>
    <s v="West"/>
    <n v="77190.97"/>
    <d v="2025-10-03T00:00:00"/>
    <d v="2025-10-12T00:00:00"/>
    <s v="Settled"/>
    <n v="9"/>
    <n v="15"/>
    <s v="AGT045"/>
    <s v="Health"/>
    <s v="Standard"/>
    <n v="1"/>
    <s v="Valid"/>
    <x v="0"/>
    <x v="1"/>
  </r>
  <r>
    <x v="3698"/>
    <s v="CUST02062"/>
    <s v="POL00268"/>
    <x v="7"/>
    <s v="South"/>
    <n v="54213.07"/>
    <d v="2025-09-29T00:00:00"/>
    <d v="2025-10-10T00:00:00"/>
    <s v="Settled"/>
    <n v="11"/>
    <n v="7"/>
    <s v="AGT060"/>
    <s v="Travel"/>
    <s v="Manual Review"/>
    <n v="1"/>
    <s v="Valid"/>
    <x v="3"/>
    <x v="0"/>
  </r>
  <r>
    <x v="3699"/>
    <s v="CUST00603"/>
    <s v="POL00996"/>
    <x v="1"/>
    <s v="East"/>
    <n v="327651.02"/>
    <d v="2025-04-13T00:00:00"/>
    <d v="2025-05-06T00:00:00"/>
    <s v="Settled"/>
    <n v="23"/>
    <n v="20"/>
    <s v="AGT002"/>
    <s v="Life"/>
    <s v="Standard"/>
    <n v="1"/>
    <s v="Valid"/>
    <x v="4"/>
    <x v="3"/>
  </r>
  <r>
    <x v="3700"/>
    <s v="CUST01231"/>
    <s v="POL00941"/>
    <x v="11"/>
    <s v="North"/>
    <n v="84233.51"/>
    <d v="2025-05-02T00:00:00"/>
    <m/>
    <s v="Under Review"/>
    <n v="7"/>
    <n v="10"/>
    <s v="AGT080"/>
    <s v="Motor"/>
    <s v="Standard"/>
    <n v="1"/>
    <s v="Valid"/>
    <x v="4"/>
    <x v="2"/>
  </r>
  <r>
    <x v="3701"/>
    <s v="CUST00282"/>
    <s v="POL00971"/>
    <x v="14"/>
    <s v="Central"/>
    <n v="209520.52"/>
    <d v="2025-03-01T00:00:00"/>
    <d v="2025-03-17T00:00:00"/>
    <s v="Settled"/>
    <n v="16"/>
    <n v="15"/>
    <s v="AGT035"/>
    <s v="Health"/>
    <s v="Standard"/>
    <n v="1"/>
    <s v="Valid"/>
    <x v="2"/>
    <x v="4"/>
  </r>
  <r>
    <x v="3702"/>
    <s v="CUST01222"/>
    <s v="POL01508"/>
    <x v="5"/>
    <s v="North"/>
    <n v="223449.79"/>
    <d v="2025-11-19T00:00:00"/>
    <d v="2025-12-11T00:00:00"/>
    <s v="Settled"/>
    <n v="22"/>
    <n v="15"/>
    <s v="AGT050"/>
    <s v="Health"/>
    <s v="Manual Review"/>
    <n v="1"/>
    <s v="Valid"/>
    <x v="1"/>
    <x v="2"/>
  </r>
  <r>
    <x v="3703"/>
    <s v="CUST00990"/>
    <s v="POL00420"/>
    <x v="6"/>
    <s v="North"/>
    <n v="106046.28"/>
    <d v="2025-06-20T00:00:00"/>
    <m/>
    <s v="Pending"/>
    <n v="16"/>
    <n v="12"/>
    <s v="AGT003"/>
    <s v="Home"/>
    <s v="Standard"/>
    <n v="1"/>
    <s v="Valid"/>
    <x v="1"/>
    <x v="2"/>
  </r>
  <r>
    <x v="3704"/>
    <s v="CUST01055"/>
    <s v="POL01305"/>
    <x v="7"/>
    <s v="West"/>
    <n v="68666.83"/>
    <d v="2025-04-07T00:00:00"/>
    <d v="2025-04-11T00:00:00"/>
    <s v="Settled"/>
    <n v="4"/>
    <n v="7"/>
    <s v="AGT071"/>
    <s v="Travel"/>
    <s v="Standard"/>
    <n v="1"/>
    <s v="Valid"/>
    <x v="3"/>
    <x v="1"/>
  </r>
  <r>
    <x v="3705"/>
    <s v="CUST01546"/>
    <s v="POL01485"/>
    <x v="3"/>
    <s v="North"/>
    <n v="58905.77"/>
    <d v="2025-02-01T00:00:00"/>
    <m/>
    <s v="Pending"/>
    <n v="11"/>
    <n v="12"/>
    <s v="AGT046"/>
    <s v="Home"/>
    <s v="Manual Review"/>
    <n v="1"/>
    <s v="Valid"/>
    <x v="3"/>
    <x v="2"/>
  </r>
  <r>
    <x v="3706"/>
    <s v="CUST02392"/>
    <s v="POL00602"/>
    <x v="11"/>
    <s v="West"/>
    <n v="75324.100000000006"/>
    <d v="2025-06-17T00:00:00"/>
    <d v="2025-06-27T00:00:00"/>
    <s v="Settled"/>
    <n v="10"/>
    <n v="10"/>
    <s v="AGT039"/>
    <s v="Motor"/>
    <s v="Standard"/>
    <n v="1"/>
    <s v="Valid"/>
    <x v="3"/>
    <x v="1"/>
  </r>
  <r>
    <x v="3707"/>
    <s v="CUST01717"/>
    <s v="POL01452"/>
    <x v="0"/>
    <s v="South"/>
    <n v="93906.37"/>
    <d v="2025-11-02T00:00:00"/>
    <d v="2025-11-17T00:00:00"/>
    <s v="Settled"/>
    <n v="15"/>
    <n v="10"/>
    <s v="AGT050"/>
    <s v="Motor"/>
    <s v="Standard"/>
    <n v="1"/>
    <s v="Valid"/>
    <x v="0"/>
    <x v="0"/>
  </r>
  <r>
    <x v="3708"/>
    <s v="CUST00274"/>
    <s v="POL02158"/>
    <x v="9"/>
    <s v="West"/>
    <n v="102716.17"/>
    <d v="2025-05-08T00:00:00"/>
    <d v="2025-05-23T00:00:00"/>
    <s v="Settled"/>
    <n v="15"/>
    <n v="12"/>
    <s v="AGT067"/>
    <s v="Home"/>
    <s v="Standard"/>
    <n v="1"/>
    <s v="Valid"/>
    <x v="2"/>
    <x v="1"/>
  </r>
  <r>
    <x v="3709"/>
    <s v="CUST00711"/>
    <s v="POL01319"/>
    <x v="2"/>
    <s v="North"/>
    <n v="259679.9"/>
    <d v="2025-09-14T00:00:00"/>
    <d v="2025-10-07T00:00:00"/>
    <s v="Settled"/>
    <n v="23"/>
    <n v="20"/>
    <s v="AGT001"/>
    <s v="Life"/>
    <s v="Standard"/>
    <n v="1"/>
    <s v="Valid"/>
    <x v="3"/>
    <x v="2"/>
  </r>
  <r>
    <x v="3710"/>
    <s v="CUST01669"/>
    <s v="POL00008"/>
    <x v="5"/>
    <s v="South"/>
    <n v="41059.9"/>
    <d v="2025-04-23T00:00:00"/>
    <d v="2025-05-07T00:00:00"/>
    <s v="Settled"/>
    <n v="14"/>
    <n v="15"/>
    <s v="AGT004"/>
    <s v="Health"/>
    <s v="Standard"/>
    <n v="1"/>
    <s v="Valid"/>
    <x v="1"/>
    <x v="0"/>
  </r>
  <r>
    <x v="3711"/>
    <s v="CUST02045"/>
    <s v="POL02250"/>
    <x v="14"/>
    <s v="East"/>
    <n v="83057.37"/>
    <d v="2025-11-22T00:00:00"/>
    <d v="2025-12-10T00:00:00"/>
    <s v="Settled"/>
    <n v="18"/>
    <n v="15"/>
    <s v="AGT042"/>
    <s v="Health"/>
    <s v="Standard"/>
    <n v="1"/>
    <s v="Valid"/>
    <x v="3"/>
    <x v="3"/>
  </r>
  <r>
    <x v="3712"/>
    <s v="CUST01940"/>
    <s v="POL01852"/>
    <x v="14"/>
    <s v="West"/>
    <n v="29878.6"/>
    <d v="2025-08-01T00:00:00"/>
    <d v="2025-08-11T00:00:00"/>
    <s v="Settled"/>
    <n v="10"/>
    <n v="15"/>
    <s v="AGT063"/>
    <s v="Health"/>
    <s v="Standard"/>
    <n v="1"/>
    <s v="Valid"/>
    <x v="3"/>
    <x v="1"/>
  </r>
  <r>
    <x v="3713"/>
    <s v="CUST00562"/>
    <s v="POL01344"/>
    <x v="9"/>
    <s v="West"/>
    <n v="100878.11"/>
    <d v="2025-10-13T00:00:00"/>
    <d v="2025-11-01T00:00:00"/>
    <s v="Settled"/>
    <n v="19"/>
    <n v="12"/>
    <s v="AGT076"/>
    <s v="Home"/>
    <s v="Manual Review"/>
    <n v="1"/>
    <s v="Valid"/>
    <x v="1"/>
    <x v="1"/>
  </r>
  <r>
    <x v="3714"/>
    <s v="CUST01608"/>
    <s v="POL00074"/>
    <x v="4"/>
    <s v="South"/>
    <n v="88398.12"/>
    <d v="2025-07-20T00:00:00"/>
    <d v="2025-08-18T00:00:00"/>
    <s v="Settled"/>
    <n v="29"/>
    <n v="15"/>
    <s v="AGT008"/>
    <s v="Health"/>
    <s v="Fraud Review"/>
    <n v="1"/>
    <s v="Valid"/>
    <x v="0"/>
    <x v="0"/>
  </r>
  <r>
    <x v="3715"/>
    <s v="CUST00262"/>
    <s v="POL00285"/>
    <x v="3"/>
    <s v="West"/>
    <n v="105508.03"/>
    <d v="2025-05-17T00:00:00"/>
    <d v="2025-05-28T00:00:00"/>
    <s v="Settled"/>
    <n v="11"/>
    <n v="10"/>
    <s v="AGT032"/>
    <s v="Motor"/>
    <s v="Standard"/>
    <n v="1"/>
    <s v="Valid"/>
    <x v="4"/>
    <x v="1"/>
  </r>
  <r>
    <x v="3716"/>
    <s v="CUST00396"/>
    <s v="POL00255"/>
    <x v="9"/>
    <s v="North"/>
    <n v="51207.59"/>
    <d v="2025-01-16T00:00:00"/>
    <d v="2025-01-31T00:00:00"/>
    <s v="Settled"/>
    <n v="15"/>
    <n v="12"/>
    <s v="AGT063"/>
    <s v="Home"/>
    <s v="Manual Review"/>
    <n v="1"/>
    <s v="Valid"/>
    <x v="2"/>
    <x v="2"/>
  </r>
  <r>
    <x v="3717"/>
    <s v="CUST00097"/>
    <s v="POL02727"/>
    <x v="14"/>
    <s v="West"/>
    <n v="106014.06"/>
    <d v="2025-04-15T00:00:00"/>
    <d v="2025-04-25T00:00:00"/>
    <s v="Settled"/>
    <n v="10"/>
    <n v="15"/>
    <s v="AGT077"/>
    <s v="Health"/>
    <s v="Standard"/>
    <n v="1"/>
    <s v="Valid"/>
    <x v="2"/>
    <x v="1"/>
  </r>
  <r>
    <x v="3718"/>
    <s v="CUST01001"/>
    <s v="POL00989"/>
    <x v="3"/>
    <s v="Central"/>
    <n v="94131.47"/>
    <d v="2025-03-17T00:00:00"/>
    <m/>
    <s v="Under Review"/>
    <n v="5"/>
    <n v="10"/>
    <s v="AGT021"/>
    <s v="Motor"/>
    <s v="Fast Track"/>
    <n v="1"/>
    <s v="Valid"/>
    <x v="3"/>
    <x v="4"/>
  </r>
  <r>
    <x v="3719"/>
    <s v="CUST02265"/>
    <s v="POL01361"/>
    <x v="9"/>
    <s v="North"/>
    <n v="108434.07"/>
    <d v="2025-10-06T00:00:00"/>
    <d v="2025-10-25T00:00:00"/>
    <s v="Settled"/>
    <n v="19"/>
    <n v="12"/>
    <s v="AGT078"/>
    <s v="Home"/>
    <s v="Standard"/>
    <n v="1"/>
    <s v="Valid"/>
    <x v="3"/>
    <x v="2"/>
  </r>
  <r>
    <x v="3720"/>
    <s v="CUST00481"/>
    <s v="POL02228"/>
    <x v="3"/>
    <s v="North"/>
    <n v="86939.53"/>
    <d v="2025-07-09T00:00:00"/>
    <d v="2025-07-24T00:00:00"/>
    <s v="Settled"/>
    <n v="15"/>
    <n v="10"/>
    <s v="AGT065"/>
    <s v="Motor"/>
    <s v="Standard"/>
    <n v="1"/>
    <s v="Valid"/>
    <x v="1"/>
    <x v="2"/>
  </r>
  <r>
    <x v="3721"/>
    <s v="CUST02008"/>
    <s v="POL02097"/>
    <x v="10"/>
    <s v="West"/>
    <n v="35752.46"/>
    <d v="2025-07-16T00:00:00"/>
    <d v="2025-07-23T00:00:00"/>
    <s v="Settled"/>
    <n v="7"/>
    <n v="7"/>
    <s v="AGT020"/>
    <s v="Travel"/>
    <s v="Standard"/>
    <n v="1"/>
    <s v="Valid"/>
    <x v="2"/>
    <x v="1"/>
  </r>
  <r>
    <x v="3722"/>
    <s v="CUST00074"/>
    <s v="POL00207"/>
    <x v="11"/>
    <s v="Central"/>
    <n v="11988.43"/>
    <d v="2025-11-22T00:00:00"/>
    <m/>
    <s v="Under Review"/>
    <n v="13"/>
    <n v="10"/>
    <s v="AGT066"/>
    <s v="Motor"/>
    <s v="Standard"/>
    <n v="1"/>
    <s v="Valid"/>
    <x v="0"/>
    <x v="4"/>
  </r>
  <r>
    <x v="3723"/>
    <s v="CUST01544"/>
    <s v="POL02976"/>
    <x v="3"/>
    <s v="West"/>
    <n v="60406.58"/>
    <d v="2025-10-21T00:00:00"/>
    <d v="2025-10-24T00:00:00"/>
    <s v="Settled"/>
    <n v="3"/>
    <n v="12"/>
    <s v="AGT047"/>
    <s v="Home"/>
    <s v="Standard"/>
    <n v="1"/>
    <s v="Valid"/>
    <x v="4"/>
    <x v="1"/>
  </r>
  <r>
    <x v="3724"/>
    <s v="CUST01787"/>
    <s v="POL00849"/>
    <x v="14"/>
    <s v="East"/>
    <n v="342215.98"/>
    <d v="2025-08-13T00:00:00"/>
    <d v="2025-09-04T00:00:00"/>
    <s v="Settled"/>
    <n v="22"/>
    <n v="15"/>
    <s v="AGT068"/>
    <s v="Health"/>
    <s v="Standard"/>
    <n v="1"/>
    <s v="Valid"/>
    <x v="4"/>
    <x v="3"/>
  </r>
  <r>
    <x v="3725"/>
    <s v="CUST01876"/>
    <s v="POL02456"/>
    <x v="0"/>
    <s v="West"/>
    <n v="99564.57"/>
    <d v="2025-04-19T00:00:00"/>
    <d v="2025-05-02T00:00:00"/>
    <s v="Settled"/>
    <n v="13"/>
    <n v="10"/>
    <s v="AGT067"/>
    <s v="Motor"/>
    <s v="Manual Review"/>
    <n v="1"/>
    <s v="Valid"/>
    <x v="2"/>
    <x v="1"/>
  </r>
  <r>
    <x v="3726"/>
    <s v="CUST01954"/>
    <s v="POL02663"/>
    <x v="7"/>
    <s v="South"/>
    <n v="20290.52"/>
    <d v="2025-02-06T00:00:00"/>
    <m/>
    <s v="Under Review"/>
    <n v="3"/>
    <n v="7"/>
    <s v="AGT017"/>
    <s v="Travel"/>
    <s v="Standard"/>
    <n v="1"/>
    <s v="Valid"/>
    <x v="0"/>
    <x v="0"/>
  </r>
  <r>
    <x v="3727"/>
    <s v="CUST01561"/>
    <s v="POL01725"/>
    <x v="3"/>
    <s v="Central"/>
    <n v="139601"/>
    <d v="2025-07-02T00:00:00"/>
    <d v="2025-07-11T00:00:00"/>
    <s v="Settled"/>
    <n v="9"/>
    <n v="12"/>
    <s v="AGT057"/>
    <s v="Home"/>
    <s v="Standard"/>
    <n v="1"/>
    <s v="Valid"/>
    <x v="4"/>
    <x v="4"/>
  </r>
  <r>
    <x v="3728"/>
    <s v="CUST01080"/>
    <s v="POL00519"/>
    <x v="3"/>
    <s v="West"/>
    <n v="174620.79999999999"/>
    <d v="2025-11-27T00:00:00"/>
    <d v="2025-12-03T00:00:00"/>
    <s v="Settled"/>
    <n v="6"/>
    <n v="12"/>
    <s v="AGT037"/>
    <s v="Home"/>
    <s v="Fast Track"/>
    <n v="1"/>
    <s v="Valid"/>
    <x v="2"/>
    <x v="1"/>
  </r>
  <r>
    <x v="3729"/>
    <s v="CUST02184"/>
    <s v="POL01745"/>
    <x v="14"/>
    <s v="Central"/>
    <n v="231453.98"/>
    <d v="2025-06-04T00:00:00"/>
    <d v="2025-06-21T00:00:00"/>
    <s v="Settled"/>
    <n v="17"/>
    <n v="15"/>
    <s v="AGT061"/>
    <s v="Health"/>
    <s v="Standard"/>
    <n v="1"/>
    <s v="Valid"/>
    <x v="0"/>
    <x v="4"/>
  </r>
  <r>
    <x v="3730"/>
    <s v="CUST02031"/>
    <s v="POL00783"/>
    <x v="14"/>
    <s v="Central"/>
    <n v="65995.929999999993"/>
    <d v="2025-11-24T00:00:00"/>
    <d v="2025-12-02T00:00:00"/>
    <s v="Settled"/>
    <n v="8"/>
    <n v="15"/>
    <s v="AGT011"/>
    <s v="Health"/>
    <s v="Standard"/>
    <n v="1"/>
    <s v="Valid"/>
    <x v="0"/>
    <x v="4"/>
  </r>
  <r>
    <x v="3731"/>
    <s v="CUST01580"/>
    <s v="POL02719"/>
    <x v="8"/>
    <s v="Central"/>
    <n v="203643.12"/>
    <d v="2025-03-03T00:00:00"/>
    <d v="2025-03-17T00:00:00"/>
    <s v="Settled"/>
    <n v="14"/>
    <n v="20"/>
    <s v="AGT021"/>
    <s v="Life"/>
    <s v="Standard"/>
    <n v="1"/>
    <s v="Valid"/>
    <x v="1"/>
    <x v="4"/>
  </r>
  <r>
    <x v="3732"/>
    <s v="CUST00339"/>
    <s v="POL02415"/>
    <x v="5"/>
    <s v="North"/>
    <n v="61504.66"/>
    <d v="2025-01-21T00:00:00"/>
    <d v="2025-02-01T00:00:00"/>
    <s v="Settled"/>
    <n v="11"/>
    <n v="15"/>
    <s v="AGT019"/>
    <s v="Health"/>
    <s v="Standard"/>
    <n v="1"/>
    <s v="Valid"/>
    <x v="3"/>
    <x v="2"/>
  </r>
  <r>
    <x v="3733"/>
    <s v="CUST01074"/>
    <s v="POL02636"/>
    <x v="5"/>
    <s v="Central"/>
    <n v="58630.03"/>
    <d v="2025-06-30T00:00:00"/>
    <d v="2025-07-31T00:00:00"/>
    <s v="Settled"/>
    <n v="31"/>
    <n v="15"/>
    <s v="AGT074"/>
    <s v="Health"/>
    <s v="Fraud Review"/>
    <n v="1"/>
    <s v="Valid"/>
    <x v="1"/>
    <x v="4"/>
  </r>
  <r>
    <x v="3734"/>
    <s v="CUST00190"/>
    <s v="POL02651"/>
    <x v="14"/>
    <s v="South"/>
    <n v="57362.79"/>
    <d v="2025-05-05T00:00:00"/>
    <m/>
    <s v="Pending"/>
    <n v="14"/>
    <n v="15"/>
    <s v="AGT030"/>
    <s v="Health"/>
    <s v="Standard"/>
    <n v="1"/>
    <s v="Valid"/>
    <x v="1"/>
    <x v="0"/>
  </r>
  <r>
    <x v="3735"/>
    <s v="CUST01475"/>
    <s v="POL00572"/>
    <x v="8"/>
    <s v="South"/>
    <n v="338859.54"/>
    <d v="2025-01-28T00:00:00"/>
    <d v="2025-02-19T00:00:00"/>
    <s v="Rejected"/>
    <n v="22"/>
    <n v="20"/>
    <s v="AGT019"/>
    <s v="Life"/>
    <s v="Standard"/>
    <n v="1"/>
    <s v="Valid"/>
    <x v="2"/>
    <x v="0"/>
  </r>
  <r>
    <x v="3736"/>
    <s v="CUST02443"/>
    <s v="POL00098"/>
    <x v="6"/>
    <s v="South"/>
    <n v="83663.12"/>
    <d v="2025-11-11T00:00:00"/>
    <d v="2025-12-03T00:00:00"/>
    <s v="Settled"/>
    <n v="22"/>
    <n v="12"/>
    <s v="AGT059"/>
    <s v="Home"/>
    <s v="Fraud Review"/>
    <n v="1"/>
    <s v="Valid"/>
    <x v="1"/>
    <x v="0"/>
  </r>
  <r>
    <x v="3737"/>
    <s v="CUST00810"/>
    <s v="POL02005"/>
    <x v="10"/>
    <s v="South"/>
    <n v="28813.49"/>
    <d v="2025-05-06T00:00:00"/>
    <m/>
    <s v="Under Review"/>
    <n v="23"/>
    <n v="7"/>
    <s v="AGT052"/>
    <s v="Travel"/>
    <s v="Fraud Review"/>
    <n v="1"/>
    <s v="Valid"/>
    <x v="2"/>
    <x v="0"/>
  </r>
  <r>
    <x v="3738"/>
    <s v="CUST01566"/>
    <s v="POL01965"/>
    <x v="14"/>
    <s v="South"/>
    <n v="287058.07"/>
    <d v="2025-03-26T00:00:00"/>
    <d v="2025-04-16T00:00:00"/>
    <s v="Settled"/>
    <n v="21"/>
    <n v="15"/>
    <s v="AGT051"/>
    <s v="Health"/>
    <s v="Manual Review"/>
    <n v="1"/>
    <s v="Valid"/>
    <x v="0"/>
    <x v="0"/>
  </r>
  <r>
    <x v="3739"/>
    <s v="CUST00212"/>
    <s v="POL02771"/>
    <x v="11"/>
    <s v="East"/>
    <n v="34874.53"/>
    <d v="2025-06-28T00:00:00"/>
    <d v="2025-07-13T00:00:00"/>
    <s v="Settled"/>
    <n v="15"/>
    <n v="10"/>
    <s v="AGT071"/>
    <s v="Motor"/>
    <s v="Standard"/>
    <n v="1"/>
    <s v="Valid"/>
    <x v="3"/>
    <x v="3"/>
  </r>
  <r>
    <x v="3740"/>
    <s v="CUST00590"/>
    <s v="POL02042"/>
    <x v="2"/>
    <s v="North"/>
    <n v="373427.33"/>
    <d v="2025-10-10T00:00:00"/>
    <m/>
    <s v="Pending"/>
    <n v="25"/>
    <n v="20"/>
    <s v="AGT073"/>
    <s v="Life"/>
    <s v="Standard"/>
    <n v="1"/>
    <s v="Valid"/>
    <x v="4"/>
    <x v="2"/>
  </r>
  <r>
    <x v="3741"/>
    <s v="CUST01194"/>
    <s v="POL02571"/>
    <x v="11"/>
    <s v="South"/>
    <n v="31070.05"/>
    <d v="2025-02-18T00:00:00"/>
    <d v="2025-02-21T00:00:00"/>
    <s v="Settled"/>
    <n v="3"/>
    <n v="10"/>
    <s v="AGT029"/>
    <s v="Motor"/>
    <s v="Fast Track"/>
    <n v="1"/>
    <s v="Valid"/>
    <x v="1"/>
    <x v="0"/>
  </r>
  <r>
    <x v="3742"/>
    <s v="CUST02449"/>
    <s v="POL01116"/>
    <x v="5"/>
    <s v="South"/>
    <n v="155276.79999999999"/>
    <d v="2025-05-03T00:00:00"/>
    <d v="2025-05-13T00:00:00"/>
    <s v="Settled"/>
    <n v="10"/>
    <n v="15"/>
    <s v="AGT077"/>
    <s v="Health"/>
    <s v="Standard"/>
    <n v="1"/>
    <s v="Valid"/>
    <x v="0"/>
    <x v="0"/>
  </r>
  <r>
    <x v="3743"/>
    <s v="CUST01145"/>
    <s v="POL00400"/>
    <x v="3"/>
    <s v="West"/>
    <n v="134521.85999999999"/>
    <d v="2025-09-09T00:00:00"/>
    <d v="2025-09-14T00:00:00"/>
    <s v="Settled"/>
    <n v="5"/>
    <n v="10"/>
    <s v="AGT045"/>
    <s v="Motor"/>
    <s v="Fast Track"/>
    <n v="1"/>
    <s v="Valid"/>
    <x v="2"/>
    <x v="1"/>
  </r>
  <r>
    <x v="3744"/>
    <s v="CUST01479"/>
    <s v="POL00122"/>
    <x v="5"/>
    <s v="East"/>
    <n v="48359.6"/>
    <d v="2025-08-11T00:00:00"/>
    <d v="2025-09-01T00:00:00"/>
    <s v="Settled"/>
    <n v="21"/>
    <n v="15"/>
    <s v="AGT072"/>
    <s v="Health"/>
    <s v="Manual Review"/>
    <n v="1"/>
    <s v="Valid"/>
    <x v="1"/>
    <x v="3"/>
  </r>
  <r>
    <x v="3745"/>
    <s v="CUST00218"/>
    <s v="POL01395"/>
    <x v="7"/>
    <s v="West"/>
    <n v="19084.62"/>
    <d v="2025-03-05T00:00:00"/>
    <d v="2025-03-22T00:00:00"/>
    <s v="Settled"/>
    <n v="17"/>
    <n v="7"/>
    <s v="AGT056"/>
    <s v="Travel"/>
    <s v="Fraud Review"/>
    <n v="1"/>
    <s v="Valid"/>
    <x v="4"/>
    <x v="1"/>
  </r>
  <r>
    <x v="3746"/>
    <s v="CUST01162"/>
    <s v="POL00007"/>
    <x v="12"/>
    <s v="West"/>
    <n v="46273.16"/>
    <d v="2025-01-10T00:00:00"/>
    <d v="2025-01-14T00:00:00"/>
    <s v="Settled"/>
    <n v="4"/>
    <n v="7"/>
    <s v="AGT007"/>
    <s v="Travel"/>
    <s v="Standard"/>
    <n v="1"/>
    <s v="Valid"/>
    <x v="4"/>
    <x v="1"/>
  </r>
  <r>
    <x v="3747"/>
    <s v="CUST02079"/>
    <s v="POL01659"/>
    <x v="3"/>
    <s v="West"/>
    <n v="54378.61"/>
    <d v="2025-09-01T00:00:00"/>
    <d v="2025-09-03T00:00:00"/>
    <s v="Settled"/>
    <n v="2"/>
    <n v="10"/>
    <s v="AGT075"/>
    <s v="Motor"/>
    <s v="Fast Track"/>
    <n v="1"/>
    <s v="Valid"/>
    <x v="1"/>
    <x v="1"/>
  </r>
  <r>
    <x v="3748"/>
    <s v="CUST01967"/>
    <s v="POL01283"/>
    <x v="11"/>
    <s v="South"/>
    <n v="163291.78"/>
    <d v="2025-03-11T00:00:00"/>
    <d v="2025-03-19T00:00:00"/>
    <s v="Settled"/>
    <n v="8"/>
    <n v="10"/>
    <s v="AGT047"/>
    <s v="Motor"/>
    <s v="Fast Track"/>
    <n v="1"/>
    <s v="Valid"/>
    <x v="2"/>
    <x v="0"/>
  </r>
  <r>
    <x v="3749"/>
    <s v="CUST00734"/>
    <s v="POL00825"/>
    <x v="3"/>
    <s v="East"/>
    <n v="50364.68"/>
    <d v="2025-01-09T00:00:00"/>
    <m/>
    <s v="Under Review"/>
    <n v="33"/>
    <n v="12"/>
    <s v="AGT036"/>
    <s v="Home"/>
    <s v="Fraud Review"/>
    <n v="1"/>
    <s v="Valid"/>
    <x v="2"/>
    <x v="3"/>
  </r>
  <r>
    <x v="3750"/>
    <s v="CUST01102"/>
    <s v="POL01892"/>
    <x v="4"/>
    <s v="East"/>
    <n v="171182.98"/>
    <d v="2025-10-21T00:00:00"/>
    <d v="2025-11-01T00:00:00"/>
    <s v="Settled"/>
    <n v="11"/>
    <n v="15"/>
    <s v="AGT028"/>
    <s v="Health"/>
    <s v="Fast Track"/>
    <n v="1"/>
    <s v="Valid"/>
    <x v="2"/>
    <x v="3"/>
  </r>
  <r>
    <x v="3751"/>
    <s v="CUST00542"/>
    <s v="POL02175"/>
    <x v="0"/>
    <s v="North"/>
    <n v="278322.07"/>
    <d v="2025-08-19T00:00:00"/>
    <d v="2025-09-21T00:00:00"/>
    <s v="Settled"/>
    <n v="33"/>
    <n v="10"/>
    <s v="AGT049"/>
    <s v="Motor"/>
    <s v="Fraud Review"/>
    <n v="1"/>
    <s v="Valid"/>
    <x v="4"/>
    <x v="2"/>
  </r>
  <r>
    <x v="3752"/>
    <s v="CUST02019"/>
    <s v="POL00128"/>
    <x v="1"/>
    <s v="Central"/>
    <n v="387082.56"/>
    <d v="2025-06-01T00:00:00"/>
    <m/>
    <s v="Pending"/>
    <n v="28"/>
    <n v="20"/>
    <s v="AGT074"/>
    <s v="Life"/>
    <s v="Manual Review"/>
    <n v="1"/>
    <s v="Valid"/>
    <x v="0"/>
    <x v="4"/>
  </r>
  <r>
    <x v="3753"/>
    <s v="CUST01044"/>
    <s v="POL01524"/>
    <x v="2"/>
    <s v="North"/>
    <n v="198304.4"/>
    <d v="2025-05-14T00:00:00"/>
    <d v="2025-06-03T00:00:00"/>
    <s v="Settled"/>
    <n v="20"/>
    <n v="20"/>
    <s v="AGT012"/>
    <s v="Life"/>
    <s v="Manual Review"/>
    <n v="1"/>
    <s v="Valid"/>
    <x v="3"/>
    <x v="2"/>
  </r>
  <r>
    <x v="3754"/>
    <s v="CUST01301"/>
    <s v="POL03007"/>
    <x v="11"/>
    <s v="Central"/>
    <n v="39223.29"/>
    <d v="2025-10-18T00:00:00"/>
    <m/>
    <s v="Under Review"/>
    <n v="28"/>
    <n v="10"/>
    <s v="AGT018"/>
    <s v="Motor"/>
    <s v="Fraud Review"/>
    <n v="1"/>
    <s v="Valid"/>
    <x v="2"/>
    <x v="4"/>
  </r>
  <r>
    <x v="3755"/>
    <s v="CUST01826"/>
    <s v="POL00953"/>
    <x v="14"/>
    <s v="North"/>
    <n v="76503.520000000004"/>
    <d v="2025-09-21T00:00:00"/>
    <d v="2025-10-06T00:00:00"/>
    <s v="Settled"/>
    <n v="15"/>
    <n v="15"/>
    <s v="AGT006"/>
    <s v="Health"/>
    <s v="Manual Review"/>
    <n v="1"/>
    <s v="Valid"/>
    <x v="1"/>
    <x v="2"/>
  </r>
  <r>
    <x v="3756"/>
    <s v="CUST02118"/>
    <s v="POL02500"/>
    <x v="11"/>
    <s v="West"/>
    <n v="100869.51"/>
    <d v="2025-06-26T00:00:00"/>
    <d v="2025-07-13T00:00:00"/>
    <s v="Settled"/>
    <n v="17"/>
    <n v="10"/>
    <s v="AGT016"/>
    <s v="Motor"/>
    <s v="Manual Review"/>
    <n v="1"/>
    <s v="Valid"/>
    <x v="1"/>
    <x v="1"/>
  </r>
  <r>
    <x v="3757"/>
    <s v="CUST00849"/>
    <s v="POL01078"/>
    <x v="0"/>
    <s v="South"/>
    <n v="24619.97"/>
    <d v="2025-07-07T00:00:00"/>
    <d v="2025-07-23T00:00:00"/>
    <s v="Settled"/>
    <n v="16"/>
    <n v="10"/>
    <s v="AGT002"/>
    <s v="Motor"/>
    <s v="Manual Review"/>
    <n v="1"/>
    <s v="Valid"/>
    <x v="0"/>
    <x v="0"/>
  </r>
  <r>
    <x v="3758"/>
    <s v="CUST00564"/>
    <s v="POL00870"/>
    <x v="10"/>
    <s v="Central"/>
    <n v="24528.58"/>
    <d v="2025-06-29T00:00:00"/>
    <m/>
    <s v="Under Review"/>
    <n v="3"/>
    <n v="7"/>
    <s v="AGT017"/>
    <s v="Travel"/>
    <s v="Fast Track"/>
    <n v="1"/>
    <s v="Valid"/>
    <x v="4"/>
    <x v="4"/>
  </r>
  <r>
    <x v="3759"/>
    <s v="CUST02394"/>
    <s v="POL02742"/>
    <x v="5"/>
    <s v="West"/>
    <n v="92591.82"/>
    <d v="2025-05-07T00:00:00"/>
    <d v="2025-05-21T00:00:00"/>
    <s v="Settled"/>
    <n v="14"/>
    <n v="15"/>
    <s v="AGT039"/>
    <s v="Health"/>
    <s v="Standard"/>
    <n v="1"/>
    <s v="Valid"/>
    <x v="3"/>
    <x v="1"/>
  </r>
  <r>
    <x v="3760"/>
    <s v="CUST01707"/>
    <s v="POL01141"/>
    <x v="4"/>
    <s v="North"/>
    <n v="233423.84"/>
    <d v="2025-06-17T00:00:00"/>
    <m/>
    <s v="Pending"/>
    <n v="19"/>
    <n v="15"/>
    <s v="AGT067"/>
    <s v="Health"/>
    <s v="Manual Review"/>
    <n v="1"/>
    <s v="Valid"/>
    <x v="2"/>
    <x v="2"/>
  </r>
  <r>
    <x v="3761"/>
    <s v="CUST00197"/>
    <s v="POL02772"/>
    <x v="2"/>
    <s v="North"/>
    <n v="1006152.67"/>
    <d v="2025-08-10T00:00:00"/>
    <d v="2025-09-09T00:00:00"/>
    <s v="Settled"/>
    <n v="30"/>
    <n v="20"/>
    <s v="AGT044"/>
    <s v="Life"/>
    <s v="Manual Review"/>
    <n v="1"/>
    <s v="Valid"/>
    <x v="0"/>
    <x v="2"/>
  </r>
  <r>
    <x v="3762"/>
    <s v="CUST00582"/>
    <s v="POL02095"/>
    <x v="9"/>
    <m/>
    <n v="100981.59"/>
    <d v="2025-08-05T00:00:00"/>
    <d v="2025-08-31T00:00:00"/>
    <s v="Settled"/>
    <n v="26"/>
    <n v="12"/>
    <s v="AGT019"/>
    <s v="Home"/>
    <s v="Fraud Review"/>
    <n v="1"/>
    <s v="Valid"/>
    <x v="2"/>
    <x v="2"/>
  </r>
  <r>
    <x v="3763"/>
    <s v="CUST00399"/>
    <s v="POL02600"/>
    <x v="2"/>
    <s v="North"/>
    <n v="145961.91"/>
    <d v="2025-05-10T00:00:00"/>
    <d v="2025-05-27T00:00:00"/>
    <s v="Settled"/>
    <n v="17"/>
    <n v="20"/>
    <s v="AGT007"/>
    <s v="Life"/>
    <s v="Standard"/>
    <n v="1"/>
    <s v="Valid"/>
    <x v="0"/>
    <x v="2"/>
  </r>
  <r>
    <x v="3764"/>
    <s v="CUST00448"/>
    <s v="POL02608"/>
    <x v="1"/>
    <s v="North"/>
    <n v="328611.46000000002"/>
    <d v="2025-10-04T00:00:00"/>
    <m/>
    <s v="Pending"/>
    <n v="19"/>
    <n v="20"/>
    <s v="AGT071"/>
    <s v="Life"/>
    <s v="Standard"/>
    <n v="1"/>
    <s v="Valid"/>
    <x v="0"/>
    <x v="2"/>
  </r>
  <r>
    <x v="3765"/>
    <s v="CUST00832"/>
    <s v="POL02925"/>
    <x v="1"/>
    <s v="Central"/>
    <n v="336351.19"/>
    <d v="2025-04-29T00:00:00"/>
    <d v="2025-05-19T00:00:00"/>
    <s v="Settled"/>
    <n v="20"/>
    <n v="20"/>
    <s v="AGT015"/>
    <s v="Life"/>
    <s v="Standard"/>
    <n v="1"/>
    <s v="Valid"/>
    <x v="3"/>
    <x v="4"/>
  </r>
  <r>
    <x v="3766"/>
    <s v="CUST02324"/>
    <s v="POL01776"/>
    <x v="11"/>
    <s v="West"/>
    <n v="140522.72"/>
    <d v="2025-09-04T00:00:00"/>
    <d v="2025-09-20T00:00:00"/>
    <s v="Settled"/>
    <n v="16"/>
    <n v="10"/>
    <s v="AGT062"/>
    <s v="Motor"/>
    <s v="Manual Review"/>
    <n v="1"/>
    <s v="Valid"/>
    <x v="0"/>
    <x v="1"/>
  </r>
  <r>
    <x v="3767"/>
    <s v="CUST01001"/>
    <s v="POL03048"/>
    <x v="8"/>
    <s v="North"/>
    <n v="224839.01"/>
    <d v="2025-05-23T00:00:00"/>
    <m/>
    <s v="Under Review"/>
    <n v="35"/>
    <n v="20"/>
    <s v="AGT022"/>
    <s v="Life"/>
    <s v="Fraud Review"/>
    <n v="1"/>
    <s v="Valid"/>
    <x v="3"/>
    <x v="2"/>
  </r>
  <r>
    <x v="3768"/>
    <s v="CUST00688"/>
    <s v="POL00192"/>
    <x v="8"/>
    <s v="East"/>
    <n v="157737.09"/>
    <d v="2025-11-12T00:00:00"/>
    <d v="2025-12-09T00:00:00"/>
    <s v="Rejected"/>
    <n v="27"/>
    <n v="20"/>
    <s v="AGT051"/>
    <s v="Life"/>
    <s v="Manual Review"/>
    <n v="1"/>
    <s v="Valid"/>
    <x v="4"/>
    <x v="3"/>
  </r>
  <r>
    <x v="3769"/>
    <s v="CUST02053"/>
    <s v="POL01574"/>
    <x v="5"/>
    <s v="North"/>
    <n v="84359"/>
    <d v="2025-08-26T00:00:00"/>
    <d v="2025-09-13T00:00:00"/>
    <s v="Rejected"/>
    <n v="18"/>
    <n v="15"/>
    <s v="AGT072"/>
    <s v="Health"/>
    <s v="Manual Review"/>
    <n v="1"/>
    <s v="Valid"/>
    <x v="2"/>
    <x v="2"/>
  </r>
  <r>
    <x v="3770"/>
    <s v="CUST00325"/>
    <s v="POL01269"/>
    <x v="0"/>
    <s v="West"/>
    <n v="52107.88"/>
    <d v="2025-08-28T00:00:00"/>
    <m/>
    <s v="Under Review"/>
    <n v="4"/>
    <n v="10"/>
    <s v="AGT073"/>
    <s v="Motor"/>
    <s v="Standard"/>
    <n v="1"/>
    <s v="Valid"/>
    <x v="4"/>
    <x v="1"/>
  </r>
  <r>
    <x v="3771"/>
    <s v="CUST00457"/>
    <s v="POL00310"/>
    <x v="4"/>
    <s v="North"/>
    <n v="66976.23"/>
    <d v="2025-07-25T00:00:00"/>
    <d v="2025-08-11T00:00:00"/>
    <s v="Settled"/>
    <n v="17"/>
    <n v="15"/>
    <s v="AGT008"/>
    <s v="Health"/>
    <s v="Manual Review"/>
    <n v="1"/>
    <s v="Valid"/>
    <x v="2"/>
    <x v="2"/>
  </r>
  <r>
    <x v="3772"/>
    <s v="CUST00972"/>
    <s v="POL02795"/>
    <x v="11"/>
    <s v="South"/>
    <n v="36965.839999999997"/>
    <d v="2025-03-01T00:00:00"/>
    <d v="2025-03-05T00:00:00"/>
    <s v="Settled"/>
    <n v="4"/>
    <n v="10"/>
    <s v="AGT041"/>
    <s v="Motor"/>
    <s v="Fast Track"/>
    <n v="1"/>
    <s v="Valid"/>
    <x v="1"/>
    <x v="0"/>
  </r>
  <r>
    <x v="3773"/>
    <s v="CUST01202"/>
    <s v="POL02561"/>
    <x v="6"/>
    <s v="South"/>
    <n v="48639.27"/>
    <d v="2025-11-03T00:00:00"/>
    <d v="2025-11-19T00:00:00"/>
    <s v="Settled"/>
    <n v="16"/>
    <n v="12"/>
    <s v="AGT040"/>
    <s v="Home"/>
    <s v="Manual Review"/>
    <n v="1"/>
    <s v="Valid"/>
    <x v="3"/>
    <x v="0"/>
  </r>
  <r>
    <x v="3774"/>
    <s v="CUST02041"/>
    <s v="POL02396"/>
    <x v="0"/>
    <s v="Central"/>
    <n v="96652.39"/>
    <d v="2025-08-24T00:00:00"/>
    <d v="2025-08-28T00:00:00"/>
    <s v="Settled"/>
    <n v="4"/>
    <n v="10"/>
    <s v="AGT071"/>
    <s v="Motor"/>
    <s v="Standard"/>
    <n v="1"/>
    <s v="Valid"/>
    <x v="2"/>
    <x v="4"/>
  </r>
  <r>
    <x v="3775"/>
    <s v="CUST01366"/>
    <s v="POL02027"/>
    <x v="0"/>
    <s v="North"/>
    <n v="77168.7"/>
    <d v="2025-01-01T00:00:00"/>
    <m/>
    <s v="Under Review"/>
    <n v="11"/>
    <n v="10"/>
    <s v="AGT064"/>
    <s v="Motor"/>
    <s v="Standard"/>
    <n v="1"/>
    <s v="Valid"/>
    <x v="3"/>
    <x v="2"/>
  </r>
  <r>
    <x v="3776"/>
    <s v="CUST01704"/>
    <s v="POL01927"/>
    <x v="12"/>
    <s v="West"/>
    <n v="17794.650000000001"/>
    <d v="2025-04-11T00:00:00"/>
    <d v="2025-04-24T00:00:00"/>
    <s v="Settled"/>
    <n v="13"/>
    <n v="7"/>
    <s v="AGT012"/>
    <s v="Travel"/>
    <s v="Manual Review"/>
    <n v="1"/>
    <s v="Valid"/>
    <x v="1"/>
    <x v="1"/>
  </r>
  <r>
    <x v="3777"/>
    <s v="CUST01841"/>
    <s v="POL01218"/>
    <x v="14"/>
    <s v="East"/>
    <n v="144837.10999999999"/>
    <d v="2025-02-23T00:00:00"/>
    <d v="2025-03-08T00:00:00"/>
    <s v="Settled"/>
    <n v="13"/>
    <n v="15"/>
    <s v="AGT070"/>
    <s v="Health"/>
    <s v="Standard"/>
    <n v="1"/>
    <s v="Valid"/>
    <x v="2"/>
    <x v="3"/>
  </r>
  <r>
    <x v="3778"/>
    <s v="CUST02320"/>
    <s v="POL02187"/>
    <x v="3"/>
    <s v="West"/>
    <n v="19622.87"/>
    <d v="2025-02-14T00:00:00"/>
    <m/>
    <s v="Under Review"/>
    <n v="11"/>
    <n v="10"/>
    <s v="AGT030"/>
    <s v="Motor"/>
    <s v="Manual Review"/>
    <n v="1"/>
    <s v="Valid"/>
    <x v="1"/>
    <x v="1"/>
  </r>
  <r>
    <x v="3779"/>
    <s v="CUST01414"/>
    <s v="POL03122"/>
    <x v="4"/>
    <s v="North"/>
    <n v="65199.7"/>
    <d v="2025-06-15T00:00:00"/>
    <d v="2025-06-21T00:00:00"/>
    <s v="Settled"/>
    <n v="6"/>
    <n v="15"/>
    <s v="AGT056"/>
    <s v="Health"/>
    <s v="Fast Track"/>
    <n v="1"/>
    <s v="Valid"/>
    <x v="3"/>
    <x v="2"/>
  </r>
  <r>
    <x v="3780"/>
    <s v="CUST01746"/>
    <s v="POL00804"/>
    <x v="11"/>
    <s v="Central"/>
    <n v="74766.25"/>
    <d v="2025-09-23T00:00:00"/>
    <d v="2025-09-26T00:00:00"/>
    <s v="Settled"/>
    <n v="3"/>
    <n v="10"/>
    <s v="AGT015"/>
    <s v="Motor"/>
    <s v="Fast Track"/>
    <n v="1"/>
    <s v="Valid"/>
    <x v="3"/>
    <x v="4"/>
  </r>
  <r>
    <x v="3781"/>
    <s v="CUST00867"/>
    <s v="POL01084"/>
    <x v="7"/>
    <s v="Central"/>
    <n v="61639.23"/>
    <d v="2025-08-12T00:00:00"/>
    <d v="2025-08-19T00:00:00"/>
    <s v="Settled"/>
    <n v="7"/>
    <n v="7"/>
    <s v="AGT022"/>
    <s v="Travel"/>
    <s v="Standard"/>
    <n v="1"/>
    <s v="Valid"/>
    <x v="0"/>
    <x v="4"/>
  </r>
  <r>
    <x v="3782"/>
    <s v="CUST01962"/>
    <s v="POL00350"/>
    <x v="3"/>
    <s v="North"/>
    <n v="45300.07"/>
    <d v="2025-11-08T00:00:00"/>
    <m/>
    <s v="Pending"/>
    <n v="8"/>
    <n v="10"/>
    <s v="AGT006"/>
    <s v="Motor"/>
    <s v="Standard"/>
    <n v="1"/>
    <s v="Valid"/>
    <x v="3"/>
    <x v="2"/>
  </r>
  <r>
    <x v="3783"/>
    <s v="CUST01717"/>
    <s v="POL02905"/>
    <x v="0"/>
    <s v="South"/>
    <n v="134964.44"/>
    <d v="2025-01-30T00:00:00"/>
    <d v="2025-02-18T00:00:00"/>
    <s v="Settled"/>
    <n v="19"/>
    <n v="10"/>
    <s v="AGT010"/>
    <s v="Motor"/>
    <s v="Manual Review"/>
    <n v="1"/>
    <s v="Valid"/>
    <x v="0"/>
    <x v="0"/>
  </r>
  <r>
    <x v="3784"/>
    <s v="CUST00687"/>
    <s v="POL01697"/>
    <x v="8"/>
    <s v="Central"/>
    <n v="196401.13"/>
    <d v="2025-07-28T00:00:00"/>
    <d v="2025-08-14T00:00:00"/>
    <s v="Settled"/>
    <n v="17"/>
    <n v="20"/>
    <s v="AGT075"/>
    <s v="Life"/>
    <s v="Fast Track"/>
    <n v="1"/>
    <s v="Valid"/>
    <x v="0"/>
    <x v="4"/>
  </r>
  <r>
    <x v="3785"/>
    <s v="CUST01521"/>
    <s v="POL01897"/>
    <x v="5"/>
    <s v="South"/>
    <n v="144980.72"/>
    <d v="2025-04-09T00:00:00"/>
    <d v="2025-04-30T00:00:00"/>
    <s v="Settled"/>
    <n v="21"/>
    <n v="15"/>
    <s v="AGT013"/>
    <s v="Health"/>
    <s v="Standard"/>
    <n v="1"/>
    <s v="Valid"/>
    <x v="3"/>
    <x v="0"/>
  </r>
  <r>
    <x v="3786"/>
    <s v="CUST00376"/>
    <s v="POL00853"/>
    <x v="0"/>
    <s v="West"/>
    <n v="193987.4"/>
    <d v="2025-01-05T00:00:00"/>
    <d v="2025-01-13T00:00:00"/>
    <s v="Settled"/>
    <n v="8"/>
    <n v="10"/>
    <s v="AGT050"/>
    <s v="Motor"/>
    <s v="Standard"/>
    <n v="1"/>
    <s v="Valid"/>
    <x v="2"/>
    <x v="1"/>
  </r>
  <r>
    <x v="3787"/>
    <s v="CUST01808"/>
    <s v="POL00118"/>
    <x v="14"/>
    <s v="West"/>
    <n v="44375.58"/>
    <d v="2025-11-27T00:00:00"/>
    <d v="2025-12-11T00:00:00"/>
    <s v="Settled"/>
    <n v="14"/>
    <n v="15"/>
    <s v="AGT062"/>
    <s v="Health"/>
    <s v="Manual Review"/>
    <n v="1"/>
    <s v="Valid"/>
    <x v="3"/>
    <x v="1"/>
  </r>
  <r>
    <x v="3788"/>
    <s v="CUST00977"/>
    <s v="POL02576"/>
    <x v="8"/>
    <s v="South"/>
    <n v="331031.64"/>
    <d v="2025-02-12T00:00:00"/>
    <d v="2025-03-09T00:00:00"/>
    <s v="Settled"/>
    <n v="25"/>
    <n v="20"/>
    <s v="AGT007"/>
    <s v="Life"/>
    <s v="Standard"/>
    <n v="1"/>
    <s v="Valid"/>
    <x v="0"/>
    <x v="0"/>
  </r>
  <r>
    <x v="3789"/>
    <s v="CUST01727"/>
    <s v="POL02754"/>
    <x v="5"/>
    <s v="North"/>
    <n v="120790.08"/>
    <d v="2025-04-20T00:00:00"/>
    <d v="2025-05-01T00:00:00"/>
    <s v="Settled"/>
    <n v="11"/>
    <n v="15"/>
    <s v="AGT024"/>
    <s v="Health"/>
    <s v="Standard"/>
    <n v="1"/>
    <s v="Valid"/>
    <x v="1"/>
    <x v="2"/>
  </r>
  <r>
    <x v="3790"/>
    <s v="CUST01117"/>
    <s v="POL01092"/>
    <x v="5"/>
    <s v="South"/>
    <n v="37859.61"/>
    <d v="2025-06-22T00:00:00"/>
    <d v="2025-06-29T00:00:00"/>
    <s v="Settled"/>
    <n v="7"/>
    <n v="15"/>
    <s v="AGT039"/>
    <s v="Health"/>
    <s v="Fast Track"/>
    <n v="1"/>
    <s v="Valid"/>
    <x v="3"/>
    <x v="0"/>
  </r>
  <r>
    <x v="3791"/>
    <s v="CUST00257"/>
    <s v="POL02440"/>
    <x v="6"/>
    <s v="East"/>
    <n v="145707.07999999999"/>
    <d v="2025-05-07T00:00:00"/>
    <d v="2025-05-21T00:00:00"/>
    <s v="Settled"/>
    <n v="14"/>
    <n v="12"/>
    <s v="AGT028"/>
    <s v="Home"/>
    <s v="Standard"/>
    <n v="1"/>
    <s v="Valid"/>
    <x v="4"/>
    <x v="3"/>
  </r>
  <r>
    <x v="3792"/>
    <s v="CUST01915"/>
    <s v="POL01831"/>
    <x v="4"/>
    <s v="East"/>
    <n v="58819.93"/>
    <d v="2025-02-21T00:00:00"/>
    <d v="2025-03-02T00:00:00"/>
    <s v="Settled"/>
    <n v="9"/>
    <n v="15"/>
    <s v="AGT071"/>
    <s v="Health"/>
    <s v="Standard"/>
    <n v="1"/>
    <s v="Valid"/>
    <x v="3"/>
    <x v="3"/>
  </r>
  <r>
    <x v="3793"/>
    <s v="CUST01085"/>
    <s v="POL02056"/>
    <x v="4"/>
    <s v="West"/>
    <n v="49144.05"/>
    <d v="2025-03-21T00:00:00"/>
    <d v="2025-04-01T00:00:00"/>
    <s v="Settled"/>
    <n v="11"/>
    <n v="15"/>
    <s v="AGT015"/>
    <s v="Health"/>
    <s v="Standard"/>
    <n v="1"/>
    <s v="Valid"/>
    <x v="4"/>
    <x v="1"/>
  </r>
  <r>
    <x v="3794"/>
    <s v="CUST00160"/>
    <s v="POL00553"/>
    <x v="0"/>
    <s v="East"/>
    <n v="49364.54"/>
    <d v="2025-08-16T00:00:00"/>
    <d v="2025-08-26T00:00:00"/>
    <s v="Settled"/>
    <n v="10"/>
    <n v="10"/>
    <s v="AGT058"/>
    <s v="Motor"/>
    <s v="Standard"/>
    <n v="1"/>
    <s v="Valid"/>
    <x v="3"/>
    <x v="3"/>
  </r>
  <r>
    <x v="3795"/>
    <s v="CUST00466"/>
    <s v="POL01967"/>
    <x v="8"/>
    <s v="West"/>
    <n v="217310"/>
    <d v="2025-01-06T00:00:00"/>
    <m/>
    <s v="Pending"/>
    <n v="20"/>
    <n v="20"/>
    <s v="AGT035"/>
    <s v="Life"/>
    <s v="Standard"/>
    <n v="1"/>
    <s v="Valid"/>
    <x v="1"/>
    <x v="1"/>
  </r>
  <r>
    <x v="3796"/>
    <s v="CUST02311"/>
    <s v="POL00516"/>
    <x v="7"/>
    <s v="North"/>
    <n v="50483.42"/>
    <d v="2025-01-21T00:00:00"/>
    <d v="2025-01-31T00:00:00"/>
    <s v="Settled"/>
    <n v="10"/>
    <n v="7"/>
    <s v="AGT032"/>
    <s v="Travel"/>
    <s v="Standard"/>
    <n v="1"/>
    <s v="Valid"/>
    <x v="1"/>
    <x v="2"/>
  </r>
  <r>
    <x v="3797"/>
    <s v="CUST00815"/>
    <s v="POL00701"/>
    <x v="10"/>
    <s v="South"/>
    <n v="29982.29"/>
    <d v="2025-04-06T00:00:00"/>
    <d v="2025-04-10T00:00:00"/>
    <s v="Settled"/>
    <n v="4"/>
    <n v="7"/>
    <s v="AGT027"/>
    <s v="Travel"/>
    <s v="Standard"/>
    <n v="1"/>
    <s v="Valid"/>
    <x v="3"/>
    <x v="0"/>
  </r>
  <r>
    <x v="3798"/>
    <s v="CUST00425"/>
    <s v="POL01142"/>
    <x v="5"/>
    <s v="North"/>
    <n v="381695.67"/>
    <d v="2025-11-22T00:00:00"/>
    <m/>
    <s v="Under Review"/>
    <n v="20"/>
    <n v="15"/>
    <s v="AGT055"/>
    <s v="Health"/>
    <s v="Manual Review"/>
    <n v="1"/>
    <s v="Valid"/>
    <x v="2"/>
    <x v="2"/>
  </r>
  <r>
    <x v="3799"/>
    <s v="CUST02121"/>
    <s v="POL00687"/>
    <x v="8"/>
    <s v="North"/>
    <n v="211732.77"/>
    <d v="2025-02-23T00:00:00"/>
    <m/>
    <s v="Pending"/>
    <n v="22"/>
    <n v="20"/>
    <s v="AGT029"/>
    <s v="Life"/>
    <s v="Standard"/>
    <n v="1"/>
    <s v="Valid"/>
    <x v="2"/>
    <x v="2"/>
  </r>
  <r>
    <x v="3800"/>
    <s v="CUST00614"/>
    <s v="POL02910"/>
    <x v="11"/>
    <s v="South"/>
    <n v="88447.7"/>
    <d v="2025-08-07T00:00:00"/>
    <m/>
    <s v="Under Review"/>
    <n v="12"/>
    <n v="10"/>
    <s v="AGT051"/>
    <s v="Motor"/>
    <s v="Manual Review"/>
    <n v="1"/>
    <s v="Valid"/>
    <x v="0"/>
    <x v="0"/>
  </r>
  <r>
    <x v="3801"/>
    <s v="CUST00193"/>
    <s v="POL00094"/>
    <x v="0"/>
    <s v="Central"/>
    <n v="58936.14"/>
    <d v="2025-05-08T00:00:00"/>
    <d v="2025-05-16T00:00:00"/>
    <s v="Settled"/>
    <n v="8"/>
    <n v="10"/>
    <s v="AGT003"/>
    <s v="Motor"/>
    <s v="Fast Track"/>
    <n v="1"/>
    <s v="Valid"/>
    <x v="4"/>
    <x v="4"/>
  </r>
  <r>
    <x v="3802"/>
    <s v="CUST00888"/>
    <s v="POL02893"/>
    <x v="5"/>
    <s v="South"/>
    <n v="37082.129999999997"/>
    <d v="2025-06-20T00:00:00"/>
    <d v="2025-06-30T00:00:00"/>
    <s v="Settled"/>
    <n v="10"/>
    <n v="15"/>
    <s v="AGT022"/>
    <s v="Health"/>
    <s v="Fast Track"/>
    <n v="1"/>
    <s v="Valid"/>
    <x v="4"/>
    <x v="0"/>
  </r>
  <r>
    <x v="3803"/>
    <s v="CUST01163"/>
    <s v="POL00494"/>
    <x v="4"/>
    <s v="South"/>
    <n v="238993.65"/>
    <d v="2025-03-19T00:00:00"/>
    <d v="2025-03-30T00:00:00"/>
    <s v="Settled"/>
    <n v="11"/>
    <n v="15"/>
    <s v="AGT038"/>
    <s v="Health"/>
    <s v="Standard"/>
    <n v="1"/>
    <s v="Valid"/>
    <x v="4"/>
    <x v="0"/>
  </r>
  <r>
    <x v="3804"/>
    <s v="CUST00318"/>
    <s v="POL02785"/>
    <x v="0"/>
    <s v="West"/>
    <n v="70253.25"/>
    <d v="2025-11-04T00:00:00"/>
    <d v="2025-11-11T00:00:00"/>
    <s v="Settled"/>
    <n v="7"/>
    <n v="10"/>
    <s v="AGT018"/>
    <s v="Motor"/>
    <s v="Standard"/>
    <n v="1"/>
    <s v="Valid"/>
    <x v="1"/>
    <x v="1"/>
  </r>
  <r>
    <x v="3805"/>
    <s v="CUST01605"/>
    <s v="POL01077"/>
    <x v="1"/>
    <s v="West"/>
    <n v="180577.23"/>
    <d v="2025-05-15T00:00:00"/>
    <d v="2025-06-06T00:00:00"/>
    <s v="Settled"/>
    <n v="22"/>
    <n v="20"/>
    <s v="AGT009"/>
    <s v="Life"/>
    <s v="Manual Review"/>
    <n v="1"/>
    <s v="Valid"/>
    <x v="4"/>
    <x v="1"/>
  </r>
  <r>
    <x v="3806"/>
    <s v="CUST00922"/>
    <s v="POL02948"/>
    <x v="4"/>
    <s v="East"/>
    <n v="110228.55"/>
    <d v="2025-01-15T00:00:00"/>
    <d v="2025-02-04T00:00:00"/>
    <s v="Settled"/>
    <n v="20"/>
    <n v="15"/>
    <s v="AGT018"/>
    <s v="Health"/>
    <s v="Standard"/>
    <n v="1"/>
    <s v="Valid"/>
    <x v="3"/>
    <x v="3"/>
  </r>
  <r>
    <x v="3807"/>
    <s v="CUST00200"/>
    <s v="POL01731"/>
    <x v="0"/>
    <s v="South"/>
    <n v="127243.76"/>
    <d v="2025-03-31T00:00:00"/>
    <d v="2025-04-17T00:00:00"/>
    <s v="Settled"/>
    <n v="17"/>
    <n v="10"/>
    <s v="AGT043"/>
    <s v="Motor"/>
    <s v="Fraud Review"/>
    <n v="1"/>
    <s v="Valid"/>
    <x v="4"/>
    <x v="0"/>
  </r>
  <r>
    <x v="3808"/>
    <s v="CUST01782"/>
    <s v="POL01567"/>
    <x v="3"/>
    <s v="South"/>
    <n v="37435.78"/>
    <d v="2025-04-18T00:00:00"/>
    <d v="2025-05-02T00:00:00"/>
    <s v="Settled"/>
    <n v="14"/>
    <n v="10"/>
    <s v="AGT077"/>
    <s v="Motor"/>
    <s v="Manual Review"/>
    <n v="1"/>
    <s v="Valid"/>
    <x v="3"/>
    <x v="0"/>
  </r>
  <r>
    <x v="3809"/>
    <s v="CUST01352"/>
    <s v="POL00419"/>
    <x v="4"/>
    <s v="North"/>
    <n v="87827.83"/>
    <d v="2025-11-02T00:00:00"/>
    <d v="2025-11-19T00:00:00"/>
    <s v="Settled"/>
    <n v="17"/>
    <n v="15"/>
    <s v="AGT054"/>
    <s v="Health"/>
    <s v="Standard"/>
    <n v="1"/>
    <s v="Valid"/>
    <x v="3"/>
    <x v="2"/>
  </r>
  <r>
    <x v="3810"/>
    <s v="CUST00345"/>
    <s v="POL01388"/>
    <x v="1"/>
    <s v="South"/>
    <n v="589928.97"/>
    <d v="2025-01-10T00:00:00"/>
    <d v="2025-02-01T00:00:00"/>
    <s v="Settled"/>
    <n v="22"/>
    <n v="20"/>
    <s v="AGT073"/>
    <s v="Life"/>
    <s v="Standard"/>
    <n v="1"/>
    <s v="Valid"/>
    <x v="2"/>
    <x v="0"/>
  </r>
  <r>
    <x v="3811"/>
    <s v="CUST01918"/>
    <s v="POL01785"/>
    <x v="14"/>
    <s v="North"/>
    <n v="94627.77"/>
    <d v="2025-04-08T00:00:00"/>
    <d v="2025-04-16T00:00:00"/>
    <s v="Settled"/>
    <n v="8"/>
    <n v="15"/>
    <s v="AGT044"/>
    <s v="Health"/>
    <s v="Fast Track"/>
    <n v="1"/>
    <s v="Valid"/>
    <x v="2"/>
    <x v="2"/>
  </r>
  <r>
    <x v="3812"/>
    <s v="CUST02004"/>
    <s v="POL03147"/>
    <x v="3"/>
    <s v="West"/>
    <n v="93186.16"/>
    <d v="2025-03-02T00:00:00"/>
    <m/>
    <s v="Under Review"/>
    <n v="15"/>
    <n v="10"/>
    <s v="AGT003"/>
    <s v="Motor"/>
    <s v="Manual Review"/>
    <n v="1"/>
    <s v="Valid"/>
    <x v="1"/>
    <x v="1"/>
  </r>
  <r>
    <x v="3813"/>
    <s v="CUST02314"/>
    <s v="POL00843"/>
    <x v="6"/>
    <s v="Central"/>
    <n v="92651.3"/>
    <d v="2025-03-04T00:00:00"/>
    <d v="2025-03-25T00:00:00"/>
    <s v="Rejected"/>
    <n v="21"/>
    <n v="12"/>
    <s v="AGT012"/>
    <s v="Home"/>
    <s v="Manual Review"/>
    <n v="1"/>
    <s v="Valid"/>
    <x v="4"/>
    <x v="4"/>
  </r>
  <r>
    <x v="3814"/>
    <s v="CUST00562"/>
    <s v="POL00266"/>
    <x v="11"/>
    <s v="South"/>
    <n v="23383.1"/>
    <d v="2025-11-26T00:00:00"/>
    <d v="2025-12-13T00:00:00"/>
    <s v="Settled"/>
    <n v="17"/>
    <n v="10"/>
    <s v="AGT061"/>
    <s v="Motor"/>
    <s v="Manual Review"/>
    <n v="1"/>
    <s v="Valid"/>
    <x v="1"/>
    <x v="0"/>
  </r>
  <r>
    <x v="3815"/>
    <s v="CUST02354"/>
    <s v="POL00813"/>
    <x v="14"/>
    <s v="South"/>
    <n v="72167.45"/>
    <d v="2025-09-12T00:00:00"/>
    <d v="2025-09-29T00:00:00"/>
    <s v="Settled"/>
    <n v="17"/>
    <n v="15"/>
    <s v="AGT050"/>
    <s v="Health"/>
    <s v="Standard"/>
    <n v="1"/>
    <s v="Valid"/>
    <x v="2"/>
    <x v="0"/>
  </r>
  <r>
    <x v="3816"/>
    <s v="CUST02127"/>
    <s v="POL00778"/>
    <x v="5"/>
    <s v="Central"/>
    <n v="59041.5"/>
    <d v="2025-11-13T00:00:00"/>
    <d v="2025-12-02T00:00:00"/>
    <s v="Settled"/>
    <n v="19"/>
    <n v="15"/>
    <s v="AGT068"/>
    <s v="Health"/>
    <s v="Standard"/>
    <n v="1"/>
    <s v="Valid"/>
    <x v="0"/>
    <x v="4"/>
  </r>
  <r>
    <x v="3817"/>
    <s v="CUST01284"/>
    <s v="POL03034"/>
    <x v="14"/>
    <s v="East"/>
    <n v="79185.66"/>
    <d v="2025-09-29T00:00:00"/>
    <d v="2025-10-15T00:00:00"/>
    <s v="Settled"/>
    <n v="16"/>
    <n v="15"/>
    <s v="AGT034"/>
    <s v="Health"/>
    <s v="Manual Review"/>
    <n v="1"/>
    <s v="Valid"/>
    <x v="3"/>
    <x v="3"/>
  </r>
  <r>
    <x v="3818"/>
    <s v="CUST00144"/>
    <s v="POL00481"/>
    <x v="3"/>
    <s v="West"/>
    <n v="76952.67"/>
    <d v="2025-10-15T00:00:00"/>
    <d v="2025-10-18T00:00:00"/>
    <s v="Settled"/>
    <n v="3"/>
    <n v="12"/>
    <s v="AGT075"/>
    <s v="Home"/>
    <s v="Standard"/>
    <n v="1"/>
    <s v="Valid"/>
    <x v="4"/>
    <x v="1"/>
  </r>
  <r>
    <x v="3819"/>
    <s v="CUST01140"/>
    <s v="POL03176"/>
    <x v="9"/>
    <m/>
    <n v="122875.21"/>
    <d v="2025-07-08T00:00:00"/>
    <d v="2025-07-25T00:00:00"/>
    <s v="Settled"/>
    <n v="17"/>
    <n v="12"/>
    <s v="AGT029"/>
    <s v="Home"/>
    <s v="Manual Review"/>
    <n v="1"/>
    <s v="Valid"/>
    <x v="1"/>
    <x v="3"/>
  </r>
  <r>
    <x v="3820"/>
    <s v="CUST01973"/>
    <s v="POL00362"/>
    <x v="5"/>
    <s v="West"/>
    <n v="67849.119999999995"/>
    <d v="2025-06-24T00:00:00"/>
    <d v="2025-06-28T00:00:00"/>
    <s v="Settled"/>
    <n v="4"/>
    <n v="15"/>
    <s v="AGT068"/>
    <s v="Health"/>
    <s v="Standard"/>
    <n v="1"/>
    <s v="Valid"/>
    <x v="0"/>
    <x v="1"/>
  </r>
  <r>
    <x v="3821"/>
    <s v="CUST01943"/>
    <s v="POL02597"/>
    <x v="3"/>
    <s v="West"/>
    <n v="186090.55"/>
    <d v="2025-04-26T00:00:00"/>
    <d v="2025-05-07T00:00:00"/>
    <s v="Settled"/>
    <n v="11"/>
    <n v="12"/>
    <s v="AGT012"/>
    <s v="Home"/>
    <s v="Fast Track"/>
    <n v="1"/>
    <s v="Valid"/>
    <x v="4"/>
    <x v="1"/>
  </r>
  <r>
    <x v="3822"/>
    <s v="CUST01104"/>
    <s v="POL01327"/>
    <x v="2"/>
    <s v="South"/>
    <n v="447629.7"/>
    <d v="2025-01-24T00:00:00"/>
    <d v="2025-02-12T00:00:00"/>
    <s v="Settled"/>
    <n v="19"/>
    <n v="20"/>
    <s v="AGT037"/>
    <s v="Life"/>
    <s v="Manual Review"/>
    <n v="1"/>
    <s v="Valid"/>
    <x v="3"/>
    <x v="0"/>
  </r>
  <r>
    <x v="3823"/>
    <s v="CUST00739"/>
    <s v="POL00175"/>
    <x v="4"/>
    <s v="Central"/>
    <n v="46607.74"/>
    <d v="2025-10-06T00:00:00"/>
    <d v="2025-10-19T00:00:00"/>
    <s v="Settled"/>
    <n v="13"/>
    <n v="15"/>
    <s v="AGT080"/>
    <s v="Health"/>
    <s v="Standard"/>
    <n v="1"/>
    <s v="Valid"/>
    <x v="3"/>
    <x v="4"/>
  </r>
  <r>
    <x v="3824"/>
    <s v="CUST01566"/>
    <s v="POL01965"/>
    <x v="5"/>
    <s v="West"/>
    <n v="192369.17"/>
    <d v="2025-05-08T00:00:00"/>
    <d v="2025-05-30T00:00:00"/>
    <s v="Settled"/>
    <n v="22"/>
    <n v="15"/>
    <s v="AGT064"/>
    <s v="Health"/>
    <s v="Fraud Review"/>
    <n v="1"/>
    <s v="Valid"/>
    <x v="0"/>
    <x v="1"/>
  </r>
  <r>
    <x v="3825"/>
    <s v="CUST00946"/>
    <s v="POL02332"/>
    <x v="0"/>
    <s v="North"/>
    <n v="40620.199999999997"/>
    <d v="2025-08-12T00:00:00"/>
    <d v="2025-08-22T00:00:00"/>
    <s v="Settled"/>
    <n v="10"/>
    <n v="10"/>
    <s v="AGT032"/>
    <s v="Motor"/>
    <s v="Manual Review"/>
    <n v="1"/>
    <s v="Valid"/>
    <x v="3"/>
    <x v="2"/>
  </r>
  <r>
    <x v="3826"/>
    <s v="CUST02041"/>
    <s v="POL02684"/>
    <x v="2"/>
    <s v="East"/>
    <n v="144456.07"/>
    <d v="2025-11-17T00:00:00"/>
    <d v="2025-12-18T00:00:00"/>
    <s v="Settled"/>
    <n v="31"/>
    <n v="20"/>
    <s v="AGT072"/>
    <s v="Life"/>
    <s v="Manual Review"/>
    <n v="1"/>
    <s v="Valid"/>
    <x v="2"/>
    <x v="3"/>
  </r>
  <r>
    <x v="3827"/>
    <s v="CUST01593"/>
    <s v="POL00571"/>
    <x v="7"/>
    <s v="North"/>
    <n v="59571.58"/>
    <d v="2025-05-08T00:00:00"/>
    <d v="2025-05-12T00:00:00"/>
    <s v="Rejected"/>
    <n v="4"/>
    <n v="7"/>
    <s v="AGT037"/>
    <s v="Travel"/>
    <s v="Standard"/>
    <n v="1"/>
    <s v="Valid"/>
    <x v="0"/>
    <x v="2"/>
  </r>
  <r>
    <x v="3828"/>
    <s v="CUST02283"/>
    <s v="POL01976"/>
    <x v="14"/>
    <s v="East"/>
    <n v="57838.39"/>
    <d v="2025-02-16T00:00:00"/>
    <d v="2025-03-11T00:00:00"/>
    <s v="Settled"/>
    <n v="23"/>
    <n v="15"/>
    <s v="AGT076"/>
    <s v="Health"/>
    <s v="Standard"/>
    <n v="1"/>
    <s v="Valid"/>
    <x v="4"/>
    <x v="3"/>
  </r>
  <r>
    <x v="3829"/>
    <s v="CUST02059"/>
    <s v="POL01822"/>
    <x v="0"/>
    <s v="North"/>
    <n v="69267.38"/>
    <d v="2025-05-11T00:00:00"/>
    <m/>
    <s v="Under Review"/>
    <n v="22"/>
    <n v="10"/>
    <s v="AGT008"/>
    <s v="Motor"/>
    <s v="Manual Review"/>
    <n v="1"/>
    <s v="Valid"/>
    <x v="2"/>
    <x v="2"/>
  </r>
  <r>
    <x v="3830"/>
    <s v="CUST01043"/>
    <s v="POL01417"/>
    <x v="6"/>
    <s v="West"/>
    <n v="47626.86"/>
    <d v="2025-11-15T00:00:00"/>
    <d v="2025-11-24T00:00:00"/>
    <s v="Settled"/>
    <n v="9"/>
    <n v="12"/>
    <s v="AGT067"/>
    <s v="Home"/>
    <s v="Standard"/>
    <n v="1"/>
    <s v="Valid"/>
    <x v="4"/>
    <x v="1"/>
  </r>
  <r>
    <x v="3831"/>
    <s v="CUST01949"/>
    <s v="POL02860"/>
    <x v="0"/>
    <s v="East"/>
    <n v="51237.26"/>
    <d v="2025-01-01T00:00:00"/>
    <m/>
    <s v="Pending"/>
    <n v="11"/>
    <n v="10"/>
    <s v="AGT055"/>
    <s v="Motor"/>
    <s v="Manual Review"/>
    <n v="1"/>
    <s v="Valid"/>
    <x v="1"/>
    <x v="3"/>
  </r>
  <r>
    <x v="3832"/>
    <s v="CUST00294"/>
    <s v="POL01355"/>
    <x v="1"/>
    <s v="East"/>
    <n v="278325.73"/>
    <d v="2025-03-28T00:00:00"/>
    <d v="2025-04-18T00:00:00"/>
    <s v="Settled"/>
    <n v="21"/>
    <n v="20"/>
    <s v="AGT015"/>
    <s v="Life"/>
    <s v="Standard"/>
    <n v="1"/>
    <s v="Valid"/>
    <x v="4"/>
    <x v="3"/>
  </r>
  <r>
    <x v="3833"/>
    <s v="CUST01901"/>
    <s v="POL01217"/>
    <x v="14"/>
    <s v="West"/>
    <n v="65857.740000000005"/>
    <d v="2025-01-20T00:00:00"/>
    <m/>
    <s v="Under Review"/>
    <n v="17"/>
    <n v="15"/>
    <s v="AGT023"/>
    <s v="Health"/>
    <s v="Fast Track"/>
    <n v="1"/>
    <s v="Valid"/>
    <x v="0"/>
    <x v="1"/>
  </r>
  <r>
    <x v="3834"/>
    <s v="CUST00461"/>
    <s v="POL01681"/>
    <x v="5"/>
    <s v="South"/>
    <n v="60866.11"/>
    <d v="2025-09-14T00:00:00"/>
    <d v="2025-09-24T00:00:00"/>
    <s v="Settled"/>
    <n v="10"/>
    <n v="15"/>
    <s v="AGT066"/>
    <s v="Health"/>
    <s v="Fast Track"/>
    <n v="1"/>
    <s v="Valid"/>
    <x v="0"/>
    <x v="0"/>
  </r>
  <r>
    <x v="3835"/>
    <s v="CUST02447"/>
    <s v="POL02973"/>
    <x v="11"/>
    <s v="South"/>
    <n v="66754.34"/>
    <d v="2025-02-15T00:00:00"/>
    <d v="2025-02-22T00:00:00"/>
    <s v="Settled"/>
    <n v="7"/>
    <n v="10"/>
    <s v="AGT060"/>
    <s v="Motor"/>
    <s v="Standard"/>
    <n v="1"/>
    <s v="Valid"/>
    <x v="1"/>
    <x v="0"/>
  </r>
  <r>
    <x v="3836"/>
    <s v="CUST01779"/>
    <s v="POL02776"/>
    <x v="0"/>
    <s v="East"/>
    <n v="123706.09"/>
    <d v="2025-03-31T00:00:00"/>
    <d v="2025-04-10T00:00:00"/>
    <s v="Settled"/>
    <n v="10"/>
    <n v="10"/>
    <s v="AGT016"/>
    <s v="Motor"/>
    <s v="Standard"/>
    <n v="1"/>
    <s v="Valid"/>
    <x v="3"/>
    <x v="3"/>
  </r>
  <r>
    <x v="3837"/>
    <s v="CUST01926"/>
    <s v="POL02267"/>
    <x v="2"/>
    <s v="East"/>
    <n v="162670.81"/>
    <d v="2025-03-24T00:00:00"/>
    <d v="2025-04-16T00:00:00"/>
    <s v="Settled"/>
    <n v="23"/>
    <n v="20"/>
    <s v="AGT006"/>
    <s v="Life"/>
    <s v="Standard"/>
    <n v="1"/>
    <s v="Valid"/>
    <x v="3"/>
    <x v="3"/>
  </r>
  <r>
    <x v="3838"/>
    <s v="CUST01524"/>
    <s v="POL00259"/>
    <x v="7"/>
    <s v="Central"/>
    <n v="5802.8"/>
    <d v="2025-01-15T00:00:00"/>
    <d v="2025-01-26T00:00:00"/>
    <s v="Settled"/>
    <n v="11"/>
    <n v="7"/>
    <s v="AGT026"/>
    <s v="Travel"/>
    <s v="Fast Track"/>
    <n v="1"/>
    <s v="Valid"/>
    <x v="4"/>
    <x v="4"/>
  </r>
  <r>
    <x v="3839"/>
    <s v="CUST01702"/>
    <s v="POL00964"/>
    <x v="7"/>
    <s v="South"/>
    <n v="67147.08"/>
    <d v="2025-11-06T00:00:00"/>
    <m/>
    <s v="Pending"/>
    <n v="6"/>
    <n v="7"/>
    <s v="AGT024"/>
    <s v="Travel"/>
    <s v="Standard"/>
    <n v="1"/>
    <s v="Valid"/>
    <x v="0"/>
    <x v="0"/>
  </r>
  <r>
    <x v="3840"/>
    <s v="CUST02289"/>
    <s v="POL00049"/>
    <x v="4"/>
    <s v="East"/>
    <n v="55409.21"/>
    <d v="2025-05-09T00:00:00"/>
    <m/>
    <s v="Pending"/>
    <n v="34"/>
    <n v="15"/>
    <s v="AGT051"/>
    <s v="Health"/>
    <s v="Fraud Review"/>
    <n v="1"/>
    <s v="Valid"/>
    <x v="2"/>
    <x v="3"/>
  </r>
  <r>
    <x v="3841"/>
    <s v="CUST00489"/>
    <s v="POL00304"/>
    <x v="4"/>
    <s v="Central"/>
    <n v="58563.8"/>
    <d v="2025-10-02T00:00:00"/>
    <d v="2025-11-03T00:00:00"/>
    <s v="Rejected"/>
    <n v="32"/>
    <n v="15"/>
    <s v="AGT060"/>
    <s v="Health"/>
    <s v="Fraud Review"/>
    <n v="1"/>
    <s v="Valid"/>
    <x v="2"/>
    <x v="4"/>
  </r>
  <r>
    <x v="3842"/>
    <s v="CUST01163"/>
    <s v="POL02662"/>
    <x v="11"/>
    <s v="West"/>
    <n v="45599.46"/>
    <d v="2025-06-24T00:00:00"/>
    <d v="2025-07-04T00:00:00"/>
    <s v="Settled"/>
    <n v="10"/>
    <n v="10"/>
    <s v="AGT023"/>
    <s v="Motor"/>
    <s v="Standard"/>
    <n v="1"/>
    <s v="Valid"/>
    <x v="4"/>
    <x v="1"/>
  </r>
  <r>
    <x v="3843"/>
    <s v="CUST01612"/>
    <s v="POL02610"/>
    <x v="5"/>
    <s v="South"/>
    <n v="35845.620000000003"/>
    <d v="2025-01-14T00:00:00"/>
    <d v="2025-02-02T00:00:00"/>
    <s v="Settled"/>
    <n v="19"/>
    <n v="15"/>
    <s v="AGT032"/>
    <s v="Health"/>
    <s v="Fraud Review"/>
    <n v="1"/>
    <s v="Valid"/>
    <x v="0"/>
    <x v="0"/>
  </r>
  <r>
    <x v="3844"/>
    <s v="CUST00721"/>
    <s v="POL00329"/>
    <x v="1"/>
    <s v="South"/>
    <n v="232082.67"/>
    <d v="2025-03-03T00:00:00"/>
    <d v="2025-03-17T00:00:00"/>
    <s v="Settled"/>
    <n v="14"/>
    <n v="20"/>
    <s v="AGT015"/>
    <s v="Life"/>
    <s v="Standard"/>
    <n v="1"/>
    <s v="Valid"/>
    <x v="3"/>
    <x v="0"/>
  </r>
  <r>
    <x v="3845"/>
    <s v="CUST00532"/>
    <s v="POL01466"/>
    <x v="4"/>
    <s v="Central"/>
    <n v="70864.91"/>
    <d v="2025-01-05T00:00:00"/>
    <d v="2025-01-17T00:00:00"/>
    <s v="Settled"/>
    <n v="12"/>
    <n v="15"/>
    <s v="AGT003"/>
    <s v="Health"/>
    <s v="Standard"/>
    <n v="1"/>
    <s v="Valid"/>
    <x v="2"/>
    <x v="4"/>
  </r>
  <r>
    <x v="3846"/>
    <s v="CUST01639"/>
    <s v="POL00894"/>
    <x v="5"/>
    <s v="South"/>
    <n v="112793.93"/>
    <d v="2025-03-24T00:00:00"/>
    <m/>
    <s v="Under Review"/>
    <n v="8"/>
    <n v="15"/>
    <s v="AGT074"/>
    <s v="Health"/>
    <s v="Fast Track"/>
    <n v="1"/>
    <s v="Valid"/>
    <x v="0"/>
    <x v="0"/>
  </r>
  <r>
    <x v="3847"/>
    <s v="CUST01116"/>
    <s v="POL00233"/>
    <x v="1"/>
    <s v="South"/>
    <n v="210143.84"/>
    <d v="2025-07-15T00:00:00"/>
    <m/>
    <s v="Pending"/>
    <n v="24"/>
    <n v="20"/>
    <s v="AGT064"/>
    <s v="Life"/>
    <s v="Standard"/>
    <n v="1"/>
    <s v="Valid"/>
    <x v="0"/>
    <x v="0"/>
  </r>
  <r>
    <x v="3848"/>
    <s v="CUST01991"/>
    <s v="POL01221"/>
    <x v="14"/>
    <s v="East"/>
    <n v="17387.59"/>
    <d v="2025-02-11T00:00:00"/>
    <d v="2025-03-06T00:00:00"/>
    <s v="Settled"/>
    <n v="23"/>
    <n v="15"/>
    <s v="AGT064"/>
    <s v="Health"/>
    <s v="Standard"/>
    <n v="1"/>
    <s v="Valid"/>
    <x v="1"/>
    <x v="3"/>
  </r>
  <r>
    <x v="3849"/>
    <s v="CUST00130"/>
    <s v="POL00330"/>
    <x v="8"/>
    <s v="North"/>
    <n v="125775.78"/>
    <d v="2025-05-06T00:00:00"/>
    <m/>
    <s v="Pending"/>
    <n v="30"/>
    <n v="20"/>
    <s v="AGT078"/>
    <s v="Life"/>
    <s v="Manual Review"/>
    <n v="1"/>
    <s v="Valid"/>
    <x v="3"/>
    <x v="2"/>
  </r>
  <r>
    <x v="3850"/>
    <s v="CUST00160"/>
    <s v="POL02356"/>
    <x v="11"/>
    <s v="East"/>
    <n v="134216.4"/>
    <d v="2025-01-10T00:00:00"/>
    <m/>
    <s v="Pending"/>
    <n v="21"/>
    <n v="10"/>
    <s v="AGT004"/>
    <s v="Motor"/>
    <s v="Manual Review"/>
    <n v="1"/>
    <s v="Valid"/>
    <x v="3"/>
    <x v="3"/>
  </r>
  <r>
    <x v="3851"/>
    <s v="CUST00286"/>
    <s v="POL03095"/>
    <x v="7"/>
    <s v="Central"/>
    <n v="17376.13"/>
    <d v="2025-09-25T00:00:00"/>
    <m/>
    <s v="Under Review"/>
    <n v="9"/>
    <n v="7"/>
    <s v="AGT031"/>
    <s v="Travel"/>
    <s v="Manual Review"/>
    <n v="1"/>
    <s v="Valid"/>
    <x v="0"/>
    <x v="4"/>
  </r>
  <r>
    <x v="3852"/>
    <s v="CUST00729"/>
    <s v="POL01353"/>
    <x v="11"/>
    <s v="Central"/>
    <n v="92681.4"/>
    <d v="2025-04-28T00:00:00"/>
    <d v="2025-05-07T00:00:00"/>
    <s v="Settled"/>
    <n v="9"/>
    <n v="10"/>
    <s v="AGT060"/>
    <s v="Motor"/>
    <s v="Standard"/>
    <n v="1"/>
    <s v="Valid"/>
    <x v="0"/>
    <x v="4"/>
  </r>
  <r>
    <x v="3853"/>
    <s v="CUST02127"/>
    <s v="POL00778"/>
    <x v="14"/>
    <s v="East"/>
    <n v="53458.68"/>
    <d v="2025-11-21T00:00:00"/>
    <d v="2025-12-11T00:00:00"/>
    <s v="Settled"/>
    <n v="20"/>
    <n v="15"/>
    <s v="AGT050"/>
    <s v="Health"/>
    <s v="Manual Review"/>
    <n v="1"/>
    <s v="Valid"/>
    <x v="0"/>
    <x v="3"/>
  </r>
  <r>
    <x v="3854"/>
    <s v="CUST01566"/>
    <s v="POL01599"/>
    <x v="4"/>
    <s v="Central"/>
    <n v="144169.79"/>
    <d v="2025-04-20T00:00:00"/>
    <d v="2025-05-01T00:00:00"/>
    <s v="Settled"/>
    <n v="11"/>
    <n v="15"/>
    <s v="AGT063"/>
    <s v="Health"/>
    <s v="Standard"/>
    <n v="1"/>
    <s v="Valid"/>
    <x v="0"/>
    <x v="4"/>
  </r>
  <r>
    <x v="3855"/>
    <s v="CUST00875"/>
    <s v="POL03094"/>
    <x v="5"/>
    <m/>
    <n v="90654.53"/>
    <d v="2025-06-15T00:00:00"/>
    <d v="2025-06-28T00:00:00"/>
    <s v="Settled"/>
    <n v="13"/>
    <n v="15"/>
    <s v="AGT030"/>
    <s v="Health"/>
    <s v="Standard"/>
    <n v="1"/>
    <s v="Valid"/>
    <x v="1"/>
    <x v="3"/>
  </r>
  <r>
    <x v="3856"/>
    <s v="CUST00802"/>
    <s v="POL00511"/>
    <x v="4"/>
    <s v="Central"/>
    <n v="33091.78"/>
    <d v="2025-06-16T00:00:00"/>
    <d v="2025-06-28T00:00:00"/>
    <s v="Settled"/>
    <n v="12"/>
    <n v="15"/>
    <s v="AGT008"/>
    <s v="Health"/>
    <s v="Standard"/>
    <n v="1"/>
    <s v="Valid"/>
    <x v="3"/>
    <x v="4"/>
  </r>
  <r>
    <x v="3857"/>
    <s v="CUST02393"/>
    <s v="POL02180"/>
    <x v="7"/>
    <s v="Central"/>
    <n v="14014.39"/>
    <d v="2025-03-01T00:00:00"/>
    <d v="2025-03-08T00:00:00"/>
    <s v="Settled"/>
    <n v="7"/>
    <n v="7"/>
    <s v="AGT045"/>
    <s v="Travel"/>
    <s v="Manual Review"/>
    <n v="1"/>
    <s v="Valid"/>
    <x v="1"/>
    <x v="4"/>
  </r>
  <r>
    <x v="3858"/>
    <s v="CUST01374"/>
    <s v="POL00299"/>
    <x v="9"/>
    <s v="Central"/>
    <n v="41767.74"/>
    <d v="2025-09-04T00:00:00"/>
    <m/>
    <s v="Under Review"/>
    <n v="29"/>
    <n v="12"/>
    <s v="AGT060"/>
    <s v="Home"/>
    <s v="Fraud Review"/>
    <n v="1"/>
    <s v="Valid"/>
    <x v="2"/>
    <x v="4"/>
  </r>
  <r>
    <x v="3859"/>
    <s v="CUST00188"/>
    <s v="POL00962"/>
    <x v="9"/>
    <s v="South"/>
    <n v="199055.61"/>
    <d v="2025-10-26T00:00:00"/>
    <d v="2025-11-09T00:00:00"/>
    <s v="Settled"/>
    <n v="14"/>
    <n v="12"/>
    <s v="AGT060"/>
    <s v="Home"/>
    <s v="Standard"/>
    <n v="1"/>
    <s v="Valid"/>
    <x v="0"/>
    <x v="0"/>
  </r>
  <r>
    <x v="3860"/>
    <s v="CUST00111"/>
    <s v="POL01406"/>
    <x v="6"/>
    <s v="North"/>
    <n v="48534.74"/>
    <d v="2025-10-14T00:00:00"/>
    <d v="2025-10-25T00:00:00"/>
    <s v="Rejected"/>
    <n v="11"/>
    <n v="12"/>
    <s v="AGT015"/>
    <s v="Home"/>
    <s v="Standard"/>
    <n v="1"/>
    <s v="Valid"/>
    <x v="4"/>
    <x v="2"/>
  </r>
  <r>
    <x v="3861"/>
    <s v="CUST00176"/>
    <s v="POL01228"/>
    <x v="4"/>
    <s v="North"/>
    <n v="66862.080000000002"/>
    <d v="2025-05-22T00:00:00"/>
    <m/>
    <s v="Pending"/>
    <n v="25"/>
    <n v="15"/>
    <s v="AGT051"/>
    <s v="Health"/>
    <s v="Fraud Review"/>
    <n v="1"/>
    <s v="Valid"/>
    <x v="1"/>
    <x v="2"/>
  </r>
  <r>
    <x v="3862"/>
    <s v="CUST01475"/>
    <s v="POL00572"/>
    <x v="8"/>
    <s v="West"/>
    <n v="284750.2"/>
    <d v="2025-09-13T00:00:00"/>
    <d v="2025-09-27T00:00:00"/>
    <s v="Settled"/>
    <n v="14"/>
    <n v="20"/>
    <s v="AGT051"/>
    <s v="Life"/>
    <s v="Standard"/>
    <n v="1"/>
    <s v="Valid"/>
    <x v="2"/>
    <x v="1"/>
  </r>
  <r>
    <x v="3863"/>
    <s v="CUST01767"/>
    <s v="POL02487"/>
    <x v="0"/>
    <s v="Central"/>
    <n v="75090.009999999995"/>
    <d v="2025-05-20T00:00:00"/>
    <d v="2025-06-02T00:00:00"/>
    <s v="Settled"/>
    <n v="13"/>
    <n v="10"/>
    <s v="AGT026"/>
    <s v="Motor"/>
    <s v="Standard"/>
    <n v="1"/>
    <s v="Valid"/>
    <x v="3"/>
    <x v="4"/>
  </r>
  <r>
    <x v="3864"/>
    <s v="CUST02406"/>
    <s v="POL02154"/>
    <x v="3"/>
    <s v="Central"/>
    <n v="81516.77"/>
    <d v="2025-02-18T00:00:00"/>
    <m/>
    <s v="Pending"/>
    <n v="23"/>
    <n v="12"/>
    <s v="AGT021"/>
    <s v="Home"/>
    <s v="Manual Review"/>
    <n v="1"/>
    <s v="Valid"/>
    <x v="1"/>
    <x v="4"/>
  </r>
  <r>
    <x v="3865"/>
    <s v="CUST00022"/>
    <s v="POL01394"/>
    <x v="3"/>
    <s v="Central"/>
    <n v="39503.54"/>
    <d v="2025-08-24T00:00:00"/>
    <d v="2025-09-02T00:00:00"/>
    <s v="Settled"/>
    <n v="9"/>
    <n v="12"/>
    <s v="AGT016"/>
    <s v="Home"/>
    <s v="Standard"/>
    <n v="1"/>
    <s v="Valid"/>
    <x v="1"/>
    <x v="4"/>
  </r>
  <r>
    <x v="3866"/>
    <s v="CUST00781"/>
    <s v="POL01340"/>
    <x v="0"/>
    <s v="West"/>
    <n v="29665"/>
    <d v="2025-05-17T00:00:00"/>
    <d v="2025-06-02T00:00:00"/>
    <s v="Settled"/>
    <n v="16"/>
    <n v="10"/>
    <s v="AGT009"/>
    <s v="Motor"/>
    <s v="Standard"/>
    <n v="1"/>
    <s v="Valid"/>
    <x v="0"/>
    <x v="1"/>
  </r>
  <r>
    <x v="3867"/>
    <s v="CUST01581"/>
    <s v="POL00240"/>
    <x v="1"/>
    <s v="East"/>
    <n v="151412.03"/>
    <d v="2025-05-04T00:00:00"/>
    <m/>
    <s v="Pending"/>
    <n v="37"/>
    <n v="20"/>
    <s v="AGT044"/>
    <s v="Life"/>
    <s v="Fraud Review"/>
    <n v="1"/>
    <s v="Valid"/>
    <x v="3"/>
    <x v="3"/>
  </r>
  <r>
    <x v="3868"/>
    <s v="CUST01460"/>
    <s v="POL02114"/>
    <x v="0"/>
    <s v="East"/>
    <n v="11623.62"/>
    <d v="2025-01-25T00:00:00"/>
    <d v="2025-02-12T00:00:00"/>
    <s v="Settled"/>
    <n v="18"/>
    <n v="10"/>
    <s v="AGT026"/>
    <s v="Motor"/>
    <s v="Standard"/>
    <n v="1"/>
    <s v="Valid"/>
    <x v="3"/>
    <x v="3"/>
  </r>
  <r>
    <x v="3869"/>
    <s v="CUST00014"/>
    <s v="POL00736"/>
    <x v="12"/>
    <s v="West"/>
    <n v="39714.97"/>
    <d v="2025-03-20T00:00:00"/>
    <m/>
    <s v="Under Review"/>
    <n v="30"/>
    <n v="7"/>
    <s v="AGT053"/>
    <s v="Travel"/>
    <s v="Fraud Review"/>
    <n v="1"/>
    <s v="Valid"/>
    <x v="2"/>
    <x v="1"/>
  </r>
  <r>
    <x v="3870"/>
    <s v="CUST01702"/>
    <s v="POL00964"/>
    <x v="7"/>
    <s v="North"/>
    <n v="41667.760000000002"/>
    <d v="2025-05-19T00:00:00"/>
    <d v="2025-06-13T00:00:00"/>
    <s v="Settled"/>
    <n v="25"/>
    <n v="7"/>
    <s v="AGT048"/>
    <s v="Travel"/>
    <s v="Fraud Review"/>
    <n v="1"/>
    <s v="Valid"/>
    <x v="0"/>
    <x v="2"/>
  </r>
  <r>
    <x v="3871"/>
    <s v="CUST01727"/>
    <s v="POL02754"/>
    <x v="4"/>
    <s v="West"/>
    <n v="42350.51"/>
    <d v="2025-09-05T00:00:00"/>
    <d v="2025-09-14T00:00:00"/>
    <s v="Settled"/>
    <n v="9"/>
    <n v="15"/>
    <s v="AGT046"/>
    <s v="Health"/>
    <s v="Standard"/>
    <n v="1"/>
    <s v="Valid"/>
    <x v="1"/>
    <x v="1"/>
  </r>
  <r>
    <x v="3872"/>
    <s v="CUST01085"/>
    <s v="POL02056"/>
    <x v="14"/>
    <s v="West"/>
    <n v="198461.89"/>
    <d v="2025-05-13T00:00:00"/>
    <d v="2025-06-08T00:00:00"/>
    <s v="Settled"/>
    <n v="26"/>
    <n v="15"/>
    <s v="AGT078"/>
    <s v="Health"/>
    <s v="Fraud Review"/>
    <n v="1"/>
    <s v="Valid"/>
    <x v="4"/>
    <x v="1"/>
  </r>
  <r>
    <x v="3873"/>
    <s v="CUST00481"/>
    <s v="POL02228"/>
    <x v="0"/>
    <s v="North"/>
    <n v="60656.54"/>
    <d v="2025-03-04T00:00:00"/>
    <d v="2025-03-18T00:00:00"/>
    <s v="Settled"/>
    <n v="14"/>
    <n v="10"/>
    <s v="AGT011"/>
    <s v="Motor"/>
    <s v="Manual Review"/>
    <n v="1"/>
    <s v="Valid"/>
    <x v="1"/>
    <x v="2"/>
  </r>
  <r>
    <x v="3874"/>
    <s v="CUST00625"/>
    <s v="POL00848"/>
    <x v="0"/>
    <s v="West"/>
    <n v="112759.31"/>
    <d v="2025-05-13T00:00:00"/>
    <d v="2025-05-18T00:00:00"/>
    <s v="Settled"/>
    <n v="5"/>
    <n v="10"/>
    <s v="AGT003"/>
    <s v="Motor"/>
    <s v="Fast Track"/>
    <n v="1"/>
    <s v="Valid"/>
    <x v="2"/>
    <x v="1"/>
  </r>
  <r>
    <x v="3875"/>
    <s v="CUST02456"/>
    <s v="POL01604"/>
    <x v="0"/>
    <s v="East"/>
    <n v="107632.39"/>
    <d v="2025-01-14T00:00:00"/>
    <d v="2025-01-30T00:00:00"/>
    <s v="Settled"/>
    <n v="16"/>
    <n v="10"/>
    <s v="AGT029"/>
    <s v="Motor"/>
    <s v="Manual Review"/>
    <n v="1"/>
    <s v="Valid"/>
    <x v="3"/>
    <x v="3"/>
  </r>
  <r>
    <x v="3876"/>
    <s v="CUST00243"/>
    <s v="POL00044"/>
    <x v="8"/>
    <s v="West"/>
    <n v="274946.93"/>
    <d v="2025-06-03T00:00:00"/>
    <m/>
    <s v="Pending"/>
    <n v="14"/>
    <n v="20"/>
    <s v="AGT002"/>
    <s v="Life"/>
    <s v="Standard"/>
    <n v="1"/>
    <s v="Valid"/>
    <x v="2"/>
    <x v="1"/>
  </r>
  <r>
    <x v="3877"/>
    <s v="CUST00462"/>
    <s v="POL00786"/>
    <x v="12"/>
    <s v="West"/>
    <n v="8021.64"/>
    <d v="2025-06-16T00:00:00"/>
    <d v="2025-06-29T00:00:00"/>
    <s v="Settled"/>
    <n v="13"/>
    <n v="7"/>
    <s v="AGT060"/>
    <s v="Travel"/>
    <s v="Manual Review"/>
    <n v="1"/>
    <s v="Valid"/>
    <x v="4"/>
    <x v="1"/>
  </r>
  <r>
    <x v="3878"/>
    <s v="CUST01202"/>
    <s v="POL02561"/>
    <x v="6"/>
    <s v="South"/>
    <n v="125193.06"/>
    <d v="2025-08-23T00:00:00"/>
    <d v="2025-09-12T00:00:00"/>
    <s v="Rejected"/>
    <n v="20"/>
    <n v="12"/>
    <s v="AGT030"/>
    <s v="Home"/>
    <s v="Manual Review"/>
    <n v="1"/>
    <s v="Valid"/>
    <x v="3"/>
    <x v="0"/>
  </r>
  <r>
    <x v="3879"/>
    <s v="CUST00141"/>
    <s v="POL01519"/>
    <x v="1"/>
    <s v="West"/>
    <n v="422398.14"/>
    <d v="2025-01-12T00:00:00"/>
    <d v="2025-02-13T00:00:00"/>
    <s v="Settled"/>
    <n v="32"/>
    <n v="20"/>
    <s v="AGT012"/>
    <s v="Life"/>
    <s v="Manual Review"/>
    <n v="1"/>
    <s v="Valid"/>
    <x v="0"/>
    <x v="1"/>
  </r>
  <r>
    <x v="3880"/>
    <s v="CUST02156"/>
    <s v="POL02032"/>
    <x v="12"/>
    <s v="North"/>
    <n v="19629.490000000002"/>
    <d v="2025-07-31T00:00:00"/>
    <d v="2025-08-06T00:00:00"/>
    <s v="Settled"/>
    <n v="6"/>
    <n v="7"/>
    <s v="AGT007"/>
    <s v="Travel"/>
    <s v="Standard"/>
    <n v="1"/>
    <s v="Valid"/>
    <x v="4"/>
    <x v="2"/>
  </r>
  <r>
    <x v="3881"/>
    <s v="CUST01142"/>
    <s v="POL02525"/>
    <x v="12"/>
    <s v="South"/>
    <n v="33305.769999999997"/>
    <d v="2025-09-22T00:00:00"/>
    <m/>
    <s v="Pending"/>
    <n v="21"/>
    <n v="7"/>
    <s v="AGT071"/>
    <s v="Travel"/>
    <s v="Fraud Review"/>
    <n v="1"/>
    <s v="Valid"/>
    <x v="2"/>
    <x v="0"/>
  </r>
  <r>
    <x v="3882"/>
    <s v="CUST00644"/>
    <s v="POL02999"/>
    <x v="12"/>
    <s v="East"/>
    <n v="29446.04"/>
    <d v="2025-09-28T00:00:00"/>
    <d v="2025-09-30T00:00:00"/>
    <s v="Settled"/>
    <n v="2"/>
    <n v="7"/>
    <s v="AGT031"/>
    <s v="Travel"/>
    <s v="Standard"/>
    <n v="1"/>
    <s v="Valid"/>
    <x v="2"/>
    <x v="3"/>
  </r>
  <r>
    <x v="3883"/>
    <s v="CUST00577"/>
    <s v="POL00261"/>
    <x v="3"/>
    <s v="West"/>
    <n v="59195.519999999997"/>
    <d v="2025-11-23T00:00:00"/>
    <d v="2025-12-02T00:00:00"/>
    <s v="Settled"/>
    <n v="9"/>
    <n v="12"/>
    <s v="AGT038"/>
    <s v="Home"/>
    <s v="Fast Track"/>
    <n v="1"/>
    <s v="Valid"/>
    <x v="3"/>
    <x v="1"/>
  </r>
  <r>
    <x v="3884"/>
    <s v="CUST00038"/>
    <s v="POL01860"/>
    <x v="16"/>
    <s v="Central"/>
    <n v="28114.18"/>
    <d v="2025-08-15T00:00:00"/>
    <d v="2025-08-19T00:00:00"/>
    <s v="Settled"/>
    <n v="4"/>
    <n v="7"/>
    <s v="AGT014"/>
    <s v="Travel"/>
    <s v="Standard"/>
    <n v="1"/>
    <s v="Valid"/>
    <x v="3"/>
    <x v="4"/>
  </r>
  <r>
    <x v="3885"/>
    <s v="CUST00821"/>
    <s v="POL03184"/>
    <x v="11"/>
    <s v="North"/>
    <n v="46684"/>
    <d v="2025-11-13T00:00:00"/>
    <d v="2025-11-23T00:00:00"/>
    <s v="Settled"/>
    <n v="10"/>
    <n v="10"/>
    <s v="AGT064"/>
    <s v="Motor"/>
    <s v="Standard"/>
    <n v="1"/>
    <s v="Valid"/>
    <x v="2"/>
    <x v="2"/>
  </r>
  <r>
    <x v="3886"/>
    <s v="CUST00213"/>
    <s v="POL00640"/>
    <x v="7"/>
    <s v="West"/>
    <n v="38282.51"/>
    <d v="2025-04-25T00:00:00"/>
    <d v="2025-04-30T00:00:00"/>
    <s v="Settled"/>
    <n v="5"/>
    <n v="7"/>
    <s v="AGT060"/>
    <s v="Travel"/>
    <s v="Standard"/>
    <n v="1"/>
    <s v="Valid"/>
    <x v="3"/>
    <x v="1"/>
  </r>
  <r>
    <x v="3887"/>
    <s v="CUST01623"/>
    <s v="POL02752"/>
    <x v="4"/>
    <s v="Central"/>
    <n v="57924.89"/>
    <d v="2025-02-19T00:00:00"/>
    <m/>
    <s v="Pending"/>
    <n v="10"/>
    <n v="15"/>
    <s v="AGT028"/>
    <s v="Health"/>
    <s v="Fast Track"/>
    <n v="1"/>
    <s v="Valid"/>
    <x v="4"/>
    <x v="4"/>
  </r>
  <r>
    <x v="3888"/>
    <s v="CUST02365"/>
    <s v="POL01857"/>
    <x v="5"/>
    <s v="Central"/>
    <n v="53520.62"/>
    <d v="2025-01-01T00:00:00"/>
    <d v="2025-01-23T00:00:00"/>
    <s v="Settled"/>
    <n v="22"/>
    <n v="15"/>
    <s v="AGT069"/>
    <s v="Health"/>
    <s v="Fraud Review"/>
    <n v="1"/>
    <s v="Valid"/>
    <x v="0"/>
    <x v="4"/>
  </r>
  <r>
    <x v="3889"/>
    <s v="CUST01116"/>
    <s v="POL01018"/>
    <x v="10"/>
    <s v="South"/>
    <n v="10346.700000000001"/>
    <d v="2025-11-08T00:00:00"/>
    <d v="2025-11-10T00:00:00"/>
    <s v="Rejected"/>
    <n v="2"/>
    <n v="7"/>
    <s v="AGT029"/>
    <s v="Travel"/>
    <s v="Standard"/>
    <n v="1"/>
    <s v="Valid"/>
    <x v="0"/>
    <x v="0"/>
  </r>
  <r>
    <x v="3890"/>
    <s v="CUST00850"/>
    <s v="POL02507"/>
    <x v="14"/>
    <s v="North"/>
    <n v="356681.08"/>
    <d v="2025-02-09T00:00:00"/>
    <d v="2025-02-17T00:00:00"/>
    <s v="Settled"/>
    <n v="8"/>
    <n v="15"/>
    <s v="AGT073"/>
    <s v="Health"/>
    <s v="Fast Track"/>
    <n v="1"/>
    <s v="Valid"/>
    <x v="3"/>
    <x v="2"/>
  </r>
  <r>
    <x v="3891"/>
    <s v="CUST00611"/>
    <s v="POL02786"/>
    <x v="14"/>
    <s v="East"/>
    <n v="63337.7"/>
    <d v="2025-02-07T00:00:00"/>
    <d v="2025-02-25T00:00:00"/>
    <s v="Settled"/>
    <n v="18"/>
    <n v="15"/>
    <s v="AGT078"/>
    <s v="Health"/>
    <s v="Standard"/>
    <n v="1"/>
    <s v="Valid"/>
    <x v="3"/>
    <x v="3"/>
  </r>
  <r>
    <x v="3892"/>
    <s v="CUST01152"/>
    <s v="POL00457"/>
    <x v="5"/>
    <s v="Central"/>
    <n v="40764.730000000003"/>
    <d v="2025-09-03T00:00:00"/>
    <d v="2025-09-22T00:00:00"/>
    <s v="Settled"/>
    <n v="19"/>
    <n v="15"/>
    <s v="AGT038"/>
    <s v="Health"/>
    <s v="Standard"/>
    <n v="1"/>
    <s v="Valid"/>
    <x v="2"/>
    <x v="4"/>
  </r>
  <r>
    <x v="3893"/>
    <s v="CUST02314"/>
    <s v="POL02182"/>
    <x v="4"/>
    <s v="South"/>
    <n v="125830.35"/>
    <d v="2025-04-29T00:00:00"/>
    <d v="2025-05-09T00:00:00"/>
    <s v="Settled"/>
    <n v="10"/>
    <n v="15"/>
    <s v="AGT046"/>
    <s v="Health"/>
    <s v="Standard"/>
    <n v="1"/>
    <s v="Valid"/>
    <x v="4"/>
    <x v="0"/>
  </r>
  <r>
    <x v="3894"/>
    <s v="CUST01225"/>
    <s v="POL02997"/>
    <x v="0"/>
    <s v="East"/>
    <n v="73397.509999999995"/>
    <d v="2025-06-21T00:00:00"/>
    <d v="2025-06-30T00:00:00"/>
    <s v="Settled"/>
    <n v="9"/>
    <n v="10"/>
    <s v="AGT068"/>
    <s v="Motor"/>
    <s v="Standard"/>
    <n v="1"/>
    <s v="Valid"/>
    <x v="0"/>
    <x v="3"/>
  </r>
  <r>
    <x v="3895"/>
    <s v="CUST01748"/>
    <s v="POL02133"/>
    <x v="5"/>
    <s v="Central"/>
    <n v="121386.6"/>
    <d v="2025-01-29T00:00:00"/>
    <d v="2025-02-15T00:00:00"/>
    <s v="Settled"/>
    <n v="17"/>
    <n v="15"/>
    <s v="AGT009"/>
    <s v="Health"/>
    <s v="Standard"/>
    <n v="1"/>
    <s v="Valid"/>
    <x v="2"/>
    <x v="4"/>
  </r>
  <r>
    <x v="3896"/>
    <s v="CUST01305"/>
    <s v="POL01751"/>
    <x v="11"/>
    <s v="East"/>
    <n v="99439.4"/>
    <d v="2025-05-22T00:00:00"/>
    <d v="2025-06-09T00:00:00"/>
    <s v="Settled"/>
    <n v="18"/>
    <n v="10"/>
    <s v="AGT039"/>
    <s v="Motor"/>
    <s v="Standard"/>
    <n v="1"/>
    <s v="Valid"/>
    <x v="2"/>
    <x v="3"/>
  </r>
  <r>
    <x v="3897"/>
    <s v="CUST01336"/>
    <s v="POL00448"/>
    <x v="14"/>
    <s v="West"/>
    <n v="173424.7"/>
    <d v="2025-10-02T00:00:00"/>
    <d v="2025-10-21T00:00:00"/>
    <s v="Settled"/>
    <n v="19"/>
    <n v="15"/>
    <s v="AGT077"/>
    <s v="Health"/>
    <s v="Standard"/>
    <n v="1"/>
    <s v="Valid"/>
    <x v="3"/>
    <x v="1"/>
  </r>
  <r>
    <x v="3898"/>
    <s v="CUST01007"/>
    <s v="POL01441"/>
    <x v="4"/>
    <s v="Central"/>
    <n v="42544.800000000003"/>
    <d v="2025-07-11T00:00:00"/>
    <d v="2025-07-29T00:00:00"/>
    <s v="Settled"/>
    <n v="18"/>
    <n v="15"/>
    <s v="AGT017"/>
    <s v="Health"/>
    <s v="Standard"/>
    <n v="1"/>
    <s v="Valid"/>
    <x v="1"/>
    <x v="4"/>
  </r>
  <r>
    <x v="3899"/>
    <s v="CUST02370"/>
    <s v="POL02899"/>
    <x v="0"/>
    <s v="South"/>
    <n v="71497.440000000002"/>
    <d v="2025-03-16T00:00:00"/>
    <d v="2025-03-17T00:00:00"/>
    <s v="Settled"/>
    <n v="1"/>
    <n v="10"/>
    <s v="AGT030"/>
    <s v="Motor"/>
    <s v="Standard"/>
    <n v="1"/>
    <s v="Valid"/>
    <x v="0"/>
    <x v="0"/>
  </r>
  <r>
    <x v="3900"/>
    <s v="CUST01943"/>
    <s v="POL02558"/>
    <x v="9"/>
    <s v="South"/>
    <n v="39413.279999999999"/>
    <d v="2025-02-20T00:00:00"/>
    <d v="2025-03-11T00:00:00"/>
    <s v="Settled"/>
    <n v="19"/>
    <n v="12"/>
    <s v="AGT069"/>
    <s v="Home"/>
    <s v="Manual Review"/>
    <n v="1"/>
    <s v="Valid"/>
    <x v="4"/>
    <x v="0"/>
  </r>
  <r>
    <x v="3901"/>
    <s v="CUST01260"/>
    <s v="POL01442"/>
    <x v="11"/>
    <s v="South"/>
    <n v="53251.13"/>
    <d v="2025-08-11T00:00:00"/>
    <d v="2025-08-22T00:00:00"/>
    <s v="Settled"/>
    <n v="11"/>
    <n v="10"/>
    <s v="AGT057"/>
    <s v="Motor"/>
    <s v="Standard"/>
    <n v="1"/>
    <s v="Valid"/>
    <x v="2"/>
    <x v="0"/>
  </r>
  <r>
    <x v="3902"/>
    <s v="CUST01001"/>
    <s v="POL00989"/>
    <x v="3"/>
    <s v="East"/>
    <n v="100515.5"/>
    <d v="2025-08-23T00:00:00"/>
    <d v="2025-09-11T00:00:00"/>
    <s v="Settled"/>
    <n v="19"/>
    <n v="10"/>
    <s v="AGT040"/>
    <s v="Motor"/>
    <s v="Standard"/>
    <n v="1"/>
    <s v="Valid"/>
    <x v="3"/>
    <x v="3"/>
  </r>
  <r>
    <x v="3903"/>
    <s v="CUST01194"/>
    <s v="POL02571"/>
    <x v="0"/>
    <s v="North"/>
    <n v="36324.78"/>
    <d v="2025-09-12T00:00:00"/>
    <d v="2025-09-20T00:00:00"/>
    <s v="Settled"/>
    <n v="8"/>
    <n v="10"/>
    <s v="AGT011"/>
    <s v="Motor"/>
    <s v="Standard"/>
    <n v="1"/>
    <s v="Valid"/>
    <x v="1"/>
    <x v="2"/>
  </r>
  <r>
    <x v="3904"/>
    <s v="CUST00002"/>
    <s v="POL03097"/>
    <x v="3"/>
    <s v="North"/>
    <n v="277120.7"/>
    <d v="2025-02-10T00:00:00"/>
    <m/>
    <s v="Under Review"/>
    <n v="23"/>
    <n v="10"/>
    <s v="AGT015"/>
    <s v="Motor"/>
    <s v="Manual Review"/>
    <n v="1"/>
    <s v="Valid"/>
    <x v="0"/>
    <x v="2"/>
  </r>
  <r>
    <x v="3905"/>
    <s v="CUST01157"/>
    <s v="POL00959"/>
    <x v="4"/>
    <s v="South"/>
    <n v="86001.99"/>
    <d v="2025-05-08T00:00:00"/>
    <d v="2025-06-01T00:00:00"/>
    <s v="Settled"/>
    <n v="24"/>
    <n v="15"/>
    <s v="AGT069"/>
    <s v="Health"/>
    <s v="Fraud Review"/>
    <n v="1"/>
    <s v="Valid"/>
    <x v="2"/>
    <x v="0"/>
  </r>
  <r>
    <x v="3906"/>
    <s v="CUST00797"/>
    <s v="POL02595"/>
    <x v="9"/>
    <s v="East"/>
    <n v="33912"/>
    <d v="2025-01-21T00:00:00"/>
    <d v="2025-02-04T00:00:00"/>
    <s v="Settled"/>
    <n v="14"/>
    <n v="12"/>
    <s v="AGT041"/>
    <s v="Home"/>
    <s v="Standard"/>
    <n v="1"/>
    <s v="Valid"/>
    <x v="0"/>
    <x v="3"/>
  </r>
  <r>
    <x v="3907"/>
    <s v="CUST01966"/>
    <s v="POL00986"/>
    <x v="3"/>
    <s v="West"/>
    <n v="173970.24"/>
    <d v="2025-09-21T00:00:00"/>
    <d v="2025-10-03T00:00:00"/>
    <s v="Settled"/>
    <n v="12"/>
    <n v="12"/>
    <s v="AGT077"/>
    <s v="Home"/>
    <s v="Manual Review"/>
    <n v="1"/>
    <s v="Valid"/>
    <x v="2"/>
    <x v="1"/>
  </r>
  <r>
    <x v="3908"/>
    <s v="CUST01464"/>
    <s v="POL02648"/>
    <x v="3"/>
    <s v="East"/>
    <n v="275204.02"/>
    <d v="2025-03-26T00:00:00"/>
    <d v="2025-04-02T00:00:00"/>
    <s v="Settled"/>
    <n v="7"/>
    <n v="10"/>
    <s v="AGT009"/>
    <s v="Motor"/>
    <s v="Fast Track"/>
    <n v="1"/>
    <s v="Valid"/>
    <x v="3"/>
    <x v="3"/>
  </r>
  <r>
    <x v="3909"/>
    <s v="CUST00453"/>
    <s v="POL03088"/>
    <x v="0"/>
    <s v="West"/>
    <n v="15191.13"/>
    <d v="2025-04-19T00:00:00"/>
    <d v="2025-05-14T00:00:00"/>
    <s v="Settled"/>
    <n v="25"/>
    <n v="10"/>
    <s v="AGT031"/>
    <s v="Motor"/>
    <s v="Fraud Review"/>
    <n v="1"/>
    <s v="Valid"/>
    <x v="2"/>
    <x v="1"/>
  </r>
  <r>
    <x v="3910"/>
    <s v="CUST01039"/>
    <s v="POL02123"/>
    <x v="13"/>
    <s v="Central"/>
    <n v="135238.14000000001"/>
    <d v="2025-07-09T00:00:00"/>
    <m/>
    <s v="Under Review"/>
    <n v="14"/>
    <n v="15"/>
    <s v="AGT008"/>
    <s v="Health"/>
    <s v="Standard"/>
    <n v="1"/>
    <s v="Valid"/>
    <x v="2"/>
    <x v="4"/>
  </r>
  <r>
    <x v="3911"/>
    <s v="CUST00785"/>
    <s v="POL01590"/>
    <x v="0"/>
    <s v="West"/>
    <n v="34168.870000000003"/>
    <d v="2025-02-19T00:00:00"/>
    <d v="2025-02-20T00:00:00"/>
    <s v="Settled"/>
    <n v="1"/>
    <n v="10"/>
    <s v="AGT012"/>
    <s v="Motor"/>
    <s v="Fast Track"/>
    <n v="1"/>
    <s v="Valid"/>
    <x v="2"/>
    <x v="1"/>
  </r>
  <r>
    <x v="3912"/>
    <s v="CUST02036"/>
    <s v="POL01006"/>
    <x v="14"/>
    <s v="West"/>
    <n v="82066.48"/>
    <d v="2025-09-15T00:00:00"/>
    <d v="2025-09-29T00:00:00"/>
    <s v="Settled"/>
    <n v="14"/>
    <n v="15"/>
    <s v="AGT001"/>
    <s v="Health"/>
    <s v="Standard"/>
    <n v="1"/>
    <s v="Valid"/>
    <x v="2"/>
    <x v="1"/>
  </r>
  <r>
    <x v="3913"/>
    <s v="CUST00688"/>
    <s v="POL00192"/>
    <x v="2"/>
    <s v="North"/>
    <n v="128100.98"/>
    <d v="2025-06-03T00:00:00"/>
    <d v="2025-06-08T00:00:00"/>
    <s v="Settled"/>
    <n v="5"/>
    <n v="20"/>
    <s v="AGT045"/>
    <s v="Life"/>
    <s v="Standard"/>
    <n v="1"/>
    <s v="Valid"/>
    <x v="4"/>
    <x v="2"/>
  </r>
  <r>
    <x v="3914"/>
    <s v="CUST01235"/>
    <s v="POL00168"/>
    <x v="5"/>
    <s v="East"/>
    <n v="148031.66"/>
    <d v="2025-07-06T00:00:00"/>
    <d v="2025-07-25T00:00:00"/>
    <s v="Settled"/>
    <n v="19"/>
    <n v="15"/>
    <s v="AGT019"/>
    <s v="Health"/>
    <s v="Manual Review"/>
    <n v="1"/>
    <s v="Valid"/>
    <x v="2"/>
    <x v="3"/>
  </r>
  <r>
    <x v="3915"/>
    <s v="CUST00172"/>
    <s v="POL02675"/>
    <x v="0"/>
    <s v="South"/>
    <n v="52847.6"/>
    <d v="2025-08-26T00:00:00"/>
    <d v="2025-09-01T00:00:00"/>
    <s v="Settled"/>
    <n v="6"/>
    <n v="10"/>
    <s v="AGT013"/>
    <s v="Motor"/>
    <s v="Standard"/>
    <n v="1"/>
    <s v="Valid"/>
    <x v="1"/>
    <x v="0"/>
  </r>
  <r>
    <x v="3916"/>
    <s v="CUST00890"/>
    <s v="POL02117"/>
    <x v="4"/>
    <s v="East"/>
    <n v="180711.71"/>
    <d v="2025-08-09T00:00:00"/>
    <m/>
    <s v="Pending"/>
    <n v="17"/>
    <n v="15"/>
    <s v="AGT071"/>
    <s v="Health"/>
    <s v="Fast Track"/>
    <n v="1"/>
    <s v="Valid"/>
    <x v="3"/>
    <x v="3"/>
  </r>
  <r>
    <x v="3917"/>
    <s v="CUST00139"/>
    <s v="POL00728"/>
    <x v="14"/>
    <s v="Central"/>
    <n v="43527.88"/>
    <d v="2025-01-14T00:00:00"/>
    <d v="2025-01-26T00:00:00"/>
    <s v="Settled"/>
    <n v="12"/>
    <n v="15"/>
    <s v="AGT036"/>
    <s v="Health"/>
    <s v="Standard"/>
    <n v="1"/>
    <s v="Valid"/>
    <x v="0"/>
    <x v="4"/>
  </r>
  <r>
    <x v="3918"/>
    <s v="CUST01512"/>
    <s v="POL01767"/>
    <x v="3"/>
    <s v="South"/>
    <n v="96177.96"/>
    <d v="2025-02-02T00:00:00"/>
    <d v="2025-02-11T00:00:00"/>
    <s v="Settled"/>
    <n v="9"/>
    <n v="12"/>
    <s v="AGT044"/>
    <s v="Home"/>
    <s v="Standard"/>
    <n v="1"/>
    <s v="Valid"/>
    <x v="2"/>
    <x v="0"/>
  </r>
  <r>
    <x v="3919"/>
    <s v="CUST00608"/>
    <s v="POL02813"/>
    <x v="11"/>
    <s v="North"/>
    <n v="14446.38"/>
    <d v="2025-09-27T00:00:00"/>
    <d v="2025-10-07T00:00:00"/>
    <s v="Settled"/>
    <n v="10"/>
    <n v="10"/>
    <s v="AGT050"/>
    <s v="Motor"/>
    <s v="Standard"/>
    <n v="1"/>
    <s v="Valid"/>
    <x v="0"/>
    <x v="2"/>
  </r>
  <r>
    <x v="3920"/>
    <s v="CUST00334"/>
    <s v="POL02073"/>
    <x v="5"/>
    <s v="West"/>
    <n v="459970.32"/>
    <d v="2025-10-21T00:00:00"/>
    <m/>
    <s v="Pending"/>
    <n v="24"/>
    <n v="15"/>
    <s v="AGT035"/>
    <s v="Health"/>
    <s v="Manual Review"/>
    <n v="1"/>
    <s v="Valid"/>
    <x v="0"/>
    <x v="1"/>
  </r>
  <r>
    <x v="3921"/>
    <s v="CUST02046"/>
    <s v="POL02933"/>
    <x v="3"/>
    <s v="Central"/>
    <n v="226368.55"/>
    <d v="2025-03-27T00:00:00"/>
    <d v="2025-04-13T00:00:00"/>
    <s v="Rejected"/>
    <n v="17"/>
    <n v="10"/>
    <s v="AGT012"/>
    <s v="Motor"/>
    <s v="Standard"/>
    <n v="1"/>
    <s v="Valid"/>
    <x v="3"/>
    <x v="4"/>
  </r>
  <r>
    <x v="3922"/>
    <s v="CUST01587"/>
    <s v="POL00377"/>
    <x v="10"/>
    <s v="West"/>
    <n v="123682.93"/>
    <d v="2025-01-08T00:00:00"/>
    <d v="2025-01-16T00:00:00"/>
    <s v="Settled"/>
    <n v="8"/>
    <n v="7"/>
    <s v="AGT040"/>
    <s v="Travel"/>
    <s v="Standard"/>
    <n v="1"/>
    <s v="Valid"/>
    <x v="1"/>
    <x v="1"/>
  </r>
  <r>
    <x v="3923"/>
    <s v="CUST01116"/>
    <s v="POL00233"/>
    <x v="8"/>
    <s v="North"/>
    <n v="812649.81"/>
    <d v="2025-08-16T00:00:00"/>
    <d v="2025-08-31T00:00:00"/>
    <s v="Settled"/>
    <n v="15"/>
    <n v="20"/>
    <s v="AGT076"/>
    <s v="Life"/>
    <s v="Fast Track"/>
    <n v="1"/>
    <s v="Valid"/>
    <x v="0"/>
    <x v="2"/>
  </r>
  <r>
    <x v="3924"/>
    <s v="CUST01748"/>
    <s v="POL02133"/>
    <x v="4"/>
    <s v="East"/>
    <n v="57891.13"/>
    <d v="2025-11-25T00:00:00"/>
    <d v="2025-12-13T00:00:00"/>
    <s v="Settled"/>
    <n v="18"/>
    <n v="15"/>
    <s v="AGT055"/>
    <s v="Health"/>
    <s v="Standard"/>
    <n v="1"/>
    <s v="Valid"/>
    <x v="2"/>
    <x v="3"/>
  </r>
  <r>
    <x v="3925"/>
    <s v="CUST01536"/>
    <s v="POL01864"/>
    <x v="6"/>
    <s v="South"/>
    <n v="106888.54"/>
    <d v="2025-02-08T00:00:00"/>
    <d v="2025-02-14T00:00:00"/>
    <s v="Settled"/>
    <n v="6"/>
    <n v="12"/>
    <s v="AGT057"/>
    <s v="Home"/>
    <s v="Standard"/>
    <n v="1"/>
    <s v="Valid"/>
    <x v="3"/>
    <x v="0"/>
  </r>
  <r>
    <x v="3926"/>
    <s v="CUST00492"/>
    <s v="POL02203"/>
    <x v="5"/>
    <s v="West"/>
    <n v="102728.35"/>
    <d v="2025-01-31T00:00:00"/>
    <d v="2025-02-16T00:00:00"/>
    <s v="Settled"/>
    <n v="16"/>
    <n v="15"/>
    <s v="AGT046"/>
    <s v="Health"/>
    <s v="Manual Review"/>
    <n v="1"/>
    <s v="Valid"/>
    <x v="0"/>
    <x v="1"/>
  </r>
  <r>
    <x v="3927"/>
    <s v="CUST01445"/>
    <s v="POL03141"/>
    <x v="10"/>
    <s v="West"/>
    <n v="38267.19"/>
    <d v="2025-05-11T00:00:00"/>
    <d v="2025-05-12T00:00:00"/>
    <s v="Settled"/>
    <n v="1"/>
    <n v="7"/>
    <s v="AGT029"/>
    <s v="Travel"/>
    <s v="Standard"/>
    <n v="1"/>
    <s v="Valid"/>
    <x v="2"/>
    <x v="1"/>
  </r>
  <r>
    <x v="3928"/>
    <s v="CUST01871"/>
    <s v="POL00349"/>
    <x v="5"/>
    <s v="West"/>
    <n v="41702.94"/>
    <d v="2025-07-25T00:00:00"/>
    <d v="2025-08-12T00:00:00"/>
    <s v="Settled"/>
    <n v="18"/>
    <n v="15"/>
    <s v="AGT038"/>
    <s v="Health"/>
    <s v="Standard"/>
    <n v="1"/>
    <s v="Valid"/>
    <x v="3"/>
    <x v="1"/>
  </r>
  <r>
    <x v="3929"/>
    <s v="CUST00413"/>
    <s v="POL02979"/>
    <x v="3"/>
    <s v="South"/>
    <n v="52232.480000000003"/>
    <d v="2025-06-05T00:00:00"/>
    <d v="2025-06-10T00:00:00"/>
    <s v="Settled"/>
    <n v="5"/>
    <n v="12"/>
    <s v="AGT034"/>
    <s v="Home"/>
    <s v="Standard"/>
    <n v="1"/>
    <s v="Valid"/>
    <x v="1"/>
    <x v="0"/>
  </r>
  <r>
    <x v="3930"/>
    <s v="CUST02242"/>
    <s v="POL00195"/>
    <x v="4"/>
    <s v="Central"/>
    <n v="35642.89"/>
    <d v="2025-06-06T00:00:00"/>
    <d v="2025-06-26T00:00:00"/>
    <s v="Settled"/>
    <n v="20"/>
    <n v="15"/>
    <s v="AGT047"/>
    <s v="Health"/>
    <s v="Standard"/>
    <n v="1"/>
    <s v="Valid"/>
    <x v="3"/>
    <x v="4"/>
  </r>
  <r>
    <x v="3931"/>
    <s v="CUST00461"/>
    <s v="POL01681"/>
    <x v="5"/>
    <s v="North"/>
    <n v="64418.9"/>
    <d v="2025-06-06T00:00:00"/>
    <d v="2025-06-20T00:00:00"/>
    <s v="Settled"/>
    <n v="14"/>
    <n v="15"/>
    <s v="AGT068"/>
    <s v="Health"/>
    <s v="Standard"/>
    <n v="1"/>
    <s v="Valid"/>
    <x v="0"/>
    <x v="2"/>
  </r>
  <r>
    <x v="3932"/>
    <s v="CUST01954"/>
    <s v="POL02663"/>
    <x v="12"/>
    <s v="North"/>
    <n v="24367.02"/>
    <d v="2025-11-27T00:00:00"/>
    <m/>
    <s v="Pending"/>
    <n v="21"/>
    <n v="7"/>
    <s v="AGT002"/>
    <s v="Travel"/>
    <s v="Fraud Review"/>
    <n v="1"/>
    <s v="Valid"/>
    <x v="0"/>
    <x v="2"/>
  </r>
  <r>
    <x v="3933"/>
    <s v="CUST01297"/>
    <s v="POL02178"/>
    <x v="5"/>
    <s v="West"/>
    <n v="63333.46"/>
    <d v="2025-04-02T00:00:00"/>
    <d v="2025-04-19T00:00:00"/>
    <s v="Settled"/>
    <n v="17"/>
    <n v="15"/>
    <s v="AGT039"/>
    <s v="Health"/>
    <s v="Standard"/>
    <n v="1"/>
    <s v="Valid"/>
    <x v="0"/>
    <x v="1"/>
  </r>
  <r>
    <x v="3934"/>
    <s v="CUST01256"/>
    <s v="POL00713"/>
    <x v="0"/>
    <s v="East"/>
    <n v="76529.91"/>
    <d v="2025-02-02T00:00:00"/>
    <d v="2025-02-10T00:00:00"/>
    <s v="Settled"/>
    <n v="8"/>
    <n v="10"/>
    <s v="AGT022"/>
    <s v="Motor"/>
    <s v="Standard"/>
    <n v="1"/>
    <s v="Valid"/>
    <x v="3"/>
    <x v="3"/>
  </r>
  <r>
    <x v="3935"/>
    <s v="CUST01179"/>
    <s v="POL01934"/>
    <x v="4"/>
    <s v="East"/>
    <n v="34597.370000000003"/>
    <d v="2025-06-26T00:00:00"/>
    <d v="2025-07-17T00:00:00"/>
    <s v="Settled"/>
    <n v="21"/>
    <n v="15"/>
    <s v="AGT079"/>
    <s v="Health"/>
    <s v="Standard"/>
    <n v="1"/>
    <s v="Valid"/>
    <x v="3"/>
    <x v="3"/>
  </r>
  <r>
    <x v="3936"/>
    <s v="CUST00204"/>
    <s v="POL02887"/>
    <x v="3"/>
    <s v="South"/>
    <n v="37301.85"/>
    <d v="2025-06-09T00:00:00"/>
    <d v="2025-06-13T00:00:00"/>
    <s v="Settled"/>
    <n v="4"/>
    <n v="10"/>
    <s v="AGT012"/>
    <s v="Motor"/>
    <s v="Fast Track"/>
    <n v="1"/>
    <s v="Valid"/>
    <x v="0"/>
    <x v="0"/>
  </r>
  <r>
    <x v="3937"/>
    <s v="CUST00469"/>
    <s v="POL00651"/>
    <x v="3"/>
    <s v="North"/>
    <n v="39653.56"/>
    <d v="2025-04-03T00:00:00"/>
    <d v="2025-04-30T00:00:00"/>
    <s v="Settled"/>
    <n v="27"/>
    <n v="10"/>
    <s v="AGT005"/>
    <s v="Motor"/>
    <s v="Fraud Review"/>
    <n v="1"/>
    <s v="Valid"/>
    <x v="1"/>
    <x v="2"/>
  </r>
  <r>
    <x v="3938"/>
    <s v="CUST00526"/>
    <s v="POL03000"/>
    <x v="6"/>
    <s v="North"/>
    <n v="187316.37"/>
    <d v="2025-11-19T00:00:00"/>
    <m/>
    <s v="Pending"/>
    <n v="8"/>
    <n v="12"/>
    <s v="AGT057"/>
    <s v="Home"/>
    <s v="Standard"/>
    <n v="1"/>
    <s v="Valid"/>
    <x v="2"/>
    <x v="2"/>
  </r>
  <r>
    <x v="3939"/>
    <s v="CUST02252"/>
    <s v="POL02090"/>
    <x v="3"/>
    <s v="West"/>
    <n v="125066.88"/>
    <d v="2025-02-25T00:00:00"/>
    <d v="2025-03-07T00:00:00"/>
    <s v="Settled"/>
    <n v="10"/>
    <n v="12"/>
    <s v="AGT022"/>
    <s v="Home"/>
    <s v="Manual Review"/>
    <n v="1"/>
    <s v="Valid"/>
    <x v="1"/>
    <x v="1"/>
  </r>
  <r>
    <x v="3940"/>
    <s v="CUST01934"/>
    <s v="POL00278"/>
    <x v="4"/>
    <s v="South"/>
    <n v="105898.35"/>
    <d v="2025-02-15T00:00:00"/>
    <d v="2025-03-06T00:00:00"/>
    <s v="Settled"/>
    <n v="19"/>
    <n v="15"/>
    <s v="AGT018"/>
    <s v="Health"/>
    <s v="Standard"/>
    <n v="1"/>
    <s v="Valid"/>
    <x v="3"/>
    <x v="0"/>
  </r>
  <r>
    <x v="3941"/>
    <s v="CUST00923"/>
    <s v="POL01067"/>
    <x v="1"/>
    <s v="Central"/>
    <n v="163484.64000000001"/>
    <d v="2025-02-14T00:00:00"/>
    <d v="2025-03-02T00:00:00"/>
    <s v="Settled"/>
    <n v="16"/>
    <n v="20"/>
    <s v="AGT042"/>
    <s v="Life"/>
    <s v="Standard"/>
    <n v="1"/>
    <s v="Valid"/>
    <x v="0"/>
    <x v="4"/>
  </r>
  <r>
    <x v="3942"/>
    <s v="CUST02332"/>
    <s v="POL02759"/>
    <x v="12"/>
    <s v="West"/>
    <n v="30800.12"/>
    <d v="2025-11-11T00:00:00"/>
    <m/>
    <s v="Under Review"/>
    <n v="7"/>
    <n v="7"/>
    <s v="AGT075"/>
    <s v="Travel"/>
    <s v="Standard"/>
    <n v="1"/>
    <s v="Valid"/>
    <x v="3"/>
    <x v="1"/>
  </r>
  <r>
    <x v="3943"/>
    <s v="CUST00730"/>
    <s v="POL01082"/>
    <x v="1"/>
    <s v="West"/>
    <n v="181347.1"/>
    <d v="2025-10-26T00:00:00"/>
    <d v="2025-11-05T00:00:00"/>
    <s v="Settled"/>
    <n v="10"/>
    <n v="20"/>
    <s v="AGT011"/>
    <s v="Life"/>
    <s v="Manual Review"/>
    <n v="1"/>
    <s v="Valid"/>
    <x v="1"/>
    <x v="1"/>
  </r>
  <r>
    <x v="3944"/>
    <s v="CUST01341"/>
    <s v="POL03030"/>
    <x v="1"/>
    <s v="Central"/>
    <n v="185427.35"/>
    <d v="2025-11-16T00:00:00"/>
    <d v="2025-12-04T00:00:00"/>
    <s v="Settled"/>
    <n v="18"/>
    <n v="20"/>
    <s v="AGT044"/>
    <s v="Life"/>
    <s v="Standard"/>
    <n v="1"/>
    <s v="Valid"/>
    <x v="0"/>
    <x v="4"/>
  </r>
  <r>
    <x v="3945"/>
    <s v="CUST00562"/>
    <s v="POL01344"/>
    <x v="9"/>
    <s v="West"/>
    <n v="139868.82999999999"/>
    <d v="2025-02-13T00:00:00"/>
    <d v="2025-02-24T00:00:00"/>
    <s v="Settled"/>
    <n v="11"/>
    <n v="12"/>
    <s v="AGT029"/>
    <s v="Home"/>
    <s v="Standard"/>
    <n v="1"/>
    <s v="Valid"/>
    <x v="1"/>
    <x v="1"/>
  </r>
  <r>
    <x v="3946"/>
    <s v="CUST00408"/>
    <s v="POL01097"/>
    <x v="3"/>
    <s v="East"/>
    <n v="42687.5"/>
    <d v="2025-01-09T00:00:00"/>
    <d v="2025-01-29T00:00:00"/>
    <s v="Settled"/>
    <n v="20"/>
    <n v="10"/>
    <s v="AGT015"/>
    <s v="Motor"/>
    <s v="Manual Review"/>
    <n v="1"/>
    <s v="Valid"/>
    <x v="2"/>
    <x v="3"/>
  </r>
  <r>
    <x v="3947"/>
    <s v="CUST00097"/>
    <s v="POL02727"/>
    <x v="4"/>
    <s v="Central"/>
    <n v="79365.81"/>
    <d v="2025-05-12T00:00:00"/>
    <d v="2025-05-23T00:00:00"/>
    <s v="Settled"/>
    <n v="11"/>
    <n v="15"/>
    <s v="AGT042"/>
    <s v="Health"/>
    <s v="Fast Track"/>
    <n v="1"/>
    <s v="Valid"/>
    <x v="2"/>
    <x v="4"/>
  </r>
  <r>
    <x v="3948"/>
    <s v="CUST02452"/>
    <s v="POL02514"/>
    <x v="7"/>
    <s v="South"/>
    <n v="25172.9"/>
    <d v="2025-06-09T00:00:00"/>
    <d v="2025-06-10T00:00:00"/>
    <s v="Settled"/>
    <n v="1"/>
    <n v="7"/>
    <s v="AGT077"/>
    <s v="Travel"/>
    <s v="Fast Track"/>
    <n v="1"/>
    <s v="Valid"/>
    <x v="0"/>
    <x v="0"/>
  </r>
  <r>
    <x v="3949"/>
    <s v="CUST00482"/>
    <s v="POL00763"/>
    <x v="4"/>
    <s v="North"/>
    <n v="39622.730000000003"/>
    <d v="2025-03-26T00:00:00"/>
    <m/>
    <s v="Pending"/>
    <n v="22"/>
    <n v="15"/>
    <s v="AGT021"/>
    <s v="Health"/>
    <s v="Manual Review"/>
    <n v="1"/>
    <s v="Valid"/>
    <x v="3"/>
    <x v="2"/>
  </r>
  <r>
    <x v="3950"/>
    <s v="CUST02118"/>
    <s v="POL02500"/>
    <x v="3"/>
    <s v="East"/>
    <n v="44656.97"/>
    <d v="2025-07-25T00:00:00"/>
    <m/>
    <s v="Pending"/>
    <n v="14"/>
    <n v="10"/>
    <s v="AGT018"/>
    <s v="Motor"/>
    <s v="Manual Review"/>
    <n v="1"/>
    <s v="Valid"/>
    <x v="1"/>
    <x v="3"/>
  </r>
  <r>
    <x v="3951"/>
    <s v="CUST01029"/>
    <s v="POL00803"/>
    <x v="0"/>
    <s v="North"/>
    <n v="45123.92"/>
    <d v="2025-07-25T00:00:00"/>
    <m/>
    <s v="Pending"/>
    <n v="8"/>
    <n v="10"/>
    <s v="AGT014"/>
    <s v="Motor"/>
    <s v="Standard"/>
    <n v="1"/>
    <s v="Valid"/>
    <x v="0"/>
    <x v="2"/>
  </r>
  <r>
    <x v="3952"/>
    <s v="CUST01919"/>
    <s v="POL02866"/>
    <x v="3"/>
    <s v="West"/>
    <n v="85831.61"/>
    <d v="2025-08-14T00:00:00"/>
    <d v="2025-08-29T00:00:00"/>
    <s v="Settled"/>
    <n v="15"/>
    <n v="12"/>
    <s v="AGT050"/>
    <s v="Home"/>
    <s v="Standard"/>
    <n v="1"/>
    <s v="Valid"/>
    <x v="2"/>
    <x v="1"/>
  </r>
  <r>
    <x v="3953"/>
    <s v="CUST00064"/>
    <s v="POL00024"/>
    <x v="14"/>
    <s v="Central"/>
    <n v="26331.3"/>
    <d v="2025-04-26T00:00:00"/>
    <m/>
    <s v="Pending"/>
    <n v="15"/>
    <n v="15"/>
    <s v="AGT022"/>
    <s v="Health"/>
    <s v="Manual Review"/>
    <n v="1"/>
    <s v="Valid"/>
    <x v="1"/>
    <x v="4"/>
  </r>
  <r>
    <x v="3954"/>
    <s v="CUST01956"/>
    <s v="POL02120"/>
    <x v="14"/>
    <s v="West"/>
    <n v="52911.27"/>
    <d v="2025-01-11T00:00:00"/>
    <d v="2025-01-22T00:00:00"/>
    <s v="Settled"/>
    <n v="11"/>
    <n v="15"/>
    <s v="AGT048"/>
    <s v="Health"/>
    <s v="Standard"/>
    <n v="1"/>
    <s v="Valid"/>
    <x v="3"/>
    <x v="1"/>
  </r>
  <r>
    <x v="3955"/>
    <s v="CUST00172"/>
    <s v="POL00497"/>
    <x v="12"/>
    <s v="North"/>
    <n v="54266.26"/>
    <d v="2025-04-06T00:00:00"/>
    <d v="2025-04-07T00:00:00"/>
    <s v="Settled"/>
    <n v="1"/>
    <n v="7"/>
    <s v="AGT007"/>
    <s v="Travel"/>
    <s v="Fast Track"/>
    <n v="1"/>
    <s v="Valid"/>
    <x v="1"/>
    <x v="2"/>
  </r>
  <r>
    <x v="3956"/>
    <s v="CUST00862"/>
    <s v="POL02166"/>
    <x v="6"/>
    <s v="North"/>
    <m/>
    <d v="2025-02-27T00:00:00"/>
    <d v="2025-03-10T00:00:00"/>
    <s v="Settled"/>
    <n v="11"/>
    <n v="12"/>
    <s v="AGT057"/>
    <s v="Home"/>
    <s v="Standard"/>
    <n v="1"/>
    <s v="Missing Amount"/>
    <x v="3"/>
    <x v="2"/>
  </r>
  <r>
    <x v="3957"/>
    <s v="CUST01428"/>
    <s v="POL03132"/>
    <x v="3"/>
    <s v="South"/>
    <n v="50136.08"/>
    <d v="2025-11-20T00:00:00"/>
    <d v="2025-11-28T00:00:00"/>
    <s v="Settled"/>
    <n v="8"/>
    <n v="10"/>
    <s v="AGT016"/>
    <s v="Motor"/>
    <s v="Standard"/>
    <n v="1"/>
    <s v="Valid"/>
    <x v="0"/>
    <x v="0"/>
  </r>
  <r>
    <x v="3958"/>
    <s v="CUST00635"/>
    <s v="POL02137"/>
    <x v="1"/>
    <s v="North"/>
    <n v="139344.63"/>
    <d v="2025-10-08T00:00:00"/>
    <m/>
    <s v="Pending"/>
    <n v="12"/>
    <n v="20"/>
    <s v="AGT007"/>
    <s v="Life"/>
    <s v="Standard"/>
    <n v="1"/>
    <s v="Valid"/>
    <x v="0"/>
    <x v="2"/>
  </r>
  <r>
    <x v="3959"/>
    <s v="CUST01677"/>
    <s v="POL01389"/>
    <x v="3"/>
    <s v="East"/>
    <n v="69383.37"/>
    <d v="2025-11-29T00:00:00"/>
    <m/>
    <s v="Pending"/>
    <n v="26"/>
    <n v="10"/>
    <s v="AGT005"/>
    <s v="Motor"/>
    <s v="Fraud Review"/>
    <n v="1"/>
    <s v="Valid"/>
    <x v="1"/>
    <x v="3"/>
  </r>
  <r>
    <x v="3960"/>
    <s v="CUST01282"/>
    <s v="POL02635"/>
    <x v="0"/>
    <s v="West"/>
    <n v="121921.77"/>
    <d v="2025-09-09T00:00:00"/>
    <m/>
    <s v="Under Review"/>
    <n v="8"/>
    <n v="10"/>
    <s v="AGT064"/>
    <s v="Motor"/>
    <s v="Standard"/>
    <n v="1"/>
    <s v="Valid"/>
    <x v="0"/>
    <x v="1"/>
  </r>
  <r>
    <x v="3961"/>
    <s v="CUST00052"/>
    <s v="POL00625"/>
    <x v="14"/>
    <s v="West"/>
    <n v="227859.38"/>
    <d v="2025-02-14T00:00:00"/>
    <m/>
    <s v="Pending"/>
    <n v="19"/>
    <n v="15"/>
    <s v="AGT077"/>
    <s v="Health"/>
    <s v="Manual Review"/>
    <n v="1"/>
    <s v="Valid"/>
    <x v="1"/>
    <x v="1"/>
  </r>
  <r>
    <x v="3962"/>
    <s v="CUST00446"/>
    <s v="POL01739"/>
    <x v="12"/>
    <s v="East"/>
    <n v="21340.42"/>
    <d v="2025-06-01T00:00:00"/>
    <m/>
    <s v="Under Review"/>
    <n v="7"/>
    <n v="7"/>
    <s v="AGT034"/>
    <s v="Travel"/>
    <s v="Standard"/>
    <n v="1"/>
    <s v="Valid"/>
    <x v="3"/>
    <x v="3"/>
  </r>
  <r>
    <x v="3963"/>
    <s v="CUST00099"/>
    <s v="POL03091"/>
    <x v="14"/>
    <s v="South"/>
    <n v="42674.3"/>
    <d v="2025-08-20T00:00:00"/>
    <m/>
    <s v="Under Review"/>
    <n v="20"/>
    <n v="15"/>
    <s v="AGT013"/>
    <s v="Health"/>
    <s v="Manual Review"/>
    <n v="1"/>
    <s v="Valid"/>
    <x v="4"/>
    <x v="0"/>
  </r>
  <r>
    <x v="3964"/>
    <s v="CUST01325"/>
    <s v="POL01139"/>
    <x v="14"/>
    <s v="North"/>
    <n v="116256.11"/>
    <d v="2025-01-23T00:00:00"/>
    <d v="2025-02-02T00:00:00"/>
    <s v="Settled"/>
    <n v="10"/>
    <n v="15"/>
    <s v="AGT066"/>
    <s v="Health"/>
    <s v="Manual Review"/>
    <n v="1"/>
    <s v="Valid"/>
    <x v="0"/>
    <x v="2"/>
  </r>
  <r>
    <x v="3965"/>
    <s v="CUST01056"/>
    <s v="POL00087"/>
    <x v="0"/>
    <s v="West"/>
    <n v="82089.289999999994"/>
    <d v="2025-10-25T00:00:00"/>
    <d v="2025-11-03T00:00:00"/>
    <s v="Settled"/>
    <n v="9"/>
    <n v="10"/>
    <s v="AGT001"/>
    <s v="Motor"/>
    <s v="Fast Track"/>
    <n v="1"/>
    <s v="Valid"/>
    <x v="0"/>
    <x v="1"/>
  </r>
  <r>
    <x v="3966"/>
    <s v="CUST01220"/>
    <s v="POL01414"/>
    <x v="2"/>
    <s v="South"/>
    <n v="302041.90999999997"/>
    <d v="2025-10-11T00:00:00"/>
    <d v="2025-11-08T00:00:00"/>
    <s v="Settled"/>
    <n v="28"/>
    <n v="20"/>
    <s v="AGT026"/>
    <s v="Life"/>
    <s v="Standard"/>
    <n v="1"/>
    <s v="Valid"/>
    <x v="1"/>
    <x v="0"/>
  </r>
  <r>
    <x v="3967"/>
    <s v="CUST01849"/>
    <s v="POL01550"/>
    <x v="14"/>
    <s v="South"/>
    <n v="56247.82"/>
    <d v="2025-11-21T00:00:00"/>
    <d v="2025-11-25T00:00:00"/>
    <s v="Settled"/>
    <n v="4"/>
    <n v="15"/>
    <s v="AGT077"/>
    <s v="Health"/>
    <s v="Standard"/>
    <n v="1"/>
    <s v="Valid"/>
    <x v="1"/>
    <x v="0"/>
  </r>
  <r>
    <x v="3968"/>
    <s v="CUST00971"/>
    <s v="POL02599"/>
    <x v="9"/>
    <s v="West"/>
    <n v="46980.62"/>
    <d v="2025-04-11T00:00:00"/>
    <d v="2025-04-25T00:00:00"/>
    <s v="Settled"/>
    <n v="14"/>
    <n v="12"/>
    <s v="AGT032"/>
    <s v="Home"/>
    <s v="Standard"/>
    <n v="1"/>
    <s v="Valid"/>
    <x v="3"/>
    <x v="1"/>
  </r>
  <r>
    <x v="3969"/>
    <s v="CUST02171"/>
    <s v="POL02575"/>
    <x v="1"/>
    <s v="South"/>
    <n v="465108.35"/>
    <d v="2025-04-10T00:00:00"/>
    <d v="2025-04-30T00:00:00"/>
    <s v="Rejected"/>
    <n v="20"/>
    <n v="20"/>
    <s v="AGT061"/>
    <s v="Life"/>
    <s v="Standard"/>
    <n v="1"/>
    <s v="Valid"/>
    <x v="2"/>
    <x v="0"/>
  </r>
  <r>
    <x v="3970"/>
    <s v="CUST00967"/>
    <s v="POL01089"/>
    <x v="14"/>
    <s v="North"/>
    <n v="152231.21"/>
    <d v="2025-07-30T00:00:00"/>
    <m/>
    <s v="Pending"/>
    <n v="22"/>
    <n v="15"/>
    <s v="AGT029"/>
    <s v="Health"/>
    <s v="Fraud Review"/>
    <n v="1"/>
    <s v="Valid"/>
    <x v="1"/>
    <x v="2"/>
  </r>
  <r>
    <x v="3971"/>
    <s v="CUST02070"/>
    <s v="POL02474"/>
    <x v="9"/>
    <s v="East"/>
    <n v="87051.14"/>
    <d v="2025-09-20T00:00:00"/>
    <d v="2025-10-02T00:00:00"/>
    <s v="Settled"/>
    <n v="12"/>
    <n v="12"/>
    <s v="AGT022"/>
    <s v="Home"/>
    <s v="Standard"/>
    <n v="1"/>
    <s v="Valid"/>
    <x v="1"/>
    <x v="3"/>
  </r>
  <r>
    <x v="3972"/>
    <s v="CUST01010"/>
    <s v="POL00458"/>
    <x v="3"/>
    <s v="South"/>
    <n v="197598.85"/>
    <d v="2025-04-01T00:00:00"/>
    <m/>
    <s v="Under Review"/>
    <n v="7"/>
    <n v="10"/>
    <s v="AGT026"/>
    <s v="Motor"/>
    <s v="Fast Track"/>
    <n v="1"/>
    <s v="Valid"/>
    <x v="3"/>
    <x v="0"/>
  </r>
  <r>
    <x v="3973"/>
    <s v="CUST00803"/>
    <s v="POL00606"/>
    <x v="11"/>
    <s v="West"/>
    <n v="75787.37"/>
    <d v="2025-04-20T00:00:00"/>
    <m/>
    <s v="Pending"/>
    <n v="12"/>
    <n v="10"/>
    <s v="AGT071"/>
    <s v="Motor"/>
    <s v="Standard"/>
    <n v="1"/>
    <s v="Valid"/>
    <x v="3"/>
    <x v="1"/>
  </r>
  <r>
    <x v="3974"/>
    <s v="CUST02489"/>
    <s v="POL01933"/>
    <x v="0"/>
    <s v="North"/>
    <n v="58012.93"/>
    <d v="2025-04-27T00:00:00"/>
    <d v="2025-05-16T00:00:00"/>
    <s v="Settled"/>
    <n v="19"/>
    <n v="10"/>
    <s v="AGT036"/>
    <s v="Motor"/>
    <s v="Fraud Review"/>
    <n v="1"/>
    <s v="Valid"/>
    <x v="4"/>
    <x v="2"/>
  </r>
  <r>
    <x v="3975"/>
    <s v="CUST01018"/>
    <s v="POL02265"/>
    <x v="3"/>
    <s v="Central"/>
    <n v="30130.05"/>
    <d v="2025-07-27T00:00:00"/>
    <d v="2025-08-22T00:00:00"/>
    <s v="Settled"/>
    <n v="26"/>
    <n v="10"/>
    <s v="AGT070"/>
    <s v="Motor"/>
    <s v="Manual Review"/>
    <n v="1"/>
    <s v="Valid"/>
    <x v="2"/>
    <x v="4"/>
  </r>
  <r>
    <x v="3976"/>
    <s v="CUST01975"/>
    <s v="POL02584"/>
    <x v="3"/>
    <s v="East"/>
    <n v="21522.13"/>
    <d v="2025-02-05T00:00:00"/>
    <d v="2025-02-19T00:00:00"/>
    <s v="Rejected"/>
    <n v="14"/>
    <n v="10"/>
    <s v="AGT080"/>
    <s v="Motor"/>
    <s v="Fast Track"/>
    <n v="1"/>
    <s v="Valid"/>
    <x v="1"/>
    <x v="3"/>
  </r>
  <r>
    <x v="3977"/>
    <s v="CUST00090"/>
    <s v="POL01992"/>
    <x v="8"/>
    <s v="North"/>
    <n v="215079.62"/>
    <d v="2025-06-21T00:00:00"/>
    <d v="2025-07-05T00:00:00"/>
    <s v="Settled"/>
    <n v="14"/>
    <n v="20"/>
    <s v="AGT060"/>
    <s v="Life"/>
    <s v="Standard"/>
    <n v="1"/>
    <s v="Valid"/>
    <x v="3"/>
    <x v="2"/>
  </r>
  <r>
    <x v="3978"/>
    <s v="CUST00052"/>
    <s v="POL00409"/>
    <x v="3"/>
    <s v="North"/>
    <n v="139793.91"/>
    <d v="2025-03-22T00:00:00"/>
    <d v="2025-04-15T00:00:00"/>
    <s v="Settled"/>
    <n v="24"/>
    <n v="12"/>
    <s v="AGT024"/>
    <s v="Home"/>
    <s v="Manual Review"/>
    <n v="1"/>
    <s v="Valid"/>
    <x v="1"/>
    <x v="2"/>
  </r>
  <r>
    <x v="3979"/>
    <s v="CUST00333"/>
    <s v="POL02161"/>
    <x v="10"/>
    <s v="Central"/>
    <n v="136732.48000000001"/>
    <d v="2025-08-25T00:00:00"/>
    <d v="2025-09-05T00:00:00"/>
    <s v="Settled"/>
    <n v="11"/>
    <n v="7"/>
    <s v="AGT048"/>
    <s v="Travel"/>
    <s v="Standard"/>
    <n v="1"/>
    <s v="Valid"/>
    <x v="1"/>
    <x v="4"/>
  </r>
  <r>
    <x v="3980"/>
    <s v="CUST01839"/>
    <s v="POL01374"/>
    <x v="4"/>
    <s v="East"/>
    <n v="88815.99"/>
    <d v="2025-09-06T00:00:00"/>
    <m/>
    <s v="Pending"/>
    <n v="14"/>
    <n v="15"/>
    <s v="AGT030"/>
    <s v="Health"/>
    <s v="Standard"/>
    <n v="1"/>
    <s v="Valid"/>
    <x v="1"/>
    <x v="3"/>
  </r>
  <r>
    <x v="3981"/>
    <s v="CUST00895"/>
    <s v="POL00852"/>
    <x v="5"/>
    <s v="West"/>
    <n v="124913.16"/>
    <d v="2025-11-01T00:00:00"/>
    <m/>
    <s v="Pending"/>
    <n v="28"/>
    <n v="15"/>
    <s v="AGT047"/>
    <s v="Health"/>
    <s v="Fraud Review"/>
    <n v="1"/>
    <s v="Valid"/>
    <x v="0"/>
    <x v="1"/>
  </r>
  <r>
    <x v="3982"/>
    <s v="CUST00924"/>
    <s v="POL01086"/>
    <x v="2"/>
    <s v="Central"/>
    <n v="175224.75"/>
    <d v="2025-05-01T00:00:00"/>
    <m/>
    <s v="Under Review"/>
    <n v="22"/>
    <n v="20"/>
    <s v="AGT057"/>
    <s v="Life"/>
    <s v="Standard"/>
    <n v="1"/>
    <s v="Valid"/>
    <x v="3"/>
    <x v="4"/>
  </r>
  <r>
    <x v="3983"/>
    <s v="CUST00797"/>
    <s v="POL02595"/>
    <x v="3"/>
    <s v="South"/>
    <n v="125977.68"/>
    <d v="2025-02-07T00:00:00"/>
    <d v="2025-03-04T00:00:00"/>
    <s v="Settled"/>
    <n v="25"/>
    <n v="12"/>
    <s v="AGT078"/>
    <s v="Home"/>
    <s v="Fraud Review"/>
    <n v="1"/>
    <s v="Valid"/>
    <x v="0"/>
    <x v="0"/>
  </r>
  <r>
    <x v="3984"/>
    <s v="CUST00013"/>
    <s v="POL00569"/>
    <x v="14"/>
    <s v="East"/>
    <n v="89419.4"/>
    <d v="2025-03-19T00:00:00"/>
    <m/>
    <s v="Pending"/>
    <n v="18"/>
    <n v="15"/>
    <s v="AGT063"/>
    <s v="Health"/>
    <s v="Standard"/>
    <n v="1"/>
    <s v="Valid"/>
    <x v="2"/>
    <x v="3"/>
  </r>
  <r>
    <x v="3985"/>
    <s v="CUST00979"/>
    <s v="POL01790"/>
    <x v="9"/>
    <s v="West"/>
    <n v="59496.79"/>
    <d v="2025-03-16T00:00:00"/>
    <d v="2025-03-23T00:00:00"/>
    <s v="Rejected"/>
    <n v="7"/>
    <n v="12"/>
    <s v="AGT038"/>
    <s v="Home"/>
    <s v="Standard"/>
    <n v="1"/>
    <s v="Valid"/>
    <x v="4"/>
    <x v="1"/>
  </r>
  <r>
    <x v="3986"/>
    <s v="CUST00562"/>
    <s v="POL00266"/>
    <x v="0"/>
    <s v="West"/>
    <n v="155121.10999999999"/>
    <d v="2025-01-02T00:00:00"/>
    <d v="2025-01-20T00:00:00"/>
    <s v="Settled"/>
    <n v="18"/>
    <n v="10"/>
    <s v="AGT070"/>
    <s v="Motor"/>
    <s v="Manual Review"/>
    <n v="1"/>
    <s v="Valid"/>
    <x v="1"/>
    <x v="1"/>
  </r>
  <r>
    <x v="3987"/>
    <s v="CUST01485"/>
    <s v="POL02321"/>
    <x v="7"/>
    <s v="South"/>
    <n v="27496.61"/>
    <d v="2025-07-15T00:00:00"/>
    <d v="2025-07-24T00:00:00"/>
    <s v="Settled"/>
    <n v="9"/>
    <n v="7"/>
    <s v="AGT065"/>
    <s v="Travel"/>
    <s v="Standard"/>
    <n v="1"/>
    <s v="Valid"/>
    <x v="3"/>
    <x v="0"/>
  </r>
  <r>
    <x v="3988"/>
    <s v="CUST00381"/>
    <s v="POL00480"/>
    <x v="3"/>
    <s v="Central"/>
    <n v="133335.98000000001"/>
    <d v="2025-08-08T00:00:00"/>
    <d v="2025-08-22T00:00:00"/>
    <s v="Settled"/>
    <n v="14"/>
    <n v="10"/>
    <s v="AGT024"/>
    <s v="Motor"/>
    <s v="Manual Review"/>
    <n v="1"/>
    <s v="Valid"/>
    <x v="2"/>
    <x v="4"/>
  </r>
  <r>
    <x v="3989"/>
    <s v="CUST01301"/>
    <s v="POL03007"/>
    <x v="11"/>
    <s v="East"/>
    <n v="65408.89"/>
    <d v="2025-04-30T00:00:00"/>
    <d v="2025-05-12T00:00:00"/>
    <s v="Settled"/>
    <n v="12"/>
    <n v="10"/>
    <s v="AGT009"/>
    <s v="Motor"/>
    <s v="Fast Track"/>
    <n v="1"/>
    <s v="Valid"/>
    <x v="2"/>
    <x v="3"/>
  </r>
  <r>
    <x v="3990"/>
    <s v="CUST01166"/>
    <s v="POL02823"/>
    <x v="7"/>
    <s v="Central"/>
    <n v="24186.35"/>
    <d v="2025-04-06T00:00:00"/>
    <d v="2025-04-12T00:00:00"/>
    <s v="Settled"/>
    <n v="6"/>
    <n v="7"/>
    <s v="AGT034"/>
    <s v="Travel"/>
    <s v="Standard"/>
    <n v="1"/>
    <s v="Valid"/>
    <x v="3"/>
    <x v="4"/>
  </r>
  <r>
    <x v="3991"/>
    <s v="CUST00663"/>
    <s v="POL02738"/>
    <x v="1"/>
    <s v="North"/>
    <n v="180539.87"/>
    <d v="2025-07-06T00:00:00"/>
    <d v="2025-07-23T00:00:00"/>
    <s v="Settled"/>
    <n v="17"/>
    <n v="20"/>
    <s v="AGT057"/>
    <s v="Life"/>
    <s v="Standard"/>
    <n v="1"/>
    <s v="Valid"/>
    <x v="2"/>
    <x v="2"/>
  </r>
  <r>
    <x v="3992"/>
    <s v="CUST02449"/>
    <s v="POL01116"/>
    <x v="4"/>
    <s v="East"/>
    <n v="67688.53"/>
    <d v="2025-02-21T00:00:00"/>
    <d v="2025-03-10T00:00:00"/>
    <s v="Settled"/>
    <n v="17"/>
    <n v="15"/>
    <s v="AGT020"/>
    <s v="Health"/>
    <s v="Standard"/>
    <n v="1"/>
    <s v="Valid"/>
    <x v="0"/>
    <x v="3"/>
  </r>
  <r>
    <x v="3993"/>
    <s v="CUST01020"/>
    <s v="POL02504"/>
    <x v="6"/>
    <s v="North"/>
    <n v="285012.78000000003"/>
    <d v="2025-09-19T00:00:00"/>
    <d v="2025-10-08T00:00:00"/>
    <s v="Settled"/>
    <n v="19"/>
    <n v="12"/>
    <s v="AGT080"/>
    <s v="Home"/>
    <s v="Standard"/>
    <n v="1"/>
    <s v="Valid"/>
    <x v="0"/>
    <x v="2"/>
  </r>
  <r>
    <x v="3994"/>
    <s v="CUST02143"/>
    <s v="POL00431"/>
    <x v="10"/>
    <s v="Central"/>
    <n v="16727.61"/>
    <d v="2025-03-20T00:00:00"/>
    <d v="2025-04-07T00:00:00"/>
    <s v="Settled"/>
    <n v="18"/>
    <n v="7"/>
    <s v="AGT078"/>
    <s v="Travel"/>
    <s v="Manual Review"/>
    <n v="1"/>
    <s v="Valid"/>
    <x v="1"/>
    <x v="4"/>
  </r>
  <r>
    <x v="3995"/>
    <s v="CUST00573"/>
    <s v="POL00927"/>
    <x v="13"/>
    <s v="South"/>
    <n v="131073.82999999999"/>
    <d v="2025-08-22T00:00:00"/>
    <d v="2025-08-27T00:00:00"/>
    <s v="Rejected"/>
    <n v="5"/>
    <n v="15"/>
    <s v="AGT001"/>
    <s v="Health"/>
    <s v="Fast Track"/>
    <n v="1"/>
    <s v="Valid"/>
    <x v="0"/>
    <x v="0"/>
  </r>
  <r>
    <x v="3996"/>
    <s v="CUST01899"/>
    <s v="POL00424"/>
    <x v="11"/>
    <s v="West"/>
    <n v="53096.9"/>
    <d v="2025-08-14T00:00:00"/>
    <m/>
    <s v="Under Review"/>
    <n v="15"/>
    <n v="10"/>
    <s v="AGT032"/>
    <s v="Motor"/>
    <s v="Standard"/>
    <n v="1"/>
    <s v="Valid"/>
    <x v="2"/>
    <x v="1"/>
  </r>
  <r>
    <x v="3997"/>
    <s v="CUST02144"/>
    <s v="POL00174"/>
    <x v="3"/>
    <s v="North"/>
    <n v="161362.22"/>
    <d v="2025-09-14T00:00:00"/>
    <d v="2025-09-24T00:00:00"/>
    <s v="Settled"/>
    <n v="10"/>
    <n v="12"/>
    <s v="AGT021"/>
    <s v="Home"/>
    <s v="Standard"/>
    <n v="1"/>
    <s v="Valid"/>
    <x v="2"/>
    <x v="2"/>
  </r>
  <r>
    <x v="3998"/>
    <s v="CUST02348"/>
    <s v="POL01175"/>
    <x v="9"/>
    <s v="North"/>
    <n v="125831.97"/>
    <d v="2025-06-28T00:00:00"/>
    <m/>
    <s v="Under Review"/>
    <n v="8"/>
    <n v="12"/>
    <s v="AGT070"/>
    <s v="Home"/>
    <s v="Standard"/>
    <n v="1"/>
    <s v="Valid"/>
    <x v="0"/>
    <x v="2"/>
  </r>
  <r>
    <x v="3999"/>
    <s v="CUST00145"/>
    <s v="POL01839"/>
    <x v="11"/>
    <s v="South"/>
    <n v="27323.53"/>
    <d v="2025-02-23T00:00:00"/>
    <d v="2025-03-04T00:00:00"/>
    <s v="Settled"/>
    <n v="9"/>
    <n v="10"/>
    <s v="AGT063"/>
    <s v="Motor"/>
    <s v="Standard"/>
    <n v="1"/>
    <s v="Valid"/>
    <x v="3"/>
    <x v="0"/>
  </r>
  <r>
    <x v="4000"/>
    <s v="CUST01084"/>
    <s v="POL02760"/>
    <x v="14"/>
    <s v="West"/>
    <n v="94665.49"/>
    <d v="2025-01-15T00:00:00"/>
    <m/>
    <s v="Under Review"/>
    <n v="10"/>
    <n v="15"/>
    <s v="AGT054"/>
    <s v="Health"/>
    <s v="Standard"/>
    <n v="1"/>
    <s v="Valid"/>
    <x v="0"/>
    <x v="1"/>
  </r>
  <r>
    <x v="4001"/>
    <s v="CUST02153"/>
    <s v="POL00111"/>
    <x v="11"/>
    <s v="South"/>
    <n v="265632.90000000002"/>
    <d v="2025-01-11T00:00:00"/>
    <d v="2025-01-18T00:00:00"/>
    <s v="Settled"/>
    <n v="7"/>
    <n v="10"/>
    <s v="AGT059"/>
    <s v="Motor"/>
    <s v="Fast Track"/>
    <n v="1"/>
    <s v="Valid"/>
    <x v="2"/>
    <x v="0"/>
  </r>
  <r>
    <x v="4002"/>
    <s v="CUST01908"/>
    <s v="POL01303"/>
    <x v="4"/>
    <s v="West"/>
    <n v="103804.79"/>
    <d v="2025-02-16T00:00:00"/>
    <d v="2025-03-09T00:00:00"/>
    <s v="Settled"/>
    <n v="21"/>
    <n v="15"/>
    <s v="AGT064"/>
    <s v="Health"/>
    <s v="Standard"/>
    <n v="1"/>
    <s v="Valid"/>
    <x v="3"/>
    <x v="1"/>
  </r>
  <r>
    <x v="4003"/>
    <s v="CUST01541"/>
    <s v="POL02286"/>
    <x v="4"/>
    <s v="West"/>
    <n v="155281.88"/>
    <d v="2025-10-19T00:00:00"/>
    <m/>
    <s v="Pending"/>
    <n v="21"/>
    <n v="15"/>
    <s v="AGT059"/>
    <s v="Health"/>
    <s v="Fraud Review"/>
    <n v="1"/>
    <s v="Valid"/>
    <x v="1"/>
    <x v="1"/>
  </r>
  <r>
    <x v="4004"/>
    <s v="CUST00208"/>
    <s v="POL00645"/>
    <x v="5"/>
    <s v="Central"/>
    <n v="103115.47"/>
    <d v="2025-02-05T00:00:00"/>
    <d v="2025-02-13T00:00:00"/>
    <s v="Settled"/>
    <n v="8"/>
    <n v="15"/>
    <s v="AGT054"/>
    <s v="Health"/>
    <s v="Standard"/>
    <n v="1"/>
    <s v="Valid"/>
    <x v="3"/>
    <x v="4"/>
  </r>
  <r>
    <x v="4005"/>
    <s v="CUST02138"/>
    <s v="POL02358"/>
    <x v="3"/>
    <s v="West"/>
    <n v="183612.57"/>
    <d v="2025-05-31T00:00:00"/>
    <m/>
    <s v="Pending"/>
    <n v="11"/>
    <n v="12"/>
    <s v="AGT079"/>
    <s v="Home"/>
    <s v="Fast Track"/>
    <n v="1"/>
    <s v="Valid"/>
    <x v="0"/>
    <x v="1"/>
  </r>
  <r>
    <x v="4006"/>
    <s v="CUST02131"/>
    <s v="POL01825"/>
    <x v="2"/>
    <s v="West"/>
    <n v="188116.95"/>
    <d v="2025-06-12T00:00:00"/>
    <m/>
    <s v="Pending"/>
    <n v="10"/>
    <n v="20"/>
    <s v="AGT044"/>
    <s v="Life"/>
    <s v="Fast Track"/>
    <n v="1"/>
    <s v="Valid"/>
    <x v="3"/>
    <x v="1"/>
  </r>
  <r>
    <x v="4007"/>
    <s v="CUST00661"/>
    <s v="POL01802"/>
    <x v="3"/>
    <s v="East"/>
    <n v="101651.47"/>
    <d v="2025-08-01T00:00:00"/>
    <m/>
    <s v="Pending"/>
    <n v="11"/>
    <n v="12"/>
    <s v="AGT008"/>
    <s v="Home"/>
    <s v="Fast Track"/>
    <n v="1"/>
    <s v="Valid"/>
    <x v="4"/>
    <x v="3"/>
  </r>
  <r>
    <x v="4008"/>
    <s v="CUST01145"/>
    <s v="POL00400"/>
    <x v="3"/>
    <s v="North"/>
    <n v="115173.13"/>
    <d v="2025-02-10T00:00:00"/>
    <d v="2025-02-22T00:00:00"/>
    <s v="Settled"/>
    <n v="12"/>
    <n v="10"/>
    <s v="AGT035"/>
    <s v="Motor"/>
    <s v="Standard"/>
    <n v="1"/>
    <s v="Valid"/>
    <x v="2"/>
    <x v="2"/>
  </r>
  <r>
    <x v="4009"/>
    <s v="CUST00218"/>
    <s v="POL00539"/>
    <x v="3"/>
    <s v="East"/>
    <n v="87608.08"/>
    <d v="2025-01-25T00:00:00"/>
    <m/>
    <s v="Under Review"/>
    <n v="6"/>
    <n v="12"/>
    <s v="AGT055"/>
    <s v="Home"/>
    <s v="Standard"/>
    <n v="1"/>
    <s v="Valid"/>
    <x v="4"/>
    <x v="3"/>
  </r>
  <r>
    <x v="4010"/>
    <s v="CUST01812"/>
    <s v="POL02808"/>
    <x v="2"/>
    <s v="Central"/>
    <n v="602259.56000000006"/>
    <d v="2025-10-10T00:00:00"/>
    <m/>
    <s v="Pending"/>
    <n v="26"/>
    <n v="20"/>
    <s v="AGT070"/>
    <s v="Life"/>
    <s v="Standard"/>
    <n v="1"/>
    <s v="Valid"/>
    <x v="0"/>
    <x v="4"/>
  </r>
  <r>
    <x v="4011"/>
    <s v="CUST00605"/>
    <s v="POL02803"/>
    <x v="1"/>
    <s v="North"/>
    <n v="156253.6"/>
    <d v="2025-08-25T00:00:00"/>
    <m/>
    <s v="Pending"/>
    <n v="19"/>
    <n v="20"/>
    <s v="AGT052"/>
    <s v="Life"/>
    <s v="Standard"/>
    <n v="1"/>
    <s v="Valid"/>
    <x v="0"/>
    <x v="2"/>
  </r>
  <r>
    <x v="4012"/>
    <s v="CUST00605"/>
    <s v="POL01449"/>
    <x v="4"/>
    <s v="North"/>
    <n v="88312.13"/>
    <d v="2025-07-23T00:00:00"/>
    <d v="2025-08-19T00:00:00"/>
    <s v="Settled"/>
    <n v="27"/>
    <n v="15"/>
    <s v="AGT023"/>
    <s v="Health"/>
    <s v="Manual Review"/>
    <n v="1"/>
    <s v="Valid"/>
    <x v="0"/>
    <x v="2"/>
  </r>
  <r>
    <x v="4013"/>
    <s v="CUST02431"/>
    <s v="POL01907"/>
    <x v="2"/>
    <s v="East"/>
    <n v="253538.77"/>
    <d v="2025-02-03T00:00:00"/>
    <d v="2025-02-19T00:00:00"/>
    <s v="Rejected"/>
    <n v="16"/>
    <n v="20"/>
    <s v="AGT017"/>
    <s v="Life"/>
    <s v="Fast Track"/>
    <n v="1"/>
    <s v="Valid"/>
    <x v="0"/>
    <x v="3"/>
  </r>
  <r>
    <x v="4014"/>
    <s v="CUST00338"/>
    <s v="POL01735"/>
    <x v="3"/>
    <s v="West"/>
    <n v="611160.43000000005"/>
    <d v="2025-08-24T00:00:00"/>
    <m/>
    <s v="Under Review"/>
    <n v="25"/>
    <n v="12"/>
    <s v="AGT068"/>
    <s v="Home"/>
    <s v="Manual Review"/>
    <n v="1"/>
    <s v="Valid"/>
    <x v="3"/>
    <x v="1"/>
  </r>
  <r>
    <x v="4015"/>
    <s v="CUST00886"/>
    <s v="POL01648"/>
    <x v="5"/>
    <s v="South"/>
    <n v="65976.009999999995"/>
    <d v="2025-09-20T00:00:00"/>
    <d v="2025-10-08T00:00:00"/>
    <s v="Settled"/>
    <n v="18"/>
    <n v="15"/>
    <s v="AGT018"/>
    <s v="Health"/>
    <s v="Standard"/>
    <n v="1"/>
    <s v="Valid"/>
    <x v="0"/>
    <x v="0"/>
  </r>
  <r>
    <x v="4016"/>
    <s v="CUST01434"/>
    <s v="POL02280"/>
    <x v="4"/>
    <s v="Central"/>
    <n v="111697.54"/>
    <d v="2025-10-10T00:00:00"/>
    <m/>
    <s v="Under Review"/>
    <n v="12"/>
    <n v="15"/>
    <s v="AGT003"/>
    <s v="Health"/>
    <s v="Standard"/>
    <n v="1"/>
    <s v="Valid"/>
    <x v="2"/>
    <x v="4"/>
  </r>
  <r>
    <x v="4017"/>
    <s v="CUST00315"/>
    <s v="POL01817"/>
    <x v="14"/>
    <s v="South"/>
    <n v="23295.07"/>
    <d v="2025-01-21T00:00:00"/>
    <d v="2025-02-07T00:00:00"/>
    <s v="Settled"/>
    <n v="17"/>
    <n v="15"/>
    <s v="AGT053"/>
    <s v="Health"/>
    <s v="Manual Review"/>
    <n v="1"/>
    <s v="Valid"/>
    <x v="2"/>
    <x v="0"/>
  </r>
  <r>
    <x v="4018"/>
    <s v="CUST00120"/>
    <s v="POL00401"/>
    <x v="7"/>
    <s v="East"/>
    <n v="14042.81"/>
    <d v="2025-07-08T00:00:00"/>
    <d v="2025-07-16T00:00:00"/>
    <s v="Settled"/>
    <n v="8"/>
    <n v="7"/>
    <s v="AGT042"/>
    <s v="Travel"/>
    <s v="Standard"/>
    <n v="1"/>
    <s v="Valid"/>
    <x v="4"/>
    <x v="3"/>
  </r>
  <r>
    <x v="4019"/>
    <s v="CUST00562"/>
    <s v="POL00266"/>
    <x v="3"/>
    <s v="Central"/>
    <n v="79291.45"/>
    <d v="2025-01-28T00:00:00"/>
    <m/>
    <s v="Under Review"/>
    <n v="17"/>
    <n v="10"/>
    <s v="AGT053"/>
    <s v="Motor"/>
    <s v="Standard"/>
    <n v="1"/>
    <s v="Valid"/>
    <x v="1"/>
    <x v="4"/>
  </r>
  <r>
    <x v="4020"/>
    <s v="CUST01652"/>
    <s v="POL02721"/>
    <x v="8"/>
    <s v="South"/>
    <n v="252712.65"/>
    <d v="2025-04-22T00:00:00"/>
    <d v="2025-05-11T00:00:00"/>
    <s v="Settled"/>
    <n v="19"/>
    <n v="20"/>
    <s v="AGT037"/>
    <s v="Life"/>
    <s v="Standard"/>
    <n v="1"/>
    <s v="Valid"/>
    <x v="1"/>
    <x v="0"/>
  </r>
  <r>
    <x v="4021"/>
    <s v="CUST01591"/>
    <s v="POL02370"/>
    <x v="6"/>
    <s v="East"/>
    <n v="93827.6"/>
    <d v="2025-04-25T00:00:00"/>
    <d v="2025-05-07T00:00:00"/>
    <s v="Settled"/>
    <n v="12"/>
    <n v="12"/>
    <s v="AGT049"/>
    <s v="Home"/>
    <s v="Fast Track"/>
    <n v="1"/>
    <s v="Valid"/>
    <x v="2"/>
    <x v="3"/>
  </r>
  <r>
    <x v="4022"/>
    <s v="CUST01630"/>
    <s v="POL00636"/>
    <x v="8"/>
    <s v="Central"/>
    <n v="242875.08"/>
    <d v="2025-02-15T00:00:00"/>
    <m/>
    <s v="Pending"/>
    <n v="20"/>
    <n v="20"/>
    <s v="AGT029"/>
    <s v="Life"/>
    <s v="Standard"/>
    <n v="1"/>
    <s v="Valid"/>
    <x v="4"/>
    <x v="4"/>
  </r>
  <r>
    <x v="4023"/>
    <s v="CUST02242"/>
    <s v="POL00195"/>
    <x v="5"/>
    <s v="South"/>
    <n v="75368.11"/>
    <d v="2025-03-12T00:00:00"/>
    <m/>
    <s v="Under Review"/>
    <n v="10"/>
    <n v="15"/>
    <s v="AGT037"/>
    <s v="Health"/>
    <s v="Fast Track"/>
    <n v="1"/>
    <s v="Valid"/>
    <x v="3"/>
    <x v="0"/>
  </r>
  <r>
    <x v="4024"/>
    <s v="CUST01351"/>
    <s v="POL00703"/>
    <x v="14"/>
    <s v="North"/>
    <n v="27943.33"/>
    <d v="2025-11-09T00:00:00"/>
    <d v="2025-11-23T00:00:00"/>
    <s v="Settled"/>
    <n v="14"/>
    <n v="15"/>
    <s v="AGT014"/>
    <s v="Health"/>
    <s v="Standard"/>
    <n v="1"/>
    <s v="Valid"/>
    <x v="3"/>
    <x v="2"/>
  </r>
  <r>
    <x v="4025"/>
    <s v="CUST02228"/>
    <s v="POL01851"/>
    <x v="4"/>
    <s v="Central"/>
    <n v="80338.58"/>
    <d v="2025-11-25T00:00:00"/>
    <d v="2025-12-14T00:00:00"/>
    <s v="Settled"/>
    <n v="19"/>
    <n v="15"/>
    <s v="AGT055"/>
    <s v="Health"/>
    <s v="Manual Review"/>
    <n v="1"/>
    <s v="Valid"/>
    <x v="3"/>
    <x v="4"/>
  </r>
  <r>
    <x v="4026"/>
    <s v="CUST01050"/>
    <s v="POL01869"/>
    <x v="11"/>
    <s v="East"/>
    <n v="56364.43"/>
    <d v="2025-06-22T00:00:00"/>
    <m/>
    <s v="Under Review"/>
    <n v="33"/>
    <n v="10"/>
    <s v="AGT048"/>
    <s v="Motor"/>
    <s v="Fraud Review"/>
    <n v="1"/>
    <s v="Valid"/>
    <x v="4"/>
    <x v="3"/>
  </r>
  <r>
    <x v="4027"/>
    <s v="CUST01826"/>
    <s v="POL00542"/>
    <x v="3"/>
    <s v="Central"/>
    <n v="130008.33"/>
    <d v="2025-05-31T00:00:00"/>
    <d v="2025-06-12T00:00:00"/>
    <s v="Settled"/>
    <n v="12"/>
    <n v="10"/>
    <s v="AGT026"/>
    <s v="Motor"/>
    <s v="Fast Track"/>
    <n v="1"/>
    <s v="Valid"/>
    <x v="1"/>
    <x v="4"/>
  </r>
  <r>
    <x v="4028"/>
    <s v="CUST00942"/>
    <s v="POL00564"/>
    <x v="4"/>
    <s v="Central"/>
    <n v="146276.25"/>
    <d v="2025-11-21T00:00:00"/>
    <d v="2025-12-09T00:00:00"/>
    <s v="Settled"/>
    <n v="18"/>
    <n v="15"/>
    <s v="AGT046"/>
    <s v="Health"/>
    <s v="Standard"/>
    <n v="1"/>
    <s v="Valid"/>
    <x v="2"/>
    <x v="4"/>
  </r>
  <r>
    <x v="4029"/>
    <s v="CUST00927"/>
    <s v="POL00665"/>
    <x v="9"/>
    <s v="East"/>
    <n v="17493.05"/>
    <d v="2025-06-06T00:00:00"/>
    <d v="2025-06-14T00:00:00"/>
    <s v="Settled"/>
    <n v="8"/>
    <n v="12"/>
    <s v="AGT019"/>
    <s v="Home"/>
    <s v="Standard"/>
    <n v="1"/>
    <s v="Valid"/>
    <x v="2"/>
    <x v="3"/>
  </r>
  <r>
    <x v="4030"/>
    <s v="CUST02267"/>
    <s v="POL01419"/>
    <x v="12"/>
    <s v="East"/>
    <n v="18609.66"/>
    <d v="2025-05-25T00:00:00"/>
    <m/>
    <s v="Under Review"/>
    <n v="12"/>
    <n v="7"/>
    <s v="AGT059"/>
    <s v="Travel"/>
    <s v="Standard"/>
    <n v="1"/>
    <s v="Valid"/>
    <x v="0"/>
    <x v="3"/>
  </r>
  <r>
    <x v="4031"/>
    <s v="CUST01743"/>
    <s v="POL00747"/>
    <x v="3"/>
    <s v="East"/>
    <n v="354903.52"/>
    <d v="2025-01-16T00:00:00"/>
    <d v="2025-02-05T00:00:00"/>
    <s v="Settled"/>
    <n v="20"/>
    <n v="12"/>
    <s v="AGT048"/>
    <s v="Home"/>
    <s v="Standard"/>
    <n v="1"/>
    <s v="Valid"/>
    <x v="1"/>
    <x v="3"/>
  </r>
  <r>
    <x v="4032"/>
    <s v="CUST01479"/>
    <s v="POL01461"/>
    <x v="11"/>
    <s v="North"/>
    <n v="117124.06"/>
    <d v="2025-02-17T00:00:00"/>
    <m/>
    <s v="Pending"/>
    <n v="10"/>
    <n v="10"/>
    <s v="AGT053"/>
    <s v="Motor"/>
    <s v="Standard"/>
    <n v="1"/>
    <s v="Valid"/>
    <x v="1"/>
    <x v="2"/>
  </r>
  <r>
    <x v="4033"/>
    <s v="CUST00049"/>
    <s v="POL00046"/>
    <x v="3"/>
    <s v="East"/>
    <n v="151341.29999999999"/>
    <d v="2025-06-14T00:00:00"/>
    <m/>
    <s v="Pending"/>
    <n v="24"/>
    <n v="12"/>
    <s v="AGT050"/>
    <s v="Home"/>
    <s v="Manual Review"/>
    <n v="1"/>
    <s v="Valid"/>
    <x v="3"/>
    <x v="3"/>
  </r>
  <r>
    <x v="4034"/>
    <s v="CUST02048"/>
    <s v="POL02996"/>
    <x v="10"/>
    <s v="West"/>
    <n v="21637.39"/>
    <d v="2025-04-16T00:00:00"/>
    <d v="2025-04-18T00:00:00"/>
    <s v="Settled"/>
    <n v="2"/>
    <n v="7"/>
    <s v="AGT068"/>
    <s v="Travel"/>
    <s v="Standard"/>
    <n v="1"/>
    <s v="Valid"/>
    <x v="3"/>
    <x v="1"/>
  </r>
  <r>
    <x v="4035"/>
    <s v="CUST00582"/>
    <s v="POL02854"/>
    <x v="6"/>
    <s v="Central"/>
    <n v="177957.49"/>
    <d v="2025-01-22T00:00:00"/>
    <d v="2025-02-07T00:00:00"/>
    <s v="Settled"/>
    <n v="16"/>
    <n v="12"/>
    <s v="AGT065"/>
    <s v="Home"/>
    <s v="Fast Track"/>
    <n v="1"/>
    <s v="Valid"/>
    <x v="2"/>
    <x v="4"/>
  </r>
  <r>
    <x v="4036"/>
    <s v="CUST00867"/>
    <s v="POL01084"/>
    <x v="12"/>
    <s v="Central"/>
    <n v="11203.77"/>
    <d v="2025-09-02T00:00:00"/>
    <d v="2025-09-18T00:00:00"/>
    <s v="Settled"/>
    <n v="16"/>
    <n v="7"/>
    <s v="AGT022"/>
    <s v="Travel"/>
    <s v="Fraud Review"/>
    <n v="1"/>
    <s v="Valid"/>
    <x v="0"/>
    <x v="4"/>
  </r>
  <r>
    <x v="4037"/>
    <s v="CUST00904"/>
    <s v="POL02574"/>
    <x v="6"/>
    <s v="Central"/>
    <n v="76143.839999999997"/>
    <d v="2025-07-29T00:00:00"/>
    <m/>
    <s v="Pending"/>
    <n v="20"/>
    <n v="12"/>
    <s v="AGT034"/>
    <s v="Home"/>
    <s v="Manual Review"/>
    <n v="1"/>
    <s v="Valid"/>
    <x v="4"/>
    <x v="4"/>
  </r>
  <r>
    <x v="4038"/>
    <s v="CUST01270"/>
    <s v="POL01714"/>
    <x v="9"/>
    <s v="North"/>
    <n v="137637.74"/>
    <d v="2025-01-21T00:00:00"/>
    <d v="2025-02-04T00:00:00"/>
    <s v="Settled"/>
    <n v="14"/>
    <n v="12"/>
    <s v="AGT044"/>
    <s v="Home"/>
    <s v="Manual Review"/>
    <n v="1"/>
    <s v="Valid"/>
    <x v="0"/>
    <x v="2"/>
  </r>
  <r>
    <x v="4039"/>
    <s v="CUST01113"/>
    <s v="POL00101"/>
    <x v="6"/>
    <s v="East"/>
    <n v="163273.67000000001"/>
    <d v="2025-11-24T00:00:00"/>
    <d v="2025-12-07T00:00:00"/>
    <s v="Rejected"/>
    <n v="13"/>
    <n v="12"/>
    <s v="AGT062"/>
    <s v="Home"/>
    <s v="Standard"/>
    <n v="1"/>
    <s v="Valid"/>
    <x v="1"/>
    <x v="3"/>
  </r>
  <r>
    <x v="4040"/>
    <s v="CUST01772"/>
    <s v="POL00912"/>
    <x v="11"/>
    <s v="North"/>
    <n v="74816.929999999993"/>
    <d v="2025-03-26T00:00:00"/>
    <d v="2025-04-10T00:00:00"/>
    <s v="Settled"/>
    <n v="15"/>
    <n v="10"/>
    <s v="AGT004"/>
    <s v="Motor"/>
    <s v="Standard"/>
    <n v="1"/>
    <s v="Valid"/>
    <x v="1"/>
    <x v="2"/>
  </r>
  <r>
    <x v="4041"/>
    <s v="CUST02183"/>
    <s v="POL00183"/>
    <x v="4"/>
    <s v="East"/>
    <n v="109779.58"/>
    <d v="2025-04-21T00:00:00"/>
    <d v="2025-05-13T00:00:00"/>
    <s v="Rejected"/>
    <n v="22"/>
    <n v="15"/>
    <s v="AGT074"/>
    <s v="Health"/>
    <s v="Standard"/>
    <n v="1"/>
    <s v="Valid"/>
    <x v="0"/>
    <x v="3"/>
  </r>
  <r>
    <x v="4042"/>
    <s v="CUST01274"/>
    <s v="POL02266"/>
    <x v="0"/>
    <s v="Central"/>
    <n v="72320.460000000006"/>
    <d v="2025-02-28T00:00:00"/>
    <d v="2025-03-08T00:00:00"/>
    <s v="Settled"/>
    <n v="8"/>
    <n v="10"/>
    <s v="AGT026"/>
    <s v="Motor"/>
    <s v="Fast Track"/>
    <n v="1"/>
    <s v="Valid"/>
    <x v="0"/>
    <x v="4"/>
  </r>
  <r>
    <x v="4043"/>
    <s v="CUST00356"/>
    <s v="POL02506"/>
    <x v="5"/>
    <s v="Central"/>
    <n v="69250.87"/>
    <d v="2025-09-27T00:00:00"/>
    <d v="2025-10-16T00:00:00"/>
    <s v="Settled"/>
    <n v="19"/>
    <n v="15"/>
    <s v="AGT035"/>
    <s v="Health"/>
    <s v="Standard"/>
    <n v="1"/>
    <s v="Valid"/>
    <x v="4"/>
    <x v="4"/>
  </r>
  <r>
    <x v="4044"/>
    <s v="CUST00590"/>
    <s v="POL01975"/>
    <x v="5"/>
    <s v="Central"/>
    <n v="203182.39"/>
    <d v="2025-11-15T00:00:00"/>
    <m/>
    <s v="Pending"/>
    <n v="23"/>
    <n v="15"/>
    <s v="AGT022"/>
    <s v="Health"/>
    <s v="Standard"/>
    <n v="1"/>
    <s v="Valid"/>
    <x v="4"/>
    <x v="4"/>
  </r>
  <r>
    <x v="4045"/>
    <s v="CUST02194"/>
    <s v="POL00022"/>
    <x v="14"/>
    <s v="South"/>
    <n v="283164.78999999998"/>
    <d v="2025-11-19T00:00:00"/>
    <d v="2025-12-18T00:00:00"/>
    <s v="Settled"/>
    <n v="29"/>
    <n v="15"/>
    <s v="AGT044"/>
    <s v="Health"/>
    <s v="Fraud Review"/>
    <n v="1"/>
    <s v="Valid"/>
    <x v="4"/>
    <x v="0"/>
  </r>
  <r>
    <x v="4046"/>
    <s v="CUST01241"/>
    <s v="POL00756"/>
    <x v="0"/>
    <s v="East"/>
    <n v="62889.1"/>
    <d v="2025-02-02T00:00:00"/>
    <d v="2025-02-19T00:00:00"/>
    <s v="Settled"/>
    <n v="17"/>
    <n v="10"/>
    <s v="AGT022"/>
    <s v="Motor"/>
    <s v="Standard"/>
    <n v="1"/>
    <s v="Valid"/>
    <x v="2"/>
    <x v="3"/>
  </r>
  <r>
    <x v="4047"/>
    <s v="CUST01951"/>
    <s v="POL01501"/>
    <x v="2"/>
    <s v="South"/>
    <n v="139750.97"/>
    <d v="2025-11-20T00:00:00"/>
    <d v="2025-11-30T00:00:00"/>
    <s v="Settled"/>
    <n v="10"/>
    <n v="20"/>
    <s v="AGT073"/>
    <s v="Life"/>
    <s v="Fast Track"/>
    <n v="1"/>
    <s v="Valid"/>
    <x v="0"/>
    <x v="0"/>
  </r>
  <r>
    <x v="4048"/>
    <s v="CUST00676"/>
    <s v="POL00463"/>
    <x v="3"/>
    <s v="East"/>
    <n v="55795.15"/>
    <d v="2025-01-19T00:00:00"/>
    <d v="2025-01-31T00:00:00"/>
    <s v="Settled"/>
    <n v="12"/>
    <n v="10"/>
    <s v="AGT026"/>
    <s v="Motor"/>
    <s v="Fast Track"/>
    <n v="1"/>
    <s v="Valid"/>
    <x v="2"/>
    <x v="3"/>
  </r>
  <r>
    <x v="4049"/>
    <s v="CUST01832"/>
    <s v="POL00344"/>
    <x v="3"/>
    <s v="South"/>
    <m/>
    <d v="2025-09-07T00:00:00"/>
    <m/>
    <s v="Pending"/>
    <n v="7"/>
    <n v="12"/>
    <s v="AGT025"/>
    <s v="Home"/>
    <s v="Standard"/>
    <n v="1"/>
    <s v="Missing Amount"/>
    <x v="4"/>
    <x v="0"/>
  </r>
  <r>
    <x v="4050"/>
    <s v="CUST00712"/>
    <s v="POL00974"/>
    <x v="14"/>
    <m/>
    <n v="20209.68"/>
    <d v="2025-08-07T00:00:00"/>
    <d v="2025-08-28T00:00:00"/>
    <s v="Settled"/>
    <n v="21"/>
    <n v="15"/>
    <s v="AGT002"/>
    <s v="Health"/>
    <s v="Manual Review"/>
    <n v="1"/>
    <s v="Valid"/>
    <x v="0"/>
    <x v="1"/>
  </r>
  <r>
    <x v="4051"/>
    <s v="CUST00136"/>
    <s v="POL01894"/>
    <x v="0"/>
    <s v="East"/>
    <n v="155150.54"/>
    <d v="2025-10-18T00:00:00"/>
    <d v="2025-10-30T00:00:00"/>
    <s v="Settled"/>
    <n v="12"/>
    <n v="10"/>
    <s v="AGT058"/>
    <s v="Motor"/>
    <s v="Standard"/>
    <n v="1"/>
    <s v="Valid"/>
    <x v="3"/>
    <x v="3"/>
  </r>
  <r>
    <x v="4052"/>
    <s v="CUST00244"/>
    <s v="POL00284"/>
    <x v="14"/>
    <s v="West"/>
    <n v="56135.23"/>
    <d v="2025-06-28T00:00:00"/>
    <d v="2025-07-06T00:00:00"/>
    <s v="Settled"/>
    <n v="8"/>
    <n v="15"/>
    <s v="AGT074"/>
    <s v="Health"/>
    <s v="Standard"/>
    <n v="1"/>
    <s v="Valid"/>
    <x v="0"/>
    <x v="1"/>
  </r>
  <r>
    <x v="4053"/>
    <s v="CUST01664"/>
    <s v="POL03195"/>
    <x v="17"/>
    <s v="Central"/>
    <n v="64268.75"/>
    <d v="2025-04-28T00:00:00"/>
    <d v="2025-05-04T00:00:00"/>
    <s v="Settled"/>
    <n v="6"/>
    <n v="12"/>
    <s v="AGT047"/>
    <s v="Home"/>
    <s v="Fast Track"/>
    <n v="1"/>
    <s v="Valid"/>
    <x v="3"/>
    <x v="4"/>
  </r>
  <r>
    <x v="4054"/>
    <s v="CUST00938"/>
    <s v="POL01469"/>
    <x v="9"/>
    <s v="South"/>
    <n v="88214.27"/>
    <d v="2025-08-09T00:00:00"/>
    <d v="2025-08-18T00:00:00"/>
    <s v="Settled"/>
    <n v="9"/>
    <n v="12"/>
    <s v="AGT073"/>
    <s v="Home"/>
    <s v="Standard"/>
    <n v="1"/>
    <s v="Valid"/>
    <x v="3"/>
    <x v="0"/>
  </r>
  <r>
    <x v="4055"/>
    <s v="CUST02273"/>
    <s v="POL00551"/>
    <x v="3"/>
    <s v="West"/>
    <n v="47803.59"/>
    <d v="2025-07-15T00:00:00"/>
    <m/>
    <s v="Pending"/>
    <n v="2"/>
    <n v="10"/>
    <s v="AGT034"/>
    <s v="Motor"/>
    <s v="Fast Track"/>
    <n v="1"/>
    <s v="Valid"/>
    <x v="2"/>
    <x v="1"/>
  </r>
  <r>
    <x v="4056"/>
    <s v="CUST02368"/>
    <s v="POL00065"/>
    <x v="7"/>
    <s v="West"/>
    <n v="31125.88"/>
    <d v="2025-03-03T00:00:00"/>
    <d v="2025-03-08T00:00:00"/>
    <s v="Settled"/>
    <n v="5"/>
    <n v="7"/>
    <s v="AGT056"/>
    <s v="Travel"/>
    <s v="Fast Track"/>
    <n v="1"/>
    <s v="Valid"/>
    <x v="3"/>
    <x v="1"/>
  </r>
  <r>
    <x v="4057"/>
    <s v="CUST00845"/>
    <s v="POL03062"/>
    <x v="0"/>
    <s v="Central"/>
    <n v="108599.16"/>
    <d v="2025-08-10T00:00:00"/>
    <d v="2025-09-02T00:00:00"/>
    <s v="Settled"/>
    <n v="23"/>
    <n v="10"/>
    <s v="AGT070"/>
    <s v="Motor"/>
    <s v="Manual Review"/>
    <n v="1"/>
    <s v="Valid"/>
    <x v="1"/>
    <x v="4"/>
  </r>
  <r>
    <x v="4058"/>
    <s v="CUST02349"/>
    <s v="POL01903"/>
    <x v="3"/>
    <s v="North"/>
    <n v="148932.6"/>
    <d v="2025-08-18T00:00:00"/>
    <d v="2025-08-31T00:00:00"/>
    <s v="Settled"/>
    <n v="13"/>
    <n v="10"/>
    <s v="AGT060"/>
    <s v="Motor"/>
    <s v="Standard"/>
    <n v="1"/>
    <s v="Valid"/>
    <x v="2"/>
    <x v="2"/>
  </r>
  <r>
    <x v="4059"/>
    <s v="CUST00825"/>
    <s v="POL02770"/>
    <x v="6"/>
    <s v="West"/>
    <n v="183888.32"/>
    <d v="2025-03-14T00:00:00"/>
    <d v="2025-04-09T00:00:00"/>
    <s v="Settled"/>
    <n v="26"/>
    <n v="12"/>
    <s v="AGT013"/>
    <s v="Home"/>
    <s v="Standard"/>
    <n v="1"/>
    <s v="Valid"/>
    <x v="1"/>
    <x v="1"/>
  </r>
  <r>
    <x v="4060"/>
    <s v="CUST00174"/>
    <s v="POL02486"/>
    <x v="14"/>
    <s v="South"/>
    <n v="46055.44"/>
    <d v="2025-08-01T00:00:00"/>
    <m/>
    <s v="Under Review"/>
    <n v="18"/>
    <n v="15"/>
    <s v="AGT078"/>
    <s v="Health"/>
    <s v="Standard"/>
    <n v="1"/>
    <s v="Valid"/>
    <x v="1"/>
    <x v="0"/>
  </r>
  <r>
    <x v="4061"/>
    <s v="CUST02401"/>
    <s v="POL03155"/>
    <x v="3"/>
    <m/>
    <n v="102473.64"/>
    <d v="2025-04-15T00:00:00"/>
    <d v="2025-05-01T00:00:00"/>
    <s v="Settled"/>
    <n v="16"/>
    <n v="12"/>
    <s v="AGT003"/>
    <s v="Home"/>
    <s v="Standard"/>
    <n v="1"/>
    <s v="Valid"/>
    <x v="1"/>
    <x v="3"/>
  </r>
  <r>
    <x v="4062"/>
    <s v="CUST00654"/>
    <s v="POL02848"/>
    <x v="11"/>
    <s v="North"/>
    <n v="69576.259999999995"/>
    <d v="2025-06-25T00:00:00"/>
    <d v="2025-07-05T00:00:00"/>
    <s v="Settled"/>
    <n v="10"/>
    <n v="10"/>
    <s v="AGT010"/>
    <s v="Motor"/>
    <s v="Standard"/>
    <n v="1"/>
    <s v="Valid"/>
    <x v="2"/>
    <x v="2"/>
  </r>
  <r>
    <x v="4063"/>
    <s v="CUST01436"/>
    <s v="POL02452"/>
    <x v="11"/>
    <s v="East"/>
    <n v="79366.13"/>
    <d v="2025-05-01T00:00:00"/>
    <m/>
    <s v="Pending"/>
    <n v="11"/>
    <n v="10"/>
    <s v="AGT017"/>
    <s v="Motor"/>
    <s v="Standard"/>
    <n v="1"/>
    <s v="Valid"/>
    <x v="3"/>
    <x v="3"/>
  </r>
  <r>
    <x v="4064"/>
    <s v="CUST01464"/>
    <s v="POL02724"/>
    <x v="4"/>
    <s v="South"/>
    <n v="116825.39"/>
    <d v="2025-08-11T00:00:00"/>
    <d v="2025-08-29T00:00:00"/>
    <s v="Settled"/>
    <n v="18"/>
    <n v="15"/>
    <s v="AGT058"/>
    <s v="Health"/>
    <s v="Manual Review"/>
    <n v="1"/>
    <s v="Valid"/>
    <x v="3"/>
    <x v="0"/>
  </r>
  <r>
    <x v="4065"/>
    <s v="CUST02468"/>
    <s v="POL02743"/>
    <x v="5"/>
    <s v="West"/>
    <n v="89408.7"/>
    <d v="2025-01-22T00:00:00"/>
    <d v="2025-02-03T00:00:00"/>
    <s v="Settled"/>
    <n v="12"/>
    <n v="15"/>
    <s v="AGT071"/>
    <s v="Health"/>
    <s v="Standard"/>
    <n v="1"/>
    <s v="Valid"/>
    <x v="3"/>
    <x v="1"/>
  </r>
  <r>
    <x v="4066"/>
    <s v="CUST01532"/>
    <s v="POL00816"/>
    <x v="3"/>
    <s v="South"/>
    <n v="103990.75"/>
    <d v="2025-03-06T00:00:00"/>
    <m/>
    <s v="Pending"/>
    <n v="9"/>
    <n v="12"/>
    <s v="AGT044"/>
    <s v="Home"/>
    <s v="Standard"/>
    <n v="1"/>
    <s v="Valid"/>
    <x v="3"/>
    <x v="0"/>
  </r>
  <r>
    <x v="4067"/>
    <s v="CUST02349"/>
    <s v="POL01903"/>
    <x v="11"/>
    <s v="North"/>
    <n v="117491.42"/>
    <d v="2025-06-02T00:00:00"/>
    <m/>
    <s v="Pending"/>
    <n v="12"/>
    <n v="10"/>
    <s v="AGT028"/>
    <s v="Motor"/>
    <s v="Manual Review"/>
    <n v="1"/>
    <s v="Valid"/>
    <x v="2"/>
    <x v="2"/>
  </r>
  <r>
    <x v="4068"/>
    <s v="CUST02067"/>
    <s v="POL03156"/>
    <x v="7"/>
    <s v="West"/>
    <n v="27519.18"/>
    <d v="2025-08-14T00:00:00"/>
    <d v="2025-08-15T00:00:00"/>
    <s v="Settled"/>
    <n v="1"/>
    <n v="7"/>
    <s v="AGT037"/>
    <s v="Travel"/>
    <s v="Standard"/>
    <n v="1"/>
    <s v="Valid"/>
    <x v="0"/>
    <x v="1"/>
  </r>
  <r>
    <x v="4069"/>
    <s v="CUST01779"/>
    <s v="POL02776"/>
    <x v="0"/>
    <s v="North"/>
    <n v="121073.56"/>
    <d v="2025-09-19T00:00:00"/>
    <m/>
    <s v="Pending"/>
    <n v="14"/>
    <n v="10"/>
    <s v="AGT055"/>
    <s v="Motor"/>
    <s v="Standard"/>
    <n v="1"/>
    <s v="Valid"/>
    <x v="3"/>
    <x v="2"/>
  </r>
  <r>
    <x v="4070"/>
    <s v="CUST00353"/>
    <s v="POL00337"/>
    <x v="5"/>
    <s v="South"/>
    <n v="144227.54999999999"/>
    <d v="2025-03-04T00:00:00"/>
    <d v="2025-03-18T00:00:00"/>
    <s v="Settled"/>
    <n v="14"/>
    <n v="15"/>
    <s v="AGT018"/>
    <s v="Health"/>
    <s v="Standard"/>
    <n v="1"/>
    <s v="Valid"/>
    <x v="0"/>
    <x v="0"/>
  </r>
  <r>
    <x v="4071"/>
    <s v="CUST00675"/>
    <s v="POL00357"/>
    <x v="1"/>
    <s v="South"/>
    <n v="771288.79"/>
    <d v="2025-08-06T00:00:00"/>
    <d v="2025-08-31T00:00:00"/>
    <s v="Settled"/>
    <n v="25"/>
    <n v="20"/>
    <s v="AGT019"/>
    <s v="Life"/>
    <s v="Standard"/>
    <n v="1"/>
    <s v="Valid"/>
    <x v="0"/>
    <x v="0"/>
  </r>
  <r>
    <x v="4072"/>
    <s v="CUST02177"/>
    <s v="POL00641"/>
    <x v="12"/>
    <s v="South"/>
    <n v="34561.33"/>
    <d v="2025-11-26T00:00:00"/>
    <d v="2025-11-29T00:00:00"/>
    <s v="Settled"/>
    <n v="3"/>
    <n v="7"/>
    <s v="AGT024"/>
    <s v="Travel"/>
    <s v="Standard"/>
    <n v="1"/>
    <s v="Valid"/>
    <x v="2"/>
    <x v="0"/>
  </r>
  <r>
    <x v="4073"/>
    <s v="CUST02423"/>
    <s v="POL02374"/>
    <x v="10"/>
    <s v="East"/>
    <n v="76676.570000000007"/>
    <d v="2025-07-28T00:00:00"/>
    <d v="2025-08-04T00:00:00"/>
    <s v="Settled"/>
    <n v="7"/>
    <n v="7"/>
    <s v="AGT040"/>
    <s v="Travel"/>
    <s v="Standard"/>
    <n v="1"/>
    <s v="Valid"/>
    <x v="3"/>
    <x v="3"/>
  </r>
  <r>
    <x v="4074"/>
    <s v="CUST00944"/>
    <s v="POL01261"/>
    <x v="10"/>
    <s v="West"/>
    <n v="24629.01"/>
    <d v="2025-01-18T00:00:00"/>
    <d v="2025-01-19T00:00:00"/>
    <s v="Settled"/>
    <n v="1"/>
    <n v="7"/>
    <s v="AGT059"/>
    <s v="Travel"/>
    <s v="Standard"/>
    <n v="1"/>
    <s v="Valid"/>
    <x v="3"/>
    <x v="1"/>
  </r>
  <r>
    <x v="4075"/>
    <s v="CUST01951"/>
    <s v="POL02012"/>
    <x v="4"/>
    <s v="West"/>
    <n v="106410.41"/>
    <d v="2025-07-22T00:00:00"/>
    <d v="2025-08-06T00:00:00"/>
    <s v="Settled"/>
    <n v="15"/>
    <n v="15"/>
    <s v="AGT042"/>
    <s v="Health"/>
    <s v="Standard"/>
    <n v="1"/>
    <s v="Valid"/>
    <x v="0"/>
    <x v="1"/>
  </r>
  <r>
    <x v="4076"/>
    <s v="CUST01336"/>
    <s v="POL00448"/>
    <x v="4"/>
    <s v="North"/>
    <n v="139757.59"/>
    <d v="2025-05-07T00:00:00"/>
    <d v="2025-05-15T00:00:00"/>
    <s v="Settled"/>
    <n v="8"/>
    <n v="15"/>
    <s v="AGT008"/>
    <s v="Health"/>
    <s v="Standard"/>
    <n v="1"/>
    <s v="Valid"/>
    <x v="3"/>
    <x v="2"/>
  </r>
  <r>
    <x v="4077"/>
    <s v="CUST00688"/>
    <s v="POL00192"/>
    <x v="2"/>
    <s v="North"/>
    <n v="155531.32999999999"/>
    <d v="2025-01-08T00:00:00"/>
    <d v="2025-01-31T00:00:00"/>
    <s v="Rejected"/>
    <n v="23"/>
    <n v="20"/>
    <s v="AGT020"/>
    <s v="Life"/>
    <s v="Manual Review"/>
    <n v="1"/>
    <s v="Valid"/>
    <x v="4"/>
    <x v="2"/>
  </r>
  <r>
    <x v="4078"/>
    <s v="CUST02121"/>
    <s v="POL02468"/>
    <x v="4"/>
    <s v="West"/>
    <n v="65848.02"/>
    <d v="2025-05-18T00:00:00"/>
    <d v="2025-06-06T00:00:00"/>
    <s v="Settled"/>
    <n v="19"/>
    <n v="15"/>
    <s v="AGT004"/>
    <s v="Health"/>
    <s v="Manual Review"/>
    <n v="1"/>
    <s v="Valid"/>
    <x v="2"/>
    <x v="1"/>
  </r>
  <r>
    <x v="4079"/>
    <s v="CUST01411"/>
    <s v="POL00934"/>
    <x v="3"/>
    <s v="South"/>
    <n v="42109.43"/>
    <d v="2025-01-02T00:00:00"/>
    <m/>
    <s v="Pending"/>
    <n v="2"/>
    <n v="10"/>
    <s v="AGT031"/>
    <s v="Motor"/>
    <s v="Standard"/>
    <n v="1"/>
    <s v="Valid"/>
    <x v="1"/>
    <x v="0"/>
  </r>
  <r>
    <x v="4080"/>
    <s v="CUST02300"/>
    <s v="POL00139"/>
    <x v="2"/>
    <s v="North"/>
    <n v="288976.62"/>
    <d v="2025-02-09T00:00:00"/>
    <m/>
    <s v="Pending"/>
    <n v="19"/>
    <n v="20"/>
    <s v="AGT041"/>
    <s v="Life"/>
    <s v="Fast Track"/>
    <n v="1"/>
    <s v="Valid"/>
    <x v="0"/>
    <x v="2"/>
  </r>
  <r>
    <x v="4081"/>
    <s v="CUST01521"/>
    <s v="POL00692"/>
    <x v="0"/>
    <s v="North"/>
    <n v="45976.44"/>
    <d v="2025-02-26T00:00:00"/>
    <d v="2025-03-25T00:00:00"/>
    <s v="Settled"/>
    <n v="27"/>
    <n v="10"/>
    <s v="AGT021"/>
    <s v="Motor"/>
    <s v="Fraud Review"/>
    <n v="1"/>
    <s v="Valid"/>
    <x v="3"/>
    <x v="2"/>
  </r>
  <r>
    <x v="4082"/>
    <s v="CUST00934"/>
    <s v="POL01034"/>
    <x v="14"/>
    <s v="West"/>
    <n v="91095.25"/>
    <d v="2025-03-17T00:00:00"/>
    <d v="2025-04-05T00:00:00"/>
    <s v="Settled"/>
    <n v="19"/>
    <n v="15"/>
    <s v="AGT004"/>
    <s v="Health"/>
    <s v="Manual Review"/>
    <n v="1"/>
    <s v="Valid"/>
    <x v="3"/>
    <x v="1"/>
  </r>
  <r>
    <x v="4083"/>
    <s v="CUST02397"/>
    <s v="POL01297"/>
    <x v="0"/>
    <s v="West"/>
    <n v="61789.1"/>
    <d v="2025-11-02T00:00:00"/>
    <d v="2025-11-10T00:00:00"/>
    <s v="Settled"/>
    <n v="8"/>
    <n v="10"/>
    <s v="AGT009"/>
    <s v="Motor"/>
    <s v="Standard"/>
    <n v="1"/>
    <s v="Valid"/>
    <x v="3"/>
    <x v="1"/>
  </r>
  <r>
    <x v="4084"/>
    <s v="CUST02238"/>
    <s v="POL02870"/>
    <x v="8"/>
    <s v="South"/>
    <n v="250172.22"/>
    <d v="2025-03-24T00:00:00"/>
    <d v="2025-04-11T00:00:00"/>
    <s v="Settled"/>
    <n v="18"/>
    <n v="20"/>
    <s v="AGT056"/>
    <s v="Life"/>
    <s v="Standard"/>
    <n v="1"/>
    <s v="Valid"/>
    <x v="2"/>
    <x v="0"/>
  </r>
  <r>
    <x v="4085"/>
    <s v="CUST02402"/>
    <s v="POL00635"/>
    <x v="8"/>
    <s v="North"/>
    <n v="330895.96000000002"/>
    <d v="2025-10-14T00:00:00"/>
    <m/>
    <s v="Pending"/>
    <n v="25"/>
    <n v="20"/>
    <s v="AGT035"/>
    <s v="Life"/>
    <s v="Standard"/>
    <n v="1"/>
    <s v="Valid"/>
    <x v="3"/>
    <x v="2"/>
  </r>
  <r>
    <x v="4086"/>
    <s v="CUST01179"/>
    <s v="POL01934"/>
    <x v="14"/>
    <s v="West"/>
    <n v="54549.09"/>
    <d v="2025-02-24T00:00:00"/>
    <d v="2025-03-12T00:00:00"/>
    <s v="Settled"/>
    <n v="16"/>
    <n v="15"/>
    <s v="AGT078"/>
    <s v="Health"/>
    <s v="Standard"/>
    <n v="1"/>
    <s v="Valid"/>
    <x v="3"/>
    <x v="1"/>
  </r>
  <r>
    <x v="4087"/>
    <s v="CUST02288"/>
    <s v="POL00880"/>
    <x v="3"/>
    <s v="North"/>
    <n v="37112.879999999997"/>
    <d v="2025-07-12T00:00:00"/>
    <d v="2025-07-18T00:00:00"/>
    <s v="Settled"/>
    <n v="6"/>
    <n v="10"/>
    <s v="AGT046"/>
    <s v="Motor"/>
    <s v="Fast Track"/>
    <n v="1"/>
    <s v="Valid"/>
    <x v="0"/>
    <x v="2"/>
  </r>
  <r>
    <x v="4088"/>
    <s v="CUST00973"/>
    <s v="POL01596"/>
    <x v="4"/>
    <s v="East"/>
    <n v="39135.910000000003"/>
    <d v="2025-04-21T00:00:00"/>
    <d v="2025-04-30T00:00:00"/>
    <s v="Settled"/>
    <n v="9"/>
    <n v="15"/>
    <s v="AGT025"/>
    <s v="Health"/>
    <s v="Fast Track"/>
    <n v="1"/>
    <s v="Valid"/>
    <x v="1"/>
    <x v="3"/>
  </r>
  <r>
    <x v="4089"/>
    <s v="CUST00102"/>
    <s v="POL00948"/>
    <x v="2"/>
    <s v="West"/>
    <n v="93841.22"/>
    <d v="2025-05-09T00:00:00"/>
    <d v="2025-05-13T00:00:00"/>
    <s v="Settled"/>
    <n v="4"/>
    <n v="20"/>
    <s v="AGT008"/>
    <s v="Life"/>
    <s v="Standard"/>
    <n v="1"/>
    <s v="Valid"/>
    <x v="0"/>
    <x v="1"/>
  </r>
  <r>
    <x v="4090"/>
    <s v="CUST01802"/>
    <s v="POL01102"/>
    <x v="14"/>
    <s v="South"/>
    <n v="54644.32"/>
    <d v="2025-06-23T00:00:00"/>
    <d v="2025-07-05T00:00:00"/>
    <s v="Settled"/>
    <n v="12"/>
    <n v="15"/>
    <s v="AGT059"/>
    <s v="Health"/>
    <s v="Fast Track"/>
    <n v="1"/>
    <s v="Valid"/>
    <x v="0"/>
    <x v="0"/>
  </r>
  <r>
    <x v="4091"/>
    <s v="CUST00668"/>
    <s v="POL01920"/>
    <x v="3"/>
    <s v="South"/>
    <n v="92260.79"/>
    <d v="2025-11-18T00:00:00"/>
    <d v="2025-12-10T00:00:00"/>
    <s v="Settled"/>
    <n v="22"/>
    <n v="10"/>
    <s v="AGT029"/>
    <s v="Motor"/>
    <s v="Fraud Review"/>
    <n v="1"/>
    <s v="Valid"/>
    <x v="2"/>
    <x v="0"/>
  </r>
  <r>
    <x v="4092"/>
    <s v="CUST01420"/>
    <s v="POL01888"/>
    <x v="5"/>
    <s v="West"/>
    <n v="74749.39"/>
    <d v="2025-08-20T00:00:00"/>
    <d v="2025-09-03T00:00:00"/>
    <s v="Settled"/>
    <n v="14"/>
    <n v="15"/>
    <s v="AGT048"/>
    <s v="Health"/>
    <s v="Manual Review"/>
    <n v="1"/>
    <s v="Valid"/>
    <x v="3"/>
    <x v="1"/>
  </r>
  <r>
    <x v="4093"/>
    <s v="CUST01852"/>
    <s v="POL00432"/>
    <x v="2"/>
    <s v="West"/>
    <n v="302385.51"/>
    <d v="2025-01-23T00:00:00"/>
    <m/>
    <s v="Under Review"/>
    <n v="23"/>
    <n v="20"/>
    <s v="AGT038"/>
    <s v="Life"/>
    <s v="Fast Track"/>
    <n v="1"/>
    <s v="Valid"/>
    <x v="2"/>
    <x v="1"/>
  </r>
  <r>
    <x v="4094"/>
    <s v="CUST00163"/>
    <s v="POL00502"/>
    <x v="4"/>
    <s v="East"/>
    <n v="65339.62"/>
    <d v="2025-11-07T00:00:00"/>
    <d v="2025-11-24T00:00:00"/>
    <s v="Settled"/>
    <n v="17"/>
    <n v="15"/>
    <s v="AGT007"/>
    <s v="Health"/>
    <s v="Standard"/>
    <n v="1"/>
    <s v="Valid"/>
    <x v="3"/>
    <x v="3"/>
  </r>
  <r>
    <x v="4095"/>
    <s v="CUST00022"/>
    <s v="POL00772"/>
    <x v="8"/>
    <s v="South"/>
    <n v="1053343.57"/>
    <d v="2025-02-02T00:00:00"/>
    <m/>
    <s v="Under Review"/>
    <n v="17"/>
    <n v="20"/>
    <s v="AGT075"/>
    <s v="Life"/>
    <s v="Standard"/>
    <n v="1"/>
    <s v="Valid"/>
    <x v="1"/>
    <x v="0"/>
  </r>
  <r>
    <x v="4096"/>
    <s v="CUST00944"/>
    <s v="POL02878"/>
    <x v="7"/>
    <s v="South"/>
    <n v="33408.269999999997"/>
    <d v="2025-06-07T00:00:00"/>
    <m/>
    <s v="Pending"/>
    <n v="6"/>
    <n v="7"/>
    <s v="AGT010"/>
    <s v="Travel"/>
    <s v="Fast Track"/>
    <n v="1"/>
    <s v="Valid"/>
    <x v="3"/>
    <x v="0"/>
  </r>
  <r>
    <x v="4097"/>
    <s v="CUST00529"/>
    <s v="POL01015"/>
    <x v="0"/>
    <s v="East"/>
    <n v="44913.65"/>
    <d v="2025-07-27T00:00:00"/>
    <m/>
    <s v="Under Review"/>
    <n v="13"/>
    <n v="10"/>
    <s v="AGT049"/>
    <s v="Motor"/>
    <s v="Standard"/>
    <n v="1"/>
    <s v="Valid"/>
    <x v="1"/>
    <x v="3"/>
  </r>
  <r>
    <x v="4098"/>
    <s v="CUST01815"/>
    <s v="POL01850"/>
    <x v="2"/>
    <s v="South"/>
    <n v="150932.6"/>
    <d v="2025-07-03T00:00:00"/>
    <d v="2025-07-26T00:00:00"/>
    <s v="Settled"/>
    <n v="23"/>
    <n v="20"/>
    <s v="AGT012"/>
    <s v="Life"/>
    <s v="Manual Review"/>
    <n v="1"/>
    <s v="Valid"/>
    <x v="2"/>
    <x v="0"/>
  </r>
  <r>
    <x v="4099"/>
    <s v="CUST02232"/>
    <s v="POL01438"/>
    <x v="10"/>
    <s v="South"/>
    <n v="91356.89"/>
    <d v="2025-07-02T00:00:00"/>
    <d v="2025-07-19T00:00:00"/>
    <s v="Settled"/>
    <n v="17"/>
    <n v="7"/>
    <s v="AGT076"/>
    <s v="Travel"/>
    <s v="Fraud Review"/>
    <n v="1"/>
    <s v="Valid"/>
    <x v="4"/>
    <x v="0"/>
  </r>
  <r>
    <x v="4100"/>
    <s v="CUST01588"/>
    <s v="POL01134"/>
    <x v="14"/>
    <s v="South"/>
    <n v="34172.269999999997"/>
    <d v="2025-08-25T00:00:00"/>
    <m/>
    <s v="Under Review"/>
    <n v="11"/>
    <n v="15"/>
    <s v="AGT023"/>
    <s v="Health"/>
    <s v="Fast Track"/>
    <n v="1"/>
    <s v="Valid"/>
    <x v="1"/>
    <x v="0"/>
  </r>
  <r>
    <x v="4101"/>
    <s v="CUST01479"/>
    <s v="POL00122"/>
    <x v="14"/>
    <s v="East"/>
    <n v="50706.87"/>
    <d v="2025-11-24T00:00:00"/>
    <m/>
    <s v="Pending"/>
    <n v="19"/>
    <n v="15"/>
    <s v="AGT042"/>
    <s v="Health"/>
    <s v="Standard"/>
    <n v="1"/>
    <s v="Valid"/>
    <x v="1"/>
    <x v="3"/>
  </r>
  <r>
    <x v="4102"/>
    <s v="CUST00851"/>
    <s v="POL01412"/>
    <x v="2"/>
    <s v="South"/>
    <n v="179033.54"/>
    <d v="2025-03-15T00:00:00"/>
    <m/>
    <s v="Pending"/>
    <n v="20"/>
    <n v="20"/>
    <s v="AGT007"/>
    <s v="Life"/>
    <s v="Manual Review"/>
    <n v="1"/>
    <s v="Valid"/>
    <x v="2"/>
    <x v="0"/>
  </r>
  <r>
    <x v="4103"/>
    <s v="CUST00925"/>
    <s v="POL03198"/>
    <x v="3"/>
    <s v="East"/>
    <n v="63550.239999999998"/>
    <d v="2025-09-26T00:00:00"/>
    <d v="2025-10-05T00:00:00"/>
    <s v="Settled"/>
    <n v="9"/>
    <n v="10"/>
    <s v="AGT065"/>
    <s v="Motor"/>
    <s v="Standard"/>
    <n v="1"/>
    <s v="Valid"/>
    <x v="2"/>
    <x v="3"/>
  </r>
  <r>
    <x v="4104"/>
    <s v="CUST02177"/>
    <s v="POL03011"/>
    <x v="8"/>
    <s v="West"/>
    <n v="377876.04"/>
    <d v="2025-01-03T00:00:00"/>
    <d v="2025-01-22T00:00:00"/>
    <s v="Settled"/>
    <n v="19"/>
    <n v="20"/>
    <s v="AGT018"/>
    <s v="Life"/>
    <s v="Fast Track"/>
    <n v="1"/>
    <s v="Valid"/>
    <x v="2"/>
    <x v="1"/>
  </r>
  <r>
    <x v="4105"/>
    <s v="CUST00188"/>
    <s v="POL00962"/>
    <x v="6"/>
    <s v="Central"/>
    <n v="115004.01"/>
    <d v="2025-11-10T00:00:00"/>
    <d v="2025-11-25T00:00:00"/>
    <s v="Settled"/>
    <n v="15"/>
    <n v="12"/>
    <s v="AGT008"/>
    <s v="Home"/>
    <s v="Standard"/>
    <n v="1"/>
    <s v="Valid"/>
    <x v="0"/>
    <x v="4"/>
  </r>
  <r>
    <x v="4106"/>
    <s v="CUST02309"/>
    <s v="POL01707"/>
    <x v="11"/>
    <s v="East"/>
    <n v="51283.37"/>
    <d v="2025-05-13T00:00:00"/>
    <d v="2025-06-04T00:00:00"/>
    <s v="Settled"/>
    <n v="22"/>
    <n v="10"/>
    <s v="AGT023"/>
    <s v="Motor"/>
    <s v="Manual Review"/>
    <n v="1"/>
    <s v="Valid"/>
    <x v="3"/>
    <x v="3"/>
  </r>
  <r>
    <x v="4107"/>
    <s v="CUST02148"/>
    <s v="POL00920"/>
    <x v="14"/>
    <s v="West"/>
    <n v="34277.33"/>
    <d v="2025-08-30T00:00:00"/>
    <d v="2025-09-07T00:00:00"/>
    <s v="Settled"/>
    <n v="8"/>
    <n v="15"/>
    <s v="AGT046"/>
    <s v="Health"/>
    <s v="Fast Track"/>
    <n v="1"/>
    <s v="Valid"/>
    <x v="2"/>
    <x v="1"/>
  </r>
  <r>
    <x v="4108"/>
    <s v="CUST01930"/>
    <s v="POL02949"/>
    <x v="4"/>
    <s v="North"/>
    <n v="284136.73"/>
    <d v="2025-03-26T00:00:00"/>
    <d v="2025-04-14T00:00:00"/>
    <s v="Settled"/>
    <n v="19"/>
    <n v="15"/>
    <s v="AGT027"/>
    <s v="Health"/>
    <s v="Standard"/>
    <n v="1"/>
    <s v="Valid"/>
    <x v="2"/>
    <x v="2"/>
  </r>
  <r>
    <x v="4109"/>
    <s v="CUST02324"/>
    <s v="POL01776"/>
    <x v="11"/>
    <s v="West"/>
    <n v="77213.95"/>
    <d v="2025-11-06T00:00:00"/>
    <d v="2025-11-11T00:00:00"/>
    <s v="Settled"/>
    <n v="5"/>
    <n v="10"/>
    <s v="AGT029"/>
    <s v="Motor"/>
    <s v="Standard"/>
    <n v="1"/>
    <s v="Valid"/>
    <x v="0"/>
    <x v="1"/>
  </r>
  <r>
    <x v="4110"/>
    <s v="CUST00340"/>
    <s v="POL02945"/>
    <x v="11"/>
    <s v="East"/>
    <n v="94003.78"/>
    <d v="2025-06-26T00:00:00"/>
    <d v="2025-07-07T00:00:00"/>
    <s v="Settled"/>
    <n v="11"/>
    <n v="10"/>
    <s v="AGT007"/>
    <s v="Motor"/>
    <s v="Standard"/>
    <n v="1"/>
    <s v="Valid"/>
    <x v="2"/>
    <x v="3"/>
  </r>
  <r>
    <x v="4111"/>
    <s v="CUST01608"/>
    <s v="POL02733"/>
    <x v="12"/>
    <s v="Central"/>
    <n v="19332.509999999998"/>
    <d v="2025-08-18T00:00:00"/>
    <m/>
    <s v="Pending"/>
    <n v="11"/>
    <n v="7"/>
    <s v="AGT059"/>
    <s v="Travel"/>
    <s v="Manual Review"/>
    <n v="1"/>
    <s v="Valid"/>
    <x v="0"/>
    <x v="4"/>
  </r>
  <r>
    <x v="4112"/>
    <s v="CUST01657"/>
    <s v="POL01049"/>
    <x v="1"/>
    <s v="Central"/>
    <n v="247315.37"/>
    <d v="2025-03-17T00:00:00"/>
    <m/>
    <s v="Under Review"/>
    <n v="33"/>
    <n v="20"/>
    <s v="AGT028"/>
    <s v="Life"/>
    <s v="Manual Review"/>
    <n v="1"/>
    <s v="Valid"/>
    <x v="4"/>
    <x v="4"/>
  </r>
  <r>
    <x v="4113"/>
    <s v="CUST02183"/>
    <s v="POL01462"/>
    <x v="9"/>
    <s v="South"/>
    <n v="235765.11"/>
    <d v="2025-06-25T00:00:00"/>
    <d v="2025-07-21T00:00:00"/>
    <s v="Settled"/>
    <n v="26"/>
    <n v="12"/>
    <s v="AGT071"/>
    <s v="Home"/>
    <s v="Fraud Review"/>
    <n v="1"/>
    <s v="Valid"/>
    <x v="0"/>
    <x v="0"/>
  </r>
  <r>
    <x v="4114"/>
    <s v="CUST01331"/>
    <s v="POL01823"/>
    <x v="4"/>
    <s v="Central"/>
    <n v="20272.580000000002"/>
    <d v="2025-09-12T00:00:00"/>
    <m/>
    <s v="Pending"/>
    <n v="15"/>
    <n v="15"/>
    <s v="AGT033"/>
    <s v="Health"/>
    <s v="Standard"/>
    <n v="1"/>
    <s v="Valid"/>
    <x v="1"/>
    <x v="4"/>
  </r>
  <r>
    <x v="4115"/>
    <s v="CUST00968"/>
    <s v="POL00797"/>
    <x v="3"/>
    <s v="West"/>
    <n v="106768.38"/>
    <d v="2025-07-13T00:00:00"/>
    <m/>
    <s v="Under Review"/>
    <n v="10"/>
    <n v="10"/>
    <s v="AGT057"/>
    <s v="Motor"/>
    <s v="Standard"/>
    <n v="1"/>
    <s v="Valid"/>
    <x v="3"/>
    <x v="1"/>
  </r>
  <r>
    <x v="4116"/>
    <s v="CUST01163"/>
    <s v="POL02662"/>
    <x v="0"/>
    <s v="West"/>
    <n v="55358.14"/>
    <d v="2025-02-28T00:00:00"/>
    <d v="2025-03-12T00:00:00"/>
    <s v="Settled"/>
    <n v="12"/>
    <n v="10"/>
    <s v="AGT026"/>
    <s v="Motor"/>
    <s v="Standard"/>
    <n v="1"/>
    <s v="Valid"/>
    <x v="4"/>
    <x v="1"/>
  </r>
  <r>
    <x v="4117"/>
    <s v="CUST01360"/>
    <s v="POL01811"/>
    <x v="7"/>
    <s v="East"/>
    <n v="39314.26"/>
    <d v="2025-10-29T00:00:00"/>
    <m/>
    <s v="Pending"/>
    <n v="12"/>
    <n v="7"/>
    <s v="AGT008"/>
    <s v="Travel"/>
    <s v="Standard"/>
    <n v="1"/>
    <s v="Valid"/>
    <x v="2"/>
    <x v="3"/>
  </r>
  <r>
    <x v="4118"/>
    <s v="CUST01292"/>
    <s v="POL00664"/>
    <x v="6"/>
    <s v="South"/>
    <n v="324623.78000000003"/>
    <d v="2025-03-22T00:00:00"/>
    <d v="2025-04-29T00:00:00"/>
    <s v="Settled"/>
    <n v="38"/>
    <n v="12"/>
    <s v="AGT052"/>
    <s v="Home"/>
    <s v="Fraud Review"/>
    <n v="1"/>
    <s v="Valid"/>
    <x v="3"/>
    <x v="0"/>
  </r>
  <r>
    <x v="4119"/>
    <s v="CUST01658"/>
    <s v="POL01546"/>
    <x v="9"/>
    <s v="West"/>
    <n v="80632.69"/>
    <d v="2025-02-04T00:00:00"/>
    <d v="2025-02-17T00:00:00"/>
    <s v="Settled"/>
    <n v="13"/>
    <n v="12"/>
    <s v="AGT050"/>
    <s v="Home"/>
    <s v="Standard"/>
    <n v="1"/>
    <s v="Valid"/>
    <x v="2"/>
    <x v="1"/>
  </r>
  <r>
    <x v="4120"/>
    <s v="CUST01590"/>
    <s v="POL02630"/>
    <x v="0"/>
    <s v="North"/>
    <n v="11224.28"/>
    <d v="2025-07-31T00:00:00"/>
    <d v="2025-08-02T00:00:00"/>
    <s v="Settled"/>
    <n v="2"/>
    <n v="10"/>
    <s v="AGT079"/>
    <s v="Motor"/>
    <s v="Standard"/>
    <n v="1"/>
    <s v="Valid"/>
    <x v="2"/>
    <x v="2"/>
  </r>
  <r>
    <x v="4121"/>
    <s v="CUST00028"/>
    <s v="POL01354"/>
    <x v="11"/>
    <s v="East"/>
    <n v="31976.45"/>
    <d v="2025-07-08T00:00:00"/>
    <d v="2025-07-27T00:00:00"/>
    <s v="Settled"/>
    <n v="19"/>
    <n v="10"/>
    <s v="AGT060"/>
    <s v="Motor"/>
    <s v="Manual Review"/>
    <n v="1"/>
    <s v="Valid"/>
    <x v="4"/>
    <x v="3"/>
  </r>
  <r>
    <x v="4122"/>
    <s v="CUST00357"/>
    <s v="POL02273"/>
    <x v="2"/>
    <s v="North"/>
    <n v="302530.24"/>
    <d v="2025-06-04T00:00:00"/>
    <d v="2025-06-24T00:00:00"/>
    <s v="Settled"/>
    <n v="20"/>
    <n v="20"/>
    <s v="AGT051"/>
    <s v="Life"/>
    <s v="Standard"/>
    <n v="1"/>
    <s v="Valid"/>
    <x v="0"/>
    <x v="2"/>
  </r>
  <r>
    <x v="4123"/>
    <s v="CUST01385"/>
    <s v="POL03149"/>
    <x v="9"/>
    <s v="South"/>
    <n v="321306.38"/>
    <d v="2025-05-12T00:00:00"/>
    <d v="2025-06-05T00:00:00"/>
    <s v="Settled"/>
    <n v="24"/>
    <n v="12"/>
    <s v="AGT003"/>
    <s v="Home"/>
    <s v="Manual Review"/>
    <n v="1"/>
    <s v="Valid"/>
    <x v="4"/>
    <x v="0"/>
  </r>
  <r>
    <x v="4124"/>
    <s v="CUST01544"/>
    <s v="POL01073"/>
    <x v="3"/>
    <s v="West"/>
    <n v="50505.22"/>
    <d v="2025-01-05T00:00:00"/>
    <d v="2025-01-11T00:00:00"/>
    <s v="Settled"/>
    <n v="6"/>
    <n v="10"/>
    <s v="AGT067"/>
    <s v="Motor"/>
    <s v="Standard"/>
    <n v="1"/>
    <s v="Valid"/>
    <x v="4"/>
    <x v="1"/>
  </r>
  <r>
    <x v="4125"/>
    <s v="CUST00714"/>
    <s v="POL03188"/>
    <x v="9"/>
    <s v="West"/>
    <n v="300878.83"/>
    <d v="2025-08-10T00:00:00"/>
    <m/>
    <s v="Under Review"/>
    <n v="8"/>
    <n v="12"/>
    <s v="AGT014"/>
    <s v="Home"/>
    <s v="Standard"/>
    <n v="1"/>
    <s v="Valid"/>
    <x v="1"/>
    <x v="1"/>
  </r>
  <r>
    <x v="4126"/>
    <s v="CUST01104"/>
    <s v="POL01327"/>
    <x v="8"/>
    <s v="Central"/>
    <n v="66207.09"/>
    <d v="2025-03-14T00:00:00"/>
    <m/>
    <s v="Under Review"/>
    <n v="21"/>
    <n v="20"/>
    <s v="AGT059"/>
    <s v="Life"/>
    <s v="Standard"/>
    <n v="1"/>
    <s v="Valid"/>
    <x v="3"/>
    <x v="4"/>
  </r>
  <r>
    <x v="4127"/>
    <s v="CUST00767"/>
    <s v="POL01799"/>
    <x v="0"/>
    <s v="West"/>
    <n v="46855.17"/>
    <d v="2025-07-21T00:00:00"/>
    <d v="2025-07-29T00:00:00"/>
    <s v="Settled"/>
    <n v="8"/>
    <n v="10"/>
    <s v="AGT055"/>
    <s v="Motor"/>
    <s v="Standard"/>
    <n v="1"/>
    <s v="Valid"/>
    <x v="2"/>
    <x v="1"/>
  </r>
  <r>
    <x v="4128"/>
    <s v="CUST02070"/>
    <s v="POL02474"/>
    <x v="9"/>
    <s v="West"/>
    <n v="215964.04"/>
    <d v="2025-10-28T00:00:00"/>
    <m/>
    <s v="Under Review"/>
    <n v="22"/>
    <n v="12"/>
    <s v="AGT065"/>
    <s v="Home"/>
    <s v="Manual Review"/>
    <n v="1"/>
    <s v="Valid"/>
    <x v="1"/>
    <x v="1"/>
  </r>
  <r>
    <x v="4129"/>
    <s v="CUST01304"/>
    <s v="POL00218"/>
    <x v="9"/>
    <s v="Central"/>
    <n v="203160.13"/>
    <d v="2025-05-14T00:00:00"/>
    <d v="2025-06-09T00:00:00"/>
    <s v="Settled"/>
    <n v="26"/>
    <n v="12"/>
    <s v="AGT026"/>
    <s v="Home"/>
    <s v="Manual Review"/>
    <n v="1"/>
    <s v="Valid"/>
    <x v="2"/>
    <x v="4"/>
  </r>
  <r>
    <x v="4130"/>
    <s v="CUST01562"/>
    <s v="POL02245"/>
    <x v="12"/>
    <s v="East"/>
    <n v="8422.89"/>
    <d v="2025-07-09T00:00:00"/>
    <m/>
    <s v="Under Review"/>
    <n v="3"/>
    <n v="7"/>
    <s v="AGT040"/>
    <s v="Travel"/>
    <s v="Standard"/>
    <n v="1"/>
    <s v="Valid"/>
    <x v="0"/>
    <x v="3"/>
  </r>
  <r>
    <x v="4131"/>
    <s v="CUST00788"/>
    <s v="POL01815"/>
    <x v="2"/>
    <s v="West"/>
    <n v="173774.01"/>
    <d v="2025-08-19T00:00:00"/>
    <d v="2025-09-11T00:00:00"/>
    <s v="Settled"/>
    <n v="23"/>
    <n v="20"/>
    <s v="AGT005"/>
    <s v="Life"/>
    <s v="Manual Review"/>
    <n v="1"/>
    <s v="Valid"/>
    <x v="3"/>
    <x v="1"/>
  </r>
  <r>
    <x v="4132"/>
    <s v="CUST01652"/>
    <s v="POL02098"/>
    <x v="4"/>
    <s v="Central"/>
    <n v="77687.5"/>
    <d v="2025-07-14T00:00:00"/>
    <m/>
    <s v="Under Review"/>
    <n v="13"/>
    <n v="15"/>
    <s v="AGT029"/>
    <s v="Health"/>
    <s v="Standard"/>
    <n v="1"/>
    <s v="Valid"/>
    <x v="1"/>
    <x v="4"/>
  </r>
  <r>
    <x v="4133"/>
    <s v="CUST01001"/>
    <s v="POL03048"/>
    <x v="8"/>
    <s v="West"/>
    <n v="194827.67"/>
    <d v="2025-06-29T00:00:00"/>
    <d v="2025-07-30T00:00:00"/>
    <s v="Settled"/>
    <n v="31"/>
    <n v="20"/>
    <s v="AGT072"/>
    <s v="Life"/>
    <s v="Fraud Review"/>
    <n v="1"/>
    <s v="Valid"/>
    <x v="3"/>
    <x v="1"/>
  </r>
  <r>
    <x v="4134"/>
    <s v="CUST02106"/>
    <s v="POL01553"/>
    <x v="0"/>
    <s v="West"/>
    <n v="138993.18"/>
    <d v="2025-06-01T00:00:00"/>
    <d v="2025-06-08T00:00:00"/>
    <s v="Settled"/>
    <n v="7"/>
    <n v="10"/>
    <s v="AGT017"/>
    <s v="Motor"/>
    <s v="Standard"/>
    <n v="1"/>
    <s v="Valid"/>
    <x v="3"/>
    <x v="1"/>
  </r>
  <r>
    <x v="4135"/>
    <s v="CUST01645"/>
    <s v="POL02963"/>
    <x v="4"/>
    <s v="East"/>
    <n v="85714.37"/>
    <d v="2025-03-04T00:00:00"/>
    <m/>
    <s v="Under Review"/>
    <n v="22"/>
    <n v="15"/>
    <s v="AGT077"/>
    <s v="Health"/>
    <s v="Manual Review"/>
    <n v="1"/>
    <s v="Valid"/>
    <x v="1"/>
    <x v="3"/>
  </r>
  <r>
    <x v="4136"/>
    <s v="CUST00315"/>
    <s v="POL01817"/>
    <x v="5"/>
    <s v="East"/>
    <n v="33242.050000000003"/>
    <d v="2025-08-13T00:00:00"/>
    <d v="2025-09-02T00:00:00"/>
    <s v="Settled"/>
    <n v="20"/>
    <n v="15"/>
    <s v="AGT005"/>
    <s v="Health"/>
    <s v="Manual Review"/>
    <n v="1"/>
    <s v="Valid"/>
    <x v="2"/>
    <x v="3"/>
  </r>
  <r>
    <x v="4137"/>
    <s v="CUST00479"/>
    <s v="POL00690"/>
    <x v="5"/>
    <s v="West"/>
    <n v="114674.73"/>
    <d v="2025-08-02T00:00:00"/>
    <d v="2025-08-19T00:00:00"/>
    <s v="Settled"/>
    <n v="17"/>
    <n v="15"/>
    <s v="AGT030"/>
    <s v="Health"/>
    <s v="Manual Review"/>
    <n v="1"/>
    <s v="Valid"/>
    <x v="0"/>
    <x v="1"/>
  </r>
  <r>
    <x v="4138"/>
    <s v="CUST02031"/>
    <s v="POL02089"/>
    <x v="11"/>
    <s v="West"/>
    <n v="90765.4"/>
    <d v="2025-05-19T00:00:00"/>
    <d v="2025-05-22T00:00:00"/>
    <s v="Settled"/>
    <n v="3"/>
    <n v="10"/>
    <s v="AGT031"/>
    <s v="Motor"/>
    <s v="Standard"/>
    <n v="1"/>
    <s v="Valid"/>
    <x v="0"/>
    <x v="1"/>
  </r>
  <r>
    <x v="4139"/>
    <s v="CUST02244"/>
    <s v="POL00609"/>
    <x v="5"/>
    <s v="East"/>
    <n v="40271.379999999997"/>
    <d v="2025-01-09T00:00:00"/>
    <d v="2025-01-28T00:00:00"/>
    <s v="Settled"/>
    <n v="19"/>
    <n v="15"/>
    <s v="AGT080"/>
    <s v="Health"/>
    <s v="Standard"/>
    <n v="1"/>
    <s v="Valid"/>
    <x v="3"/>
    <x v="3"/>
  </r>
  <r>
    <x v="4140"/>
    <s v="CUST00944"/>
    <s v="POL02878"/>
    <x v="10"/>
    <s v="North"/>
    <n v="16811.28"/>
    <d v="2025-01-05T00:00:00"/>
    <d v="2025-01-11T00:00:00"/>
    <s v="Settled"/>
    <n v="6"/>
    <n v="7"/>
    <s v="AGT044"/>
    <s v="Travel"/>
    <s v="Standard"/>
    <n v="1"/>
    <s v="Valid"/>
    <x v="3"/>
    <x v="2"/>
  </r>
  <r>
    <x v="4141"/>
    <s v="CUST00146"/>
    <s v="POL00488"/>
    <x v="7"/>
    <s v="South"/>
    <n v="18889.48"/>
    <d v="2025-10-02T00:00:00"/>
    <d v="2025-10-13T00:00:00"/>
    <s v="Settled"/>
    <n v="11"/>
    <n v="7"/>
    <s v="AGT069"/>
    <s v="Travel"/>
    <s v="Fraud Review"/>
    <n v="1"/>
    <s v="Valid"/>
    <x v="4"/>
    <x v="0"/>
  </r>
  <r>
    <x v="4142"/>
    <s v="CUST00973"/>
    <s v="POL01596"/>
    <x v="5"/>
    <s v="East"/>
    <n v="206630.46"/>
    <d v="2025-02-06T00:00:00"/>
    <d v="2025-02-25T00:00:00"/>
    <s v="Settled"/>
    <n v="19"/>
    <n v="15"/>
    <s v="AGT068"/>
    <s v="Health"/>
    <s v="Manual Review"/>
    <n v="1"/>
    <s v="Valid"/>
    <x v="1"/>
    <x v="3"/>
  </r>
  <r>
    <x v="4143"/>
    <s v="CUST01716"/>
    <s v="POL02624"/>
    <x v="6"/>
    <s v="North"/>
    <n v="103865.68"/>
    <d v="2025-10-30T00:00:00"/>
    <d v="2025-11-20T00:00:00"/>
    <s v="Settled"/>
    <n v="21"/>
    <n v="12"/>
    <s v="AGT045"/>
    <s v="Home"/>
    <s v="Manual Review"/>
    <n v="1"/>
    <s v="Valid"/>
    <x v="2"/>
    <x v="2"/>
  </r>
  <r>
    <x v="4144"/>
    <s v="CUST02440"/>
    <s v="POL00030"/>
    <x v="4"/>
    <s v="South"/>
    <n v="20218.04"/>
    <d v="2025-01-19T00:00:00"/>
    <d v="2025-01-30T00:00:00"/>
    <s v="Settled"/>
    <n v="11"/>
    <n v="15"/>
    <s v="AGT058"/>
    <s v="Health"/>
    <s v="Standard"/>
    <n v="1"/>
    <s v="Valid"/>
    <x v="2"/>
    <x v="0"/>
  </r>
  <r>
    <x v="4145"/>
    <s v="CUST02210"/>
    <s v="POL01569"/>
    <x v="1"/>
    <s v="North"/>
    <n v="137216.99"/>
    <d v="2025-01-27T00:00:00"/>
    <d v="2025-02-12T00:00:00"/>
    <s v="Settled"/>
    <n v="16"/>
    <n v="20"/>
    <s v="AGT060"/>
    <s v="Life"/>
    <s v="Standard"/>
    <n v="1"/>
    <s v="Valid"/>
    <x v="3"/>
    <x v="2"/>
  </r>
  <r>
    <x v="4146"/>
    <s v="CUST01433"/>
    <s v="POL01621"/>
    <x v="5"/>
    <s v="North"/>
    <n v="135363.84"/>
    <d v="2025-03-14T00:00:00"/>
    <d v="2025-03-26T00:00:00"/>
    <s v="Settled"/>
    <n v="12"/>
    <n v="15"/>
    <s v="AGT041"/>
    <s v="Health"/>
    <s v="Standard"/>
    <n v="1"/>
    <s v="Valid"/>
    <x v="1"/>
    <x v="2"/>
  </r>
  <r>
    <x v="4147"/>
    <s v="CUST00730"/>
    <s v="POL01082"/>
    <x v="1"/>
    <s v="West"/>
    <n v="230084.09"/>
    <d v="2025-03-27T00:00:00"/>
    <d v="2025-04-23T00:00:00"/>
    <s v="Settled"/>
    <n v="27"/>
    <n v="20"/>
    <s v="AGT075"/>
    <s v="Life"/>
    <s v="Manual Review"/>
    <n v="1"/>
    <s v="Valid"/>
    <x v="1"/>
    <x v="1"/>
  </r>
  <r>
    <x v="4148"/>
    <s v="CUST02406"/>
    <s v="POL02154"/>
    <x v="9"/>
    <s v="East"/>
    <n v="49534.71"/>
    <d v="2025-04-16T00:00:00"/>
    <d v="2025-05-05T00:00:00"/>
    <s v="Settled"/>
    <n v="19"/>
    <n v="12"/>
    <s v="AGT035"/>
    <s v="Home"/>
    <s v="Standard"/>
    <n v="1"/>
    <s v="Valid"/>
    <x v="1"/>
    <x v="3"/>
  </r>
  <r>
    <x v="4149"/>
    <s v="CUST01333"/>
    <s v="POL01040"/>
    <x v="5"/>
    <s v="West"/>
    <n v="66464.14"/>
    <d v="2025-02-12T00:00:00"/>
    <d v="2025-02-22T00:00:00"/>
    <s v="Settled"/>
    <n v="10"/>
    <n v="15"/>
    <s v="AGT059"/>
    <s v="Health"/>
    <s v="Fast Track"/>
    <n v="1"/>
    <s v="Valid"/>
    <x v="3"/>
    <x v="1"/>
  </r>
  <r>
    <x v="4150"/>
    <s v="CUST00089"/>
    <s v="POL01199"/>
    <x v="11"/>
    <s v="North"/>
    <n v="123006.75"/>
    <d v="2025-02-06T00:00:00"/>
    <m/>
    <s v="Pending"/>
    <n v="10"/>
    <n v="10"/>
    <s v="AGT029"/>
    <s v="Motor"/>
    <s v="Standard"/>
    <n v="1"/>
    <s v="Valid"/>
    <x v="1"/>
    <x v="2"/>
  </r>
  <r>
    <x v="4151"/>
    <s v="CUST01437"/>
    <s v="POL00882"/>
    <x v="7"/>
    <s v="South"/>
    <n v="123430.09"/>
    <d v="2025-09-15T00:00:00"/>
    <d v="2025-09-25T00:00:00"/>
    <s v="Settled"/>
    <n v="10"/>
    <n v="7"/>
    <s v="AGT027"/>
    <s v="Travel"/>
    <s v="Manual Review"/>
    <n v="1"/>
    <s v="Valid"/>
    <x v="3"/>
    <x v="0"/>
  </r>
  <r>
    <x v="4152"/>
    <s v="CUST00118"/>
    <s v="POL01998"/>
    <x v="14"/>
    <s v="North"/>
    <n v="81857.009999999995"/>
    <d v="2025-11-07T00:00:00"/>
    <d v="2025-11-13T00:00:00"/>
    <s v="Settled"/>
    <n v="6"/>
    <n v="15"/>
    <s v="AGT029"/>
    <s v="Health"/>
    <s v="Standard"/>
    <n v="1"/>
    <s v="Valid"/>
    <x v="4"/>
    <x v="2"/>
  </r>
  <r>
    <x v="4153"/>
    <s v="CUST02087"/>
    <s v="POL02825"/>
    <x v="6"/>
    <s v="North"/>
    <n v="151216.88"/>
    <d v="2025-01-24T00:00:00"/>
    <d v="2025-02-02T00:00:00"/>
    <s v="Settled"/>
    <n v="9"/>
    <n v="12"/>
    <s v="AGT016"/>
    <s v="Home"/>
    <s v="Fast Track"/>
    <n v="1"/>
    <s v="Valid"/>
    <x v="1"/>
    <x v="2"/>
  </r>
  <r>
    <x v="4154"/>
    <s v="CUST00013"/>
    <s v="POL00569"/>
    <x v="5"/>
    <s v="North"/>
    <n v="79640.77"/>
    <d v="2025-07-25T00:00:00"/>
    <d v="2025-08-27T00:00:00"/>
    <s v="Settled"/>
    <n v="33"/>
    <n v="15"/>
    <s v="AGT065"/>
    <s v="Health"/>
    <s v="Fraud Review"/>
    <n v="1"/>
    <s v="Valid"/>
    <x v="2"/>
    <x v="2"/>
  </r>
  <r>
    <x v="4155"/>
    <s v="CUST00239"/>
    <s v="POL01311"/>
    <x v="1"/>
    <s v="East"/>
    <n v="345882.04"/>
    <d v="2025-06-30T00:00:00"/>
    <d v="2025-07-26T00:00:00"/>
    <s v="Rejected"/>
    <n v="26"/>
    <n v="20"/>
    <s v="AGT035"/>
    <s v="Life"/>
    <s v="Standard"/>
    <n v="1"/>
    <s v="Valid"/>
    <x v="0"/>
    <x v="3"/>
  </r>
  <r>
    <x v="4156"/>
    <s v="CUST01084"/>
    <s v="POL00723"/>
    <x v="5"/>
    <s v="North"/>
    <n v="46590.58"/>
    <d v="2025-08-18T00:00:00"/>
    <m/>
    <s v="Pending"/>
    <n v="19"/>
    <n v="15"/>
    <s v="AGT054"/>
    <s v="Health"/>
    <s v="Standard"/>
    <n v="1"/>
    <s v="Valid"/>
    <x v="0"/>
    <x v="2"/>
  </r>
  <r>
    <x v="4157"/>
    <s v="CUST01163"/>
    <s v="POL00781"/>
    <x v="14"/>
    <s v="West"/>
    <n v="217437.77"/>
    <d v="2025-05-10T00:00:00"/>
    <d v="2025-05-16T00:00:00"/>
    <s v="Settled"/>
    <n v="6"/>
    <n v="15"/>
    <s v="AGT015"/>
    <s v="Health"/>
    <s v="Fast Track"/>
    <n v="1"/>
    <s v="Valid"/>
    <x v="4"/>
    <x v="1"/>
  </r>
  <r>
    <x v="4158"/>
    <s v="CUST01856"/>
    <s v="POL03110"/>
    <x v="4"/>
    <s v="East"/>
    <m/>
    <d v="2025-03-17T00:00:00"/>
    <d v="2025-04-06T00:00:00"/>
    <s v="Settled"/>
    <n v="20"/>
    <n v="15"/>
    <s v="AGT055"/>
    <s v="Health"/>
    <s v="Manual Review"/>
    <n v="1"/>
    <s v="Missing Amount"/>
    <x v="0"/>
    <x v="3"/>
  </r>
  <r>
    <x v="4159"/>
    <s v="CUST01522"/>
    <s v="POL02274"/>
    <x v="11"/>
    <s v="South"/>
    <n v="31808.78"/>
    <d v="2025-09-08T00:00:00"/>
    <d v="2025-09-19T00:00:00"/>
    <s v="Settled"/>
    <n v="11"/>
    <n v="10"/>
    <s v="AGT002"/>
    <s v="Motor"/>
    <s v="Standard"/>
    <n v="1"/>
    <s v="Valid"/>
    <x v="2"/>
    <x v="0"/>
  </r>
  <r>
    <x v="4160"/>
    <s v="CUST02366"/>
    <s v="POL03023"/>
    <x v="2"/>
    <s v="West"/>
    <n v="181970.35"/>
    <d v="2025-08-05T00:00:00"/>
    <m/>
    <s v="Under Review"/>
    <n v="34"/>
    <n v="20"/>
    <s v="AGT052"/>
    <s v="Life"/>
    <s v="Fraud Review"/>
    <n v="1"/>
    <s v="Valid"/>
    <x v="2"/>
    <x v="1"/>
  </r>
  <r>
    <x v="4161"/>
    <s v="CUST00960"/>
    <s v="POL02034"/>
    <x v="0"/>
    <s v="East"/>
    <n v="100144.88"/>
    <d v="2025-08-02T00:00:00"/>
    <d v="2025-08-20T00:00:00"/>
    <s v="Settled"/>
    <n v="18"/>
    <n v="10"/>
    <s v="AGT037"/>
    <s v="Motor"/>
    <s v="Standard"/>
    <n v="1"/>
    <s v="Valid"/>
    <x v="0"/>
    <x v="3"/>
  </r>
  <r>
    <x v="4162"/>
    <s v="CUST01748"/>
    <s v="POL02133"/>
    <x v="4"/>
    <s v="South"/>
    <n v="53966.86"/>
    <d v="2025-02-19T00:00:00"/>
    <d v="2025-03-01T00:00:00"/>
    <s v="Settled"/>
    <n v="10"/>
    <n v="15"/>
    <s v="AGT010"/>
    <s v="Health"/>
    <s v="Standard"/>
    <n v="1"/>
    <s v="Valid"/>
    <x v="2"/>
    <x v="0"/>
  </r>
  <r>
    <x v="4163"/>
    <s v="CUST02006"/>
    <s v="POL02290"/>
    <x v="4"/>
    <s v="East"/>
    <n v="227806.23"/>
    <d v="2025-07-01T00:00:00"/>
    <m/>
    <s v="Pending"/>
    <n v="40"/>
    <n v="15"/>
    <s v="AGT027"/>
    <s v="Health"/>
    <s v="Fraud Review"/>
    <n v="1"/>
    <s v="Valid"/>
    <x v="3"/>
    <x v="3"/>
  </r>
  <r>
    <x v="4164"/>
    <s v="CUST02252"/>
    <s v="POL02090"/>
    <x v="9"/>
    <s v="West"/>
    <n v="166699.4"/>
    <d v="2025-11-07T00:00:00"/>
    <d v="2025-11-13T00:00:00"/>
    <s v="Settled"/>
    <n v="6"/>
    <n v="12"/>
    <s v="AGT004"/>
    <s v="Home"/>
    <s v="Fast Track"/>
    <n v="1"/>
    <s v="Valid"/>
    <x v="1"/>
    <x v="1"/>
  </r>
  <r>
    <x v="4165"/>
    <s v="CUST00287"/>
    <s v="POL02631"/>
    <x v="6"/>
    <s v="East"/>
    <n v="192571.06"/>
    <d v="2025-06-18T00:00:00"/>
    <d v="2025-07-08T00:00:00"/>
    <s v="Settled"/>
    <n v="20"/>
    <n v="12"/>
    <s v="AGT008"/>
    <s v="Home"/>
    <s v="Standard"/>
    <n v="1"/>
    <s v="Valid"/>
    <x v="0"/>
    <x v="3"/>
  </r>
  <r>
    <x v="4166"/>
    <s v="CUST00236"/>
    <s v="POL01044"/>
    <x v="14"/>
    <s v="Central"/>
    <n v="64747.040000000001"/>
    <d v="2025-10-26T00:00:00"/>
    <d v="2025-10-30T00:00:00"/>
    <s v="Settled"/>
    <n v="4"/>
    <n v="15"/>
    <s v="AGT066"/>
    <s v="Health"/>
    <s v="Standard"/>
    <n v="1"/>
    <s v="Valid"/>
    <x v="1"/>
    <x v="4"/>
  </r>
  <r>
    <x v="4167"/>
    <s v="CUST01738"/>
    <s v="POL00324"/>
    <x v="10"/>
    <s v="South"/>
    <n v="20030.52"/>
    <d v="2025-09-16T00:00:00"/>
    <d v="2025-09-23T00:00:00"/>
    <s v="Settled"/>
    <n v="7"/>
    <n v="7"/>
    <s v="AGT070"/>
    <s v="Travel"/>
    <s v="Standard"/>
    <n v="1"/>
    <s v="Valid"/>
    <x v="4"/>
    <x v="0"/>
  </r>
  <r>
    <x v="4168"/>
    <s v="CUST01907"/>
    <s v="POL01564"/>
    <x v="14"/>
    <s v="South"/>
    <n v="86838.79"/>
    <d v="2025-05-09T00:00:00"/>
    <d v="2025-05-17T00:00:00"/>
    <s v="Settled"/>
    <n v="8"/>
    <n v="15"/>
    <s v="AGT067"/>
    <s v="Health"/>
    <s v="Fast Track"/>
    <n v="1"/>
    <s v="Valid"/>
    <x v="4"/>
    <x v="0"/>
  </r>
  <r>
    <x v="4169"/>
    <s v="CUST01162"/>
    <s v="POL00007"/>
    <x v="10"/>
    <s v="Central"/>
    <n v="13867.49"/>
    <d v="2025-06-09T00:00:00"/>
    <d v="2025-06-10T00:00:00"/>
    <s v="Settled"/>
    <n v="1"/>
    <n v="7"/>
    <s v="AGT010"/>
    <s v="Travel"/>
    <s v="Fast Track"/>
    <n v="1"/>
    <s v="Valid"/>
    <x v="4"/>
    <x v="4"/>
  </r>
  <r>
    <x v="4170"/>
    <s v="CUST01435"/>
    <s v="POL00152"/>
    <x v="14"/>
    <s v="West"/>
    <n v="115551.75"/>
    <d v="2025-04-13T00:00:00"/>
    <d v="2025-04-21T00:00:00"/>
    <s v="Rejected"/>
    <n v="8"/>
    <n v="15"/>
    <s v="AGT047"/>
    <s v="Health"/>
    <s v="Fast Track"/>
    <n v="1"/>
    <s v="Valid"/>
    <x v="1"/>
    <x v="1"/>
  </r>
  <r>
    <x v="4171"/>
    <s v="CUST01354"/>
    <s v="POL00162"/>
    <x v="3"/>
    <s v="Central"/>
    <n v="199676.73"/>
    <d v="2025-05-21T00:00:00"/>
    <d v="2025-05-28T00:00:00"/>
    <s v="Settled"/>
    <n v="7"/>
    <n v="12"/>
    <s v="AGT051"/>
    <s v="Home"/>
    <s v="Standard"/>
    <n v="1"/>
    <s v="Valid"/>
    <x v="3"/>
    <x v="4"/>
  </r>
  <r>
    <x v="4172"/>
    <s v="CUST01796"/>
    <s v="POL00248"/>
    <x v="0"/>
    <s v="West"/>
    <n v="41453.49"/>
    <d v="2025-03-04T00:00:00"/>
    <d v="2025-03-10T00:00:00"/>
    <s v="Settled"/>
    <n v="6"/>
    <n v="10"/>
    <s v="AGT028"/>
    <s v="Motor"/>
    <s v="Standard"/>
    <n v="1"/>
    <s v="Valid"/>
    <x v="3"/>
    <x v="1"/>
  </r>
  <r>
    <x v="4173"/>
    <s v="CUST01942"/>
    <s v="POL02262"/>
    <x v="0"/>
    <s v="East"/>
    <n v="101771.94"/>
    <d v="2025-01-09T00:00:00"/>
    <d v="2025-01-29T00:00:00"/>
    <s v="Settled"/>
    <n v="20"/>
    <n v="10"/>
    <s v="AGT046"/>
    <s v="Motor"/>
    <s v="Manual Review"/>
    <n v="1"/>
    <s v="Valid"/>
    <x v="3"/>
    <x v="3"/>
  </r>
  <r>
    <x v="4174"/>
    <s v="CUST00240"/>
    <s v="POL01913"/>
    <x v="5"/>
    <s v="West"/>
    <n v="100300.91"/>
    <d v="2025-09-02T00:00:00"/>
    <d v="2025-09-13T00:00:00"/>
    <s v="Settled"/>
    <n v="11"/>
    <n v="15"/>
    <s v="AGT022"/>
    <s v="Health"/>
    <s v="Standard"/>
    <n v="1"/>
    <s v="Valid"/>
    <x v="1"/>
    <x v="1"/>
  </r>
  <r>
    <x v="4175"/>
    <s v="CUST00718"/>
    <s v="POL02991"/>
    <x v="4"/>
    <s v="South"/>
    <n v="175600.63"/>
    <d v="2025-03-31T00:00:00"/>
    <m/>
    <s v="Under Review"/>
    <n v="12"/>
    <n v="15"/>
    <s v="AGT079"/>
    <s v="Health"/>
    <s v="Standard"/>
    <n v="1"/>
    <s v="Valid"/>
    <x v="2"/>
    <x v="0"/>
  </r>
  <r>
    <x v="4176"/>
    <s v="CUST00632"/>
    <s v="POL00928"/>
    <x v="1"/>
    <s v="North"/>
    <n v="873167.6"/>
    <d v="2025-10-27T00:00:00"/>
    <d v="2025-11-16T00:00:00"/>
    <s v="Settled"/>
    <n v="20"/>
    <n v="20"/>
    <s v="AGT020"/>
    <s v="Life"/>
    <s v="Standard"/>
    <n v="1"/>
    <s v="Valid"/>
    <x v="4"/>
    <x v="2"/>
  </r>
  <r>
    <x v="4177"/>
    <s v="CUST00315"/>
    <s v="POL01060"/>
    <x v="0"/>
    <s v="South"/>
    <n v="108042.25"/>
    <d v="2025-05-04T00:00:00"/>
    <m/>
    <s v="Under Review"/>
    <n v="24"/>
    <n v="10"/>
    <s v="AGT021"/>
    <s v="Motor"/>
    <s v="Manual Review"/>
    <n v="1"/>
    <s v="Valid"/>
    <x v="2"/>
    <x v="0"/>
  </r>
  <r>
    <x v="4178"/>
    <s v="CUST02210"/>
    <s v="POL01569"/>
    <x v="1"/>
    <s v="South"/>
    <n v="289223.36"/>
    <d v="2025-08-04T00:00:00"/>
    <d v="2025-08-30T00:00:00"/>
    <s v="Settled"/>
    <n v="26"/>
    <n v="20"/>
    <s v="AGT062"/>
    <s v="Life"/>
    <s v="Manual Review"/>
    <n v="1"/>
    <s v="Valid"/>
    <x v="3"/>
    <x v="0"/>
  </r>
  <r>
    <x v="4179"/>
    <s v="CUST02118"/>
    <s v="POL02500"/>
    <x v="0"/>
    <s v="West"/>
    <n v="142328.34"/>
    <d v="2025-07-13T00:00:00"/>
    <d v="2025-08-04T00:00:00"/>
    <s v="Settled"/>
    <n v="22"/>
    <n v="10"/>
    <s v="AGT019"/>
    <s v="Motor"/>
    <s v="Fraud Review"/>
    <n v="1"/>
    <s v="Valid"/>
    <x v="1"/>
    <x v="1"/>
  </r>
  <r>
    <x v="4180"/>
    <s v="CUST00413"/>
    <s v="POL02979"/>
    <x v="6"/>
    <s v="West"/>
    <n v="113435.18"/>
    <d v="2025-03-27T00:00:00"/>
    <m/>
    <s v="Under Review"/>
    <n v="11"/>
    <n v="12"/>
    <s v="AGT073"/>
    <s v="Home"/>
    <s v="Standard"/>
    <n v="1"/>
    <s v="Valid"/>
    <x v="1"/>
    <x v="1"/>
  </r>
  <r>
    <x v="4181"/>
    <s v="CUST00756"/>
    <s v="POL02334"/>
    <x v="14"/>
    <s v="Central"/>
    <n v="71524.77"/>
    <d v="2025-08-13T00:00:00"/>
    <d v="2025-09-10T00:00:00"/>
    <s v="Settled"/>
    <n v="28"/>
    <n v="15"/>
    <s v="AGT051"/>
    <s v="Health"/>
    <s v="Fraud Review"/>
    <n v="1"/>
    <s v="Valid"/>
    <x v="0"/>
    <x v="4"/>
  </r>
  <r>
    <x v="4182"/>
    <s v="CUST00278"/>
    <s v="POL01623"/>
    <x v="14"/>
    <s v="North"/>
    <n v="57185.47"/>
    <d v="2025-05-29T00:00:00"/>
    <m/>
    <s v="Pending"/>
    <n v="6"/>
    <n v="15"/>
    <s v="AGT073"/>
    <s v="Health"/>
    <s v="Standard"/>
    <n v="1"/>
    <s v="Valid"/>
    <x v="1"/>
    <x v="2"/>
  </r>
  <r>
    <x v="4183"/>
    <s v="CUST02438"/>
    <s v="POL03130"/>
    <x v="5"/>
    <s v="East"/>
    <n v="90576.52"/>
    <d v="2025-11-18T00:00:00"/>
    <m/>
    <s v="Pending"/>
    <n v="18"/>
    <n v="15"/>
    <s v="AGT045"/>
    <s v="Health"/>
    <s v="Standard"/>
    <n v="1"/>
    <s v="Valid"/>
    <x v="0"/>
    <x v="3"/>
  </r>
  <r>
    <x v="4184"/>
    <s v="CUST00723"/>
    <s v="POL00581"/>
    <x v="3"/>
    <s v="South"/>
    <n v="124927.95"/>
    <d v="2025-05-08T00:00:00"/>
    <m/>
    <s v="Pending"/>
    <n v="25"/>
    <n v="10"/>
    <s v="AGT078"/>
    <s v="Motor"/>
    <s v="Manual Review"/>
    <n v="1"/>
    <s v="Valid"/>
    <x v="0"/>
    <x v="0"/>
  </r>
  <r>
    <x v="4185"/>
    <s v="CUST01269"/>
    <s v="POL01507"/>
    <x v="5"/>
    <s v="East"/>
    <n v="43475.040000000001"/>
    <d v="2025-04-03T00:00:00"/>
    <d v="2025-05-13T00:00:00"/>
    <s v="Settled"/>
    <n v="40"/>
    <n v="15"/>
    <s v="AGT065"/>
    <s v="Health"/>
    <s v="Fraud Review"/>
    <n v="1"/>
    <s v="Valid"/>
    <x v="0"/>
    <x v="3"/>
  </r>
  <r>
    <x v="4186"/>
    <s v="CUST01423"/>
    <s v="POL00791"/>
    <x v="7"/>
    <s v="North"/>
    <n v="13397.89"/>
    <d v="2025-01-08T00:00:00"/>
    <d v="2025-01-22T00:00:00"/>
    <s v="Settled"/>
    <n v="14"/>
    <n v="7"/>
    <s v="AGT065"/>
    <s v="Travel"/>
    <s v="Standard"/>
    <n v="1"/>
    <s v="Valid"/>
    <x v="3"/>
    <x v="2"/>
  </r>
  <r>
    <x v="4187"/>
    <s v="CUST01220"/>
    <s v="POL00532"/>
    <x v="0"/>
    <s v="East"/>
    <n v="29405.94"/>
    <d v="2025-07-01T00:00:00"/>
    <m/>
    <s v="Under Review"/>
    <n v="25"/>
    <n v="10"/>
    <s v="AGT014"/>
    <s v="Motor"/>
    <s v="Fraud Review"/>
    <n v="1"/>
    <s v="Valid"/>
    <x v="1"/>
    <x v="3"/>
  </r>
  <r>
    <x v="4188"/>
    <s v="CUST01640"/>
    <s v="POL01270"/>
    <x v="4"/>
    <s v="West"/>
    <n v="165153.29999999999"/>
    <d v="2025-06-20T00:00:00"/>
    <d v="2025-07-14T00:00:00"/>
    <s v="Settled"/>
    <n v="24"/>
    <n v="15"/>
    <s v="AGT065"/>
    <s v="Health"/>
    <s v="Manual Review"/>
    <n v="1"/>
    <s v="Valid"/>
    <x v="0"/>
    <x v="1"/>
  </r>
  <r>
    <x v="4189"/>
    <s v="CUST01122"/>
    <s v="POL02449"/>
    <x v="4"/>
    <s v="South"/>
    <n v="110112.61"/>
    <d v="2025-09-10T00:00:00"/>
    <d v="2025-10-05T00:00:00"/>
    <s v="Settled"/>
    <n v="25"/>
    <n v="15"/>
    <s v="AGT025"/>
    <s v="Health"/>
    <s v="Manual Review"/>
    <n v="1"/>
    <s v="Valid"/>
    <x v="3"/>
    <x v="0"/>
  </r>
  <r>
    <x v="4190"/>
    <s v="CUST01127"/>
    <s v="POL01024"/>
    <x v="5"/>
    <s v="West"/>
    <n v="221641.1"/>
    <d v="2025-02-28T00:00:00"/>
    <d v="2025-03-10T00:00:00"/>
    <s v="Settled"/>
    <n v="10"/>
    <n v="15"/>
    <s v="AGT067"/>
    <s v="Health"/>
    <s v="Fast Track"/>
    <n v="1"/>
    <s v="Valid"/>
    <x v="4"/>
    <x v="1"/>
  </r>
  <r>
    <x v="4191"/>
    <s v="CUST01517"/>
    <s v="POL02621"/>
    <x v="11"/>
    <s v="South"/>
    <n v="46387.96"/>
    <d v="2025-04-14T00:00:00"/>
    <d v="2025-04-24T00:00:00"/>
    <s v="Settled"/>
    <n v="10"/>
    <n v="10"/>
    <s v="AGT001"/>
    <s v="Motor"/>
    <s v="Manual Review"/>
    <n v="1"/>
    <s v="Valid"/>
    <x v="3"/>
    <x v="0"/>
  </r>
  <r>
    <x v="4192"/>
    <s v="CUST01516"/>
    <s v="POL01955"/>
    <x v="11"/>
    <s v="South"/>
    <n v="29359.83"/>
    <d v="2025-03-21T00:00:00"/>
    <d v="2025-04-14T00:00:00"/>
    <s v="Settled"/>
    <n v="24"/>
    <n v="10"/>
    <s v="AGT005"/>
    <s v="Motor"/>
    <s v="Manual Review"/>
    <n v="1"/>
    <s v="Valid"/>
    <x v="1"/>
    <x v="0"/>
  </r>
  <r>
    <x v="4193"/>
    <s v="CUST01039"/>
    <s v="POL02264"/>
    <x v="2"/>
    <s v="Central"/>
    <n v="825362.22"/>
    <d v="2025-07-03T00:00:00"/>
    <d v="2025-07-20T00:00:00"/>
    <s v="Settled"/>
    <n v="17"/>
    <n v="20"/>
    <s v="AGT058"/>
    <s v="Life"/>
    <s v="Standard"/>
    <n v="1"/>
    <s v="Valid"/>
    <x v="2"/>
    <x v="4"/>
  </r>
  <r>
    <x v="4194"/>
    <s v="CUST01276"/>
    <s v="POL00779"/>
    <x v="10"/>
    <s v="North"/>
    <n v="18599.89"/>
    <d v="2025-04-02T00:00:00"/>
    <m/>
    <s v="Pending"/>
    <n v="1"/>
    <n v="7"/>
    <s v="AGT006"/>
    <s v="Travel"/>
    <s v="Standard"/>
    <n v="1"/>
    <s v="Valid"/>
    <x v="1"/>
    <x v="2"/>
  </r>
  <r>
    <x v="4195"/>
    <s v="CUST01152"/>
    <s v="POL02763"/>
    <x v="1"/>
    <s v="South"/>
    <n v="465491.53"/>
    <d v="2025-05-20T00:00:00"/>
    <d v="2025-06-22T00:00:00"/>
    <s v="Settled"/>
    <n v="33"/>
    <n v="20"/>
    <s v="AGT027"/>
    <s v="Life"/>
    <s v="Fraud Review"/>
    <n v="1"/>
    <s v="Valid"/>
    <x v="2"/>
    <x v="0"/>
  </r>
  <r>
    <x v="4196"/>
    <s v="CUST01028"/>
    <s v="POL00653"/>
    <x v="7"/>
    <s v="Central"/>
    <n v="12603.25"/>
    <d v="2025-11-07T00:00:00"/>
    <m/>
    <s v="Pending"/>
    <n v="7"/>
    <n v="7"/>
    <s v="AGT038"/>
    <s v="Travel"/>
    <s v="Fast Track"/>
    <n v="1"/>
    <s v="Valid"/>
    <x v="2"/>
    <x v="4"/>
  </r>
  <r>
    <x v="4197"/>
    <s v="CUST01647"/>
    <s v="POL01188"/>
    <x v="3"/>
    <s v="North"/>
    <n v="73104.679999999993"/>
    <d v="2025-05-13T00:00:00"/>
    <m/>
    <s v="Pending"/>
    <n v="25"/>
    <n v="10"/>
    <s v="AGT019"/>
    <s v="Motor"/>
    <s v="Fraud Review"/>
    <n v="1"/>
    <s v="Valid"/>
    <x v="2"/>
    <x v="2"/>
  </r>
  <r>
    <x v="4198"/>
    <s v="CUST00850"/>
    <s v="POL02507"/>
    <x v="4"/>
    <s v="South"/>
    <n v="76448.2"/>
    <d v="2025-11-22T00:00:00"/>
    <d v="2025-12-21T00:00:00"/>
    <s v="Rejected"/>
    <n v="29"/>
    <n v="15"/>
    <s v="AGT060"/>
    <s v="Health"/>
    <s v="Fraud Review"/>
    <n v="1"/>
    <s v="Valid"/>
    <x v="3"/>
    <x v="0"/>
  </r>
  <r>
    <x v="4199"/>
    <s v="CUST01924"/>
    <s v="POL02210"/>
    <x v="11"/>
    <s v="East"/>
    <n v="25759.919999999998"/>
    <d v="2025-01-21T00:00:00"/>
    <d v="2025-02-08T00:00:00"/>
    <s v="Settled"/>
    <n v="18"/>
    <n v="10"/>
    <s v="AGT049"/>
    <s v="Motor"/>
    <s v="Manual Review"/>
    <n v="1"/>
    <s v="Valid"/>
    <x v="3"/>
    <x v="3"/>
  </r>
  <r>
    <x v="4200"/>
    <s v="CUST01157"/>
    <s v="POL00959"/>
    <x v="5"/>
    <s v="West"/>
    <n v="290735.35999999999"/>
    <d v="2025-06-01T00:00:00"/>
    <m/>
    <s v="Under Review"/>
    <n v="27"/>
    <n v="15"/>
    <s v="AGT053"/>
    <s v="Health"/>
    <s v="Fraud Review"/>
    <n v="1"/>
    <s v="Valid"/>
    <x v="2"/>
    <x v="1"/>
  </r>
  <r>
    <x v="4201"/>
    <s v="CUST00900"/>
    <s v="POL00845"/>
    <x v="12"/>
    <s v="East"/>
    <n v="16840.36"/>
    <d v="2025-01-09T00:00:00"/>
    <d v="2025-01-16T00:00:00"/>
    <s v="Settled"/>
    <n v="7"/>
    <n v="7"/>
    <s v="AGT021"/>
    <s v="Travel"/>
    <s v="Standard"/>
    <n v="1"/>
    <s v="Valid"/>
    <x v="0"/>
    <x v="3"/>
  </r>
  <r>
    <x v="4202"/>
    <s v="CUST00804"/>
    <s v="POL01386"/>
    <x v="14"/>
    <s v="West"/>
    <n v="46282.87"/>
    <d v="2025-07-05T00:00:00"/>
    <m/>
    <s v="Under Review"/>
    <n v="12"/>
    <n v="15"/>
    <s v="AGT002"/>
    <s v="Health"/>
    <s v="Standard"/>
    <n v="1"/>
    <s v="Valid"/>
    <x v="4"/>
    <x v="1"/>
  </r>
  <r>
    <x v="4203"/>
    <s v="CUST00003"/>
    <s v="POL01429"/>
    <x v="1"/>
    <s v="Central"/>
    <n v="196065.82"/>
    <d v="2025-04-09T00:00:00"/>
    <m/>
    <s v="Under Review"/>
    <n v="27"/>
    <n v="20"/>
    <s v="AGT005"/>
    <s v="Life"/>
    <s v="Manual Review"/>
    <n v="1"/>
    <s v="Valid"/>
    <x v="4"/>
    <x v="4"/>
  </r>
  <r>
    <x v="4204"/>
    <s v="CUST00097"/>
    <s v="POL00191"/>
    <x v="11"/>
    <s v="South"/>
    <n v="15767.73"/>
    <d v="2025-03-04T00:00:00"/>
    <m/>
    <s v="Pending"/>
    <n v="12"/>
    <n v="10"/>
    <s v="AGT021"/>
    <s v="Motor"/>
    <s v="Standard"/>
    <n v="1"/>
    <s v="Valid"/>
    <x v="2"/>
    <x v="0"/>
  </r>
  <r>
    <x v="4205"/>
    <s v="CUST01178"/>
    <s v="POL00776"/>
    <x v="11"/>
    <s v="East"/>
    <n v="52548.49"/>
    <d v="2025-11-01T00:00:00"/>
    <d v="2025-11-16T00:00:00"/>
    <s v="Settled"/>
    <n v="15"/>
    <n v="10"/>
    <s v="AGT019"/>
    <s v="Motor"/>
    <s v="Manual Review"/>
    <n v="1"/>
    <s v="Valid"/>
    <x v="1"/>
    <x v="3"/>
  </r>
  <r>
    <x v="4206"/>
    <s v="CUST00615"/>
    <s v="POL00495"/>
    <x v="5"/>
    <s v="Central"/>
    <n v="55561.7"/>
    <d v="2025-08-08T00:00:00"/>
    <d v="2025-08-14T00:00:00"/>
    <s v="Settled"/>
    <n v="6"/>
    <n v="15"/>
    <s v="AGT050"/>
    <s v="Health"/>
    <s v="Fast Track"/>
    <n v="1"/>
    <s v="Valid"/>
    <x v="1"/>
    <x v="4"/>
  </r>
  <r>
    <x v="4207"/>
    <s v="CUST00615"/>
    <s v="POL00495"/>
    <x v="4"/>
    <s v="North"/>
    <n v="162009.47"/>
    <d v="2025-03-06T00:00:00"/>
    <m/>
    <s v="Under Review"/>
    <n v="13"/>
    <n v="15"/>
    <s v="AGT068"/>
    <s v="Health"/>
    <s v="Fast Track"/>
    <n v="1"/>
    <s v="Valid"/>
    <x v="1"/>
    <x v="2"/>
  </r>
  <r>
    <x v="4208"/>
    <s v="CUST00258"/>
    <s v="POL01132"/>
    <x v="0"/>
    <s v="Central"/>
    <m/>
    <d v="2025-08-26T00:00:00"/>
    <m/>
    <s v="Pending"/>
    <n v="23"/>
    <n v="10"/>
    <s v="AGT023"/>
    <s v="Motor"/>
    <s v="Fraud Review"/>
    <n v="1"/>
    <s v="Missing Amount"/>
    <x v="0"/>
    <x v="4"/>
  </r>
  <r>
    <x v="4209"/>
    <s v="CUST00466"/>
    <s v="POL00116"/>
    <x v="3"/>
    <s v="Central"/>
    <n v="28511.71"/>
    <d v="2025-01-22T00:00:00"/>
    <d v="2025-02-12T00:00:00"/>
    <s v="Settled"/>
    <n v="21"/>
    <n v="10"/>
    <s v="AGT048"/>
    <s v="Motor"/>
    <s v="Fraud Review"/>
    <n v="1"/>
    <s v="Valid"/>
    <x v="1"/>
    <x v="4"/>
  </r>
  <r>
    <x v="4210"/>
    <s v="CUST00995"/>
    <s v="POL02167"/>
    <x v="8"/>
    <s v="Central"/>
    <n v="196192.58"/>
    <d v="2025-06-22T00:00:00"/>
    <d v="2025-07-17T00:00:00"/>
    <s v="Settled"/>
    <n v="25"/>
    <n v="20"/>
    <s v="AGT074"/>
    <s v="Life"/>
    <s v="Fraud Review"/>
    <n v="1"/>
    <s v="Valid"/>
    <x v="2"/>
    <x v="4"/>
  </r>
  <r>
    <x v="4211"/>
    <s v="CUST00773"/>
    <s v="POL02149"/>
    <x v="8"/>
    <s v="North"/>
    <n v="1218044.27"/>
    <d v="2025-07-27T00:00:00"/>
    <d v="2025-08-28T00:00:00"/>
    <s v="Settled"/>
    <n v="32"/>
    <n v="20"/>
    <s v="AGT038"/>
    <s v="Life"/>
    <s v="Manual Review"/>
    <n v="1"/>
    <s v="Valid"/>
    <x v="0"/>
    <x v="2"/>
  </r>
  <r>
    <x v="4212"/>
    <s v="CUST01722"/>
    <s v="POL00706"/>
    <x v="0"/>
    <s v="East"/>
    <n v="35933.370000000003"/>
    <d v="2025-02-15T00:00:00"/>
    <d v="2025-02-28T00:00:00"/>
    <s v="Settled"/>
    <n v="13"/>
    <n v="10"/>
    <s v="AGT017"/>
    <s v="Motor"/>
    <s v="Standard"/>
    <n v="1"/>
    <s v="Valid"/>
    <x v="2"/>
    <x v="3"/>
  </r>
  <r>
    <x v="4213"/>
    <s v="CUST00588"/>
    <s v="POL02801"/>
    <x v="4"/>
    <s v="West"/>
    <n v="145176.60999999999"/>
    <d v="2025-11-17T00:00:00"/>
    <d v="2025-11-27T00:00:00"/>
    <s v="Settled"/>
    <n v="10"/>
    <n v="15"/>
    <s v="AGT040"/>
    <s v="Health"/>
    <s v="Fast Track"/>
    <n v="1"/>
    <s v="Valid"/>
    <x v="1"/>
    <x v="1"/>
  </r>
  <r>
    <x v="4214"/>
    <s v="CUST02013"/>
    <s v="POL01900"/>
    <x v="14"/>
    <s v="South"/>
    <n v="54630.05"/>
    <d v="2025-01-30T00:00:00"/>
    <d v="2025-02-12T00:00:00"/>
    <s v="Rejected"/>
    <n v="13"/>
    <n v="15"/>
    <s v="AGT006"/>
    <s v="Health"/>
    <s v="Standard"/>
    <n v="1"/>
    <s v="Valid"/>
    <x v="4"/>
    <x v="0"/>
  </r>
  <r>
    <x v="4215"/>
    <s v="CUST02071"/>
    <s v="POL01007"/>
    <x v="11"/>
    <s v="East"/>
    <n v="33865.89"/>
    <d v="2025-01-20T00:00:00"/>
    <d v="2025-02-09T00:00:00"/>
    <s v="Settled"/>
    <n v="20"/>
    <n v="10"/>
    <s v="AGT080"/>
    <s v="Motor"/>
    <s v="Manual Review"/>
    <n v="1"/>
    <s v="Valid"/>
    <x v="3"/>
    <x v="3"/>
  </r>
  <r>
    <x v="4216"/>
    <s v="CUST01267"/>
    <s v="POL00621"/>
    <x v="7"/>
    <s v="South"/>
    <n v="21093.87"/>
    <d v="2025-06-16T00:00:00"/>
    <d v="2025-06-21T00:00:00"/>
    <s v="Rejected"/>
    <n v="5"/>
    <n v="7"/>
    <s v="AGT074"/>
    <s v="Travel"/>
    <s v="Standard"/>
    <n v="1"/>
    <s v="Valid"/>
    <x v="1"/>
    <x v="0"/>
  </r>
  <r>
    <x v="4217"/>
    <s v="CUST01839"/>
    <s v="POL01374"/>
    <x v="4"/>
    <s v="North"/>
    <n v="221054.45"/>
    <d v="2025-09-06T00:00:00"/>
    <d v="2025-09-21T00:00:00"/>
    <s v="Settled"/>
    <n v="15"/>
    <n v="15"/>
    <s v="AGT003"/>
    <s v="Health"/>
    <s v="Standard"/>
    <n v="1"/>
    <s v="Valid"/>
    <x v="1"/>
    <x v="2"/>
  </r>
  <r>
    <x v="4218"/>
    <s v="CUST00831"/>
    <s v="POL03073"/>
    <x v="4"/>
    <s v="Central"/>
    <n v="32749"/>
    <d v="2025-07-02T00:00:00"/>
    <d v="2025-07-12T00:00:00"/>
    <s v="Settled"/>
    <n v="10"/>
    <n v="15"/>
    <s v="AGT022"/>
    <s v="Health"/>
    <s v="Standard"/>
    <n v="1"/>
    <s v="Valid"/>
    <x v="4"/>
    <x v="4"/>
  </r>
  <r>
    <x v="4219"/>
    <s v="CUST00344"/>
    <s v="POL00012"/>
    <x v="4"/>
    <s v="Central"/>
    <n v="130246.2"/>
    <d v="2025-02-06T00:00:00"/>
    <m/>
    <s v="Pending"/>
    <n v="19"/>
    <n v="15"/>
    <s v="AGT013"/>
    <s v="Health"/>
    <s v="Manual Review"/>
    <n v="1"/>
    <s v="Valid"/>
    <x v="3"/>
    <x v="4"/>
  </r>
  <r>
    <x v="4220"/>
    <s v="CUST02368"/>
    <s v="POL00065"/>
    <x v="7"/>
    <s v="North"/>
    <n v="66276.28"/>
    <d v="2025-01-30T00:00:00"/>
    <d v="2025-02-11T00:00:00"/>
    <s v="Settled"/>
    <n v="12"/>
    <n v="7"/>
    <s v="AGT071"/>
    <s v="Travel"/>
    <s v="Fast Track"/>
    <n v="1"/>
    <s v="Valid"/>
    <x v="3"/>
    <x v="2"/>
  </r>
  <r>
    <x v="4221"/>
    <s v="CUST00934"/>
    <s v="POL01322"/>
    <x v="2"/>
    <s v="North"/>
    <n v="209556.46"/>
    <d v="2025-02-15T00:00:00"/>
    <d v="2025-03-06T00:00:00"/>
    <s v="Settled"/>
    <n v="19"/>
    <n v="20"/>
    <s v="AGT070"/>
    <s v="Life"/>
    <s v="Standard"/>
    <n v="1"/>
    <s v="Valid"/>
    <x v="3"/>
    <x v="2"/>
  </r>
  <r>
    <x v="4222"/>
    <s v="CUST01318"/>
    <s v="POL02942"/>
    <x v="5"/>
    <s v="East"/>
    <n v="162506.10999999999"/>
    <d v="2025-11-25T00:00:00"/>
    <d v="2025-12-08T00:00:00"/>
    <s v="Settled"/>
    <n v="13"/>
    <n v="15"/>
    <s v="AGT028"/>
    <s v="Health"/>
    <s v="Standard"/>
    <n v="1"/>
    <s v="Valid"/>
    <x v="3"/>
    <x v="3"/>
  </r>
  <r>
    <x v="4223"/>
    <s v="CUST00234"/>
    <s v="POL00901"/>
    <x v="3"/>
    <s v="North"/>
    <n v="112313.37"/>
    <d v="2025-11-09T00:00:00"/>
    <d v="2025-11-12T00:00:00"/>
    <s v="Settled"/>
    <n v="3"/>
    <n v="10"/>
    <s v="AGT043"/>
    <s v="Motor"/>
    <s v="Fast Track"/>
    <n v="1"/>
    <s v="Valid"/>
    <x v="3"/>
    <x v="2"/>
  </r>
  <r>
    <x v="4224"/>
    <s v="CUST00804"/>
    <s v="POL02392"/>
    <x v="8"/>
    <s v="West"/>
    <n v="177595.58"/>
    <d v="2025-01-28T00:00:00"/>
    <m/>
    <s v="Pending"/>
    <n v="24"/>
    <n v="20"/>
    <s v="AGT052"/>
    <s v="Life"/>
    <s v="Standard"/>
    <n v="1"/>
    <s v="Valid"/>
    <x v="4"/>
    <x v="1"/>
  </r>
  <r>
    <x v="4225"/>
    <s v="CUST01246"/>
    <s v="POL01838"/>
    <x v="5"/>
    <s v="West"/>
    <n v="45845.51"/>
    <d v="2025-08-23T00:00:00"/>
    <d v="2025-09-11T00:00:00"/>
    <s v="Settled"/>
    <n v="19"/>
    <n v="15"/>
    <s v="AGT080"/>
    <s v="Health"/>
    <s v="Manual Review"/>
    <n v="1"/>
    <s v="Valid"/>
    <x v="0"/>
    <x v="1"/>
  </r>
  <r>
    <x v="4226"/>
    <s v="CUST01734"/>
    <s v="POL00638"/>
    <x v="14"/>
    <s v="South"/>
    <n v="76905.460000000006"/>
    <d v="2025-09-30T00:00:00"/>
    <m/>
    <s v="Under Review"/>
    <n v="22"/>
    <n v="15"/>
    <s v="AGT066"/>
    <s v="Health"/>
    <s v="Fraud Review"/>
    <n v="1"/>
    <s v="Valid"/>
    <x v="0"/>
    <x v="0"/>
  </r>
  <r>
    <x v="4227"/>
    <s v="CUST01193"/>
    <s v="POL02908"/>
    <x v="14"/>
    <s v="West"/>
    <n v="91191.56"/>
    <d v="2025-07-06T00:00:00"/>
    <m/>
    <s v="Pending"/>
    <n v="17"/>
    <n v="15"/>
    <s v="AGT055"/>
    <s v="Health"/>
    <s v="Manual Review"/>
    <n v="1"/>
    <s v="Valid"/>
    <x v="2"/>
    <x v="1"/>
  </r>
  <r>
    <x v="4228"/>
    <s v="CUST01253"/>
    <s v="POL00523"/>
    <x v="3"/>
    <s v="North"/>
    <n v="51113.78"/>
    <d v="2025-02-22T00:00:00"/>
    <d v="2025-03-04T00:00:00"/>
    <s v="Settled"/>
    <n v="10"/>
    <n v="10"/>
    <s v="AGT037"/>
    <s v="Motor"/>
    <s v="Standard"/>
    <n v="1"/>
    <s v="Valid"/>
    <x v="1"/>
    <x v="2"/>
  </r>
  <r>
    <x v="4229"/>
    <s v="CUST02286"/>
    <s v="POL01620"/>
    <x v="10"/>
    <s v="South"/>
    <n v="43314.09"/>
    <d v="2025-02-24T00:00:00"/>
    <d v="2025-03-06T00:00:00"/>
    <s v="Settled"/>
    <n v="10"/>
    <n v="7"/>
    <s v="AGT058"/>
    <s v="Travel"/>
    <s v="Manual Review"/>
    <n v="1"/>
    <s v="Valid"/>
    <x v="4"/>
    <x v="0"/>
  </r>
  <r>
    <x v="4230"/>
    <s v="CUST00097"/>
    <s v="POL02121"/>
    <x v="3"/>
    <s v="West"/>
    <n v="39308.04"/>
    <d v="2025-08-20T00:00:00"/>
    <d v="2025-09-02T00:00:00"/>
    <s v="Settled"/>
    <n v="13"/>
    <n v="10"/>
    <s v="AGT052"/>
    <s v="Motor"/>
    <s v="Fast Track"/>
    <n v="1"/>
    <s v="Valid"/>
    <x v="2"/>
    <x v="1"/>
  </r>
  <r>
    <x v="4231"/>
    <s v="CUST01740"/>
    <s v="POL02162"/>
    <x v="0"/>
    <s v="North"/>
    <n v="35939.33"/>
    <d v="2025-07-06T00:00:00"/>
    <d v="2025-07-23T00:00:00"/>
    <s v="Settled"/>
    <n v="17"/>
    <n v="10"/>
    <s v="AGT047"/>
    <s v="Motor"/>
    <s v="Standard"/>
    <n v="1"/>
    <s v="Valid"/>
    <x v="0"/>
    <x v="2"/>
  </r>
  <r>
    <x v="4232"/>
    <s v="CUST01861"/>
    <s v="POL02734"/>
    <x v="6"/>
    <s v="South"/>
    <n v="110282.69"/>
    <d v="2025-02-28T00:00:00"/>
    <d v="2025-03-14T00:00:00"/>
    <s v="Settled"/>
    <n v="14"/>
    <n v="12"/>
    <s v="AGT017"/>
    <s v="Home"/>
    <s v="Manual Review"/>
    <n v="1"/>
    <s v="Valid"/>
    <x v="3"/>
    <x v="0"/>
  </r>
  <r>
    <x v="4233"/>
    <s v="CUST00654"/>
    <s v="POL02258"/>
    <x v="5"/>
    <s v="West"/>
    <n v="98609.41"/>
    <d v="2025-01-21T00:00:00"/>
    <d v="2025-01-31T00:00:00"/>
    <s v="Settled"/>
    <n v="10"/>
    <n v="15"/>
    <s v="AGT002"/>
    <s v="Health"/>
    <s v="Standard"/>
    <n v="1"/>
    <s v="Valid"/>
    <x v="2"/>
    <x v="1"/>
  </r>
  <r>
    <x v="4234"/>
    <s v="CUST00131"/>
    <s v="POL02104"/>
    <x v="14"/>
    <s v="South"/>
    <n v="199418.05"/>
    <d v="2025-05-25T00:00:00"/>
    <d v="2025-05-30T00:00:00"/>
    <s v="Settled"/>
    <n v="5"/>
    <n v="15"/>
    <s v="AGT042"/>
    <s v="Health"/>
    <s v="Fast Track"/>
    <n v="1"/>
    <s v="Valid"/>
    <x v="2"/>
    <x v="0"/>
  </r>
  <r>
    <x v="4235"/>
    <s v="CUST00146"/>
    <s v="POL00488"/>
    <x v="10"/>
    <s v="East"/>
    <n v="40306.400000000001"/>
    <d v="2025-05-12T00:00:00"/>
    <d v="2025-05-20T00:00:00"/>
    <s v="Rejected"/>
    <n v="8"/>
    <n v="7"/>
    <s v="AGT073"/>
    <s v="Travel"/>
    <s v="Standard"/>
    <n v="1"/>
    <s v="Valid"/>
    <x v="4"/>
    <x v="3"/>
  </r>
  <r>
    <x v="4236"/>
    <s v="CUST02258"/>
    <s v="POL00982"/>
    <x v="5"/>
    <s v="West"/>
    <n v="134797.26999999999"/>
    <d v="2025-11-24T00:00:00"/>
    <d v="2025-11-27T00:00:00"/>
    <s v="Settled"/>
    <n v="3"/>
    <n v="15"/>
    <s v="AGT080"/>
    <s v="Health"/>
    <s v="Standard"/>
    <n v="1"/>
    <s v="Valid"/>
    <x v="4"/>
    <x v="1"/>
  </r>
  <r>
    <x v="4237"/>
    <s v="CUST00760"/>
    <s v="POL01110"/>
    <x v="10"/>
    <s v="South"/>
    <n v="23973.200000000001"/>
    <d v="2025-08-24T00:00:00"/>
    <d v="2025-09-02T00:00:00"/>
    <s v="Settled"/>
    <n v="9"/>
    <n v="7"/>
    <s v="AGT042"/>
    <s v="Travel"/>
    <s v="Standard"/>
    <n v="1"/>
    <s v="Valid"/>
    <x v="2"/>
    <x v="0"/>
  </r>
  <r>
    <x v="4238"/>
    <s v="CUST01647"/>
    <s v="POL01188"/>
    <x v="0"/>
    <s v="South"/>
    <n v="52171.05"/>
    <d v="2025-05-22T00:00:00"/>
    <m/>
    <s v="Under Review"/>
    <n v="5"/>
    <n v="10"/>
    <s v="AGT078"/>
    <s v="Motor"/>
    <s v="Fast Track"/>
    <n v="1"/>
    <s v="Valid"/>
    <x v="2"/>
    <x v="0"/>
  </r>
  <r>
    <x v="4239"/>
    <s v="CUST01873"/>
    <s v="POL00363"/>
    <x v="3"/>
    <s v="North"/>
    <n v="43003.43"/>
    <d v="2025-07-09T00:00:00"/>
    <d v="2025-07-22T00:00:00"/>
    <s v="Settled"/>
    <n v="13"/>
    <n v="10"/>
    <s v="AGT001"/>
    <s v="Motor"/>
    <s v="Manual Review"/>
    <n v="1"/>
    <s v="Valid"/>
    <x v="1"/>
    <x v="2"/>
  </r>
  <r>
    <x v="4240"/>
    <s v="CUST00581"/>
    <s v="POL00305"/>
    <x v="14"/>
    <s v="West"/>
    <n v="95724.479999999996"/>
    <d v="2025-06-23T00:00:00"/>
    <m/>
    <s v="Pending"/>
    <n v="11"/>
    <n v="15"/>
    <s v="AGT066"/>
    <s v="Health"/>
    <s v="Standard"/>
    <n v="1"/>
    <s v="Valid"/>
    <x v="3"/>
    <x v="1"/>
  </r>
  <r>
    <x v="4241"/>
    <s v="CUST00227"/>
    <s v="POL01411"/>
    <x v="11"/>
    <s v="South"/>
    <n v="71451.48"/>
    <d v="2025-08-14T00:00:00"/>
    <d v="2025-08-28T00:00:00"/>
    <s v="Settled"/>
    <n v="14"/>
    <n v="10"/>
    <s v="AGT017"/>
    <s v="Motor"/>
    <s v="Standard"/>
    <n v="1"/>
    <s v="Valid"/>
    <x v="0"/>
    <x v="0"/>
  </r>
  <r>
    <x v="4242"/>
    <s v="CUST00934"/>
    <s v="POL02314"/>
    <x v="5"/>
    <s v="Central"/>
    <n v="90522.38"/>
    <d v="2025-07-14T00:00:00"/>
    <d v="2025-07-22T00:00:00"/>
    <s v="Settled"/>
    <n v="8"/>
    <n v="15"/>
    <s v="AGT029"/>
    <s v="Health"/>
    <s v="Fast Track"/>
    <n v="1"/>
    <s v="Valid"/>
    <x v="3"/>
    <x v="4"/>
  </r>
  <r>
    <x v="4243"/>
    <s v="CUST02433"/>
    <s v="POL02840"/>
    <x v="15"/>
    <s v="North"/>
    <n v="56979.65"/>
    <d v="2025-02-08T00:00:00"/>
    <d v="2025-02-16T00:00:00"/>
    <s v="Settled"/>
    <n v="8"/>
    <n v="10"/>
    <s v="AGT029"/>
    <s v="Motor"/>
    <s v="Standard"/>
    <n v="1"/>
    <s v="Valid"/>
    <x v="0"/>
    <x v="2"/>
  </r>
  <r>
    <x v="4244"/>
    <s v="CUST00006"/>
    <s v="POL03009"/>
    <x v="11"/>
    <s v="West"/>
    <n v="63223.28"/>
    <d v="2025-06-25T00:00:00"/>
    <d v="2025-07-11T00:00:00"/>
    <s v="Settled"/>
    <n v="16"/>
    <n v="10"/>
    <s v="AGT018"/>
    <s v="Motor"/>
    <s v="Manual Review"/>
    <n v="1"/>
    <s v="Valid"/>
    <x v="2"/>
    <x v="1"/>
  </r>
  <r>
    <x v="4245"/>
    <s v="CUST00113"/>
    <s v="POL01539"/>
    <x v="11"/>
    <s v="West"/>
    <n v="190822.67"/>
    <d v="2025-09-11T00:00:00"/>
    <m/>
    <s v="Under Review"/>
    <n v="12"/>
    <n v="10"/>
    <s v="AGT023"/>
    <s v="Motor"/>
    <s v="Manual Review"/>
    <n v="1"/>
    <s v="Valid"/>
    <x v="1"/>
    <x v="1"/>
  </r>
  <r>
    <x v="4246"/>
    <s v="CUST01896"/>
    <s v="POL02875"/>
    <x v="1"/>
    <s v="West"/>
    <n v="358560.04"/>
    <d v="2025-10-30T00:00:00"/>
    <m/>
    <s v="Pending"/>
    <n v="32"/>
    <n v="20"/>
    <s v="AGT044"/>
    <s v="Life"/>
    <s v="Fraud Review"/>
    <n v="1"/>
    <s v="Valid"/>
    <x v="3"/>
    <x v="1"/>
  </r>
  <r>
    <x v="4247"/>
    <s v="CUST01653"/>
    <s v="POL01460"/>
    <x v="10"/>
    <s v="West"/>
    <n v="43834.29"/>
    <d v="2025-11-16T00:00:00"/>
    <d v="2025-11-22T00:00:00"/>
    <s v="Settled"/>
    <n v="6"/>
    <n v="7"/>
    <s v="AGT003"/>
    <s v="Travel"/>
    <s v="Manual Review"/>
    <n v="1"/>
    <s v="Valid"/>
    <x v="3"/>
    <x v="1"/>
  </r>
  <r>
    <x v="4248"/>
    <s v="CUST01056"/>
    <s v="POL01515"/>
    <x v="7"/>
    <s v="South"/>
    <n v="40689.24"/>
    <d v="2025-08-11T00:00:00"/>
    <m/>
    <s v="Pending"/>
    <n v="17"/>
    <n v="7"/>
    <s v="AGT018"/>
    <s v="Travel"/>
    <s v="Fraud Review"/>
    <n v="1"/>
    <s v="Valid"/>
    <x v="0"/>
    <x v="0"/>
  </r>
  <r>
    <x v="4249"/>
    <s v="CUST01293"/>
    <s v="POL00670"/>
    <x v="12"/>
    <s v="South"/>
    <n v="26787.919999999998"/>
    <d v="2025-10-31T00:00:00"/>
    <d v="2025-11-10T00:00:00"/>
    <s v="Settled"/>
    <n v="10"/>
    <n v="7"/>
    <s v="AGT023"/>
    <s v="Travel"/>
    <s v="Standard"/>
    <n v="1"/>
    <s v="Valid"/>
    <x v="2"/>
    <x v="0"/>
  </r>
  <r>
    <x v="4250"/>
    <s v="CUST00931"/>
    <s v="POL02010"/>
    <x v="3"/>
    <s v="South"/>
    <n v="92144.39"/>
    <d v="2025-01-07T00:00:00"/>
    <d v="2025-01-18T00:00:00"/>
    <s v="Settled"/>
    <n v="11"/>
    <n v="10"/>
    <s v="AGT007"/>
    <s v="Motor"/>
    <s v="Standard"/>
    <n v="1"/>
    <s v="Valid"/>
    <x v="1"/>
    <x v="0"/>
  </r>
  <r>
    <x v="4251"/>
    <s v="CUST01875"/>
    <s v="POL00993"/>
    <x v="9"/>
    <s v="South"/>
    <n v="111498.09"/>
    <d v="2025-01-30T00:00:00"/>
    <d v="2025-02-06T00:00:00"/>
    <s v="Settled"/>
    <n v="7"/>
    <n v="12"/>
    <s v="AGT072"/>
    <s v="Home"/>
    <s v="Standard"/>
    <n v="1"/>
    <s v="Valid"/>
    <x v="1"/>
    <x v="0"/>
  </r>
  <r>
    <x v="4252"/>
    <s v="CUST02106"/>
    <s v="POL01553"/>
    <x v="0"/>
    <s v="East"/>
    <n v="28838.13"/>
    <d v="2025-03-06T00:00:00"/>
    <d v="2025-03-14T00:00:00"/>
    <s v="Settled"/>
    <n v="8"/>
    <n v="10"/>
    <s v="AGT036"/>
    <s v="Motor"/>
    <s v="Standard"/>
    <n v="1"/>
    <s v="Valid"/>
    <x v="3"/>
    <x v="3"/>
  </r>
  <r>
    <x v="4253"/>
    <s v="CUST01157"/>
    <s v="POL02998"/>
    <x v="3"/>
    <s v="West"/>
    <n v="44566.03"/>
    <d v="2025-02-02T00:00:00"/>
    <d v="2025-02-16T00:00:00"/>
    <s v="Settled"/>
    <n v="14"/>
    <n v="10"/>
    <s v="AGT048"/>
    <s v="Motor"/>
    <s v="Manual Review"/>
    <n v="1"/>
    <s v="Valid"/>
    <x v="2"/>
    <x v="1"/>
  </r>
  <r>
    <x v="4254"/>
    <s v="CUST00875"/>
    <s v="POL01749"/>
    <x v="4"/>
    <s v="East"/>
    <n v="310574.38"/>
    <d v="2025-08-07T00:00:00"/>
    <d v="2025-08-26T00:00:00"/>
    <s v="Rejected"/>
    <n v="19"/>
    <n v="15"/>
    <s v="AGT047"/>
    <s v="Health"/>
    <s v="Manual Review"/>
    <n v="1"/>
    <s v="Valid"/>
    <x v="1"/>
    <x v="3"/>
  </r>
  <r>
    <x v="4255"/>
    <s v="CUST02195"/>
    <s v="POL00970"/>
    <x v="5"/>
    <s v="Central"/>
    <n v="181469.51"/>
    <d v="2025-06-21T00:00:00"/>
    <m/>
    <s v="Pending"/>
    <n v="10"/>
    <n v="15"/>
    <s v="AGT027"/>
    <s v="Health"/>
    <s v="Fast Track"/>
    <n v="1"/>
    <s v="Valid"/>
    <x v="3"/>
    <x v="4"/>
  </r>
  <r>
    <x v="4256"/>
    <s v="CUST00048"/>
    <s v="POL02146"/>
    <x v="3"/>
    <s v="West"/>
    <n v="53523.72"/>
    <d v="2025-07-02T00:00:00"/>
    <d v="2025-07-05T00:00:00"/>
    <s v="Settled"/>
    <n v="3"/>
    <n v="10"/>
    <s v="AGT022"/>
    <s v="Motor"/>
    <s v="Fast Track"/>
    <n v="1"/>
    <s v="Valid"/>
    <x v="2"/>
    <x v="1"/>
  </r>
  <r>
    <x v="4257"/>
    <s v="CUST02275"/>
    <s v="POL02341"/>
    <x v="3"/>
    <s v="East"/>
    <n v="100795.17"/>
    <d v="2025-06-25T00:00:00"/>
    <d v="2025-07-05T00:00:00"/>
    <s v="Settled"/>
    <n v="10"/>
    <n v="10"/>
    <s v="AGT008"/>
    <s v="Motor"/>
    <s v="Standard"/>
    <n v="1"/>
    <s v="Valid"/>
    <x v="2"/>
    <x v="3"/>
  </r>
  <r>
    <x v="4258"/>
    <s v="CUST00429"/>
    <s v="POL01942"/>
    <x v="8"/>
    <s v="South"/>
    <n v="345824.51"/>
    <d v="2025-06-12T00:00:00"/>
    <m/>
    <s v="Pending"/>
    <n v="24"/>
    <n v="20"/>
    <s v="AGT066"/>
    <s v="Life"/>
    <s v="Manual Review"/>
    <n v="1"/>
    <s v="Valid"/>
    <x v="3"/>
    <x v="0"/>
  </r>
  <r>
    <x v="4259"/>
    <s v="CUST01016"/>
    <s v="POL00135"/>
    <x v="4"/>
    <s v="East"/>
    <n v="263869.65000000002"/>
    <d v="2025-10-14T00:00:00"/>
    <d v="2025-11-10T00:00:00"/>
    <s v="Settled"/>
    <n v="27"/>
    <n v="15"/>
    <s v="AGT061"/>
    <s v="Health"/>
    <s v="Manual Review"/>
    <n v="1"/>
    <s v="Valid"/>
    <x v="0"/>
    <x v="3"/>
  </r>
  <r>
    <x v="4260"/>
    <s v="CUST00954"/>
    <s v="POL00724"/>
    <x v="8"/>
    <s v="South"/>
    <n v="275765.23"/>
    <d v="2025-03-11T00:00:00"/>
    <m/>
    <s v="Pending"/>
    <n v="11"/>
    <n v="20"/>
    <s v="AGT053"/>
    <s v="Life"/>
    <s v="Fast Track"/>
    <n v="1"/>
    <s v="Valid"/>
    <x v="2"/>
    <x v="0"/>
  </r>
  <r>
    <x v="4261"/>
    <s v="CUST01097"/>
    <s v="POL00411"/>
    <x v="0"/>
    <s v="South"/>
    <n v="75210.850000000006"/>
    <d v="2025-05-04T00:00:00"/>
    <d v="2025-05-16T00:00:00"/>
    <s v="Settled"/>
    <n v="12"/>
    <n v="10"/>
    <s v="AGT058"/>
    <s v="Motor"/>
    <s v="Standard"/>
    <n v="1"/>
    <s v="Valid"/>
    <x v="4"/>
    <x v="0"/>
  </r>
  <r>
    <x v="4262"/>
    <s v="CUST02270"/>
    <s v="POL03059"/>
    <x v="11"/>
    <s v="East"/>
    <n v="38717.58"/>
    <d v="2025-02-01T00:00:00"/>
    <d v="2025-03-02T00:00:00"/>
    <s v="Settled"/>
    <n v="29"/>
    <n v="10"/>
    <s v="AGT065"/>
    <s v="Motor"/>
    <s v="Manual Review"/>
    <n v="1"/>
    <s v="Valid"/>
    <x v="0"/>
    <x v="3"/>
  </r>
  <r>
    <x v="4263"/>
    <s v="CUST00048"/>
    <s v="POL00997"/>
    <x v="2"/>
    <s v="West"/>
    <n v="274904.59999999998"/>
    <d v="2025-06-21T00:00:00"/>
    <d v="2025-07-18T00:00:00"/>
    <s v="Settled"/>
    <n v="27"/>
    <n v="20"/>
    <s v="AGT001"/>
    <s v="Life"/>
    <s v="Standard"/>
    <n v="1"/>
    <s v="Valid"/>
    <x v="2"/>
    <x v="1"/>
  </r>
  <r>
    <x v="4264"/>
    <s v="CUST00646"/>
    <s v="POL01518"/>
    <x v="0"/>
    <s v="South"/>
    <n v="10942.25"/>
    <d v="2025-04-27T00:00:00"/>
    <d v="2025-05-06T00:00:00"/>
    <s v="Settled"/>
    <n v="9"/>
    <n v="10"/>
    <s v="AGT054"/>
    <s v="Motor"/>
    <s v="Standard"/>
    <n v="1"/>
    <s v="Valid"/>
    <x v="0"/>
    <x v="0"/>
  </r>
  <r>
    <x v="4265"/>
    <s v="CUST01855"/>
    <s v="POL02885"/>
    <x v="5"/>
    <s v="South"/>
    <n v="100631.09"/>
    <d v="2025-03-10T00:00:00"/>
    <m/>
    <s v="Pending"/>
    <n v="24"/>
    <n v="15"/>
    <s v="AGT080"/>
    <s v="Health"/>
    <s v="Manual Review"/>
    <n v="1"/>
    <s v="Valid"/>
    <x v="4"/>
    <x v="0"/>
  </r>
  <r>
    <x v="4266"/>
    <s v="CUST02278"/>
    <s v="POL03172"/>
    <x v="4"/>
    <s v="North"/>
    <n v="163194.6"/>
    <d v="2025-07-03T00:00:00"/>
    <d v="2025-07-19T00:00:00"/>
    <s v="Settled"/>
    <n v="16"/>
    <n v="15"/>
    <s v="AGT067"/>
    <s v="Health"/>
    <s v="Standard"/>
    <n v="1"/>
    <s v="Valid"/>
    <x v="2"/>
    <x v="2"/>
  </r>
  <r>
    <x v="4267"/>
    <s v="CUST00122"/>
    <s v="POL00702"/>
    <x v="1"/>
    <s v="South"/>
    <n v="901206.12"/>
    <d v="2025-11-13T00:00:00"/>
    <d v="2025-12-02T00:00:00"/>
    <s v="Settled"/>
    <n v="19"/>
    <n v="20"/>
    <s v="AGT022"/>
    <s v="Life"/>
    <s v="Standard"/>
    <n v="1"/>
    <s v="Valid"/>
    <x v="4"/>
    <x v="0"/>
  </r>
  <r>
    <x v="4268"/>
    <s v="CUST00500"/>
    <s v="POL02751"/>
    <x v="2"/>
    <s v="South"/>
    <n v="410105.51"/>
    <d v="2025-09-14T00:00:00"/>
    <d v="2025-10-11T00:00:00"/>
    <s v="Settled"/>
    <n v="27"/>
    <n v="20"/>
    <s v="AGT048"/>
    <s v="Life"/>
    <s v="Fraud Review"/>
    <n v="1"/>
    <s v="Valid"/>
    <x v="2"/>
    <x v="0"/>
  </r>
  <r>
    <x v="4269"/>
    <s v="CUST02200"/>
    <s v="POL02326"/>
    <x v="3"/>
    <s v="West"/>
    <n v="51258.53"/>
    <d v="2025-02-10T00:00:00"/>
    <d v="2025-02-22T00:00:00"/>
    <s v="Settled"/>
    <n v="12"/>
    <n v="10"/>
    <s v="AGT021"/>
    <s v="Motor"/>
    <s v="Standard"/>
    <n v="1"/>
    <s v="Valid"/>
    <x v="0"/>
    <x v="1"/>
  </r>
  <r>
    <x v="4270"/>
    <s v="CUST01566"/>
    <s v="POL01965"/>
    <x v="5"/>
    <s v="West"/>
    <n v="49834.8"/>
    <d v="2025-04-27T00:00:00"/>
    <d v="2025-05-09T00:00:00"/>
    <s v="Settled"/>
    <n v="12"/>
    <n v="15"/>
    <s v="AGT011"/>
    <s v="Health"/>
    <s v="Standard"/>
    <n v="1"/>
    <s v="Valid"/>
    <x v="0"/>
    <x v="1"/>
  </r>
  <r>
    <x v="4271"/>
    <s v="CUST01516"/>
    <s v="POL00537"/>
    <x v="11"/>
    <s v="South"/>
    <n v="47724.1"/>
    <d v="2025-10-29T00:00:00"/>
    <d v="2025-11-20T00:00:00"/>
    <s v="Settled"/>
    <n v="22"/>
    <n v="10"/>
    <s v="AGT025"/>
    <s v="Motor"/>
    <s v="Manual Review"/>
    <n v="1"/>
    <s v="Valid"/>
    <x v="1"/>
    <x v="0"/>
  </r>
  <r>
    <x v="4272"/>
    <s v="CUST02300"/>
    <s v="POL02212"/>
    <x v="10"/>
    <s v="Central"/>
    <n v="10614.07"/>
    <d v="2025-03-11T00:00:00"/>
    <d v="2025-03-29T00:00:00"/>
    <s v="Settled"/>
    <n v="18"/>
    <n v="7"/>
    <s v="AGT028"/>
    <s v="Travel"/>
    <s v="Manual Review"/>
    <n v="1"/>
    <s v="Valid"/>
    <x v="0"/>
    <x v="4"/>
  </r>
  <r>
    <x v="4273"/>
    <s v="CUST00010"/>
    <s v="POL01962"/>
    <x v="1"/>
    <s v="West"/>
    <n v="254701.46"/>
    <d v="2025-10-25T00:00:00"/>
    <d v="2025-11-23T00:00:00"/>
    <s v="Settled"/>
    <n v="29"/>
    <n v="20"/>
    <s v="AGT077"/>
    <s v="Life"/>
    <s v="Manual Review"/>
    <n v="1"/>
    <s v="Valid"/>
    <x v="0"/>
    <x v="1"/>
  </r>
  <r>
    <x v="4274"/>
    <s v="CUST00003"/>
    <s v="POL01429"/>
    <x v="1"/>
    <s v="North"/>
    <n v="135248.6"/>
    <d v="2025-10-27T00:00:00"/>
    <d v="2025-11-07T00:00:00"/>
    <s v="Settled"/>
    <n v="11"/>
    <n v="20"/>
    <s v="AGT038"/>
    <s v="Life"/>
    <s v="Fast Track"/>
    <n v="1"/>
    <s v="Valid"/>
    <x v="4"/>
    <x v="2"/>
  </r>
  <r>
    <x v="4275"/>
    <s v="CUST00358"/>
    <s v="POL01878"/>
    <x v="12"/>
    <s v="West"/>
    <n v="20348.36"/>
    <d v="2025-01-17T00:00:00"/>
    <m/>
    <s v="Pending"/>
    <n v="6"/>
    <n v="7"/>
    <s v="AGT068"/>
    <s v="Travel"/>
    <s v="Standard"/>
    <n v="1"/>
    <s v="Valid"/>
    <x v="3"/>
    <x v="1"/>
  </r>
  <r>
    <x v="4276"/>
    <s v="CUST01497"/>
    <s v="POL00675"/>
    <x v="0"/>
    <s v="West"/>
    <n v="56915.37"/>
    <d v="2025-11-27T00:00:00"/>
    <d v="2025-11-28T00:00:00"/>
    <s v="Settled"/>
    <n v="1"/>
    <n v="10"/>
    <s v="AGT077"/>
    <s v="Motor"/>
    <s v="Standard"/>
    <n v="1"/>
    <s v="Valid"/>
    <x v="2"/>
    <x v="1"/>
  </r>
  <r>
    <x v="4277"/>
    <s v="CUST01737"/>
    <s v="POL01991"/>
    <x v="4"/>
    <s v="East"/>
    <n v="105292.44"/>
    <d v="2025-09-16T00:00:00"/>
    <d v="2025-10-03T00:00:00"/>
    <s v="Settled"/>
    <n v="17"/>
    <n v="15"/>
    <s v="AGT051"/>
    <s v="Health"/>
    <s v="Standard"/>
    <n v="1"/>
    <s v="Valid"/>
    <x v="3"/>
    <x v="3"/>
  </r>
  <r>
    <x v="4278"/>
    <s v="CUST00873"/>
    <s v="POL00491"/>
    <x v="12"/>
    <s v="South"/>
    <n v="10257.030000000001"/>
    <d v="2025-06-16T00:00:00"/>
    <d v="2025-06-26T00:00:00"/>
    <s v="Settled"/>
    <n v="10"/>
    <n v="7"/>
    <s v="AGT040"/>
    <s v="Travel"/>
    <s v="Standard"/>
    <n v="1"/>
    <s v="Valid"/>
    <x v="4"/>
    <x v="0"/>
  </r>
  <r>
    <x v="4279"/>
    <s v="CUST01267"/>
    <s v="POL00917"/>
    <x v="6"/>
    <s v="West"/>
    <n v="88010.66"/>
    <d v="2025-04-23T00:00:00"/>
    <d v="2025-05-08T00:00:00"/>
    <s v="Settled"/>
    <n v="15"/>
    <n v="12"/>
    <s v="AGT040"/>
    <s v="Home"/>
    <s v="Standard"/>
    <n v="1"/>
    <s v="Valid"/>
    <x v="1"/>
    <x v="1"/>
  </r>
  <r>
    <x v="4280"/>
    <s v="CUST00009"/>
    <s v="POL01584"/>
    <x v="10"/>
    <s v="North"/>
    <n v="46857.53"/>
    <d v="2025-06-04T00:00:00"/>
    <d v="2025-06-06T00:00:00"/>
    <s v="Settled"/>
    <n v="2"/>
    <n v="7"/>
    <s v="AGT063"/>
    <s v="Travel"/>
    <s v="Fast Track"/>
    <n v="1"/>
    <s v="Valid"/>
    <x v="1"/>
    <x v="2"/>
  </r>
  <r>
    <x v="4281"/>
    <s v="CUST01080"/>
    <s v="POL00519"/>
    <x v="3"/>
    <s v="South"/>
    <n v="273230.83"/>
    <d v="2025-03-17T00:00:00"/>
    <m/>
    <s v="Under Review"/>
    <n v="5"/>
    <n v="12"/>
    <s v="AGT027"/>
    <s v="Home"/>
    <s v="Standard"/>
    <n v="1"/>
    <s v="Valid"/>
    <x v="2"/>
    <x v="0"/>
  </r>
  <r>
    <x v="4282"/>
    <s v="CUST01490"/>
    <s v="POL02924"/>
    <x v="14"/>
    <s v="West"/>
    <n v="80990.649999999994"/>
    <d v="2025-09-17T00:00:00"/>
    <d v="2025-09-26T00:00:00"/>
    <s v="Settled"/>
    <n v="9"/>
    <n v="15"/>
    <s v="AGT037"/>
    <s v="Health"/>
    <s v="Standard"/>
    <n v="1"/>
    <s v="Valid"/>
    <x v="4"/>
    <x v="1"/>
  </r>
  <r>
    <x v="4283"/>
    <s v="CUST00519"/>
    <s v="POL02837"/>
    <x v="4"/>
    <s v="West"/>
    <n v="354542.33"/>
    <d v="2025-05-15T00:00:00"/>
    <d v="2025-05-26T00:00:00"/>
    <s v="Settled"/>
    <n v="11"/>
    <n v="15"/>
    <s v="AGT027"/>
    <s v="Health"/>
    <s v="Fast Track"/>
    <n v="1"/>
    <s v="Valid"/>
    <x v="3"/>
    <x v="1"/>
  </r>
  <r>
    <x v="4284"/>
    <s v="CUST00646"/>
    <s v="POL01518"/>
    <x v="11"/>
    <s v="West"/>
    <n v="102470.66"/>
    <d v="2025-05-28T00:00:00"/>
    <m/>
    <s v="Under Review"/>
    <n v="24"/>
    <n v="10"/>
    <s v="AGT021"/>
    <s v="Motor"/>
    <s v="Fraud Review"/>
    <n v="1"/>
    <s v="Valid"/>
    <x v="0"/>
    <x v="1"/>
  </r>
  <r>
    <x v="4285"/>
    <s v="CUST01331"/>
    <s v="POL01823"/>
    <x v="14"/>
    <s v="North"/>
    <n v="88476.57"/>
    <d v="2025-11-05T00:00:00"/>
    <d v="2025-11-16T00:00:00"/>
    <s v="Settled"/>
    <n v="11"/>
    <n v="15"/>
    <s v="AGT027"/>
    <s v="Health"/>
    <s v="Manual Review"/>
    <n v="1"/>
    <s v="Valid"/>
    <x v="1"/>
    <x v="2"/>
  </r>
  <r>
    <x v="4286"/>
    <s v="CUST01411"/>
    <s v="POL00934"/>
    <x v="11"/>
    <s v="South"/>
    <n v="145855.04999999999"/>
    <d v="2025-01-17T00:00:00"/>
    <d v="2025-01-25T00:00:00"/>
    <s v="Rejected"/>
    <n v="8"/>
    <n v="10"/>
    <s v="AGT008"/>
    <s v="Motor"/>
    <s v="Standard"/>
    <n v="1"/>
    <s v="Valid"/>
    <x v="1"/>
    <x v="0"/>
  </r>
  <r>
    <x v="4287"/>
    <s v="CUST01691"/>
    <s v="POL00679"/>
    <x v="3"/>
    <s v="Central"/>
    <n v="46748.27"/>
    <d v="2025-05-14T00:00:00"/>
    <d v="2025-05-21T00:00:00"/>
    <s v="Settled"/>
    <n v="7"/>
    <n v="10"/>
    <s v="AGT070"/>
    <s v="Motor"/>
    <s v="Standard"/>
    <n v="1"/>
    <s v="Valid"/>
    <x v="2"/>
    <x v="4"/>
  </r>
  <r>
    <x v="4288"/>
    <s v="CUST02498"/>
    <s v="POL03076"/>
    <x v="3"/>
    <s v="West"/>
    <n v="32893.43"/>
    <d v="2025-07-23T00:00:00"/>
    <m/>
    <s v="Pending"/>
    <n v="21"/>
    <n v="10"/>
    <s v="AGT070"/>
    <s v="Motor"/>
    <s v="Manual Review"/>
    <n v="1"/>
    <s v="Valid"/>
    <x v="1"/>
    <x v="1"/>
  </r>
  <r>
    <x v="4289"/>
    <s v="CUST01094"/>
    <s v="POL01323"/>
    <x v="14"/>
    <s v="West"/>
    <n v="155464.63"/>
    <d v="2025-03-23T00:00:00"/>
    <m/>
    <s v="Pending"/>
    <n v="2"/>
    <n v="15"/>
    <s v="AGT055"/>
    <s v="Health"/>
    <s v="Standard"/>
    <n v="1"/>
    <s v="Valid"/>
    <x v="2"/>
    <x v="1"/>
  </r>
  <r>
    <x v="4290"/>
    <s v="CUST00699"/>
    <s v="POL03052"/>
    <x v="11"/>
    <s v="North"/>
    <n v="91773.38"/>
    <d v="2025-02-28T00:00:00"/>
    <d v="2025-03-13T00:00:00"/>
    <s v="Rejected"/>
    <n v="13"/>
    <n v="10"/>
    <s v="AGT061"/>
    <s v="Motor"/>
    <s v="Standard"/>
    <n v="1"/>
    <s v="Valid"/>
    <x v="2"/>
    <x v="2"/>
  </r>
  <r>
    <x v="4291"/>
    <s v="CUST00712"/>
    <s v="POL00215"/>
    <x v="0"/>
    <s v="Central"/>
    <n v="128142.15"/>
    <d v="2025-06-25T00:00:00"/>
    <d v="2025-07-02T00:00:00"/>
    <s v="Settled"/>
    <n v="7"/>
    <n v="10"/>
    <s v="AGT033"/>
    <s v="Motor"/>
    <s v="Fast Track"/>
    <n v="1"/>
    <s v="Valid"/>
    <x v="0"/>
    <x v="4"/>
  </r>
  <r>
    <x v="4292"/>
    <s v="CUST00420"/>
    <s v="POL00342"/>
    <x v="10"/>
    <s v="South"/>
    <n v="58261.35"/>
    <d v="2025-03-03T00:00:00"/>
    <d v="2025-03-04T00:00:00"/>
    <s v="Settled"/>
    <n v="1"/>
    <n v="7"/>
    <s v="AGT043"/>
    <s v="Travel"/>
    <s v="Standard"/>
    <n v="1"/>
    <s v="Valid"/>
    <x v="0"/>
    <x v="0"/>
  </r>
  <r>
    <x v="4293"/>
    <s v="CUST00024"/>
    <s v="POL01522"/>
    <x v="5"/>
    <s v="South"/>
    <n v="313987.33"/>
    <d v="2025-05-17T00:00:00"/>
    <d v="2025-06-07T00:00:00"/>
    <s v="Settled"/>
    <n v="21"/>
    <n v="15"/>
    <s v="AGT080"/>
    <s v="Health"/>
    <s v="Standard"/>
    <n v="1"/>
    <s v="Valid"/>
    <x v="0"/>
    <x v="0"/>
  </r>
  <r>
    <x v="4294"/>
    <s v="CUST01957"/>
    <s v="POL02503"/>
    <x v="6"/>
    <s v="West"/>
    <n v="42821.78"/>
    <d v="2025-01-29T00:00:00"/>
    <d v="2025-02-12T00:00:00"/>
    <s v="Settled"/>
    <n v="14"/>
    <n v="12"/>
    <s v="AGT005"/>
    <s v="Home"/>
    <s v="Standard"/>
    <n v="1"/>
    <s v="Valid"/>
    <x v="2"/>
    <x v="1"/>
  </r>
  <r>
    <x v="4295"/>
    <s v="CUST01670"/>
    <s v="POL01357"/>
    <x v="6"/>
    <s v="South"/>
    <n v="87361.79"/>
    <d v="2025-01-07T00:00:00"/>
    <d v="2025-01-18T00:00:00"/>
    <s v="Settled"/>
    <n v="11"/>
    <n v="12"/>
    <s v="AGT015"/>
    <s v="Home"/>
    <s v="Fast Track"/>
    <n v="1"/>
    <s v="Valid"/>
    <x v="1"/>
    <x v="0"/>
  </r>
  <r>
    <x v="4296"/>
    <s v="CUST02422"/>
    <s v="POL02688"/>
    <x v="14"/>
    <s v="West"/>
    <n v="70494.17"/>
    <d v="2025-09-03T00:00:00"/>
    <d v="2025-09-14T00:00:00"/>
    <s v="Settled"/>
    <n v="11"/>
    <n v="15"/>
    <s v="AGT067"/>
    <s v="Health"/>
    <s v="Standard"/>
    <n v="1"/>
    <s v="Valid"/>
    <x v="2"/>
    <x v="1"/>
  </r>
  <r>
    <x v="4297"/>
    <s v="CUST01478"/>
    <s v="POL00425"/>
    <x v="7"/>
    <m/>
    <n v="64043.24"/>
    <d v="2025-03-04T00:00:00"/>
    <d v="2025-03-10T00:00:00"/>
    <s v="Settled"/>
    <n v="6"/>
    <n v="7"/>
    <s v="AGT007"/>
    <s v="Travel"/>
    <s v="Standard"/>
    <n v="1"/>
    <s v="Valid"/>
    <x v="2"/>
    <x v="2"/>
  </r>
  <r>
    <x v="4298"/>
    <s v="CUST00888"/>
    <s v="POL02740"/>
    <x v="11"/>
    <s v="Central"/>
    <n v="82820.2"/>
    <d v="2025-01-10T00:00:00"/>
    <d v="2025-02-04T00:00:00"/>
    <s v="Settled"/>
    <n v="25"/>
    <n v="10"/>
    <s v="AGT063"/>
    <s v="Motor"/>
    <s v="Fraud Review"/>
    <n v="1"/>
    <s v="Valid"/>
    <x v="4"/>
    <x v="4"/>
  </r>
  <r>
    <x v="4299"/>
    <s v="CUST00367"/>
    <s v="POL01422"/>
    <x v="14"/>
    <s v="North"/>
    <n v="181914.17"/>
    <d v="2025-01-06T00:00:00"/>
    <m/>
    <s v="Pending"/>
    <n v="14"/>
    <n v="15"/>
    <s v="AGT030"/>
    <s v="Health"/>
    <s v="Standard"/>
    <n v="1"/>
    <s v="Valid"/>
    <x v="3"/>
    <x v="2"/>
  </r>
  <r>
    <x v="4300"/>
    <s v="CUST00059"/>
    <s v="POL00913"/>
    <x v="3"/>
    <s v="North"/>
    <n v="78134.16"/>
    <d v="2025-07-09T00:00:00"/>
    <d v="2025-07-23T00:00:00"/>
    <s v="Settled"/>
    <n v="14"/>
    <n v="10"/>
    <s v="AGT057"/>
    <s v="Motor"/>
    <s v="Manual Review"/>
    <n v="1"/>
    <s v="Valid"/>
    <x v="1"/>
    <x v="2"/>
  </r>
  <r>
    <x v="4301"/>
    <s v="CUST01673"/>
    <s v="POL02047"/>
    <x v="16"/>
    <s v="West"/>
    <n v="29641.85"/>
    <d v="2025-06-24T00:00:00"/>
    <m/>
    <s v="Under Review"/>
    <n v="2"/>
    <n v="7"/>
    <s v="AGT079"/>
    <s v="Travel"/>
    <s v="Standard"/>
    <n v="1"/>
    <s v="Valid"/>
    <x v="4"/>
    <x v="1"/>
  </r>
  <r>
    <x v="4302"/>
    <s v="CUST00278"/>
    <s v="POL02492"/>
    <x v="10"/>
    <s v="West"/>
    <n v="46696.23"/>
    <d v="2025-07-14T00:00:00"/>
    <d v="2025-07-28T00:00:00"/>
    <s v="Settled"/>
    <n v="14"/>
    <n v="7"/>
    <s v="AGT046"/>
    <s v="Travel"/>
    <s v="Manual Review"/>
    <n v="1"/>
    <s v="Valid"/>
    <x v="1"/>
    <x v="1"/>
  </r>
  <r>
    <x v="4303"/>
    <s v="CUST00310"/>
    <s v="POL02972"/>
    <x v="11"/>
    <s v="Central"/>
    <n v="77032.12"/>
    <d v="2025-08-03T00:00:00"/>
    <d v="2025-08-15T00:00:00"/>
    <s v="Settled"/>
    <n v="12"/>
    <n v="10"/>
    <s v="AGT002"/>
    <s v="Motor"/>
    <s v="Standard"/>
    <n v="1"/>
    <s v="Valid"/>
    <x v="2"/>
    <x v="4"/>
  </r>
  <r>
    <x v="4304"/>
    <s v="CUST01881"/>
    <s v="POL00281"/>
    <x v="14"/>
    <s v="South"/>
    <n v="109507.56"/>
    <d v="2025-08-07T00:00:00"/>
    <d v="2025-08-22T00:00:00"/>
    <s v="Settled"/>
    <n v="15"/>
    <n v="15"/>
    <s v="AGT043"/>
    <s v="Health"/>
    <s v="Standard"/>
    <n v="1"/>
    <s v="Valid"/>
    <x v="1"/>
    <x v="0"/>
  </r>
  <r>
    <x v="4305"/>
    <s v="CUST01388"/>
    <s v="POL02251"/>
    <x v="14"/>
    <s v="West"/>
    <n v="129850.11"/>
    <d v="2025-08-28T00:00:00"/>
    <d v="2025-09-14T00:00:00"/>
    <s v="Settled"/>
    <n v="17"/>
    <n v="15"/>
    <s v="AGT007"/>
    <s v="Health"/>
    <s v="Standard"/>
    <n v="1"/>
    <s v="Valid"/>
    <x v="0"/>
    <x v="1"/>
  </r>
  <r>
    <x v="4306"/>
    <s v="CUST02071"/>
    <s v="POL01007"/>
    <x v="11"/>
    <s v="South"/>
    <n v="86170.05"/>
    <d v="2025-10-12T00:00:00"/>
    <m/>
    <s v="Pending"/>
    <n v="8"/>
    <n v="10"/>
    <s v="AGT076"/>
    <s v="Motor"/>
    <s v="Fast Track"/>
    <n v="1"/>
    <s v="Valid"/>
    <x v="3"/>
    <x v="0"/>
  </r>
  <r>
    <x v="4307"/>
    <s v="CUST00790"/>
    <s v="POL01608"/>
    <x v="4"/>
    <s v="South"/>
    <n v="161004.85"/>
    <d v="2025-03-11T00:00:00"/>
    <d v="2025-03-17T00:00:00"/>
    <s v="Settled"/>
    <n v="6"/>
    <n v="15"/>
    <s v="AGT028"/>
    <s v="Health"/>
    <s v="Standard"/>
    <n v="1"/>
    <s v="Valid"/>
    <x v="3"/>
    <x v="0"/>
  </r>
  <r>
    <x v="4308"/>
    <s v="CUST00608"/>
    <s v="POL01478"/>
    <x v="5"/>
    <s v="North"/>
    <n v="87910.91"/>
    <d v="2025-01-31T00:00:00"/>
    <d v="2025-02-26T00:00:00"/>
    <s v="Settled"/>
    <n v="26"/>
    <n v="15"/>
    <s v="AGT077"/>
    <s v="Health"/>
    <s v="Fraud Review"/>
    <n v="1"/>
    <s v="Valid"/>
    <x v="0"/>
    <x v="2"/>
  </r>
  <r>
    <x v="4309"/>
    <s v="CUST01298"/>
    <s v="POL02465"/>
    <x v="5"/>
    <s v="South"/>
    <n v="94906.83"/>
    <d v="2025-09-26T00:00:00"/>
    <m/>
    <s v="Under Review"/>
    <n v="20"/>
    <n v="15"/>
    <s v="AGT079"/>
    <s v="Health"/>
    <s v="Manual Review"/>
    <n v="1"/>
    <s v="Valid"/>
    <x v="0"/>
    <x v="0"/>
  </r>
  <r>
    <x v="4310"/>
    <s v="CUST02074"/>
    <s v="POL01276"/>
    <x v="14"/>
    <s v="North"/>
    <n v="44347.69"/>
    <d v="2025-01-23T00:00:00"/>
    <d v="2025-02-26T00:00:00"/>
    <s v="Settled"/>
    <n v="34"/>
    <n v="15"/>
    <s v="AGT026"/>
    <s v="Health"/>
    <s v="Fraud Review"/>
    <n v="1"/>
    <s v="Valid"/>
    <x v="3"/>
    <x v="2"/>
  </r>
  <r>
    <x v="4311"/>
    <s v="CUST01992"/>
    <s v="POL00896"/>
    <x v="9"/>
    <s v="South"/>
    <n v="208403.95"/>
    <d v="2025-05-18T00:00:00"/>
    <d v="2025-06-09T00:00:00"/>
    <s v="Rejected"/>
    <n v="22"/>
    <n v="12"/>
    <s v="AGT028"/>
    <s v="Home"/>
    <s v="Manual Review"/>
    <n v="1"/>
    <s v="Valid"/>
    <x v="4"/>
    <x v="0"/>
  </r>
  <r>
    <x v="4312"/>
    <s v="CUST00903"/>
    <s v="POL01560"/>
    <x v="14"/>
    <s v="South"/>
    <n v="258527.01"/>
    <d v="2025-07-25T00:00:00"/>
    <d v="2025-08-08T00:00:00"/>
    <s v="Settled"/>
    <n v="14"/>
    <n v="15"/>
    <s v="AGT070"/>
    <s v="Health"/>
    <s v="Standard"/>
    <n v="1"/>
    <s v="Valid"/>
    <x v="1"/>
    <x v="0"/>
  </r>
  <r>
    <x v="4313"/>
    <s v="CUST00719"/>
    <s v="POL02141"/>
    <x v="10"/>
    <s v="Central"/>
    <n v="9298.2199999999993"/>
    <d v="2025-01-17T00:00:00"/>
    <d v="2025-01-30T00:00:00"/>
    <s v="Settled"/>
    <n v="13"/>
    <n v="7"/>
    <s v="AGT055"/>
    <s v="Travel"/>
    <s v="Manual Review"/>
    <n v="1"/>
    <s v="Valid"/>
    <x v="3"/>
    <x v="4"/>
  </r>
  <r>
    <x v="4314"/>
    <s v="CUST01016"/>
    <s v="POL02709"/>
    <x v="14"/>
    <s v="North"/>
    <n v="128931.27"/>
    <d v="2025-11-22T00:00:00"/>
    <d v="2025-12-08T00:00:00"/>
    <s v="Settled"/>
    <n v="16"/>
    <n v="15"/>
    <s v="AGT041"/>
    <s v="Health"/>
    <s v="Standard"/>
    <n v="1"/>
    <s v="Valid"/>
    <x v="0"/>
    <x v="2"/>
  </r>
  <r>
    <x v="4315"/>
    <s v="CUST01933"/>
    <s v="POL00017"/>
    <x v="5"/>
    <s v="West"/>
    <n v="77305.86"/>
    <d v="2025-11-06T00:00:00"/>
    <d v="2025-11-16T00:00:00"/>
    <s v="Settled"/>
    <n v="10"/>
    <n v="15"/>
    <s v="AGT070"/>
    <s v="Health"/>
    <s v="Fast Track"/>
    <n v="1"/>
    <s v="Valid"/>
    <x v="0"/>
    <x v="1"/>
  </r>
  <r>
    <x v="4316"/>
    <s v="CUST01774"/>
    <s v="POL01820"/>
    <x v="2"/>
    <s v="Central"/>
    <n v="266121.75"/>
    <d v="2025-10-07T00:00:00"/>
    <d v="2025-10-26T00:00:00"/>
    <s v="Settled"/>
    <n v="19"/>
    <n v="20"/>
    <s v="AGT021"/>
    <s v="Life"/>
    <s v="Fast Track"/>
    <n v="1"/>
    <s v="Valid"/>
    <x v="4"/>
    <x v="4"/>
  </r>
  <r>
    <x v="4317"/>
    <s v="CUST01116"/>
    <s v="POL00233"/>
    <x v="8"/>
    <s v="East"/>
    <n v="451132.68"/>
    <d v="2025-08-20T00:00:00"/>
    <m/>
    <s v="Under Review"/>
    <n v="19"/>
    <n v="20"/>
    <s v="AGT054"/>
    <s v="Life"/>
    <s v="Standard"/>
    <n v="1"/>
    <s v="Valid"/>
    <x v="0"/>
    <x v="3"/>
  </r>
  <r>
    <x v="4318"/>
    <s v="CUST00953"/>
    <s v="POL01984"/>
    <x v="10"/>
    <s v="West"/>
    <n v="29426.13"/>
    <d v="2025-09-22T00:00:00"/>
    <d v="2025-10-02T00:00:00"/>
    <s v="Settled"/>
    <n v="10"/>
    <n v="7"/>
    <s v="AGT028"/>
    <s v="Travel"/>
    <s v="Fast Track"/>
    <n v="1"/>
    <s v="Valid"/>
    <x v="2"/>
    <x v="1"/>
  </r>
  <r>
    <x v="4319"/>
    <s v="CUST00118"/>
    <s v="POL01998"/>
    <x v="14"/>
    <s v="South"/>
    <n v="109705.72"/>
    <d v="2025-07-07T00:00:00"/>
    <d v="2025-07-19T00:00:00"/>
    <s v="Settled"/>
    <n v="12"/>
    <n v="15"/>
    <s v="AGT008"/>
    <s v="Health"/>
    <s v="Standard"/>
    <n v="1"/>
    <s v="Valid"/>
    <x v="4"/>
    <x v="0"/>
  </r>
  <r>
    <x v="4320"/>
    <s v="CUST00302"/>
    <s v="POL02737"/>
    <x v="5"/>
    <s v="North"/>
    <n v="67279.679999999993"/>
    <d v="2025-09-08T00:00:00"/>
    <d v="2025-09-27T00:00:00"/>
    <s v="Settled"/>
    <n v="19"/>
    <n v="15"/>
    <s v="AGT029"/>
    <s v="Health"/>
    <s v="Manual Review"/>
    <n v="1"/>
    <s v="Valid"/>
    <x v="1"/>
    <x v="2"/>
  </r>
  <r>
    <x v="4321"/>
    <s v="CUST02150"/>
    <s v="POL00617"/>
    <x v="0"/>
    <s v="West"/>
    <n v="172861.94"/>
    <d v="2025-01-14T00:00:00"/>
    <m/>
    <s v="Pending"/>
    <n v="23"/>
    <n v="10"/>
    <s v="AGT012"/>
    <s v="Motor"/>
    <s v="Fraud Review"/>
    <n v="1"/>
    <s v="Valid"/>
    <x v="1"/>
    <x v="1"/>
  </r>
  <r>
    <x v="4322"/>
    <s v="CUST01048"/>
    <s v="POL02543"/>
    <x v="3"/>
    <s v="East"/>
    <n v="55865.24"/>
    <d v="2025-03-11T00:00:00"/>
    <d v="2025-03-22T00:00:00"/>
    <s v="Settled"/>
    <n v="11"/>
    <n v="10"/>
    <s v="AGT080"/>
    <s v="Motor"/>
    <s v="Standard"/>
    <n v="1"/>
    <s v="Valid"/>
    <x v="4"/>
    <x v="3"/>
  </r>
  <r>
    <x v="4323"/>
    <s v="CUST00536"/>
    <s v="POL02204"/>
    <x v="2"/>
    <s v="East"/>
    <n v="182908.02"/>
    <d v="2025-01-05T00:00:00"/>
    <d v="2025-01-19T00:00:00"/>
    <s v="Settled"/>
    <n v="14"/>
    <n v="20"/>
    <s v="AGT021"/>
    <s v="Life"/>
    <s v="Standard"/>
    <n v="1"/>
    <s v="Valid"/>
    <x v="0"/>
    <x v="3"/>
  </r>
  <r>
    <x v="4324"/>
    <s v="CUST01219"/>
    <s v="POL02129"/>
    <x v="0"/>
    <s v="Central"/>
    <n v="81444.09"/>
    <d v="2025-02-10T00:00:00"/>
    <d v="2025-03-08T00:00:00"/>
    <s v="Settled"/>
    <n v="26"/>
    <n v="10"/>
    <s v="AGT075"/>
    <s v="Motor"/>
    <s v="Fraud Review"/>
    <n v="1"/>
    <s v="Valid"/>
    <x v="4"/>
    <x v="4"/>
  </r>
  <r>
    <x v="4325"/>
    <s v="CUST01170"/>
    <s v="POL02038"/>
    <x v="8"/>
    <s v="West"/>
    <n v="174351.35999999999"/>
    <d v="2025-07-08T00:00:00"/>
    <d v="2025-07-17T00:00:00"/>
    <s v="Settled"/>
    <n v="9"/>
    <n v="20"/>
    <s v="AGT064"/>
    <s v="Life"/>
    <s v="Standard"/>
    <n v="1"/>
    <s v="Valid"/>
    <x v="1"/>
    <x v="1"/>
  </r>
  <r>
    <x v="4326"/>
    <s v="CUST00470"/>
    <s v="POL01759"/>
    <x v="3"/>
    <s v="South"/>
    <n v="128139.34"/>
    <d v="2025-09-12T00:00:00"/>
    <d v="2025-09-21T00:00:00"/>
    <s v="Settled"/>
    <n v="9"/>
    <n v="12"/>
    <s v="AGT030"/>
    <s v="Home"/>
    <s v="Standard"/>
    <n v="1"/>
    <s v="Valid"/>
    <x v="2"/>
    <x v="0"/>
  </r>
  <r>
    <x v="4327"/>
    <s v="CUST00288"/>
    <s v="POL00204"/>
    <x v="4"/>
    <s v="North"/>
    <n v="247957.89"/>
    <d v="2025-10-21T00:00:00"/>
    <d v="2025-11-18T00:00:00"/>
    <s v="Settled"/>
    <n v="28"/>
    <n v="15"/>
    <s v="AGT065"/>
    <s v="Health"/>
    <s v="Fraud Review"/>
    <n v="1"/>
    <s v="Valid"/>
    <x v="1"/>
    <x v="2"/>
  </r>
  <r>
    <x v="4328"/>
    <s v="CUST00783"/>
    <s v="POL02602"/>
    <x v="4"/>
    <s v="Central"/>
    <n v="82559.58"/>
    <d v="2025-02-23T00:00:00"/>
    <d v="2025-02-28T00:00:00"/>
    <s v="Settled"/>
    <n v="5"/>
    <n v="15"/>
    <s v="AGT005"/>
    <s v="Health"/>
    <s v="Standard"/>
    <n v="1"/>
    <s v="Valid"/>
    <x v="3"/>
    <x v="4"/>
  </r>
  <r>
    <x v="4329"/>
    <s v="CUST00438"/>
    <s v="POL01256"/>
    <x v="6"/>
    <s v="Central"/>
    <n v="45611.51"/>
    <d v="2025-08-05T00:00:00"/>
    <d v="2025-08-19T00:00:00"/>
    <s v="Settled"/>
    <n v="14"/>
    <n v="12"/>
    <s v="AGT014"/>
    <s v="Home"/>
    <s v="Standard"/>
    <n v="1"/>
    <s v="Valid"/>
    <x v="2"/>
    <x v="4"/>
  </r>
  <r>
    <x v="4330"/>
    <s v="CUST01732"/>
    <s v="POL00335"/>
    <x v="3"/>
    <s v="West"/>
    <n v="49628.45"/>
    <d v="2025-09-06T00:00:00"/>
    <d v="2025-09-12T00:00:00"/>
    <s v="Settled"/>
    <n v="6"/>
    <n v="10"/>
    <s v="AGT065"/>
    <s v="Motor"/>
    <s v="Fast Track"/>
    <n v="1"/>
    <s v="Valid"/>
    <x v="2"/>
    <x v="1"/>
  </r>
  <r>
    <x v="4331"/>
    <s v="CUST00010"/>
    <s v="POL01962"/>
    <x v="1"/>
    <s v="West"/>
    <n v="508708.94"/>
    <d v="2025-01-02T00:00:00"/>
    <d v="2025-01-29T00:00:00"/>
    <s v="Settled"/>
    <n v="27"/>
    <n v="20"/>
    <s v="AGT031"/>
    <s v="Life"/>
    <s v="Manual Review"/>
    <n v="1"/>
    <s v="Valid"/>
    <x v="0"/>
    <x v="1"/>
  </r>
  <r>
    <x v="4332"/>
    <s v="CUST00331"/>
    <s v="POL03032"/>
    <x v="1"/>
    <s v="East"/>
    <n v="321584.2"/>
    <d v="2025-04-20T00:00:00"/>
    <d v="2025-05-25T00:00:00"/>
    <s v="Settled"/>
    <n v="35"/>
    <n v="20"/>
    <s v="AGT013"/>
    <s v="Life"/>
    <s v="Manual Review"/>
    <n v="1"/>
    <s v="Valid"/>
    <x v="3"/>
    <x v="3"/>
  </r>
  <r>
    <x v="4333"/>
    <s v="CUST02020"/>
    <s v="POL02284"/>
    <x v="2"/>
    <s v="South"/>
    <n v="473247.74"/>
    <d v="2025-08-02T00:00:00"/>
    <d v="2025-08-21T00:00:00"/>
    <s v="Settled"/>
    <n v="19"/>
    <n v="20"/>
    <s v="AGT012"/>
    <s v="Life"/>
    <s v="Standard"/>
    <n v="1"/>
    <s v="Valid"/>
    <x v="3"/>
    <x v="0"/>
  </r>
  <r>
    <x v="4334"/>
    <s v="CUST01599"/>
    <s v="POL00788"/>
    <x v="3"/>
    <s v="Central"/>
    <n v="72911.179999999993"/>
    <d v="2025-02-15T00:00:00"/>
    <d v="2025-02-26T00:00:00"/>
    <s v="Settled"/>
    <n v="11"/>
    <n v="12"/>
    <s v="AGT065"/>
    <s v="Home"/>
    <s v="Fast Track"/>
    <n v="1"/>
    <s v="Valid"/>
    <x v="0"/>
    <x v="4"/>
  </r>
  <r>
    <x v="4335"/>
    <s v="CUST01165"/>
    <s v="POL02612"/>
    <x v="0"/>
    <s v="West"/>
    <n v="49730.23"/>
    <d v="2025-04-27T00:00:00"/>
    <m/>
    <s v="Pending"/>
    <n v="7"/>
    <n v="10"/>
    <s v="AGT038"/>
    <s v="Motor"/>
    <s v="Standard"/>
    <n v="1"/>
    <s v="Valid"/>
    <x v="3"/>
    <x v="1"/>
  </r>
  <r>
    <x v="4336"/>
    <s v="CUST01376"/>
    <s v="POL02710"/>
    <x v="10"/>
    <s v="East"/>
    <n v="45289.13"/>
    <d v="2025-06-03T00:00:00"/>
    <d v="2025-06-09T00:00:00"/>
    <s v="Settled"/>
    <n v="6"/>
    <n v="7"/>
    <s v="AGT036"/>
    <s v="Travel"/>
    <s v="Standard"/>
    <n v="1"/>
    <s v="Valid"/>
    <x v="3"/>
    <x v="3"/>
  </r>
  <r>
    <x v="4337"/>
    <s v="CUST00264"/>
    <s v="POL01058"/>
    <x v="3"/>
    <s v="West"/>
    <n v="313426.15999999997"/>
    <d v="2025-02-10T00:00:00"/>
    <d v="2025-02-26T00:00:00"/>
    <s v="Settled"/>
    <n v="16"/>
    <n v="12"/>
    <s v="AGT030"/>
    <s v="Home"/>
    <s v="Standard"/>
    <n v="1"/>
    <s v="Valid"/>
    <x v="3"/>
    <x v="1"/>
  </r>
  <r>
    <x v="4338"/>
    <s v="CUST02226"/>
    <s v="POL01674"/>
    <x v="11"/>
    <s v="East"/>
    <n v="50534.63"/>
    <d v="2025-01-23T00:00:00"/>
    <d v="2025-02-09T00:00:00"/>
    <s v="Settled"/>
    <n v="17"/>
    <n v="10"/>
    <s v="AGT008"/>
    <s v="Motor"/>
    <s v="Manual Review"/>
    <n v="1"/>
    <s v="Valid"/>
    <x v="3"/>
    <x v="3"/>
  </r>
  <r>
    <x v="4339"/>
    <s v="CUST00076"/>
    <s v="POL02678"/>
    <x v="1"/>
    <s v="North"/>
    <n v="307381.94"/>
    <d v="2025-09-29T00:00:00"/>
    <d v="2025-10-17T00:00:00"/>
    <s v="Settled"/>
    <n v="18"/>
    <n v="20"/>
    <s v="AGT080"/>
    <s v="Life"/>
    <s v="Standard"/>
    <n v="1"/>
    <s v="Valid"/>
    <x v="1"/>
    <x v="2"/>
  </r>
  <r>
    <x v="4340"/>
    <s v="CUST00289"/>
    <s v="POL00504"/>
    <x v="2"/>
    <s v="West"/>
    <n v="613218.22"/>
    <d v="2025-01-30T00:00:00"/>
    <d v="2025-02-20T00:00:00"/>
    <s v="Settled"/>
    <n v="21"/>
    <n v="20"/>
    <s v="AGT018"/>
    <s v="Life"/>
    <s v="Standard"/>
    <n v="1"/>
    <s v="Valid"/>
    <x v="4"/>
    <x v="1"/>
  </r>
  <r>
    <x v="4341"/>
    <s v="CUST01588"/>
    <s v="POL01134"/>
    <x v="5"/>
    <s v="North"/>
    <n v="92557.81"/>
    <d v="2025-07-12T00:00:00"/>
    <m/>
    <s v="Under Review"/>
    <n v="10"/>
    <n v="15"/>
    <s v="AGT032"/>
    <s v="Health"/>
    <s v="Standard"/>
    <n v="1"/>
    <s v="Valid"/>
    <x v="1"/>
    <x v="2"/>
  </r>
  <r>
    <x v="4342"/>
    <s v="CUST01479"/>
    <s v="POL01461"/>
    <x v="3"/>
    <s v="South"/>
    <n v="98390.1"/>
    <d v="2025-05-20T00:00:00"/>
    <d v="2025-05-28T00:00:00"/>
    <s v="Settled"/>
    <n v="8"/>
    <n v="10"/>
    <s v="AGT067"/>
    <s v="Motor"/>
    <s v="Manual Review"/>
    <n v="1"/>
    <s v="Valid"/>
    <x v="1"/>
    <x v="0"/>
  </r>
  <r>
    <x v="4343"/>
    <s v="CUST00863"/>
    <s v="POL00023"/>
    <x v="10"/>
    <s v="North"/>
    <n v="18543.16"/>
    <d v="2025-08-30T00:00:00"/>
    <d v="2025-09-01T00:00:00"/>
    <s v="Settled"/>
    <n v="2"/>
    <n v="7"/>
    <s v="AGT005"/>
    <s v="Travel"/>
    <s v="Standard"/>
    <n v="1"/>
    <s v="Valid"/>
    <x v="1"/>
    <x v="2"/>
  </r>
  <r>
    <x v="4344"/>
    <s v="CUST01595"/>
    <s v="POL00535"/>
    <x v="10"/>
    <s v="South"/>
    <n v="30069.35"/>
    <d v="2025-10-26T00:00:00"/>
    <m/>
    <s v="Pending"/>
    <n v="16"/>
    <n v="7"/>
    <s v="AGT047"/>
    <s v="Travel"/>
    <s v="Manual Review"/>
    <n v="1"/>
    <s v="Valid"/>
    <x v="2"/>
    <x v="0"/>
  </r>
  <r>
    <x v="4345"/>
    <s v="CUST01161"/>
    <s v="POL01953"/>
    <x v="14"/>
    <s v="Central"/>
    <n v="56755.519999999997"/>
    <d v="2025-02-25T00:00:00"/>
    <d v="2025-03-11T00:00:00"/>
    <s v="Settled"/>
    <n v="14"/>
    <n v="15"/>
    <s v="AGT042"/>
    <s v="Health"/>
    <s v="Standard"/>
    <n v="1"/>
    <s v="Valid"/>
    <x v="2"/>
    <x v="4"/>
  </r>
  <r>
    <x v="4346"/>
    <s v="CUST02052"/>
    <s v="POL00844"/>
    <x v="6"/>
    <s v="North"/>
    <n v="36776.53"/>
    <d v="2025-11-12T00:00:00"/>
    <d v="2025-11-23T00:00:00"/>
    <s v="Rejected"/>
    <n v="11"/>
    <n v="12"/>
    <s v="AGT058"/>
    <s v="Home"/>
    <s v="Standard"/>
    <n v="1"/>
    <s v="Valid"/>
    <x v="0"/>
    <x v="2"/>
  </r>
  <r>
    <x v="4347"/>
    <s v="CUST00426"/>
    <s v="POL00774"/>
    <x v="11"/>
    <s v="South"/>
    <n v="36579.32"/>
    <d v="2025-02-08T00:00:00"/>
    <d v="2025-02-17T00:00:00"/>
    <s v="Settled"/>
    <n v="9"/>
    <n v="10"/>
    <s v="AGT073"/>
    <s v="Motor"/>
    <s v="Standard"/>
    <n v="1"/>
    <s v="Valid"/>
    <x v="1"/>
    <x v="0"/>
  </r>
  <r>
    <x v="4348"/>
    <s v="CUST00102"/>
    <s v="POL00948"/>
    <x v="1"/>
    <s v="West"/>
    <n v="401464.37"/>
    <d v="2025-10-21T00:00:00"/>
    <d v="2025-11-12T00:00:00"/>
    <s v="Settled"/>
    <n v="22"/>
    <n v="20"/>
    <s v="AGT008"/>
    <s v="Life"/>
    <s v="Fast Track"/>
    <n v="1"/>
    <s v="Valid"/>
    <x v="0"/>
    <x v="1"/>
  </r>
  <r>
    <x v="4349"/>
    <s v="CUST00140"/>
    <s v="POL00399"/>
    <x v="2"/>
    <s v="Central"/>
    <n v="429434.01"/>
    <d v="2025-06-21T00:00:00"/>
    <d v="2025-07-11T00:00:00"/>
    <s v="Settled"/>
    <n v="20"/>
    <n v="20"/>
    <s v="AGT030"/>
    <s v="Life"/>
    <s v="Manual Review"/>
    <n v="1"/>
    <s v="Valid"/>
    <x v="2"/>
    <x v="4"/>
  </r>
  <r>
    <x v="4350"/>
    <s v="CUST01170"/>
    <s v="POL02038"/>
    <x v="2"/>
    <s v="West"/>
    <n v="494411.16"/>
    <d v="2025-01-16T00:00:00"/>
    <m/>
    <s v="Pending"/>
    <n v="17"/>
    <n v="20"/>
    <s v="AGT030"/>
    <s v="Life"/>
    <s v="Standard"/>
    <n v="1"/>
    <s v="Valid"/>
    <x v="1"/>
    <x v="1"/>
  </r>
  <r>
    <x v="4351"/>
    <s v="CUST01059"/>
    <s v="POL00827"/>
    <x v="4"/>
    <s v="Central"/>
    <n v="118330.16"/>
    <d v="2025-06-26T00:00:00"/>
    <m/>
    <s v="Under Review"/>
    <n v="14"/>
    <n v="15"/>
    <s v="AGT066"/>
    <s v="Health"/>
    <s v="Standard"/>
    <n v="1"/>
    <s v="Valid"/>
    <x v="0"/>
    <x v="4"/>
  </r>
  <r>
    <x v="4352"/>
    <s v="CUST02376"/>
    <s v="POL02086"/>
    <x v="10"/>
    <s v="West"/>
    <n v="25968.81"/>
    <d v="2025-10-20T00:00:00"/>
    <d v="2025-10-25T00:00:00"/>
    <s v="Settled"/>
    <n v="5"/>
    <n v="7"/>
    <s v="AGT037"/>
    <s v="Travel"/>
    <s v="Standard"/>
    <n v="1"/>
    <s v="Valid"/>
    <x v="1"/>
    <x v="1"/>
  </r>
  <r>
    <x v="4353"/>
    <s v="CUST00374"/>
    <s v="POL02650"/>
    <x v="4"/>
    <s v="West"/>
    <n v="25819.62"/>
    <d v="2025-07-14T00:00:00"/>
    <d v="2025-07-28T00:00:00"/>
    <s v="Settled"/>
    <n v="14"/>
    <n v="15"/>
    <s v="AGT034"/>
    <s v="Health"/>
    <s v="Standard"/>
    <n v="1"/>
    <s v="Valid"/>
    <x v="3"/>
    <x v="1"/>
  </r>
  <r>
    <x v="4354"/>
    <s v="CUST01406"/>
    <s v="POL01532"/>
    <x v="5"/>
    <s v="South"/>
    <n v="40406.07"/>
    <d v="2025-02-02T00:00:00"/>
    <m/>
    <s v="Pending"/>
    <n v="21"/>
    <n v="15"/>
    <s v="AGT022"/>
    <s v="Health"/>
    <s v="Manual Review"/>
    <n v="1"/>
    <s v="Valid"/>
    <x v="0"/>
    <x v="0"/>
  </r>
  <r>
    <x v="4355"/>
    <s v="CUST00832"/>
    <s v="POL02925"/>
    <x v="1"/>
    <s v="South"/>
    <n v="615150.6"/>
    <d v="2025-09-06T00:00:00"/>
    <d v="2025-09-23T00:00:00"/>
    <s v="Settled"/>
    <n v="17"/>
    <n v="20"/>
    <s v="AGT046"/>
    <s v="Life"/>
    <s v="Standard"/>
    <n v="1"/>
    <s v="Valid"/>
    <x v="3"/>
    <x v="0"/>
  </r>
  <r>
    <x v="4356"/>
    <s v="CUST02339"/>
    <s v="POL00629"/>
    <x v="7"/>
    <s v="East"/>
    <n v="17353.7"/>
    <d v="2025-10-10T00:00:00"/>
    <d v="2025-10-11T00:00:00"/>
    <s v="Settled"/>
    <n v="1"/>
    <n v="7"/>
    <s v="AGT050"/>
    <s v="Travel"/>
    <s v="Fast Track"/>
    <n v="1"/>
    <s v="Valid"/>
    <x v="2"/>
    <x v="3"/>
  </r>
  <r>
    <x v="4357"/>
    <s v="CUST00650"/>
    <s v="POL03078"/>
    <x v="4"/>
    <s v="West"/>
    <n v="80982.039999999994"/>
    <d v="2025-08-10T00:00:00"/>
    <d v="2025-08-31T00:00:00"/>
    <s v="Rejected"/>
    <n v="21"/>
    <n v="15"/>
    <s v="AGT041"/>
    <s v="Health"/>
    <s v="Standard"/>
    <n v="1"/>
    <s v="Valid"/>
    <x v="2"/>
    <x v="1"/>
  </r>
  <r>
    <x v="4358"/>
    <s v="CUST01413"/>
    <s v="POL01031"/>
    <x v="3"/>
    <s v="West"/>
    <n v="114579.41"/>
    <d v="2025-05-17T00:00:00"/>
    <d v="2025-05-26T00:00:00"/>
    <s v="Settled"/>
    <n v="9"/>
    <n v="12"/>
    <s v="AGT050"/>
    <s v="Home"/>
    <s v="Standard"/>
    <n v="1"/>
    <s v="Valid"/>
    <x v="4"/>
    <x v="1"/>
  </r>
  <r>
    <x v="4359"/>
    <s v="CUST02195"/>
    <s v="POL00970"/>
    <x v="14"/>
    <s v="West"/>
    <n v="34545.279999999999"/>
    <d v="2025-08-14T00:00:00"/>
    <d v="2025-08-25T00:00:00"/>
    <s v="Settled"/>
    <n v="11"/>
    <n v="15"/>
    <s v="AGT070"/>
    <s v="Health"/>
    <s v="Standard"/>
    <n v="1"/>
    <s v="Valid"/>
    <x v="3"/>
    <x v="1"/>
  </r>
  <r>
    <x v="4360"/>
    <s v="CUST02423"/>
    <s v="POL03135"/>
    <x v="0"/>
    <s v="West"/>
    <n v="80666.539999999994"/>
    <d v="2025-04-23T00:00:00"/>
    <d v="2025-05-06T00:00:00"/>
    <s v="Settled"/>
    <n v="13"/>
    <n v="10"/>
    <s v="AGT069"/>
    <s v="Motor"/>
    <s v="Standard"/>
    <n v="1"/>
    <s v="Valid"/>
    <x v="3"/>
    <x v="1"/>
  </r>
  <r>
    <x v="4361"/>
    <s v="CUST01481"/>
    <s v="POL01459"/>
    <x v="3"/>
    <s v="West"/>
    <n v="175465.93"/>
    <d v="2025-02-28T00:00:00"/>
    <m/>
    <s v="Pending"/>
    <n v="20"/>
    <n v="10"/>
    <s v="AGT046"/>
    <s v="Motor"/>
    <s v="Fraud Review"/>
    <n v="1"/>
    <s v="Valid"/>
    <x v="2"/>
    <x v="1"/>
  </r>
  <r>
    <x v="4362"/>
    <s v="CUST00804"/>
    <s v="POL02392"/>
    <x v="2"/>
    <s v="North"/>
    <n v="296365.28999999998"/>
    <d v="2025-10-13T00:00:00"/>
    <d v="2025-11-06T00:00:00"/>
    <s v="Settled"/>
    <n v="24"/>
    <n v="20"/>
    <s v="AGT076"/>
    <s v="Life"/>
    <s v="Standard"/>
    <n v="1"/>
    <s v="Valid"/>
    <x v="4"/>
    <x v="2"/>
  </r>
  <r>
    <x v="4363"/>
    <s v="CUST01340"/>
    <s v="POL02569"/>
    <x v="3"/>
    <s v="South"/>
    <n v="92336.76"/>
    <d v="2025-05-20T00:00:00"/>
    <d v="2025-06-11T00:00:00"/>
    <s v="Settled"/>
    <n v="22"/>
    <n v="12"/>
    <s v="AGT031"/>
    <s v="Home"/>
    <s v="Fraud Review"/>
    <n v="1"/>
    <s v="Valid"/>
    <x v="3"/>
    <x v="0"/>
  </r>
  <r>
    <x v="4364"/>
    <s v="CUST01159"/>
    <s v="POL01435"/>
    <x v="4"/>
    <s v="East"/>
    <n v="40032.720000000001"/>
    <d v="2025-09-13T00:00:00"/>
    <d v="2025-10-05T00:00:00"/>
    <s v="Settled"/>
    <n v="22"/>
    <n v="15"/>
    <s v="AGT002"/>
    <s v="Health"/>
    <s v="Standard"/>
    <n v="1"/>
    <s v="Valid"/>
    <x v="4"/>
    <x v="3"/>
  </r>
  <r>
    <x v="4365"/>
    <s v="CUST01116"/>
    <s v="POL01018"/>
    <x v="12"/>
    <s v="North"/>
    <n v="25107.66"/>
    <d v="2025-07-20T00:00:00"/>
    <m/>
    <s v="Pending"/>
    <n v="8"/>
    <n v="7"/>
    <s v="AGT062"/>
    <s v="Travel"/>
    <s v="Standard"/>
    <n v="1"/>
    <s v="Valid"/>
    <x v="0"/>
    <x v="2"/>
  </r>
  <r>
    <x v="4366"/>
    <s v="CUST01555"/>
    <s v="POL01573"/>
    <x v="0"/>
    <s v="Central"/>
    <n v="92407.6"/>
    <d v="2025-10-22T00:00:00"/>
    <m/>
    <s v="Pending"/>
    <n v="8"/>
    <n v="10"/>
    <s v="AGT062"/>
    <s v="Motor"/>
    <s v="Standard"/>
    <n v="1"/>
    <s v="Valid"/>
    <x v="0"/>
    <x v="4"/>
  </r>
  <r>
    <x v="4367"/>
    <s v="CUST00233"/>
    <s v="POL01233"/>
    <x v="3"/>
    <s v="South"/>
    <n v="64731.37"/>
    <d v="2025-06-23T00:00:00"/>
    <d v="2025-07-10T00:00:00"/>
    <s v="Settled"/>
    <n v="17"/>
    <n v="10"/>
    <s v="AGT005"/>
    <s v="Motor"/>
    <s v="Standard"/>
    <n v="1"/>
    <s v="Valid"/>
    <x v="1"/>
    <x v="0"/>
  </r>
  <r>
    <x v="4368"/>
    <s v="CUST01622"/>
    <s v="POL01333"/>
    <x v="5"/>
    <s v="North"/>
    <n v="63869.34"/>
    <d v="2025-04-13T00:00:00"/>
    <d v="2025-04-27T00:00:00"/>
    <s v="Settled"/>
    <n v="14"/>
    <n v="15"/>
    <s v="AGT027"/>
    <s v="Health"/>
    <s v="Standard"/>
    <n v="1"/>
    <s v="Valid"/>
    <x v="0"/>
    <x v="2"/>
  </r>
  <r>
    <x v="4369"/>
    <s v="CUST01288"/>
    <s v="POL00760"/>
    <x v="11"/>
    <s v="West"/>
    <n v="124988.46"/>
    <d v="2025-04-12T00:00:00"/>
    <d v="2025-04-18T00:00:00"/>
    <s v="Settled"/>
    <n v="6"/>
    <n v="10"/>
    <s v="AGT022"/>
    <s v="Motor"/>
    <s v="Standard"/>
    <n v="1"/>
    <s v="Valid"/>
    <x v="2"/>
    <x v="1"/>
  </r>
  <r>
    <x v="4370"/>
    <s v="CUST01631"/>
    <s v="POL02928"/>
    <x v="3"/>
    <s v="North"/>
    <n v="54836.93"/>
    <d v="2025-06-23T00:00:00"/>
    <d v="2025-06-24T00:00:00"/>
    <s v="Settled"/>
    <n v="1"/>
    <n v="10"/>
    <s v="AGT043"/>
    <s v="Motor"/>
    <s v="Fast Track"/>
    <n v="1"/>
    <s v="Valid"/>
    <x v="0"/>
    <x v="2"/>
  </r>
  <r>
    <x v="4371"/>
    <s v="CUST00548"/>
    <s v="POL01832"/>
    <x v="12"/>
    <s v="East"/>
    <n v="22716.68"/>
    <d v="2025-11-12T00:00:00"/>
    <d v="2025-12-01T00:00:00"/>
    <s v="Settled"/>
    <n v="19"/>
    <n v="7"/>
    <s v="AGT023"/>
    <s v="Travel"/>
    <s v="Manual Review"/>
    <n v="1"/>
    <s v="Valid"/>
    <x v="0"/>
    <x v="3"/>
  </r>
  <r>
    <x v="4372"/>
    <s v="CUST02467"/>
    <s v="POL02550"/>
    <x v="0"/>
    <s v="South"/>
    <n v="71248.460000000006"/>
    <d v="2025-03-05T00:00:00"/>
    <d v="2025-03-19T00:00:00"/>
    <s v="Settled"/>
    <n v="14"/>
    <n v="10"/>
    <s v="AGT060"/>
    <s v="Motor"/>
    <s v="Standard"/>
    <n v="1"/>
    <s v="Valid"/>
    <x v="3"/>
    <x v="0"/>
  </r>
  <r>
    <x v="4373"/>
    <s v="CUST01938"/>
    <s v="POL02110"/>
    <x v="14"/>
    <s v="North"/>
    <n v="198779.71"/>
    <d v="2025-02-16T00:00:00"/>
    <d v="2025-03-16T00:00:00"/>
    <s v="Settled"/>
    <n v="28"/>
    <n v="15"/>
    <s v="AGT046"/>
    <s v="Health"/>
    <s v="Fraud Review"/>
    <n v="1"/>
    <s v="Valid"/>
    <x v="3"/>
    <x v="2"/>
  </r>
  <r>
    <x v="4374"/>
    <s v="CUST02339"/>
    <s v="POL01130"/>
    <x v="11"/>
    <s v="West"/>
    <n v="58787.92"/>
    <d v="2025-03-28T00:00:00"/>
    <d v="2025-04-06T00:00:00"/>
    <s v="Settled"/>
    <n v="9"/>
    <n v="10"/>
    <s v="AGT070"/>
    <s v="Motor"/>
    <s v="Standard"/>
    <n v="1"/>
    <s v="Valid"/>
    <x v="2"/>
    <x v="1"/>
  </r>
  <r>
    <x v="4375"/>
    <s v="CUST00839"/>
    <s v="POL01020"/>
    <x v="0"/>
    <s v="South"/>
    <n v="36553.879999999997"/>
    <d v="2025-11-22T00:00:00"/>
    <m/>
    <s v="Pending"/>
    <n v="28"/>
    <n v="10"/>
    <s v="AGT067"/>
    <s v="Motor"/>
    <s v="Fraud Review"/>
    <n v="1"/>
    <s v="Valid"/>
    <x v="3"/>
    <x v="0"/>
  </r>
  <r>
    <x v="4376"/>
    <s v="CUST02337"/>
    <s v="POL03144"/>
    <x v="5"/>
    <s v="East"/>
    <n v="121198.81"/>
    <d v="2025-07-24T00:00:00"/>
    <m/>
    <s v="Under Review"/>
    <n v="14"/>
    <n v="15"/>
    <s v="AGT024"/>
    <s v="Health"/>
    <s v="Fast Track"/>
    <n v="1"/>
    <s v="Valid"/>
    <x v="2"/>
    <x v="3"/>
  </r>
  <r>
    <x v="4377"/>
    <s v="CUST02392"/>
    <s v="POL00078"/>
    <x v="0"/>
    <s v="North"/>
    <n v="52391.56"/>
    <d v="2025-09-19T00:00:00"/>
    <m/>
    <s v="Under Review"/>
    <n v="6"/>
    <n v="10"/>
    <s v="AGT045"/>
    <s v="Motor"/>
    <s v="Standard"/>
    <n v="1"/>
    <s v="Valid"/>
    <x v="3"/>
    <x v="2"/>
  </r>
  <r>
    <x v="4378"/>
    <s v="CUST01336"/>
    <s v="POL00944"/>
    <x v="11"/>
    <s v="East"/>
    <n v="93226.559999999998"/>
    <d v="2025-07-09T00:00:00"/>
    <d v="2025-07-16T00:00:00"/>
    <s v="Rejected"/>
    <n v="7"/>
    <n v="10"/>
    <s v="AGT050"/>
    <s v="Motor"/>
    <s v="Fast Track"/>
    <n v="1"/>
    <s v="Valid"/>
    <x v="3"/>
    <x v="3"/>
  </r>
  <r>
    <x v="4379"/>
    <s v="CUST01822"/>
    <s v="POL02355"/>
    <x v="12"/>
    <s v="South"/>
    <n v="7921.15"/>
    <d v="2025-07-19T00:00:00"/>
    <m/>
    <s v="Pending"/>
    <n v="7"/>
    <n v="7"/>
    <s v="AGT037"/>
    <s v="Travel"/>
    <s v="Standard"/>
    <n v="1"/>
    <s v="Valid"/>
    <x v="1"/>
    <x v="0"/>
  </r>
  <r>
    <x v="4380"/>
    <s v="CUST02025"/>
    <s v="POL01747"/>
    <x v="5"/>
    <s v="North"/>
    <n v="87058.86"/>
    <d v="2025-07-29T00:00:00"/>
    <d v="2025-08-17T00:00:00"/>
    <s v="Settled"/>
    <n v="19"/>
    <n v="15"/>
    <s v="AGT078"/>
    <s v="Health"/>
    <s v="Standard"/>
    <n v="1"/>
    <s v="Valid"/>
    <x v="0"/>
    <x v="2"/>
  </r>
  <r>
    <x v="4381"/>
    <s v="CUST00578"/>
    <s v="POL01974"/>
    <x v="2"/>
    <s v="West"/>
    <n v="255233.88"/>
    <d v="2025-02-12T00:00:00"/>
    <m/>
    <s v="Under Review"/>
    <n v="29"/>
    <n v="20"/>
    <s v="AGT006"/>
    <s v="Life"/>
    <s v="Manual Review"/>
    <n v="1"/>
    <s v="Valid"/>
    <x v="1"/>
    <x v="1"/>
  </r>
  <r>
    <x v="4382"/>
    <s v="CUST01507"/>
    <s v="POL00069"/>
    <x v="0"/>
    <s v="East"/>
    <n v="34836.11"/>
    <d v="2025-07-30T00:00:00"/>
    <d v="2025-08-19T00:00:00"/>
    <s v="Settled"/>
    <n v="20"/>
    <n v="10"/>
    <s v="AGT074"/>
    <s v="Motor"/>
    <s v="Manual Review"/>
    <n v="1"/>
    <s v="Valid"/>
    <x v="1"/>
    <x v="3"/>
  </r>
  <r>
    <x v="4383"/>
    <s v="CUST00815"/>
    <s v="POL00701"/>
    <x v="12"/>
    <s v="Central"/>
    <n v="13636.89"/>
    <d v="2025-07-08T00:00:00"/>
    <d v="2025-07-24T00:00:00"/>
    <s v="Settled"/>
    <n v="16"/>
    <n v="7"/>
    <s v="AGT078"/>
    <s v="Travel"/>
    <s v="Standard"/>
    <n v="1"/>
    <s v="Valid"/>
    <x v="3"/>
    <x v="4"/>
  </r>
  <r>
    <x v="4384"/>
    <s v="CUST01199"/>
    <s v="POL01919"/>
    <x v="4"/>
    <s v="West"/>
    <n v="70853.56"/>
    <d v="2025-10-03T00:00:00"/>
    <m/>
    <s v="Under Review"/>
    <n v="12"/>
    <n v="15"/>
    <s v="AGT030"/>
    <s v="Health"/>
    <s v="Standard"/>
    <n v="1"/>
    <s v="Valid"/>
    <x v="2"/>
    <x v="1"/>
  </r>
  <r>
    <x v="4385"/>
    <s v="CUST02071"/>
    <s v="POL01007"/>
    <x v="11"/>
    <s v="East"/>
    <n v="32435.62"/>
    <d v="2025-01-30T00:00:00"/>
    <d v="2025-02-15T00:00:00"/>
    <s v="Settled"/>
    <n v="16"/>
    <n v="10"/>
    <s v="AGT024"/>
    <s v="Motor"/>
    <s v="Standard"/>
    <n v="1"/>
    <s v="Valid"/>
    <x v="3"/>
    <x v="3"/>
  </r>
  <r>
    <x v="4386"/>
    <s v="CUST01054"/>
    <s v="POL01506"/>
    <x v="2"/>
    <s v="North"/>
    <n v="43640.67"/>
    <d v="2025-06-19T00:00:00"/>
    <d v="2025-07-08T00:00:00"/>
    <s v="Settled"/>
    <n v="19"/>
    <n v="20"/>
    <s v="AGT004"/>
    <s v="Life"/>
    <s v="Standard"/>
    <n v="1"/>
    <s v="Valid"/>
    <x v="1"/>
    <x v="2"/>
  </r>
  <r>
    <x v="4387"/>
    <s v="CUST02216"/>
    <s v="POL03063"/>
    <x v="14"/>
    <s v="West"/>
    <n v="39595.379999999997"/>
    <d v="2025-11-08T00:00:00"/>
    <d v="2025-11-18T00:00:00"/>
    <s v="Settled"/>
    <n v="10"/>
    <n v="15"/>
    <s v="AGT011"/>
    <s v="Health"/>
    <s v="Standard"/>
    <n v="1"/>
    <s v="Valid"/>
    <x v="2"/>
    <x v="1"/>
  </r>
  <r>
    <x v="4388"/>
    <s v="CUST00921"/>
    <s v="POL02043"/>
    <x v="11"/>
    <s v="East"/>
    <n v="29438.38"/>
    <d v="2025-09-30T00:00:00"/>
    <m/>
    <s v="Pending"/>
    <n v="11"/>
    <n v="10"/>
    <s v="AGT019"/>
    <s v="Motor"/>
    <s v="Standard"/>
    <n v="1"/>
    <s v="Valid"/>
    <x v="4"/>
    <x v="3"/>
  </r>
  <r>
    <x v="4389"/>
    <s v="CUST02286"/>
    <s v="POL02017"/>
    <x v="8"/>
    <s v="West"/>
    <n v="305760.44"/>
    <d v="2025-04-06T00:00:00"/>
    <d v="2025-04-22T00:00:00"/>
    <s v="Settled"/>
    <n v="16"/>
    <n v="20"/>
    <s v="AGT067"/>
    <s v="Life"/>
    <s v="Fast Track"/>
    <n v="1"/>
    <s v="Valid"/>
    <x v="4"/>
    <x v="1"/>
  </r>
  <r>
    <x v="4390"/>
    <s v="CUST02339"/>
    <s v="POL00629"/>
    <x v="7"/>
    <s v="East"/>
    <n v="13852.51"/>
    <d v="2025-09-01T00:00:00"/>
    <d v="2025-09-24T00:00:00"/>
    <s v="Settled"/>
    <n v="23"/>
    <n v="7"/>
    <s v="AGT062"/>
    <s v="Travel"/>
    <s v="Fraud Review"/>
    <n v="1"/>
    <s v="Valid"/>
    <x v="2"/>
    <x v="3"/>
  </r>
  <r>
    <x v="4391"/>
    <s v="CUST01265"/>
    <s v="POL01906"/>
    <x v="1"/>
    <s v="North"/>
    <n v="299870.12"/>
    <d v="2025-05-14T00:00:00"/>
    <d v="2025-06-04T00:00:00"/>
    <s v="Rejected"/>
    <n v="21"/>
    <n v="20"/>
    <s v="AGT072"/>
    <s v="Life"/>
    <s v="Fast Track"/>
    <n v="1"/>
    <s v="Valid"/>
    <x v="2"/>
    <x v="2"/>
  </r>
  <r>
    <x v="4392"/>
    <s v="CUST00831"/>
    <s v="POL03073"/>
    <x v="5"/>
    <s v="West"/>
    <n v="45746.11"/>
    <d v="2025-09-22T00:00:00"/>
    <d v="2025-10-09T00:00:00"/>
    <s v="Rejected"/>
    <n v="17"/>
    <n v="15"/>
    <s v="AGT026"/>
    <s v="Health"/>
    <s v="Standard"/>
    <n v="1"/>
    <s v="Valid"/>
    <x v="4"/>
    <x v="1"/>
  </r>
  <r>
    <x v="4393"/>
    <s v="CUST02088"/>
    <s v="POL02048"/>
    <x v="5"/>
    <s v="West"/>
    <n v="141355.4"/>
    <d v="2025-08-01T00:00:00"/>
    <d v="2025-08-06T00:00:00"/>
    <s v="Settled"/>
    <n v="5"/>
    <n v="15"/>
    <s v="AGT024"/>
    <s v="Health"/>
    <s v="Standard"/>
    <n v="1"/>
    <s v="Valid"/>
    <x v="4"/>
    <x v="1"/>
  </r>
  <r>
    <x v="4394"/>
    <s v="CUST01452"/>
    <s v="POL02513"/>
    <x v="4"/>
    <s v="North"/>
    <n v="108437.48"/>
    <d v="2025-06-10T00:00:00"/>
    <d v="2025-06-17T00:00:00"/>
    <s v="Settled"/>
    <n v="7"/>
    <n v="15"/>
    <s v="AGT066"/>
    <s v="Health"/>
    <s v="Standard"/>
    <n v="1"/>
    <s v="Valid"/>
    <x v="4"/>
    <x v="2"/>
  </r>
  <r>
    <x v="4395"/>
    <s v="CUST02355"/>
    <s v="POL03055"/>
    <x v="4"/>
    <s v="West"/>
    <n v="69935.600000000006"/>
    <d v="2025-01-07T00:00:00"/>
    <m/>
    <s v="Under Review"/>
    <n v="17"/>
    <n v="15"/>
    <s v="AGT044"/>
    <s v="Health"/>
    <s v="Manual Review"/>
    <n v="1"/>
    <s v="Valid"/>
    <x v="2"/>
    <x v="1"/>
  </r>
  <r>
    <x v="4396"/>
    <s v="CUST01855"/>
    <s v="POL02885"/>
    <x v="4"/>
    <s v="East"/>
    <n v="93336.07"/>
    <d v="2025-09-12T00:00:00"/>
    <m/>
    <s v="Under Review"/>
    <n v="25"/>
    <n v="15"/>
    <s v="AGT005"/>
    <s v="Health"/>
    <s v="Manual Review"/>
    <n v="1"/>
    <s v="Valid"/>
    <x v="4"/>
    <x v="3"/>
  </r>
  <r>
    <x v="4397"/>
    <s v="CUST00351"/>
    <s v="POL01088"/>
    <x v="0"/>
    <s v="East"/>
    <n v="94441.13"/>
    <d v="2025-07-01T00:00:00"/>
    <d v="2025-07-10T00:00:00"/>
    <s v="Settled"/>
    <n v="9"/>
    <n v="10"/>
    <s v="AGT063"/>
    <s v="Motor"/>
    <s v="Standard"/>
    <n v="1"/>
    <s v="Valid"/>
    <x v="3"/>
    <x v="3"/>
  </r>
  <r>
    <x v="4398"/>
    <s v="CUST01488"/>
    <s v="POL00946"/>
    <x v="2"/>
    <s v="Central"/>
    <n v="312163.74"/>
    <d v="2025-06-27T00:00:00"/>
    <m/>
    <s v="Pending"/>
    <n v="38"/>
    <n v="20"/>
    <s v="AGT008"/>
    <s v="Life"/>
    <s v="Fraud Review"/>
    <n v="1"/>
    <s v="Valid"/>
    <x v="1"/>
    <x v="4"/>
  </r>
  <r>
    <x v="4399"/>
    <s v="CUST00823"/>
    <s v="POL00899"/>
    <x v="6"/>
    <s v="South"/>
    <n v="120571.67"/>
    <d v="2025-08-27T00:00:00"/>
    <d v="2025-09-02T00:00:00"/>
    <s v="Rejected"/>
    <n v="6"/>
    <n v="12"/>
    <s v="AGT002"/>
    <s v="Home"/>
    <s v="Standard"/>
    <n v="1"/>
    <s v="Valid"/>
    <x v="0"/>
    <x v="0"/>
  </r>
  <r>
    <x v="4400"/>
    <s v="CUST01298"/>
    <s v="POL02465"/>
    <x v="5"/>
    <s v="North"/>
    <n v="21604.28"/>
    <d v="2025-11-01T00:00:00"/>
    <d v="2025-11-14T00:00:00"/>
    <s v="Settled"/>
    <n v="13"/>
    <n v="15"/>
    <s v="AGT075"/>
    <s v="Health"/>
    <s v="Standard"/>
    <n v="1"/>
    <s v="Valid"/>
    <x v="0"/>
    <x v="2"/>
  </r>
  <r>
    <x v="4401"/>
    <s v="CUST01726"/>
    <s v="POL01206"/>
    <x v="11"/>
    <s v="North"/>
    <n v="46407.24"/>
    <d v="2025-03-11T00:00:00"/>
    <d v="2025-03-22T00:00:00"/>
    <s v="Settled"/>
    <n v="11"/>
    <n v="10"/>
    <s v="AGT079"/>
    <s v="Motor"/>
    <s v="Standard"/>
    <n v="1"/>
    <s v="Valid"/>
    <x v="4"/>
    <x v="2"/>
  </r>
  <r>
    <x v="4402"/>
    <s v="CUST01421"/>
    <s v="POL02633"/>
    <x v="10"/>
    <s v="Central"/>
    <n v="18085.72"/>
    <d v="2025-10-28T00:00:00"/>
    <m/>
    <s v="Pending"/>
    <n v="3"/>
    <n v="7"/>
    <s v="AGT057"/>
    <s v="Travel"/>
    <s v="Standard"/>
    <n v="1"/>
    <s v="Valid"/>
    <x v="2"/>
    <x v="4"/>
  </r>
  <r>
    <x v="4403"/>
    <s v="CUST00089"/>
    <s v="POL02564"/>
    <x v="1"/>
    <s v="North"/>
    <n v="593968.39"/>
    <d v="2025-02-21T00:00:00"/>
    <m/>
    <s v="Pending"/>
    <n v="26"/>
    <n v="20"/>
    <s v="AGT026"/>
    <s v="Life"/>
    <s v="Standard"/>
    <n v="1"/>
    <s v="Valid"/>
    <x v="1"/>
    <x v="2"/>
  </r>
  <r>
    <x v="4404"/>
    <s v="CUST01165"/>
    <s v="POL02131"/>
    <x v="3"/>
    <s v="West"/>
    <n v="50431.56"/>
    <d v="2025-08-03T00:00:00"/>
    <m/>
    <s v="Pending"/>
    <n v="11"/>
    <n v="10"/>
    <s v="AGT014"/>
    <s v="Motor"/>
    <s v="Fast Track"/>
    <n v="1"/>
    <s v="Valid"/>
    <x v="3"/>
    <x v="1"/>
  </r>
  <r>
    <x v="4405"/>
    <s v="CUST00253"/>
    <s v="POL00388"/>
    <x v="9"/>
    <s v="West"/>
    <n v="70944.820000000007"/>
    <d v="2025-06-12T00:00:00"/>
    <d v="2025-07-02T00:00:00"/>
    <s v="Settled"/>
    <n v="20"/>
    <n v="12"/>
    <s v="AGT039"/>
    <s v="Home"/>
    <s v="Manual Review"/>
    <n v="1"/>
    <s v="Valid"/>
    <x v="0"/>
    <x v="1"/>
  </r>
  <r>
    <x v="4406"/>
    <s v="CUST00348"/>
    <s v="POL02278"/>
    <x v="7"/>
    <s v="West"/>
    <n v="43763.040000000001"/>
    <d v="2025-09-10T00:00:00"/>
    <d v="2025-09-15T00:00:00"/>
    <s v="Settled"/>
    <n v="5"/>
    <n v="7"/>
    <s v="AGT042"/>
    <s v="Travel"/>
    <s v="Standard"/>
    <n v="1"/>
    <s v="Valid"/>
    <x v="2"/>
    <x v="1"/>
  </r>
  <r>
    <x v="4407"/>
    <s v="CUST00453"/>
    <s v="POL00662"/>
    <x v="12"/>
    <s v="North"/>
    <n v="11176.95"/>
    <d v="2025-06-29T00:00:00"/>
    <d v="2025-07-06T00:00:00"/>
    <s v="Rejected"/>
    <n v="7"/>
    <n v="7"/>
    <s v="AGT005"/>
    <s v="Travel"/>
    <s v="Standard"/>
    <n v="1"/>
    <s v="Valid"/>
    <x v="2"/>
    <x v="2"/>
  </r>
  <r>
    <x v="4408"/>
    <s v="CUST01185"/>
    <s v="POL01769"/>
    <x v="0"/>
    <s v="North"/>
    <n v="61459.01"/>
    <d v="2025-07-14T00:00:00"/>
    <d v="2025-07-23T00:00:00"/>
    <s v="Settled"/>
    <n v="9"/>
    <n v="10"/>
    <s v="AGT053"/>
    <s v="Motor"/>
    <s v="Standard"/>
    <n v="1"/>
    <s v="Valid"/>
    <x v="2"/>
    <x v="2"/>
  </r>
  <r>
    <x v="4409"/>
    <s v="CUST00855"/>
    <s v="POL00731"/>
    <x v="8"/>
    <s v="Central"/>
    <n v="83024.27"/>
    <d v="2025-05-27T00:00:00"/>
    <d v="2025-06-11T00:00:00"/>
    <s v="Settled"/>
    <n v="15"/>
    <n v="20"/>
    <s v="AGT004"/>
    <s v="Life"/>
    <s v="Fast Track"/>
    <n v="1"/>
    <s v="Valid"/>
    <x v="1"/>
    <x v="4"/>
  </r>
  <r>
    <x v="4410"/>
    <s v="CUST01282"/>
    <s v="POL00199"/>
    <x v="12"/>
    <s v="East"/>
    <n v="18784.28"/>
    <d v="2025-08-09T00:00:00"/>
    <m/>
    <s v="Pending"/>
    <n v="23"/>
    <n v="7"/>
    <s v="AGT040"/>
    <s v="Travel"/>
    <s v="Fraud Review"/>
    <n v="1"/>
    <s v="Valid"/>
    <x v="0"/>
    <x v="3"/>
  </r>
  <r>
    <x v="4411"/>
    <s v="CUST00792"/>
    <s v="POL02037"/>
    <x v="11"/>
    <s v="North"/>
    <n v="48109.63"/>
    <d v="2025-04-09T00:00:00"/>
    <m/>
    <s v="Pending"/>
    <n v="3"/>
    <n v="10"/>
    <s v="AGT009"/>
    <s v="Motor"/>
    <s v="Standard"/>
    <n v="1"/>
    <s v="Valid"/>
    <x v="0"/>
    <x v="2"/>
  </r>
  <r>
    <x v="4412"/>
    <s v="CUST02079"/>
    <s v="POL01445"/>
    <x v="14"/>
    <s v="North"/>
    <n v="219147.45"/>
    <d v="2025-04-08T00:00:00"/>
    <d v="2025-04-22T00:00:00"/>
    <s v="Settled"/>
    <n v="14"/>
    <n v="15"/>
    <s v="AGT004"/>
    <s v="Health"/>
    <s v="Fast Track"/>
    <n v="1"/>
    <s v="Valid"/>
    <x v="1"/>
    <x v="2"/>
  </r>
  <r>
    <x v="4413"/>
    <s v="CUST01210"/>
    <s v="POL02054"/>
    <x v="0"/>
    <s v="West"/>
    <n v="59003.43"/>
    <d v="2025-05-17T00:00:00"/>
    <d v="2025-05-26T00:00:00"/>
    <s v="Settled"/>
    <n v="9"/>
    <n v="10"/>
    <s v="AGT026"/>
    <s v="Motor"/>
    <s v="Standard"/>
    <n v="1"/>
    <s v="Valid"/>
    <x v="0"/>
    <x v="1"/>
  </r>
  <r>
    <x v="4414"/>
    <s v="CUST01954"/>
    <s v="POL01570"/>
    <x v="0"/>
    <s v="Central"/>
    <n v="36436.44"/>
    <d v="2025-03-09T00:00:00"/>
    <d v="2025-03-19T00:00:00"/>
    <s v="Settled"/>
    <n v="10"/>
    <n v="10"/>
    <s v="AGT048"/>
    <s v="Motor"/>
    <s v="Fast Track"/>
    <n v="1"/>
    <s v="Valid"/>
    <x v="0"/>
    <x v="4"/>
  </r>
  <r>
    <x v="4415"/>
    <s v="CUST01733"/>
    <s v="POL01191"/>
    <x v="2"/>
    <s v="East"/>
    <n v="275068.48"/>
    <d v="2025-04-15T00:00:00"/>
    <d v="2025-05-10T00:00:00"/>
    <s v="Settled"/>
    <n v="25"/>
    <n v="20"/>
    <s v="AGT074"/>
    <s v="Life"/>
    <s v="Standard"/>
    <n v="1"/>
    <s v="Valid"/>
    <x v="0"/>
    <x v="3"/>
  </r>
  <r>
    <x v="4416"/>
    <s v="CUST00913"/>
    <s v="POL00050"/>
    <x v="8"/>
    <s v="South"/>
    <n v="765243.47"/>
    <d v="2025-01-28T00:00:00"/>
    <d v="2025-03-03T00:00:00"/>
    <s v="Settled"/>
    <n v="34"/>
    <n v="20"/>
    <s v="AGT005"/>
    <s v="Life"/>
    <s v="Fraud Review"/>
    <n v="1"/>
    <s v="Valid"/>
    <x v="1"/>
    <x v="0"/>
  </r>
  <r>
    <x v="4417"/>
    <s v="CUST01260"/>
    <s v="POL00884"/>
    <x v="0"/>
    <s v="West"/>
    <n v="17097.439999999999"/>
    <d v="2025-03-25T00:00:00"/>
    <m/>
    <s v="Under Review"/>
    <n v="1"/>
    <n v="10"/>
    <s v="AGT042"/>
    <s v="Motor"/>
    <s v="Fast Track"/>
    <n v="1"/>
    <s v="Valid"/>
    <x v="2"/>
    <x v="1"/>
  </r>
  <r>
    <x v="4418"/>
    <s v="CUST01687"/>
    <s v="POL02818"/>
    <x v="12"/>
    <s v="North"/>
    <n v="49569.4"/>
    <d v="2025-05-18T00:00:00"/>
    <m/>
    <s v="Pending"/>
    <n v="7"/>
    <n v="7"/>
    <s v="AGT062"/>
    <s v="Travel"/>
    <s v="Standard"/>
    <n v="1"/>
    <s v="Valid"/>
    <x v="2"/>
    <x v="2"/>
  </r>
  <r>
    <x v="4419"/>
    <s v="CUST00339"/>
    <s v="POL02415"/>
    <x v="5"/>
    <s v="Central"/>
    <n v="108766.91"/>
    <d v="2025-06-07T00:00:00"/>
    <m/>
    <s v="Pending"/>
    <n v="13"/>
    <n v="15"/>
    <s v="AGT027"/>
    <s v="Health"/>
    <s v="Standard"/>
    <n v="1"/>
    <s v="Valid"/>
    <x v="3"/>
    <x v="4"/>
  </r>
  <r>
    <x v="4420"/>
    <s v="CUST01546"/>
    <s v="POL01485"/>
    <x v="3"/>
    <s v="South"/>
    <n v="101967"/>
    <d v="2025-07-30T00:00:00"/>
    <d v="2025-08-11T00:00:00"/>
    <s v="Settled"/>
    <n v="12"/>
    <n v="12"/>
    <s v="AGT065"/>
    <s v="Home"/>
    <s v="Standard"/>
    <n v="1"/>
    <s v="Valid"/>
    <x v="3"/>
    <x v="0"/>
  </r>
  <r>
    <x v="4421"/>
    <s v="CUST01728"/>
    <s v="POL00102"/>
    <x v="1"/>
    <s v="North"/>
    <n v="245156.15"/>
    <d v="2025-05-13T00:00:00"/>
    <d v="2025-06-09T00:00:00"/>
    <s v="Settled"/>
    <n v="27"/>
    <n v="20"/>
    <s v="AGT037"/>
    <s v="Life"/>
    <s v="Standard"/>
    <n v="1"/>
    <s v="Valid"/>
    <x v="2"/>
    <x v="2"/>
  </r>
  <r>
    <x v="4422"/>
    <s v="CUST01790"/>
    <s v="POL03152"/>
    <x v="12"/>
    <s v="South"/>
    <n v="76349.31"/>
    <d v="2025-07-26T00:00:00"/>
    <m/>
    <s v="Pending"/>
    <n v="1"/>
    <n v="7"/>
    <s v="AGT001"/>
    <s v="Travel"/>
    <s v="Standard"/>
    <n v="1"/>
    <s v="Valid"/>
    <x v="1"/>
    <x v="0"/>
  </r>
  <r>
    <x v="4423"/>
    <s v="CUST00746"/>
    <s v="POL02364"/>
    <x v="4"/>
    <s v="North"/>
    <n v="135586.34"/>
    <d v="2025-05-26T00:00:00"/>
    <d v="2025-06-09T00:00:00"/>
    <s v="Settled"/>
    <n v="14"/>
    <n v="15"/>
    <s v="AGT022"/>
    <s v="Health"/>
    <s v="Standard"/>
    <n v="1"/>
    <s v="Valid"/>
    <x v="1"/>
    <x v="2"/>
  </r>
  <r>
    <x v="4424"/>
    <s v="CUST02439"/>
    <s v="POL00071"/>
    <x v="14"/>
    <s v="South"/>
    <n v="43301.440000000002"/>
    <d v="2025-05-27T00:00:00"/>
    <d v="2025-06-13T00:00:00"/>
    <s v="Settled"/>
    <n v="17"/>
    <n v="15"/>
    <s v="AGT034"/>
    <s v="Health"/>
    <s v="Standard"/>
    <n v="1"/>
    <s v="Valid"/>
    <x v="0"/>
    <x v="0"/>
  </r>
  <r>
    <x v="4425"/>
    <s v="CUST01100"/>
    <s v="POL00673"/>
    <x v="11"/>
    <s v="West"/>
    <n v="65950.78"/>
    <d v="2025-01-01T00:00:00"/>
    <d v="2025-01-11T00:00:00"/>
    <s v="Settled"/>
    <n v="10"/>
    <n v="10"/>
    <s v="AGT050"/>
    <s v="Motor"/>
    <s v="Standard"/>
    <n v="1"/>
    <s v="Valid"/>
    <x v="3"/>
    <x v="1"/>
  </r>
  <r>
    <x v="4426"/>
    <s v="CUST00073"/>
    <s v="POL00545"/>
    <x v="10"/>
    <s v="East"/>
    <n v="67396.679999999993"/>
    <d v="2025-09-18T00:00:00"/>
    <d v="2025-09-27T00:00:00"/>
    <s v="Rejected"/>
    <n v="9"/>
    <n v="7"/>
    <s v="AGT013"/>
    <s v="Travel"/>
    <s v="Fast Track"/>
    <n v="1"/>
    <s v="Valid"/>
    <x v="0"/>
    <x v="3"/>
  </r>
  <r>
    <x v="4427"/>
    <s v="CUST00503"/>
    <s v="POL02889"/>
    <x v="3"/>
    <s v="West"/>
    <n v="92204.800000000003"/>
    <d v="2025-08-20T00:00:00"/>
    <d v="2025-08-26T00:00:00"/>
    <s v="Settled"/>
    <n v="6"/>
    <n v="10"/>
    <s v="AGT041"/>
    <s v="Motor"/>
    <s v="Standard"/>
    <n v="1"/>
    <s v="Valid"/>
    <x v="3"/>
    <x v="1"/>
  </r>
  <r>
    <x v="4428"/>
    <s v="CUST01128"/>
    <s v="POL03054"/>
    <x v="15"/>
    <s v="North"/>
    <n v="77085.88"/>
    <d v="2025-01-20T00:00:00"/>
    <d v="2025-01-23T00:00:00"/>
    <s v="Rejected"/>
    <n v="3"/>
    <n v="10"/>
    <s v="AGT063"/>
    <s v="Motor"/>
    <s v="Standard"/>
    <n v="1"/>
    <s v="Valid"/>
    <x v="0"/>
    <x v="2"/>
  </r>
  <r>
    <x v="4429"/>
    <s v="CUST00745"/>
    <s v="POL01324"/>
    <x v="3"/>
    <s v="South"/>
    <n v="27865.02"/>
    <d v="2025-01-16T00:00:00"/>
    <d v="2025-01-24T00:00:00"/>
    <s v="Rejected"/>
    <n v="8"/>
    <n v="10"/>
    <s v="AGT031"/>
    <s v="Motor"/>
    <s v="Standard"/>
    <n v="1"/>
    <s v="Valid"/>
    <x v="2"/>
    <x v="0"/>
  </r>
  <r>
    <x v="4430"/>
    <s v="CUST00193"/>
    <s v="POL00570"/>
    <x v="1"/>
    <s v="East"/>
    <n v="1349464.47"/>
    <d v="2025-09-04T00:00:00"/>
    <d v="2025-09-24T00:00:00"/>
    <s v="Settled"/>
    <n v="20"/>
    <n v="20"/>
    <s v="AGT016"/>
    <s v="Life"/>
    <s v="Fast Track"/>
    <n v="1"/>
    <s v="Valid"/>
    <x v="4"/>
    <x v="3"/>
  </r>
  <r>
    <x v="4431"/>
    <s v="CUST01085"/>
    <s v="POL02056"/>
    <x v="5"/>
    <s v="East"/>
    <n v="135854.43"/>
    <d v="2025-03-11T00:00:00"/>
    <m/>
    <s v="Pending"/>
    <n v="14"/>
    <n v="15"/>
    <s v="AGT055"/>
    <s v="Health"/>
    <s v="Standard"/>
    <n v="1"/>
    <s v="Valid"/>
    <x v="4"/>
    <x v="3"/>
  </r>
  <r>
    <x v="4432"/>
    <s v="CUST00604"/>
    <s v="POL00873"/>
    <x v="1"/>
    <s v="North"/>
    <n v="956264.12"/>
    <d v="2025-10-27T00:00:00"/>
    <d v="2025-11-21T00:00:00"/>
    <s v="Settled"/>
    <n v="25"/>
    <n v="20"/>
    <s v="AGT051"/>
    <s v="Life"/>
    <s v="Standard"/>
    <n v="1"/>
    <s v="Valid"/>
    <x v="0"/>
    <x v="2"/>
  </r>
  <r>
    <x v="4433"/>
    <s v="CUST00253"/>
    <s v="POL00388"/>
    <x v="9"/>
    <s v="West"/>
    <n v="133795.60999999999"/>
    <d v="2025-09-26T00:00:00"/>
    <d v="2025-10-05T00:00:00"/>
    <s v="Settled"/>
    <n v="9"/>
    <n v="12"/>
    <s v="AGT032"/>
    <s v="Home"/>
    <s v="Standard"/>
    <n v="1"/>
    <s v="Valid"/>
    <x v="0"/>
    <x v="1"/>
  </r>
  <r>
    <x v="4434"/>
    <s v="CUST01771"/>
    <s v="POL00829"/>
    <x v="14"/>
    <s v="North"/>
    <n v="83998.43"/>
    <d v="2025-05-19T00:00:00"/>
    <d v="2025-05-25T00:00:00"/>
    <s v="Settled"/>
    <n v="6"/>
    <n v="15"/>
    <s v="AGT067"/>
    <s v="Health"/>
    <s v="Standard"/>
    <n v="1"/>
    <s v="Valid"/>
    <x v="4"/>
    <x v="2"/>
  </r>
  <r>
    <x v="4435"/>
    <s v="CUST02354"/>
    <s v="POL00813"/>
    <x v="13"/>
    <s v="North"/>
    <n v="55913.57"/>
    <d v="2025-11-25T00:00:00"/>
    <d v="2025-12-15T00:00:00"/>
    <s v="Settled"/>
    <n v="20"/>
    <n v="15"/>
    <s v="AGT065"/>
    <s v="Health"/>
    <s v="Fast Track"/>
    <n v="1"/>
    <s v="Valid"/>
    <x v="2"/>
    <x v="2"/>
  </r>
  <r>
    <x v="4436"/>
    <s v="CUST00888"/>
    <s v="POL00172"/>
    <x v="11"/>
    <s v="South"/>
    <n v="122521.13"/>
    <d v="2025-06-27T00:00:00"/>
    <d v="2025-06-30T00:00:00"/>
    <s v="Settled"/>
    <n v="3"/>
    <n v="10"/>
    <s v="AGT009"/>
    <s v="Motor"/>
    <s v="Standard"/>
    <n v="1"/>
    <s v="Valid"/>
    <x v="4"/>
    <x v="0"/>
  </r>
  <r>
    <x v="4437"/>
    <s v="CUST01423"/>
    <s v="POL02242"/>
    <x v="2"/>
    <s v="West"/>
    <n v="794104.89"/>
    <d v="2025-11-28T00:00:00"/>
    <d v="2025-12-18T00:00:00"/>
    <s v="Settled"/>
    <n v="20"/>
    <n v="20"/>
    <s v="AGT048"/>
    <s v="Life"/>
    <s v="Standard"/>
    <n v="1"/>
    <s v="Valid"/>
    <x v="3"/>
    <x v="1"/>
  </r>
  <r>
    <x v="4438"/>
    <s v="CUST00232"/>
    <s v="POL01127"/>
    <x v="4"/>
    <s v="North"/>
    <n v="167253.93"/>
    <d v="2025-01-18T00:00:00"/>
    <d v="2025-02-02T00:00:00"/>
    <s v="Settled"/>
    <n v="15"/>
    <n v="15"/>
    <s v="AGT051"/>
    <s v="Health"/>
    <s v="Standard"/>
    <n v="1"/>
    <s v="Valid"/>
    <x v="3"/>
    <x v="2"/>
  </r>
  <r>
    <x v="4439"/>
    <s v="CUST00970"/>
    <s v="POL01762"/>
    <x v="3"/>
    <s v="North"/>
    <n v="476593.82"/>
    <d v="2025-07-17T00:00:00"/>
    <d v="2025-07-30T00:00:00"/>
    <s v="Settled"/>
    <n v="13"/>
    <n v="12"/>
    <s v="AGT017"/>
    <s v="Home"/>
    <s v="Standard"/>
    <n v="1"/>
    <s v="Valid"/>
    <x v="4"/>
    <x v="2"/>
  </r>
  <r>
    <x v="4440"/>
    <s v="CUST00970"/>
    <s v="POL01762"/>
    <x v="9"/>
    <s v="East"/>
    <n v="119781.28"/>
    <d v="2025-10-01T00:00:00"/>
    <d v="2025-10-18T00:00:00"/>
    <s v="Settled"/>
    <n v="17"/>
    <n v="12"/>
    <s v="AGT015"/>
    <s v="Home"/>
    <s v="Standard"/>
    <n v="1"/>
    <s v="Valid"/>
    <x v="4"/>
    <x v="3"/>
  </r>
  <r>
    <x v="4441"/>
    <s v="CUST02036"/>
    <s v="POL02466"/>
    <x v="14"/>
    <s v="South"/>
    <n v="56773.919999999998"/>
    <d v="2025-03-28T00:00:00"/>
    <m/>
    <s v="Under Review"/>
    <n v="11"/>
    <n v="15"/>
    <s v="AGT014"/>
    <s v="Health"/>
    <s v="Standard"/>
    <n v="1"/>
    <s v="Valid"/>
    <x v="2"/>
    <x v="0"/>
  </r>
  <r>
    <x v="4442"/>
    <s v="CUST00257"/>
    <s v="POL02440"/>
    <x v="3"/>
    <s v="North"/>
    <n v="130023.88"/>
    <d v="2025-10-05T00:00:00"/>
    <d v="2025-10-21T00:00:00"/>
    <s v="Settled"/>
    <n v="16"/>
    <n v="12"/>
    <s v="AGT027"/>
    <s v="Home"/>
    <s v="Manual Review"/>
    <n v="1"/>
    <s v="Valid"/>
    <x v="4"/>
    <x v="2"/>
  </r>
  <r>
    <x v="4443"/>
    <s v="CUST00938"/>
    <s v="POL01803"/>
    <x v="2"/>
    <s v="West"/>
    <n v="505947.91"/>
    <d v="2025-10-06T00:00:00"/>
    <d v="2025-10-16T00:00:00"/>
    <s v="Settled"/>
    <n v="10"/>
    <n v="20"/>
    <s v="AGT021"/>
    <s v="Life"/>
    <s v="Standard"/>
    <n v="1"/>
    <s v="Valid"/>
    <x v="3"/>
    <x v="1"/>
  </r>
  <r>
    <x v="4444"/>
    <s v="CUST02345"/>
    <s v="POL02682"/>
    <x v="5"/>
    <s v="West"/>
    <n v="71654.259999999995"/>
    <d v="2025-09-19T00:00:00"/>
    <d v="2025-09-23T00:00:00"/>
    <s v="Settled"/>
    <n v="4"/>
    <n v="15"/>
    <s v="AGT057"/>
    <s v="Health"/>
    <s v="Standard"/>
    <n v="1"/>
    <s v="Valid"/>
    <x v="3"/>
    <x v="1"/>
  </r>
  <r>
    <x v="4445"/>
    <s v="CUST02059"/>
    <s v="POL01822"/>
    <x v="3"/>
    <s v="North"/>
    <n v="63190.7"/>
    <d v="2025-08-06T00:00:00"/>
    <m/>
    <s v="Under Review"/>
    <n v="27"/>
    <n v="10"/>
    <s v="AGT074"/>
    <s v="Motor"/>
    <s v="Manual Review"/>
    <n v="1"/>
    <s v="Valid"/>
    <x v="2"/>
    <x v="2"/>
  </r>
  <r>
    <x v="4446"/>
    <s v="CUST02368"/>
    <s v="POL00084"/>
    <x v="3"/>
    <s v="South"/>
    <n v="74692.350000000006"/>
    <d v="2025-01-31T00:00:00"/>
    <m/>
    <s v="Pending"/>
    <n v="18"/>
    <n v="10"/>
    <s v="AGT037"/>
    <s v="Motor"/>
    <s v="Manual Review"/>
    <n v="1"/>
    <s v="Valid"/>
    <x v="3"/>
    <x v="0"/>
  </r>
  <r>
    <x v="4447"/>
    <s v="CUST01464"/>
    <s v="POL02747"/>
    <x v="6"/>
    <s v="South"/>
    <n v="151608.82"/>
    <d v="2025-11-26T00:00:00"/>
    <d v="2025-12-10T00:00:00"/>
    <s v="Settled"/>
    <n v="14"/>
    <n v="12"/>
    <s v="AGT066"/>
    <s v="Home"/>
    <s v="Standard"/>
    <n v="1"/>
    <s v="Valid"/>
    <x v="3"/>
    <x v="0"/>
  </r>
  <r>
    <x v="4448"/>
    <s v="CUST01148"/>
    <s v="POL02463"/>
    <x v="3"/>
    <s v="Central"/>
    <n v="120072.91"/>
    <d v="2025-10-22T00:00:00"/>
    <d v="2025-11-27T00:00:00"/>
    <s v="Settled"/>
    <n v="36"/>
    <n v="12"/>
    <s v="AGT041"/>
    <s v="Home"/>
    <s v="Fraud Review"/>
    <n v="1"/>
    <s v="Valid"/>
    <x v="3"/>
    <x v="4"/>
  </r>
  <r>
    <x v="4449"/>
    <s v="CUST00958"/>
    <s v="POL01360"/>
    <x v="2"/>
    <s v="West"/>
    <n v="344081.6"/>
    <d v="2025-07-03T00:00:00"/>
    <m/>
    <s v="Pending"/>
    <n v="36"/>
    <n v="20"/>
    <s v="AGT078"/>
    <s v="Life"/>
    <s v="Fraud Review"/>
    <n v="1"/>
    <s v="Valid"/>
    <x v="4"/>
    <x v="1"/>
  </r>
  <r>
    <x v="4450"/>
    <s v="CUST00416"/>
    <s v="POL01237"/>
    <x v="14"/>
    <s v="South"/>
    <n v="128507.99"/>
    <d v="2025-05-14T00:00:00"/>
    <d v="2025-05-22T00:00:00"/>
    <s v="Rejected"/>
    <n v="8"/>
    <n v="15"/>
    <s v="AGT031"/>
    <s v="Health"/>
    <s v="Fast Track"/>
    <n v="1"/>
    <s v="Valid"/>
    <x v="2"/>
    <x v="0"/>
  </r>
  <r>
    <x v="4451"/>
    <s v="CUST02197"/>
    <s v="POL02865"/>
    <x v="11"/>
    <s v="Central"/>
    <n v="107126.44"/>
    <d v="2025-06-25T00:00:00"/>
    <d v="2025-06-30T00:00:00"/>
    <s v="Settled"/>
    <n v="5"/>
    <n v="10"/>
    <s v="AGT060"/>
    <s v="Motor"/>
    <s v="Standard"/>
    <n v="1"/>
    <s v="Valid"/>
    <x v="3"/>
    <x v="4"/>
  </r>
  <r>
    <x v="4452"/>
    <s v="CUST01927"/>
    <s v="POL01363"/>
    <x v="12"/>
    <s v="East"/>
    <n v="21746.32"/>
    <d v="2025-11-25T00:00:00"/>
    <m/>
    <s v="Pending"/>
    <n v="5"/>
    <n v="7"/>
    <s v="AGT068"/>
    <s v="Travel"/>
    <s v="Fast Track"/>
    <n v="1"/>
    <s v="Valid"/>
    <x v="2"/>
    <x v="3"/>
  </r>
  <r>
    <x v="4453"/>
    <s v="CUST01179"/>
    <s v="POL01192"/>
    <x v="9"/>
    <s v="South"/>
    <n v="33344.370000000003"/>
    <d v="2025-01-15T00:00:00"/>
    <d v="2025-01-30T00:00:00"/>
    <s v="Settled"/>
    <n v="15"/>
    <n v="12"/>
    <s v="AGT074"/>
    <s v="Home"/>
    <s v="Manual Review"/>
    <n v="1"/>
    <s v="Valid"/>
    <x v="3"/>
    <x v="0"/>
  </r>
  <r>
    <x v="4454"/>
    <s v="CUST01102"/>
    <s v="POL02344"/>
    <x v="11"/>
    <s v="Central"/>
    <n v="33100.22"/>
    <d v="2025-06-10T00:00:00"/>
    <d v="2025-06-27T00:00:00"/>
    <s v="Settled"/>
    <n v="17"/>
    <n v="10"/>
    <s v="AGT032"/>
    <s v="Motor"/>
    <s v="Manual Review"/>
    <n v="1"/>
    <s v="Valid"/>
    <x v="2"/>
    <x v="4"/>
  </r>
  <r>
    <x v="4455"/>
    <s v="CUST00277"/>
    <s v="POL01052"/>
    <x v="12"/>
    <s v="West"/>
    <n v="40482.699999999997"/>
    <d v="2025-03-06T00:00:00"/>
    <d v="2025-03-22T00:00:00"/>
    <s v="Settled"/>
    <n v="16"/>
    <n v="7"/>
    <s v="AGT029"/>
    <s v="Travel"/>
    <s v="Manual Review"/>
    <n v="1"/>
    <s v="Valid"/>
    <x v="0"/>
    <x v="1"/>
  </r>
  <r>
    <x v="4456"/>
    <s v="CUST01880"/>
    <s v="POL01293"/>
    <x v="12"/>
    <s v="East"/>
    <n v="18655.919999999998"/>
    <d v="2025-09-30T00:00:00"/>
    <d v="2025-10-12T00:00:00"/>
    <s v="Settled"/>
    <n v="12"/>
    <n v="7"/>
    <s v="AGT002"/>
    <s v="Travel"/>
    <s v="Standard"/>
    <n v="1"/>
    <s v="Valid"/>
    <x v="2"/>
    <x v="3"/>
  </r>
  <r>
    <x v="4457"/>
    <s v="CUST00010"/>
    <s v="POL02495"/>
    <x v="3"/>
    <s v="East"/>
    <n v="77246"/>
    <d v="2025-08-11T00:00:00"/>
    <d v="2025-09-03T00:00:00"/>
    <s v="Settled"/>
    <n v="23"/>
    <n v="10"/>
    <s v="AGT050"/>
    <s v="Motor"/>
    <s v="Manual Review"/>
    <n v="1"/>
    <s v="Valid"/>
    <x v="0"/>
    <x v="3"/>
  </r>
  <r>
    <x v="4458"/>
    <s v="CUST00510"/>
    <s v="POL00715"/>
    <x v="14"/>
    <s v="Central"/>
    <n v="81895.34"/>
    <d v="2025-11-02T00:00:00"/>
    <m/>
    <s v="Pending"/>
    <n v="23"/>
    <n v="15"/>
    <s v="AGT045"/>
    <s v="Health"/>
    <s v="Fraud Review"/>
    <n v="1"/>
    <s v="Valid"/>
    <x v="0"/>
    <x v="4"/>
  </r>
  <r>
    <x v="4459"/>
    <s v="CUST02320"/>
    <s v="POL00037"/>
    <x v="11"/>
    <s v="North"/>
    <n v="67890.91"/>
    <d v="2025-11-28T00:00:00"/>
    <d v="2025-12-04T00:00:00"/>
    <s v="Settled"/>
    <n v="6"/>
    <n v="10"/>
    <s v="AGT032"/>
    <s v="Motor"/>
    <s v="Fast Track"/>
    <n v="1"/>
    <s v="Valid"/>
    <x v="1"/>
    <x v="2"/>
  </r>
  <r>
    <x v="4460"/>
    <s v="CUST00849"/>
    <s v="POL01078"/>
    <x v="11"/>
    <s v="South"/>
    <n v="89457.84"/>
    <d v="2025-02-08T00:00:00"/>
    <d v="2025-02-18T00:00:00"/>
    <s v="Settled"/>
    <n v="10"/>
    <n v="10"/>
    <s v="AGT018"/>
    <s v="Motor"/>
    <s v="Standard"/>
    <n v="1"/>
    <s v="Valid"/>
    <x v="0"/>
    <x v="0"/>
  </r>
  <r>
    <x v="4461"/>
    <s v="CUST02012"/>
    <s v="POL00552"/>
    <x v="12"/>
    <s v="South"/>
    <n v="65019.94"/>
    <d v="2025-06-08T00:00:00"/>
    <d v="2025-06-18T00:00:00"/>
    <s v="Settled"/>
    <n v="10"/>
    <n v="7"/>
    <s v="AGT070"/>
    <s v="Travel"/>
    <s v="Fast Track"/>
    <n v="1"/>
    <s v="Valid"/>
    <x v="1"/>
    <x v="0"/>
  </r>
  <r>
    <x v="4462"/>
    <s v="CUST02199"/>
    <s v="POL01158"/>
    <x v="0"/>
    <s v="Central"/>
    <n v="64300.47"/>
    <d v="2025-11-08T00:00:00"/>
    <m/>
    <s v="Under Review"/>
    <n v="12"/>
    <n v="10"/>
    <s v="AGT080"/>
    <s v="Motor"/>
    <s v="Standard"/>
    <n v="1"/>
    <s v="Valid"/>
    <x v="1"/>
    <x v="4"/>
  </r>
  <r>
    <x v="4463"/>
    <s v="CUST01634"/>
    <s v="POL00230"/>
    <x v="0"/>
    <s v="North"/>
    <n v="33016.71"/>
    <d v="2025-01-10T00:00:00"/>
    <d v="2025-01-16T00:00:00"/>
    <s v="Settled"/>
    <n v="6"/>
    <n v="10"/>
    <s v="AGT080"/>
    <s v="Motor"/>
    <s v="Fast Track"/>
    <n v="1"/>
    <s v="Valid"/>
    <x v="1"/>
    <x v="2"/>
  </r>
  <r>
    <x v="4464"/>
    <s v="CUST01441"/>
    <s v="POL01886"/>
    <x v="11"/>
    <s v="North"/>
    <n v="79560.91"/>
    <d v="2025-10-18T00:00:00"/>
    <d v="2025-11-08T00:00:00"/>
    <s v="Settled"/>
    <n v="21"/>
    <n v="10"/>
    <s v="AGT037"/>
    <s v="Motor"/>
    <s v="Manual Review"/>
    <n v="1"/>
    <s v="Valid"/>
    <x v="2"/>
    <x v="2"/>
  </r>
  <r>
    <x v="4465"/>
    <s v="CUST01468"/>
    <s v="POL01639"/>
    <x v="9"/>
    <m/>
    <n v="174845.03"/>
    <d v="2025-05-14T00:00:00"/>
    <d v="2025-05-29T00:00:00"/>
    <s v="Settled"/>
    <n v="15"/>
    <n v="12"/>
    <s v="AGT060"/>
    <s v="Home"/>
    <s v="Manual Review"/>
    <n v="1"/>
    <s v="Valid"/>
    <x v="2"/>
    <x v="2"/>
  </r>
  <r>
    <x v="4466"/>
    <s v="CUST02165"/>
    <s v="POL00872"/>
    <x v="5"/>
    <s v="North"/>
    <n v="19644"/>
    <d v="2025-06-28T00:00:00"/>
    <d v="2025-07-19T00:00:00"/>
    <s v="Settled"/>
    <n v="21"/>
    <n v="15"/>
    <s v="AGT067"/>
    <s v="Health"/>
    <s v="Manual Review"/>
    <n v="1"/>
    <s v="Valid"/>
    <x v="1"/>
    <x v="2"/>
  </r>
  <r>
    <x v="4467"/>
    <s v="CUST00931"/>
    <s v="POL02010"/>
    <x v="0"/>
    <s v="West"/>
    <n v="40644.93"/>
    <d v="2025-02-12T00:00:00"/>
    <d v="2025-02-19T00:00:00"/>
    <s v="Settled"/>
    <n v="7"/>
    <n v="10"/>
    <s v="AGT063"/>
    <s v="Motor"/>
    <s v="Fast Track"/>
    <n v="1"/>
    <s v="Valid"/>
    <x v="1"/>
    <x v="1"/>
  </r>
  <r>
    <x v="4468"/>
    <s v="CUST00676"/>
    <s v="POL00463"/>
    <x v="3"/>
    <s v="South"/>
    <n v="66247.12"/>
    <d v="2025-04-24T00:00:00"/>
    <d v="2025-04-30T00:00:00"/>
    <s v="Settled"/>
    <n v="6"/>
    <n v="10"/>
    <s v="AGT029"/>
    <s v="Motor"/>
    <s v="Standard"/>
    <n v="1"/>
    <s v="Valid"/>
    <x v="2"/>
    <x v="0"/>
  </r>
  <r>
    <x v="4469"/>
    <s v="CUST00504"/>
    <s v="POL00034"/>
    <x v="4"/>
    <s v="West"/>
    <n v="62206.3"/>
    <d v="2025-11-17T00:00:00"/>
    <d v="2025-11-25T00:00:00"/>
    <s v="Settled"/>
    <n v="8"/>
    <n v="15"/>
    <s v="AGT071"/>
    <s v="Health"/>
    <s v="Standard"/>
    <n v="1"/>
    <s v="Valid"/>
    <x v="0"/>
    <x v="1"/>
  </r>
  <r>
    <x v="4470"/>
    <s v="CUST00007"/>
    <s v="POL01526"/>
    <x v="3"/>
    <s v="West"/>
    <n v="70936.58"/>
    <d v="2025-11-06T00:00:00"/>
    <d v="2025-11-11T00:00:00"/>
    <s v="Settled"/>
    <n v="5"/>
    <n v="10"/>
    <s v="AGT053"/>
    <s v="Motor"/>
    <s v="Fast Track"/>
    <n v="1"/>
    <s v="Valid"/>
    <x v="4"/>
    <x v="1"/>
  </r>
  <r>
    <x v="4471"/>
    <s v="CUST01750"/>
    <s v="POL00517"/>
    <x v="6"/>
    <s v="East"/>
    <n v="73319.67"/>
    <d v="2025-02-17T00:00:00"/>
    <d v="2025-02-28T00:00:00"/>
    <s v="Settled"/>
    <n v="11"/>
    <n v="12"/>
    <s v="AGT008"/>
    <s v="Home"/>
    <s v="Standard"/>
    <n v="1"/>
    <s v="Valid"/>
    <x v="0"/>
    <x v="3"/>
  </r>
  <r>
    <x v="4472"/>
    <s v="CUST00888"/>
    <s v="POL02740"/>
    <x v="0"/>
    <s v="West"/>
    <n v="119520.46"/>
    <d v="2025-07-07T00:00:00"/>
    <d v="2025-07-16T00:00:00"/>
    <s v="Settled"/>
    <n v="9"/>
    <n v="10"/>
    <s v="AGT014"/>
    <s v="Motor"/>
    <s v="Manual Review"/>
    <n v="1"/>
    <s v="Valid"/>
    <x v="4"/>
    <x v="1"/>
  </r>
  <r>
    <x v="4473"/>
    <s v="CUST00616"/>
    <s v="POL00969"/>
    <x v="4"/>
    <s v="North"/>
    <n v="87887.19"/>
    <d v="2025-02-09T00:00:00"/>
    <d v="2025-03-01T00:00:00"/>
    <s v="Settled"/>
    <n v="20"/>
    <n v="15"/>
    <s v="AGT039"/>
    <s v="Health"/>
    <s v="Standard"/>
    <n v="1"/>
    <s v="Valid"/>
    <x v="0"/>
    <x v="2"/>
  </r>
  <r>
    <x v="4474"/>
    <s v="CUST00784"/>
    <s v="POL01373"/>
    <x v="5"/>
    <s v="East"/>
    <n v="26385.1"/>
    <d v="2025-11-27T00:00:00"/>
    <d v="2025-12-28T00:00:00"/>
    <s v="Settled"/>
    <n v="31"/>
    <n v="15"/>
    <s v="AGT076"/>
    <s v="Health"/>
    <s v="Fraud Review"/>
    <n v="1"/>
    <s v="Valid"/>
    <x v="2"/>
    <x v="3"/>
  </r>
  <r>
    <x v="4475"/>
    <s v="CUST00512"/>
    <s v="POL00942"/>
    <x v="14"/>
    <s v="East"/>
    <n v="136736.16"/>
    <d v="2025-06-02T00:00:00"/>
    <d v="2025-06-11T00:00:00"/>
    <s v="Settled"/>
    <n v="9"/>
    <n v="15"/>
    <s v="AGT059"/>
    <s v="Health"/>
    <s v="Fast Track"/>
    <n v="1"/>
    <s v="Valid"/>
    <x v="4"/>
    <x v="3"/>
  </r>
  <r>
    <x v="4476"/>
    <s v="CUST00345"/>
    <s v="POL01388"/>
    <x v="8"/>
    <s v="South"/>
    <n v="502939.05"/>
    <d v="2025-03-28T00:00:00"/>
    <d v="2025-04-17T00:00:00"/>
    <s v="Settled"/>
    <n v="20"/>
    <n v="20"/>
    <s v="AGT052"/>
    <s v="Life"/>
    <s v="Standard"/>
    <n v="1"/>
    <s v="Valid"/>
    <x v="2"/>
    <x v="0"/>
  </r>
  <r>
    <x v="4477"/>
    <s v="CUST01425"/>
    <s v="POL00311"/>
    <x v="0"/>
    <s v="North"/>
    <n v="63441.57"/>
    <d v="2025-06-30T00:00:00"/>
    <d v="2025-07-18T00:00:00"/>
    <s v="Settled"/>
    <n v="18"/>
    <n v="10"/>
    <s v="AGT049"/>
    <s v="Motor"/>
    <s v="Manual Review"/>
    <n v="1"/>
    <s v="Valid"/>
    <x v="2"/>
    <x v="2"/>
  </r>
  <r>
    <x v="4478"/>
    <s v="CUST01064"/>
    <s v="POL02989"/>
    <x v="6"/>
    <s v="East"/>
    <n v="33277.72"/>
    <d v="2025-03-09T00:00:00"/>
    <d v="2025-03-29T00:00:00"/>
    <s v="Settled"/>
    <n v="20"/>
    <n v="12"/>
    <s v="AGT074"/>
    <s v="Home"/>
    <s v="Standard"/>
    <n v="1"/>
    <s v="Valid"/>
    <x v="2"/>
    <x v="3"/>
  </r>
  <r>
    <x v="4479"/>
    <s v="CUST00601"/>
    <s v="POL00554"/>
    <x v="3"/>
    <s v="East"/>
    <n v="116822.95"/>
    <d v="2025-08-28T00:00:00"/>
    <m/>
    <s v="Under Review"/>
    <n v="23"/>
    <n v="10"/>
    <s v="AGT044"/>
    <s v="Motor"/>
    <s v="Manual Review"/>
    <n v="1"/>
    <s v="Valid"/>
    <x v="4"/>
    <x v="3"/>
  </r>
  <r>
    <x v="4480"/>
    <s v="CUST00331"/>
    <s v="POL01266"/>
    <x v="11"/>
    <s v="West"/>
    <n v="33450.81"/>
    <d v="2025-04-26T00:00:00"/>
    <d v="2025-05-09T00:00:00"/>
    <s v="Settled"/>
    <n v="13"/>
    <n v="10"/>
    <s v="AGT033"/>
    <s v="Motor"/>
    <s v="Standard"/>
    <n v="1"/>
    <s v="Valid"/>
    <x v="3"/>
    <x v="1"/>
  </r>
  <r>
    <x v="4481"/>
    <s v="CUST01319"/>
    <s v="POL02711"/>
    <x v="5"/>
    <s v="North"/>
    <n v="67209.009999999995"/>
    <d v="2025-05-03T00:00:00"/>
    <m/>
    <s v="Under Review"/>
    <n v="11"/>
    <n v="15"/>
    <s v="AGT031"/>
    <s v="Health"/>
    <s v="Standard"/>
    <n v="1"/>
    <s v="Valid"/>
    <x v="0"/>
    <x v="2"/>
  </r>
  <r>
    <x v="4482"/>
    <s v="CUST01227"/>
    <s v="POL01365"/>
    <x v="0"/>
    <s v="North"/>
    <n v="44754.13"/>
    <d v="2025-09-10T00:00:00"/>
    <d v="2025-09-21T00:00:00"/>
    <s v="Settled"/>
    <n v="11"/>
    <n v="10"/>
    <s v="AGT042"/>
    <s v="Motor"/>
    <s v="Standard"/>
    <n v="1"/>
    <s v="Valid"/>
    <x v="4"/>
    <x v="2"/>
  </r>
  <r>
    <x v="4483"/>
    <s v="CUST01423"/>
    <s v="POL02242"/>
    <x v="2"/>
    <s v="Central"/>
    <n v="117694.39"/>
    <d v="2025-10-27T00:00:00"/>
    <d v="2025-11-13T00:00:00"/>
    <s v="Settled"/>
    <n v="17"/>
    <n v="20"/>
    <s v="AGT018"/>
    <s v="Life"/>
    <s v="Standard"/>
    <n v="1"/>
    <s v="Valid"/>
    <x v="3"/>
    <x v="4"/>
  </r>
  <r>
    <x v="4484"/>
    <s v="CUST01210"/>
    <s v="POL00219"/>
    <x v="8"/>
    <s v="North"/>
    <n v="301198.07"/>
    <d v="2025-03-10T00:00:00"/>
    <d v="2025-04-02T00:00:00"/>
    <s v="Settled"/>
    <n v="23"/>
    <n v="20"/>
    <s v="AGT077"/>
    <s v="Life"/>
    <s v="Manual Review"/>
    <n v="1"/>
    <s v="Valid"/>
    <x v="0"/>
    <x v="2"/>
  </r>
  <r>
    <x v="4485"/>
    <s v="CUST00102"/>
    <s v="POL00948"/>
    <x v="2"/>
    <s v="Central"/>
    <n v="342259.13"/>
    <d v="2025-07-19T00:00:00"/>
    <d v="2025-08-10T00:00:00"/>
    <s v="Settled"/>
    <n v="22"/>
    <n v="20"/>
    <s v="AGT074"/>
    <s v="Life"/>
    <s v="Standard"/>
    <n v="1"/>
    <s v="Valid"/>
    <x v="0"/>
    <x v="4"/>
  </r>
  <r>
    <x v="4486"/>
    <s v="CUST01558"/>
    <s v="POL02432"/>
    <x v="16"/>
    <s v="West"/>
    <n v="32294.75"/>
    <d v="2025-04-13T00:00:00"/>
    <d v="2025-04-14T00:00:00"/>
    <s v="Rejected"/>
    <n v="1"/>
    <n v="7"/>
    <s v="AGT031"/>
    <s v="Travel"/>
    <s v="Fast Track"/>
    <n v="1"/>
    <s v="Valid"/>
    <x v="4"/>
    <x v="1"/>
  </r>
  <r>
    <x v="4487"/>
    <s v="CUST02314"/>
    <s v="POL00843"/>
    <x v="3"/>
    <s v="West"/>
    <n v="96006.44"/>
    <d v="2025-01-16T00:00:00"/>
    <d v="2025-01-19T00:00:00"/>
    <s v="Settled"/>
    <n v="3"/>
    <n v="12"/>
    <s v="AGT059"/>
    <s v="Home"/>
    <s v="Fast Track"/>
    <n v="1"/>
    <s v="Valid"/>
    <x v="4"/>
    <x v="1"/>
  </r>
  <r>
    <x v="4488"/>
    <s v="CUST02036"/>
    <s v="POL01325"/>
    <x v="4"/>
    <s v="South"/>
    <n v="52374.38"/>
    <d v="2025-03-27T00:00:00"/>
    <m/>
    <s v="Pending"/>
    <n v="16"/>
    <n v="15"/>
    <s v="AGT062"/>
    <s v="Health"/>
    <s v="Manual Review"/>
    <n v="1"/>
    <s v="Valid"/>
    <x v="2"/>
    <x v="0"/>
  </r>
  <r>
    <x v="4489"/>
    <s v="CUST01137"/>
    <s v="POL00257"/>
    <x v="8"/>
    <s v="Central"/>
    <n v="779534.17"/>
    <d v="2025-01-12T00:00:00"/>
    <d v="2025-01-29T00:00:00"/>
    <s v="Settled"/>
    <n v="17"/>
    <n v="20"/>
    <s v="AGT050"/>
    <s v="Life"/>
    <s v="Fast Track"/>
    <n v="1"/>
    <s v="Valid"/>
    <x v="0"/>
    <x v="4"/>
  </r>
  <r>
    <x v="4490"/>
    <s v="CUST00620"/>
    <s v="POL01615"/>
    <x v="9"/>
    <s v="Central"/>
    <n v="124083.02"/>
    <d v="2025-09-19T00:00:00"/>
    <d v="2025-09-28T00:00:00"/>
    <s v="Settled"/>
    <n v="9"/>
    <n v="12"/>
    <s v="AGT009"/>
    <s v="Home"/>
    <s v="Fast Track"/>
    <n v="1"/>
    <s v="Valid"/>
    <x v="3"/>
    <x v="4"/>
  </r>
  <r>
    <x v="4491"/>
    <s v="CUST00700"/>
    <s v="POL01117"/>
    <x v="14"/>
    <s v="West"/>
    <n v="46274.15"/>
    <d v="2025-06-06T00:00:00"/>
    <m/>
    <s v="Under Review"/>
    <n v="17"/>
    <n v="15"/>
    <s v="AGT007"/>
    <s v="Health"/>
    <s v="Fraud Review"/>
    <n v="1"/>
    <s v="Valid"/>
    <x v="4"/>
    <x v="1"/>
  </r>
  <r>
    <x v="4492"/>
    <s v="CUST01727"/>
    <s v="POL02754"/>
    <x v="14"/>
    <s v="West"/>
    <n v="113176.25"/>
    <d v="2025-07-01T00:00:00"/>
    <d v="2025-07-15T00:00:00"/>
    <s v="Settled"/>
    <n v="14"/>
    <n v="15"/>
    <s v="AGT058"/>
    <s v="Health"/>
    <s v="Manual Review"/>
    <n v="1"/>
    <s v="Valid"/>
    <x v="1"/>
    <x v="1"/>
  </r>
  <r>
    <x v="4493"/>
    <s v="CUST01743"/>
    <s v="POL01274"/>
    <x v="14"/>
    <s v="East"/>
    <n v="107719.23"/>
    <d v="2025-05-27T00:00:00"/>
    <d v="2025-06-17T00:00:00"/>
    <s v="Settled"/>
    <n v="21"/>
    <n v="15"/>
    <s v="AGT009"/>
    <s v="Health"/>
    <s v="Standard"/>
    <n v="1"/>
    <s v="Valid"/>
    <x v="1"/>
    <x v="3"/>
  </r>
  <r>
    <x v="4494"/>
    <s v="CUST02173"/>
    <s v="POL02647"/>
    <x v="4"/>
    <s v="North"/>
    <n v="126801.07"/>
    <d v="2025-04-01T00:00:00"/>
    <m/>
    <s v="Pending"/>
    <n v="26"/>
    <n v="15"/>
    <s v="AGT066"/>
    <s v="Health"/>
    <s v="Fraud Review"/>
    <n v="1"/>
    <s v="Valid"/>
    <x v="2"/>
    <x v="2"/>
  </r>
  <r>
    <x v="4495"/>
    <s v="CUST00748"/>
    <s v="POL02894"/>
    <x v="7"/>
    <s v="Central"/>
    <n v="29378.29"/>
    <d v="2025-06-01T00:00:00"/>
    <d v="2025-06-18T00:00:00"/>
    <s v="Settled"/>
    <n v="17"/>
    <n v="7"/>
    <s v="AGT035"/>
    <s v="Travel"/>
    <s v="Manual Review"/>
    <n v="1"/>
    <s v="Valid"/>
    <x v="0"/>
    <x v="4"/>
  </r>
  <r>
    <x v="4496"/>
    <s v="CUST02402"/>
    <s v="POL02685"/>
    <x v="6"/>
    <s v="North"/>
    <n v="73388.89"/>
    <d v="2025-02-21T00:00:00"/>
    <d v="2025-03-10T00:00:00"/>
    <s v="Settled"/>
    <n v="17"/>
    <n v="12"/>
    <s v="AGT065"/>
    <s v="Home"/>
    <s v="Standard"/>
    <n v="1"/>
    <s v="Valid"/>
    <x v="3"/>
    <x v="2"/>
  </r>
  <r>
    <x v="4497"/>
    <s v="CUST01370"/>
    <s v="POL02378"/>
    <x v="2"/>
    <s v="East"/>
    <n v="123180.15"/>
    <d v="2025-01-20T00:00:00"/>
    <d v="2025-02-08T00:00:00"/>
    <s v="Rejected"/>
    <n v="19"/>
    <n v="20"/>
    <s v="AGT011"/>
    <s v="Life"/>
    <s v="Standard"/>
    <n v="1"/>
    <s v="Valid"/>
    <x v="1"/>
    <x v="3"/>
  </r>
  <r>
    <x v="4498"/>
    <s v="CUST01050"/>
    <s v="POL01869"/>
    <x v="0"/>
    <s v="South"/>
    <n v="46048.46"/>
    <d v="2025-02-22T00:00:00"/>
    <d v="2025-02-26T00:00:00"/>
    <s v="Settled"/>
    <n v="4"/>
    <n v="10"/>
    <s v="AGT032"/>
    <s v="Motor"/>
    <s v="Standard"/>
    <n v="1"/>
    <s v="Valid"/>
    <x v="4"/>
    <x v="0"/>
  </r>
  <r>
    <x v="4499"/>
    <s v="CUST01734"/>
    <s v="POL01534"/>
    <x v="13"/>
    <s v="West"/>
    <n v="28963.45"/>
    <d v="2025-01-18T00:00:00"/>
    <d v="2025-02-10T00:00:00"/>
    <s v="Settled"/>
    <n v="23"/>
    <n v="15"/>
    <s v="AGT012"/>
    <s v="Health"/>
    <s v="Fraud Review"/>
    <n v="1"/>
    <s v="Valid"/>
    <x v="0"/>
    <x v="1"/>
  </r>
  <r>
    <x v="4500"/>
    <s v="CUST00577"/>
    <s v="POL00261"/>
    <x v="9"/>
    <s v="West"/>
    <n v="133753.79"/>
    <d v="2025-07-04T00:00:00"/>
    <d v="2025-07-18T00:00:00"/>
    <s v="Rejected"/>
    <n v="14"/>
    <n v="12"/>
    <s v="AGT040"/>
    <s v="Home"/>
    <s v="Fast Track"/>
    <n v="1"/>
    <s v="Valid"/>
    <x v="3"/>
    <x v="1"/>
  </r>
  <r>
    <x v="4501"/>
    <s v="CUST01852"/>
    <s v="POL00432"/>
    <x v="1"/>
    <s v="West"/>
    <n v="105612.88"/>
    <d v="2025-01-21T00:00:00"/>
    <m/>
    <s v="Under Review"/>
    <n v="13"/>
    <n v="20"/>
    <s v="AGT007"/>
    <s v="Life"/>
    <s v="Standard"/>
    <n v="1"/>
    <s v="Valid"/>
    <x v="2"/>
    <x v="1"/>
  </r>
  <r>
    <x v="4502"/>
    <s v="CUST01901"/>
    <s v="POL01217"/>
    <x v="4"/>
    <s v="North"/>
    <n v="67464.75"/>
    <d v="2025-05-10T00:00:00"/>
    <d v="2025-05-29T00:00:00"/>
    <s v="Settled"/>
    <n v="19"/>
    <n v="15"/>
    <s v="AGT023"/>
    <s v="Health"/>
    <s v="Standard"/>
    <n v="1"/>
    <s v="Valid"/>
    <x v="0"/>
    <x v="2"/>
  </r>
  <r>
    <x v="4503"/>
    <s v="CUST01929"/>
    <s v="POL02100"/>
    <x v="4"/>
    <s v="South"/>
    <n v="136520.88"/>
    <d v="2025-09-03T00:00:00"/>
    <m/>
    <s v="Pending"/>
    <n v="6"/>
    <n v="15"/>
    <s v="AGT024"/>
    <s v="Health"/>
    <s v="Fast Track"/>
    <n v="1"/>
    <s v="Valid"/>
    <x v="3"/>
    <x v="0"/>
  </r>
  <r>
    <x v="4504"/>
    <s v="CUST00448"/>
    <s v="POL00016"/>
    <x v="9"/>
    <s v="North"/>
    <n v="93984.18"/>
    <d v="2025-07-12T00:00:00"/>
    <m/>
    <s v="Pending"/>
    <n v="9"/>
    <n v="12"/>
    <s v="AGT041"/>
    <s v="Home"/>
    <s v="Standard"/>
    <n v="1"/>
    <s v="Valid"/>
    <x v="0"/>
    <x v="2"/>
  </r>
  <r>
    <x v="4505"/>
    <s v="CUST02048"/>
    <s v="POL02996"/>
    <x v="10"/>
    <s v="Central"/>
    <n v="28869.51"/>
    <d v="2025-07-20T00:00:00"/>
    <d v="2025-08-04T00:00:00"/>
    <s v="Settled"/>
    <n v="15"/>
    <n v="7"/>
    <s v="AGT001"/>
    <s v="Travel"/>
    <s v="Manual Review"/>
    <n v="1"/>
    <s v="Valid"/>
    <x v="3"/>
    <x v="4"/>
  </r>
  <r>
    <x v="4506"/>
    <s v="CUST00413"/>
    <s v="POL03177"/>
    <x v="14"/>
    <s v="North"/>
    <n v="113398.86"/>
    <d v="2025-04-07T00:00:00"/>
    <d v="2025-04-23T00:00:00"/>
    <s v="Settled"/>
    <n v="16"/>
    <n v="15"/>
    <s v="AGT026"/>
    <s v="Health"/>
    <s v="Standard"/>
    <n v="1"/>
    <s v="Valid"/>
    <x v="1"/>
    <x v="2"/>
  </r>
  <r>
    <x v="4507"/>
    <s v="CUST00131"/>
    <s v="POL00250"/>
    <x v="12"/>
    <s v="Central"/>
    <n v="41881.599999999999"/>
    <d v="2025-02-15T00:00:00"/>
    <d v="2025-02-19T00:00:00"/>
    <s v="Settled"/>
    <n v="4"/>
    <n v="7"/>
    <s v="AGT059"/>
    <s v="Travel"/>
    <s v="Standard"/>
    <n v="1"/>
    <s v="Valid"/>
    <x v="2"/>
    <x v="4"/>
  </r>
  <r>
    <x v="4508"/>
    <s v="CUST02071"/>
    <s v="POL00309"/>
    <x v="2"/>
    <s v="North"/>
    <n v="588997.54"/>
    <d v="2025-02-21T00:00:00"/>
    <d v="2025-03-12T00:00:00"/>
    <s v="Settled"/>
    <n v="19"/>
    <n v="20"/>
    <s v="AGT033"/>
    <s v="Life"/>
    <s v="Standard"/>
    <n v="1"/>
    <s v="Valid"/>
    <x v="3"/>
    <x v="2"/>
  </r>
  <r>
    <x v="4509"/>
    <s v="CUST00733"/>
    <s v="POL02716"/>
    <x v="14"/>
    <s v="Central"/>
    <n v="122586.87"/>
    <d v="2025-05-24T00:00:00"/>
    <d v="2025-06-01T00:00:00"/>
    <s v="Settled"/>
    <n v="8"/>
    <n v="15"/>
    <s v="AGT048"/>
    <s v="Health"/>
    <s v="Standard"/>
    <n v="1"/>
    <s v="Valid"/>
    <x v="1"/>
    <x v="4"/>
  </r>
  <r>
    <x v="4510"/>
    <s v="CUST00213"/>
    <s v="POL00640"/>
    <x v="7"/>
    <s v="East"/>
    <n v="37855.599999999999"/>
    <d v="2025-10-25T00:00:00"/>
    <d v="2025-11-11T00:00:00"/>
    <s v="Settled"/>
    <n v="17"/>
    <n v="7"/>
    <s v="AGT069"/>
    <s v="Travel"/>
    <s v="Manual Review"/>
    <n v="1"/>
    <s v="Valid"/>
    <x v="3"/>
    <x v="3"/>
  </r>
  <r>
    <x v="4511"/>
    <s v="CUST00842"/>
    <s v="POL00577"/>
    <x v="14"/>
    <s v="West"/>
    <n v="23752.99"/>
    <d v="2025-11-11T00:00:00"/>
    <d v="2025-11-23T00:00:00"/>
    <s v="Settled"/>
    <n v="12"/>
    <n v="15"/>
    <s v="AGT041"/>
    <s v="Health"/>
    <s v="Standard"/>
    <n v="1"/>
    <s v="Valid"/>
    <x v="0"/>
    <x v="1"/>
  </r>
  <r>
    <x v="4512"/>
    <s v="CUST00334"/>
    <s v="POL00600"/>
    <x v="1"/>
    <s v="West"/>
    <n v="351026.35"/>
    <d v="2025-02-15T00:00:00"/>
    <d v="2025-03-22T00:00:00"/>
    <s v="Settled"/>
    <n v="35"/>
    <n v="20"/>
    <s v="AGT071"/>
    <s v="Life"/>
    <s v="Fraud Review"/>
    <n v="1"/>
    <s v="Valid"/>
    <x v="0"/>
    <x v="1"/>
  </r>
  <r>
    <x v="4513"/>
    <s v="CUST01562"/>
    <s v="POL02245"/>
    <x v="10"/>
    <s v="West"/>
    <n v="88170.08"/>
    <d v="2025-01-24T00:00:00"/>
    <d v="2025-01-25T00:00:00"/>
    <s v="Settled"/>
    <n v="1"/>
    <n v="7"/>
    <s v="AGT079"/>
    <s v="Travel"/>
    <s v="Fast Track"/>
    <n v="1"/>
    <s v="Valid"/>
    <x v="0"/>
    <x v="1"/>
  </r>
  <r>
    <x v="4514"/>
    <s v="CUST01478"/>
    <s v="POL00425"/>
    <x v="10"/>
    <s v="West"/>
    <n v="45696.02"/>
    <d v="2025-06-05T00:00:00"/>
    <d v="2025-06-27T00:00:00"/>
    <s v="Settled"/>
    <n v="22"/>
    <n v="7"/>
    <s v="AGT043"/>
    <s v="Travel"/>
    <s v="Fraud Review"/>
    <n v="1"/>
    <s v="Valid"/>
    <x v="2"/>
    <x v="1"/>
  </r>
  <r>
    <x v="4515"/>
    <s v="CUST01865"/>
    <s v="POL00589"/>
    <x v="8"/>
    <s v="South"/>
    <n v="563434.6"/>
    <d v="2025-03-05T00:00:00"/>
    <d v="2025-03-30T00:00:00"/>
    <s v="Rejected"/>
    <n v="25"/>
    <n v="20"/>
    <s v="AGT039"/>
    <s v="Life"/>
    <s v="Standard"/>
    <n v="1"/>
    <s v="Valid"/>
    <x v="0"/>
    <x v="0"/>
  </r>
  <r>
    <x v="4516"/>
    <s v="CUST01367"/>
    <s v="POL01273"/>
    <x v="3"/>
    <s v="Central"/>
    <n v="41934.370000000003"/>
    <d v="2025-02-15T00:00:00"/>
    <d v="2025-03-04T00:00:00"/>
    <s v="Settled"/>
    <n v="17"/>
    <n v="10"/>
    <s v="AGT026"/>
    <s v="Motor"/>
    <s v="Standard"/>
    <n v="1"/>
    <s v="Valid"/>
    <x v="1"/>
    <x v="4"/>
  </r>
  <r>
    <x v="4517"/>
    <s v="CUST01887"/>
    <s v="POL01921"/>
    <x v="2"/>
    <s v="West"/>
    <n v="286868.33"/>
    <d v="2025-05-11T00:00:00"/>
    <d v="2025-06-06T00:00:00"/>
    <s v="Rejected"/>
    <n v="26"/>
    <n v="20"/>
    <s v="AGT070"/>
    <s v="Life"/>
    <s v="Standard"/>
    <n v="1"/>
    <s v="Valid"/>
    <x v="3"/>
    <x v="1"/>
  </r>
  <r>
    <x v="4518"/>
    <s v="CUST00328"/>
    <s v="POL03169"/>
    <x v="3"/>
    <s v="North"/>
    <n v="93818.16"/>
    <d v="2025-11-18T00:00:00"/>
    <d v="2025-12-06T00:00:00"/>
    <s v="Settled"/>
    <n v="18"/>
    <n v="10"/>
    <s v="AGT063"/>
    <s v="Motor"/>
    <s v="Manual Review"/>
    <n v="1"/>
    <s v="Valid"/>
    <x v="2"/>
    <x v="2"/>
  </r>
  <r>
    <x v="4519"/>
    <s v="CUST00678"/>
    <s v="POL00761"/>
    <x v="4"/>
    <s v="South"/>
    <n v="113365.59"/>
    <d v="2025-03-20T00:00:00"/>
    <d v="2025-03-29T00:00:00"/>
    <s v="Settled"/>
    <n v="9"/>
    <n v="15"/>
    <s v="AGT016"/>
    <s v="Health"/>
    <s v="Standard"/>
    <n v="1"/>
    <s v="Valid"/>
    <x v="3"/>
    <x v="0"/>
  </r>
  <r>
    <x v="4520"/>
    <s v="CUST01532"/>
    <s v="POL00816"/>
    <x v="6"/>
    <s v="East"/>
    <n v="183836.77"/>
    <d v="2025-01-29T00:00:00"/>
    <m/>
    <s v="Pending"/>
    <n v="16"/>
    <n v="12"/>
    <s v="AGT053"/>
    <s v="Home"/>
    <s v="Fast Track"/>
    <n v="1"/>
    <s v="Valid"/>
    <x v="3"/>
    <x v="3"/>
  </r>
  <r>
    <x v="4521"/>
    <s v="CUST00866"/>
    <s v="POL01734"/>
    <x v="1"/>
    <s v="Central"/>
    <n v="143519.73000000001"/>
    <d v="2025-02-22T00:00:00"/>
    <m/>
    <s v="Pending"/>
    <n v="27"/>
    <n v="20"/>
    <s v="AGT022"/>
    <s v="Life"/>
    <s v="Manual Review"/>
    <n v="1"/>
    <s v="Valid"/>
    <x v="3"/>
    <x v="4"/>
  </r>
  <r>
    <x v="4522"/>
    <s v="CUST00723"/>
    <s v="POL01337"/>
    <x v="4"/>
    <s v="West"/>
    <n v="50761.38"/>
    <d v="2025-07-27T00:00:00"/>
    <d v="2025-08-14T00:00:00"/>
    <s v="Settled"/>
    <n v="18"/>
    <n v="15"/>
    <s v="AGT080"/>
    <s v="Health"/>
    <s v="Standard"/>
    <n v="1"/>
    <s v="Valid"/>
    <x v="0"/>
    <x v="1"/>
  </r>
  <r>
    <x v="4523"/>
    <s v="CUST01887"/>
    <s v="POL01921"/>
    <x v="2"/>
    <s v="South"/>
    <n v="129388.05"/>
    <d v="2025-11-22T00:00:00"/>
    <m/>
    <s v="Under Review"/>
    <n v="8"/>
    <n v="20"/>
    <s v="AGT027"/>
    <s v="Life"/>
    <s v="Standard"/>
    <n v="1"/>
    <s v="Valid"/>
    <x v="3"/>
    <x v="0"/>
  </r>
  <r>
    <x v="4524"/>
    <s v="CUST01297"/>
    <s v="POL00789"/>
    <x v="8"/>
    <s v="West"/>
    <n v="354924.83"/>
    <d v="2025-11-17T00:00:00"/>
    <d v="2025-12-11T00:00:00"/>
    <s v="Settled"/>
    <n v="24"/>
    <n v="20"/>
    <s v="AGT007"/>
    <s v="Life"/>
    <s v="Manual Review"/>
    <n v="1"/>
    <s v="Valid"/>
    <x v="0"/>
    <x v="1"/>
  </r>
  <r>
    <x v="4525"/>
    <s v="CUST01053"/>
    <s v="POL01980"/>
    <x v="10"/>
    <s v="North"/>
    <n v="26561.43"/>
    <d v="2025-09-13T00:00:00"/>
    <m/>
    <s v="Under Review"/>
    <n v="2"/>
    <n v="7"/>
    <s v="AGT080"/>
    <s v="Travel"/>
    <s v="Fast Track"/>
    <n v="1"/>
    <s v="Valid"/>
    <x v="3"/>
    <x v="2"/>
  </r>
  <r>
    <x v="4526"/>
    <s v="CUST00645"/>
    <s v="POL02962"/>
    <x v="11"/>
    <s v="South"/>
    <n v="57277.87"/>
    <d v="2025-06-26T00:00:00"/>
    <d v="2025-06-27T00:00:00"/>
    <s v="Settled"/>
    <n v="1"/>
    <n v="10"/>
    <s v="AGT049"/>
    <s v="Motor"/>
    <s v="Standard"/>
    <n v="1"/>
    <s v="Valid"/>
    <x v="0"/>
    <x v="0"/>
  </r>
  <r>
    <x v="4527"/>
    <s v="CUST02035"/>
    <s v="POL02185"/>
    <x v="9"/>
    <s v="West"/>
    <n v="70672.289999999994"/>
    <d v="2025-09-01T00:00:00"/>
    <d v="2025-09-18T00:00:00"/>
    <s v="Settled"/>
    <n v="17"/>
    <n v="12"/>
    <s v="AGT073"/>
    <s v="Home"/>
    <s v="Manual Review"/>
    <n v="1"/>
    <s v="Valid"/>
    <x v="1"/>
    <x v="1"/>
  </r>
  <r>
    <x v="4528"/>
    <s v="CUST01733"/>
    <s v="POL02353"/>
    <x v="4"/>
    <m/>
    <n v="49126.92"/>
    <d v="2025-01-21T00:00:00"/>
    <d v="2025-02-01T00:00:00"/>
    <s v="Settled"/>
    <n v="11"/>
    <n v="15"/>
    <s v="AGT072"/>
    <s v="Health"/>
    <s v="Standard"/>
    <n v="1"/>
    <s v="Valid"/>
    <x v="0"/>
    <x v="1"/>
  </r>
  <r>
    <x v="4529"/>
    <s v="CUST01560"/>
    <s v="POL00221"/>
    <x v="3"/>
    <s v="South"/>
    <n v="65078.16"/>
    <d v="2025-11-08T00:00:00"/>
    <d v="2025-11-09T00:00:00"/>
    <s v="Settled"/>
    <n v="1"/>
    <n v="10"/>
    <s v="AGT036"/>
    <s v="Motor"/>
    <s v="Fast Track"/>
    <n v="1"/>
    <s v="Valid"/>
    <x v="0"/>
    <x v="0"/>
  </r>
  <r>
    <x v="4530"/>
    <s v="CUST01160"/>
    <s v="POL02888"/>
    <x v="10"/>
    <m/>
    <n v="61619.67"/>
    <d v="2025-09-20T00:00:00"/>
    <d v="2025-09-30T00:00:00"/>
    <s v="Settled"/>
    <n v="10"/>
    <n v="7"/>
    <s v="AGT036"/>
    <s v="Travel"/>
    <s v="Manual Review"/>
    <n v="1"/>
    <s v="Valid"/>
    <x v="2"/>
    <x v="2"/>
  </r>
  <r>
    <x v="4531"/>
    <s v="CUST01388"/>
    <s v="POL02251"/>
    <x v="14"/>
    <s v="North"/>
    <n v="235441.46"/>
    <d v="2025-03-04T00:00:00"/>
    <d v="2025-04-08T00:00:00"/>
    <s v="Settled"/>
    <n v="35"/>
    <n v="15"/>
    <s v="AGT068"/>
    <s v="Health"/>
    <s v="Fraud Review"/>
    <n v="1"/>
    <s v="Valid"/>
    <x v="0"/>
    <x v="2"/>
  </r>
  <r>
    <x v="4532"/>
    <s v="CUST00728"/>
    <s v="POL02007"/>
    <x v="3"/>
    <s v="North"/>
    <n v="305386.58"/>
    <d v="2025-04-09T00:00:00"/>
    <m/>
    <s v="Under Review"/>
    <n v="17"/>
    <n v="12"/>
    <s v="AGT031"/>
    <s v="Home"/>
    <s v="Standard"/>
    <n v="1"/>
    <s v="Valid"/>
    <x v="2"/>
    <x v="2"/>
  </r>
  <r>
    <x v="4533"/>
    <s v="CUST00615"/>
    <s v="POL00495"/>
    <x v="5"/>
    <s v="North"/>
    <n v="62688.35"/>
    <d v="2025-10-25T00:00:00"/>
    <d v="2025-10-31T00:00:00"/>
    <s v="Settled"/>
    <n v="6"/>
    <n v="15"/>
    <s v="AGT019"/>
    <s v="Health"/>
    <s v="Fast Track"/>
    <n v="1"/>
    <s v="Valid"/>
    <x v="1"/>
    <x v="2"/>
  </r>
  <r>
    <x v="4534"/>
    <s v="CUST01328"/>
    <s v="POL01773"/>
    <x v="1"/>
    <s v="East"/>
    <n v="139047.87"/>
    <d v="2025-07-01T00:00:00"/>
    <m/>
    <s v="Under Review"/>
    <n v="23"/>
    <n v="20"/>
    <s v="AGT046"/>
    <s v="Life"/>
    <s v="Manual Review"/>
    <n v="1"/>
    <s v="Valid"/>
    <x v="3"/>
    <x v="3"/>
  </r>
  <r>
    <x v="4535"/>
    <s v="CUST00995"/>
    <s v="POL02167"/>
    <x v="8"/>
    <s v="Central"/>
    <n v="532822.37"/>
    <d v="2025-11-25T00:00:00"/>
    <d v="2025-12-19T00:00:00"/>
    <s v="Rejected"/>
    <n v="24"/>
    <n v="20"/>
    <s v="AGT048"/>
    <s v="Life"/>
    <s v="Standard"/>
    <n v="1"/>
    <s v="Valid"/>
    <x v="2"/>
    <x v="4"/>
  </r>
  <r>
    <x v="4536"/>
    <s v="CUST00210"/>
    <s v="POL01996"/>
    <x v="4"/>
    <s v="North"/>
    <n v="194640.12"/>
    <d v="2025-05-14T00:00:00"/>
    <d v="2025-05-25T00:00:00"/>
    <s v="Settled"/>
    <n v="11"/>
    <n v="15"/>
    <s v="AGT066"/>
    <s v="Health"/>
    <s v="Manual Review"/>
    <n v="1"/>
    <s v="Valid"/>
    <x v="0"/>
    <x v="2"/>
  </r>
  <r>
    <x v="4537"/>
    <s v="CUST00593"/>
    <s v="POL00397"/>
    <x v="4"/>
    <s v="Central"/>
    <n v="111508.04"/>
    <d v="2025-07-15T00:00:00"/>
    <d v="2025-08-05T00:00:00"/>
    <s v="Settled"/>
    <n v="21"/>
    <n v="15"/>
    <s v="AGT013"/>
    <s v="Health"/>
    <s v="Standard"/>
    <n v="1"/>
    <s v="Valid"/>
    <x v="4"/>
    <x v="4"/>
  </r>
  <r>
    <x v="4538"/>
    <s v="CUST02333"/>
    <s v="POL00132"/>
    <x v="1"/>
    <s v="West"/>
    <n v="295555.8"/>
    <d v="2025-01-02T00:00:00"/>
    <m/>
    <s v="Under Review"/>
    <n v="30"/>
    <n v="20"/>
    <s v="AGT039"/>
    <s v="Life"/>
    <s v="Fraud Review"/>
    <n v="1"/>
    <s v="Valid"/>
    <x v="0"/>
    <x v="1"/>
  </r>
  <r>
    <x v="4539"/>
    <s v="CUST01296"/>
    <s v="POL01535"/>
    <x v="15"/>
    <s v="North"/>
    <n v="43246.71"/>
    <d v="2025-10-29T00:00:00"/>
    <m/>
    <s v="Pending"/>
    <n v="30"/>
    <n v="10"/>
    <s v="AGT047"/>
    <s v="Motor"/>
    <s v="Fraud Review"/>
    <n v="1"/>
    <s v="Valid"/>
    <x v="0"/>
    <x v="2"/>
  </r>
  <r>
    <x v="4540"/>
    <s v="CUST01182"/>
    <s v="POL02296"/>
    <x v="0"/>
    <s v="South"/>
    <n v="96350.73"/>
    <d v="2025-10-06T00:00:00"/>
    <m/>
    <s v="Pending"/>
    <n v="11"/>
    <n v="10"/>
    <s v="AGT077"/>
    <s v="Motor"/>
    <s v="Standard"/>
    <n v="1"/>
    <s v="Valid"/>
    <x v="2"/>
    <x v="0"/>
  </r>
  <r>
    <x v="4541"/>
    <s v="CUST00552"/>
    <s v="POL01238"/>
    <x v="4"/>
    <s v="North"/>
    <n v="123577.01"/>
    <d v="2025-09-30T00:00:00"/>
    <d v="2025-10-05T00:00:00"/>
    <s v="Settled"/>
    <n v="5"/>
    <n v="15"/>
    <s v="AGT018"/>
    <s v="Health"/>
    <s v="Standard"/>
    <n v="1"/>
    <s v="Valid"/>
    <x v="2"/>
    <x v="2"/>
  </r>
  <r>
    <x v="4542"/>
    <s v="CUST01693"/>
    <s v="POL02201"/>
    <x v="2"/>
    <s v="West"/>
    <n v="360583.27"/>
    <d v="2025-09-10T00:00:00"/>
    <d v="2025-09-23T00:00:00"/>
    <s v="Settled"/>
    <n v="13"/>
    <n v="20"/>
    <s v="AGT050"/>
    <s v="Life"/>
    <s v="Fast Track"/>
    <n v="1"/>
    <s v="Valid"/>
    <x v="1"/>
    <x v="1"/>
  </r>
  <r>
    <x v="4543"/>
    <s v="CUST01910"/>
    <s v="POL03096"/>
    <x v="11"/>
    <s v="West"/>
    <n v="31664.38"/>
    <d v="2025-04-17T00:00:00"/>
    <d v="2025-04-23T00:00:00"/>
    <s v="Settled"/>
    <n v="6"/>
    <n v="10"/>
    <s v="AGT047"/>
    <s v="Motor"/>
    <s v="Fast Track"/>
    <n v="1"/>
    <s v="Valid"/>
    <x v="2"/>
    <x v="1"/>
  </r>
  <r>
    <x v="4544"/>
    <s v="CUST01257"/>
    <s v="POL02847"/>
    <x v="0"/>
    <s v="South"/>
    <n v="34074.89"/>
    <d v="2025-01-12T00:00:00"/>
    <d v="2025-01-13T00:00:00"/>
    <s v="Settled"/>
    <n v="1"/>
    <n v="10"/>
    <s v="AGT077"/>
    <s v="Motor"/>
    <s v="Standard"/>
    <n v="1"/>
    <s v="Valid"/>
    <x v="3"/>
    <x v="0"/>
  </r>
  <r>
    <x v="4545"/>
    <s v="CUST01912"/>
    <s v="POL02019"/>
    <x v="6"/>
    <s v="North"/>
    <n v="103486.14"/>
    <d v="2025-04-22T00:00:00"/>
    <d v="2025-05-09T00:00:00"/>
    <s v="Settled"/>
    <n v="17"/>
    <n v="12"/>
    <s v="AGT035"/>
    <s v="Home"/>
    <s v="Manual Review"/>
    <n v="1"/>
    <s v="Valid"/>
    <x v="2"/>
    <x v="2"/>
  </r>
  <r>
    <x v="4546"/>
    <s v="CUST00114"/>
    <s v="POL02331"/>
    <x v="10"/>
    <s v="North"/>
    <n v="59052.04"/>
    <d v="2025-08-13T00:00:00"/>
    <d v="2025-08-21T00:00:00"/>
    <s v="Settled"/>
    <n v="8"/>
    <n v="7"/>
    <s v="AGT015"/>
    <s v="Travel"/>
    <s v="Standard"/>
    <n v="1"/>
    <s v="Valid"/>
    <x v="0"/>
    <x v="2"/>
  </r>
  <r>
    <x v="4547"/>
    <s v="CUST01142"/>
    <s v="POL00283"/>
    <x v="9"/>
    <s v="West"/>
    <n v="198695.01"/>
    <d v="2025-08-14T00:00:00"/>
    <d v="2025-08-15T00:00:00"/>
    <s v="Settled"/>
    <n v="1"/>
    <n v="12"/>
    <s v="AGT045"/>
    <s v="Home"/>
    <s v="Standard"/>
    <n v="1"/>
    <s v="Valid"/>
    <x v="2"/>
    <x v="1"/>
  </r>
  <r>
    <x v="4548"/>
    <s v="CUST00032"/>
    <s v="POL00273"/>
    <x v="14"/>
    <s v="North"/>
    <n v="65577.89"/>
    <d v="2025-10-15T00:00:00"/>
    <m/>
    <s v="Pending"/>
    <n v="12"/>
    <n v="15"/>
    <s v="AGT069"/>
    <s v="Health"/>
    <s v="Fast Track"/>
    <n v="1"/>
    <s v="Valid"/>
    <x v="0"/>
    <x v="2"/>
  </r>
  <r>
    <x v="4549"/>
    <s v="CUST01283"/>
    <s v="POL02243"/>
    <x v="3"/>
    <s v="East"/>
    <n v="19824.48"/>
    <d v="2025-07-04T00:00:00"/>
    <d v="2025-07-28T00:00:00"/>
    <s v="Settled"/>
    <n v="24"/>
    <n v="10"/>
    <s v="AGT013"/>
    <s v="Motor"/>
    <s v="Manual Review"/>
    <n v="1"/>
    <s v="Valid"/>
    <x v="4"/>
    <x v="3"/>
  </r>
  <r>
    <x v="4550"/>
    <s v="CUST00089"/>
    <s v="POL02564"/>
    <x v="2"/>
    <s v="East"/>
    <n v="714581.93"/>
    <d v="2025-04-25T00:00:00"/>
    <d v="2025-05-21T00:00:00"/>
    <s v="Settled"/>
    <n v="26"/>
    <n v="20"/>
    <s v="AGT058"/>
    <s v="Life"/>
    <s v="Standard"/>
    <n v="1"/>
    <s v="Valid"/>
    <x v="1"/>
    <x v="3"/>
  </r>
  <r>
    <x v="4551"/>
    <s v="CUST02207"/>
    <s v="POL00622"/>
    <x v="0"/>
    <s v="West"/>
    <n v="145616.46"/>
    <d v="2025-05-09T00:00:00"/>
    <d v="2025-05-16T00:00:00"/>
    <s v="Settled"/>
    <n v="7"/>
    <n v="10"/>
    <s v="AGT041"/>
    <s v="Motor"/>
    <s v="Standard"/>
    <n v="1"/>
    <s v="Valid"/>
    <x v="2"/>
    <x v="1"/>
  </r>
  <r>
    <x v="4552"/>
    <s v="CUST00992"/>
    <s v="POL01896"/>
    <x v="12"/>
    <s v="North"/>
    <n v="32516.52"/>
    <d v="2025-11-24T00:00:00"/>
    <d v="2025-11-26T00:00:00"/>
    <s v="Settled"/>
    <n v="2"/>
    <n v="7"/>
    <s v="AGT064"/>
    <s v="Travel"/>
    <s v="Standard"/>
    <n v="1"/>
    <s v="Valid"/>
    <x v="2"/>
    <x v="2"/>
  </r>
  <r>
    <x v="4553"/>
    <s v="CUST01970"/>
    <s v="POL00916"/>
    <x v="11"/>
    <s v="East"/>
    <n v="49150.98"/>
    <d v="2025-01-16T00:00:00"/>
    <d v="2025-01-28T00:00:00"/>
    <s v="Settled"/>
    <n v="12"/>
    <n v="10"/>
    <s v="AGT026"/>
    <s v="Motor"/>
    <s v="Standard"/>
    <n v="1"/>
    <s v="Valid"/>
    <x v="3"/>
    <x v="3"/>
  </r>
  <r>
    <x v="4554"/>
    <s v="CUST01858"/>
    <s v="POL00348"/>
    <x v="14"/>
    <s v="East"/>
    <n v="69614.600000000006"/>
    <d v="2025-08-08T00:00:00"/>
    <d v="2025-08-19T00:00:00"/>
    <s v="Settled"/>
    <n v="11"/>
    <n v="15"/>
    <s v="AGT069"/>
    <s v="Health"/>
    <s v="Fast Track"/>
    <n v="1"/>
    <s v="Valid"/>
    <x v="3"/>
    <x v="3"/>
  </r>
  <r>
    <x v="4555"/>
    <s v="CUST00433"/>
    <s v="POL01212"/>
    <x v="0"/>
    <s v="West"/>
    <n v="119059.58"/>
    <d v="2025-01-08T00:00:00"/>
    <d v="2025-01-15T00:00:00"/>
    <s v="Settled"/>
    <n v="7"/>
    <n v="10"/>
    <s v="AGT012"/>
    <s v="Motor"/>
    <s v="Standard"/>
    <n v="1"/>
    <s v="Valid"/>
    <x v="1"/>
    <x v="1"/>
  </r>
  <r>
    <x v="4556"/>
    <s v="CUST02093"/>
    <s v="POL01433"/>
    <x v="11"/>
    <s v="East"/>
    <n v="92145.49"/>
    <d v="2025-06-04T00:00:00"/>
    <d v="2025-06-20T00:00:00"/>
    <s v="Settled"/>
    <n v="16"/>
    <n v="10"/>
    <s v="AGT043"/>
    <s v="Motor"/>
    <s v="Standard"/>
    <n v="1"/>
    <s v="Valid"/>
    <x v="0"/>
    <x v="3"/>
  </r>
  <r>
    <x v="4557"/>
    <s v="CUST01277"/>
    <s v="POL02484"/>
    <x v="3"/>
    <s v="South"/>
    <n v="49214.16"/>
    <d v="2025-02-02T00:00:00"/>
    <d v="2025-02-23T00:00:00"/>
    <s v="Settled"/>
    <n v="21"/>
    <n v="10"/>
    <s v="AGT041"/>
    <s v="Motor"/>
    <s v="Fraud Review"/>
    <n v="1"/>
    <s v="Valid"/>
    <x v="0"/>
    <x v="0"/>
  </r>
  <r>
    <x v="4558"/>
    <s v="CUST00478"/>
    <s v="POL02767"/>
    <x v="7"/>
    <s v="North"/>
    <n v="125492.75"/>
    <d v="2025-03-17T00:00:00"/>
    <m/>
    <s v="Under Review"/>
    <n v="1"/>
    <n v="7"/>
    <s v="AGT023"/>
    <s v="Travel"/>
    <s v="Standard"/>
    <n v="1"/>
    <s v="Valid"/>
    <x v="0"/>
    <x v="2"/>
  </r>
  <r>
    <x v="4559"/>
    <s v="CUST00546"/>
    <s v="POL03022"/>
    <x v="3"/>
    <s v="West"/>
    <n v="40690.33"/>
    <d v="2025-05-15T00:00:00"/>
    <d v="2025-05-22T00:00:00"/>
    <s v="Settled"/>
    <n v="7"/>
    <n v="12"/>
    <s v="AGT012"/>
    <s v="Home"/>
    <s v="Standard"/>
    <n v="1"/>
    <s v="Valid"/>
    <x v="4"/>
    <x v="1"/>
  </r>
  <r>
    <x v="4560"/>
    <s v="CUST01732"/>
    <s v="POL00335"/>
    <x v="0"/>
    <s v="East"/>
    <n v="43963.35"/>
    <d v="2025-04-19T00:00:00"/>
    <d v="2025-05-02T00:00:00"/>
    <s v="Settled"/>
    <n v="13"/>
    <n v="10"/>
    <s v="AGT076"/>
    <s v="Motor"/>
    <s v="Manual Review"/>
    <n v="1"/>
    <s v="Valid"/>
    <x v="2"/>
    <x v="3"/>
  </r>
  <r>
    <x v="4561"/>
    <s v="CUST02240"/>
    <s v="POL02958"/>
    <x v="3"/>
    <s v="West"/>
    <n v="44606.73"/>
    <d v="2025-01-10T00:00:00"/>
    <d v="2025-01-19T00:00:00"/>
    <s v="Settled"/>
    <n v="9"/>
    <n v="10"/>
    <s v="AGT035"/>
    <s v="Motor"/>
    <s v="Standard"/>
    <n v="1"/>
    <s v="Valid"/>
    <x v="0"/>
    <x v="1"/>
  </r>
  <r>
    <x v="4562"/>
    <s v="CUST01074"/>
    <s v="POL01657"/>
    <x v="10"/>
    <s v="West"/>
    <n v="32141.119999999999"/>
    <d v="2025-09-20T00:00:00"/>
    <d v="2025-09-27T00:00:00"/>
    <s v="Settled"/>
    <n v="7"/>
    <n v="7"/>
    <s v="AGT075"/>
    <s v="Travel"/>
    <s v="Standard"/>
    <n v="1"/>
    <s v="Valid"/>
    <x v="1"/>
    <x v="1"/>
  </r>
  <r>
    <x v="4563"/>
    <s v="CUST00121"/>
    <s v="POL00547"/>
    <x v="9"/>
    <s v="Central"/>
    <n v="229642.48"/>
    <d v="2025-02-19T00:00:00"/>
    <m/>
    <s v="Pending"/>
    <n v="30"/>
    <n v="12"/>
    <s v="AGT026"/>
    <s v="Home"/>
    <s v="Manual Review"/>
    <n v="1"/>
    <s v="Valid"/>
    <x v="4"/>
    <x v="4"/>
  </r>
  <r>
    <x v="4564"/>
    <s v="CUST01588"/>
    <s v="POL02072"/>
    <x v="3"/>
    <s v="Central"/>
    <n v="111388.25"/>
    <d v="2025-08-26T00:00:00"/>
    <d v="2025-09-07T00:00:00"/>
    <s v="Settled"/>
    <n v="12"/>
    <n v="10"/>
    <s v="AGT052"/>
    <s v="Motor"/>
    <s v="Fast Track"/>
    <n v="1"/>
    <s v="Valid"/>
    <x v="1"/>
    <x v="4"/>
  </r>
  <r>
    <x v="4565"/>
    <s v="CUST01687"/>
    <s v="POL00194"/>
    <x v="9"/>
    <s v="South"/>
    <n v="119442.22"/>
    <d v="2025-11-20T00:00:00"/>
    <d v="2025-11-23T00:00:00"/>
    <s v="Settled"/>
    <n v="3"/>
    <n v="12"/>
    <s v="AGT044"/>
    <s v="Home"/>
    <s v="Fast Track"/>
    <n v="1"/>
    <s v="Valid"/>
    <x v="2"/>
    <x v="0"/>
  </r>
  <r>
    <x v="4566"/>
    <s v="CUST00608"/>
    <s v="POL01478"/>
    <x v="4"/>
    <s v="North"/>
    <n v="35874.43"/>
    <d v="2025-03-24T00:00:00"/>
    <d v="2025-04-03T00:00:00"/>
    <s v="Settled"/>
    <n v="10"/>
    <n v="15"/>
    <s v="AGT033"/>
    <s v="Health"/>
    <s v="Standard"/>
    <n v="1"/>
    <s v="Valid"/>
    <x v="0"/>
    <x v="2"/>
  </r>
  <r>
    <x v="4567"/>
    <s v="CUST00839"/>
    <s v="POL02652"/>
    <x v="2"/>
    <s v="Central"/>
    <n v="558153.43999999994"/>
    <d v="2025-05-31T00:00:00"/>
    <d v="2025-07-03T00:00:00"/>
    <s v="Settled"/>
    <n v="33"/>
    <n v="20"/>
    <s v="AGT039"/>
    <s v="Life"/>
    <s v="Manual Review"/>
    <n v="1"/>
    <s v="Valid"/>
    <x v="3"/>
    <x v="4"/>
  </r>
  <r>
    <x v="4568"/>
    <s v="CUST01996"/>
    <s v="POL03109"/>
    <x v="10"/>
    <s v="West"/>
    <n v="14343.5"/>
    <d v="2025-08-04T00:00:00"/>
    <m/>
    <s v="Pending"/>
    <n v="10"/>
    <n v="7"/>
    <s v="AGT021"/>
    <s v="Travel"/>
    <s v="Manual Review"/>
    <n v="1"/>
    <s v="Valid"/>
    <x v="3"/>
    <x v="1"/>
  </r>
  <r>
    <x v="4569"/>
    <s v="CUST01456"/>
    <s v="POL00923"/>
    <x v="3"/>
    <s v="Central"/>
    <n v="84715.45"/>
    <d v="2025-11-08T00:00:00"/>
    <d v="2025-11-26T00:00:00"/>
    <s v="Settled"/>
    <n v="18"/>
    <n v="12"/>
    <s v="AGT011"/>
    <s v="Home"/>
    <s v="Standard"/>
    <n v="1"/>
    <s v="Valid"/>
    <x v="1"/>
    <x v="4"/>
  </r>
  <r>
    <x v="4570"/>
    <s v="CUST01849"/>
    <s v="POL00559"/>
    <x v="0"/>
    <s v="East"/>
    <n v="61885.25"/>
    <d v="2025-05-07T00:00:00"/>
    <m/>
    <s v="Under Review"/>
    <n v="11"/>
    <n v="10"/>
    <s v="AGT054"/>
    <s v="Motor"/>
    <s v="Standard"/>
    <n v="1"/>
    <s v="Valid"/>
    <x v="1"/>
    <x v="3"/>
  </r>
  <r>
    <x v="4571"/>
    <s v="CUST00055"/>
    <s v="POL01866"/>
    <x v="8"/>
    <s v="Central"/>
    <n v="177492.13"/>
    <d v="2025-03-05T00:00:00"/>
    <d v="2025-03-30T00:00:00"/>
    <s v="Settled"/>
    <n v="25"/>
    <n v="20"/>
    <s v="AGT023"/>
    <s v="Life"/>
    <s v="Manual Review"/>
    <n v="1"/>
    <s v="Valid"/>
    <x v="3"/>
    <x v="4"/>
  </r>
  <r>
    <x v="4572"/>
    <s v="CUST00289"/>
    <s v="POL00504"/>
    <x v="2"/>
    <s v="North"/>
    <n v="175258.34"/>
    <d v="2025-02-06T00:00:00"/>
    <d v="2025-02-19T00:00:00"/>
    <s v="Settled"/>
    <n v="13"/>
    <n v="20"/>
    <s v="AGT043"/>
    <s v="Life"/>
    <s v="Standard"/>
    <n v="1"/>
    <s v="Valid"/>
    <x v="4"/>
    <x v="2"/>
  </r>
  <r>
    <x v="4573"/>
    <s v="CUST01428"/>
    <s v="POL03132"/>
    <x v="3"/>
    <s v="East"/>
    <n v="115677.34"/>
    <d v="2025-04-30T00:00:00"/>
    <d v="2025-05-06T00:00:00"/>
    <s v="Settled"/>
    <n v="6"/>
    <n v="10"/>
    <s v="AGT045"/>
    <s v="Motor"/>
    <s v="Fast Track"/>
    <n v="1"/>
    <s v="Valid"/>
    <x v="0"/>
    <x v="3"/>
  </r>
  <r>
    <x v="4574"/>
    <s v="CUST01657"/>
    <s v="POL01049"/>
    <x v="2"/>
    <s v="East"/>
    <n v="772024.22"/>
    <d v="2025-10-05T00:00:00"/>
    <d v="2025-10-22T00:00:00"/>
    <s v="Settled"/>
    <n v="17"/>
    <n v="20"/>
    <s v="AGT080"/>
    <s v="Life"/>
    <s v="Standard"/>
    <n v="1"/>
    <s v="Valid"/>
    <x v="4"/>
    <x v="3"/>
  </r>
  <r>
    <x v="4575"/>
    <s v="CUST01037"/>
    <s v="POL00597"/>
    <x v="14"/>
    <s v="North"/>
    <n v="81009.490000000005"/>
    <d v="2025-08-13T00:00:00"/>
    <d v="2025-08-21T00:00:00"/>
    <s v="Settled"/>
    <n v="8"/>
    <n v="15"/>
    <s v="AGT067"/>
    <s v="Health"/>
    <s v="Standard"/>
    <n v="1"/>
    <s v="Valid"/>
    <x v="3"/>
    <x v="2"/>
  </r>
  <r>
    <x v="4576"/>
    <s v="CUST01986"/>
    <s v="POL00762"/>
    <x v="1"/>
    <s v="North"/>
    <n v="94388.26"/>
    <d v="2025-03-18T00:00:00"/>
    <d v="2025-04-07T00:00:00"/>
    <s v="Settled"/>
    <n v="20"/>
    <n v="20"/>
    <s v="AGT015"/>
    <s v="Life"/>
    <s v="Fast Track"/>
    <n v="1"/>
    <s v="Valid"/>
    <x v="3"/>
    <x v="2"/>
  </r>
  <r>
    <x v="4577"/>
    <s v="CUST01764"/>
    <s v="POL01200"/>
    <x v="3"/>
    <s v="North"/>
    <n v="78002.16"/>
    <d v="2025-11-27T00:00:00"/>
    <d v="2025-12-05T00:00:00"/>
    <s v="Settled"/>
    <n v="8"/>
    <n v="10"/>
    <s v="AGT005"/>
    <s v="Motor"/>
    <s v="Fast Track"/>
    <n v="1"/>
    <s v="Valid"/>
    <x v="0"/>
    <x v="2"/>
  </r>
  <r>
    <x v="4578"/>
    <s v="CUST02423"/>
    <s v="POL02374"/>
    <x v="7"/>
    <s v="North"/>
    <n v="19081.32"/>
    <d v="2025-08-03T00:00:00"/>
    <d v="2025-08-13T00:00:00"/>
    <s v="Settled"/>
    <n v="10"/>
    <n v="7"/>
    <s v="AGT078"/>
    <s v="Travel"/>
    <s v="Standard"/>
    <n v="1"/>
    <s v="Valid"/>
    <x v="3"/>
    <x v="2"/>
  </r>
  <r>
    <x v="4579"/>
    <s v="CUST02175"/>
    <s v="POL02777"/>
    <x v="6"/>
    <s v="Central"/>
    <n v="139053.64000000001"/>
    <d v="2025-08-22T00:00:00"/>
    <d v="2025-09-14T00:00:00"/>
    <s v="Settled"/>
    <n v="23"/>
    <n v="12"/>
    <s v="AGT008"/>
    <s v="Home"/>
    <s v="Fraud Review"/>
    <n v="1"/>
    <s v="Valid"/>
    <x v="0"/>
    <x v="4"/>
  </r>
  <r>
    <x v="4580"/>
    <s v="CUST00801"/>
    <s v="POL02357"/>
    <x v="4"/>
    <s v="Central"/>
    <n v="102998.93"/>
    <d v="2025-01-01T00:00:00"/>
    <d v="2025-02-03T00:00:00"/>
    <s v="Settled"/>
    <n v="33"/>
    <n v="15"/>
    <s v="AGT058"/>
    <s v="Health"/>
    <s v="Fraud Review"/>
    <n v="1"/>
    <s v="Valid"/>
    <x v="4"/>
    <x v="4"/>
  </r>
  <r>
    <x v="4581"/>
    <s v="CUST01591"/>
    <s v="POL02080"/>
    <x v="0"/>
    <s v="Central"/>
    <n v="19131.71"/>
    <d v="2025-10-29T00:00:00"/>
    <d v="2025-11-06T00:00:00"/>
    <s v="Rejected"/>
    <n v="8"/>
    <n v="10"/>
    <s v="AGT064"/>
    <s v="Motor"/>
    <s v="Standard"/>
    <n v="1"/>
    <s v="Valid"/>
    <x v="2"/>
    <x v="4"/>
  </r>
  <r>
    <x v="4582"/>
    <s v="CUST02390"/>
    <s v="POL00865"/>
    <x v="6"/>
    <s v="Central"/>
    <n v="85347.74"/>
    <d v="2025-01-24T00:00:00"/>
    <d v="2025-02-05T00:00:00"/>
    <s v="Settled"/>
    <n v="12"/>
    <n v="12"/>
    <s v="AGT070"/>
    <s v="Home"/>
    <s v="Manual Review"/>
    <n v="1"/>
    <s v="Valid"/>
    <x v="4"/>
    <x v="4"/>
  </r>
  <r>
    <x v="4583"/>
    <s v="CUST00095"/>
    <s v="POL03001"/>
    <x v="14"/>
    <s v="West"/>
    <n v="126885.32"/>
    <d v="2025-01-17T00:00:00"/>
    <m/>
    <s v="Under Review"/>
    <n v="20"/>
    <n v="15"/>
    <s v="AGT028"/>
    <s v="Health"/>
    <s v="Manual Review"/>
    <n v="1"/>
    <s v="Valid"/>
    <x v="3"/>
    <x v="1"/>
  </r>
  <r>
    <x v="4584"/>
    <s v="CUST00634"/>
    <s v="POL03200"/>
    <x v="11"/>
    <s v="Central"/>
    <n v="61179.73"/>
    <d v="2025-08-20T00:00:00"/>
    <d v="2025-08-27T00:00:00"/>
    <s v="Rejected"/>
    <n v="7"/>
    <n v="10"/>
    <s v="AGT028"/>
    <s v="Motor"/>
    <s v="Standard"/>
    <n v="1"/>
    <s v="Valid"/>
    <x v="2"/>
    <x v="4"/>
  </r>
  <r>
    <x v="4585"/>
    <s v="CUST02434"/>
    <s v="POL02022"/>
    <x v="4"/>
    <s v="North"/>
    <n v="41679.620000000003"/>
    <d v="2025-04-12T00:00:00"/>
    <d v="2025-04-16T00:00:00"/>
    <s v="Settled"/>
    <n v="4"/>
    <n v="15"/>
    <s v="AGT021"/>
    <s v="Health"/>
    <s v="Fast Track"/>
    <n v="1"/>
    <s v="Valid"/>
    <x v="3"/>
    <x v="2"/>
  </r>
  <r>
    <x v="4586"/>
    <s v="CUST00356"/>
    <s v="POL02506"/>
    <x v="14"/>
    <s v="South"/>
    <n v="130222.59"/>
    <d v="2025-11-08T00:00:00"/>
    <m/>
    <s v="Under Review"/>
    <n v="4"/>
    <n v="15"/>
    <s v="AGT014"/>
    <s v="Health"/>
    <s v="Fast Track"/>
    <n v="1"/>
    <s v="Valid"/>
    <x v="4"/>
    <x v="0"/>
  </r>
  <r>
    <x v="4587"/>
    <s v="CUST00729"/>
    <s v="POL00972"/>
    <x v="4"/>
    <s v="Central"/>
    <n v="28791.94"/>
    <d v="2025-10-22T00:00:00"/>
    <m/>
    <s v="Pending"/>
    <n v="16"/>
    <n v="15"/>
    <s v="AGT019"/>
    <s v="Health"/>
    <s v="Standard"/>
    <n v="1"/>
    <s v="Valid"/>
    <x v="0"/>
    <x v="4"/>
  </r>
  <r>
    <x v="4588"/>
    <s v="CUST02384"/>
    <s v="POL01432"/>
    <x v="7"/>
    <s v="East"/>
    <n v="34929.120000000003"/>
    <d v="2025-07-02T00:00:00"/>
    <d v="2025-07-11T00:00:00"/>
    <s v="Settled"/>
    <n v="9"/>
    <n v="7"/>
    <s v="AGT017"/>
    <s v="Travel"/>
    <s v="Standard"/>
    <n v="1"/>
    <s v="Valid"/>
    <x v="3"/>
    <x v="3"/>
  </r>
  <r>
    <x v="4589"/>
    <s v="CUST00074"/>
    <s v="POL02577"/>
    <x v="9"/>
    <s v="West"/>
    <n v="77485.98"/>
    <d v="2025-06-24T00:00:00"/>
    <m/>
    <s v="Pending"/>
    <n v="7"/>
    <n v="12"/>
    <s v="AGT078"/>
    <s v="Home"/>
    <s v="Fast Track"/>
    <n v="1"/>
    <s v="Valid"/>
    <x v="0"/>
    <x v="1"/>
  </r>
  <r>
    <x v="4590"/>
    <s v="CUST00310"/>
    <s v="POL01358"/>
    <x v="4"/>
    <s v="East"/>
    <n v="112706.48"/>
    <d v="2025-02-25T00:00:00"/>
    <d v="2025-03-19T00:00:00"/>
    <s v="Settled"/>
    <n v="22"/>
    <n v="15"/>
    <s v="AGT039"/>
    <s v="Health"/>
    <s v="Standard"/>
    <n v="1"/>
    <s v="Valid"/>
    <x v="2"/>
    <x v="3"/>
  </r>
  <r>
    <x v="4591"/>
    <s v="CUST00558"/>
    <s v="POL02430"/>
    <x v="10"/>
    <s v="South"/>
    <n v="25865.59"/>
    <d v="2025-02-26T00:00:00"/>
    <d v="2025-02-28T00:00:00"/>
    <s v="Settled"/>
    <n v="2"/>
    <n v="7"/>
    <s v="AGT041"/>
    <s v="Travel"/>
    <s v="Standard"/>
    <n v="1"/>
    <s v="Valid"/>
    <x v="2"/>
    <x v="0"/>
  </r>
  <r>
    <x v="4592"/>
    <s v="CUST01623"/>
    <s v="POL02752"/>
    <x v="4"/>
    <s v="South"/>
    <n v="116590.22"/>
    <d v="2025-01-05T00:00:00"/>
    <d v="2025-01-16T00:00:00"/>
    <s v="Settled"/>
    <n v="11"/>
    <n v="15"/>
    <s v="AGT051"/>
    <s v="Health"/>
    <s v="Manual Review"/>
    <n v="1"/>
    <s v="Valid"/>
    <x v="4"/>
    <x v="0"/>
  </r>
  <r>
    <x v="4593"/>
    <s v="CUST01137"/>
    <s v="POL02988"/>
    <x v="10"/>
    <s v="West"/>
    <n v="72669.679999999993"/>
    <d v="2025-02-26T00:00:00"/>
    <d v="2025-03-10T00:00:00"/>
    <s v="Settled"/>
    <n v="12"/>
    <n v="7"/>
    <s v="AGT013"/>
    <s v="Travel"/>
    <s v="Manual Review"/>
    <n v="1"/>
    <s v="Valid"/>
    <x v="0"/>
    <x v="1"/>
  </r>
  <r>
    <x v="4594"/>
    <s v="CUST01411"/>
    <s v="POL00934"/>
    <x v="0"/>
    <s v="East"/>
    <n v="102066.82"/>
    <d v="2025-05-28T00:00:00"/>
    <d v="2025-06-09T00:00:00"/>
    <s v="Settled"/>
    <n v="12"/>
    <n v="10"/>
    <s v="AGT080"/>
    <s v="Motor"/>
    <s v="Standard"/>
    <n v="1"/>
    <s v="Valid"/>
    <x v="1"/>
    <x v="3"/>
  </r>
  <r>
    <x v="4595"/>
    <s v="CUST01044"/>
    <s v="POL01524"/>
    <x v="1"/>
    <s v="South"/>
    <n v="465558.69"/>
    <d v="2025-09-11T00:00:00"/>
    <d v="2025-09-26T00:00:00"/>
    <s v="Rejected"/>
    <n v="15"/>
    <n v="20"/>
    <s v="AGT033"/>
    <s v="Life"/>
    <s v="Standard"/>
    <n v="1"/>
    <s v="Valid"/>
    <x v="3"/>
    <x v="0"/>
  </r>
  <r>
    <x v="4596"/>
    <s v="CUST00681"/>
    <s v="POL01235"/>
    <x v="4"/>
    <s v="East"/>
    <n v="124157.11"/>
    <d v="2025-01-25T00:00:00"/>
    <m/>
    <s v="Pending"/>
    <n v="12"/>
    <n v="15"/>
    <s v="AGT041"/>
    <s v="Health"/>
    <s v="Fast Track"/>
    <n v="1"/>
    <s v="Valid"/>
    <x v="4"/>
    <x v="3"/>
  </r>
  <r>
    <x v="4597"/>
    <s v="CUST01729"/>
    <s v="POL01610"/>
    <x v="9"/>
    <s v="South"/>
    <n v="36038.400000000001"/>
    <d v="2025-02-22T00:00:00"/>
    <d v="2025-03-04T00:00:00"/>
    <s v="Settled"/>
    <n v="10"/>
    <n v="12"/>
    <s v="AGT021"/>
    <s v="Home"/>
    <s v="Fast Track"/>
    <n v="1"/>
    <s v="Valid"/>
    <x v="1"/>
    <x v="0"/>
  </r>
  <r>
    <x v="4598"/>
    <s v="CUST02109"/>
    <s v="POL02377"/>
    <x v="11"/>
    <s v="East"/>
    <n v="68492.850000000006"/>
    <d v="2025-05-06T00:00:00"/>
    <d v="2025-05-15T00:00:00"/>
    <s v="Settled"/>
    <n v="9"/>
    <n v="10"/>
    <s v="AGT024"/>
    <s v="Motor"/>
    <s v="Standard"/>
    <n v="1"/>
    <s v="Valid"/>
    <x v="2"/>
    <x v="3"/>
  </r>
  <r>
    <x v="4599"/>
    <s v="CUST01978"/>
    <s v="POL01037"/>
    <x v="6"/>
    <s v="West"/>
    <n v="131078.57999999999"/>
    <d v="2025-06-16T00:00:00"/>
    <m/>
    <s v="Under Review"/>
    <n v="20"/>
    <n v="12"/>
    <s v="AGT014"/>
    <s v="Home"/>
    <s v="Standard"/>
    <n v="1"/>
    <s v="Valid"/>
    <x v="3"/>
    <x v="1"/>
  </r>
  <r>
    <x v="4600"/>
    <s v="CUST01335"/>
    <s v="POL00746"/>
    <x v="3"/>
    <s v="East"/>
    <n v="157566.6"/>
    <d v="2025-05-22T00:00:00"/>
    <d v="2025-06-05T00:00:00"/>
    <s v="Settled"/>
    <n v="14"/>
    <n v="12"/>
    <s v="AGT041"/>
    <s v="Home"/>
    <s v="Standard"/>
    <n v="1"/>
    <s v="Valid"/>
    <x v="3"/>
    <x v="3"/>
  </r>
  <r>
    <x v="4601"/>
    <s v="CUST02355"/>
    <s v="POL00861"/>
    <x v="1"/>
    <m/>
    <n v="283962.43"/>
    <d v="2025-03-02T00:00:00"/>
    <m/>
    <s v="Pending"/>
    <n v="20"/>
    <n v="20"/>
    <s v="AGT079"/>
    <s v="Life"/>
    <s v="Standard"/>
    <n v="1"/>
    <s v="Valid"/>
    <x v="2"/>
    <x v="2"/>
  </r>
  <r>
    <x v="4602"/>
    <s v="CUST01436"/>
    <s v="POL02452"/>
    <x v="0"/>
    <s v="East"/>
    <n v="103492.91"/>
    <d v="2025-09-09T00:00:00"/>
    <d v="2025-09-16T00:00:00"/>
    <s v="Settled"/>
    <n v="7"/>
    <n v="10"/>
    <s v="AGT002"/>
    <s v="Motor"/>
    <s v="Standard"/>
    <n v="1"/>
    <s v="Valid"/>
    <x v="3"/>
    <x v="3"/>
  </r>
  <r>
    <x v="4603"/>
    <s v="CUST02277"/>
    <s v="POL03189"/>
    <x v="3"/>
    <s v="Central"/>
    <n v="34854.21"/>
    <d v="2025-03-11T00:00:00"/>
    <m/>
    <s v="Under Review"/>
    <n v="17"/>
    <n v="10"/>
    <s v="AGT036"/>
    <s v="Motor"/>
    <s v="Manual Review"/>
    <n v="1"/>
    <s v="Valid"/>
    <x v="3"/>
    <x v="4"/>
  </r>
  <r>
    <x v="4604"/>
    <s v="CUST00130"/>
    <s v="POL00330"/>
    <x v="1"/>
    <s v="West"/>
    <n v="1095652.9099999999"/>
    <d v="2025-02-09T00:00:00"/>
    <d v="2025-02-26T00:00:00"/>
    <s v="Settled"/>
    <n v="17"/>
    <n v="20"/>
    <s v="AGT032"/>
    <s v="Life"/>
    <s v="Standard"/>
    <n v="1"/>
    <s v="Valid"/>
    <x v="3"/>
    <x v="1"/>
  </r>
  <r>
    <x v="4605"/>
    <s v="CUST00722"/>
    <s v="POL03128"/>
    <x v="14"/>
    <s v="Central"/>
    <n v="122181.08"/>
    <d v="2025-05-13T00:00:00"/>
    <m/>
    <s v="Pending"/>
    <n v="31"/>
    <n v="15"/>
    <s v="AGT056"/>
    <s v="Health"/>
    <s v="Fraud Review"/>
    <n v="1"/>
    <s v="Valid"/>
    <x v="0"/>
    <x v="4"/>
  </r>
  <r>
    <x v="4606"/>
    <s v="CUST01819"/>
    <s v="POL00103"/>
    <x v="3"/>
    <s v="West"/>
    <n v="60477.15"/>
    <d v="2025-11-27T00:00:00"/>
    <m/>
    <s v="Under Review"/>
    <n v="21"/>
    <n v="12"/>
    <s v="AGT060"/>
    <s v="Home"/>
    <s v="Fraud Review"/>
    <n v="1"/>
    <s v="Valid"/>
    <x v="4"/>
    <x v="1"/>
  </r>
  <r>
    <x v="4607"/>
    <s v="CUST02147"/>
    <s v="POL01695"/>
    <x v="7"/>
    <s v="East"/>
    <n v="72403.34"/>
    <d v="2025-02-09T00:00:00"/>
    <m/>
    <s v="Pending"/>
    <n v="25"/>
    <n v="7"/>
    <s v="AGT072"/>
    <s v="Travel"/>
    <s v="Fraud Review"/>
    <n v="1"/>
    <s v="Valid"/>
    <x v="4"/>
    <x v="3"/>
  </r>
  <r>
    <x v="4608"/>
    <s v="CUST01322"/>
    <s v="POL00429"/>
    <x v="14"/>
    <s v="East"/>
    <n v="41151.699999999997"/>
    <d v="2025-02-12T00:00:00"/>
    <d v="2025-02-27T00:00:00"/>
    <s v="Settled"/>
    <n v="15"/>
    <n v="15"/>
    <s v="AGT021"/>
    <s v="Health"/>
    <s v="Standard"/>
    <n v="1"/>
    <s v="Valid"/>
    <x v="0"/>
    <x v="3"/>
  </r>
  <r>
    <x v="4609"/>
    <s v="CUST01110"/>
    <s v="POL03057"/>
    <x v="6"/>
    <s v="East"/>
    <n v="110677.65"/>
    <d v="2025-08-09T00:00:00"/>
    <d v="2025-09-02T00:00:00"/>
    <s v="Settled"/>
    <n v="24"/>
    <n v="12"/>
    <s v="AGT017"/>
    <s v="Home"/>
    <s v="Manual Review"/>
    <n v="1"/>
    <s v="Valid"/>
    <x v="3"/>
    <x v="3"/>
  </r>
  <r>
    <x v="4610"/>
    <s v="CUST01633"/>
    <s v="POL02439"/>
    <x v="14"/>
    <s v="North"/>
    <n v="91617.73"/>
    <d v="2025-07-27T00:00:00"/>
    <m/>
    <s v="Pending"/>
    <n v="21"/>
    <n v="15"/>
    <s v="AGT039"/>
    <s v="Health"/>
    <s v="Standard"/>
    <n v="1"/>
    <s v="Valid"/>
    <x v="3"/>
    <x v="2"/>
  </r>
  <r>
    <x v="4611"/>
    <s v="CUST01813"/>
    <s v="POL01140"/>
    <x v="14"/>
    <s v="North"/>
    <n v="65118.54"/>
    <d v="2025-02-25T00:00:00"/>
    <d v="2025-03-10T00:00:00"/>
    <s v="Settled"/>
    <n v="13"/>
    <n v="15"/>
    <s v="AGT011"/>
    <s v="Health"/>
    <s v="Standard"/>
    <n v="1"/>
    <s v="Valid"/>
    <x v="3"/>
    <x v="2"/>
  </r>
  <r>
    <x v="4612"/>
    <s v="CUST00377"/>
    <s v="POL02197"/>
    <x v="11"/>
    <s v="North"/>
    <n v="60041.09"/>
    <d v="2025-08-06T00:00:00"/>
    <m/>
    <s v="Under Review"/>
    <n v="24"/>
    <n v="10"/>
    <s v="AGT039"/>
    <s v="Motor"/>
    <s v="Manual Review"/>
    <n v="1"/>
    <s v="Valid"/>
    <x v="3"/>
    <x v="2"/>
  </r>
  <r>
    <x v="4613"/>
    <s v="CUST02340"/>
    <s v="POL02720"/>
    <x v="0"/>
    <s v="West"/>
    <n v="67728.14"/>
    <d v="2025-09-09T00:00:00"/>
    <d v="2025-10-05T00:00:00"/>
    <s v="Settled"/>
    <n v="26"/>
    <n v="10"/>
    <s v="AGT021"/>
    <s v="Motor"/>
    <s v="Fraud Review"/>
    <n v="1"/>
    <s v="Valid"/>
    <x v="2"/>
    <x v="1"/>
  </r>
  <r>
    <x v="4614"/>
    <s v="CUST00717"/>
    <s v="POL00696"/>
    <x v="3"/>
    <s v="North"/>
    <n v="54752.65"/>
    <d v="2025-08-01T00:00:00"/>
    <d v="2025-09-01T00:00:00"/>
    <s v="Settled"/>
    <n v="31"/>
    <n v="12"/>
    <s v="AGT026"/>
    <s v="Home"/>
    <s v="Fraud Review"/>
    <n v="1"/>
    <s v="Valid"/>
    <x v="3"/>
    <x v="2"/>
  </r>
  <r>
    <x v="4615"/>
    <s v="CUST02156"/>
    <s v="POL02032"/>
    <x v="12"/>
    <s v="East"/>
    <n v="35833.599999999999"/>
    <d v="2025-06-24T00:00:00"/>
    <d v="2025-07-04T00:00:00"/>
    <s v="Settled"/>
    <n v="10"/>
    <n v="7"/>
    <s v="AGT058"/>
    <s v="Travel"/>
    <s v="Standard"/>
    <n v="1"/>
    <s v="Valid"/>
    <x v="4"/>
    <x v="3"/>
  </r>
  <r>
    <x v="4616"/>
    <s v="CUST01157"/>
    <s v="POL00959"/>
    <x v="14"/>
    <s v="North"/>
    <n v="85165.62"/>
    <d v="2025-06-03T00:00:00"/>
    <d v="2025-06-24T00:00:00"/>
    <s v="Settled"/>
    <n v="21"/>
    <n v="15"/>
    <s v="AGT012"/>
    <s v="Health"/>
    <s v="Manual Review"/>
    <n v="1"/>
    <s v="Valid"/>
    <x v="2"/>
    <x v="2"/>
  </r>
  <r>
    <x v="4617"/>
    <s v="CUST00761"/>
    <s v="POL02295"/>
    <x v="3"/>
    <s v="North"/>
    <n v="229968.11"/>
    <d v="2025-04-26T00:00:00"/>
    <m/>
    <s v="Under Review"/>
    <n v="18"/>
    <n v="10"/>
    <s v="AGT031"/>
    <s v="Motor"/>
    <s v="Standard"/>
    <n v="1"/>
    <s v="Valid"/>
    <x v="2"/>
    <x v="2"/>
  </r>
  <r>
    <x v="4618"/>
    <s v="CUST00315"/>
    <s v="POL01817"/>
    <x v="5"/>
    <s v="East"/>
    <n v="223003.42"/>
    <d v="2025-01-23T00:00:00"/>
    <m/>
    <s v="Pending"/>
    <n v="25"/>
    <n v="15"/>
    <s v="AGT055"/>
    <s v="Health"/>
    <s v="Manual Review"/>
    <n v="1"/>
    <s v="Valid"/>
    <x v="2"/>
    <x v="3"/>
  </r>
  <r>
    <x v="4619"/>
    <s v="CUST00629"/>
    <s v="POL02299"/>
    <x v="6"/>
    <s v="Central"/>
    <n v="68300.460000000006"/>
    <d v="2025-07-25T00:00:00"/>
    <d v="2025-08-09T00:00:00"/>
    <s v="Settled"/>
    <n v="15"/>
    <n v="12"/>
    <s v="AGT040"/>
    <s v="Home"/>
    <s v="Standard"/>
    <n v="1"/>
    <s v="Valid"/>
    <x v="0"/>
    <x v="4"/>
  </r>
  <r>
    <x v="4620"/>
    <s v="CUST01170"/>
    <s v="POL02038"/>
    <x v="1"/>
    <s v="South"/>
    <n v="273722.53999999998"/>
    <d v="2025-09-22T00:00:00"/>
    <d v="2025-10-21T00:00:00"/>
    <s v="Rejected"/>
    <n v="29"/>
    <n v="20"/>
    <s v="AGT069"/>
    <s v="Life"/>
    <s v="Fraud Review"/>
    <n v="1"/>
    <s v="Valid"/>
    <x v="1"/>
    <x v="0"/>
  </r>
  <r>
    <x v="4621"/>
    <s v="CUST02362"/>
    <s v="POL02035"/>
    <x v="4"/>
    <s v="Central"/>
    <n v="54151.37"/>
    <d v="2025-05-17T00:00:00"/>
    <d v="2025-06-03T00:00:00"/>
    <s v="Settled"/>
    <n v="17"/>
    <n v="15"/>
    <s v="AGT002"/>
    <s v="Health"/>
    <s v="Fast Track"/>
    <n v="1"/>
    <s v="Valid"/>
    <x v="4"/>
    <x v="4"/>
  </r>
  <r>
    <x v="4622"/>
    <s v="CUST00850"/>
    <s v="POL00271"/>
    <x v="1"/>
    <s v="North"/>
    <n v="254174.9"/>
    <d v="2025-09-03T00:00:00"/>
    <d v="2025-09-24T00:00:00"/>
    <s v="Settled"/>
    <n v="21"/>
    <n v="20"/>
    <s v="AGT033"/>
    <s v="Life"/>
    <s v="Standard"/>
    <n v="1"/>
    <s v="Valid"/>
    <x v="3"/>
    <x v="2"/>
  </r>
  <r>
    <x v="4623"/>
    <s v="CUST01757"/>
    <s v="POL02728"/>
    <x v="8"/>
    <s v="East"/>
    <n v="524503.44999999995"/>
    <d v="2025-01-28T00:00:00"/>
    <d v="2025-02-15T00:00:00"/>
    <s v="Settled"/>
    <n v="18"/>
    <n v="20"/>
    <s v="AGT001"/>
    <s v="Life"/>
    <s v="Fast Track"/>
    <n v="1"/>
    <s v="Valid"/>
    <x v="2"/>
    <x v="3"/>
  </r>
  <r>
    <x v="4624"/>
    <s v="CUST00770"/>
    <s v="POL00549"/>
    <x v="3"/>
    <s v="North"/>
    <n v="60806.53"/>
    <d v="2025-02-03T00:00:00"/>
    <d v="2025-02-19T00:00:00"/>
    <s v="Settled"/>
    <n v="16"/>
    <n v="10"/>
    <s v="AGT005"/>
    <s v="Motor"/>
    <s v="Manual Review"/>
    <n v="1"/>
    <s v="Valid"/>
    <x v="2"/>
    <x v="2"/>
  </r>
  <r>
    <x v="4625"/>
    <s v="CUST01410"/>
    <s v="POL01255"/>
    <x v="0"/>
    <s v="South"/>
    <n v="46995.03"/>
    <d v="2025-04-14T00:00:00"/>
    <d v="2025-04-28T00:00:00"/>
    <s v="Settled"/>
    <n v="14"/>
    <n v="10"/>
    <s v="AGT033"/>
    <s v="Motor"/>
    <s v="Manual Review"/>
    <n v="1"/>
    <s v="Valid"/>
    <x v="0"/>
    <x v="0"/>
  </r>
  <r>
    <x v="4626"/>
    <s v="CUST00729"/>
    <s v="POL01636"/>
    <x v="3"/>
    <s v="North"/>
    <n v="96342.19"/>
    <d v="2025-04-26T00:00:00"/>
    <d v="2025-05-05T00:00:00"/>
    <s v="Settled"/>
    <n v="9"/>
    <n v="10"/>
    <s v="AGT021"/>
    <s v="Motor"/>
    <s v="Standard"/>
    <n v="1"/>
    <s v="Valid"/>
    <x v="0"/>
    <x v="2"/>
  </r>
  <r>
    <x v="4627"/>
    <s v="CUST00573"/>
    <s v="POL02718"/>
    <x v="3"/>
    <s v="North"/>
    <n v="18459.07"/>
    <d v="2025-06-25T00:00:00"/>
    <d v="2025-07-10T00:00:00"/>
    <s v="Settled"/>
    <n v="15"/>
    <n v="10"/>
    <s v="AGT013"/>
    <s v="Motor"/>
    <s v="Standard"/>
    <n v="1"/>
    <s v="Valid"/>
    <x v="0"/>
    <x v="2"/>
  </r>
  <r>
    <x v="4628"/>
    <s v="CUST01318"/>
    <s v="POL02014"/>
    <x v="2"/>
    <s v="West"/>
    <n v="233372.99"/>
    <d v="2025-01-11T00:00:00"/>
    <d v="2025-01-28T00:00:00"/>
    <s v="Settled"/>
    <n v="17"/>
    <n v="20"/>
    <s v="AGT077"/>
    <s v="Life"/>
    <s v="Standard"/>
    <n v="1"/>
    <s v="Valid"/>
    <x v="3"/>
    <x v="1"/>
  </r>
  <r>
    <x v="4629"/>
    <s v="CUST02476"/>
    <s v="POL00587"/>
    <x v="4"/>
    <s v="West"/>
    <n v="207087.44"/>
    <d v="2025-02-04T00:00:00"/>
    <d v="2025-02-12T00:00:00"/>
    <s v="Settled"/>
    <n v="8"/>
    <n v="15"/>
    <s v="AGT064"/>
    <s v="Health"/>
    <s v="Standard"/>
    <n v="1"/>
    <s v="Valid"/>
    <x v="3"/>
    <x v="1"/>
  </r>
  <r>
    <x v="4630"/>
    <s v="CUST01267"/>
    <s v="POL00917"/>
    <x v="9"/>
    <s v="North"/>
    <n v="276417.19"/>
    <d v="2025-08-31T00:00:00"/>
    <d v="2025-09-27T00:00:00"/>
    <s v="Settled"/>
    <n v="27"/>
    <n v="12"/>
    <s v="AGT035"/>
    <s v="Home"/>
    <s v="Manual Review"/>
    <n v="1"/>
    <s v="Valid"/>
    <x v="1"/>
    <x v="2"/>
  </r>
  <r>
    <x v="4631"/>
    <s v="CUST00213"/>
    <s v="POL00640"/>
    <x v="10"/>
    <s v="Central"/>
    <n v="70082.240000000005"/>
    <d v="2025-09-02T00:00:00"/>
    <d v="2025-09-11T00:00:00"/>
    <s v="Settled"/>
    <n v="9"/>
    <n v="7"/>
    <s v="AGT077"/>
    <s v="Travel"/>
    <s v="Standard"/>
    <n v="1"/>
    <s v="Valid"/>
    <x v="3"/>
    <x v="4"/>
  </r>
  <r>
    <x v="4632"/>
    <s v="CUST01102"/>
    <s v="POL01892"/>
    <x v="5"/>
    <s v="West"/>
    <n v="38180.6"/>
    <d v="2025-09-15T00:00:00"/>
    <d v="2025-09-27T00:00:00"/>
    <s v="Settled"/>
    <n v="12"/>
    <n v="15"/>
    <s v="AGT007"/>
    <s v="Health"/>
    <s v="Standard"/>
    <n v="1"/>
    <s v="Valid"/>
    <x v="2"/>
    <x v="1"/>
  </r>
  <r>
    <x v="4633"/>
    <s v="CUST01182"/>
    <s v="POL02296"/>
    <x v="3"/>
    <s v="South"/>
    <n v="29055.09"/>
    <d v="2025-04-30T00:00:00"/>
    <d v="2025-05-05T00:00:00"/>
    <s v="Settled"/>
    <n v="5"/>
    <n v="10"/>
    <s v="AGT075"/>
    <s v="Motor"/>
    <s v="Fast Track"/>
    <n v="1"/>
    <s v="Valid"/>
    <x v="2"/>
    <x v="0"/>
  </r>
  <r>
    <x v="4634"/>
    <s v="CUST00434"/>
    <s v="POL02269"/>
    <x v="3"/>
    <s v="South"/>
    <n v="47156.480000000003"/>
    <d v="2025-08-13T00:00:00"/>
    <m/>
    <s v="Pending"/>
    <n v="19"/>
    <n v="10"/>
    <s v="AGT071"/>
    <s v="Motor"/>
    <s v="Manual Review"/>
    <n v="1"/>
    <s v="Valid"/>
    <x v="4"/>
    <x v="0"/>
  </r>
  <r>
    <x v="4635"/>
    <s v="CUST01281"/>
    <s v="POL02401"/>
    <x v="3"/>
    <s v="South"/>
    <n v="65531.85"/>
    <d v="2025-03-10T00:00:00"/>
    <d v="2025-03-18T00:00:00"/>
    <s v="Settled"/>
    <n v="8"/>
    <n v="10"/>
    <s v="AGT038"/>
    <s v="Motor"/>
    <s v="Standard"/>
    <n v="1"/>
    <s v="Valid"/>
    <x v="2"/>
    <x v="0"/>
  </r>
  <r>
    <x v="4636"/>
    <s v="CUST01059"/>
    <s v="POL02246"/>
    <x v="3"/>
    <s v="West"/>
    <n v="40362.720000000001"/>
    <d v="2025-10-18T00:00:00"/>
    <d v="2025-11-01T00:00:00"/>
    <s v="Settled"/>
    <n v="14"/>
    <n v="10"/>
    <s v="AGT057"/>
    <s v="Motor"/>
    <s v="Manual Review"/>
    <n v="1"/>
    <s v="Valid"/>
    <x v="0"/>
    <x v="1"/>
  </r>
  <r>
    <x v="4637"/>
    <s v="CUST01160"/>
    <s v="POL02888"/>
    <x v="7"/>
    <s v="East"/>
    <n v="10062.36"/>
    <d v="2025-01-03T00:00:00"/>
    <d v="2025-01-11T00:00:00"/>
    <s v="Settled"/>
    <n v="8"/>
    <n v="7"/>
    <s v="AGT023"/>
    <s v="Travel"/>
    <s v="Standard"/>
    <n v="1"/>
    <s v="Valid"/>
    <x v="2"/>
    <x v="3"/>
  </r>
  <r>
    <x v="4638"/>
    <s v="CUST00405"/>
    <s v="POL02902"/>
    <x v="11"/>
    <s v="North"/>
    <n v="118804.63"/>
    <d v="2025-07-24T00:00:00"/>
    <d v="2025-08-26T00:00:00"/>
    <s v="Settled"/>
    <n v="33"/>
    <n v="10"/>
    <s v="AGT078"/>
    <s v="Motor"/>
    <s v="Fraud Review"/>
    <n v="1"/>
    <s v="Valid"/>
    <x v="3"/>
    <x v="2"/>
  </r>
  <r>
    <x v="4639"/>
    <s v="CUST00054"/>
    <s v="POL00879"/>
    <x v="1"/>
    <s v="North"/>
    <n v="492032.17"/>
    <d v="2025-01-29T00:00:00"/>
    <m/>
    <s v="Under Review"/>
    <n v="25"/>
    <n v="20"/>
    <s v="AGT039"/>
    <s v="Life"/>
    <s v="Standard"/>
    <n v="1"/>
    <s v="Valid"/>
    <x v="4"/>
    <x v="2"/>
  </r>
  <r>
    <x v="4640"/>
    <s v="CUST00027"/>
    <s v="POL00975"/>
    <x v="10"/>
    <s v="South"/>
    <n v="20434.39"/>
    <d v="2025-10-03T00:00:00"/>
    <d v="2025-10-08T00:00:00"/>
    <s v="Settled"/>
    <n v="5"/>
    <n v="7"/>
    <s v="AGT018"/>
    <s v="Travel"/>
    <s v="Standard"/>
    <n v="1"/>
    <s v="Valid"/>
    <x v="4"/>
    <x v="0"/>
  </r>
  <r>
    <x v="4641"/>
    <s v="CUST00222"/>
    <s v="POL00180"/>
    <x v="4"/>
    <s v="South"/>
    <n v="135021.97"/>
    <d v="2025-03-21T00:00:00"/>
    <d v="2025-03-27T00:00:00"/>
    <s v="Settled"/>
    <n v="6"/>
    <n v="15"/>
    <s v="AGT009"/>
    <s v="Health"/>
    <s v="Fast Track"/>
    <n v="1"/>
    <s v="Valid"/>
    <x v="0"/>
    <x v="0"/>
  </r>
  <r>
    <x v="4642"/>
    <s v="CUST02155"/>
    <s v="POL00856"/>
    <x v="14"/>
    <s v="East"/>
    <n v="156946.95000000001"/>
    <d v="2025-01-08T00:00:00"/>
    <d v="2025-01-22T00:00:00"/>
    <s v="Settled"/>
    <n v="14"/>
    <n v="15"/>
    <s v="AGT056"/>
    <s v="Health"/>
    <s v="Standard"/>
    <n v="1"/>
    <s v="Valid"/>
    <x v="3"/>
    <x v="3"/>
  </r>
  <r>
    <x v="4643"/>
    <s v="CUST02417"/>
    <s v="POL01624"/>
    <x v="14"/>
    <s v="Central"/>
    <n v="18096.580000000002"/>
    <d v="2025-05-03T00:00:00"/>
    <d v="2025-05-21T00:00:00"/>
    <s v="Settled"/>
    <n v="18"/>
    <n v="15"/>
    <s v="AGT076"/>
    <s v="Health"/>
    <s v="Standard"/>
    <n v="1"/>
    <s v="Valid"/>
    <x v="0"/>
    <x v="4"/>
  </r>
  <r>
    <x v="4644"/>
    <s v="CUST01542"/>
    <s v="POL02108"/>
    <x v="4"/>
    <s v="South"/>
    <n v="129140.18"/>
    <d v="2025-10-27T00:00:00"/>
    <d v="2025-11-03T00:00:00"/>
    <s v="Settled"/>
    <n v="7"/>
    <n v="15"/>
    <s v="AGT056"/>
    <s v="Health"/>
    <s v="Standard"/>
    <n v="1"/>
    <s v="Valid"/>
    <x v="0"/>
    <x v="0"/>
  </r>
  <r>
    <x v="4645"/>
    <s v="CUST01132"/>
    <s v="POL02802"/>
    <x v="7"/>
    <s v="South"/>
    <n v="28836.14"/>
    <d v="2025-02-21T00:00:00"/>
    <d v="2025-03-01T00:00:00"/>
    <s v="Settled"/>
    <n v="8"/>
    <n v="7"/>
    <s v="AGT054"/>
    <s v="Travel"/>
    <s v="Standard"/>
    <n v="1"/>
    <s v="Valid"/>
    <x v="4"/>
    <x v="0"/>
  </r>
  <r>
    <x v="4646"/>
    <s v="CUST01446"/>
    <s v="POL01901"/>
    <x v="3"/>
    <s v="North"/>
    <n v="12689.8"/>
    <d v="2025-04-01T00:00:00"/>
    <d v="2025-04-27T00:00:00"/>
    <s v="Settled"/>
    <n v="26"/>
    <n v="10"/>
    <s v="AGT064"/>
    <s v="Motor"/>
    <s v="Fraud Review"/>
    <n v="1"/>
    <s v="Valid"/>
    <x v="4"/>
    <x v="2"/>
  </r>
  <r>
    <x v="4647"/>
    <s v="CUST01996"/>
    <s v="POL03109"/>
    <x v="10"/>
    <s v="South"/>
    <n v="58149.13"/>
    <d v="2025-07-02T00:00:00"/>
    <d v="2025-07-08T00:00:00"/>
    <s v="Settled"/>
    <n v="6"/>
    <n v="7"/>
    <s v="AGT023"/>
    <s v="Travel"/>
    <s v="Standard"/>
    <n v="1"/>
    <s v="Valid"/>
    <x v="3"/>
    <x v="0"/>
  </r>
  <r>
    <x v="4648"/>
    <s v="CUST01629"/>
    <s v="POL01771"/>
    <x v="14"/>
    <s v="West"/>
    <n v="89503.97"/>
    <d v="2025-10-18T00:00:00"/>
    <d v="2025-10-28T00:00:00"/>
    <s v="Settled"/>
    <n v="10"/>
    <n v="15"/>
    <s v="AGT028"/>
    <s v="Health"/>
    <s v="Standard"/>
    <n v="1"/>
    <s v="Valid"/>
    <x v="0"/>
    <x v="1"/>
  </r>
  <r>
    <x v="4649"/>
    <s v="CUST00458"/>
    <s v="POL02746"/>
    <x v="1"/>
    <s v="Central"/>
    <n v="106299.64"/>
    <d v="2025-03-06T00:00:00"/>
    <d v="2025-03-15T00:00:00"/>
    <s v="Settled"/>
    <n v="9"/>
    <n v="20"/>
    <s v="AGT061"/>
    <s v="Life"/>
    <s v="Fast Track"/>
    <n v="1"/>
    <s v="Valid"/>
    <x v="2"/>
    <x v="4"/>
  </r>
  <r>
    <x v="4650"/>
    <s v="CUST00070"/>
    <s v="POL02586"/>
    <x v="5"/>
    <s v="West"/>
    <n v="110060.03"/>
    <d v="2025-05-02T00:00:00"/>
    <d v="2025-05-21T00:00:00"/>
    <s v="Settled"/>
    <n v="19"/>
    <n v="15"/>
    <s v="AGT052"/>
    <s v="Health"/>
    <s v="Standard"/>
    <n v="1"/>
    <s v="Valid"/>
    <x v="4"/>
    <x v="1"/>
  </r>
  <r>
    <x v="4651"/>
    <s v="CUST00688"/>
    <s v="POL01568"/>
    <x v="7"/>
    <s v="North"/>
    <n v="33745.620000000003"/>
    <d v="2025-11-15T00:00:00"/>
    <d v="2025-11-16T00:00:00"/>
    <s v="Settled"/>
    <n v="1"/>
    <n v="7"/>
    <s v="AGT020"/>
    <s v="Travel"/>
    <s v="Standard"/>
    <n v="1"/>
    <s v="Valid"/>
    <x v="4"/>
    <x v="2"/>
  </r>
  <r>
    <x v="4652"/>
    <s v="CUST02265"/>
    <s v="POL02792"/>
    <x v="5"/>
    <s v="Central"/>
    <n v="120807.49"/>
    <d v="2025-08-21T00:00:00"/>
    <m/>
    <s v="Pending"/>
    <n v="15"/>
    <n v="15"/>
    <s v="AGT005"/>
    <s v="Health"/>
    <s v="Standard"/>
    <n v="1"/>
    <s v="Valid"/>
    <x v="3"/>
    <x v="4"/>
  </r>
  <r>
    <x v="4653"/>
    <s v="CUST01152"/>
    <s v="POL02763"/>
    <x v="1"/>
    <s v="West"/>
    <n v="85335.55"/>
    <d v="2025-07-08T00:00:00"/>
    <d v="2025-07-20T00:00:00"/>
    <s v="Settled"/>
    <n v="12"/>
    <n v="20"/>
    <s v="AGT061"/>
    <s v="Life"/>
    <s v="Fast Track"/>
    <n v="1"/>
    <s v="Valid"/>
    <x v="2"/>
    <x v="1"/>
  </r>
  <r>
    <x v="4654"/>
    <s v="CUST01373"/>
    <s v="POL01000"/>
    <x v="7"/>
    <s v="North"/>
    <n v="24677.279999999999"/>
    <d v="2025-05-01T00:00:00"/>
    <d v="2025-05-10T00:00:00"/>
    <s v="Settled"/>
    <n v="9"/>
    <n v="7"/>
    <s v="AGT069"/>
    <s v="Travel"/>
    <s v="Standard"/>
    <n v="1"/>
    <s v="Valid"/>
    <x v="2"/>
    <x v="2"/>
  </r>
  <r>
    <x v="4655"/>
    <s v="CUST00725"/>
    <s v="POL00685"/>
    <x v="12"/>
    <s v="Central"/>
    <n v="15858.43"/>
    <d v="2025-09-24T00:00:00"/>
    <d v="2025-10-05T00:00:00"/>
    <s v="Settled"/>
    <n v="11"/>
    <n v="7"/>
    <s v="AGT033"/>
    <s v="Travel"/>
    <s v="Manual Review"/>
    <n v="1"/>
    <s v="Valid"/>
    <x v="2"/>
    <x v="4"/>
  </r>
  <r>
    <x v="4656"/>
    <s v="CUST02240"/>
    <s v="POL00389"/>
    <x v="9"/>
    <m/>
    <n v="98944.11"/>
    <d v="2025-11-11T00:00:00"/>
    <d v="2025-11-23T00:00:00"/>
    <s v="Settled"/>
    <n v="12"/>
    <n v="12"/>
    <s v="AGT067"/>
    <s v="Home"/>
    <s v="Manual Review"/>
    <n v="1"/>
    <s v="Valid"/>
    <x v="0"/>
    <x v="1"/>
  </r>
  <r>
    <x v="4657"/>
    <s v="CUST00922"/>
    <s v="POL02948"/>
    <x v="4"/>
    <s v="West"/>
    <n v="28185.66"/>
    <d v="2025-05-21T00:00:00"/>
    <m/>
    <s v="Pending"/>
    <n v="13"/>
    <n v="15"/>
    <s v="AGT070"/>
    <s v="Health"/>
    <s v="Standard"/>
    <n v="1"/>
    <s v="Valid"/>
    <x v="3"/>
    <x v="1"/>
  </r>
  <r>
    <x v="4658"/>
    <s v="CUST01977"/>
    <s v="POL01416"/>
    <x v="11"/>
    <s v="East"/>
    <n v="31445.08"/>
    <d v="2025-11-15T00:00:00"/>
    <d v="2025-12-10T00:00:00"/>
    <s v="Rejected"/>
    <n v="25"/>
    <n v="10"/>
    <s v="AGT057"/>
    <s v="Motor"/>
    <s v="Fraud Review"/>
    <n v="1"/>
    <s v="Valid"/>
    <x v="1"/>
    <x v="3"/>
  </r>
  <r>
    <x v="4659"/>
    <s v="CUST01214"/>
    <s v="POL01814"/>
    <x v="9"/>
    <s v="North"/>
    <n v="299213.59000000003"/>
    <d v="2025-03-10T00:00:00"/>
    <d v="2025-03-14T00:00:00"/>
    <s v="Settled"/>
    <n v="4"/>
    <n v="12"/>
    <s v="AGT080"/>
    <s v="Home"/>
    <s v="Fast Track"/>
    <n v="1"/>
    <s v="Valid"/>
    <x v="0"/>
    <x v="2"/>
  </r>
  <r>
    <x v="4660"/>
    <s v="CUST01416"/>
    <s v="POL00875"/>
    <x v="14"/>
    <s v="West"/>
    <n v="180844.58"/>
    <d v="2025-10-09T00:00:00"/>
    <d v="2025-11-01T00:00:00"/>
    <s v="Settled"/>
    <n v="23"/>
    <n v="15"/>
    <s v="AGT078"/>
    <s v="Health"/>
    <s v="Manual Review"/>
    <n v="1"/>
    <s v="Valid"/>
    <x v="3"/>
    <x v="1"/>
  </r>
  <r>
    <x v="4661"/>
    <s v="CUST00779"/>
    <s v="POL01246"/>
    <x v="9"/>
    <s v="East"/>
    <n v="206858.48"/>
    <d v="2025-05-31T00:00:00"/>
    <m/>
    <s v="Pending"/>
    <n v="42"/>
    <n v="12"/>
    <s v="AGT026"/>
    <s v="Home"/>
    <s v="Fraud Review"/>
    <n v="1"/>
    <s v="Valid"/>
    <x v="3"/>
    <x v="3"/>
  </r>
  <r>
    <x v="4662"/>
    <s v="CUST00289"/>
    <s v="POL01289"/>
    <x v="5"/>
    <s v="Central"/>
    <n v="221101.02"/>
    <d v="2025-03-12T00:00:00"/>
    <d v="2025-03-31T00:00:00"/>
    <s v="Settled"/>
    <n v="19"/>
    <n v="15"/>
    <s v="AGT072"/>
    <s v="Health"/>
    <s v="Standard"/>
    <n v="1"/>
    <s v="Valid"/>
    <x v="4"/>
    <x v="4"/>
  </r>
  <r>
    <x v="4663"/>
    <s v="CUST01705"/>
    <s v="POL01862"/>
    <x v="5"/>
    <s v="North"/>
    <n v="25214.89"/>
    <d v="2025-05-18T00:00:00"/>
    <d v="2025-05-25T00:00:00"/>
    <s v="Settled"/>
    <n v="7"/>
    <n v="15"/>
    <s v="AGT045"/>
    <s v="Health"/>
    <s v="Standard"/>
    <n v="1"/>
    <s v="Valid"/>
    <x v="0"/>
    <x v="2"/>
  </r>
  <r>
    <x v="4664"/>
    <s v="CUST01758"/>
    <s v="POL00561"/>
    <x v="4"/>
    <s v="South"/>
    <n v="81928.38"/>
    <d v="2025-05-16T00:00:00"/>
    <m/>
    <s v="Under Review"/>
    <n v="20"/>
    <n v="15"/>
    <s v="AGT031"/>
    <s v="Health"/>
    <s v="Manual Review"/>
    <n v="1"/>
    <s v="Valid"/>
    <x v="1"/>
    <x v="0"/>
  </r>
  <r>
    <x v="4665"/>
    <s v="CUST01813"/>
    <s v="POL02509"/>
    <x v="11"/>
    <s v="West"/>
    <n v="76168.31"/>
    <d v="2025-07-28T00:00:00"/>
    <d v="2025-08-09T00:00:00"/>
    <s v="Settled"/>
    <n v="12"/>
    <n v="10"/>
    <s v="AGT020"/>
    <s v="Motor"/>
    <s v="Standard"/>
    <n v="1"/>
    <s v="Valid"/>
    <x v="3"/>
    <x v="1"/>
  </r>
  <r>
    <x v="4666"/>
    <s v="CUST01725"/>
    <s v="POL01251"/>
    <x v="11"/>
    <s v="East"/>
    <n v="50530.1"/>
    <d v="2025-09-24T00:00:00"/>
    <d v="2025-09-29T00:00:00"/>
    <s v="Settled"/>
    <n v="5"/>
    <n v="10"/>
    <s v="AGT056"/>
    <s v="Motor"/>
    <s v="Standard"/>
    <n v="1"/>
    <s v="Valid"/>
    <x v="2"/>
    <x v="3"/>
  </r>
  <r>
    <x v="4667"/>
    <s v="CUST00062"/>
    <s v="POL00769"/>
    <x v="4"/>
    <s v="South"/>
    <n v="25358.26"/>
    <d v="2025-11-01T00:00:00"/>
    <d v="2025-11-16T00:00:00"/>
    <s v="Settled"/>
    <n v="15"/>
    <n v="15"/>
    <s v="AGT065"/>
    <s v="Health"/>
    <s v="Standard"/>
    <n v="1"/>
    <s v="Valid"/>
    <x v="0"/>
    <x v="0"/>
  </r>
  <r>
    <x v="4668"/>
    <s v="CUST01977"/>
    <s v="POL00047"/>
    <x v="9"/>
    <s v="West"/>
    <n v="195359.62"/>
    <d v="2025-02-15T00:00:00"/>
    <m/>
    <s v="Pending"/>
    <n v="14"/>
    <n v="12"/>
    <s v="AGT017"/>
    <s v="Home"/>
    <s v="Standard"/>
    <n v="1"/>
    <s v="Valid"/>
    <x v="1"/>
    <x v="1"/>
  </r>
  <r>
    <x v="4669"/>
    <s v="CUST01068"/>
    <s v="POL00327"/>
    <x v="3"/>
    <s v="West"/>
    <n v="97122.76"/>
    <d v="2025-03-21T00:00:00"/>
    <d v="2025-04-06T00:00:00"/>
    <s v="Settled"/>
    <n v="16"/>
    <n v="10"/>
    <s v="AGT040"/>
    <s v="Motor"/>
    <s v="Fraud Review"/>
    <n v="1"/>
    <s v="Valid"/>
    <x v="1"/>
    <x v="1"/>
  </r>
  <r>
    <x v="4670"/>
    <s v="CUST00594"/>
    <s v="POL00862"/>
    <x v="10"/>
    <s v="East"/>
    <n v="20040.71"/>
    <d v="2025-10-06T00:00:00"/>
    <d v="2025-10-14T00:00:00"/>
    <s v="Settled"/>
    <n v="8"/>
    <n v="7"/>
    <s v="AGT072"/>
    <s v="Travel"/>
    <s v="Standard"/>
    <n v="1"/>
    <s v="Valid"/>
    <x v="4"/>
    <x v="3"/>
  </r>
  <r>
    <x v="4671"/>
    <s v="CUST02270"/>
    <s v="POL02346"/>
    <x v="3"/>
    <s v="South"/>
    <n v="190587.95"/>
    <d v="2025-02-02T00:00:00"/>
    <d v="2025-02-17T00:00:00"/>
    <s v="Settled"/>
    <n v="15"/>
    <n v="12"/>
    <s v="AGT079"/>
    <s v="Home"/>
    <s v="Manual Review"/>
    <n v="1"/>
    <s v="Valid"/>
    <x v="0"/>
    <x v="0"/>
  </r>
  <r>
    <x v="4672"/>
    <s v="CUST01817"/>
    <s v="POL02736"/>
    <x v="6"/>
    <s v="East"/>
    <n v="119258.93"/>
    <d v="2025-04-10T00:00:00"/>
    <d v="2025-04-21T00:00:00"/>
    <s v="Settled"/>
    <n v="11"/>
    <n v="12"/>
    <s v="AGT036"/>
    <s v="Home"/>
    <s v="Standard"/>
    <n v="1"/>
    <s v="Valid"/>
    <x v="4"/>
    <x v="3"/>
  </r>
  <r>
    <x v="4673"/>
    <s v="CUST01001"/>
    <s v="POL03048"/>
    <x v="1"/>
    <s v="East"/>
    <n v="452942.4"/>
    <d v="2025-08-27T00:00:00"/>
    <m/>
    <s v="Pending"/>
    <n v="35"/>
    <n v="20"/>
    <s v="AGT071"/>
    <s v="Life"/>
    <s v="Manual Review"/>
    <n v="1"/>
    <s v="Valid"/>
    <x v="3"/>
    <x v="3"/>
  </r>
  <r>
    <x v="4674"/>
    <s v="CUST01662"/>
    <s v="POL00954"/>
    <x v="8"/>
    <s v="West"/>
    <n v="165574.39000000001"/>
    <d v="2025-06-28T00:00:00"/>
    <d v="2025-07-18T00:00:00"/>
    <s v="Settled"/>
    <n v="20"/>
    <n v="20"/>
    <s v="AGT069"/>
    <s v="Life"/>
    <s v="Standard"/>
    <n v="1"/>
    <s v="Valid"/>
    <x v="3"/>
    <x v="1"/>
  </r>
  <r>
    <x v="4675"/>
    <s v="CUST01721"/>
    <s v="POL02039"/>
    <x v="11"/>
    <s v="West"/>
    <n v="75907.710000000006"/>
    <d v="2025-01-01T00:00:00"/>
    <d v="2025-01-08T00:00:00"/>
    <s v="Settled"/>
    <n v="7"/>
    <n v="10"/>
    <s v="AGT022"/>
    <s v="Motor"/>
    <s v="Standard"/>
    <n v="1"/>
    <s v="Valid"/>
    <x v="2"/>
    <x v="1"/>
  </r>
  <r>
    <x v="4676"/>
    <s v="CUST00699"/>
    <s v="POL00859"/>
    <x v="11"/>
    <s v="East"/>
    <n v="76431.39"/>
    <d v="2025-02-19T00:00:00"/>
    <d v="2025-02-27T00:00:00"/>
    <s v="Settled"/>
    <n v="8"/>
    <n v="10"/>
    <s v="AGT037"/>
    <s v="Motor"/>
    <s v="Standard"/>
    <n v="1"/>
    <s v="Valid"/>
    <x v="2"/>
    <x v="3"/>
  </r>
  <r>
    <x v="4677"/>
    <s v="CUST01152"/>
    <s v="POL00457"/>
    <x v="14"/>
    <s v="North"/>
    <n v="73124.58"/>
    <d v="2025-09-23T00:00:00"/>
    <d v="2025-10-10T00:00:00"/>
    <s v="Settled"/>
    <n v="17"/>
    <n v="15"/>
    <s v="AGT010"/>
    <s v="Health"/>
    <s v="Standard"/>
    <n v="1"/>
    <s v="Valid"/>
    <x v="2"/>
    <x v="2"/>
  </r>
  <r>
    <x v="4678"/>
    <s v="CUST02436"/>
    <s v="POL01738"/>
    <x v="2"/>
    <s v="North"/>
    <n v="52759.11"/>
    <d v="2025-04-24T00:00:00"/>
    <d v="2025-05-13T00:00:00"/>
    <s v="Settled"/>
    <n v="19"/>
    <n v="20"/>
    <s v="AGT001"/>
    <s v="Life"/>
    <s v="Standard"/>
    <n v="1"/>
    <s v="Valid"/>
    <x v="2"/>
    <x v="2"/>
  </r>
  <r>
    <x v="4679"/>
    <s v="CUST02228"/>
    <s v="POL02059"/>
    <x v="11"/>
    <s v="South"/>
    <n v="72677.56"/>
    <d v="2025-09-01T00:00:00"/>
    <m/>
    <s v="Pending"/>
    <n v="15"/>
    <n v="10"/>
    <s v="AGT050"/>
    <s v="Motor"/>
    <s v="Manual Review"/>
    <n v="1"/>
    <s v="Valid"/>
    <x v="3"/>
    <x v="0"/>
  </r>
  <r>
    <x v="4680"/>
    <s v="CUST02204"/>
    <s v="POL02435"/>
    <x v="14"/>
    <s v="East"/>
    <n v="99339.14"/>
    <d v="2025-08-13T00:00:00"/>
    <d v="2025-08-28T00:00:00"/>
    <s v="Settled"/>
    <n v="15"/>
    <n v="15"/>
    <s v="AGT001"/>
    <s v="Health"/>
    <s v="Fast Track"/>
    <n v="1"/>
    <s v="Valid"/>
    <x v="3"/>
    <x v="3"/>
  </r>
  <r>
    <x v="4681"/>
    <s v="CUST01429"/>
    <s v="POL00374"/>
    <x v="3"/>
    <s v="West"/>
    <n v="35153.660000000003"/>
    <d v="2025-10-03T00:00:00"/>
    <d v="2025-10-26T00:00:00"/>
    <s v="Settled"/>
    <n v="23"/>
    <n v="10"/>
    <s v="AGT026"/>
    <s v="Motor"/>
    <s v="Manual Review"/>
    <n v="1"/>
    <s v="Valid"/>
    <x v="2"/>
    <x v="1"/>
  </r>
  <r>
    <x v="4682"/>
    <s v="CUST00473"/>
    <s v="POL02391"/>
    <x v="4"/>
    <s v="Central"/>
    <n v="123300.31"/>
    <d v="2025-07-13T00:00:00"/>
    <d v="2025-07-24T00:00:00"/>
    <s v="Settled"/>
    <n v="11"/>
    <n v="15"/>
    <s v="AGT015"/>
    <s v="Health"/>
    <s v="Standard"/>
    <n v="1"/>
    <s v="Valid"/>
    <x v="2"/>
    <x v="4"/>
  </r>
  <r>
    <x v="4683"/>
    <s v="CUST00729"/>
    <s v="POL00972"/>
    <x v="4"/>
    <s v="East"/>
    <n v="99651.839999999997"/>
    <d v="2025-01-31T00:00:00"/>
    <d v="2025-02-20T00:00:00"/>
    <s v="Settled"/>
    <n v="20"/>
    <n v="15"/>
    <s v="AGT021"/>
    <s v="Health"/>
    <s v="Manual Review"/>
    <n v="1"/>
    <s v="Valid"/>
    <x v="0"/>
    <x v="3"/>
  </r>
  <r>
    <x v="4684"/>
    <s v="CUST02335"/>
    <s v="POL00891"/>
    <x v="0"/>
    <m/>
    <n v="84822.9"/>
    <d v="2025-02-12T00:00:00"/>
    <d v="2025-02-20T00:00:00"/>
    <s v="Settled"/>
    <n v="8"/>
    <n v="10"/>
    <s v="AGT020"/>
    <s v="Motor"/>
    <s v="Standard"/>
    <n v="1"/>
    <s v="Valid"/>
    <x v="3"/>
    <x v="0"/>
  </r>
  <r>
    <x v="4685"/>
    <s v="CUST01728"/>
    <s v="POL00102"/>
    <x v="2"/>
    <s v="West"/>
    <n v="234729.34"/>
    <d v="2025-03-10T00:00:00"/>
    <d v="2025-03-27T00:00:00"/>
    <s v="Settled"/>
    <n v="17"/>
    <n v="20"/>
    <s v="AGT044"/>
    <s v="Life"/>
    <s v="Manual Review"/>
    <n v="1"/>
    <s v="Valid"/>
    <x v="2"/>
    <x v="1"/>
  </r>
  <r>
    <x v="4686"/>
    <s v="CUST00607"/>
    <s v="POL00655"/>
    <x v="11"/>
    <s v="South"/>
    <n v="21406.6"/>
    <d v="2025-03-02T00:00:00"/>
    <d v="2025-03-16T00:00:00"/>
    <s v="Settled"/>
    <n v="14"/>
    <n v="10"/>
    <s v="AGT062"/>
    <s v="Motor"/>
    <s v="Manual Review"/>
    <n v="1"/>
    <s v="Valid"/>
    <x v="3"/>
    <x v="0"/>
  </r>
  <r>
    <x v="4687"/>
    <s v="CUST01161"/>
    <s v="POL01561"/>
    <x v="14"/>
    <s v="East"/>
    <n v="28399.200000000001"/>
    <d v="2025-07-04T00:00:00"/>
    <d v="2025-07-16T00:00:00"/>
    <s v="Settled"/>
    <n v="12"/>
    <n v="15"/>
    <s v="AGT044"/>
    <s v="Health"/>
    <s v="Standard"/>
    <n v="1"/>
    <s v="Valid"/>
    <x v="2"/>
    <x v="3"/>
  </r>
  <r>
    <x v="4688"/>
    <s v="CUST00803"/>
    <s v="POL00606"/>
    <x v="3"/>
    <s v="South"/>
    <n v="101621.96"/>
    <d v="2025-06-04T00:00:00"/>
    <d v="2025-06-27T00:00:00"/>
    <s v="Settled"/>
    <n v="23"/>
    <n v="10"/>
    <s v="AGT061"/>
    <s v="Motor"/>
    <s v="Fraud Review"/>
    <n v="1"/>
    <s v="Valid"/>
    <x v="3"/>
    <x v="0"/>
  </r>
  <r>
    <x v="4689"/>
    <s v="CUST01550"/>
    <s v="POL01029"/>
    <x v="7"/>
    <s v="East"/>
    <n v="14734.26"/>
    <d v="2025-04-20T00:00:00"/>
    <m/>
    <s v="Pending"/>
    <n v="4"/>
    <n v="7"/>
    <s v="AGT044"/>
    <s v="Travel"/>
    <s v="Standard"/>
    <n v="1"/>
    <s v="Valid"/>
    <x v="0"/>
    <x v="3"/>
  </r>
  <r>
    <x v="4690"/>
    <s v="CUST00687"/>
    <s v="POL01697"/>
    <x v="1"/>
    <s v="Central"/>
    <n v="178586.58"/>
    <d v="2025-07-09T00:00:00"/>
    <d v="2025-07-29T00:00:00"/>
    <s v="Settled"/>
    <n v="20"/>
    <n v="20"/>
    <s v="AGT056"/>
    <s v="Life"/>
    <s v="Standard"/>
    <n v="1"/>
    <s v="Valid"/>
    <x v="0"/>
    <x v="4"/>
  </r>
  <r>
    <x v="4691"/>
    <s v="CUST01104"/>
    <s v="POL00313"/>
    <x v="14"/>
    <s v="East"/>
    <n v="146702.60999999999"/>
    <d v="2025-10-10T00:00:00"/>
    <m/>
    <s v="Pending"/>
    <n v="23"/>
    <n v="15"/>
    <s v="AGT024"/>
    <s v="Health"/>
    <s v="Manual Review"/>
    <n v="1"/>
    <s v="Valid"/>
    <x v="3"/>
    <x v="3"/>
  </r>
  <r>
    <x v="4692"/>
    <s v="CUST00588"/>
    <s v="POL02801"/>
    <x v="4"/>
    <s v="North"/>
    <n v="21199.45"/>
    <d v="2025-05-05T00:00:00"/>
    <d v="2025-05-31T00:00:00"/>
    <s v="Settled"/>
    <n v="26"/>
    <n v="15"/>
    <s v="AGT027"/>
    <s v="Health"/>
    <s v="Fraud Review"/>
    <n v="1"/>
    <s v="Valid"/>
    <x v="1"/>
    <x v="2"/>
  </r>
  <r>
    <x v="4693"/>
    <s v="CUST01001"/>
    <s v="POL00989"/>
    <x v="3"/>
    <s v="East"/>
    <n v="22877.17"/>
    <d v="2025-06-03T00:00:00"/>
    <d v="2025-07-06T00:00:00"/>
    <s v="Settled"/>
    <n v="33"/>
    <n v="10"/>
    <s v="AGT013"/>
    <s v="Motor"/>
    <s v="Fraud Review"/>
    <n v="1"/>
    <s v="Valid"/>
    <x v="3"/>
    <x v="3"/>
  </r>
  <r>
    <x v="4694"/>
    <s v="CUST00558"/>
    <s v="POL02430"/>
    <x v="7"/>
    <s v="Central"/>
    <n v="50105.39"/>
    <d v="2025-10-23T00:00:00"/>
    <d v="2025-11-02T00:00:00"/>
    <s v="Settled"/>
    <n v="10"/>
    <n v="7"/>
    <s v="AGT042"/>
    <s v="Travel"/>
    <s v="Standard"/>
    <n v="1"/>
    <s v="Valid"/>
    <x v="2"/>
    <x v="4"/>
  </r>
  <r>
    <x v="4695"/>
    <s v="CUST00334"/>
    <s v="POL02073"/>
    <x v="14"/>
    <s v="North"/>
    <n v="89787.08"/>
    <d v="2025-05-24T00:00:00"/>
    <d v="2025-06-11T00:00:00"/>
    <s v="Settled"/>
    <n v="18"/>
    <n v="15"/>
    <s v="AGT015"/>
    <s v="Health"/>
    <s v="Manual Review"/>
    <n v="1"/>
    <s v="Valid"/>
    <x v="0"/>
    <x v="2"/>
  </r>
  <r>
    <x v="4696"/>
    <s v="CUST00555"/>
    <s v="POL02405"/>
    <x v="0"/>
    <s v="Central"/>
    <n v="17789.61"/>
    <d v="2025-01-28T00:00:00"/>
    <m/>
    <s v="Under Review"/>
    <n v="8"/>
    <n v="10"/>
    <s v="AGT051"/>
    <s v="Motor"/>
    <s v="Fast Track"/>
    <n v="1"/>
    <s v="Valid"/>
    <x v="1"/>
    <x v="4"/>
  </r>
  <r>
    <x v="4697"/>
    <s v="CUST02226"/>
    <s v="POL00926"/>
    <x v="5"/>
    <s v="Central"/>
    <n v="63873.97"/>
    <d v="2025-03-03T00:00:00"/>
    <d v="2025-03-14T00:00:00"/>
    <s v="Settled"/>
    <n v="11"/>
    <n v="15"/>
    <s v="AGT058"/>
    <s v="Health"/>
    <s v="Standard"/>
    <n v="1"/>
    <s v="Valid"/>
    <x v="3"/>
    <x v="4"/>
  </r>
  <r>
    <x v="4698"/>
    <s v="CUST02273"/>
    <s v="POL00551"/>
    <x v="3"/>
    <s v="East"/>
    <n v="72877.490000000005"/>
    <d v="2025-03-31T00:00:00"/>
    <d v="2025-04-09T00:00:00"/>
    <s v="Settled"/>
    <n v="9"/>
    <n v="10"/>
    <s v="AGT071"/>
    <s v="Motor"/>
    <s v="Standard"/>
    <n v="1"/>
    <s v="Valid"/>
    <x v="2"/>
    <x v="3"/>
  </r>
  <r>
    <x v="4699"/>
    <s v="CUST01010"/>
    <s v="POL00458"/>
    <x v="0"/>
    <s v="South"/>
    <n v="31757.7"/>
    <d v="2025-07-07T00:00:00"/>
    <m/>
    <s v="Pending"/>
    <n v="14"/>
    <n v="10"/>
    <s v="AGT038"/>
    <s v="Motor"/>
    <s v="Standard"/>
    <n v="1"/>
    <s v="Valid"/>
    <x v="3"/>
    <x v="0"/>
  </r>
  <r>
    <x v="4700"/>
    <s v="CUST01953"/>
    <s v="POL00735"/>
    <x v="0"/>
    <s v="North"/>
    <n v="25393.74"/>
    <d v="2025-05-15T00:00:00"/>
    <d v="2025-06-06T00:00:00"/>
    <s v="Settled"/>
    <n v="22"/>
    <n v="10"/>
    <s v="AGT080"/>
    <s v="Motor"/>
    <s v="Fraud Review"/>
    <n v="1"/>
    <s v="Valid"/>
    <x v="0"/>
    <x v="2"/>
  </r>
  <r>
    <x v="4701"/>
    <s v="CUST01315"/>
    <s v="POL01744"/>
    <x v="8"/>
    <s v="North"/>
    <m/>
    <d v="2025-04-26T00:00:00"/>
    <m/>
    <s v="Pending"/>
    <n v="16"/>
    <n v="20"/>
    <s v="AGT038"/>
    <s v="Life"/>
    <s v="Standard"/>
    <n v="1"/>
    <s v="Missing Amount"/>
    <x v="3"/>
    <x v="2"/>
  </r>
  <r>
    <x v="4702"/>
    <s v="CUST00118"/>
    <s v="POL01998"/>
    <x v="4"/>
    <s v="South"/>
    <n v="147346.46"/>
    <d v="2025-10-05T00:00:00"/>
    <d v="2025-10-23T00:00:00"/>
    <s v="Settled"/>
    <n v="18"/>
    <n v="15"/>
    <s v="AGT058"/>
    <s v="Health"/>
    <s v="Manual Review"/>
    <n v="1"/>
    <s v="Valid"/>
    <x v="4"/>
    <x v="0"/>
  </r>
  <r>
    <x v="4703"/>
    <s v="CUST02163"/>
    <s v="POL02411"/>
    <x v="4"/>
    <s v="West"/>
    <n v="167468.29"/>
    <d v="2025-05-31T00:00:00"/>
    <d v="2025-06-12T00:00:00"/>
    <s v="Rejected"/>
    <n v="12"/>
    <n v="15"/>
    <s v="AGT079"/>
    <s v="Health"/>
    <s v="Standard"/>
    <n v="1"/>
    <s v="Valid"/>
    <x v="1"/>
    <x v="1"/>
  </r>
  <r>
    <x v="4704"/>
    <s v="CUST01498"/>
    <s v="POL03085"/>
    <x v="12"/>
    <s v="Central"/>
    <n v="48996.54"/>
    <d v="2025-06-09T00:00:00"/>
    <d v="2025-06-15T00:00:00"/>
    <s v="Settled"/>
    <n v="6"/>
    <n v="7"/>
    <s v="AGT043"/>
    <s v="Travel"/>
    <s v="Standard"/>
    <n v="1"/>
    <s v="Valid"/>
    <x v="1"/>
    <x v="4"/>
  </r>
  <r>
    <x v="4705"/>
    <s v="CUST00992"/>
    <s v="POL02657"/>
    <x v="3"/>
    <s v="North"/>
    <n v="144804.56"/>
    <d v="2025-04-01T00:00:00"/>
    <d v="2025-04-08T00:00:00"/>
    <s v="Settled"/>
    <n v="7"/>
    <n v="10"/>
    <s v="AGT074"/>
    <s v="Motor"/>
    <s v="Standard"/>
    <n v="1"/>
    <s v="Valid"/>
    <x v="2"/>
    <x v="2"/>
  </r>
  <r>
    <x v="4706"/>
    <s v="CUST02346"/>
    <s v="POL01143"/>
    <x v="5"/>
    <s v="East"/>
    <n v="195376.01"/>
    <d v="2025-06-04T00:00:00"/>
    <m/>
    <s v="Under Review"/>
    <n v="19"/>
    <n v="15"/>
    <s v="AGT047"/>
    <s v="Health"/>
    <s v="Standard"/>
    <n v="1"/>
    <s v="Valid"/>
    <x v="3"/>
    <x v="3"/>
  </r>
  <r>
    <x v="4707"/>
    <s v="CUST00260"/>
    <s v="POL01511"/>
    <x v="3"/>
    <s v="East"/>
    <n v="24263.32"/>
    <d v="2025-07-23T00:00:00"/>
    <d v="2025-08-12T00:00:00"/>
    <s v="Settled"/>
    <n v="20"/>
    <n v="10"/>
    <s v="AGT006"/>
    <s v="Motor"/>
    <s v="Fraud Review"/>
    <n v="1"/>
    <s v="Valid"/>
    <x v="1"/>
    <x v="3"/>
  </r>
  <r>
    <x v="4708"/>
    <s v="CUST00550"/>
    <s v="POL03056"/>
    <x v="11"/>
    <s v="South"/>
    <n v="124615.02"/>
    <d v="2025-11-03T00:00:00"/>
    <m/>
    <s v="Pending"/>
    <n v="9"/>
    <n v="10"/>
    <s v="AGT040"/>
    <s v="Motor"/>
    <s v="Standard"/>
    <n v="1"/>
    <s v="Valid"/>
    <x v="3"/>
    <x v="0"/>
  </r>
  <r>
    <x v="4709"/>
    <s v="CUST02431"/>
    <s v="POL02276"/>
    <x v="9"/>
    <s v="East"/>
    <n v="118322.66"/>
    <d v="2025-10-07T00:00:00"/>
    <d v="2025-10-17T00:00:00"/>
    <s v="Settled"/>
    <n v="10"/>
    <n v="12"/>
    <s v="AGT064"/>
    <s v="Home"/>
    <s v="Standard"/>
    <n v="1"/>
    <s v="Valid"/>
    <x v="0"/>
    <x v="3"/>
  </r>
  <r>
    <x v="4710"/>
    <s v="CUST02358"/>
    <s v="POL01334"/>
    <x v="9"/>
    <s v="Central"/>
    <n v="378111.58"/>
    <d v="2025-01-02T00:00:00"/>
    <d v="2025-01-11T00:00:00"/>
    <s v="Settled"/>
    <n v="9"/>
    <n v="12"/>
    <s v="AGT052"/>
    <s v="Home"/>
    <s v="Fast Track"/>
    <n v="1"/>
    <s v="Valid"/>
    <x v="0"/>
    <x v="4"/>
  </r>
  <r>
    <x v="4711"/>
    <s v="CUST02482"/>
    <s v="POL02667"/>
    <x v="3"/>
    <s v="South"/>
    <n v="587123.36"/>
    <d v="2025-01-07T00:00:00"/>
    <d v="2025-01-18T00:00:00"/>
    <s v="Rejected"/>
    <n v="11"/>
    <n v="10"/>
    <s v="AGT020"/>
    <s v="Motor"/>
    <s v="Standard"/>
    <n v="1"/>
    <s v="Valid"/>
    <x v="3"/>
    <x v="0"/>
  </r>
  <r>
    <x v="4712"/>
    <s v="CUST02490"/>
    <s v="POL00436"/>
    <x v="0"/>
    <s v="North"/>
    <n v="57238.74"/>
    <d v="2025-10-07T00:00:00"/>
    <d v="2025-10-18T00:00:00"/>
    <s v="Settled"/>
    <n v="11"/>
    <n v="10"/>
    <s v="AGT023"/>
    <s v="Motor"/>
    <s v="Manual Review"/>
    <n v="1"/>
    <s v="Valid"/>
    <x v="2"/>
    <x v="2"/>
  </r>
  <r>
    <x v="4713"/>
    <s v="CUST02406"/>
    <s v="POL02154"/>
    <x v="3"/>
    <s v="West"/>
    <n v="90218.97"/>
    <d v="2025-03-19T00:00:00"/>
    <m/>
    <s v="Pending"/>
    <n v="4"/>
    <n v="12"/>
    <s v="AGT058"/>
    <s v="Home"/>
    <s v="Standard"/>
    <n v="1"/>
    <s v="Valid"/>
    <x v="1"/>
    <x v="1"/>
  </r>
  <r>
    <x v="4714"/>
    <s v="CUST02062"/>
    <s v="POL03037"/>
    <x v="2"/>
    <s v="North"/>
    <n v="233778.39"/>
    <d v="2025-01-09T00:00:00"/>
    <d v="2025-02-04T00:00:00"/>
    <s v="Rejected"/>
    <n v="26"/>
    <n v="20"/>
    <s v="AGT064"/>
    <s v="Life"/>
    <s v="Fast Track"/>
    <n v="1"/>
    <s v="Valid"/>
    <x v="3"/>
    <x v="2"/>
  </r>
  <r>
    <x v="4715"/>
    <s v="CUST00870"/>
    <s v="POL01688"/>
    <x v="5"/>
    <s v="Central"/>
    <n v="89067.87"/>
    <d v="2025-08-15T00:00:00"/>
    <m/>
    <s v="Pending"/>
    <n v="16"/>
    <n v="15"/>
    <s v="AGT014"/>
    <s v="Health"/>
    <s v="Standard"/>
    <n v="1"/>
    <s v="Valid"/>
    <x v="1"/>
    <x v="4"/>
  </r>
  <r>
    <x v="4716"/>
    <s v="CUST00010"/>
    <s v="POL01962"/>
    <x v="8"/>
    <s v="Central"/>
    <n v="348821.67"/>
    <d v="2025-11-21T00:00:00"/>
    <m/>
    <s v="Pending"/>
    <n v="23"/>
    <n v="20"/>
    <s v="AGT037"/>
    <s v="Life"/>
    <s v="Standard"/>
    <n v="1"/>
    <s v="Valid"/>
    <x v="0"/>
    <x v="4"/>
  </r>
  <r>
    <x v="4717"/>
    <s v="CUST00688"/>
    <s v="POL00192"/>
    <x v="2"/>
    <s v="North"/>
    <n v="1666588.16"/>
    <d v="2025-08-25T00:00:00"/>
    <d v="2025-09-20T00:00:00"/>
    <s v="Settled"/>
    <n v="26"/>
    <n v="20"/>
    <s v="AGT012"/>
    <s v="Life"/>
    <s v="Manual Review"/>
    <n v="1"/>
    <s v="Valid"/>
    <x v="4"/>
    <x v="2"/>
  </r>
  <r>
    <x v="4718"/>
    <s v="CUST00209"/>
    <s v="POL01936"/>
    <x v="8"/>
    <s v="East"/>
    <n v="329258.03000000003"/>
    <d v="2025-02-15T00:00:00"/>
    <d v="2025-03-04T00:00:00"/>
    <s v="Settled"/>
    <n v="17"/>
    <n v="20"/>
    <s v="AGT024"/>
    <s v="Life"/>
    <s v="Standard"/>
    <n v="1"/>
    <s v="Valid"/>
    <x v="2"/>
    <x v="3"/>
  </r>
  <r>
    <x v="4719"/>
    <s v="CUST02493"/>
    <s v="POL00929"/>
    <x v="2"/>
    <s v="West"/>
    <n v="226903.03"/>
    <d v="2025-04-09T00:00:00"/>
    <m/>
    <s v="Pending"/>
    <n v="17"/>
    <n v="20"/>
    <s v="AGT076"/>
    <s v="Life"/>
    <s v="Standard"/>
    <n v="1"/>
    <s v="Valid"/>
    <x v="0"/>
    <x v="1"/>
  </r>
  <r>
    <x v="4720"/>
    <s v="CUST00742"/>
    <s v="POL03183"/>
    <x v="10"/>
    <s v="East"/>
    <n v="30256.44"/>
    <d v="2025-04-07T00:00:00"/>
    <d v="2025-04-15T00:00:00"/>
    <s v="Rejected"/>
    <n v="8"/>
    <n v="7"/>
    <s v="AGT003"/>
    <s v="Travel"/>
    <s v="Standard"/>
    <n v="1"/>
    <s v="Valid"/>
    <x v="1"/>
    <x v="3"/>
  </r>
  <r>
    <x v="4721"/>
    <s v="CUST01127"/>
    <s v="POL01024"/>
    <x v="4"/>
    <s v="East"/>
    <n v="49721.13"/>
    <d v="2025-04-06T00:00:00"/>
    <d v="2025-04-13T00:00:00"/>
    <s v="Settled"/>
    <n v="7"/>
    <n v="15"/>
    <s v="AGT045"/>
    <s v="Health"/>
    <s v="Standard"/>
    <n v="1"/>
    <s v="Valid"/>
    <x v="4"/>
    <x v="3"/>
  </r>
  <r>
    <x v="4722"/>
    <s v="CUST00836"/>
    <s v="POL01005"/>
    <x v="3"/>
    <s v="Central"/>
    <n v="21837.360000000001"/>
    <d v="2025-07-29T00:00:00"/>
    <m/>
    <s v="Pending"/>
    <n v="25"/>
    <n v="10"/>
    <s v="AGT037"/>
    <s v="Motor"/>
    <s v="Manual Review"/>
    <n v="1"/>
    <s v="Valid"/>
    <x v="3"/>
    <x v="4"/>
  </r>
  <r>
    <x v="4723"/>
    <s v="CUST01633"/>
    <s v="POL01265"/>
    <x v="6"/>
    <s v="South"/>
    <n v="99911.33"/>
    <d v="2025-09-07T00:00:00"/>
    <d v="2025-09-16T00:00:00"/>
    <s v="Settled"/>
    <n v="9"/>
    <n v="12"/>
    <s v="AGT028"/>
    <s v="Home"/>
    <s v="Standard"/>
    <n v="1"/>
    <s v="Valid"/>
    <x v="3"/>
    <x v="0"/>
  </r>
  <r>
    <x v="4724"/>
    <s v="CUST00689"/>
    <s v="POL02231"/>
    <x v="4"/>
    <s v="East"/>
    <n v="387365.97"/>
    <d v="2025-04-08T00:00:00"/>
    <d v="2025-05-07T00:00:00"/>
    <s v="Settled"/>
    <n v="29"/>
    <n v="15"/>
    <s v="AGT072"/>
    <s v="Health"/>
    <s v="Fraud Review"/>
    <n v="1"/>
    <s v="Valid"/>
    <x v="2"/>
    <x v="3"/>
  </r>
  <r>
    <x v="4725"/>
    <s v="CUST00632"/>
    <s v="POL03043"/>
    <x v="6"/>
    <s v="North"/>
    <n v="195962.04"/>
    <d v="2025-07-06T00:00:00"/>
    <d v="2025-07-16T00:00:00"/>
    <s v="Settled"/>
    <n v="10"/>
    <n v="12"/>
    <s v="AGT072"/>
    <s v="Home"/>
    <s v="Standard"/>
    <n v="1"/>
    <s v="Valid"/>
    <x v="4"/>
    <x v="2"/>
  </r>
  <r>
    <x v="4726"/>
    <s v="CUST01755"/>
    <s v="POL01109"/>
    <x v="4"/>
    <s v="South"/>
    <n v="62231.02"/>
    <d v="2025-06-12T00:00:00"/>
    <d v="2025-06-24T00:00:00"/>
    <s v="Settled"/>
    <n v="12"/>
    <n v="15"/>
    <s v="AGT002"/>
    <s v="Health"/>
    <s v="Manual Review"/>
    <n v="1"/>
    <s v="Valid"/>
    <x v="0"/>
    <x v="0"/>
  </r>
  <r>
    <x v="4727"/>
    <s v="CUST00294"/>
    <s v="POL00669"/>
    <x v="5"/>
    <s v="Central"/>
    <n v="106776.97"/>
    <d v="2025-05-10T00:00:00"/>
    <d v="2025-05-20T00:00:00"/>
    <s v="Settled"/>
    <n v="10"/>
    <n v="15"/>
    <s v="AGT024"/>
    <s v="Health"/>
    <s v="Standard"/>
    <n v="1"/>
    <s v="Valid"/>
    <x v="4"/>
    <x v="4"/>
  </r>
  <r>
    <x v="4728"/>
    <s v="CUST00187"/>
    <s v="POL02447"/>
    <x v="5"/>
    <s v="West"/>
    <n v="435659.53"/>
    <d v="2025-03-03T00:00:00"/>
    <d v="2025-03-23T00:00:00"/>
    <s v="Settled"/>
    <n v="20"/>
    <n v="15"/>
    <s v="AGT019"/>
    <s v="Health"/>
    <s v="Standard"/>
    <n v="1"/>
    <s v="Valid"/>
    <x v="3"/>
    <x v="1"/>
  </r>
  <r>
    <x v="4729"/>
    <s v="CUST00907"/>
    <s v="POL01733"/>
    <x v="1"/>
    <s v="East"/>
    <n v="341407.55"/>
    <d v="2025-01-19T00:00:00"/>
    <m/>
    <s v="Pending"/>
    <n v="27"/>
    <n v="20"/>
    <s v="AGT006"/>
    <s v="Life"/>
    <s v="Manual Review"/>
    <n v="1"/>
    <s v="Valid"/>
    <x v="1"/>
    <x v="3"/>
  </r>
  <r>
    <x v="4730"/>
    <s v="CUST01831"/>
    <s v="POL01456"/>
    <x v="11"/>
    <s v="North"/>
    <n v="36444.629999999997"/>
    <d v="2025-11-11T00:00:00"/>
    <d v="2025-11-27T00:00:00"/>
    <s v="Settled"/>
    <n v="16"/>
    <n v="10"/>
    <s v="AGT041"/>
    <s v="Motor"/>
    <s v="Manual Review"/>
    <n v="1"/>
    <s v="Valid"/>
    <x v="2"/>
    <x v="2"/>
  </r>
  <r>
    <x v="4731"/>
    <s v="CUST02278"/>
    <s v="POL03172"/>
    <x v="4"/>
    <s v="Central"/>
    <n v="88870.8"/>
    <d v="2025-08-07T00:00:00"/>
    <d v="2025-09-04T00:00:00"/>
    <s v="Settled"/>
    <n v="28"/>
    <n v="15"/>
    <s v="AGT032"/>
    <s v="Health"/>
    <s v="Fraud Review"/>
    <n v="1"/>
    <s v="Valid"/>
    <x v="2"/>
    <x v="4"/>
  </r>
  <r>
    <x v="4732"/>
    <s v="CUST00589"/>
    <s v="POL01586"/>
    <x v="11"/>
    <s v="South"/>
    <n v="98653.94"/>
    <d v="2025-10-08T00:00:00"/>
    <d v="2025-10-15T00:00:00"/>
    <s v="Settled"/>
    <n v="7"/>
    <n v="10"/>
    <s v="AGT032"/>
    <s v="Motor"/>
    <s v="Standard"/>
    <n v="1"/>
    <s v="Valid"/>
    <x v="1"/>
    <x v="0"/>
  </r>
  <r>
    <x v="4733"/>
    <s v="CUST00138"/>
    <s v="POL01981"/>
    <x v="5"/>
    <s v="East"/>
    <n v="111438.1"/>
    <d v="2025-04-08T00:00:00"/>
    <d v="2025-04-18T00:00:00"/>
    <s v="Settled"/>
    <n v="10"/>
    <n v="15"/>
    <s v="AGT057"/>
    <s v="Health"/>
    <s v="Fast Track"/>
    <n v="1"/>
    <s v="Valid"/>
    <x v="2"/>
    <x v="3"/>
  </r>
  <r>
    <x v="4734"/>
    <s v="CUST01445"/>
    <s v="POL03141"/>
    <x v="12"/>
    <s v="South"/>
    <n v="77129.570000000007"/>
    <d v="2025-03-12T00:00:00"/>
    <d v="2025-03-28T00:00:00"/>
    <s v="Settled"/>
    <n v="16"/>
    <n v="7"/>
    <s v="AGT078"/>
    <s v="Travel"/>
    <s v="Fast Track"/>
    <n v="1"/>
    <s v="Valid"/>
    <x v="2"/>
    <x v="0"/>
  </r>
  <r>
    <x v="4735"/>
    <s v="CUST00294"/>
    <s v="POL00669"/>
    <x v="5"/>
    <s v="East"/>
    <n v="90696.99"/>
    <d v="2025-07-12T00:00:00"/>
    <d v="2025-07-21T00:00:00"/>
    <s v="Settled"/>
    <n v="9"/>
    <n v="15"/>
    <s v="AGT053"/>
    <s v="Health"/>
    <s v="Fast Track"/>
    <n v="1"/>
    <s v="Valid"/>
    <x v="4"/>
    <x v="3"/>
  </r>
  <r>
    <x v="4736"/>
    <s v="CUST00503"/>
    <s v="POL02889"/>
    <x v="11"/>
    <s v="East"/>
    <n v="14174.26"/>
    <d v="2025-08-21T00:00:00"/>
    <d v="2025-08-29T00:00:00"/>
    <s v="Settled"/>
    <n v="8"/>
    <n v="10"/>
    <s v="AGT050"/>
    <s v="Motor"/>
    <s v="Standard"/>
    <n v="1"/>
    <s v="Valid"/>
    <x v="3"/>
    <x v="3"/>
  </r>
  <r>
    <x v="4737"/>
    <s v="CUST00831"/>
    <s v="POL03073"/>
    <x v="14"/>
    <s v="South"/>
    <n v="115504.09"/>
    <d v="2025-08-30T00:00:00"/>
    <m/>
    <s v="Under Review"/>
    <n v="13"/>
    <n v="15"/>
    <s v="AGT038"/>
    <s v="Health"/>
    <s v="Standard"/>
    <n v="1"/>
    <s v="Valid"/>
    <x v="4"/>
    <x v="0"/>
  </r>
  <r>
    <x v="4738"/>
    <s v="CUST01269"/>
    <s v="POL01507"/>
    <x v="14"/>
    <s v="East"/>
    <n v="110512.27"/>
    <d v="2025-07-02T00:00:00"/>
    <d v="2025-07-19T00:00:00"/>
    <s v="Settled"/>
    <n v="17"/>
    <n v="15"/>
    <s v="AGT033"/>
    <s v="Health"/>
    <s v="Manual Review"/>
    <n v="1"/>
    <s v="Valid"/>
    <x v="0"/>
    <x v="3"/>
  </r>
  <r>
    <x v="4739"/>
    <s v="CUST01605"/>
    <s v="POL01077"/>
    <x v="1"/>
    <s v="South"/>
    <n v="373883.46"/>
    <d v="2025-06-04T00:00:00"/>
    <d v="2025-06-26T00:00:00"/>
    <s v="Settled"/>
    <n v="22"/>
    <n v="20"/>
    <s v="AGT041"/>
    <s v="Life"/>
    <s v="Standard"/>
    <n v="1"/>
    <s v="Valid"/>
    <x v="4"/>
    <x v="0"/>
  </r>
  <r>
    <x v="4740"/>
    <s v="CUST01532"/>
    <s v="POL00520"/>
    <x v="0"/>
    <s v="West"/>
    <n v="37443.120000000003"/>
    <d v="2025-07-08T00:00:00"/>
    <d v="2025-07-29T00:00:00"/>
    <s v="Settled"/>
    <n v="21"/>
    <n v="10"/>
    <s v="AGT022"/>
    <s v="Motor"/>
    <s v="Fraud Review"/>
    <n v="1"/>
    <s v="Valid"/>
    <x v="3"/>
    <x v="1"/>
  </r>
  <r>
    <x v="4741"/>
    <s v="CUST01273"/>
    <s v="POL00154"/>
    <x v="11"/>
    <s v="East"/>
    <n v="237468.59"/>
    <d v="2025-03-26T00:00:00"/>
    <d v="2025-04-11T00:00:00"/>
    <s v="Settled"/>
    <n v="16"/>
    <n v="10"/>
    <s v="AGT043"/>
    <s v="Motor"/>
    <s v="Standard"/>
    <n v="1"/>
    <s v="Valid"/>
    <x v="0"/>
    <x v="3"/>
  </r>
  <r>
    <x v="4742"/>
    <s v="CUST00607"/>
    <s v="POL03150"/>
    <x v="12"/>
    <s v="Central"/>
    <n v="14795.7"/>
    <d v="2025-02-24T00:00:00"/>
    <d v="2025-03-19T00:00:00"/>
    <s v="Settled"/>
    <n v="23"/>
    <n v="7"/>
    <s v="AGT031"/>
    <s v="Travel"/>
    <s v="Fraud Review"/>
    <n v="1"/>
    <s v="Valid"/>
    <x v="3"/>
    <x v="4"/>
  </r>
  <r>
    <x v="4743"/>
    <s v="CUST02243"/>
    <s v="POL01381"/>
    <x v="11"/>
    <s v="North"/>
    <n v="34349.51"/>
    <d v="2025-03-13T00:00:00"/>
    <d v="2025-03-21T00:00:00"/>
    <s v="Rejected"/>
    <n v="8"/>
    <n v="10"/>
    <s v="AGT030"/>
    <s v="Motor"/>
    <s v="Standard"/>
    <n v="1"/>
    <s v="Valid"/>
    <x v="0"/>
    <x v="2"/>
  </r>
  <r>
    <x v="4744"/>
    <s v="CUST01487"/>
    <s v="POL02138"/>
    <x v="12"/>
    <s v="North"/>
    <n v="25853.62"/>
    <d v="2025-04-23T00:00:00"/>
    <d v="2025-04-30T00:00:00"/>
    <s v="Settled"/>
    <n v="7"/>
    <n v="7"/>
    <s v="AGT070"/>
    <s v="Travel"/>
    <s v="Fast Track"/>
    <n v="1"/>
    <s v="Valid"/>
    <x v="3"/>
    <x v="2"/>
  </r>
  <r>
    <x v="4745"/>
    <s v="CUST01035"/>
    <s v="POL00771"/>
    <x v="1"/>
    <s v="North"/>
    <n v="710475.25"/>
    <d v="2025-08-24T00:00:00"/>
    <d v="2025-09-22T00:00:00"/>
    <s v="Settled"/>
    <n v="29"/>
    <n v="20"/>
    <s v="AGT007"/>
    <s v="Life"/>
    <s v="Manual Review"/>
    <n v="1"/>
    <s v="Valid"/>
    <x v="0"/>
    <x v="2"/>
  </r>
  <r>
    <x v="4746"/>
    <s v="CUST01551"/>
    <s v="POL01036"/>
    <x v="8"/>
    <s v="North"/>
    <n v="730777.61"/>
    <d v="2025-10-18T00:00:00"/>
    <d v="2025-11-08T00:00:00"/>
    <s v="Settled"/>
    <n v="21"/>
    <n v="20"/>
    <s v="AGT066"/>
    <s v="Life"/>
    <s v="Standard"/>
    <n v="1"/>
    <s v="Valid"/>
    <x v="4"/>
    <x v="2"/>
  </r>
  <r>
    <x v="4747"/>
    <s v="CUST01517"/>
    <s v="POL02621"/>
    <x v="3"/>
    <s v="East"/>
    <n v="98545.29"/>
    <d v="2025-10-25T00:00:00"/>
    <m/>
    <s v="Pending"/>
    <n v="11"/>
    <n v="10"/>
    <s v="AGT013"/>
    <s v="Motor"/>
    <s v="Standard"/>
    <n v="1"/>
    <s v="Valid"/>
    <x v="3"/>
    <x v="3"/>
  </r>
  <r>
    <x v="4748"/>
    <s v="CUST00454"/>
    <s v="POL02101"/>
    <x v="8"/>
    <s v="North"/>
    <n v="536175.56999999995"/>
    <d v="2025-05-12T00:00:00"/>
    <d v="2025-05-30T00:00:00"/>
    <s v="Settled"/>
    <n v="18"/>
    <n v="20"/>
    <s v="AGT031"/>
    <s v="Life"/>
    <s v="Standard"/>
    <n v="1"/>
    <s v="Valid"/>
    <x v="4"/>
    <x v="2"/>
  </r>
  <r>
    <x v="4749"/>
    <s v="CUST01519"/>
    <s v="POL00704"/>
    <x v="12"/>
    <s v="North"/>
    <n v="12865.79"/>
    <d v="2025-11-24T00:00:00"/>
    <d v="2025-11-27T00:00:00"/>
    <s v="Settled"/>
    <n v="3"/>
    <n v="7"/>
    <s v="AGT058"/>
    <s v="Travel"/>
    <s v="Fast Track"/>
    <n v="1"/>
    <s v="Valid"/>
    <x v="2"/>
    <x v="2"/>
  </r>
  <r>
    <x v="4750"/>
    <s v="CUST01467"/>
    <s v="POL00018"/>
    <x v="3"/>
    <s v="South"/>
    <n v="36438.01"/>
    <d v="2025-11-26T00:00:00"/>
    <d v="2025-12-12T00:00:00"/>
    <s v="Settled"/>
    <n v="16"/>
    <n v="12"/>
    <s v="AGT074"/>
    <s v="Home"/>
    <s v="Standard"/>
    <n v="1"/>
    <s v="Valid"/>
    <x v="1"/>
    <x v="0"/>
  </r>
  <r>
    <x v="4751"/>
    <s v="CUST01716"/>
    <s v="POL02624"/>
    <x v="3"/>
    <s v="East"/>
    <n v="86374"/>
    <d v="2025-09-26T00:00:00"/>
    <d v="2025-10-15T00:00:00"/>
    <s v="Settled"/>
    <n v="19"/>
    <n v="12"/>
    <s v="AGT065"/>
    <s v="Home"/>
    <s v="Manual Review"/>
    <n v="1"/>
    <s v="Valid"/>
    <x v="2"/>
    <x v="3"/>
  </r>
  <r>
    <x v="4752"/>
    <s v="CUST01137"/>
    <s v="POL00257"/>
    <x v="8"/>
    <s v="West"/>
    <n v="533493.39"/>
    <d v="2025-01-24T00:00:00"/>
    <d v="2025-02-08T00:00:00"/>
    <s v="Settled"/>
    <n v="15"/>
    <n v="20"/>
    <s v="AGT059"/>
    <s v="Life"/>
    <s v="Standard"/>
    <n v="1"/>
    <s v="Valid"/>
    <x v="0"/>
    <x v="1"/>
  </r>
  <r>
    <x v="4753"/>
    <s v="CUST00466"/>
    <s v="POL00116"/>
    <x v="0"/>
    <s v="South"/>
    <n v="117562.06"/>
    <d v="2025-07-21T00:00:00"/>
    <d v="2025-08-09T00:00:00"/>
    <s v="Settled"/>
    <n v="19"/>
    <n v="10"/>
    <s v="AGT032"/>
    <s v="Motor"/>
    <s v="Manual Review"/>
    <n v="1"/>
    <s v="Valid"/>
    <x v="1"/>
    <x v="0"/>
  </r>
  <r>
    <x v="4754"/>
    <s v="CUST01876"/>
    <s v="POL00961"/>
    <x v="11"/>
    <s v="Central"/>
    <n v="36946.46"/>
    <d v="2025-04-05T00:00:00"/>
    <d v="2025-04-12T00:00:00"/>
    <s v="Settled"/>
    <n v="7"/>
    <n v="10"/>
    <s v="AGT029"/>
    <s v="Motor"/>
    <s v="Standard"/>
    <n v="1"/>
    <s v="Valid"/>
    <x v="2"/>
    <x v="4"/>
  </r>
  <r>
    <x v="4755"/>
    <s v="CUST01963"/>
    <s v="POL02974"/>
    <x v="10"/>
    <s v="North"/>
    <n v="15895.35"/>
    <d v="2025-10-16T00:00:00"/>
    <m/>
    <s v="Pending"/>
    <n v="1"/>
    <n v="7"/>
    <s v="AGT027"/>
    <s v="Travel"/>
    <s v="Fast Track"/>
    <n v="1"/>
    <s v="Valid"/>
    <x v="3"/>
    <x v="2"/>
  </r>
  <r>
    <x v="4756"/>
    <s v="CUST00656"/>
    <s v="POL02063"/>
    <x v="5"/>
    <s v="East"/>
    <n v="181683.14"/>
    <d v="2025-03-16T00:00:00"/>
    <d v="2025-04-14T00:00:00"/>
    <s v="Settled"/>
    <n v="29"/>
    <n v="15"/>
    <s v="AGT067"/>
    <s v="Health"/>
    <s v="Manual Review"/>
    <n v="1"/>
    <s v="Valid"/>
    <x v="3"/>
    <x v="3"/>
  </r>
  <r>
    <x v="4757"/>
    <s v="CUST00902"/>
    <s v="POL00136"/>
    <x v="2"/>
    <s v="South"/>
    <m/>
    <d v="2025-05-11T00:00:00"/>
    <d v="2025-06-13T00:00:00"/>
    <s v="Settled"/>
    <n v="33"/>
    <n v="20"/>
    <s v="AGT049"/>
    <s v="Life"/>
    <s v="Fraud Review"/>
    <n v="1"/>
    <s v="Missing Amount"/>
    <x v="0"/>
    <x v="0"/>
  </r>
  <r>
    <x v="4758"/>
    <s v="CUST01501"/>
    <s v="POL02935"/>
    <x v="9"/>
    <s v="West"/>
    <n v="28613.52"/>
    <d v="2025-03-25T00:00:00"/>
    <m/>
    <s v="Under Review"/>
    <n v="26"/>
    <n v="12"/>
    <s v="AGT006"/>
    <s v="Home"/>
    <s v="Fraud Review"/>
    <n v="1"/>
    <s v="Valid"/>
    <x v="0"/>
    <x v="1"/>
  </r>
  <r>
    <x v="4759"/>
    <s v="CUST02346"/>
    <s v="POL03004"/>
    <x v="9"/>
    <s v="North"/>
    <n v="52972.79"/>
    <d v="2025-10-22T00:00:00"/>
    <d v="2025-11-04T00:00:00"/>
    <s v="Settled"/>
    <n v="13"/>
    <n v="12"/>
    <s v="AGT002"/>
    <s v="Home"/>
    <s v="Standard"/>
    <n v="1"/>
    <s v="Valid"/>
    <x v="3"/>
    <x v="2"/>
  </r>
  <r>
    <x v="4760"/>
    <s v="CUST01573"/>
    <s v="POL02230"/>
    <x v="3"/>
    <s v="Central"/>
    <n v="150779.84"/>
    <d v="2025-07-10T00:00:00"/>
    <d v="2025-07-22T00:00:00"/>
    <s v="Rejected"/>
    <n v="12"/>
    <n v="12"/>
    <s v="AGT010"/>
    <s v="Home"/>
    <s v="Standard"/>
    <n v="1"/>
    <s v="Valid"/>
    <x v="3"/>
    <x v="4"/>
  </r>
  <r>
    <x v="4761"/>
    <s v="CUST02027"/>
    <s v="POL00236"/>
    <x v="2"/>
    <s v="West"/>
    <n v="138750.09"/>
    <d v="2025-05-24T00:00:00"/>
    <m/>
    <s v="Pending"/>
    <n v="15"/>
    <n v="20"/>
    <s v="AGT046"/>
    <s v="Life"/>
    <s v="Standard"/>
    <n v="1"/>
    <s v="Valid"/>
    <x v="0"/>
    <x v="1"/>
  </r>
  <r>
    <x v="4762"/>
    <s v="CUST00049"/>
    <s v="POL00046"/>
    <x v="9"/>
    <s v="East"/>
    <n v="58012.86"/>
    <d v="2025-09-30T00:00:00"/>
    <d v="2025-10-17T00:00:00"/>
    <s v="Settled"/>
    <n v="17"/>
    <n v="12"/>
    <s v="AGT079"/>
    <s v="Home"/>
    <s v="Standard"/>
    <n v="1"/>
    <s v="Valid"/>
    <x v="3"/>
    <x v="3"/>
  </r>
  <r>
    <x v="4763"/>
    <s v="CUST01686"/>
    <s v="POL02793"/>
    <x v="11"/>
    <s v="East"/>
    <n v="35100.47"/>
    <d v="2025-07-18T00:00:00"/>
    <m/>
    <s v="Under Review"/>
    <n v="9"/>
    <n v="10"/>
    <s v="AGT038"/>
    <s v="Motor"/>
    <s v="Standard"/>
    <n v="1"/>
    <s v="Valid"/>
    <x v="0"/>
    <x v="3"/>
  </r>
  <r>
    <x v="4764"/>
    <s v="CUST01421"/>
    <s v="POL02633"/>
    <x v="10"/>
    <s v="South"/>
    <n v="52979.16"/>
    <d v="2025-07-22T00:00:00"/>
    <m/>
    <s v="Pending"/>
    <n v="26"/>
    <n v="7"/>
    <s v="AGT020"/>
    <s v="Travel"/>
    <s v="Fraud Review"/>
    <n v="1"/>
    <s v="Valid"/>
    <x v="2"/>
    <x v="0"/>
  </r>
  <r>
    <x v="4765"/>
    <s v="CUST02125"/>
    <s v="POL02661"/>
    <x v="3"/>
    <s v="North"/>
    <n v="64598.71"/>
    <d v="2025-02-26T00:00:00"/>
    <d v="2025-03-05T00:00:00"/>
    <s v="Settled"/>
    <n v="7"/>
    <n v="10"/>
    <s v="AGT036"/>
    <s v="Motor"/>
    <s v="Standard"/>
    <n v="1"/>
    <s v="Valid"/>
    <x v="2"/>
    <x v="2"/>
  </r>
  <r>
    <x v="4766"/>
    <s v="CUST00159"/>
    <s v="POL01558"/>
    <x v="0"/>
    <s v="Central"/>
    <n v="193257.37"/>
    <d v="2025-05-06T00:00:00"/>
    <d v="2025-05-28T00:00:00"/>
    <s v="Settled"/>
    <n v="22"/>
    <n v="10"/>
    <s v="AGT057"/>
    <s v="Motor"/>
    <s v="Manual Review"/>
    <n v="1"/>
    <s v="Valid"/>
    <x v="2"/>
    <x v="4"/>
  </r>
  <r>
    <x v="4767"/>
    <s v="CUST02349"/>
    <s v="POL01903"/>
    <x v="3"/>
    <s v="West"/>
    <n v="49183.89"/>
    <d v="2025-06-16T00:00:00"/>
    <d v="2025-06-26T00:00:00"/>
    <s v="Settled"/>
    <n v="10"/>
    <n v="10"/>
    <s v="AGT001"/>
    <s v="Motor"/>
    <s v="Standard"/>
    <n v="1"/>
    <s v="Valid"/>
    <x v="2"/>
    <x v="1"/>
  </r>
  <r>
    <x v="4768"/>
    <s v="CUST00688"/>
    <s v="POL00555"/>
    <x v="1"/>
    <s v="North"/>
    <n v="261566.24"/>
    <d v="2025-05-21T00:00:00"/>
    <d v="2025-06-07T00:00:00"/>
    <s v="Settled"/>
    <n v="17"/>
    <n v="20"/>
    <s v="AGT053"/>
    <s v="Life"/>
    <s v="Standard"/>
    <n v="1"/>
    <s v="Valid"/>
    <x v="4"/>
    <x v="2"/>
  </r>
  <r>
    <x v="4769"/>
    <s v="CUST00466"/>
    <s v="POL00116"/>
    <x v="3"/>
    <s v="North"/>
    <n v="80790.559999999998"/>
    <d v="2025-04-25T00:00:00"/>
    <d v="2025-05-06T00:00:00"/>
    <s v="Settled"/>
    <n v="11"/>
    <n v="10"/>
    <s v="AGT076"/>
    <s v="Motor"/>
    <s v="Standard"/>
    <n v="1"/>
    <s v="Valid"/>
    <x v="1"/>
    <x v="2"/>
  </r>
  <r>
    <x v="4770"/>
    <s v="CUST01829"/>
    <s v="POL00708"/>
    <x v="0"/>
    <s v="South"/>
    <n v="43308.68"/>
    <d v="2025-11-26T00:00:00"/>
    <d v="2025-12-05T00:00:00"/>
    <s v="Settled"/>
    <n v="9"/>
    <n v="10"/>
    <s v="AGT075"/>
    <s v="Motor"/>
    <s v="Standard"/>
    <n v="1"/>
    <s v="Valid"/>
    <x v="0"/>
    <x v="0"/>
  </r>
  <r>
    <x v="4771"/>
    <s v="CUST01547"/>
    <s v="POL01988"/>
    <x v="3"/>
    <s v="West"/>
    <n v="22997.18"/>
    <d v="2025-05-03T00:00:00"/>
    <d v="2025-05-04T00:00:00"/>
    <s v="Settled"/>
    <n v="1"/>
    <n v="10"/>
    <s v="AGT014"/>
    <s v="Motor"/>
    <s v="Fast Track"/>
    <n v="1"/>
    <s v="Valid"/>
    <x v="3"/>
    <x v="1"/>
  </r>
  <r>
    <x v="4772"/>
    <s v="CUST01353"/>
    <s v="POL01287"/>
    <x v="3"/>
    <s v="East"/>
    <n v="51687.93"/>
    <d v="2025-07-19T00:00:00"/>
    <m/>
    <s v="Pending"/>
    <n v="19"/>
    <n v="10"/>
    <s v="AGT079"/>
    <s v="Motor"/>
    <s v="Manual Review"/>
    <n v="1"/>
    <s v="Valid"/>
    <x v="3"/>
    <x v="3"/>
  </r>
  <r>
    <x v="4773"/>
    <s v="CUST02295"/>
    <s v="POL01978"/>
    <x v="5"/>
    <s v="West"/>
    <n v="52249.48"/>
    <d v="2025-07-19T00:00:00"/>
    <d v="2025-07-25T00:00:00"/>
    <s v="Settled"/>
    <n v="6"/>
    <n v="15"/>
    <s v="AGT010"/>
    <s v="Health"/>
    <s v="Standard"/>
    <n v="1"/>
    <s v="Valid"/>
    <x v="3"/>
    <x v="1"/>
  </r>
  <r>
    <x v="4774"/>
    <s v="CUST00227"/>
    <s v="POL01411"/>
    <x v="0"/>
    <s v="North"/>
    <n v="59858.49"/>
    <d v="2025-03-12T00:00:00"/>
    <d v="2025-03-30T00:00:00"/>
    <s v="Settled"/>
    <n v="18"/>
    <n v="10"/>
    <s v="AGT038"/>
    <s v="Motor"/>
    <s v="Manual Review"/>
    <n v="1"/>
    <s v="Valid"/>
    <x v="0"/>
    <x v="2"/>
  </r>
  <r>
    <x v="4775"/>
    <s v="CUST02440"/>
    <s v="POL01784"/>
    <x v="11"/>
    <s v="Central"/>
    <n v="44061.11"/>
    <d v="2025-10-22T00:00:00"/>
    <d v="2025-11-01T00:00:00"/>
    <s v="Settled"/>
    <n v="10"/>
    <n v="10"/>
    <s v="AGT031"/>
    <s v="Motor"/>
    <s v="Standard"/>
    <n v="1"/>
    <s v="Valid"/>
    <x v="2"/>
    <x v="4"/>
  </r>
  <r>
    <x v="4776"/>
    <s v="CUST01935"/>
    <s v="POL03045"/>
    <x v="5"/>
    <s v="North"/>
    <n v="113933.59"/>
    <d v="2025-02-21T00:00:00"/>
    <d v="2025-03-09T00:00:00"/>
    <s v="Settled"/>
    <n v="16"/>
    <n v="15"/>
    <s v="AGT054"/>
    <s v="Health"/>
    <s v="Standard"/>
    <n v="1"/>
    <s v="Valid"/>
    <x v="1"/>
    <x v="2"/>
  </r>
  <r>
    <x v="4777"/>
    <s v="CUST02329"/>
    <s v="POL02021"/>
    <x v="11"/>
    <s v="South"/>
    <n v="51708.92"/>
    <d v="2025-10-03T00:00:00"/>
    <d v="2025-10-08T00:00:00"/>
    <s v="Settled"/>
    <n v="5"/>
    <n v="10"/>
    <s v="AGT063"/>
    <s v="Motor"/>
    <s v="Standard"/>
    <n v="1"/>
    <s v="Valid"/>
    <x v="0"/>
    <x v="0"/>
  </r>
  <r>
    <x v="4778"/>
    <s v="CUST01768"/>
    <s v="POL03053"/>
    <x v="14"/>
    <s v="Central"/>
    <n v="29733.38"/>
    <d v="2025-07-18T00:00:00"/>
    <d v="2025-07-27T00:00:00"/>
    <s v="Settled"/>
    <n v="9"/>
    <n v="15"/>
    <s v="AGT049"/>
    <s v="Health"/>
    <s v="Standard"/>
    <n v="1"/>
    <s v="Valid"/>
    <x v="0"/>
    <x v="4"/>
  </r>
  <r>
    <x v="4779"/>
    <s v="CUST01358"/>
    <s v="POL03098"/>
    <x v="9"/>
    <s v="West"/>
    <n v="73388.899999999994"/>
    <d v="2025-04-27T00:00:00"/>
    <d v="2025-05-16T00:00:00"/>
    <s v="Settled"/>
    <n v="19"/>
    <n v="12"/>
    <s v="AGT062"/>
    <s v="Home"/>
    <s v="Fraud Review"/>
    <n v="1"/>
    <s v="Valid"/>
    <x v="3"/>
    <x v="1"/>
  </r>
  <r>
    <x v="4780"/>
    <s v="CUST01322"/>
    <s v="POL01977"/>
    <x v="10"/>
    <s v="East"/>
    <n v="13732.01"/>
    <d v="2025-03-31T00:00:00"/>
    <m/>
    <s v="Under Review"/>
    <n v="31"/>
    <n v="7"/>
    <s v="AGT079"/>
    <s v="Travel"/>
    <s v="Fraud Review"/>
    <n v="1"/>
    <s v="Valid"/>
    <x v="0"/>
    <x v="3"/>
  </r>
  <r>
    <x v="4781"/>
    <s v="CUST01847"/>
    <s v="POL03186"/>
    <x v="11"/>
    <s v="Central"/>
    <n v="226659.04"/>
    <d v="2025-09-03T00:00:00"/>
    <d v="2025-10-06T00:00:00"/>
    <s v="Settled"/>
    <n v="33"/>
    <n v="10"/>
    <s v="AGT041"/>
    <s v="Motor"/>
    <s v="Manual Review"/>
    <n v="1"/>
    <s v="Valid"/>
    <x v="0"/>
    <x v="4"/>
  </r>
  <r>
    <x v="4782"/>
    <s v="CUST00968"/>
    <s v="POL00797"/>
    <x v="0"/>
    <s v="North"/>
    <n v="66975.13"/>
    <d v="2025-05-30T00:00:00"/>
    <d v="2025-06-16T00:00:00"/>
    <s v="Rejected"/>
    <n v="17"/>
    <n v="10"/>
    <s v="AGT047"/>
    <s v="Motor"/>
    <s v="Standard"/>
    <n v="1"/>
    <s v="Valid"/>
    <x v="3"/>
    <x v="2"/>
  </r>
  <r>
    <x v="4783"/>
    <s v="CUST01096"/>
    <s v="POL01666"/>
    <x v="8"/>
    <s v="North"/>
    <n v="462867.74"/>
    <d v="2025-07-02T00:00:00"/>
    <d v="2025-07-15T00:00:00"/>
    <s v="Rejected"/>
    <n v="13"/>
    <n v="20"/>
    <s v="AGT044"/>
    <s v="Life"/>
    <s v="Standard"/>
    <n v="1"/>
    <s v="Valid"/>
    <x v="4"/>
    <x v="2"/>
  </r>
  <r>
    <x v="4784"/>
    <s v="CUST00027"/>
    <s v="POL00239"/>
    <x v="4"/>
    <s v="North"/>
    <n v="79864.69"/>
    <d v="2025-05-01T00:00:00"/>
    <d v="2025-05-07T00:00:00"/>
    <s v="Settled"/>
    <n v="6"/>
    <n v="15"/>
    <s v="AGT022"/>
    <s v="Health"/>
    <s v="Standard"/>
    <n v="1"/>
    <s v="Valid"/>
    <x v="4"/>
    <x v="2"/>
  </r>
  <r>
    <x v="4785"/>
    <s v="CUST00454"/>
    <s v="POL00294"/>
    <x v="3"/>
    <s v="South"/>
    <n v="214092.75"/>
    <d v="2025-04-27T00:00:00"/>
    <d v="2025-05-04T00:00:00"/>
    <s v="Rejected"/>
    <n v="7"/>
    <n v="10"/>
    <s v="AGT037"/>
    <s v="Motor"/>
    <s v="Standard"/>
    <n v="1"/>
    <s v="Valid"/>
    <x v="4"/>
    <x v="0"/>
  </r>
  <r>
    <x v="4786"/>
    <s v="CUST01899"/>
    <s v="POL00424"/>
    <x v="11"/>
    <s v="West"/>
    <n v="28639.37"/>
    <d v="2025-03-31T00:00:00"/>
    <d v="2025-04-18T00:00:00"/>
    <s v="Settled"/>
    <n v="18"/>
    <n v="10"/>
    <s v="AGT045"/>
    <s v="Motor"/>
    <s v="Manual Review"/>
    <n v="1"/>
    <s v="Valid"/>
    <x v="2"/>
    <x v="1"/>
  </r>
  <r>
    <x v="4787"/>
    <s v="CUST01322"/>
    <s v="POL00429"/>
    <x v="5"/>
    <s v="East"/>
    <n v="50811.16"/>
    <d v="2025-10-31T00:00:00"/>
    <d v="2025-11-23T00:00:00"/>
    <s v="Settled"/>
    <n v="23"/>
    <n v="15"/>
    <s v="AGT003"/>
    <s v="Health"/>
    <s v="Standard"/>
    <n v="1"/>
    <s v="Valid"/>
    <x v="0"/>
    <x v="3"/>
  </r>
  <r>
    <x v="4788"/>
    <s v="CUST01922"/>
    <s v="POL01313"/>
    <x v="4"/>
    <s v="South"/>
    <n v="175216.24"/>
    <d v="2025-10-23T00:00:00"/>
    <d v="2025-11-07T00:00:00"/>
    <s v="Settled"/>
    <n v="15"/>
    <n v="15"/>
    <s v="AGT032"/>
    <s v="Health"/>
    <s v="Standard"/>
    <n v="1"/>
    <s v="Valid"/>
    <x v="2"/>
    <x v="0"/>
  </r>
  <r>
    <x v="4789"/>
    <s v="CUST02187"/>
    <s v="POL02306"/>
    <x v="14"/>
    <s v="West"/>
    <n v="60713.63"/>
    <d v="2025-02-23T00:00:00"/>
    <d v="2025-03-14T00:00:00"/>
    <s v="Settled"/>
    <n v="19"/>
    <n v="15"/>
    <s v="AGT023"/>
    <s v="Health"/>
    <s v="Manual Review"/>
    <n v="1"/>
    <s v="Valid"/>
    <x v="3"/>
    <x v="1"/>
  </r>
  <r>
    <x v="4790"/>
    <s v="CUST02401"/>
    <s v="POL03155"/>
    <x v="6"/>
    <s v="South"/>
    <n v="67635.03"/>
    <d v="2025-02-15T00:00:00"/>
    <m/>
    <s v="Pending"/>
    <n v="5"/>
    <n v="12"/>
    <s v="AGT054"/>
    <s v="Home"/>
    <s v="Standard"/>
    <n v="1"/>
    <s v="Valid"/>
    <x v="1"/>
    <x v="0"/>
  </r>
  <r>
    <x v="4791"/>
    <s v="CUST01025"/>
    <s v="POL03143"/>
    <x v="3"/>
    <s v="North"/>
    <n v="45125.36"/>
    <d v="2025-09-26T00:00:00"/>
    <m/>
    <s v="Under Review"/>
    <n v="15"/>
    <n v="10"/>
    <s v="AGT032"/>
    <s v="Motor"/>
    <s v="Manual Review"/>
    <n v="1"/>
    <s v="Valid"/>
    <x v="1"/>
    <x v="2"/>
  </r>
  <r>
    <x v="4792"/>
    <s v="CUST01475"/>
    <s v="POL00572"/>
    <x v="2"/>
    <s v="South"/>
    <n v="1053073.46"/>
    <d v="2025-05-01T00:00:00"/>
    <m/>
    <s v="Pending"/>
    <n v="32"/>
    <n v="20"/>
    <s v="AGT011"/>
    <s v="Life"/>
    <s v="Fraud Review"/>
    <n v="1"/>
    <s v="Valid"/>
    <x v="2"/>
    <x v="0"/>
  </r>
  <r>
    <x v="4793"/>
    <s v="CUST00141"/>
    <s v="POL01396"/>
    <x v="5"/>
    <s v="West"/>
    <n v="321055.78000000003"/>
    <d v="2025-03-12T00:00:00"/>
    <d v="2025-04-06T00:00:00"/>
    <s v="Settled"/>
    <n v="25"/>
    <n v="15"/>
    <s v="AGT045"/>
    <s v="Health"/>
    <s v="Manual Review"/>
    <n v="1"/>
    <s v="Valid"/>
    <x v="0"/>
    <x v="1"/>
  </r>
  <r>
    <x v="4794"/>
    <s v="CUST02243"/>
    <s v="POL01381"/>
    <x v="3"/>
    <s v="East"/>
    <n v="84835.22"/>
    <d v="2025-03-13T00:00:00"/>
    <d v="2025-03-20T00:00:00"/>
    <s v="Settled"/>
    <n v="7"/>
    <n v="10"/>
    <s v="AGT037"/>
    <s v="Motor"/>
    <s v="Fast Track"/>
    <n v="1"/>
    <s v="Valid"/>
    <x v="0"/>
    <x v="3"/>
  </r>
  <r>
    <x v="4795"/>
    <s v="CUST01267"/>
    <s v="POL00314"/>
    <x v="2"/>
    <s v="Central"/>
    <n v="340916.38"/>
    <d v="2025-10-26T00:00:00"/>
    <d v="2025-11-25T00:00:00"/>
    <s v="Settled"/>
    <n v="30"/>
    <n v="20"/>
    <s v="AGT053"/>
    <s v="Life"/>
    <s v="Manual Review"/>
    <n v="1"/>
    <s v="Valid"/>
    <x v="1"/>
    <x v="4"/>
  </r>
  <r>
    <x v="4796"/>
    <s v="CUST02019"/>
    <s v="POL00128"/>
    <x v="1"/>
    <s v="Central"/>
    <n v="499208.48"/>
    <d v="2025-03-30T00:00:00"/>
    <d v="2025-05-05T00:00:00"/>
    <s v="Settled"/>
    <n v="36"/>
    <n v="20"/>
    <s v="AGT060"/>
    <s v="Life"/>
    <s v="Fraud Review"/>
    <n v="1"/>
    <s v="Valid"/>
    <x v="0"/>
    <x v="4"/>
  </r>
  <r>
    <x v="4797"/>
    <s v="CUST02339"/>
    <s v="POL01130"/>
    <x v="11"/>
    <s v="West"/>
    <n v="83890.05"/>
    <d v="2025-08-29T00:00:00"/>
    <m/>
    <s v="Under Review"/>
    <n v="15"/>
    <n v="10"/>
    <s v="AGT080"/>
    <s v="Motor"/>
    <s v="Manual Review"/>
    <n v="1"/>
    <s v="Valid"/>
    <x v="2"/>
    <x v="1"/>
  </r>
  <r>
    <x v="4798"/>
    <s v="CUST02443"/>
    <s v="POL02741"/>
    <x v="8"/>
    <s v="West"/>
    <n v="336299.07"/>
    <d v="2025-06-02T00:00:00"/>
    <d v="2025-07-02T00:00:00"/>
    <s v="Settled"/>
    <n v="30"/>
    <n v="20"/>
    <s v="AGT050"/>
    <s v="Life"/>
    <s v="Fraud Review"/>
    <n v="1"/>
    <s v="Valid"/>
    <x v="1"/>
    <x v="1"/>
  </r>
  <r>
    <x v="4799"/>
    <s v="CUST00233"/>
    <s v="POL01233"/>
    <x v="3"/>
    <s v="East"/>
    <n v="48496.61"/>
    <d v="2025-06-05T00:00:00"/>
    <d v="2025-06-17T00:00:00"/>
    <s v="Rejected"/>
    <n v="12"/>
    <n v="10"/>
    <s v="AGT041"/>
    <s v="Motor"/>
    <s v="Standard"/>
    <n v="1"/>
    <s v="Valid"/>
    <x v="1"/>
    <x v="3"/>
  </r>
  <r>
    <x v="4800"/>
    <s v="CUST01136"/>
    <s v="POL01227"/>
    <x v="0"/>
    <s v="Central"/>
    <n v="43562.720000000001"/>
    <d v="2025-04-23T00:00:00"/>
    <m/>
    <s v="Pending"/>
    <n v="11"/>
    <n v="10"/>
    <s v="AGT023"/>
    <s v="Motor"/>
    <s v="Standard"/>
    <n v="1"/>
    <s v="Valid"/>
    <x v="2"/>
    <x v="4"/>
  </r>
  <r>
    <x v="4801"/>
    <s v="CUST01528"/>
    <s v="POL03190"/>
    <x v="14"/>
    <s v="East"/>
    <n v="117348.44"/>
    <d v="2025-01-26T00:00:00"/>
    <m/>
    <s v="Pending"/>
    <n v="12"/>
    <n v="15"/>
    <s v="AGT054"/>
    <s v="Health"/>
    <s v="Standard"/>
    <n v="1"/>
    <s v="Valid"/>
    <x v="0"/>
    <x v="3"/>
  </r>
  <r>
    <x v="4802"/>
    <s v="CUST01032"/>
    <s v="POL01208"/>
    <x v="3"/>
    <s v="South"/>
    <n v="120411.03"/>
    <d v="2025-01-30T00:00:00"/>
    <d v="2025-02-19T00:00:00"/>
    <s v="Settled"/>
    <n v="20"/>
    <n v="12"/>
    <s v="AGT033"/>
    <s v="Home"/>
    <s v="Manual Review"/>
    <n v="1"/>
    <s v="Valid"/>
    <x v="2"/>
    <x v="0"/>
  </r>
  <r>
    <x v="4803"/>
    <s v="CUST01391"/>
    <s v="POL02198"/>
    <x v="7"/>
    <s v="North"/>
    <n v="77923.179999999993"/>
    <d v="2025-03-02T00:00:00"/>
    <d v="2025-03-14T00:00:00"/>
    <s v="Settled"/>
    <n v="12"/>
    <n v="7"/>
    <s v="AGT077"/>
    <s v="Travel"/>
    <s v="Standard"/>
    <n v="1"/>
    <s v="Valid"/>
    <x v="2"/>
    <x v="2"/>
  </r>
  <r>
    <x v="4804"/>
    <s v="CUST01445"/>
    <s v="POL03141"/>
    <x v="7"/>
    <s v="West"/>
    <n v="25351.67"/>
    <d v="2025-04-06T00:00:00"/>
    <d v="2025-04-09T00:00:00"/>
    <s v="Settled"/>
    <n v="3"/>
    <n v="7"/>
    <s v="AGT055"/>
    <s v="Travel"/>
    <s v="Fast Track"/>
    <n v="1"/>
    <s v="Valid"/>
    <x v="2"/>
    <x v="1"/>
  </r>
  <r>
    <x v="4805"/>
    <s v="CUST01527"/>
    <s v="POL00378"/>
    <x v="12"/>
    <s v="South"/>
    <n v="16441.88"/>
    <d v="2025-02-25T00:00:00"/>
    <d v="2025-03-09T00:00:00"/>
    <s v="Settled"/>
    <n v="12"/>
    <n v="7"/>
    <s v="AGT023"/>
    <s v="Travel"/>
    <s v="Manual Review"/>
    <n v="1"/>
    <s v="Valid"/>
    <x v="0"/>
    <x v="0"/>
  </r>
  <r>
    <x v="4806"/>
    <s v="CUST00581"/>
    <s v="POL01635"/>
    <x v="5"/>
    <s v="West"/>
    <n v="32882.29"/>
    <d v="2025-04-04T00:00:00"/>
    <d v="2025-04-18T00:00:00"/>
    <s v="Settled"/>
    <n v="14"/>
    <n v="15"/>
    <s v="AGT076"/>
    <s v="Health"/>
    <s v="Standard"/>
    <n v="1"/>
    <s v="Valid"/>
    <x v="3"/>
    <x v="1"/>
  </r>
  <r>
    <x v="4807"/>
    <s v="CUST01396"/>
    <s v="POL01079"/>
    <x v="4"/>
    <s v="Central"/>
    <n v="51591.040000000001"/>
    <d v="2025-09-12T00:00:00"/>
    <m/>
    <s v="Pending"/>
    <n v="15"/>
    <n v="15"/>
    <s v="AGT037"/>
    <s v="Health"/>
    <s v="Standard"/>
    <n v="1"/>
    <s v="Valid"/>
    <x v="0"/>
    <x v="4"/>
  </r>
  <r>
    <x v="4808"/>
    <s v="CUST02072"/>
    <s v="POL00381"/>
    <x v="12"/>
    <s v="South"/>
    <n v="11780.92"/>
    <d v="2025-01-04T00:00:00"/>
    <d v="2025-01-28T00:00:00"/>
    <s v="Settled"/>
    <n v="24"/>
    <n v="7"/>
    <s v="AGT050"/>
    <s v="Travel"/>
    <s v="Fraud Review"/>
    <n v="1"/>
    <s v="Valid"/>
    <x v="4"/>
    <x v="0"/>
  </r>
  <r>
    <x v="4809"/>
    <s v="CUST00208"/>
    <s v="POL00156"/>
    <x v="9"/>
    <s v="South"/>
    <n v="231924.77"/>
    <d v="2025-07-27T00:00:00"/>
    <m/>
    <s v="Pending"/>
    <n v="26"/>
    <n v="12"/>
    <s v="AGT058"/>
    <s v="Home"/>
    <s v="Fraud Review"/>
    <n v="1"/>
    <s v="Valid"/>
    <x v="3"/>
    <x v="0"/>
  </r>
  <r>
    <x v="4810"/>
    <s v="CUST00322"/>
    <s v="POL02074"/>
    <x v="8"/>
    <s v="North"/>
    <n v="227568.62"/>
    <d v="2025-06-24T00:00:00"/>
    <d v="2025-07-22T00:00:00"/>
    <s v="Settled"/>
    <n v="28"/>
    <n v="20"/>
    <s v="AGT053"/>
    <s v="Life"/>
    <s v="Manual Review"/>
    <n v="1"/>
    <s v="Valid"/>
    <x v="0"/>
    <x v="2"/>
  </r>
  <r>
    <x v="4811"/>
    <s v="CUST02252"/>
    <s v="POL02090"/>
    <x v="6"/>
    <s v="East"/>
    <n v="66779.62"/>
    <d v="2025-03-14T00:00:00"/>
    <d v="2025-04-03T00:00:00"/>
    <s v="Settled"/>
    <n v="20"/>
    <n v="12"/>
    <s v="AGT046"/>
    <s v="Home"/>
    <s v="Standard"/>
    <n v="1"/>
    <s v="Valid"/>
    <x v="1"/>
    <x v="3"/>
  </r>
  <r>
    <x v="4812"/>
    <s v="CUST00767"/>
    <s v="POL01799"/>
    <x v="0"/>
    <s v="West"/>
    <n v="88786.5"/>
    <d v="2025-04-06T00:00:00"/>
    <d v="2025-04-16T00:00:00"/>
    <s v="Settled"/>
    <n v="10"/>
    <n v="10"/>
    <s v="AGT059"/>
    <s v="Motor"/>
    <s v="Fast Track"/>
    <n v="1"/>
    <s v="Valid"/>
    <x v="2"/>
    <x v="1"/>
  </r>
  <r>
    <x v="4813"/>
    <s v="CUST01811"/>
    <s v="POL02153"/>
    <x v="12"/>
    <s v="South"/>
    <n v="106494.13"/>
    <d v="2025-05-03T00:00:00"/>
    <d v="2025-05-04T00:00:00"/>
    <s v="Settled"/>
    <n v="1"/>
    <n v="7"/>
    <s v="AGT072"/>
    <s v="Travel"/>
    <s v="Fast Track"/>
    <n v="1"/>
    <s v="Valid"/>
    <x v="1"/>
    <x v="0"/>
  </r>
  <r>
    <x v="4814"/>
    <s v="CUST00555"/>
    <s v="POL02301"/>
    <x v="10"/>
    <s v="East"/>
    <n v="22732.03"/>
    <d v="2025-04-01T00:00:00"/>
    <d v="2025-04-11T00:00:00"/>
    <s v="Settled"/>
    <n v="10"/>
    <n v="7"/>
    <s v="AGT014"/>
    <s v="Travel"/>
    <s v="Fast Track"/>
    <n v="1"/>
    <s v="Valid"/>
    <x v="1"/>
    <x v="3"/>
  </r>
  <r>
    <x v="4815"/>
    <s v="CUST02385"/>
    <s v="POL00184"/>
    <x v="1"/>
    <s v="East"/>
    <n v="143545.41"/>
    <d v="2025-04-14T00:00:00"/>
    <d v="2025-05-06T00:00:00"/>
    <s v="Settled"/>
    <n v="22"/>
    <n v="20"/>
    <s v="AGT046"/>
    <s v="Life"/>
    <s v="Manual Review"/>
    <n v="1"/>
    <s v="Valid"/>
    <x v="4"/>
    <x v="3"/>
  </r>
  <r>
    <x v="4816"/>
    <s v="CUST02328"/>
    <s v="POL00109"/>
    <x v="11"/>
    <m/>
    <n v="50261.51"/>
    <d v="2025-05-21T00:00:00"/>
    <d v="2025-05-28T00:00:00"/>
    <s v="Settled"/>
    <n v="7"/>
    <n v="10"/>
    <s v="AGT049"/>
    <s v="Motor"/>
    <s v="Standard"/>
    <n v="1"/>
    <s v="Valid"/>
    <x v="3"/>
    <x v="0"/>
  </r>
  <r>
    <x v="4817"/>
    <s v="CUST02081"/>
    <s v="POL01074"/>
    <x v="2"/>
    <s v="North"/>
    <n v="89621.03"/>
    <d v="2025-08-06T00:00:00"/>
    <d v="2025-08-22T00:00:00"/>
    <s v="Settled"/>
    <n v="16"/>
    <n v="20"/>
    <s v="AGT074"/>
    <s v="Life"/>
    <s v="Fast Track"/>
    <n v="1"/>
    <s v="Valid"/>
    <x v="0"/>
    <x v="2"/>
  </r>
  <r>
    <x v="4818"/>
    <s v="CUST01774"/>
    <s v="POL01820"/>
    <x v="2"/>
    <s v="North"/>
    <n v="419188.58"/>
    <d v="2025-08-03T00:00:00"/>
    <d v="2025-08-28T00:00:00"/>
    <s v="Settled"/>
    <n v="25"/>
    <n v="20"/>
    <s v="AGT047"/>
    <s v="Life"/>
    <s v="Standard"/>
    <n v="1"/>
    <s v="Valid"/>
    <x v="4"/>
    <x v="2"/>
  </r>
  <r>
    <x v="4819"/>
    <s v="CUST01709"/>
    <s v="POL02890"/>
    <x v="14"/>
    <s v="West"/>
    <n v="123674.43"/>
    <d v="2025-04-21T00:00:00"/>
    <m/>
    <s v="Pending"/>
    <n v="8"/>
    <n v="15"/>
    <s v="AGT012"/>
    <s v="Health"/>
    <s v="Standard"/>
    <n v="1"/>
    <s v="Valid"/>
    <x v="1"/>
    <x v="1"/>
  </r>
  <r>
    <x v="4820"/>
    <s v="CUST01009"/>
    <s v="POL03136"/>
    <x v="11"/>
    <s v="South"/>
    <n v="48850.59"/>
    <d v="2025-04-08T00:00:00"/>
    <d v="2025-04-23T00:00:00"/>
    <s v="Settled"/>
    <n v="15"/>
    <n v="10"/>
    <s v="AGT062"/>
    <s v="Motor"/>
    <s v="Manual Review"/>
    <n v="1"/>
    <s v="Valid"/>
    <x v="0"/>
    <x v="0"/>
  </r>
  <r>
    <x v="4821"/>
    <s v="CUST01058"/>
    <s v="POL02646"/>
    <x v="4"/>
    <s v="North"/>
    <n v="41032.9"/>
    <d v="2025-09-14T00:00:00"/>
    <d v="2025-10-01T00:00:00"/>
    <s v="Settled"/>
    <n v="17"/>
    <n v="15"/>
    <s v="AGT065"/>
    <s v="Health"/>
    <s v="Standard"/>
    <n v="1"/>
    <s v="Valid"/>
    <x v="4"/>
    <x v="2"/>
  </r>
  <r>
    <x v="4822"/>
    <s v="CUST00984"/>
    <s v="POL00933"/>
    <x v="10"/>
    <s v="South"/>
    <n v="142792.81"/>
    <d v="2025-09-13T00:00:00"/>
    <d v="2025-10-02T00:00:00"/>
    <s v="Settled"/>
    <n v="19"/>
    <n v="7"/>
    <s v="AGT068"/>
    <s v="Travel"/>
    <s v="Fraud Review"/>
    <n v="1"/>
    <s v="Valid"/>
    <x v="1"/>
    <x v="0"/>
  </r>
  <r>
    <x v="4823"/>
    <s v="CUST01246"/>
    <s v="POL01838"/>
    <x v="4"/>
    <s v="West"/>
    <n v="38227.39"/>
    <d v="2025-08-21T00:00:00"/>
    <d v="2025-09-03T00:00:00"/>
    <s v="Settled"/>
    <n v="13"/>
    <n v="15"/>
    <s v="AGT018"/>
    <s v="Health"/>
    <s v="Manual Review"/>
    <n v="1"/>
    <s v="Valid"/>
    <x v="0"/>
    <x v="1"/>
  </r>
  <r>
    <x v="4824"/>
    <s v="CUST00061"/>
    <s v="POL00372"/>
    <x v="14"/>
    <s v="West"/>
    <n v="52197.13"/>
    <d v="2025-08-18T00:00:00"/>
    <d v="2025-09-05T00:00:00"/>
    <s v="Settled"/>
    <n v="18"/>
    <n v="15"/>
    <s v="AGT013"/>
    <s v="Health"/>
    <s v="Standard"/>
    <n v="1"/>
    <s v="Valid"/>
    <x v="1"/>
    <x v="1"/>
  </r>
  <r>
    <x v="4825"/>
    <s v="CUST01118"/>
    <s v="POL01551"/>
    <x v="14"/>
    <s v="South"/>
    <n v="86906.1"/>
    <d v="2025-03-23T00:00:00"/>
    <d v="2025-04-05T00:00:00"/>
    <s v="Settled"/>
    <n v="13"/>
    <n v="15"/>
    <s v="AGT004"/>
    <s v="Health"/>
    <s v="Manual Review"/>
    <n v="1"/>
    <s v="Valid"/>
    <x v="2"/>
    <x v="0"/>
  </r>
  <r>
    <x v="4826"/>
    <s v="CUST01465"/>
    <s v="POL00317"/>
    <x v="0"/>
    <s v="East"/>
    <n v="113739.92"/>
    <d v="2025-08-10T00:00:00"/>
    <d v="2025-08-24T00:00:00"/>
    <s v="Settled"/>
    <n v="14"/>
    <n v="10"/>
    <s v="AGT035"/>
    <s v="Motor"/>
    <s v="Fast Track"/>
    <n v="1"/>
    <s v="Valid"/>
    <x v="3"/>
    <x v="3"/>
  </r>
  <r>
    <x v="4827"/>
    <s v="CUST01383"/>
    <s v="POL03178"/>
    <x v="11"/>
    <m/>
    <n v="58935.61"/>
    <d v="2025-04-19T00:00:00"/>
    <d v="2025-04-29T00:00:00"/>
    <s v="Settled"/>
    <n v="10"/>
    <n v="10"/>
    <s v="AGT009"/>
    <s v="Motor"/>
    <s v="Fast Track"/>
    <n v="1"/>
    <s v="Valid"/>
    <x v="0"/>
    <x v="1"/>
  </r>
  <r>
    <x v="4828"/>
    <s v="CUST00795"/>
    <s v="POL01444"/>
    <x v="5"/>
    <s v="Central"/>
    <n v="86976.73"/>
    <d v="2025-06-27T00:00:00"/>
    <m/>
    <s v="Pending"/>
    <n v="11"/>
    <n v="15"/>
    <s v="AGT062"/>
    <s v="Health"/>
    <s v="Standard"/>
    <n v="1"/>
    <s v="Valid"/>
    <x v="1"/>
    <x v="4"/>
  </r>
  <r>
    <x v="4829"/>
    <s v="CUST00297"/>
    <s v="POL02312"/>
    <x v="14"/>
    <s v="West"/>
    <n v="126525.66"/>
    <d v="2025-07-03T00:00:00"/>
    <d v="2025-07-09T00:00:00"/>
    <s v="Settled"/>
    <n v="6"/>
    <n v="15"/>
    <s v="AGT047"/>
    <s v="Health"/>
    <s v="Standard"/>
    <n v="1"/>
    <s v="Valid"/>
    <x v="0"/>
    <x v="1"/>
  </r>
  <r>
    <x v="4830"/>
    <s v="CUST00026"/>
    <s v="POL00334"/>
    <x v="5"/>
    <s v="West"/>
    <n v="682903.02"/>
    <d v="2025-09-23T00:00:00"/>
    <d v="2025-10-12T00:00:00"/>
    <s v="Settled"/>
    <n v="19"/>
    <n v="15"/>
    <s v="AGT026"/>
    <s v="Health"/>
    <s v="Standard"/>
    <n v="1"/>
    <s v="Valid"/>
    <x v="2"/>
    <x v="1"/>
  </r>
  <r>
    <x v="4831"/>
    <s v="CUST01071"/>
    <s v="POL03049"/>
    <x v="12"/>
    <s v="North"/>
    <n v="20588.439999999999"/>
    <d v="2025-10-31T00:00:00"/>
    <d v="2025-11-18T00:00:00"/>
    <s v="Rejected"/>
    <n v="18"/>
    <n v="7"/>
    <s v="AGT024"/>
    <s v="Travel"/>
    <s v="Fraud Review"/>
    <n v="1"/>
    <s v="Valid"/>
    <x v="0"/>
    <x v="2"/>
  </r>
  <r>
    <x v="4832"/>
    <s v="CUST01248"/>
    <s v="POL01678"/>
    <x v="11"/>
    <s v="South"/>
    <n v="46662.6"/>
    <d v="2025-05-21T00:00:00"/>
    <m/>
    <s v="Pending"/>
    <n v="14"/>
    <n v="10"/>
    <s v="AGT036"/>
    <s v="Motor"/>
    <s v="Manual Review"/>
    <n v="1"/>
    <s v="Valid"/>
    <x v="4"/>
    <x v="0"/>
  </r>
  <r>
    <x v="4833"/>
    <s v="CUST01634"/>
    <s v="POL00230"/>
    <x v="3"/>
    <s v="Central"/>
    <n v="60608"/>
    <d v="2025-02-07T00:00:00"/>
    <d v="2025-02-18T00:00:00"/>
    <s v="Settled"/>
    <n v="11"/>
    <n v="10"/>
    <s v="AGT012"/>
    <s v="Motor"/>
    <s v="Standard"/>
    <n v="1"/>
    <s v="Valid"/>
    <x v="1"/>
    <x v="4"/>
  </r>
  <r>
    <x v="4834"/>
    <s v="CUST01341"/>
    <s v="POL01180"/>
    <x v="8"/>
    <s v="North"/>
    <n v="466442.16"/>
    <d v="2025-01-07T00:00:00"/>
    <d v="2025-01-22T00:00:00"/>
    <s v="Settled"/>
    <n v="15"/>
    <n v="20"/>
    <s v="AGT034"/>
    <s v="Life"/>
    <s v="Standard"/>
    <n v="1"/>
    <s v="Valid"/>
    <x v="0"/>
    <x v="2"/>
  </r>
  <r>
    <x v="4835"/>
    <s v="CUST01691"/>
    <s v="POL00679"/>
    <x v="3"/>
    <s v="South"/>
    <n v="335546.12"/>
    <d v="2025-04-30T00:00:00"/>
    <d v="2025-06-01T00:00:00"/>
    <s v="Settled"/>
    <n v="32"/>
    <n v="10"/>
    <s v="AGT051"/>
    <s v="Motor"/>
    <s v="Fraud Review"/>
    <n v="1"/>
    <s v="Valid"/>
    <x v="2"/>
    <x v="0"/>
  </r>
  <r>
    <x v="4836"/>
    <s v="CUST01560"/>
    <s v="POL00221"/>
    <x v="3"/>
    <s v="West"/>
    <n v="60486.91"/>
    <d v="2025-05-24T00:00:00"/>
    <d v="2025-06-12T00:00:00"/>
    <s v="Settled"/>
    <n v="19"/>
    <n v="10"/>
    <s v="AGT037"/>
    <s v="Motor"/>
    <s v="Fraud Review"/>
    <n v="1"/>
    <s v="Valid"/>
    <x v="0"/>
    <x v="1"/>
  </r>
  <r>
    <x v="4837"/>
    <s v="CUST00531"/>
    <s v="POL00100"/>
    <x v="10"/>
    <s v="Central"/>
    <m/>
    <d v="2025-07-20T00:00:00"/>
    <d v="2025-08-01T00:00:00"/>
    <s v="Settled"/>
    <n v="12"/>
    <n v="7"/>
    <s v="AGT040"/>
    <s v="Travel"/>
    <s v="Standard"/>
    <n v="1"/>
    <s v="Missing Amount"/>
    <x v="0"/>
    <x v="4"/>
  </r>
  <r>
    <x v="4838"/>
    <s v="CUST01434"/>
    <s v="POL02280"/>
    <x v="5"/>
    <s v="North"/>
    <n v="20889.11"/>
    <d v="2025-04-29T00:00:00"/>
    <d v="2025-05-07T00:00:00"/>
    <s v="Settled"/>
    <n v="8"/>
    <n v="15"/>
    <s v="AGT067"/>
    <s v="Health"/>
    <s v="Standard"/>
    <n v="1"/>
    <s v="Valid"/>
    <x v="2"/>
    <x v="2"/>
  </r>
  <r>
    <x v="4839"/>
    <s v="CUST00305"/>
    <s v="POL02778"/>
    <x v="6"/>
    <s v="Central"/>
    <n v="114718.46"/>
    <d v="2025-04-19T00:00:00"/>
    <d v="2025-05-01T00:00:00"/>
    <s v="Settled"/>
    <n v="12"/>
    <n v="12"/>
    <s v="AGT031"/>
    <s v="Home"/>
    <s v="Standard"/>
    <n v="1"/>
    <s v="Valid"/>
    <x v="2"/>
    <x v="4"/>
  </r>
  <r>
    <x v="4840"/>
    <s v="CUST00867"/>
    <s v="POL02113"/>
    <x v="11"/>
    <s v="South"/>
    <n v="64406.879999999997"/>
    <d v="2025-09-03T00:00:00"/>
    <m/>
    <s v="Pending"/>
    <n v="7"/>
    <n v="10"/>
    <s v="AGT010"/>
    <s v="Motor"/>
    <s v="Fast Track"/>
    <n v="1"/>
    <s v="Valid"/>
    <x v="0"/>
    <x v="0"/>
  </r>
  <r>
    <x v="4841"/>
    <s v="CUST00841"/>
    <s v="POL02222"/>
    <x v="6"/>
    <s v="Central"/>
    <n v="213344.39"/>
    <d v="2025-04-07T00:00:00"/>
    <d v="2025-04-30T00:00:00"/>
    <s v="Settled"/>
    <n v="23"/>
    <n v="12"/>
    <s v="AGT043"/>
    <s v="Home"/>
    <s v="Manual Review"/>
    <n v="1"/>
    <s v="Valid"/>
    <x v="3"/>
    <x v="4"/>
  </r>
  <r>
    <x v="4842"/>
    <s v="CUST00184"/>
    <s v="POL00120"/>
    <x v="6"/>
    <s v="Central"/>
    <n v="78588.210000000006"/>
    <d v="2025-01-16T00:00:00"/>
    <d v="2025-02-10T00:00:00"/>
    <s v="Settled"/>
    <n v="25"/>
    <n v="12"/>
    <s v="AGT014"/>
    <s v="Home"/>
    <s v="Fraud Review"/>
    <n v="1"/>
    <s v="Valid"/>
    <x v="1"/>
    <x v="4"/>
  </r>
  <r>
    <x v="4843"/>
    <s v="CUST00013"/>
    <s v="POL00569"/>
    <x v="14"/>
    <s v="West"/>
    <n v="38401.370000000003"/>
    <d v="2025-05-25T00:00:00"/>
    <d v="2025-06-03T00:00:00"/>
    <s v="Settled"/>
    <n v="9"/>
    <n v="15"/>
    <s v="AGT069"/>
    <s v="Health"/>
    <s v="Standard"/>
    <n v="1"/>
    <s v="Valid"/>
    <x v="2"/>
    <x v="1"/>
  </r>
  <r>
    <x v="4844"/>
    <s v="CUST01449"/>
    <s v="POL00110"/>
    <x v="3"/>
    <s v="Central"/>
    <n v="75466.11"/>
    <d v="2025-07-26T00:00:00"/>
    <m/>
    <s v="Pending"/>
    <n v="14"/>
    <n v="10"/>
    <s v="AGT013"/>
    <s v="Motor"/>
    <s v="Standard"/>
    <n v="1"/>
    <s v="Valid"/>
    <x v="4"/>
    <x v="4"/>
  </r>
  <r>
    <x v="4845"/>
    <s v="CUST00848"/>
    <s v="POL03118"/>
    <x v="9"/>
    <s v="Central"/>
    <n v="39928.17"/>
    <d v="2025-03-06T00:00:00"/>
    <d v="2025-03-15T00:00:00"/>
    <s v="Settled"/>
    <n v="9"/>
    <n v="12"/>
    <s v="AGT058"/>
    <s v="Home"/>
    <s v="Standard"/>
    <n v="1"/>
    <s v="Valid"/>
    <x v="1"/>
    <x v="4"/>
  </r>
  <r>
    <x v="4846"/>
    <s v="CUST01553"/>
    <s v="POL02361"/>
    <x v="4"/>
    <s v="Central"/>
    <n v="50412.42"/>
    <d v="2025-01-04T00:00:00"/>
    <d v="2025-01-19T00:00:00"/>
    <s v="Settled"/>
    <n v="15"/>
    <n v="15"/>
    <s v="AGT037"/>
    <s v="Health"/>
    <s v="Standard"/>
    <n v="1"/>
    <s v="Valid"/>
    <x v="1"/>
    <x v="4"/>
  </r>
  <r>
    <x v="4847"/>
    <s v="CUST02270"/>
    <s v="POL03059"/>
    <x v="11"/>
    <s v="East"/>
    <n v="67365.759999999995"/>
    <d v="2025-07-21T00:00:00"/>
    <m/>
    <s v="Under Review"/>
    <n v="19"/>
    <n v="10"/>
    <s v="AGT040"/>
    <s v="Motor"/>
    <s v="Standard"/>
    <n v="1"/>
    <s v="Valid"/>
    <x v="0"/>
    <x v="3"/>
  </r>
  <r>
    <x v="4848"/>
    <s v="CUST01113"/>
    <s v="POL02897"/>
    <x v="14"/>
    <s v="East"/>
    <n v="17899.650000000001"/>
    <d v="2025-03-05T00:00:00"/>
    <d v="2025-03-21T00:00:00"/>
    <s v="Settled"/>
    <n v="16"/>
    <n v="15"/>
    <s v="AGT071"/>
    <s v="Health"/>
    <s v="Standard"/>
    <n v="1"/>
    <s v="Valid"/>
    <x v="1"/>
    <x v="3"/>
  </r>
  <r>
    <x v="4849"/>
    <s v="CUST00817"/>
    <s v="POL00719"/>
    <x v="10"/>
    <s v="North"/>
    <n v="25406.13"/>
    <d v="2025-10-21T00:00:00"/>
    <d v="2025-10-29T00:00:00"/>
    <s v="Settled"/>
    <n v="8"/>
    <n v="7"/>
    <s v="AGT066"/>
    <s v="Travel"/>
    <s v="Standard"/>
    <n v="1"/>
    <s v="Valid"/>
    <x v="0"/>
    <x v="2"/>
  </r>
  <r>
    <x v="4850"/>
    <s v="CUST01294"/>
    <s v="POL01637"/>
    <x v="5"/>
    <s v="North"/>
    <n v="237452.95"/>
    <d v="2025-04-22T00:00:00"/>
    <d v="2025-05-25T00:00:00"/>
    <s v="Settled"/>
    <n v="33"/>
    <n v="15"/>
    <s v="AGT014"/>
    <s v="Health"/>
    <s v="Fraud Review"/>
    <n v="1"/>
    <s v="Valid"/>
    <x v="2"/>
    <x v="2"/>
  </r>
  <r>
    <x v="4851"/>
    <s v="CUST02198"/>
    <s v="POL02071"/>
    <x v="5"/>
    <s v="West"/>
    <n v="29830.31"/>
    <d v="2025-11-01T00:00:00"/>
    <d v="2025-11-10T00:00:00"/>
    <s v="Settled"/>
    <n v="9"/>
    <n v="15"/>
    <s v="AGT070"/>
    <s v="Health"/>
    <s v="Standard"/>
    <n v="1"/>
    <s v="Valid"/>
    <x v="1"/>
    <x v="1"/>
  </r>
  <r>
    <x v="4852"/>
    <s v="CUST01681"/>
    <s v="POL02373"/>
    <x v="14"/>
    <s v="North"/>
    <n v="54512.81"/>
    <d v="2025-01-30T00:00:00"/>
    <d v="2025-02-09T00:00:00"/>
    <s v="Rejected"/>
    <n v="10"/>
    <n v="15"/>
    <s v="AGT026"/>
    <s v="Health"/>
    <s v="Standard"/>
    <n v="1"/>
    <s v="Valid"/>
    <x v="0"/>
    <x v="2"/>
  </r>
  <r>
    <x v="4853"/>
    <s v="CUST01487"/>
    <s v="POL02138"/>
    <x v="10"/>
    <s v="Central"/>
    <n v="43978.31"/>
    <d v="2025-06-07T00:00:00"/>
    <d v="2025-06-15T00:00:00"/>
    <s v="Settled"/>
    <n v="8"/>
    <n v="7"/>
    <s v="AGT031"/>
    <s v="Travel"/>
    <s v="Standard"/>
    <n v="1"/>
    <s v="Valid"/>
    <x v="3"/>
    <x v="4"/>
  </r>
  <r>
    <x v="4854"/>
    <s v="CUST01838"/>
    <s v="POL01451"/>
    <x v="4"/>
    <s v="South"/>
    <n v="144413.49"/>
    <d v="2025-05-18T00:00:00"/>
    <d v="2025-06-01T00:00:00"/>
    <s v="Settled"/>
    <n v="14"/>
    <n v="15"/>
    <s v="AGT067"/>
    <s v="Health"/>
    <s v="Standard"/>
    <n v="1"/>
    <s v="Valid"/>
    <x v="2"/>
    <x v="0"/>
  </r>
  <r>
    <x v="4855"/>
    <s v="CUST01480"/>
    <s v="POL00013"/>
    <x v="14"/>
    <s v="North"/>
    <n v="88262.54"/>
    <d v="2025-04-09T00:00:00"/>
    <m/>
    <s v="Pending"/>
    <n v="27"/>
    <n v="15"/>
    <s v="AGT012"/>
    <s v="Health"/>
    <s v="Manual Review"/>
    <n v="1"/>
    <s v="Valid"/>
    <x v="0"/>
    <x v="2"/>
  </r>
  <r>
    <x v="4856"/>
    <s v="CUST01726"/>
    <s v="POL03005"/>
    <x v="6"/>
    <s v="South"/>
    <n v="97454.87"/>
    <d v="2025-05-01T00:00:00"/>
    <d v="2025-05-13T00:00:00"/>
    <s v="Settled"/>
    <n v="12"/>
    <n v="12"/>
    <s v="AGT033"/>
    <s v="Home"/>
    <s v="Manual Review"/>
    <n v="1"/>
    <s v="Valid"/>
    <x v="4"/>
    <x v="0"/>
  </r>
  <r>
    <x v="4857"/>
    <s v="CUST00539"/>
    <s v="POL02205"/>
    <x v="14"/>
    <s v="North"/>
    <n v="248985.35"/>
    <d v="2025-05-08T00:00:00"/>
    <d v="2025-06-03T00:00:00"/>
    <s v="Settled"/>
    <n v="26"/>
    <n v="15"/>
    <s v="AGT010"/>
    <s v="Health"/>
    <s v="Manual Review"/>
    <n v="1"/>
    <s v="Valid"/>
    <x v="2"/>
    <x v="2"/>
  </r>
  <r>
    <x v="4858"/>
    <s v="CUST00343"/>
    <s v="POL02676"/>
    <x v="3"/>
    <s v="North"/>
    <n v="74639.25"/>
    <d v="2025-01-20T00:00:00"/>
    <d v="2025-01-27T00:00:00"/>
    <s v="Settled"/>
    <n v="7"/>
    <n v="10"/>
    <s v="AGT046"/>
    <s v="Motor"/>
    <s v="Fast Track"/>
    <n v="1"/>
    <s v="Valid"/>
    <x v="3"/>
    <x v="2"/>
  </r>
  <r>
    <x v="4859"/>
    <s v="CUST00648"/>
    <s v="POL00709"/>
    <x v="0"/>
    <s v="East"/>
    <n v="32684.23"/>
    <d v="2025-03-18T00:00:00"/>
    <m/>
    <s v="Under Review"/>
    <n v="15"/>
    <n v="10"/>
    <s v="AGT052"/>
    <s v="Motor"/>
    <s v="Standard"/>
    <n v="1"/>
    <s v="Valid"/>
    <x v="0"/>
    <x v="3"/>
  </r>
  <r>
    <x v="4860"/>
    <s v="CUST00082"/>
    <s v="POL00341"/>
    <x v="14"/>
    <s v="South"/>
    <n v="91904.41"/>
    <d v="2025-04-03T00:00:00"/>
    <d v="2025-04-10T00:00:00"/>
    <s v="Settled"/>
    <n v="7"/>
    <n v="15"/>
    <s v="AGT047"/>
    <s v="Health"/>
    <s v="Standard"/>
    <n v="1"/>
    <s v="Valid"/>
    <x v="0"/>
    <x v="0"/>
  </r>
  <r>
    <x v="4861"/>
    <s v="CUST01855"/>
    <s v="POL02885"/>
    <x v="5"/>
    <s v="West"/>
    <n v="77864.009999999995"/>
    <d v="2025-07-19T00:00:00"/>
    <m/>
    <s v="Under Review"/>
    <n v="9"/>
    <n v="15"/>
    <s v="AGT075"/>
    <s v="Health"/>
    <s v="Standard"/>
    <n v="1"/>
    <s v="Valid"/>
    <x v="4"/>
    <x v="1"/>
  </r>
  <r>
    <x v="4862"/>
    <s v="CUST01663"/>
    <s v="POL02579"/>
    <x v="14"/>
    <s v="South"/>
    <n v="63913.440000000002"/>
    <d v="2025-04-08T00:00:00"/>
    <m/>
    <s v="Pending"/>
    <n v="13"/>
    <n v="15"/>
    <s v="AGT057"/>
    <s v="Health"/>
    <s v="Standard"/>
    <n v="1"/>
    <s v="Valid"/>
    <x v="4"/>
    <x v="0"/>
  </r>
  <r>
    <x v="4863"/>
    <s v="CUST02041"/>
    <s v="POL02684"/>
    <x v="8"/>
    <s v="West"/>
    <n v="100584.62"/>
    <d v="2025-02-14T00:00:00"/>
    <m/>
    <s v="Pending"/>
    <n v="20"/>
    <n v="20"/>
    <s v="AGT004"/>
    <s v="Life"/>
    <s v="Standard"/>
    <n v="1"/>
    <s v="Valid"/>
    <x v="2"/>
    <x v="1"/>
  </r>
  <r>
    <x v="4864"/>
    <s v="CUST00879"/>
    <s v="POL01410"/>
    <x v="3"/>
    <s v="West"/>
    <n v="64701.27"/>
    <d v="2025-08-18T00:00:00"/>
    <d v="2025-08-22T00:00:00"/>
    <s v="Settled"/>
    <n v="4"/>
    <n v="10"/>
    <s v="AGT017"/>
    <s v="Motor"/>
    <s v="Manual Review"/>
    <n v="1"/>
    <s v="Valid"/>
    <x v="1"/>
    <x v="1"/>
  </r>
  <r>
    <x v="4865"/>
    <s v="CUST01113"/>
    <s v="POL02897"/>
    <x v="14"/>
    <s v="North"/>
    <n v="124124.56"/>
    <d v="2025-04-17T00:00:00"/>
    <d v="2025-05-15T00:00:00"/>
    <s v="Rejected"/>
    <n v="28"/>
    <n v="15"/>
    <s v="AGT040"/>
    <s v="Health"/>
    <s v="Fraud Review"/>
    <n v="1"/>
    <s v="Valid"/>
    <x v="1"/>
    <x v="2"/>
  </r>
  <r>
    <x v="4866"/>
    <s v="CUST01102"/>
    <s v="POL00718"/>
    <x v="4"/>
    <s v="North"/>
    <n v="138442.74"/>
    <d v="2025-01-07T00:00:00"/>
    <m/>
    <s v="Pending"/>
    <n v="10"/>
    <n v="15"/>
    <s v="AGT037"/>
    <s v="Health"/>
    <s v="Standard"/>
    <n v="1"/>
    <s v="Valid"/>
    <x v="2"/>
    <x v="2"/>
  </r>
  <r>
    <x v="4867"/>
    <s v="CUST01383"/>
    <s v="POL02425"/>
    <x v="14"/>
    <s v="West"/>
    <n v="85616.84"/>
    <d v="2025-02-26T00:00:00"/>
    <d v="2025-03-07T00:00:00"/>
    <s v="Settled"/>
    <n v="9"/>
    <n v="15"/>
    <s v="AGT016"/>
    <s v="Health"/>
    <s v="Standard"/>
    <n v="1"/>
    <s v="Valid"/>
    <x v="0"/>
    <x v="1"/>
  </r>
  <r>
    <x v="4868"/>
    <s v="CUST00901"/>
    <s v="POL01583"/>
    <x v="4"/>
    <s v="West"/>
    <n v="86987.199999999997"/>
    <d v="2025-07-04T00:00:00"/>
    <d v="2025-07-14T00:00:00"/>
    <s v="Settled"/>
    <n v="10"/>
    <n v="15"/>
    <s v="AGT043"/>
    <s v="Health"/>
    <s v="Fast Track"/>
    <n v="1"/>
    <s v="Valid"/>
    <x v="2"/>
    <x v="1"/>
  </r>
  <r>
    <x v="4869"/>
    <s v="CUST01997"/>
    <s v="POL00528"/>
    <x v="11"/>
    <s v="North"/>
    <n v="45169.59"/>
    <d v="2025-03-10T00:00:00"/>
    <d v="2025-04-10T00:00:00"/>
    <s v="Settled"/>
    <n v="31"/>
    <n v="10"/>
    <s v="AGT043"/>
    <s v="Motor"/>
    <s v="Fraud Review"/>
    <n v="1"/>
    <s v="Valid"/>
    <x v="1"/>
    <x v="2"/>
  </r>
  <r>
    <x v="4870"/>
    <s v="CUST01182"/>
    <s v="POL02296"/>
    <x v="3"/>
    <s v="West"/>
    <n v="121944.87"/>
    <d v="2025-11-06T00:00:00"/>
    <d v="2025-11-18T00:00:00"/>
    <s v="Settled"/>
    <n v="12"/>
    <n v="10"/>
    <s v="AGT037"/>
    <s v="Motor"/>
    <s v="Manual Review"/>
    <n v="1"/>
    <s v="Valid"/>
    <x v="2"/>
    <x v="1"/>
  </r>
  <r>
    <x v="4871"/>
    <s v="CUST02315"/>
    <s v="POL01154"/>
    <x v="0"/>
    <s v="South"/>
    <n v="30008.400000000001"/>
    <d v="2025-08-13T00:00:00"/>
    <d v="2025-08-21T00:00:00"/>
    <s v="Settled"/>
    <n v="8"/>
    <n v="10"/>
    <s v="AGT069"/>
    <s v="Motor"/>
    <s v="Standard"/>
    <n v="1"/>
    <s v="Valid"/>
    <x v="3"/>
    <x v="0"/>
  </r>
  <r>
    <x v="4872"/>
    <s v="CUST01251"/>
    <s v="POL00509"/>
    <x v="3"/>
    <s v="North"/>
    <n v="46326.68"/>
    <d v="2025-04-10T00:00:00"/>
    <d v="2025-04-13T00:00:00"/>
    <s v="Settled"/>
    <n v="3"/>
    <n v="10"/>
    <s v="AGT031"/>
    <s v="Motor"/>
    <s v="Standard"/>
    <n v="1"/>
    <s v="Valid"/>
    <x v="2"/>
    <x v="2"/>
  </r>
  <r>
    <x v="4873"/>
    <s v="CUST00434"/>
    <s v="POL02269"/>
    <x v="11"/>
    <s v="South"/>
    <n v="38496.769999999997"/>
    <d v="2025-11-28T00:00:00"/>
    <d v="2025-12-15T00:00:00"/>
    <s v="Settled"/>
    <n v="17"/>
    <n v="10"/>
    <s v="AGT063"/>
    <s v="Motor"/>
    <s v="Manual Review"/>
    <n v="1"/>
    <s v="Valid"/>
    <x v="4"/>
    <x v="0"/>
  </r>
  <r>
    <x v="4874"/>
    <s v="CUST01745"/>
    <s v="POL02470"/>
    <x v="5"/>
    <s v="West"/>
    <n v="79046.94"/>
    <d v="2025-08-28T00:00:00"/>
    <d v="2025-09-05T00:00:00"/>
    <s v="Settled"/>
    <n v="8"/>
    <n v="15"/>
    <s v="AGT056"/>
    <s v="Health"/>
    <s v="Standard"/>
    <n v="1"/>
    <s v="Valid"/>
    <x v="0"/>
    <x v="1"/>
  </r>
  <r>
    <x v="4875"/>
    <s v="CUST01642"/>
    <s v="POL01035"/>
    <x v="2"/>
    <s v="South"/>
    <n v="704217.91"/>
    <d v="2025-08-14T00:00:00"/>
    <m/>
    <s v="Pending"/>
    <n v="29"/>
    <n v="20"/>
    <s v="AGT078"/>
    <s v="Life"/>
    <s v="Standard"/>
    <n v="1"/>
    <s v="Valid"/>
    <x v="1"/>
    <x v="0"/>
  </r>
  <r>
    <x v="4876"/>
    <s v="CUST00875"/>
    <s v="POL03094"/>
    <x v="4"/>
    <s v="East"/>
    <n v="39276.89"/>
    <d v="2025-01-25T00:00:00"/>
    <d v="2025-02-10T00:00:00"/>
    <s v="Settled"/>
    <n v="16"/>
    <n v="15"/>
    <s v="AGT051"/>
    <s v="Health"/>
    <s v="Standard"/>
    <n v="1"/>
    <s v="Valid"/>
    <x v="1"/>
    <x v="3"/>
  </r>
  <r>
    <x v="4877"/>
    <s v="CUST00357"/>
    <s v="POL02273"/>
    <x v="2"/>
    <s v="North"/>
    <n v="359710.65"/>
    <d v="2025-03-23T00:00:00"/>
    <m/>
    <s v="Pending"/>
    <n v="30"/>
    <n v="20"/>
    <s v="AGT039"/>
    <s v="Life"/>
    <s v="Manual Review"/>
    <n v="1"/>
    <s v="Valid"/>
    <x v="0"/>
    <x v="2"/>
  </r>
  <r>
    <x v="4878"/>
    <s v="CUST00631"/>
    <s v="POL00072"/>
    <x v="3"/>
    <s v="North"/>
    <n v="79074.259999999995"/>
    <d v="2025-07-22T00:00:00"/>
    <d v="2025-08-06T00:00:00"/>
    <s v="Rejected"/>
    <n v="15"/>
    <n v="10"/>
    <s v="AGT001"/>
    <s v="Motor"/>
    <s v="Manual Review"/>
    <n v="1"/>
    <s v="Valid"/>
    <x v="3"/>
    <x v="2"/>
  </r>
  <r>
    <x v="4879"/>
    <s v="CUST02036"/>
    <s v="POL01076"/>
    <x v="11"/>
    <s v="South"/>
    <n v="34734.9"/>
    <d v="2025-05-17T00:00:00"/>
    <d v="2025-05-26T00:00:00"/>
    <s v="Settled"/>
    <n v="9"/>
    <n v="10"/>
    <s v="AGT054"/>
    <s v="Motor"/>
    <s v="Standard"/>
    <n v="1"/>
    <s v="Valid"/>
    <x v="2"/>
    <x v="0"/>
  </r>
  <r>
    <x v="4880"/>
    <s v="CUST00848"/>
    <s v="POL03118"/>
    <x v="3"/>
    <s v="East"/>
    <n v="97057.06"/>
    <d v="2025-10-12T00:00:00"/>
    <d v="2025-10-28T00:00:00"/>
    <s v="Settled"/>
    <n v="16"/>
    <n v="12"/>
    <s v="AGT043"/>
    <s v="Home"/>
    <s v="Standard"/>
    <n v="1"/>
    <s v="Valid"/>
    <x v="1"/>
    <x v="3"/>
  </r>
  <r>
    <x v="4881"/>
    <s v="CUST00013"/>
    <s v="POL00569"/>
    <x v="4"/>
    <s v="West"/>
    <n v="47453.96"/>
    <d v="2025-07-29T00:00:00"/>
    <d v="2025-08-04T00:00:00"/>
    <s v="Settled"/>
    <n v="6"/>
    <n v="15"/>
    <s v="AGT072"/>
    <s v="Health"/>
    <s v="Standard"/>
    <n v="1"/>
    <s v="Valid"/>
    <x v="2"/>
    <x v="1"/>
  </r>
  <r>
    <x v="4882"/>
    <s v="CUST00699"/>
    <s v="POL03052"/>
    <x v="0"/>
    <s v="West"/>
    <n v="69397"/>
    <d v="2025-01-27T00:00:00"/>
    <m/>
    <s v="Pending"/>
    <n v="21"/>
    <n v="10"/>
    <s v="AGT048"/>
    <s v="Motor"/>
    <s v="Fraud Review"/>
    <n v="1"/>
    <s v="Valid"/>
    <x v="2"/>
    <x v="1"/>
  </r>
  <r>
    <x v="4883"/>
    <s v="CUST02079"/>
    <s v="POL01659"/>
    <x v="3"/>
    <s v="North"/>
    <n v="60191.45"/>
    <d v="2025-10-17T00:00:00"/>
    <d v="2025-10-23T00:00:00"/>
    <s v="Settled"/>
    <n v="6"/>
    <n v="10"/>
    <s v="AGT056"/>
    <s v="Motor"/>
    <s v="Fast Track"/>
    <n v="1"/>
    <s v="Valid"/>
    <x v="1"/>
    <x v="2"/>
  </r>
  <r>
    <x v="4884"/>
    <s v="CUST00333"/>
    <s v="POL02161"/>
    <x v="10"/>
    <s v="North"/>
    <n v="79784.17"/>
    <d v="2025-11-09T00:00:00"/>
    <d v="2025-11-16T00:00:00"/>
    <s v="Settled"/>
    <n v="7"/>
    <n v="7"/>
    <s v="AGT073"/>
    <s v="Travel"/>
    <s v="Standard"/>
    <n v="1"/>
    <s v="Valid"/>
    <x v="1"/>
    <x v="2"/>
  </r>
  <r>
    <x v="4885"/>
    <s v="CUST00986"/>
    <s v="POL02196"/>
    <x v="14"/>
    <s v="South"/>
    <n v="51686.81"/>
    <d v="2025-08-27T00:00:00"/>
    <d v="2025-09-17T00:00:00"/>
    <s v="Rejected"/>
    <n v="21"/>
    <n v="15"/>
    <s v="AGT078"/>
    <s v="Health"/>
    <s v="Standard"/>
    <n v="1"/>
    <s v="Valid"/>
    <x v="0"/>
    <x v="0"/>
  </r>
  <r>
    <x v="4886"/>
    <s v="CUST01977"/>
    <s v="POL01638"/>
    <x v="14"/>
    <s v="Central"/>
    <n v="76010.649999999994"/>
    <d v="2025-09-14T00:00:00"/>
    <d v="2025-09-19T00:00:00"/>
    <s v="Settled"/>
    <n v="5"/>
    <n v="15"/>
    <s v="AGT018"/>
    <s v="Health"/>
    <s v="Fast Track"/>
    <n v="1"/>
    <s v="Valid"/>
    <x v="1"/>
    <x v="4"/>
  </r>
  <r>
    <x v="4887"/>
    <s v="CUST01173"/>
    <s v="POL01656"/>
    <x v="5"/>
    <s v="East"/>
    <n v="66672.929999999993"/>
    <d v="2025-02-18T00:00:00"/>
    <d v="2025-03-23T00:00:00"/>
    <s v="Rejected"/>
    <n v="33"/>
    <n v="15"/>
    <s v="AGT020"/>
    <s v="Health"/>
    <s v="Fraud Review"/>
    <n v="1"/>
    <s v="Valid"/>
    <x v="3"/>
    <x v="3"/>
  </r>
  <r>
    <x v="4888"/>
    <s v="CUST01649"/>
    <s v="POL01816"/>
    <x v="14"/>
    <s v="West"/>
    <n v="205309.5"/>
    <d v="2025-09-04T00:00:00"/>
    <d v="2025-10-03T00:00:00"/>
    <s v="Settled"/>
    <n v="29"/>
    <n v="15"/>
    <s v="AGT063"/>
    <s v="Health"/>
    <s v="Fraud Review"/>
    <n v="1"/>
    <s v="Valid"/>
    <x v="3"/>
    <x v="1"/>
  </r>
  <r>
    <x v="4889"/>
    <s v="CUST01210"/>
    <s v="POL02054"/>
    <x v="11"/>
    <s v="South"/>
    <n v="47198.86"/>
    <d v="2025-07-21T00:00:00"/>
    <d v="2025-07-27T00:00:00"/>
    <s v="Settled"/>
    <n v="6"/>
    <n v="10"/>
    <s v="AGT011"/>
    <s v="Motor"/>
    <s v="Standard"/>
    <n v="1"/>
    <s v="Valid"/>
    <x v="0"/>
    <x v="0"/>
  </r>
  <r>
    <x v="4890"/>
    <s v="CUST01553"/>
    <s v="POL02361"/>
    <x v="5"/>
    <s v="East"/>
    <n v="47626.62"/>
    <d v="2025-02-12T00:00:00"/>
    <m/>
    <s v="Pending"/>
    <n v="18"/>
    <n v="15"/>
    <s v="AGT066"/>
    <s v="Health"/>
    <s v="Standard"/>
    <n v="1"/>
    <s v="Valid"/>
    <x v="1"/>
    <x v="3"/>
  </r>
  <r>
    <x v="4891"/>
    <s v="CUST01191"/>
    <s v="POL01402"/>
    <x v="14"/>
    <s v="East"/>
    <n v="51330.17"/>
    <d v="2025-03-07T00:00:00"/>
    <m/>
    <s v="Under Review"/>
    <n v="10"/>
    <n v="15"/>
    <s v="AGT012"/>
    <s v="Health"/>
    <s v="Fast Track"/>
    <n v="1"/>
    <s v="Valid"/>
    <x v="2"/>
    <x v="3"/>
  </r>
  <r>
    <x v="4892"/>
    <s v="CUST00218"/>
    <s v="POL01395"/>
    <x v="7"/>
    <s v="West"/>
    <n v="17922.88"/>
    <d v="2025-07-03T00:00:00"/>
    <d v="2025-07-04T00:00:00"/>
    <s v="Settled"/>
    <n v="1"/>
    <n v="7"/>
    <s v="AGT030"/>
    <s v="Travel"/>
    <s v="Standard"/>
    <n v="1"/>
    <s v="Valid"/>
    <x v="4"/>
    <x v="1"/>
  </r>
  <r>
    <x v="4893"/>
    <s v="CUST01552"/>
    <s v="POL02491"/>
    <x v="5"/>
    <s v="East"/>
    <n v="58256.1"/>
    <d v="2025-05-06T00:00:00"/>
    <d v="2025-05-07T00:00:00"/>
    <s v="Settled"/>
    <n v="1"/>
    <n v="15"/>
    <s v="AGT069"/>
    <s v="Health"/>
    <s v="Standard"/>
    <n v="1"/>
    <s v="Valid"/>
    <x v="0"/>
    <x v="3"/>
  </r>
  <r>
    <x v="4894"/>
    <s v="CUST00853"/>
    <s v="POL02423"/>
    <x v="2"/>
    <s v="South"/>
    <n v="172006.83"/>
    <d v="2025-07-12T00:00:00"/>
    <d v="2025-08-05T00:00:00"/>
    <s v="Settled"/>
    <n v="24"/>
    <n v="20"/>
    <s v="AGT012"/>
    <s v="Life"/>
    <s v="Fraud Review"/>
    <n v="1"/>
    <s v="Valid"/>
    <x v="2"/>
    <x v="0"/>
  </r>
  <r>
    <x v="4895"/>
    <s v="CUST01591"/>
    <s v="POL02080"/>
    <x v="0"/>
    <s v="South"/>
    <n v="65657.289999999994"/>
    <d v="2025-11-19T00:00:00"/>
    <m/>
    <s v="Under Review"/>
    <n v="13"/>
    <n v="10"/>
    <s v="AGT005"/>
    <s v="Motor"/>
    <s v="Manual Review"/>
    <n v="1"/>
    <s v="Valid"/>
    <x v="2"/>
    <x v="0"/>
  </r>
  <r>
    <x v="4896"/>
    <s v="CUST00871"/>
    <s v="POL01476"/>
    <x v="0"/>
    <s v="Central"/>
    <n v="27946.35"/>
    <d v="2025-07-29T00:00:00"/>
    <m/>
    <s v="Under Review"/>
    <n v="12"/>
    <n v="10"/>
    <s v="AGT061"/>
    <s v="Motor"/>
    <s v="Standard"/>
    <n v="1"/>
    <s v="Valid"/>
    <x v="4"/>
    <x v="4"/>
  </r>
  <r>
    <x v="4897"/>
    <s v="CUST00145"/>
    <s v="POL01839"/>
    <x v="3"/>
    <s v="South"/>
    <n v="94554.34"/>
    <d v="2025-10-25T00:00:00"/>
    <d v="2025-11-06T00:00:00"/>
    <s v="Settled"/>
    <n v="12"/>
    <n v="10"/>
    <s v="AGT065"/>
    <s v="Motor"/>
    <s v="Fast Track"/>
    <n v="1"/>
    <s v="Valid"/>
    <x v="3"/>
    <x v="0"/>
  </r>
  <r>
    <x v="4898"/>
    <s v="CUST01700"/>
    <s v="POL01828"/>
    <x v="5"/>
    <s v="West"/>
    <n v="87306.1"/>
    <d v="2025-01-10T00:00:00"/>
    <m/>
    <s v="Pending"/>
    <n v="17"/>
    <n v="15"/>
    <s v="AGT061"/>
    <s v="Health"/>
    <s v="Manual Review"/>
    <n v="1"/>
    <s v="Valid"/>
    <x v="2"/>
    <x v="1"/>
  </r>
  <r>
    <x v="4899"/>
    <s v="CUST00022"/>
    <s v="POL01394"/>
    <x v="3"/>
    <s v="Central"/>
    <n v="315649.25"/>
    <d v="2025-03-27T00:00:00"/>
    <d v="2025-04-05T00:00:00"/>
    <s v="Settled"/>
    <n v="9"/>
    <n v="12"/>
    <s v="AGT038"/>
    <s v="Home"/>
    <s v="Standard"/>
    <n v="1"/>
    <s v="Valid"/>
    <x v="1"/>
    <x v="4"/>
  </r>
  <r>
    <x v="4900"/>
    <s v="CUST01475"/>
    <s v="POL00572"/>
    <x v="8"/>
    <s v="East"/>
    <n v="406364"/>
    <d v="2025-10-25T00:00:00"/>
    <d v="2025-11-14T00:00:00"/>
    <s v="Settled"/>
    <n v="20"/>
    <n v="20"/>
    <s v="AGT062"/>
    <s v="Life"/>
    <s v="Standard"/>
    <n v="1"/>
    <s v="Valid"/>
    <x v="2"/>
    <x v="3"/>
  </r>
  <r>
    <x v="4901"/>
    <s v="CUST01066"/>
    <s v="POL01715"/>
    <x v="5"/>
    <s v="East"/>
    <n v="107822.06"/>
    <d v="2025-09-01T00:00:00"/>
    <m/>
    <s v="Under Review"/>
    <n v="21"/>
    <n v="15"/>
    <s v="AGT056"/>
    <s v="Health"/>
    <s v="Manual Review"/>
    <n v="1"/>
    <s v="Valid"/>
    <x v="0"/>
    <x v="3"/>
  </r>
  <r>
    <x v="4902"/>
    <s v="CUST00795"/>
    <s v="POL01418"/>
    <x v="0"/>
    <s v="North"/>
    <n v="239990.73"/>
    <d v="2025-04-30T00:00:00"/>
    <d v="2025-05-26T00:00:00"/>
    <s v="Settled"/>
    <n v="26"/>
    <n v="10"/>
    <s v="AGT031"/>
    <s v="Motor"/>
    <s v="Manual Review"/>
    <n v="1"/>
    <s v="Valid"/>
    <x v="1"/>
    <x v="2"/>
  </r>
  <r>
    <x v="4903"/>
    <s v="CUST01598"/>
    <s v="POL00164"/>
    <x v="8"/>
    <s v="West"/>
    <n v="397886.77"/>
    <d v="2025-04-21T00:00:00"/>
    <d v="2025-05-11T00:00:00"/>
    <s v="Settled"/>
    <n v="20"/>
    <n v="20"/>
    <s v="AGT060"/>
    <s v="Life"/>
    <s v="Standard"/>
    <n v="1"/>
    <s v="Valid"/>
    <x v="0"/>
    <x v="1"/>
  </r>
  <r>
    <x v="4904"/>
    <s v="CUST01329"/>
    <s v="POL03058"/>
    <x v="8"/>
    <s v="Central"/>
    <n v="260912.46"/>
    <d v="2025-09-06T00:00:00"/>
    <d v="2025-09-20T00:00:00"/>
    <s v="Settled"/>
    <n v="14"/>
    <n v="20"/>
    <s v="AGT016"/>
    <s v="Life"/>
    <s v="Standard"/>
    <n v="1"/>
    <s v="Valid"/>
    <x v="4"/>
    <x v="4"/>
  </r>
  <r>
    <x v="4905"/>
    <s v="CUST00154"/>
    <s v="POL02134"/>
    <x v="11"/>
    <s v="Central"/>
    <n v="36943.839999999997"/>
    <d v="2025-01-03T00:00:00"/>
    <m/>
    <s v="Under Review"/>
    <n v="10"/>
    <n v="10"/>
    <s v="AGT034"/>
    <s v="Motor"/>
    <s v="Standard"/>
    <n v="1"/>
    <s v="Valid"/>
    <x v="0"/>
    <x v="4"/>
  </r>
  <r>
    <x v="4906"/>
    <s v="CUST01723"/>
    <s v="POL00365"/>
    <x v="1"/>
    <s v="North"/>
    <n v="771365.34"/>
    <d v="2025-01-27T00:00:00"/>
    <d v="2025-02-18T00:00:00"/>
    <s v="Rejected"/>
    <n v="22"/>
    <n v="20"/>
    <s v="AGT067"/>
    <s v="Life"/>
    <s v="Standard"/>
    <n v="1"/>
    <s v="Valid"/>
    <x v="3"/>
    <x v="2"/>
  </r>
  <r>
    <x v="4907"/>
    <s v="CUST00607"/>
    <s v="POL00655"/>
    <x v="3"/>
    <s v="Central"/>
    <n v="33748.83"/>
    <d v="2025-10-11T00:00:00"/>
    <d v="2025-10-19T00:00:00"/>
    <s v="Settled"/>
    <n v="8"/>
    <n v="10"/>
    <s v="AGT012"/>
    <s v="Motor"/>
    <s v="Fast Track"/>
    <n v="1"/>
    <s v="Valid"/>
    <x v="3"/>
    <x v="4"/>
  </r>
  <r>
    <x v="4908"/>
    <s v="CUST01323"/>
    <s v="POL01829"/>
    <x v="8"/>
    <s v="South"/>
    <n v="143033.32"/>
    <d v="2025-09-09T00:00:00"/>
    <d v="2025-09-18T00:00:00"/>
    <s v="Settled"/>
    <n v="9"/>
    <n v="20"/>
    <s v="AGT034"/>
    <s v="Life"/>
    <s v="Standard"/>
    <n v="1"/>
    <s v="Valid"/>
    <x v="1"/>
    <x v="0"/>
  </r>
  <r>
    <x v="4909"/>
    <s v="CUST01544"/>
    <s v="POL02753"/>
    <x v="11"/>
    <s v="East"/>
    <n v="31080.79"/>
    <d v="2025-10-02T00:00:00"/>
    <d v="2025-10-14T00:00:00"/>
    <s v="Settled"/>
    <n v="12"/>
    <n v="10"/>
    <s v="AGT050"/>
    <s v="Motor"/>
    <s v="Fast Track"/>
    <n v="1"/>
    <s v="Valid"/>
    <x v="4"/>
    <x v="3"/>
  </r>
  <r>
    <x v="4910"/>
    <s v="CUST01846"/>
    <s v="POL01554"/>
    <x v="3"/>
    <s v="South"/>
    <n v="39856.68"/>
    <d v="2025-06-09T00:00:00"/>
    <d v="2025-06-18T00:00:00"/>
    <s v="Settled"/>
    <n v="9"/>
    <n v="10"/>
    <s v="AGT048"/>
    <s v="Motor"/>
    <s v="Standard"/>
    <n v="1"/>
    <s v="Valid"/>
    <x v="4"/>
    <x v="0"/>
  </r>
  <r>
    <x v="4911"/>
    <s v="CUST00399"/>
    <s v="POL02600"/>
    <x v="2"/>
    <s v="South"/>
    <n v="308589.02"/>
    <d v="2025-04-09T00:00:00"/>
    <d v="2025-04-26T00:00:00"/>
    <s v="Settled"/>
    <n v="17"/>
    <n v="20"/>
    <s v="AGT077"/>
    <s v="Life"/>
    <s v="Standard"/>
    <n v="1"/>
    <s v="Valid"/>
    <x v="0"/>
    <x v="0"/>
  </r>
  <r>
    <x v="4912"/>
    <s v="CUST01097"/>
    <s v="POL00411"/>
    <x v="3"/>
    <s v="East"/>
    <n v="54818.42"/>
    <d v="2025-05-12T00:00:00"/>
    <d v="2025-05-21T00:00:00"/>
    <s v="Settled"/>
    <n v="9"/>
    <n v="10"/>
    <s v="AGT053"/>
    <s v="Motor"/>
    <s v="Standard"/>
    <n v="1"/>
    <s v="Valid"/>
    <x v="4"/>
    <x v="3"/>
  </r>
  <r>
    <x v="4913"/>
    <s v="CUST00154"/>
    <s v="POL01690"/>
    <x v="10"/>
    <s v="East"/>
    <n v="42211.45"/>
    <d v="2025-09-15T00:00:00"/>
    <d v="2025-09-25T00:00:00"/>
    <s v="Settled"/>
    <n v="10"/>
    <n v="7"/>
    <s v="AGT003"/>
    <s v="Travel"/>
    <s v="Fast Track"/>
    <n v="1"/>
    <s v="Valid"/>
    <x v="0"/>
    <x v="3"/>
  </r>
  <r>
    <x v="4914"/>
    <s v="CUST01464"/>
    <s v="POL02648"/>
    <x v="3"/>
    <s v="Central"/>
    <n v="32004.11"/>
    <d v="2025-03-22T00:00:00"/>
    <m/>
    <s v="Pending"/>
    <n v="4"/>
    <n v="10"/>
    <s v="AGT080"/>
    <s v="Motor"/>
    <s v="Standard"/>
    <n v="1"/>
    <s v="Valid"/>
    <x v="3"/>
    <x v="4"/>
  </r>
  <r>
    <x v="4915"/>
    <s v="CUST01319"/>
    <s v="POL02711"/>
    <x v="5"/>
    <s v="South"/>
    <n v="48230.559999999998"/>
    <d v="2025-01-11T00:00:00"/>
    <d v="2025-01-16T00:00:00"/>
    <s v="Settled"/>
    <n v="5"/>
    <n v="15"/>
    <s v="AGT019"/>
    <s v="Health"/>
    <s v="Standard"/>
    <n v="1"/>
    <s v="Valid"/>
    <x v="0"/>
    <x v="0"/>
  </r>
  <r>
    <x v="4916"/>
    <s v="CUST00062"/>
    <s v="POL00769"/>
    <x v="14"/>
    <s v="Central"/>
    <n v="93920.960000000006"/>
    <d v="2025-06-16T00:00:00"/>
    <m/>
    <s v="Under Review"/>
    <n v="11"/>
    <n v="15"/>
    <s v="AGT048"/>
    <s v="Health"/>
    <s v="Standard"/>
    <n v="1"/>
    <s v="Valid"/>
    <x v="0"/>
    <x v="4"/>
  </r>
  <r>
    <x v="4917"/>
    <s v="CUST01827"/>
    <s v="POL02147"/>
    <x v="0"/>
    <s v="East"/>
    <n v="34732.370000000003"/>
    <d v="2025-06-30T00:00:00"/>
    <d v="2025-07-20T00:00:00"/>
    <s v="Settled"/>
    <n v="20"/>
    <n v="10"/>
    <s v="AGT070"/>
    <s v="Motor"/>
    <s v="Manual Review"/>
    <n v="1"/>
    <s v="Valid"/>
    <x v="2"/>
    <x v="3"/>
  </r>
  <r>
    <x v="4918"/>
    <s v="CUST00045"/>
    <s v="POL00127"/>
    <x v="14"/>
    <s v="North"/>
    <n v="35066.400000000001"/>
    <d v="2025-05-21T00:00:00"/>
    <d v="2025-05-28T00:00:00"/>
    <s v="Settled"/>
    <n v="7"/>
    <n v="15"/>
    <s v="AGT049"/>
    <s v="Health"/>
    <s v="Standard"/>
    <n v="1"/>
    <s v="Valid"/>
    <x v="1"/>
    <x v="2"/>
  </r>
  <r>
    <x v="4919"/>
    <s v="CUST00406"/>
    <s v="POL00453"/>
    <x v="8"/>
    <s v="South"/>
    <n v="110983.6"/>
    <d v="2025-11-24T00:00:00"/>
    <d v="2025-12-07T00:00:00"/>
    <s v="Settled"/>
    <n v="13"/>
    <n v="20"/>
    <s v="AGT006"/>
    <s v="Life"/>
    <s v="Standard"/>
    <n v="1"/>
    <s v="Valid"/>
    <x v="0"/>
    <x v="0"/>
  </r>
  <r>
    <x v="4920"/>
    <s v="CUST01808"/>
    <s v="POL02881"/>
    <x v="4"/>
    <s v="West"/>
    <n v="82360.990000000005"/>
    <d v="2025-07-22T00:00:00"/>
    <d v="2025-08-01T00:00:00"/>
    <s v="Rejected"/>
    <n v="10"/>
    <n v="15"/>
    <s v="AGT029"/>
    <s v="Health"/>
    <s v="Standard"/>
    <n v="1"/>
    <s v="Valid"/>
    <x v="3"/>
    <x v="1"/>
  </r>
  <r>
    <x v="4921"/>
    <s v="CUST01103"/>
    <s v="POL02371"/>
    <x v="1"/>
    <s v="West"/>
    <n v="286874.62"/>
    <d v="2025-09-21T00:00:00"/>
    <d v="2025-10-07T00:00:00"/>
    <s v="Settled"/>
    <n v="16"/>
    <n v="20"/>
    <s v="AGT001"/>
    <s v="Life"/>
    <s v="Fast Track"/>
    <n v="1"/>
    <s v="Valid"/>
    <x v="1"/>
    <x v="1"/>
  </r>
  <r>
    <x v="4922"/>
    <s v="CUST01891"/>
    <s v="POL00663"/>
    <x v="12"/>
    <s v="North"/>
    <n v="27821.919999999998"/>
    <d v="2025-03-20T00:00:00"/>
    <d v="2025-03-22T00:00:00"/>
    <s v="Settled"/>
    <n v="2"/>
    <n v="7"/>
    <s v="AGT034"/>
    <s v="Travel"/>
    <s v="Fast Track"/>
    <n v="1"/>
    <s v="Valid"/>
    <x v="2"/>
    <x v="2"/>
  </r>
  <r>
    <x v="4923"/>
    <s v="CUST00184"/>
    <s v="POL03187"/>
    <x v="14"/>
    <s v="South"/>
    <n v="187479.87"/>
    <d v="2025-07-12T00:00:00"/>
    <m/>
    <s v="Pending"/>
    <n v="7"/>
    <n v="15"/>
    <s v="AGT071"/>
    <s v="Health"/>
    <s v="Fast Track"/>
    <n v="1"/>
    <s v="Valid"/>
    <x v="1"/>
    <x v="0"/>
  </r>
  <r>
    <x v="4924"/>
    <s v="CUST00413"/>
    <s v="POL03177"/>
    <x v="5"/>
    <s v="East"/>
    <n v="103449.62"/>
    <d v="2025-04-29T00:00:00"/>
    <m/>
    <s v="Pending"/>
    <n v="12"/>
    <n v="15"/>
    <s v="AGT021"/>
    <s v="Health"/>
    <s v="Standard"/>
    <n v="1"/>
    <s v="Valid"/>
    <x v="1"/>
    <x v="3"/>
  </r>
  <r>
    <x v="4925"/>
    <s v="CUST02333"/>
    <s v="POL00132"/>
    <x v="2"/>
    <s v="East"/>
    <n v="300066.82"/>
    <d v="2025-05-03T00:00:00"/>
    <d v="2025-05-29T00:00:00"/>
    <s v="Rejected"/>
    <n v="26"/>
    <n v="20"/>
    <s v="AGT062"/>
    <s v="Life"/>
    <s v="Standard"/>
    <n v="1"/>
    <s v="Valid"/>
    <x v="0"/>
    <x v="3"/>
  </r>
  <r>
    <x v="4926"/>
    <s v="CUST01071"/>
    <s v="POL00083"/>
    <x v="3"/>
    <s v="West"/>
    <n v="156115.74"/>
    <d v="2025-02-04T00:00:00"/>
    <d v="2025-02-15T00:00:00"/>
    <s v="Settled"/>
    <n v="11"/>
    <n v="10"/>
    <s v="AGT004"/>
    <s v="Motor"/>
    <s v="Standard"/>
    <n v="1"/>
    <s v="Valid"/>
    <x v="0"/>
    <x v="1"/>
  </r>
  <r>
    <x v="4927"/>
    <s v="CUST00531"/>
    <s v="POL00784"/>
    <x v="4"/>
    <s v="West"/>
    <n v="160197.73000000001"/>
    <d v="2025-09-03T00:00:00"/>
    <d v="2025-09-13T00:00:00"/>
    <s v="Settled"/>
    <n v="10"/>
    <n v="15"/>
    <s v="AGT021"/>
    <s v="Health"/>
    <s v="Fast Track"/>
    <n v="1"/>
    <s v="Valid"/>
    <x v="0"/>
    <x v="1"/>
  </r>
  <r>
    <x v="4928"/>
    <s v="CUST00009"/>
    <s v="POL02541"/>
    <x v="8"/>
    <s v="South"/>
    <n v="186668.59"/>
    <d v="2025-06-03T00:00:00"/>
    <d v="2025-06-22T00:00:00"/>
    <s v="Settled"/>
    <n v="19"/>
    <n v="20"/>
    <s v="AGT046"/>
    <s v="Life"/>
    <s v="Manual Review"/>
    <n v="1"/>
    <s v="Valid"/>
    <x v="1"/>
    <x v="0"/>
  </r>
  <r>
    <x v="4929"/>
    <s v="CUST00240"/>
    <s v="POL01913"/>
    <x v="13"/>
    <s v="North"/>
    <n v="146219.34"/>
    <d v="2025-11-22T00:00:00"/>
    <d v="2025-12-14T00:00:00"/>
    <s v="Settled"/>
    <n v="22"/>
    <n v="15"/>
    <s v="AGT078"/>
    <s v="Health"/>
    <s v="Manual Review"/>
    <n v="1"/>
    <s v="Valid"/>
    <x v="1"/>
    <x v="2"/>
  </r>
  <r>
    <x v="4930"/>
    <s v="CUST01794"/>
    <s v="POL01641"/>
    <x v="11"/>
    <s v="North"/>
    <n v="205779.72"/>
    <d v="2025-07-15T00:00:00"/>
    <d v="2025-07-29T00:00:00"/>
    <s v="Settled"/>
    <n v="14"/>
    <n v="10"/>
    <s v="AGT050"/>
    <s v="Motor"/>
    <s v="Standard"/>
    <n v="1"/>
    <s v="Valid"/>
    <x v="1"/>
    <x v="2"/>
  </r>
  <r>
    <x v="4931"/>
    <s v="CUST01093"/>
    <s v="POL01329"/>
    <x v="4"/>
    <s v="Central"/>
    <n v="269745.05"/>
    <d v="2025-03-06T00:00:00"/>
    <m/>
    <s v="Under Review"/>
    <n v="15"/>
    <n v="15"/>
    <s v="AGT057"/>
    <s v="Health"/>
    <s v="Standard"/>
    <n v="1"/>
    <s v="Valid"/>
    <x v="0"/>
    <x v="4"/>
  </r>
  <r>
    <x v="4932"/>
    <s v="CUST01296"/>
    <s v="POL01535"/>
    <x v="3"/>
    <s v="East"/>
    <n v="122641.3"/>
    <d v="2025-08-29T00:00:00"/>
    <d v="2025-09-06T00:00:00"/>
    <s v="Rejected"/>
    <n v="8"/>
    <n v="10"/>
    <s v="AGT062"/>
    <s v="Motor"/>
    <s v="Standard"/>
    <n v="1"/>
    <s v="Valid"/>
    <x v="0"/>
    <x v="3"/>
  </r>
  <r>
    <x v="4933"/>
    <s v="CUST01981"/>
    <s v="POL02041"/>
    <x v="6"/>
    <s v="North"/>
    <n v="141552.34"/>
    <d v="2025-01-17T00:00:00"/>
    <d v="2025-01-28T00:00:00"/>
    <s v="Settled"/>
    <n v="11"/>
    <n v="12"/>
    <s v="AGT010"/>
    <s v="Home"/>
    <s v="Standard"/>
    <n v="1"/>
    <s v="Valid"/>
    <x v="1"/>
    <x v="2"/>
  </r>
  <r>
    <x v="4934"/>
    <s v="CUST00413"/>
    <s v="POL00205"/>
    <x v="10"/>
    <s v="West"/>
    <n v="36228.57"/>
    <d v="2025-09-07T00:00:00"/>
    <d v="2025-09-08T00:00:00"/>
    <s v="Settled"/>
    <n v="1"/>
    <n v="7"/>
    <s v="AGT077"/>
    <s v="Travel"/>
    <s v="Standard"/>
    <n v="1"/>
    <s v="Valid"/>
    <x v="1"/>
    <x v="1"/>
  </r>
  <r>
    <x v="4935"/>
    <s v="CUST01779"/>
    <s v="POL01877"/>
    <x v="11"/>
    <s v="East"/>
    <n v="167597.44"/>
    <d v="2025-05-07T00:00:00"/>
    <d v="2025-05-18T00:00:00"/>
    <s v="Settled"/>
    <n v="11"/>
    <n v="10"/>
    <s v="AGT037"/>
    <s v="Motor"/>
    <s v="Standard"/>
    <n v="1"/>
    <s v="Valid"/>
    <x v="3"/>
    <x v="3"/>
  </r>
  <r>
    <x v="4936"/>
    <s v="CUST00142"/>
    <s v="POL00707"/>
    <x v="5"/>
    <s v="South"/>
    <n v="35628.949999999997"/>
    <d v="2025-01-14T00:00:00"/>
    <d v="2025-01-29T00:00:00"/>
    <s v="Settled"/>
    <n v="15"/>
    <n v="15"/>
    <s v="AGT025"/>
    <s v="Health"/>
    <s v="Standard"/>
    <n v="1"/>
    <s v="Valid"/>
    <x v="0"/>
    <x v="0"/>
  </r>
  <r>
    <x v="4937"/>
    <s v="CUST02076"/>
    <s v="POL02522"/>
    <x v="2"/>
    <s v="North"/>
    <n v="683849.1"/>
    <d v="2025-06-22T00:00:00"/>
    <d v="2025-07-12T00:00:00"/>
    <s v="Settled"/>
    <n v="20"/>
    <n v="20"/>
    <s v="AGT070"/>
    <s v="Life"/>
    <s v="Standard"/>
    <n v="1"/>
    <s v="Valid"/>
    <x v="2"/>
    <x v="2"/>
  </r>
  <r>
    <x v="4938"/>
    <s v="CUST01842"/>
    <s v="POL00626"/>
    <x v="11"/>
    <s v="West"/>
    <n v="70750.14"/>
    <d v="2025-06-10T00:00:00"/>
    <d v="2025-06-11T00:00:00"/>
    <s v="Settled"/>
    <n v="1"/>
    <n v="10"/>
    <s v="AGT040"/>
    <s v="Motor"/>
    <s v="Fast Track"/>
    <n v="1"/>
    <s v="Valid"/>
    <x v="2"/>
    <x v="1"/>
  </r>
  <r>
    <x v="4939"/>
    <s v="CUST01136"/>
    <s v="POL00227"/>
    <x v="3"/>
    <s v="West"/>
    <n v="60384.22"/>
    <d v="2025-03-23T00:00:00"/>
    <d v="2025-03-31T00:00:00"/>
    <s v="Rejected"/>
    <n v="8"/>
    <n v="12"/>
    <s v="AGT054"/>
    <s v="Home"/>
    <s v="Fast Track"/>
    <n v="1"/>
    <s v="Valid"/>
    <x v="2"/>
    <x v="1"/>
  </r>
  <r>
    <x v="4940"/>
    <s v="CUST02303"/>
    <s v="POL01392"/>
    <x v="8"/>
    <s v="South"/>
    <n v="139140.43"/>
    <d v="2025-02-05T00:00:00"/>
    <d v="2025-03-04T00:00:00"/>
    <s v="Settled"/>
    <n v="27"/>
    <n v="20"/>
    <s v="AGT030"/>
    <s v="Life"/>
    <s v="Fraud Review"/>
    <n v="1"/>
    <s v="Valid"/>
    <x v="2"/>
    <x v="0"/>
  </r>
  <r>
    <x v="4941"/>
    <s v="CUST00879"/>
    <s v="POL01410"/>
    <x v="11"/>
    <s v="South"/>
    <n v="21450.23"/>
    <d v="2025-07-25T00:00:00"/>
    <d v="2025-08-19T00:00:00"/>
    <s v="Rejected"/>
    <n v="25"/>
    <n v="10"/>
    <s v="AGT047"/>
    <s v="Motor"/>
    <s v="Fraud Review"/>
    <n v="1"/>
    <s v="Valid"/>
    <x v="1"/>
    <x v="0"/>
  </r>
  <r>
    <x v="4942"/>
    <s v="CUST02460"/>
    <s v="POL01660"/>
    <x v="0"/>
    <s v="South"/>
    <n v="93813.29"/>
    <d v="2025-06-01T00:00:00"/>
    <m/>
    <s v="Under Review"/>
    <n v="15"/>
    <n v="10"/>
    <s v="AGT013"/>
    <s v="Motor"/>
    <s v="Standard"/>
    <n v="1"/>
    <s v="Valid"/>
    <x v="0"/>
    <x v="0"/>
  </r>
  <r>
    <x v="4943"/>
    <s v="CUST01544"/>
    <s v="POL02753"/>
    <x v="0"/>
    <s v="West"/>
    <n v="226780.69"/>
    <d v="2025-04-13T00:00:00"/>
    <m/>
    <s v="Under Review"/>
    <n v="10"/>
    <n v="10"/>
    <s v="AGT034"/>
    <s v="Motor"/>
    <s v="Standard"/>
    <n v="1"/>
    <s v="Valid"/>
    <x v="4"/>
    <x v="1"/>
  </r>
  <r>
    <x v="4944"/>
    <s v="CUST02337"/>
    <s v="POL02240"/>
    <x v="3"/>
    <s v="South"/>
    <n v="79520.039999999994"/>
    <d v="2025-07-07T00:00:00"/>
    <d v="2025-07-13T00:00:00"/>
    <s v="Settled"/>
    <n v="6"/>
    <n v="12"/>
    <s v="AGT037"/>
    <s v="Home"/>
    <s v="Standard"/>
    <n v="1"/>
    <s v="Valid"/>
    <x v="2"/>
    <x v="0"/>
  </r>
  <r>
    <x v="4945"/>
    <s v="CUST01337"/>
    <s v="POL01161"/>
    <x v="3"/>
    <s v="South"/>
    <n v="63142.63"/>
    <d v="2025-11-24T00:00:00"/>
    <d v="2025-11-30T00:00:00"/>
    <s v="Settled"/>
    <n v="6"/>
    <n v="12"/>
    <s v="AGT020"/>
    <s v="Home"/>
    <s v="Standard"/>
    <n v="1"/>
    <s v="Valid"/>
    <x v="0"/>
    <x v="0"/>
  </r>
  <r>
    <x v="4946"/>
    <s v="CUST02200"/>
    <s v="POL02326"/>
    <x v="11"/>
    <s v="South"/>
    <n v="142578.18"/>
    <d v="2025-10-18T00:00:00"/>
    <d v="2025-11-12T00:00:00"/>
    <s v="Settled"/>
    <n v="25"/>
    <n v="10"/>
    <s v="AGT073"/>
    <s v="Motor"/>
    <s v="Manual Review"/>
    <n v="1"/>
    <s v="Valid"/>
    <x v="0"/>
    <x v="0"/>
  </r>
  <r>
    <x v="4947"/>
    <s v="CUST00248"/>
    <s v="POL01613"/>
    <x v="4"/>
    <s v="Central"/>
    <n v="91507.99"/>
    <d v="2025-03-30T00:00:00"/>
    <d v="2025-04-04T00:00:00"/>
    <s v="Settled"/>
    <n v="5"/>
    <n v="15"/>
    <s v="AGT050"/>
    <s v="Health"/>
    <s v="Standard"/>
    <n v="1"/>
    <s v="Valid"/>
    <x v="2"/>
    <x v="4"/>
  </r>
  <r>
    <x v="4948"/>
    <s v="CUST00096"/>
    <s v="POL00717"/>
    <x v="0"/>
    <s v="East"/>
    <n v="146895.85999999999"/>
    <d v="2025-05-03T00:00:00"/>
    <d v="2025-05-05T00:00:00"/>
    <s v="Settled"/>
    <n v="2"/>
    <n v="10"/>
    <s v="AGT070"/>
    <s v="Motor"/>
    <s v="Fast Track"/>
    <n v="1"/>
    <s v="Valid"/>
    <x v="4"/>
    <x v="3"/>
  </r>
  <r>
    <x v="4949"/>
    <s v="CUST01872"/>
    <s v="POL00070"/>
    <x v="10"/>
    <s v="South"/>
    <n v="15909.21"/>
    <d v="2025-09-26T00:00:00"/>
    <d v="2025-10-17T00:00:00"/>
    <s v="Settled"/>
    <n v="21"/>
    <n v="7"/>
    <s v="AGT013"/>
    <s v="Travel"/>
    <s v="Manual Review"/>
    <n v="1"/>
    <s v="Valid"/>
    <x v="2"/>
    <x v="0"/>
  </r>
  <r>
    <x v="4950"/>
    <s v="CUST01480"/>
    <s v="POL00013"/>
    <x v="4"/>
    <s v="East"/>
    <n v="129908.45"/>
    <d v="2025-02-13T00:00:00"/>
    <d v="2025-03-04T00:00:00"/>
    <s v="Rejected"/>
    <n v="19"/>
    <n v="15"/>
    <s v="AGT034"/>
    <s v="Health"/>
    <s v="Standard"/>
    <n v="1"/>
    <s v="Valid"/>
    <x v="0"/>
    <x v="3"/>
  </r>
  <r>
    <x v="4951"/>
    <s v="CUST01102"/>
    <s v="POL00718"/>
    <x v="5"/>
    <s v="West"/>
    <n v="276584.81"/>
    <d v="2025-11-19T00:00:00"/>
    <d v="2025-12-23T00:00:00"/>
    <s v="Settled"/>
    <n v="34"/>
    <n v="15"/>
    <s v="AGT065"/>
    <s v="Health"/>
    <s v="Fraud Review"/>
    <n v="1"/>
    <s v="Valid"/>
    <x v="2"/>
    <x v="1"/>
  </r>
  <r>
    <x v="4952"/>
    <s v="CUST00464"/>
    <s v="POL02622"/>
    <x v="1"/>
    <s v="Central"/>
    <n v="151613.21"/>
    <d v="2025-05-18T00:00:00"/>
    <d v="2025-06-11T00:00:00"/>
    <s v="Settled"/>
    <n v="24"/>
    <n v="20"/>
    <s v="AGT014"/>
    <s v="Life"/>
    <s v="Fraud Review"/>
    <n v="1"/>
    <s v="Valid"/>
    <x v="1"/>
    <x v="4"/>
  </r>
  <r>
    <x v="4953"/>
    <s v="CUST00298"/>
    <s v="POL01484"/>
    <x v="5"/>
    <s v="Central"/>
    <m/>
    <d v="2025-06-16T00:00:00"/>
    <d v="2025-07-09T00:00:00"/>
    <s v="Settled"/>
    <n v="23"/>
    <n v="15"/>
    <s v="AGT017"/>
    <s v="Health"/>
    <s v="Manual Review"/>
    <n v="1"/>
    <s v="Missing Amount"/>
    <x v="3"/>
    <x v="4"/>
  </r>
  <r>
    <x v="4954"/>
    <s v="CUST02219"/>
    <s v="POL01446"/>
    <x v="7"/>
    <s v="East"/>
    <n v="23716.32"/>
    <d v="2025-11-21T00:00:00"/>
    <d v="2025-11-26T00:00:00"/>
    <s v="Settled"/>
    <n v="5"/>
    <n v="7"/>
    <s v="AGT074"/>
    <s v="Travel"/>
    <s v="Standard"/>
    <n v="1"/>
    <s v="Valid"/>
    <x v="1"/>
    <x v="3"/>
  </r>
  <r>
    <x v="4955"/>
    <s v="CUST01805"/>
    <s v="POL01277"/>
    <x v="6"/>
    <s v="East"/>
    <n v="179051.7"/>
    <d v="2025-03-08T00:00:00"/>
    <d v="2025-03-21T00:00:00"/>
    <s v="Settled"/>
    <n v="13"/>
    <n v="12"/>
    <s v="AGT010"/>
    <s v="Home"/>
    <s v="Standard"/>
    <n v="1"/>
    <s v="Valid"/>
    <x v="2"/>
    <x v="3"/>
  </r>
  <r>
    <x v="4956"/>
    <s v="CUST01251"/>
    <s v="POL00820"/>
    <x v="3"/>
    <s v="South"/>
    <n v="249610.57"/>
    <d v="2025-02-25T00:00:00"/>
    <d v="2025-03-11T00:00:00"/>
    <s v="Settled"/>
    <n v="14"/>
    <n v="12"/>
    <s v="AGT037"/>
    <s v="Home"/>
    <s v="Standard"/>
    <n v="1"/>
    <s v="Valid"/>
    <x v="2"/>
    <x v="0"/>
  </r>
  <r>
    <x v="4957"/>
    <s v="CUST02468"/>
    <s v="POL02287"/>
    <x v="4"/>
    <s v="West"/>
    <n v="54571.03"/>
    <d v="2025-10-25T00:00:00"/>
    <d v="2025-11-14T00:00:00"/>
    <s v="Settled"/>
    <n v="20"/>
    <n v="15"/>
    <s v="AGT006"/>
    <s v="Health"/>
    <s v="Manual Review"/>
    <n v="1"/>
    <s v="Valid"/>
    <x v="3"/>
    <x v="1"/>
  </r>
  <r>
    <x v="4958"/>
    <s v="CUST01438"/>
    <s v="POL00041"/>
    <x v="6"/>
    <s v="West"/>
    <n v="557919.77"/>
    <d v="2025-08-30T00:00:00"/>
    <d v="2025-09-08T00:00:00"/>
    <s v="Settled"/>
    <n v="9"/>
    <n v="12"/>
    <s v="AGT028"/>
    <s v="Home"/>
    <s v="Standard"/>
    <n v="1"/>
    <s v="Valid"/>
    <x v="0"/>
    <x v="1"/>
  </r>
  <r>
    <x v="4959"/>
    <s v="CUST02277"/>
    <s v="POL01959"/>
    <x v="12"/>
    <s v="South"/>
    <n v="31121.83"/>
    <d v="2025-05-15T00:00:00"/>
    <d v="2025-05-22T00:00:00"/>
    <s v="Settled"/>
    <n v="7"/>
    <n v="7"/>
    <s v="AGT066"/>
    <s v="Travel"/>
    <s v="Fast Track"/>
    <n v="1"/>
    <s v="Valid"/>
    <x v="3"/>
    <x v="0"/>
  </r>
  <r>
    <x v="4960"/>
    <s v="CUST00644"/>
    <s v="POL02999"/>
    <x v="7"/>
    <s v="East"/>
    <n v="20743.36"/>
    <d v="2025-02-05T00:00:00"/>
    <m/>
    <s v="Pending"/>
    <n v="12"/>
    <n v="7"/>
    <s v="AGT030"/>
    <s v="Travel"/>
    <s v="Standard"/>
    <n v="1"/>
    <s v="Valid"/>
    <x v="2"/>
    <x v="3"/>
  </r>
  <r>
    <x v="4961"/>
    <s v="CUST02048"/>
    <s v="POL02817"/>
    <x v="11"/>
    <s v="North"/>
    <n v="164411.56"/>
    <d v="2025-07-01T00:00:00"/>
    <d v="2025-07-03T00:00:00"/>
    <s v="Settled"/>
    <n v="2"/>
    <n v="10"/>
    <s v="AGT038"/>
    <s v="Motor"/>
    <s v="Fast Track"/>
    <n v="1"/>
    <s v="Valid"/>
    <x v="3"/>
    <x v="2"/>
  </r>
  <r>
    <x v="4962"/>
    <s v="CUST00038"/>
    <s v="POL01182"/>
    <x v="10"/>
    <s v="West"/>
    <n v="32859.47"/>
    <d v="2025-09-13T00:00:00"/>
    <m/>
    <s v="Pending"/>
    <n v="3"/>
    <n v="7"/>
    <s v="AGT074"/>
    <s v="Travel"/>
    <s v="Standard"/>
    <n v="1"/>
    <s v="Valid"/>
    <x v="3"/>
    <x v="1"/>
  </r>
  <r>
    <x v="4963"/>
    <s v="CUST01817"/>
    <s v="POL02736"/>
    <x v="6"/>
    <s v="South"/>
    <n v="86136.78"/>
    <d v="2025-01-17T00:00:00"/>
    <d v="2025-02-06T00:00:00"/>
    <s v="Settled"/>
    <n v="20"/>
    <n v="12"/>
    <s v="AGT032"/>
    <s v="Home"/>
    <s v="Fraud Review"/>
    <n v="1"/>
    <s v="Valid"/>
    <x v="4"/>
    <x v="0"/>
  </r>
  <r>
    <x v="4964"/>
    <s v="CUST00678"/>
    <s v="POL00761"/>
    <x v="14"/>
    <s v="South"/>
    <n v="59747.07"/>
    <d v="2025-03-14T00:00:00"/>
    <d v="2025-03-25T00:00:00"/>
    <s v="Settled"/>
    <n v="11"/>
    <n v="15"/>
    <s v="AGT049"/>
    <s v="Health"/>
    <s v="Standard"/>
    <n v="1"/>
    <s v="Valid"/>
    <x v="3"/>
    <x v="0"/>
  </r>
  <r>
    <x v="4965"/>
    <s v="CUST00022"/>
    <s v="POL00772"/>
    <x v="8"/>
    <s v="North"/>
    <n v="1176403.6100000001"/>
    <d v="2025-04-27T00:00:00"/>
    <d v="2025-06-02T00:00:00"/>
    <s v="Settled"/>
    <n v="36"/>
    <n v="20"/>
    <s v="AGT042"/>
    <s v="Life"/>
    <s v="Fraud Review"/>
    <n v="1"/>
    <s v="Valid"/>
    <x v="1"/>
    <x v="2"/>
  </r>
  <r>
    <x v="4966"/>
    <s v="CUST01203"/>
    <s v="POL01100"/>
    <x v="14"/>
    <s v="North"/>
    <n v="44550.51"/>
    <d v="2025-04-04T00:00:00"/>
    <d v="2025-04-06T00:00:00"/>
    <s v="Settled"/>
    <n v="2"/>
    <n v="15"/>
    <s v="AGT058"/>
    <s v="Health"/>
    <s v="Fast Track"/>
    <n v="1"/>
    <s v="Valid"/>
    <x v="1"/>
    <x v="2"/>
  </r>
  <r>
    <x v="4967"/>
    <s v="CUST01594"/>
    <s v="POL00057"/>
    <x v="10"/>
    <s v="North"/>
    <n v="62363.87"/>
    <d v="2025-07-05T00:00:00"/>
    <d v="2025-07-06T00:00:00"/>
    <s v="Settled"/>
    <n v="1"/>
    <n v="7"/>
    <s v="AGT047"/>
    <s v="Travel"/>
    <s v="Standard"/>
    <n v="1"/>
    <s v="Valid"/>
    <x v="2"/>
    <x v="2"/>
  </r>
  <r>
    <x v="4968"/>
    <s v="CUST00507"/>
    <s v="POL00850"/>
    <x v="4"/>
    <s v="West"/>
    <n v="50153.59"/>
    <d v="2025-11-26T00:00:00"/>
    <d v="2025-12-04T00:00:00"/>
    <s v="Settled"/>
    <n v="8"/>
    <n v="15"/>
    <s v="AGT067"/>
    <s v="Health"/>
    <s v="Standard"/>
    <n v="1"/>
    <s v="Valid"/>
    <x v="1"/>
    <x v="1"/>
  </r>
  <r>
    <x v="4969"/>
    <s v="CUST00039"/>
    <s v="POL02735"/>
    <x v="16"/>
    <s v="West"/>
    <n v="20013.77"/>
    <d v="2025-08-20T00:00:00"/>
    <d v="2025-08-27T00:00:00"/>
    <s v="Settled"/>
    <n v="7"/>
    <n v="7"/>
    <s v="AGT071"/>
    <s v="Travel"/>
    <s v="Fast Track"/>
    <n v="1"/>
    <s v="Valid"/>
    <x v="2"/>
    <x v="1"/>
  </r>
  <r>
    <x v="4970"/>
    <s v="CUST00257"/>
    <s v="POL02440"/>
    <x v="3"/>
    <s v="East"/>
    <n v="104294.42"/>
    <d v="2025-06-21T00:00:00"/>
    <d v="2025-07-02T00:00:00"/>
    <s v="Settled"/>
    <n v="11"/>
    <n v="12"/>
    <s v="AGT079"/>
    <s v="Home"/>
    <s v="Fast Track"/>
    <n v="1"/>
    <s v="Valid"/>
    <x v="4"/>
    <x v="3"/>
  </r>
  <r>
    <x v="4971"/>
    <s v="CUST01774"/>
    <s v="POL01054"/>
    <x v="3"/>
    <s v="South"/>
    <n v="87962.75"/>
    <d v="2025-11-14T00:00:00"/>
    <m/>
    <s v="Under Review"/>
    <n v="28"/>
    <n v="10"/>
    <s v="AGT028"/>
    <s v="Motor"/>
    <s v="Fraud Review"/>
    <n v="1"/>
    <s v="Valid"/>
    <x v="4"/>
    <x v="0"/>
  </r>
  <r>
    <x v="4972"/>
    <s v="CUST01373"/>
    <s v="POL01000"/>
    <x v="12"/>
    <s v="Central"/>
    <n v="10299.76"/>
    <d v="2025-10-01T00:00:00"/>
    <d v="2025-10-08T00:00:00"/>
    <s v="Settled"/>
    <n v="7"/>
    <n v="7"/>
    <s v="AGT015"/>
    <s v="Travel"/>
    <s v="Standard"/>
    <n v="1"/>
    <s v="Valid"/>
    <x v="2"/>
    <x v="4"/>
  </r>
  <r>
    <x v="4973"/>
    <s v="CUST00959"/>
    <s v="POL01111"/>
    <x v="3"/>
    <s v="Central"/>
    <n v="45627.25"/>
    <d v="2025-07-14T00:00:00"/>
    <m/>
    <s v="Under Review"/>
    <n v="8"/>
    <n v="10"/>
    <s v="AGT015"/>
    <s v="Motor"/>
    <s v="Standard"/>
    <n v="1"/>
    <s v="Valid"/>
    <x v="2"/>
    <x v="4"/>
  </r>
  <r>
    <x v="4974"/>
    <s v="CUST02072"/>
    <s v="POL00381"/>
    <x v="10"/>
    <s v="East"/>
    <n v="58563.16"/>
    <d v="2025-01-18T00:00:00"/>
    <d v="2025-01-20T00:00:00"/>
    <s v="Settled"/>
    <n v="2"/>
    <n v="7"/>
    <s v="AGT064"/>
    <s v="Travel"/>
    <s v="Standard"/>
    <n v="1"/>
    <s v="Valid"/>
    <x v="4"/>
    <x v="3"/>
  </r>
  <r>
    <x v="4975"/>
    <s v="CUST00015"/>
    <s v="POL00507"/>
    <x v="9"/>
    <s v="West"/>
    <n v="214099.77"/>
    <d v="2025-04-01T00:00:00"/>
    <d v="2025-04-17T00:00:00"/>
    <s v="Settled"/>
    <n v="16"/>
    <n v="12"/>
    <s v="AGT070"/>
    <s v="Home"/>
    <s v="Manual Review"/>
    <n v="1"/>
    <s v="Valid"/>
    <x v="3"/>
    <x v="1"/>
  </r>
  <r>
    <x v="4976"/>
    <s v="CUST00413"/>
    <s v="POL03177"/>
    <x v="14"/>
    <s v="West"/>
    <n v="70382"/>
    <d v="2025-11-06T00:00:00"/>
    <d v="2025-11-15T00:00:00"/>
    <s v="Settled"/>
    <n v="9"/>
    <n v="15"/>
    <s v="AGT020"/>
    <s v="Health"/>
    <s v="Standard"/>
    <n v="1"/>
    <s v="Valid"/>
    <x v="1"/>
    <x v="1"/>
  </r>
  <r>
    <x v="4977"/>
    <s v="CUST02012"/>
    <s v="POL02218"/>
    <x v="3"/>
    <s v="West"/>
    <n v="30278.66"/>
    <d v="2025-07-06T00:00:00"/>
    <d v="2025-07-09T00:00:00"/>
    <s v="Settled"/>
    <n v="3"/>
    <n v="10"/>
    <s v="AGT039"/>
    <s v="Motor"/>
    <s v="Standard"/>
    <n v="1"/>
    <s v="Valid"/>
    <x v="1"/>
    <x v="1"/>
  </r>
  <r>
    <x v="4978"/>
    <s v="CUST00618"/>
    <s v="POL02169"/>
    <x v="0"/>
    <s v="South"/>
    <n v="74774.899999999994"/>
    <d v="2025-11-06T00:00:00"/>
    <d v="2025-11-08T00:00:00"/>
    <s v="Settled"/>
    <n v="2"/>
    <n v="10"/>
    <s v="AGT002"/>
    <s v="Motor"/>
    <s v="Fast Track"/>
    <n v="1"/>
    <s v="Valid"/>
    <x v="0"/>
    <x v="0"/>
  </r>
  <r>
    <x v="4979"/>
    <s v="CUST01040"/>
    <s v="POL00897"/>
    <x v="3"/>
    <s v="East"/>
    <n v="111741.03"/>
    <d v="2025-01-24T00:00:00"/>
    <d v="2025-02-09T00:00:00"/>
    <s v="Settled"/>
    <n v="16"/>
    <n v="10"/>
    <s v="AGT047"/>
    <s v="Motor"/>
    <s v="Manual Review"/>
    <n v="1"/>
    <s v="Valid"/>
    <x v="3"/>
    <x v="3"/>
  </r>
  <r>
    <x v="4980"/>
    <s v="CUST00888"/>
    <s v="POL02740"/>
    <x v="0"/>
    <s v="North"/>
    <n v="73141.58"/>
    <d v="2025-03-02T00:00:00"/>
    <d v="2025-03-18T00:00:00"/>
    <s v="Settled"/>
    <n v="16"/>
    <n v="10"/>
    <s v="AGT057"/>
    <s v="Motor"/>
    <s v="Manual Review"/>
    <n v="1"/>
    <s v="Valid"/>
    <x v="4"/>
    <x v="2"/>
  </r>
  <r>
    <x v="4981"/>
    <s v="CUST02484"/>
    <s v="POL00566"/>
    <x v="14"/>
    <s v="West"/>
    <n v="211907.4"/>
    <d v="2025-02-19T00:00:00"/>
    <d v="2025-03-07T00:00:00"/>
    <s v="Settled"/>
    <n v="16"/>
    <n v="15"/>
    <s v="AGT013"/>
    <s v="Health"/>
    <s v="Fast Track"/>
    <n v="1"/>
    <s v="Valid"/>
    <x v="2"/>
    <x v="1"/>
  </r>
  <r>
    <x v="4982"/>
    <s v="CUST02273"/>
    <s v="POL03100"/>
    <x v="14"/>
    <s v="West"/>
    <n v="71329.27"/>
    <d v="2025-02-02T00:00:00"/>
    <d v="2025-02-14T00:00:00"/>
    <s v="Settled"/>
    <n v="12"/>
    <n v="15"/>
    <s v="AGT075"/>
    <s v="Health"/>
    <s v="Standard"/>
    <n v="1"/>
    <s v="Valid"/>
    <x v="2"/>
    <x v="1"/>
  </r>
  <r>
    <x v="4983"/>
    <s v="CUST00438"/>
    <s v="POL01611"/>
    <x v="10"/>
    <s v="Central"/>
    <n v="12737.05"/>
    <d v="2025-04-28T00:00:00"/>
    <d v="2025-04-30T00:00:00"/>
    <s v="Settled"/>
    <n v="2"/>
    <n v="7"/>
    <s v="AGT069"/>
    <s v="Travel"/>
    <s v="Standard"/>
    <n v="1"/>
    <s v="Valid"/>
    <x v="2"/>
    <x v="4"/>
  </r>
  <r>
    <x v="4984"/>
    <s v="CUST01978"/>
    <s v="POL01059"/>
    <x v="14"/>
    <s v="North"/>
    <n v="57744.95"/>
    <d v="2025-11-30T00:00:00"/>
    <d v="2025-12-04T00:00:00"/>
    <s v="Settled"/>
    <n v="4"/>
    <n v="15"/>
    <s v="AGT077"/>
    <s v="Health"/>
    <s v="Fast Track"/>
    <n v="1"/>
    <s v="Valid"/>
    <x v="3"/>
    <x v="2"/>
  </r>
  <r>
    <x v="4985"/>
    <s v="CUST01813"/>
    <s v="POL02402"/>
    <x v="1"/>
    <s v="East"/>
    <n v="300299.45"/>
    <d v="2025-01-08T00:00:00"/>
    <m/>
    <s v="Pending"/>
    <n v="23"/>
    <n v="20"/>
    <s v="AGT076"/>
    <s v="Life"/>
    <s v="Fast Track"/>
    <n v="1"/>
    <s v="Valid"/>
    <x v="3"/>
    <x v="3"/>
  </r>
  <r>
    <x v="4986"/>
    <s v="CUST01357"/>
    <s v="POL01336"/>
    <x v="0"/>
    <s v="West"/>
    <n v="41146.9"/>
    <d v="2025-11-08T00:00:00"/>
    <d v="2025-11-15T00:00:00"/>
    <s v="Settled"/>
    <n v="7"/>
    <n v="10"/>
    <s v="AGT007"/>
    <s v="Motor"/>
    <s v="Standard"/>
    <n v="1"/>
    <s v="Valid"/>
    <x v="0"/>
    <x v="1"/>
  </r>
  <r>
    <x v="4987"/>
    <s v="CUST01733"/>
    <s v="POL00863"/>
    <x v="10"/>
    <s v="Central"/>
    <n v="21401.45"/>
    <d v="2025-01-26T00:00:00"/>
    <d v="2025-02-06T00:00:00"/>
    <s v="Settled"/>
    <n v="11"/>
    <n v="7"/>
    <s v="AGT036"/>
    <s v="Travel"/>
    <s v="Standard"/>
    <n v="1"/>
    <s v="Valid"/>
    <x v="0"/>
    <x v="4"/>
  </r>
  <r>
    <x v="4988"/>
    <s v="CUST01933"/>
    <s v="POL02188"/>
    <x v="9"/>
    <s v="Central"/>
    <n v="205530.64"/>
    <d v="2025-01-06T00:00:00"/>
    <d v="2025-01-20T00:00:00"/>
    <s v="Rejected"/>
    <n v="14"/>
    <n v="12"/>
    <s v="AGT035"/>
    <s v="Home"/>
    <s v="Standard"/>
    <n v="1"/>
    <s v="Valid"/>
    <x v="0"/>
    <x v="4"/>
  </r>
  <r>
    <x v="4989"/>
    <s v="CUST01668"/>
    <s v="POL02311"/>
    <x v="3"/>
    <s v="North"/>
    <n v="38335.160000000003"/>
    <d v="2025-01-03T00:00:00"/>
    <m/>
    <s v="Under Review"/>
    <n v="10"/>
    <n v="10"/>
    <s v="AGT002"/>
    <s v="Motor"/>
    <s v="Standard"/>
    <n v="1"/>
    <s v="Valid"/>
    <x v="3"/>
    <x v="2"/>
  </r>
  <r>
    <x v="4990"/>
    <s v="CUST01518"/>
    <s v="POL01931"/>
    <x v="14"/>
    <s v="Central"/>
    <n v="35734.93"/>
    <d v="2025-09-16T00:00:00"/>
    <m/>
    <s v="Under Review"/>
    <n v="16"/>
    <n v="15"/>
    <s v="AGT075"/>
    <s v="Health"/>
    <s v="Standard"/>
    <n v="1"/>
    <s v="Valid"/>
    <x v="1"/>
    <x v="4"/>
  </r>
  <r>
    <x v="4991"/>
    <s v="CUST01344"/>
    <s v="POL01479"/>
    <x v="12"/>
    <s v="Central"/>
    <n v="50788.77"/>
    <d v="2025-03-02T00:00:00"/>
    <d v="2025-03-08T00:00:00"/>
    <s v="Settled"/>
    <n v="6"/>
    <n v="7"/>
    <s v="AGT003"/>
    <s v="Travel"/>
    <s v="Standard"/>
    <n v="1"/>
    <s v="Valid"/>
    <x v="1"/>
    <x v="4"/>
  </r>
  <r>
    <x v="4992"/>
    <s v="CUST01289"/>
    <s v="POL01053"/>
    <x v="2"/>
    <s v="Central"/>
    <n v="456362.43"/>
    <d v="2025-02-06T00:00:00"/>
    <m/>
    <s v="Pending"/>
    <n v="25"/>
    <n v="20"/>
    <s v="AGT056"/>
    <s v="Life"/>
    <s v="Manual Review"/>
    <n v="1"/>
    <s v="Valid"/>
    <x v="3"/>
    <x v="4"/>
  </r>
  <r>
    <x v="4993"/>
    <s v="CUST01880"/>
    <s v="POL01293"/>
    <x v="12"/>
    <s v="East"/>
    <n v="15287.38"/>
    <d v="2025-10-03T00:00:00"/>
    <d v="2025-10-09T00:00:00"/>
    <s v="Settled"/>
    <n v="6"/>
    <n v="7"/>
    <s v="AGT025"/>
    <s v="Travel"/>
    <s v="Standard"/>
    <n v="1"/>
    <s v="Valid"/>
    <x v="2"/>
    <x v="3"/>
  </r>
  <r>
    <x v="4994"/>
    <s v="CUST01109"/>
    <s v="POL02799"/>
    <x v="2"/>
    <s v="West"/>
    <n v="475142.19"/>
    <d v="2025-08-03T00:00:00"/>
    <m/>
    <s v="Pending"/>
    <n v="15"/>
    <n v="20"/>
    <s v="AGT048"/>
    <s v="Life"/>
    <s v="Fast Track"/>
    <n v="1"/>
    <s v="Valid"/>
    <x v="2"/>
    <x v="1"/>
  </r>
  <r>
    <x v="4995"/>
    <s v="CUST00001"/>
    <s v="POL01151"/>
    <x v="11"/>
    <s v="North"/>
    <n v="31171.25"/>
    <d v="2025-04-28T00:00:00"/>
    <d v="2025-05-16T00:00:00"/>
    <s v="Settled"/>
    <n v="18"/>
    <n v="10"/>
    <s v="AGT040"/>
    <s v="Motor"/>
    <s v="Manual Review"/>
    <n v="1"/>
    <s v="Valid"/>
    <x v="2"/>
    <x v="2"/>
  </r>
  <r>
    <x v="4996"/>
    <s v="CUST01910"/>
    <s v="POL03096"/>
    <x v="0"/>
    <s v="South"/>
    <n v="40613.19"/>
    <d v="2025-09-13T00:00:00"/>
    <d v="2025-09-19T00:00:00"/>
    <s v="Settled"/>
    <n v="6"/>
    <n v="10"/>
    <s v="AGT018"/>
    <s v="Motor"/>
    <s v="Standard"/>
    <n v="1"/>
    <s v="Valid"/>
    <x v="2"/>
    <x v="0"/>
  </r>
  <r>
    <x v="4997"/>
    <s v="CUST02395"/>
    <s v="POL00466"/>
    <x v="3"/>
    <s v="North"/>
    <n v="53656.88"/>
    <d v="2025-10-29T00:00:00"/>
    <d v="2025-11-27T00:00:00"/>
    <s v="Settled"/>
    <n v="29"/>
    <n v="12"/>
    <s v="AGT035"/>
    <s v="Home"/>
    <s v="Fraud Review"/>
    <n v="1"/>
    <s v="Valid"/>
    <x v="0"/>
    <x v="2"/>
  </r>
  <r>
    <x v="4998"/>
    <s v="CUST01446"/>
    <s v="POL00521"/>
    <x v="11"/>
    <s v="East"/>
    <n v="48251.51"/>
    <d v="2025-06-28T00:00:00"/>
    <m/>
    <s v="Pending"/>
    <n v="26"/>
    <n v="10"/>
    <s v="AGT057"/>
    <s v="Motor"/>
    <s v="Manual Review"/>
    <n v="1"/>
    <s v="Valid"/>
    <x v="4"/>
    <x v="3"/>
  </r>
  <r>
    <x v="4999"/>
    <s v="CUST00893"/>
    <s v="POL01065"/>
    <x v="0"/>
    <s v="Central"/>
    <n v="93786.9"/>
    <d v="2025-10-23T00:00:00"/>
    <d v="2025-11-13T00:00:00"/>
    <s v="Settled"/>
    <n v="21"/>
    <n v="10"/>
    <s v="AGT046"/>
    <s v="Motor"/>
    <s v="Fraud Review"/>
    <n v="1"/>
    <s v="Valid"/>
    <x v="4"/>
    <x v="4"/>
  </r>
  <r>
    <x v="5000"/>
    <s v="CUST01332"/>
    <s v="POL00010"/>
    <x v="14"/>
    <s v="West"/>
    <n v="101297.38"/>
    <d v="2025-04-26T00:00:00"/>
    <d v="2025-05-09T00:00:00"/>
    <s v="Settled"/>
    <n v="13"/>
    <n v="15"/>
    <s v="AGT018"/>
    <s v="Health"/>
    <s v="Fast Track"/>
    <n v="1"/>
    <s v="Valid"/>
    <x v="0"/>
    <x v="1"/>
  </r>
  <r>
    <x v="5001"/>
    <s v="CUST01577"/>
    <s v="POL02814"/>
    <x v="9"/>
    <s v="East"/>
    <n v="64816.39"/>
    <d v="2025-10-16T00:00:00"/>
    <d v="2025-11-12T00:00:00"/>
    <s v="Settled"/>
    <n v="27"/>
    <n v="12"/>
    <s v="AGT021"/>
    <s v="Home"/>
    <s v="Fraud Review"/>
    <n v="1"/>
    <s v="Valid"/>
    <x v="0"/>
    <x v="3"/>
  </r>
  <r>
    <x v="5002"/>
    <s v="CUST00890"/>
    <s v="POL01090"/>
    <x v="8"/>
    <s v="West"/>
    <n v="339313.81"/>
    <d v="2025-08-03T00:00:00"/>
    <m/>
    <s v="Under Review"/>
    <n v="34"/>
    <n v="20"/>
    <s v="AGT056"/>
    <s v="Life"/>
    <s v="Fraud Review"/>
    <n v="1"/>
    <s v="Valid"/>
    <x v="3"/>
    <x v="1"/>
  </r>
  <r>
    <x v="5003"/>
    <s v="CUST01068"/>
    <s v="POL00327"/>
    <x v="3"/>
    <s v="East"/>
    <n v="83325.17"/>
    <d v="2025-03-12T00:00:00"/>
    <d v="2025-03-30T00:00:00"/>
    <s v="Settled"/>
    <n v="18"/>
    <n v="10"/>
    <s v="AGT017"/>
    <s v="Motor"/>
    <s v="Manual Review"/>
    <n v="1"/>
    <s v="Valid"/>
    <x v="1"/>
    <x v="3"/>
  </r>
  <r>
    <x v="5004"/>
    <s v="CUST01053"/>
    <s v="POL01980"/>
    <x v="10"/>
    <s v="East"/>
    <n v="55826.04"/>
    <d v="2025-07-29T00:00:00"/>
    <d v="2025-08-12T00:00:00"/>
    <s v="Settled"/>
    <n v="14"/>
    <n v="7"/>
    <s v="AGT048"/>
    <s v="Travel"/>
    <s v="Standard"/>
    <n v="1"/>
    <s v="Valid"/>
    <x v="3"/>
    <x v="3"/>
  </r>
  <r>
    <x v="5005"/>
    <s v="CUST01799"/>
    <s v="POL03067"/>
    <x v="1"/>
    <s v="West"/>
    <n v="378914.11"/>
    <d v="2025-04-25T00:00:00"/>
    <d v="2025-05-26T00:00:00"/>
    <s v="Settled"/>
    <n v="31"/>
    <n v="20"/>
    <s v="AGT078"/>
    <s v="Life"/>
    <s v="Manual Review"/>
    <n v="1"/>
    <s v="Valid"/>
    <x v="1"/>
    <x v="1"/>
  </r>
  <r>
    <x v="5006"/>
    <s v="CUST02120"/>
    <s v="POL03180"/>
    <x v="9"/>
    <s v="East"/>
    <n v="177680.04"/>
    <d v="2025-01-24T00:00:00"/>
    <d v="2025-02-12T00:00:00"/>
    <s v="Settled"/>
    <n v="19"/>
    <n v="12"/>
    <s v="AGT047"/>
    <s v="Home"/>
    <s v="Manual Review"/>
    <n v="1"/>
    <s v="Valid"/>
    <x v="1"/>
    <x v="3"/>
  </r>
  <r>
    <x v="5007"/>
    <s v="CUST01832"/>
    <s v="POL00344"/>
    <x v="6"/>
    <s v="West"/>
    <n v="114732.49"/>
    <d v="2025-06-06T00:00:00"/>
    <d v="2025-06-10T00:00:00"/>
    <s v="Settled"/>
    <n v="4"/>
    <n v="12"/>
    <s v="AGT023"/>
    <s v="Home"/>
    <s v="Fast Track"/>
    <n v="1"/>
    <s v="Valid"/>
    <x v="4"/>
    <x v="1"/>
  </r>
  <r>
    <x v="5008"/>
    <s v="CUST00044"/>
    <s v="POL02538"/>
    <x v="10"/>
    <s v="West"/>
    <n v="17664.12"/>
    <d v="2025-01-21T00:00:00"/>
    <d v="2025-01-22T00:00:00"/>
    <s v="Settled"/>
    <n v="1"/>
    <n v="7"/>
    <s v="AGT054"/>
    <s v="Travel"/>
    <s v="Standard"/>
    <n v="1"/>
    <s v="Valid"/>
    <x v="3"/>
    <x v="1"/>
  </r>
  <r>
    <x v="5009"/>
    <s v="CUST00523"/>
    <s v="POL01159"/>
    <x v="7"/>
    <s v="East"/>
    <n v="33327.360000000001"/>
    <d v="2025-05-25T00:00:00"/>
    <d v="2025-06-01T00:00:00"/>
    <s v="Settled"/>
    <n v="7"/>
    <n v="7"/>
    <s v="AGT076"/>
    <s v="Travel"/>
    <s v="Standard"/>
    <n v="1"/>
    <s v="Valid"/>
    <x v="1"/>
    <x v="3"/>
  </r>
  <r>
    <x v="5010"/>
    <s v="CUST00343"/>
    <s v="POL02676"/>
    <x v="11"/>
    <s v="South"/>
    <n v="143241.64000000001"/>
    <d v="2025-10-27T00:00:00"/>
    <m/>
    <s v="Pending"/>
    <n v="18"/>
    <n v="10"/>
    <s v="AGT052"/>
    <s v="Motor"/>
    <s v="Standard"/>
    <n v="1"/>
    <s v="Valid"/>
    <x v="3"/>
    <x v="0"/>
  </r>
  <r>
    <x v="5011"/>
    <s v="CUST02425"/>
    <s v="POL01941"/>
    <x v="12"/>
    <s v="East"/>
    <n v="68394.039999999994"/>
    <d v="2025-01-27T00:00:00"/>
    <m/>
    <s v="Under Review"/>
    <n v="13"/>
    <n v="7"/>
    <s v="AGT046"/>
    <s v="Travel"/>
    <s v="Standard"/>
    <n v="1"/>
    <s v="Valid"/>
    <x v="1"/>
    <x v="3"/>
  </r>
  <r>
    <x v="5012"/>
    <s v="CUST01216"/>
    <s v="POL02342"/>
    <x v="14"/>
    <s v="Central"/>
    <n v="15874.33"/>
    <d v="2025-08-15T00:00:00"/>
    <d v="2025-08-26T00:00:00"/>
    <s v="Settled"/>
    <n v="11"/>
    <n v="15"/>
    <s v="AGT050"/>
    <s v="Health"/>
    <s v="Standard"/>
    <n v="1"/>
    <s v="Valid"/>
    <x v="0"/>
    <x v="4"/>
  </r>
  <r>
    <x v="5013"/>
    <s v="CUST02345"/>
    <s v="POL02682"/>
    <x v="5"/>
    <s v="South"/>
    <n v="127926.58"/>
    <d v="2025-03-21T00:00:00"/>
    <d v="2025-04-04T00:00:00"/>
    <s v="Settled"/>
    <n v="14"/>
    <n v="15"/>
    <s v="AGT006"/>
    <s v="Health"/>
    <s v="Manual Review"/>
    <n v="1"/>
    <s v="Valid"/>
    <x v="3"/>
    <x v="0"/>
  </r>
  <r>
    <x v="5014"/>
    <s v="CUST01919"/>
    <s v="POL02866"/>
    <x v="6"/>
    <s v="West"/>
    <n v="79777.100000000006"/>
    <d v="2025-07-18T00:00:00"/>
    <m/>
    <s v="Pending"/>
    <n v="10"/>
    <n v="12"/>
    <s v="AGT002"/>
    <s v="Home"/>
    <s v="Fast Track"/>
    <n v="1"/>
    <s v="Valid"/>
    <x v="2"/>
    <x v="1"/>
  </r>
  <r>
    <x v="5015"/>
    <s v="CUST01016"/>
    <s v="POL00460"/>
    <x v="4"/>
    <s v="East"/>
    <n v="110282.99"/>
    <d v="2025-07-27T00:00:00"/>
    <d v="2025-08-13T00:00:00"/>
    <s v="Settled"/>
    <n v="17"/>
    <n v="15"/>
    <s v="AGT048"/>
    <s v="Health"/>
    <s v="Standard"/>
    <n v="1"/>
    <s v="Valid"/>
    <x v="0"/>
    <x v="3"/>
  </r>
  <r>
    <x v="5016"/>
    <s v="CUST01959"/>
    <s v="POL02317"/>
    <x v="2"/>
    <s v="North"/>
    <n v="123463.42"/>
    <d v="2025-09-11T00:00:00"/>
    <d v="2025-09-21T00:00:00"/>
    <s v="Settled"/>
    <n v="10"/>
    <n v="20"/>
    <s v="AGT039"/>
    <s v="Life"/>
    <s v="Fast Track"/>
    <n v="1"/>
    <s v="Valid"/>
    <x v="2"/>
    <x v="2"/>
  </r>
  <r>
    <x v="5017"/>
    <s v="CUST00274"/>
    <s v="POL00452"/>
    <x v="12"/>
    <s v="East"/>
    <n v="22682.6"/>
    <d v="2025-08-14T00:00:00"/>
    <d v="2025-09-18T00:00:00"/>
    <s v="Rejected"/>
    <n v="35"/>
    <n v="7"/>
    <s v="AGT079"/>
    <s v="Travel"/>
    <s v="Fraud Review"/>
    <n v="1"/>
    <s v="Valid"/>
    <x v="2"/>
    <x v="3"/>
  </r>
  <r>
    <x v="5018"/>
    <s v="CUST00850"/>
    <s v="POL03021"/>
    <x v="5"/>
    <s v="North"/>
    <n v="29962.71"/>
    <d v="2025-03-25T00:00:00"/>
    <d v="2025-04-11T00:00:00"/>
    <s v="Settled"/>
    <n v="17"/>
    <n v="15"/>
    <s v="AGT039"/>
    <s v="Health"/>
    <s v="Standard"/>
    <n v="1"/>
    <s v="Valid"/>
    <x v="3"/>
    <x v="2"/>
  </r>
  <r>
    <x v="5019"/>
    <s v="CUST01402"/>
    <s v="POL02011"/>
    <x v="0"/>
    <s v="North"/>
    <n v="49066.18"/>
    <d v="2025-05-02T00:00:00"/>
    <d v="2025-05-18T00:00:00"/>
    <s v="Settled"/>
    <n v="16"/>
    <n v="10"/>
    <s v="AGT068"/>
    <s v="Motor"/>
    <s v="Standard"/>
    <n v="1"/>
    <s v="Valid"/>
    <x v="0"/>
    <x v="2"/>
  </r>
  <r>
    <x v="5020"/>
    <s v="CUST02150"/>
    <s v="POL00617"/>
    <x v="0"/>
    <s v="South"/>
    <n v="96477.96"/>
    <d v="2025-07-11T00:00:00"/>
    <d v="2025-07-17T00:00:00"/>
    <s v="Settled"/>
    <n v="6"/>
    <n v="10"/>
    <s v="AGT053"/>
    <s v="Motor"/>
    <s v="Fast Track"/>
    <n v="1"/>
    <s v="Valid"/>
    <x v="1"/>
    <x v="0"/>
  </r>
  <r>
    <x v="5021"/>
    <s v="CUST00882"/>
    <s v="POL00937"/>
    <x v="4"/>
    <s v="West"/>
    <n v="113514.58"/>
    <d v="2025-04-10T00:00:00"/>
    <d v="2025-05-01T00:00:00"/>
    <s v="Settled"/>
    <n v="21"/>
    <n v="15"/>
    <s v="AGT025"/>
    <s v="Health"/>
    <s v="Fraud Review"/>
    <n v="1"/>
    <s v="Valid"/>
    <x v="4"/>
    <x v="1"/>
  </r>
  <r>
    <x v="5022"/>
    <s v="CUST01788"/>
    <s v="POL02867"/>
    <x v="14"/>
    <s v="West"/>
    <m/>
    <d v="2025-10-10T00:00:00"/>
    <d v="2025-10-25T00:00:00"/>
    <s v="Settled"/>
    <n v="15"/>
    <n v="15"/>
    <s v="AGT070"/>
    <s v="Health"/>
    <s v="Standard"/>
    <n v="1"/>
    <s v="Missing Amount"/>
    <x v="2"/>
    <x v="1"/>
  </r>
  <r>
    <x v="5023"/>
    <s v="CUST00656"/>
    <s v="POL02063"/>
    <x v="5"/>
    <s v="East"/>
    <n v="60817.49"/>
    <d v="2025-07-15T00:00:00"/>
    <d v="2025-07-31T00:00:00"/>
    <s v="Settled"/>
    <n v="16"/>
    <n v="15"/>
    <s v="AGT008"/>
    <s v="Health"/>
    <s v="Manual Review"/>
    <n v="1"/>
    <s v="Valid"/>
    <x v="3"/>
    <x v="3"/>
  </r>
  <r>
    <x v="5024"/>
    <s v="CUST00067"/>
    <s v="POL00734"/>
    <x v="6"/>
    <s v="East"/>
    <n v="62151.82"/>
    <d v="2025-08-17T00:00:00"/>
    <d v="2025-08-29T00:00:00"/>
    <s v="Settled"/>
    <n v="12"/>
    <n v="12"/>
    <s v="AGT056"/>
    <s v="Home"/>
    <s v="Standard"/>
    <n v="1"/>
    <s v="Valid"/>
    <x v="2"/>
    <x v="3"/>
  </r>
  <r>
    <x v="5025"/>
    <s v="CUST00537"/>
    <s v="POL02626"/>
    <x v="3"/>
    <s v="South"/>
    <n v="160010.01999999999"/>
    <d v="2025-08-10T00:00:00"/>
    <d v="2025-08-21T00:00:00"/>
    <s v="Settled"/>
    <n v="11"/>
    <n v="10"/>
    <s v="AGT037"/>
    <s v="Motor"/>
    <s v="Manual Review"/>
    <n v="1"/>
    <s v="Valid"/>
    <x v="1"/>
    <x v="0"/>
  </r>
  <r>
    <x v="5026"/>
    <s v="CUST00629"/>
    <s v="POL02299"/>
    <x v="9"/>
    <s v="Central"/>
    <n v="36048.79"/>
    <d v="2025-04-29T00:00:00"/>
    <m/>
    <s v="Under Review"/>
    <n v="11"/>
    <n v="12"/>
    <s v="AGT058"/>
    <s v="Home"/>
    <s v="Standard"/>
    <n v="1"/>
    <s v="Valid"/>
    <x v="0"/>
    <x v="4"/>
  </r>
  <r>
    <x v="5027"/>
    <s v="CUST01045"/>
    <s v="POL00246"/>
    <x v="4"/>
    <s v="Central"/>
    <n v="96373.13"/>
    <d v="2025-08-26T00:00:00"/>
    <m/>
    <s v="Pending"/>
    <n v="15"/>
    <n v="15"/>
    <s v="AGT008"/>
    <s v="Health"/>
    <s v="Standard"/>
    <n v="1"/>
    <s v="Valid"/>
    <x v="3"/>
    <x v="4"/>
  </r>
  <r>
    <x v="5028"/>
    <s v="CUST02227"/>
    <s v="POL00907"/>
    <x v="2"/>
    <s v="West"/>
    <n v="415985.53"/>
    <d v="2025-08-05T00:00:00"/>
    <d v="2025-08-24T00:00:00"/>
    <s v="Settled"/>
    <n v="19"/>
    <n v="20"/>
    <s v="AGT017"/>
    <s v="Life"/>
    <s v="Standard"/>
    <n v="1"/>
    <s v="Valid"/>
    <x v="0"/>
    <x v="1"/>
  </r>
  <r>
    <x v="5029"/>
    <s v="CUST02010"/>
    <s v="POL02703"/>
    <x v="11"/>
    <s v="South"/>
    <n v="14479.83"/>
    <d v="2025-09-28T00:00:00"/>
    <d v="2025-09-30T00:00:00"/>
    <s v="Settled"/>
    <n v="2"/>
    <n v="10"/>
    <s v="AGT024"/>
    <s v="Motor"/>
    <s v="Standard"/>
    <n v="1"/>
    <s v="Valid"/>
    <x v="3"/>
    <x v="0"/>
  </r>
  <r>
    <x v="5030"/>
    <s v="CUST00196"/>
    <s v="POL01123"/>
    <x v="0"/>
    <s v="Central"/>
    <n v="31998.75"/>
    <d v="2025-04-24T00:00:00"/>
    <d v="2025-05-02T00:00:00"/>
    <s v="Settled"/>
    <n v="8"/>
    <n v="10"/>
    <s v="AGT046"/>
    <s v="Motor"/>
    <s v="Standard"/>
    <n v="1"/>
    <s v="Valid"/>
    <x v="2"/>
    <x v="4"/>
  </r>
  <r>
    <x v="5031"/>
    <s v="CUST00401"/>
    <s v="POL00121"/>
    <x v="2"/>
    <s v="West"/>
    <n v="123515.42"/>
    <d v="2025-07-15T00:00:00"/>
    <d v="2025-07-29T00:00:00"/>
    <s v="Settled"/>
    <n v="14"/>
    <n v="20"/>
    <s v="AGT074"/>
    <s v="Life"/>
    <s v="Manual Review"/>
    <n v="1"/>
    <s v="Valid"/>
    <x v="3"/>
    <x v="1"/>
  </r>
  <r>
    <x v="5032"/>
    <s v="CUST02489"/>
    <s v="POL01933"/>
    <x v="3"/>
    <s v="North"/>
    <n v="111714.72"/>
    <d v="2025-10-27T00:00:00"/>
    <d v="2025-11-21T00:00:00"/>
    <s v="Settled"/>
    <n v="25"/>
    <n v="10"/>
    <s v="AGT073"/>
    <s v="Motor"/>
    <s v="Fraud Review"/>
    <n v="1"/>
    <s v="Valid"/>
    <x v="4"/>
    <x v="2"/>
  </r>
  <r>
    <x v="5033"/>
    <s v="CUST00357"/>
    <s v="POL02877"/>
    <x v="4"/>
    <s v="South"/>
    <n v="55982.82"/>
    <d v="2025-05-07T00:00:00"/>
    <m/>
    <s v="Under Review"/>
    <n v="19"/>
    <n v="15"/>
    <s v="AGT053"/>
    <s v="Health"/>
    <s v="Manual Review"/>
    <n v="1"/>
    <s v="Valid"/>
    <x v="0"/>
    <x v="0"/>
  </r>
  <r>
    <x v="5034"/>
    <s v="CUST01120"/>
    <s v="POL01781"/>
    <x v="12"/>
    <s v="South"/>
    <n v="25329.200000000001"/>
    <d v="2025-10-08T00:00:00"/>
    <d v="2025-10-09T00:00:00"/>
    <s v="Settled"/>
    <n v="1"/>
    <n v="7"/>
    <s v="AGT010"/>
    <s v="Travel"/>
    <s v="Fast Track"/>
    <n v="1"/>
    <s v="Valid"/>
    <x v="4"/>
    <x v="0"/>
  </r>
  <r>
    <x v="5035"/>
    <s v="CUST01414"/>
    <s v="POL03122"/>
    <x v="4"/>
    <s v="West"/>
    <n v="29780.14"/>
    <d v="2025-04-27T00:00:00"/>
    <m/>
    <s v="Pending"/>
    <n v="31"/>
    <n v="15"/>
    <s v="AGT063"/>
    <s v="Health"/>
    <s v="Fraud Review"/>
    <n v="1"/>
    <s v="Valid"/>
    <x v="3"/>
    <x v="1"/>
  </r>
  <r>
    <x v="5036"/>
    <s v="CUST00579"/>
    <s v="POL00366"/>
    <x v="14"/>
    <s v="East"/>
    <n v="50210.81"/>
    <d v="2025-02-13T00:00:00"/>
    <m/>
    <s v="Under Review"/>
    <n v="17"/>
    <n v="15"/>
    <s v="AGT068"/>
    <s v="Health"/>
    <s v="Standard"/>
    <n v="1"/>
    <s v="Valid"/>
    <x v="1"/>
    <x v="3"/>
  </r>
  <r>
    <x v="5037"/>
    <s v="CUST01634"/>
    <s v="POL02136"/>
    <x v="3"/>
    <s v="South"/>
    <n v="38893.07"/>
    <d v="2025-01-12T00:00:00"/>
    <d v="2025-01-20T00:00:00"/>
    <s v="Rejected"/>
    <n v="8"/>
    <n v="10"/>
    <s v="AGT044"/>
    <s v="Motor"/>
    <s v="Standard"/>
    <n v="1"/>
    <s v="Valid"/>
    <x v="1"/>
    <x v="0"/>
  </r>
  <r>
    <x v="5038"/>
    <s v="CUST01591"/>
    <s v="POL02080"/>
    <x v="0"/>
    <s v="South"/>
    <n v="56407.14"/>
    <d v="2025-06-14T00:00:00"/>
    <d v="2025-06-27T00:00:00"/>
    <s v="Settled"/>
    <n v="13"/>
    <n v="10"/>
    <s v="AGT006"/>
    <s v="Motor"/>
    <s v="Manual Review"/>
    <n v="1"/>
    <s v="Valid"/>
    <x v="2"/>
    <x v="0"/>
  </r>
  <r>
    <x v="5039"/>
    <s v="CUST00607"/>
    <s v="POL03150"/>
    <x v="7"/>
    <s v="East"/>
    <n v="24590.25"/>
    <d v="2025-05-20T00:00:00"/>
    <d v="2025-06-02T00:00:00"/>
    <s v="Settled"/>
    <n v="13"/>
    <n v="7"/>
    <s v="AGT014"/>
    <s v="Travel"/>
    <s v="Manual Review"/>
    <n v="1"/>
    <s v="Valid"/>
    <x v="3"/>
    <x v="3"/>
  </r>
  <r>
    <x v="5040"/>
    <s v="CUST02389"/>
    <s v="POL01668"/>
    <x v="4"/>
    <s v="West"/>
    <n v="221025.99"/>
    <d v="2025-03-26T00:00:00"/>
    <d v="2025-04-08T00:00:00"/>
    <s v="Settled"/>
    <n v="13"/>
    <n v="15"/>
    <s v="AGT065"/>
    <s v="Health"/>
    <s v="Fast Track"/>
    <n v="1"/>
    <s v="Valid"/>
    <x v="3"/>
    <x v="1"/>
  </r>
  <r>
    <x v="5041"/>
    <s v="CUST00287"/>
    <s v="POL02631"/>
    <x v="6"/>
    <s v="East"/>
    <n v="172444.44"/>
    <d v="2025-10-18T00:00:00"/>
    <m/>
    <s v="Pending"/>
    <n v="23"/>
    <n v="12"/>
    <s v="AGT013"/>
    <s v="Home"/>
    <s v="Standard"/>
    <n v="1"/>
    <s v="Valid"/>
    <x v="0"/>
    <x v="3"/>
  </r>
  <r>
    <x v="5042"/>
    <s v="CUST02395"/>
    <s v="POL00466"/>
    <x v="6"/>
    <s v="South"/>
    <n v="34667.839999999997"/>
    <d v="2025-10-07T00:00:00"/>
    <m/>
    <s v="Under Review"/>
    <n v="10"/>
    <n v="12"/>
    <s v="AGT028"/>
    <s v="Home"/>
    <s v="Standard"/>
    <n v="1"/>
    <s v="Valid"/>
    <x v="0"/>
    <x v="0"/>
  </r>
  <r>
    <x v="5043"/>
    <s v="CUST02291"/>
    <s v="POL00142"/>
    <x v="7"/>
    <s v="East"/>
    <n v="58124.89"/>
    <d v="2025-07-29T00:00:00"/>
    <d v="2025-08-17T00:00:00"/>
    <s v="Settled"/>
    <n v="19"/>
    <n v="7"/>
    <s v="AGT062"/>
    <s v="Travel"/>
    <s v="Fraud Review"/>
    <n v="1"/>
    <s v="Valid"/>
    <x v="1"/>
    <x v="3"/>
  </r>
  <r>
    <x v="5044"/>
    <s v="CUST02137"/>
    <s v="POL02293"/>
    <x v="3"/>
    <s v="Central"/>
    <n v="115173"/>
    <d v="2025-09-15T00:00:00"/>
    <m/>
    <s v="Pending"/>
    <n v="18"/>
    <n v="10"/>
    <s v="AGT013"/>
    <s v="Motor"/>
    <s v="Fast Track"/>
    <n v="1"/>
    <s v="Valid"/>
    <x v="3"/>
    <x v="4"/>
  </r>
  <r>
    <x v="5045"/>
    <s v="CUST01480"/>
    <s v="POL00013"/>
    <x v="4"/>
    <s v="North"/>
    <n v="88848.74"/>
    <d v="2025-07-18T00:00:00"/>
    <d v="2025-07-30T00:00:00"/>
    <s v="Settled"/>
    <n v="12"/>
    <n v="15"/>
    <s v="AGT035"/>
    <s v="Health"/>
    <s v="Standard"/>
    <n v="1"/>
    <s v="Valid"/>
    <x v="0"/>
    <x v="2"/>
  </r>
  <r>
    <x v="5046"/>
    <s v="CUST01267"/>
    <s v="POL02800"/>
    <x v="0"/>
    <s v="East"/>
    <n v="123361.39"/>
    <d v="2025-08-04T00:00:00"/>
    <d v="2025-08-12T00:00:00"/>
    <s v="Settled"/>
    <n v="8"/>
    <n v="10"/>
    <s v="AGT055"/>
    <s v="Motor"/>
    <s v="Standard"/>
    <n v="1"/>
    <s v="Valid"/>
    <x v="1"/>
    <x v="3"/>
  </r>
  <r>
    <x v="5047"/>
    <s v="CUST00305"/>
    <s v="POL00067"/>
    <x v="0"/>
    <s v="South"/>
    <n v="142031.63"/>
    <d v="2025-03-16T00:00:00"/>
    <d v="2025-03-29T00:00:00"/>
    <s v="Settled"/>
    <n v="13"/>
    <n v="10"/>
    <s v="AGT040"/>
    <s v="Motor"/>
    <s v="Fast Track"/>
    <n v="1"/>
    <s v="Valid"/>
    <x v="2"/>
    <x v="0"/>
  </r>
  <r>
    <x v="5048"/>
    <s v="CUST00536"/>
    <s v="POL02204"/>
    <x v="8"/>
    <s v="North"/>
    <n v="218768.17"/>
    <d v="2025-01-06T00:00:00"/>
    <d v="2025-01-21T00:00:00"/>
    <s v="Settled"/>
    <n v="15"/>
    <n v="20"/>
    <s v="AGT071"/>
    <s v="Life"/>
    <s v="Standard"/>
    <n v="1"/>
    <s v="Valid"/>
    <x v="0"/>
    <x v="2"/>
  </r>
  <r>
    <x v="5049"/>
    <s v="CUST02414"/>
    <s v="POL01447"/>
    <x v="11"/>
    <s v="Central"/>
    <n v="29416.13"/>
    <d v="2025-07-19T00:00:00"/>
    <m/>
    <s v="Pending"/>
    <n v="22"/>
    <n v="10"/>
    <s v="AGT015"/>
    <s v="Motor"/>
    <s v="Fraud Review"/>
    <n v="1"/>
    <s v="Valid"/>
    <x v="4"/>
    <x v="4"/>
  </r>
  <r>
    <x v="5050"/>
    <s v="CUST01990"/>
    <s v="POL02066"/>
    <x v="3"/>
    <s v="Central"/>
    <n v="93834.83"/>
    <d v="2025-02-08T00:00:00"/>
    <d v="2025-02-16T00:00:00"/>
    <s v="Settled"/>
    <n v="8"/>
    <n v="10"/>
    <s v="AGT046"/>
    <s v="Motor"/>
    <s v="Fast Track"/>
    <n v="1"/>
    <s v="Valid"/>
    <x v="1"/>
    <x v="4"/>
  </r>
  <r>
    <x v="5051"/>
    <s v="CUST02296"/>
    <s v="POL01995"/>
    <x v="1"/>
    <s v="South"/>
    <n v="176568.07"/>
    <d v="2025-03-02T00:00:00"/>
    <d v="2025-03-18T00:00:00"/>
    <s v="Settled"/>
    <n v="16"/>
    <n v="20"/>
    <s v="AGT029"/>
    <s v="Life"/>
    <s v="Standard"/>
    <n v="1"/>
    <s v="Valid"/>
    <x v="2"/>
    <x v="0"/>
  </r>
  <r>
    <x v="5052"/>
    <s v="CUST00367"/>
    <s v="POL01422"/>
    <x v="4"/>
    <s v="South"/>
    <n v="100932.8"/>
    <d v="2025-06-23T00:00:00"/>
    <d v="2025-07-01T00:00:00"/>
    <s v="Settled"/>
    <n v="8"/>
    <n v="15"/>
    <s v="AGT045"/>
    <s v="Health"/>
    <s v="Standard"/>
    <n v="1"/>
    <s v="Valid"/>
    <x v="3"/>
    <x v="0"/>
  </r>
  <r>
    <x v="5053"/>
    <s v="CUST01070"/>
    <s v="POL01541"/>
    <x v="9"/>
    <s v="North"/>
    <n v="56023.48"/>
    <d v="2025-04-24T00:00:00"/>
    <d v="2025-04-25T00:00:00"/>
    <s v="Settled"/>
    <n v="1"/>
    <n v="12"/>
    <s v="AGT011"/>
    <s v="Home"/>
    <s v="Fast Track"/>
    <n v="1"/>
    <s v="Valid"/>
    <x v="3"/>
    <x v="2"/>
  </r>
  <r>
    <x v="5054"/>
    <s v="CUST00438"/>
    <s v="POL01611"/>
    <x v="7"/>
    <s v="East"/>
    <n v="56504.5"/>
    <d v="2025-05-12T00:00:00"/>
    <d v="2025-05-21T00:00:00"/>
    <s v="Settled"/>
    <n v="9"/>
    <n v="7"/>
    <s v="AGT055"/>
    <s v="Travel"/>
    <s v="Standard"/>
    <n v="1"/>
    <s v="Valid"/>
    <x v="2"/>
    <x v="3"/>
  </r>
  <r>
    <x v="5055"/>
    <s v="CUST00995"/>
    <s v="POL02167"/>
    <x v="2"/>
    <s v="North"/>
    <n v="183122.3"/>
    <d v="2025-07-15T00:00:00"/>
    <d v="2025-07-27T00:00:00"/>
    <s v="Settled"/>
    <n v="12"/>
    <n v="20"/>
    <s v="AGT017"/>
    <s v="Life"/>
    <s v="Standard"/>
    <n v="1"/>
    <s v="Valid"/>
    <x v="2"/>
    <x v="2"/>
  </r>
  <r>
    <x v="5056"/>
    <s v="CUST00357"/>
    <s v="POL02273"/>
    <x v="8"/>
    <s v="East"/>
    <n v="261560.06"/>
    <d v="2025-10-10T00:00:00"/>
    <d v="2025-11-05T00:00:00"/>
    <s v="Settled"/>
    <n v="26"/>
    <n v="20"/>
    <s v="AGT065"/>
    <s v="Life"/>
    <s v="Standard"/>
    <n v="1"/>
    <s v="Valid"/>
    <x v="0"/>
    <x v="3"/>
  </r>
  <r>
    <x v="5057"/>
    <s v="CUST00374"/>
    <s v="POL01439"/>
    <x v="0"/>
    <s v="North"/>
    <n v="54353.95"/>
    <d v="2025-01-16T00:00:00"/>
    <d v="2025-01-29T00:00:00"/>
    <s v="Settled"/>
    <n v="13"/>
    <n v="10"/>
    <s v="AGT072"/>
    <s v="Motor"/>
    <s v="Manual Review"/>
    <n v="1"/>
    <s v="Valid"/>
    <x v="3"/>
    <x v="2"/>
  </r>
  <r>
    <x v="5058"/>
    <s v="CUST00874"/>
    <s v="POL01129"/>
    <x v="11"/>
    <s v="West"/>
    <n v="25888.880000000001"/>
    <d v="2025-04-03T00:00:00"/>
    <d v="2025-04-07T00:00:00"/>
    <s v="Settled"/>
    <n v="4"/>
    <n v="10"/>
    <s v="AGT028"/>
    <s v="Motor"/>
    <s v="Standard"/>
    <n v="1"/>
    <s v="Valid"/>
    <x v="2"/>
    <x v="1"/>
  </r>
  <r>
    <x v="5059"/>
    <s v="CUST00791"/>
    <s v="POL00137"/>
    <x v="5"/>
    <s v="Central"/>
    <n v="171457.92000000001"/>
    <d v="2025-04-15T00:00:00"/>
    <d v="2025-05-05T00:00:00"/>
    <s v="Settled"/>
    <n v="20"/>
    <n v="15"/>
    <s v="AGT058"/>
    <s v="Health"/>
    <s v="Manual Review"/>
    <n v="1"/>
    <s v="Valid"/>
    <x v="3"/>
    <x v="4"/>
  </r>
  <r>
    <x v="5060"/>
    <s v="CUST01175"/>
    <s v="POL02494"/>
    <x v="9"/>
    <s v="North"/>
    <n v="253611.82"/>
    <d v="2025-03-24T00:00:00"/>
    <m/>
    <s v="Pending"/>
    <n v="10"/>
    <n v="12"/>
    <s v="AGT044"/>
    <s v="Home"/>
    <s v="Standard"/>
    <n v="1"/>
    <s v="Valid"/>
    <x v="0"/>
    <x v="2"/>
  </r>
  <r>
    <x v="5061"/>
    <s v="CUST00954"/>
    <s v="POL00724"/>
    <x v="8"/>
    <s v="West"/>
    <n v="273293.40000000002"/>
    <d v="2025-01-30T00:00:00"/>
    <d v="2025-02-14T00:00:00"/>
    <s v="Settled"/>
    <n v="15"/>
    <n v="20"/>
    <s v="AGT069"/>
    <s v="Life"/>
    <s v="Standard"/>
    <n v="1"/>
    <s v="Valid"/>
    <x v="2"/>
    <x v="1"/>
  </r>
  <r>
    <x v="5062"/>
    <s v="CUST01297"/>
    <s v="POL01390"/>
    <x v="11"/>
    <s v="West"/>
    <n v="39673.410000000003"/>
    <d v="2025-03-31T00:00:00"/>
    <d v="2025-04-12T00:00:00"/>
    <s v="Settled"/>
    <n v="12"/>
    <n v="10"/>
    <s v="AGT075"/>
    <s v="Motor"/>
    <s v="Standard"/>
    <n v="1"/>
    <s v="Valid"/>
    <x v="0"/>
    <x v="1"/>
  </r>
  <r>
    <x v="5063"/>
    <s v="CUST00413"/>
    <s v="POL03177"/>
    <x v="14"/>
    <s v="North"/>
    <n v="73006.559999999998"/>
    <d v="2025-02-24T00:00:00"/>
    <d v="2025-03-04T00:00:00"/>
    <s v="Settled"/>
    <n v="8"/>
    <n v="15"/>
    <s v="AGT070"/>
    <s v="Health"/>
    <s v="Standard"/>
    <n v="1"/>
    <s v="Valid"/>
    <x v="1"/>
    <x v="2"/>
  </r>
  <r>
    <x v="5064"/>
    <s v="CUST01404"/>
    <s v="POL02512"/>
    <x v="5"/>
    <s v="Central"/>
    <n v="61174.99"/>
    <d v="2025-10-21T00:00:00"/>
    <d v="2025-10-31T00:00:00"/>
    <s v="Settled"/>
    <n v="10"/>
    <n v="15"/>
    <s v="AGT021"/>
    <s v="Health"/>
    <s v="Fast Track"/>
    <n v="1"/>
    <s v="Valid"/>
    <x v="1"/>
    <x v="4"/>
  </r>
  <r>
    <x v="5065"/>
    <s v="CUST01174"/>
    <s v="POL01107"/>
    <x v="6"/>
    <s v="West"/>
    <n v="108386.41"/>
    <d v="2025-04-28T00:00:00"/>
    <d v="2025-05-07T00:00:00"/>
    <s v="Settled"/>
    <n v="9"/>
    <n v="12"/>
    <s v="AGT048"/>
    <s v="Home"/>
    <s v="Standard"/>
    <n v="1"/>
    <s v="Valid"/>
    <x v="3"/>
    <x v="1"/>
  </r>
  <r>
    <x v="5066"/>
    <s v="CUST00897"/>
    <s v="POL01520"/>
    <x v="7"/>
    <s v="East"/>
    <n v="24497.82"/>
    <d v="2025-04-26T00:00:00"/>
    <d v="2025-05-12T00:00:00"/>
    <s v="Settled"/>
    <n v="16"/>
    <n v="7"/>
    <s v="AGT008"/>
    <s v="Travel"/>
    <s v="Fraud Review"/>
    <n v="1"/>
    <s v="Valid"/>
    <x v="2"/>
    <x v="3"/>
  </r>
  <r>
    <x v="5067"/>
    <s v="CUST01333"/>
    <s v="POL01040"/>
    <x v="5"/>
    <s v="West"/>
    <n v="47132.91"/>
    <d v="2025-08-20T00:00:00"/>
    <d v="2025-08-27T00:00:00"/>
    <s v="Settled"/>
    <n v="7"/>
    <n v="15"/>
    <s v="AGT025"/>
    <s v="Health"/>
    <s v="Standard"/>
    <n v="1"/>
    <s v="Valid"/>
    <x v="3"/>
    <x v="1"/>
  </r>
  <r>
    <x v="5068"/>
    <s v="CUST02239"/>
    <s v="POL02004"/>
    <x v="3"/>
    <s v="South"/>
    <n v="229497.79"/>
    <d v="2025-07-19T00:00:00"/>
    <d v="2025-07-31T00:00:00"/>
    <s v="Settled"/>
    <n v="12"/>
    <n v="12"/>
    <s v="AGT030"/>
    <s v="Home"/>
    <s v="Standard"/>
    <n v="1"/>
    <s v="Valid"/>
    <x v="2"/>
    <x v="0"/>
  </r>
  <r>
    <x v="5069"/>
    <s v="CUST02259"/>
    <s v="POL00489"/>
    <x v="6"/>
    <s v="North"/>
    <n v="95709.69"/>
    <d v="2025-03-31T00:00:00"/>
    <d v="2025-04-10T00:00:00"/>
    <s v="Settled"/>
    <n v="10"/>
    <n v="12"/>
    <s v="AGT040"/>
    <s v="Home"/>
    <s v="Standard"/>
    <n v="1"/>
    <s v="Valid"/>
    <x v="2"/>
    <x v="2"/>
  </r>
  <r>
    <x v="5070"/>
    <s v="CUST01071"/>
    <s v="POL03049"/>
    <x v="10"/>
    <s v="East"/>
    <n v="105295.43"/>
    <d v="2025-04-10T00:00:00"/>
    <d v="2025-04-30T00:00:00"/>
    <s v="Settled"/>
    <n v="20"/>
    <n v="7"/>
    <s v="AGT067"/>
    <s v="Travel"/>
    <s v="Fraud Review"/>
    <n v="1"/>
    <s v="Valid"/>
    <x v="0"/>
    <x v="3"/>
  </r>
  <r>
    <x v="5071"/>
    <s v="CUST00309"/>
    <s v="POL03159"/>
    <x v="9"/>
    <s v="West"/>
    <n v="117712.12"/>
    <d v="2025-01-07T00:00:00"/>
    <d v="2025-01-23T00:00:00"/>
    <s v="Rejected"/>
    <n v="16"/>
    <n v="12"/>
    <s v="AGT002"/>
    <s v="Home"/>
    <s v="Manual Review"/>
    <n v="1"/>
    <s v="Valid"/>
    <x v="2"/>
    <x v="1"/>
  </r>
  <r>
    <x v="5072"/>
    <s v="CUST00084"/>
    <s v="POL00956"/>
    <x v="3"/>
    <s v="Central"/>
    <n v="49962.13"/>
    <d v="2025-03-15T00:00:00"/>
    <d v="2025-04-10T00:00:00"/>
    <s v="Settled"/>
    <n v="26"/>
    <n v="10"/>
    <s v="AGT040"/>
    <s v="Motor"/>
    <s v="Fraud Review"/>
    <n v="1"/>
    <s v="Valid"/>
    <x v="2"/>
    <x v="4"/>
  </r>
  <r>
    <x v="5073"/>
    <s v="CUST00999"/>
    <s v="POL00738"/>
    <x v="5"/>
    <s v="South"/>
    <n v="70757.94"/>
    <d v="2025-05-14T00:00:00"/>
    <m/>
    <s v="Pending"/>
    <n v="13"/>
    <n v="15"/>
    <s v="AGT066"/>
    <s v="Health"/>
    <s v="Standard"/>
    <n v="1"/>
    <s v="Valid"/>
    <x v="3"/>
    <x v="0"/>
  </r>
  <r>
    <x v="5074"/>
    <s v="CUST01432"/>
    <s v="POL01726"/>
    <x v="8"/>
    <s v="South"/>
    <n v="236291.82"/>
    <d v="2025-05-23T00:00:00"/>
    <d v="2025-06-10T00:00:00"/>
    <s v="Settled"/>
    <n v="18"/>
    <n v="20"/>
    <s v="AGT019"/>
    <s v="Life"/>
    <s v="Fast Track"/>
    <n v="1"/>
    <s v="Valid"/>
    <x v="1"/>
    <x v="0"/>
  </r>
  <r>
    <x v="5075"/>
    <s v="CUST00654"/>
    <s v="POL02070"/>
    <x v="0"/>
    <s v="North"/>
    <n v="60666.74"/>
    <d v="2025-03-15T00:00:00"/>
    <m/>
    <s v="Pending"/>
    <n v="33"/>
    <n v="10"/>
    <s v="AGT065"/>
    <s v="Motor"/>
    <s v="Fraud Review"/>
    <n v="1"/>
    <s v="Valid"/>
    <x v="2"/>
    <x v="2"/>
  </r>
  <r>
    <x v="5076"/>
    <s v="CUST02241"/>
    <s v="POL02060"/>
    <x v="1"/>
    <s v="Central"/>
    <n v="347017.74"/>
    <d v="2025-10-17T00:00:00"/>
    <d v="2025-11-04T00:00:00"/>
    <s v="Settled"/>
    <n v="18"/>
    <n v="20"/>
    <s v="AGT007"/>
    <s v="Life"/>
    <s v="Fast Track"/>
    <n v="1"/>
    <s v="Valid"/>
    <x v="2"/>
    <x v="4"/>
  </r>
  <r>
    <x v="5077"/>
    <s v="CUST01016"/>
    <s v="POL00135"/>
    <x v="14"/>
    <s v="South"/>
    <n v="40991.919999999998"/>
    <d v="2025-09-17T00:00:00"/>
    <d v="2025-09-22T00:00:00"/>
    <s v="Rejected"/>
    <n v="5"/>
    <n v="15"/>
    <s v="AGT041"/>
    <s v="Health"/>
    <s v="Standard"/>
    <n v="1"/>
    <s v="Valid"/>
    <x v="0"/>
    <x v="0"/>
  </r>
  <r>
    <x v="5078"/>
    <s v="CUST02431"/>
    <s v="POL02276"/>
    <x v="3"/>
    <s v="Central"/>
    <n v="56633.43"/>
    <d v="2025-05-27T00:00:00"/>
    <d v="2025-06-07T00:00:00"/>
    <s v="Settled"/>
    <n v="11"/>
    <n v="12"/>
    <s v="AGT079"/>
    <s v="Home"/>
    <s v="Standard"/>
    <n v="1"/>
    <s v="Valid"/>
    <x v="0"/>
    <x v="4"/>
  </r>
  <r>
    <x v="5079"/>
    <s v="CUST01765"/>
    <s v="POL00213"/>
    <x v="9"/>
    <s v="North"/>
    <n v="182653.99"/>
    <d v="2025-10-02T00:00:00"/>
    <d v="2025-10-14T00:00:00"/>
    <s v="Settled"/>
    <n v="12"/>
    <n v="12"/>
    <s v="AGT031"/>
    <s v="Home"/>
    <s v="Manual Review"/>
    <n v="1"/>
    <s v="Valid"/>
    <x v="0"/>
    <x v="2"/>
  </r>
  <r>
    <x v="5080"/>
    <s v="CUST01824"/>
    <s v="POL01095"/>
    <x v="3"/>
    <s v="North"/>
    <n v="90705.84"/>
    <d v="2025-04-15T00:00:00"/>
    <d v="2025-05-02T00:00:00"/>
    <s v="Settled"/>
    <n v="17"/>
    <n v="10"/>
    <s v="AGT052"/>
    <s v="Motor"/>
    <s v="Standard"/>
    <n v="1"/>
    <s v="Valid"/>
    <x v="2"/>
    <x v="2"/>
  </r>
  <r>
    <x v="5081"/>
    <s v="CUST00570"/>
    <s v="POL02294"/>
    <x v="8"/>
    <s v="South"/>
    <n v="107769.06"/>
    <d v="2025-08-13T00:00:00"/>
    <m/>
    <s v="Pending"/>
    <n v="34"/>
    <n v="20"/>
    <s v="AGT014"/>
    <s v="Life"/>
    <s v="Fraud Review"/>
    <n v="1"/>
    <s v="Valid"/>
    <x v="1"/>
    <x v="0"/>
  </r>
  <r>
    <x v="5082"/>
    <s v="CUST01936"/>
    <s v="POL02839"/>
    <x v="11"/>
    <s v="East"/>
    <n v="91292.03"/>
    <d v="2025-09-21T00:00:00"/>
    <d v="2025-10-03T00:00:00"/>
    <s v="Settled"/>
    <n v="12"/>
    <n v="10"/>
    <s v="AGT034"/>
    <s v="Motor"/>
    <s v="Standard"/>
    <n v="1"/>
    <s v="Valid"/>
    <x v="1"/>
    <x v="3"/>
  </r>
  <r>
    <x v="5083"/>
    <s v="CUST00240"/>
    <s v="POL02033"/>
    <x v="11"/>
    <s v="South"/>
    <n v="112239.81"/>
    <d v="2025-07-24T00:00:00"/>
    <d v="2025-08-13T00:00:00"/>
    <s v="Settled"/>
    <n v="20"/>
    <n v="10"/>
    <s v="AGT007"/>
    <s v="Motor"/>
    <s v="Manual Review"/>
    <n v="1"/>
    <s v="Valid"/>
    <x v="1"/>
    <x v="0"/>
  </r>
  <r>
    <x v="5084"/>
    <s v="CUST00318"/>
    <s v="POL00512"/>
    <x v="10"/>
    <s v="Central"/>
    <n v="35349.4"/>
    <d v="2025-04-15T00:00:00"/>
    <d v="2025-04-27T00:00:00"/>
    <s v="Settled"/>
    <n v="12"/>
    <n v="7"/>
    <s v="AGT010"/>
    <s v="Travel"/>
    <s v="Standard"/>
    <n v="1"/>
    <s v="Valid"/>
    <x v="1"/>
    <x v="4"/>
  </r>
  <r>
    <x v="5085"/>
    <s v="CUST00177"/>
    <s v="POL02177"/>
    <x v="9"/>
    <s v="East"/>
    <n v="37537.06"/>
    <d v="2025-09-02T00:00:00"/>
    <m/>
    <s v="Pending"/>
    <n v="19"/>
    <n v="12"/>
    <s v="AGT026"/>
    <s v="Home"/>
    <s v="Standard"/>
    <n v="1"/>
    <s v="Valid"/>
    <x v="1"/>
    <x v="3"/>
  </r>
  <r>
    <x v="5086"/>
    <s v="CUST00218"/>
    <s v="POL00119"/>
    <x v="0"/>
    <s v="North"/>
    <n v="27255.98"/>
    <d v="2025-02-05T00:00:00"/>
    <m/>
    <s v="Pending"/>
    <n v="11"/>
    <n v="10"/>
    <s v="AGT079"/>
    <s v="Motor"/>
    <s v="Standard"/>
    <n v="1"/>
    <s v="Valid"/>
    <x v="4"/>
    <x v="2"/>
  </r>
  <r>
    <x v="5087"/>
    <s v="CUST02211"/>
    <s v="POL00740"/>
    <x v="4"/>
    <s v="West"/>
    <n v="82442.259999999995"/>
    <d v="2025-05-06T00:00:00"/>
    <d v="2025-05-18T00:00:00"/>
    <s v="Settled"/>
    <n v="12"/>
    <n v="15"/>
    <s v="AGT075"/>
    <s v="Health"/>
    <s v="Fast Track"/>
    <n v="1"/>
    <s v="Valid"/>
    <x v="0"/>
    <x v="1"/>
  </r>
  <r>
    <x v="5088"/>
    <s v="CUST01252"/>
    <s v="POL00396"/>
    <x v="5"/>
    <s v="South"/>
    <n v="288928.45"/>
    <d v="2025-10-11T00:00:00"/>
    <m/>
    <s v="Under Review"/>
    <n v="8"/>
    <n v="15"/>
    <s v="AGT005"/>
    <s v="Health"/>
    <s v="Standard"/>
    <n v="1"/>
    <s v="Valid"/>
    <x v="1"/>
    <x v="0"/>
  </r>
  <r>
    <x v="5089"/>
    <s v="CUST01790"/>
    <s v="POL03152"/>
    <x v="10"/>
    <s v="West"/>
    <n v="21141.7"/>
    <d v="2025-08-06T00:00:00"/>
    <m/>
    <s v="Under Review"/>
    <n v="13"/>
    <n v="7"/>
    <s v="AGT006"/>
    <s v="Travel"/>
    <s v="Manual Review"/>
    <n v="1"/>
    <s v="Valid"/>
    <x v="1"/>
    <x v="1"/>
  </r>
  <r>
    <x v="5090"/>
    <s v="CUST00793"/>
    <s v="POL01179"/>
    <x v="10"/>
    <s v="West"/>
    <n v="44467.37"/>
    <d v="2025-04-29T00:00:00"/>
    <d v="2025-05-06T00:00:00"/>
    <s v="Settled"/>
    <n v="7"/>
    <n v="7"/>
    <s v="AGT056"/>
    <s v="Travel"/>
    <s v="Standard"/>
    <n v="1"/>
    <s v="Valid"/>
    <x v="1"/>
    <x v="1"/>
  </r>
  <r>
    <x v="5091"/>
    <s v="CUST02472"/>
    <s v="POL01787"/>
    <x v="3"/>
    <s v="Central"/>
    <n v="42768.52"/>
    <d v="2025-05-21T00:00:00"/>
    <d v="2025-05-26T00:00:00"/>
    <s v="Rejected"/>
    <n v="5"/>
    <n v="10"/>
    <s v="AGT076"/>
    <s v="Motor"/>
    <s v="Standard"/>
    <n v="1"/>
    <s v="Valid"/>
    <x v="2"/>
    <x v="4"/>
  </r>
  <r>
    <x v="5092"/>
    <s v="CUST01537"/>
    <s v="POL02530"/>
    <x v="4"/>
    <s v="East"/>
    <n v="256624.35"/>
    <d v="2025-05-16T00:00:00"/>
    <m/>
    <s v="Under Review"/>
    <n v="26"/>
    <n v="15"/>
    <s v="AGT041"/>
    <s v="Health"/>
    <s v="Standard"/>
    <n v="1"/>
    <s v="Valid"/>
    <x v="3"/>
    <x v="3"/>
  </r>
  <r>
    <x v="5093"/>
    <s v="CUST01436"/>
    <s v="POL03103"/>
    <x v="0"/>
    <s v="South"/>
    <n v="66776.350000000006"/>
    <d v="2025-05-24T00:00:00"/>
    <d v="2025-06-05T00:00:00"/>
    <s v="Settled"/>
    <n v="12"/>
    <n v="10"/>
    <s v="AGT043"/>
    <s v="Motor"/>
    <s v="Standard"/>
    <n v="1"/>
    <s v="Valid"/>
    <x v="3"/>
    <x v="0"/>
  </r>
  <r>
    <x v="5094"/>
    <s v="CUST01847"/>
    <s v="POL03186"/>
    <x v="0"/>
    <s v="South"/>
    <n v="29552.48"/>
    <d v="2025-03-18T00:00:00"/>
    <d v="2025-03-30T00:00:00"/>
    <s v="Settled"/>
    <n v="12"/>
    <n v="10"/>
    <s v="AGT049"/>
    <s v="Motor"/>
    <s v="Standard"/>
    <n v="1"/>
    <s v="Valid"/>
    <x v="0"/>
    <x v="0"/>
  </r>
  <r>
    <x v="5095"/>
    <s v="CUST02149"/>
    <s v="POL00526"/>
    <x v="11"/>
    <s v="South"/>
    <n v="38255.26"/>
    <d v="2025-09-21T00:00:00"/>
    <d v="2025-10-01T00:00:00"/>
    <s v="Settled"/>
    <n v="10"/>
    <n v="10"/>
    <s v="AGT036"/>
    <s v="Motor"/>
    <s v="Standard"/>
    <n v="1"/>
    <s v="Valid"/>
    <x v="3"/>
    <x v="0"/>
  </r>
  <r>
    <x v="5096"/>
    <s v="CUST00944"/>
    <s v="POL01261"/>
    <x v="10"/>
    <s v="East"/>
    <n v="16753.580000000002"/>
    <d v="2025-01-31T00:00:00"/>
    <d v="2025-02-12T00:00:00"/>
    <s v="Settled"/>
    <n v="12"/>
    <n v="7"/>
    <s v="AGT060"/>
    <s v="Travel"/>
    <s v="Manual Review"/>
    <n v="1"/>
    <s v="Valid"/>
    <x v="3"/>
    <x v="3"/>
  </r>
  <r>
    <x v="5097"/>
    <s v="CUST02397"/>
    <s v="POL01297"/>
    <x v="0"/>
    <s v="North"/>
    <n v="70105.98"/>
    <d v="2025-09-22T00:00:00"/>
    <d v="2025-09-23T00:00:00"/>
    <s v="Settled"/>
    <n v="1"/>
    <n v="10"/>
    <s v="AGT010"/>
    <s v="Motor"/>
    <s v="Fast Track"/>
    <n v="1"/>
    <s v="Valid"/>
    <x v="3"/>
    <x v="2"/>
  </r>
  <r>
    <x v="5098"/>
    <s v="CUST00424"/>
    <s v="POL02548"/>
    <x v="10"/>
    <s v="South"/>
    <n v="19079.02"/>
    <d v="2025-07-04T00:00:00"/>
    <d v="2025-07-23T00:00:00"/>
    <s v="Rejected"/>
    <n v="19"/>
    <n v="7"/>
    <s v="AGT005"/>
    <s v="Travel"/>
    <s v="Fraud Review"/>
    <n v="1"/>
    <s v="Valid"/>
    <x v="0"/>
    <x v="0"/>
  </r>
  <r>
    <x v="5099"/>
    <s v="CUST01271"/>
    <s v="POL01075"/>
    <x v="6"/>
    <s v="Central"/>
    <n v="79726.539999999994"/>
    <d v="2025-05-14T00:00:00"/>
    <d v="2025-05-29T00:00:00"/>
    <s v="Settled"/>
    <n v="15"/>
    <n v="12"/>
    <s v="AGT006"/>
    <s v="Home"/>
    <s v="Standard"/>
    <n v="1"/>
    <s v="Valid"/>
    <x v="4"/>
    <x v="4"/>
  </r>
  <r>
    <x v="5100"/>
    <s v="CUST01855"/>
    <s v="POL00741"/>
    <x v="5"/>
    <s v="Central"/>
    <n v="301191.53999999998"/>
    <d v="2025-09-23T00:00:00"/>
    <d v="2025-10-12T00:00:00"/>
    <s v="Settled"/>
    <n v="19"/>
    <n v="15"/>
    <s v="AGT018"/>
    <s v="Health"/>
    <s v="Standard"/>
    <n v="1"/>
    <s v="Valid"/>
    <x v="4"/>
    <x v="4"/>
  </r>
  <r>
    <x v="5101"/>
    <s v="CUST01802"/>
    <s v="POL02417"/>
    <x v="0"/>
    <s v="North"/>
    <n v="44399.86"/>
    <d v="2025-11-10T00:00:00"/>
    <m/>
    <s v="Pending"/>
    <n v="16"/>
    <n v="10"/>
    <s v="AGT044"/>
    <s v="Motor"/>
    <s v="Standard"/>
    <n v="1"/>
    <s v="Valid"/>
    <x v="0"/>
    <x v="2"/>
  </r>
  <r>
    <x v="5102"/>
    <s v="CUST00619"/>
    <s v="POL01585"/>
    <x v="12"/>
    <s v="Central"/>
    <n v="33645.96"/>
    <d v="2025-05-22T00:00:00"/>
    <d v="2025-05-29T00:00:00"/>
    <s v="Settled"/>
    <n v="7"/>
    <n v="7"/>
    <s v="AGT022"/>
    <s v="Travel"/>
    <s v="Standard"/>
    <n v="1"/>
    <s v="Valid"/>
    <x v="3"/>
    <x v="4"/>
  </r>
  <r>
    <x v="5103"/>
    <s v="CUST02262"/>
    <s v="POL02393"/>
    <x v="5"/>
    <s v="West"/>
    <n v="71180.740000000005"/>
    <d v="2025-06-30T00:00:00"/>
    <m/>
    <s v="Pending"/>
    <n v="24"/>
    <n v="15"/>
    <s v="AGT048"/>
    <s v="Health"/>
    <s v="Fraud Review"/>
    <n v="1"/>
    <s v="Valid"/>
    <x v="1"/>
    <x v="1"/>
  </r>
  <r>
    <x v="5104"/>
    <s v="CUST00971"/>
    <s v="POL01216"/>
    <x v="5"/>
    <s v="North"/>
    <n v="82325.070000000007"/>
    <d v="2025-05-28T00:00:00"/>
    <d v="2025-06-09T00:00:00"/>
    <s v="Settled"/>
    <n v="12"/>
    <n v="15"/>
    <s v="AGT002"/>
    <s v="Health"/>
    <s v="Standard"/>
    <n v="1"/>
    <s v="Valid"/>
    <x v="3"/>
    <x v="2"/>
  </r>
  <r>
    <x v="5105"/>
    <s v="CUST01092"/>
    <s v="POL01557"/>
    <x v="3"/>
    <s v="Central"/>
    <n v="169682.81"/>
    <d v="2025-06-12T00:00:00"/>
    <d v="2025-06-19T00:00:00"/>
    <s v="Settled"/>
    <n v="7"/>
    <n v="12"/>
    <s v="AGT035"/>
    <s v="Home"/>
    <s v="Standard"/>
    <n v="1"/>
    <s v="Valid"/>
    <x v="3"/>
    <x v="4"/>
  </r>
  <r>
    <x v="5106"/>
    <s v="CUST02440"/>
    <s v="POL00030"/>
    <x v="14"/>
    <s v="Central"/>
    <n v="20364.98"/>
    <d v="2025-04-29T00:00:00"/>
    <m/>
    <s v="Under Review"/>
    <n v="34"/>
    <n v="15"/>
    <s v="AGT012"/>
    <s v="Health"/>
    <s v="Fraud Review"/>
    <n v="1"/>
    <s v="Valid"/>
    <x v="2"/>
    <x v="4"/>
  </r>
  <r>
    <x v="5107"/>
    <s v="CUST02438"/>
    <s v="POL00052"/>
    <x v="3"/>
    <s v="West"/>
    <n v="71671.240000000005"/>
    <d v="2025-06-17T00:00:00"/>
    <d v="2025-06-24T00:00:00"/>
    <s v="Settled"/>
    <n v="7"/>
    <n v="10"/>
    <s v="AGT023"/>
    <s v="Motor"/>
    <s v="Standard"/>
    <n v="1"/>
    <s v="Valid"/>
    <x v="0"/>
    <x v="1"/>
  </r>
  <r>
    <x v="5108"/>
    <s v="CUST02356"/>
    <s v="POL00002"/>
    <x v="4"/>
    <m/>
    <n v="66562.7"/>
    <d v="2025-01-08T00:00:00"/>
    <d v="2025-01-25T00:00:00"/>
    <s v="Settled"/>
    <n v="17"/>
    <n v="15"/>
    <s v="AGT052"/>
    <s v="Health"/>
    <s v="Standard"/>
    <n v="1"/>
    <s v="Valid"/>
    <x v="4"/>
    <x v="4"/>
  </r>
  <r>
    <x v="5109"/>
    <s v="CUST01758"/>
    <s v="POL00561"/>
    <x v="4"/>
    <s v="South"/>
    <n v="95272.56"/>
    <d v="2025-09-18T00:00:00"/>
    <d v="2025-09-29T00:00:00"/>
    <s v="Settled"/>
    <n v="11"/>
    <n v="15"/>
    <s v="AGT002"/>
    <s v="Health"/>
    <s v="Fast Track"/>
    <n v="1"/>
    <s v="Valid"/>
    <x v="1"/>
    <x v="0"/>
  </r>
  <r>
    <x v="5110"/>
    <s v="CUST00913"/>
    <s v="POL01113"/>
    <x v="1"/>
    <s v="East"/>
    <n v="262849.27"/>
    <d v="2025-01-31T00:00:00"/>
    <d v="2025-02-19T00:00:00"/>
    <s v="Settled"/>
    <n v="19"/>
    <n v="20"/>
    <s v="AGT062"/>
    <s v="Life"/>
    <s v="Standard"/>
    <n v="1"/>
    <s v="Valid"/>
    <x v="1"/>
    <x v="3"/>
  </r>
  <r>
    <x v="5111"/>
    <s v="CUST00979"/>
    <s v="POL00161"/>
    <x v="5"/>
    <s v="West"/>
    <n v="74910.3"/>
    <d v="2025-11-20T00:00:00"/>
    <m/>
    <s v="Pending"/>
    <n v="26"/>
    <n v="15"/>
    <s v="AGT022"/>
    <s v="Health"/>
    <s v="Fraud Review"/>
    <n v="1"/>
    <s v="Valid"/>
    <x v="4"/>
    <x v="1"/>
  </r>
  <r>
    <x v="5112"/>
    <s v="CUST01470"/>
    <s v="POL00515"/>
    <x v="11"/>
    <s v="East"/>
    <n v="78767.210000000006"/>
    <d v="2025-05-11T00:00:00"/>
    <m/>
    <s v="Pending"/>
    <n v="12"/>
    <n v="10"/>
    <s v="AGT069"/>
    <s v="Motor"/>
    <s v="Standard"/>
    <n v="1"/>
    <s v="Valid"/>
    <x v="2"/>
    <x v="3"/>
  </r>
  <r>
    <x v="5113"/>
    <s v="CUST01319"/>
    <s v="POL02711"/>
    <x v="5"/>
    <s v="South"/>
    <n v="59443.49"/>
    <d v="2025-08-19T00:00:00"/>
    <d v="2025-08-31T00:00:00"/>
    <s v="Settled"/>
    <n v="12"/>
    <n v="15"/>
    <s v="AGT058"/>
    <s v="Health"/>
    <s v="Fast Track"/>
    <n v="1"/>
    <s v="Valid"/>
    <x v="0"/>
    <x v="0"/>
  </r>
  <r>
    <x v="5114"/>
    <s v="CUST00039"/>
    <s v="POL02735"/>
    <x v="7"/>
    <s v="West"/>
    <n v="107749.28"/>
    <d v="2025-01-11T00:00:00"/>
    <m/>
    <s v="Under Review"/>
    <n v="19"/>
    <n v="7"/>
    <s v="AGT073"/>
    <s v="Travel"/>
    <s v="Fraud Review"/>
    <n v="1"/>
    <s v="Valid"/>
    <x v="2"/>
    <x v="1"/>
  </r>
  <r>
    <x v="5115"/>
    <s v="CUST00632"/>
    <s v="POL00928"/>
    <x v="8"/>
    <s v="West"/>
    <n v="160522.03"/>
    <d v="2025-04-24T00:00:00"/>
    <m/>
    <s v="Under Review"/>
    <n v="4"/>
    <n v="20"/>
    <s v="AGT049"/>
    <s v="Life"/>
    <s v="Standard"/>
    <n v="1"/>
    <s v="Valid"/>
    <x v="4"/>
    <x v="1"/>
  </r>
  <r>
    <x v="5116"/>
    <s v="CUST01992"/>
    <s v="POL03029"/>
    <x v="11"/>
    <s v="West"/>
    <n v="165642.69"/>
    <d v="2025-11-14T00:00:00"/>
    <m/>
    <s v="Pending"/>
    <n v="1"/>
    <n v="10"/>
    <s v="AGT033"/>
    <s v="Motor"/>
    <s v="Fast Track"/>
    <n v="1"/>
    <s v="Valid"/>
    <x v="4"/>
    <x v="1"/>
  </r>
  <r>
    <x v="5117"/>
    <s v="CUST01527"/>
    <s v="POL00378"/>
    <x v="7"/>
    <s v="North"/>
    <n v="13388.36"/>
    <d v="2025-06-22T00:00:00"/>
    <d v="2025-06-27T00:00:00"/>
    <s v="Settled"/>
    <n v="5"/>
    <n v="7"/>
    <s v="AGT013"/>
    <s v="Travel"/>
    <s v="Standard"/>
    <n v="1"/>
    <s v="Valid"/>
    <x v="0"/>
    <x v="2"/>
  </r>
  <r>
    <x v="5118"/>
    <s v="CUST01113"/>
    <s v="POL00101"/>
    <x v="6"/>
    <s v="East"/>
    <n v="92680.04"/>
    <d v="2025-05-31T00:00:00"/>
    <d v="2025-06-18T00:00:00"/>
    <s v="Settled"/>
    <n v="18"/>
    <n v="12"/>
    <s v="AGT006"/>
    <s v="Home"/>
    <s v="Fast Track"/>
    <n v="1"/>
    <s v="Valid"/>
    <x v="1"/>
    <x v="3"/>
  </r>
  <r>
    <x v="5119"/>
    <s v="CUST01588"/>
    <s v="POL01134"/>
    <x v="5"/>
    <s v="North"/>
    <n v="104026.78"/>
    <d v="2025-04-13T00:00:00"/>
    <m/>
    <s v="Pending"/>
    <n v="25"/>
    <n v="15"/>
    <s v="AGT064"/>
    <s v="Health"/>
    <s v="Manual Review"/>
    <n v="1"/>
    <s v="Valid"/>
    <x v="1"/>
    <x v="2"/>
  </r>
  <r>
    <x v="5120"/>
    <s v="CUST00625"/>
    <s v="POL00848"/>
    <x v="3"/>
    <s v="West"/>
    <n v="35448.21"/>
    <d v="2025-08-19T00:00:00"/>
    <d v="2025-08-23T00:00:00"/>
    <s v="Settled"/>
    <n v="4"/>
    <n v="10"/>
    <s v="AGT052"/>
    <s v="Motor"/>
    <s v="Standard"/>
    <n v="1"/>
    <s v="Valid"/>
    <x v="2"/>
    <x v="1"/>
  </r>
  <r>
    <x v="5121"/>
    <s v="CUST01796"/>
    <s v="POL00248"/>
    <x v="0"/>
    <s v="South"/>
    <n v="33893.85"/>
    <d v="2025-08-07T00:00:00"/>
    <d v="2025-08-11T00:00:00"/>
    <s v="Settled"/>
    <n v="4"/>
    <n v="10"/>
    <s v="AGT012"/>
    <s v="Motor"/>
    <s v="Standard"/>
    <n v="1"/>
    <s v="Valid"/>
    <x v="3"/>
    <x v="0"/>
  </r>
  <r>
    <x v="5122"/>
    <s v="CUST01462"/>
    <s v="POL02712"/>
    <x v="3"/>
    <s v="Central"/>
    <n v="54153.4"/>
    <d v="2025-06-25T00:00:00"/>
    <d v="2025-06-30T00:00:00"/>
    <s v="Rejected"/>
    <n v="5"/>
    <n v="10"/>
    <s v="AGT008"/>
    <s v="Motor"/>
    <s v="Standard"/>
    <n v="1"/>
    <s v="Valid"/>
    <x v="2"/>
    <x v="4"/>
  </r>
  <r>
    <x v="5123"/>
    <s v="CUST01704"/>
    <s v="POL03133"/>
    <x v="0"/>
    <s v="East"/>
    <n v="116354.53"/>
    <d v="2025-11-30T00:00:00"/>
    <d v="2025-12-20T00:00:00"/>
    <s v="Settled"/>
    <n v="20"/>
    <n v="10"/>
    <s v="AGT064"/>
    <s v="Motor"/>
    <s v="Manual Review"/>
    <n v="1"/>
    <s v="Valid"/>
    <x v="1"/>
    <x v="3"/>
  </r>
  <r>
    <x v="5124"/>
    <s v="CUST01617"/>
    <s v="POL00866"/>
    <x v="2"/>
    <s v="South"/>
    <n v="316416.28999999998"/>
    <d v="2025-07-04T00:00:00"/>
    <m/>
    <s v="Under Review"/>
    <n v="21"/>
    <n v="20"/>
    <s v="AGT005"/>
    <s v="Life"/>
    <s v="Manual Review"/>
    <n v="1"/>
    <s v="Valid"/>
    <x v="1"/>
    <x v="0"/>
  </r>
  <r>
    <x v="5125"/>
    <s v="CUST00768"/>
    <s v="POL01009"/>
    <x v="9"/>
    <s v="West"/>
    <n v="376932.27"/>
    <d v="2025-10-16T00:00:00"/>
    <m/>
    <s v="Under Review"/>
    <n v="11"/>
    <n v="12"/>
    <s v="AGT042"/>
    <s v="Home"/>
    <s v="Standard"/>
    <n v="1"/>
    <s v="Valid"/>
    <x v="0"/>
    <x v="1"/>
  </r>
  <r>
    <x v="5126"/>
    <s v="CUST00629"/>
    <s v="POL02299"/>
    <x v="3"/>
    <s v="North"/>
    <n v="158779.69"/>
    <d v="2025-06-07T00:00:00"/>
    <m/>
    <s v="Pending"/>
    <n v="23"/>
    <n v="12"/>
    <s v="AGT026"/>
    <s v="Home"/>
    <s v="Fraud Review"/>
    <n v="1"/>
    <s v="Valid"/>
    <x v="0"/>
    <x v="2"/>
  </r>
  <r>
    <x v="5127"/>
    <s v="CUST01187"/>
    <s v="POL02986"/>
    <x v="3"/>
    <s v="North"/>
    <n v="48285.51"/>
    <d v="2025-06-07T00:00:00"/>
    <m/>
    <s v="Under Review"/>
    <n v="8"/>
    <n v="10"/>
    <s v="AGT058"/>
    <s v="Motor"/>
    <s v="Fast Track"/>
    <n v="1"/>
    <s v="Valid"/>
    <x v="3"/>
    <x v="2"/>
  </r>
  <r>
    <x v="5128"/>
    <s v="CUST00798"/>
    <s v="POL00918"/>
    <x v="4"/>
    <s v="North"/>
    <n v="14753.65"/>
    <d v="2025-07-16T00:00:00"/>
    <d v="2025-07-21T00:00:00"/>
    <s v="Settled"/>
    <n v="5"/>
    <n v="15"/>
    <s v="AGT005"/>
    <s v="Health"/>
    <s v="Standard"/>
    <n v="1"/>
    <s v="Valid"/>
    <x v="1"/>
    <x v="2"/>
  </r>
  <r>
    <x v="5129"/>
    <s v="CUST02035"/>
    <s v="POL02185"/>
    <x v="3"/>
    <s v="East"/>
    <n v="40142.31"/>
    <d v="2025-04-25T00:00:00"/>
    <d v="2025-05-25T00:00:00"/>
    <s v="Settled"/>
    <n v="30"/>
    <n v="12"/>
    <s v="AGT007"/>
    <s v="Home"/>
    <s v="Manual Review"/>
    <n v="1"/>
    <s v="Valid"/>
    <x v="1"/>
    <x v="3"/>
  </r>
  <r>
    <x v="5130"/>
    <s v="CUST00207"/>
    <s v="POL00075"/>
    <x v="12"/>
    <s v="Central"/>
    <n v="25247.119999999999"/>
    <d v="2025-09-21T00:00:00"/>
    <d v="2025-10-05T00:00:00"/>
    <s v="Settled"/>
    <n v="14"/>
    <n v="7"/>
    <s v="AGT012"/>
    <s v="Travel"/>
    <s v="Standard"/>
    <n v="1"/>
    <s v="Valid"/>
    <x v="4"/>
    <x v="4"/>
  </r>
  <r>
    <x v="5131"/>
    <s v="CUST01701"/>
    <s v="POL01812"/>
    <x v="14"/>
    <s v="South"/>
    <n v="30736.39"/>
    <d v="2025-06-01T00:00:00"/>
    <d v="2025-06-19T00:00:00"/>
    <s v="Settled"/>
    <n v="18"/>
    <n v="15"/>
    <s v="AGT060"/>
    <s v="Health"/>
    <s v="Fast Track"/>
    <n v="1"/>
    <s v="Valid"/>
    <x v="2"/>
    <x v="0"/>
  </r>
  <r>
    <x v="5132"/>
    <s v="CUST00309"/>
    <s v="POL03159"/>
    <x v="6"/>
    <s v="West"/>
    <n v="97055.24"/>
    <d v="2025-03-31T00:00:00"/>
    <d v="2025-04-08T00:00:00"/>
    <s v="Settled"/>
    <n v="8"/>
    <n v="12"/>
    <s v="AGT057"/>
    <s v="Home"/>
    <s v="Fast Track"/>
    <n v="1"/>
    <s v="Valid"/>
    <x v="2"/>
    <x v="1"/>
  </r>
  <r>
    <x v="5133"/>
    <s v="CUST00024"/>
    <s v="POL01522"/>
    <x v="4"/>
    <s v="North"/>
    <n v="98278.69"/>
    <d v="2025-04-16T00:00:00"/>
    <d v="2025-05-01T00:00:00"/>
    <s v="Settled"/>
    <n v="15"/>
    <n v="15"/>
    <s v="AGT058"/>
    <s v="Health"/>
    <s v="Fast Track"/>
    <n v="1"/>
    <s v="Valid"/>
    <x v="0"/>
    <x v="2"/>
  </r>
  <r>
    <x v="5134"/>
    <s v="CUST01229"/>
    <s v="POL02053"/>
    <x v="4"/>
    <s v="South"/>
    <n v="70276.460000000006"/>
    <d v="2025-04-20T00:00:00"/>
    <d v="2025-05-19T00:00:00"/>
    <s v="Settled"/>
    <n v="29"/>
    <n v="15"/>
    <s v="AGT047"/>
    <s v="Health"/>
    <s v="Fraud Review"/>
    <n v="1"/>
    <s v="Valid"/>
    <x v="0"/>
    <x v="0"/>
  </r>
  <r>
    <x v="5135"/>
    <s v="CUST01333"/>
    <s v="POL02200"/>
    <x v="9"/>
    <s v="West"/>
    <n v="92215.82"/>
    <d v="2025-11-28T00:00:00"/>
    <m/>
    <s v="Pending"/>
    <n v="5"/>
    <n v="12"/>
    <s v="AGT015"/>
    <s v="Home"/>
    <s v="Standard"/>
    <n v="1"/>
    <s v="Valid"/>
    <x v="3"/>
    <x v="1"/>
  </r>
  <r>
    <x v="5136"/>
    <s v="CUST01655"/>
    <s v="POL02024"/>
    <x v="3"/>
    <s v="West"/>
    <n v="392659.94"/>
    <d v="2025-04-17T00:00:00"/>
    <d v="2025-04-28T00:00:00"/>
    <s v="Settled"/>
    <n v="11"/>
    <n v="12"/>
    <s v="AGT019"/>
    <s v="Home"/>
    <s v="Standard"/>
    <n v="1"/>
    <s v="Valid"/>
    <x v="1"/>
    <x v="1"/>
  </r>
  <r>
    <x v="5137"/>
    <s v="CUST00377"/>
    <s v="POL02197"/>
    <x v="15"/>
    <s v="Central"/>
    <n v="67838.17"/>
    <d v="2025-03-09T00:00:00"/>
    <d v="2025-03-22T00:00:00"/>
    <s v="Settled"/>
    <n v="13"/>
    <n v="10"/>
    <s v="AGT012"/>
    <s v="Motor"/>
    <s v="Standard"/>
    <n v="1"/>
    <s v="Valid"/>
    <x v="3"/>
    <x v="4"/>
  </r>
  <r>
    <x v="5138"/>
    <s v="CUST01738"/>
    <s v="POL02838"/>
    <x v="3"/>
    <s v="West"/>
    <n v="100578.22"/>
    <d v="2025-08-17T00:00:00"/>
    <d v="2025-08-31T00:00:00"/>
    <s v="Settled"/>
    <n v="14"/>
    <n v="12"/>
    <s v="AGT011"/>
    <s v="Home"/>
    <s v="Standard"/>
    <n v="1"/>
    <s v="Valid"/>
    <x v="4"/>
    <x v="1"/>
  </r>
  <r>
    <x v="5139"/>
    <s v="CUST00504"/>
    <s v="POL00034"/>
    <x v="4"/>
    <s v="East"/>
    <n v="44538.65"/>
    <d v="2025-09-28T00:00:00"/>
    <m/>
    <s v="Pending"/>
    <n v="22"/>
    <n v="15"/>
    <s v="AGT060"/>
    <s v="Health"/>
    <s v="Manual Review"/>
    <n v="1"/>
    <s v="Valid"/>
    <x v="0"/>
    <x v="3"/>
  </r>
  <r>
    <x v="5140"/>
    <s v="CUST01784"/>
    <s v="POL02831"/>
    <x v="0"/>
    <s v="North"/>
    <n v="64862.86"/>
    <d v="2025-05-21T00:00:00"/>
    <m/>
    <s v="Under Review"/>
    <n v="11"/>
    <n v="10"/>
    <s v="AGT037"/>
    <s v="Motor"/>
    <s v="Standard"/>
    <n v="1"/>
    <s v="Valid"/>
    <x v="2"/>
    <x v="2"/>
  </r>
  <r>
    <x v="5141"/>
    <s v="CUST01717"/>
    <s v="POL02905"/>
    <x v="3"/>
    <s v="South"/>
    <n v="47624.63"/>
    <d v="2025-05-19T00:00:00"/>
    <d v="2025-06-02T00:00:00"/>
    <s v="Settled"/>
    <n v="14"/>
    <n v="10"/>
    <s v="AGT034"/>
    <s v="Motor"/>
    <s v="Manual Review"/>
    <n v="1"/>
    <s v="Valid"/>
    <x v="0"/>
    <x v="0"/>
  </r>
  <r>
    <x v="5142"/>
    <s v="CUST00888"/>
    <s v="POL02893"/>
    <x v="5"/>
    <s v="Central"/>
    <n v="274175.15000000002"/>
    <d v="2025-07-22T00:00:00"/>
    <m/>
    <s v="Pending"/>
    <n v="22"/>
    <n v="15"/>
    <s v="AGT012"/>
    <s v="Health"/>
    <s v="Manual Review"/>
    <n v="1"/>
    <s v="Valid"/>
    <x v="4"/>
    <x v="4"/>
  </r>
  <r>
    <x v="5143"/>
    <s v="CUST01307"/>
    <s v="POL01178"/>
    <x v="4"/>
    <s v="East"/>
    <n v="123068.31"/>
    <d v="2025-08-06T00:00:00"/>
    <d v="2025-08-20T00:00:00"/>
    <s v="Settled"/>
    <n v="14"/>
    <n v="15"/>
    <s v="AGT052"/>
    <s v="Health"/>
    <s v="Standard"/>
    <n v="1"/>
    <s v="Valid"/>
    <x v="0"/>
    <x v="3"/>
  </r>
  <r>
    <x v="5144"/>
    <s v="CUST00055"/>
    <s v="POL01866"/>
    <x v="1"/>
    <s v="South"/>
    <n v="755242.96"/>
    <d v="2025-02-06T00:00:00"/>
    <d v="2025-03-05T00:00:00"/>
    <s v="Settled"/>
    <n v="27"/>
    <n v="20"/>
    <s v="AGT067"/>
    <s v="Life"/>
    <s v="Manual Review"/>
    <n v="1"/>
    <s v="Valid"/>
    <x v="3"/>
    <x v="0"/>
  </r>
  <r>
    <x v="5145"/>
    <s v="CUST02266"/>
    <s v="POL01131"/>
    <x v="11"/>
    <s v="South"/>
    <n v="74432.69"/>
    <d v="2025-11-05T00:00:00"/>
    <m/>
    <s v="Pending"/>
    <n v="6"/>
    <n v="10"/>
    <s v="AGT001"/>
    <s v="Motor"/>
    <s v="Standard"/>
    <n v="1"/>
    <s v="Valid"/>
    <x v="3"/>
    <x v="0"/>
  </r>
  <r>
    <x v="5146"/>
    <s v="CUST00367"/>
    <s v="POL02690"/>
    <x v="2"/>
    <s v="North"/>
    <n v="674245.91"/>
    <d v="2025-05-05T00:00:00"/>
    <m/>
    <s v="Under Review"/>
    <n v="14"/>
    <n v="20"/>
    <s v="AGT075"/>
    <s v="Life"/>
    <s v="Standard"/>
    <n v="1"/>
    <s v="Valid"/>
    <x v="3"/>
    <x v="2"/>
  </r>
  <r>
    <x v="5147"/>
    <s v="CUST02438"/>
    <s v="POL01302"/>
    <x v="12"/>
    <s v="West"/>
    <n v="15654.18"/>
    <d v="2025-07-17T00:00:00"/>
    <d v="2025-07-20T00:00:00"/>
    <s v="Settled"/>
    <n v="3"/>
    <n v="7"/>
    <s v="AGT015"/>
    <s v="Travel"/>
    <s v="Standard"/>
    <n v="1"/>
    <s v="Valid"/>
    <x v="0"/>
    <x v="1"/>
  </r>
  <r>
    <x v="5148"/>
    <s v="CUST00012"/>
    <s v="POL01002"/>
    <x v="0"/>
    <s v="South"/>
    <n v="76449.64"/>
    <d v="2025-01-18T00:00:00"/>
    <d v="2025-01-27T00:00:00"/>
    <s v="Rejected"/>
    <n v="9"/>
    <n v="10"/>
    <s v="AGT073"/>
    <s v="Motor"/>
    <s v="Standard"/>
    <n v="1"/>
    <s v="Valid"/>
    <x v="3"/>
    <x v="0"/>
  </r>
  <r>
    <x v="5149"/>
    <s v="CUST00732"/>
    <s v="POL02193"/>
    <x v="0"/>
    <s v="Central"/>
    <n v="36943.519999999997"/>
    <d v="2025-07-26T00:00:00"/>
    <m/>
    <s v="Under Review"/>
    <n v="14"/>
    <n v="10"/>
    <s v="AGT060"/>
    <s v="Motor"/>
    <s v="Standard"/>
    <n v="1"/>
    <s v="Valid"/>
    <x v="2"/>
    <x v="4"/>
  </r>
  <r>
    <x v="5150"/>
    <s v="CUST02040"/>
    <s v="POL00158"/>
    <x v="5"/>
    <s v="East"/>
    <n v="63872.78"/>
    <d v="2025-02-05T00:00:00"/>
    <m/>
    <s v="Under Review"/>
    <n v="14"/>
    <n v="15"/>
    <s v="AGT072"/>
    <s v="Health"/>
    <s v="Standard"/>
    <n v="1"/>
    <s v="Valid"/>
    <x v="3"/>
    <x v="3"/>
  </r>
  <r>
    <x v="5151"/>
    <s v="CUST00059"/>
    <s v="POL01204"/>
    <x v="7"/>
    <s v="West"/>
    <n v="30822.87"/>
    <d v="2025-01-13T00:00:00"/>
    <m/>
    <s v="Pending"/>
    <n v="9"/>
    <n v="7"/>
    <s v="AGT016"/>
    <s v="Travel"/>
    <s v="Standard"/>
    <n v="1"/>
    <s v="Valid"/>
    <x v="1"/>
    <x v="1"/>
  </r>
  <r>
    <x v="5152"/>
    <s v="CUST01016"/>
    <s v="POL00661"/>
    <x v="3"/>
    <s v="North"/>
    <n v="59045.86"/>
    <d v="2025-11-16T00:00:00"/>
    <d v="2025-12-02T00:00:00"/>
    <s v="Rejected"/>
    <n v="16"/>
    <n v="12"/>
    <s v="AGT046"/>
    <s v="Home"/>
    <s v="Standard"/>
    <n v="1"/>
    <s v="Valid"/>
    <x v="0"/>
    <x v="2"/>
  </r>
  <r>
    <x v="5153"/>
    <s v="CUST02412"/>
    <s v="POL01197"/>
    <x v="12"/>
    <s v="North"/>
    <n v="11597.62"/>
    <d v="2025-02-13T00:00:00"/>
    <d v="2025-02-18T00:00:00"/>
    <s v="Settled"/>
    <n v="5"/>
    <n v="7"/>
    <s v="AGT007"/>
    <s v="Travel"/>
    <s v="Standard"/>
    <n v="1"/>
    <s v="Valid"/>
    <x v="1"/>
    <x v="2"/>
  </r>
  <r>
    <x v="5154"/>
    <s v="CUST02066"/>
    <s v="POL01436"/>
    <x v="3"/>
    <s v="South"/>
    <n v="208486.48"/>
    <d v="2025-09-07T00:00:00"/>
    <d v="2025-10-07T00:00:00"/>
    <s v="Settled"/>
    <n v="30"/>
    <n v="12"/>
    <s v="AGT036"/>
    <s v="Home"/>
    <s v="Fraud Review"/>
    <n v="1"/>
    <s v="Valid"/>
    <x v="0"/>
    <x v="0"/>
  </r>
  <r>
    <x v="5155"/>
    <s v="CUST00288"/>
    <s v="POL00204"/>
    <x v="5"/>
    <s v="North"/>
    <n v="28510.13"/>
    <d v="2025-06-30T00:00:00"/>
    <d v="2025-07-09T00:00:00"/>
    <s v="Settled"/>
    <n v="9"/>
    <n v="15"/>
    <s v="AGT015"/>
    <s v="Health"/>
    <s v="Standard"/>
    <n v="1"/>
    <s v="Valid"/>
    <x v="1"/>
    <x v="2"/>
  </r>
  <r>
    <x v="5156"/>
    <s v="CUST00478"/>
    <s v="POL02767"/>
    <x v="7"/>
    <s v="Central"/>
    <n v="89994.84"/>
    <d v="2025-03-22T00:00:00"/>
    <m/>
    <s v="Under Review"/>
    <n v="3"/>
    <n v="7"/>
    <s v="AGT006"/>
    <s v="Travel"/>
    <s v="Standard"/>
    <n v="1"/>
    <s v="Valid"/>
    <x v="0"/>
    <x v="4"/>
  </r>
  <r>
    <x v="5157"/>
    <s v="CUST02358"/>
    <s v="POL01334"/>
    <x v="9"/>
    <s v="West"/>
    <n v="64734.92"/>
    <d v="2025-05-04T00:00:00"/>
    <d v="2025-05-09T00:00:00"/>
    <s v="Settled"/>
    <n v="5"/>
    <n v="12"/>
    <s v="AGT067"/>
    <s v="Home"/>
    <s v="Standard"/>
    <n v="1"/>
    <s v="Valid"/>
    <x v="0"/>
    <x v="1"/>
  </r>
  <r>
    <x v="5158"/>
    <s v="CUST01472"/>
    <s v="POL01149"/>
    <x v="2"/>
    <s v="South"/>
    <n v="433552.78"/>
    <d v="2025-02-17T00:00:00"/>
    <d v="2025-03-04T00:00:00"/>
    <s v="Settled"/>
    <n v="15"/>
    <n v="20"/>
    <s v="AGT061"/>
    <s v="Life"/>
    <s v="Standard"/>
    <n v="1"/>
    <s v="Valid"/>
    <x v="2"/>
    <x v="0"/>
  </r>
  <r>
    <x v="5159"/>
    <s v="CUST00020"/>
    <s v="POL00479"/>
    <x v="3"/>
    <s v="East"/>
    <n v="165137.38"/>
    <d v="2025-07-23T00:00:00"/>
    <d v="2025-08-03T00:00:00"/>
    <s v="Settled"/>
    <n v="11"/>
    <n v="12"/>
    <s v="AGT028"/>
    <s v="Home"/>
    <s v="Standard"/>
    <n v="1"/>
    <s v="Valid"/>
    <x v="2"/>
    <x v="3"/>
  </r>
  <r>
    <x v="5160"/>
    <s v="CUST00184"/>
    <s v="POL03187"/>
    <x v="4"/>
    <s v="East"/>
    <n v="41429.39"/>
    <d v="2025-10-06T00:00:00"/>
    <d v="2025-10-29T00:00:00"/>
    <s v="Settled"/>
    <n v="23"/>
    <n v="15"/>
    <s v="AGT034"/>
    <s v="Health"/>
    <s v="Standard"/>
    <n v="1"/>
    <s v="Valid"/>
    <x v="1"/>
    <x v="3"/>
  </r>
  <r>
    <x v="5161"/>
    <s v="CUST00663"/>
    <s v="POL02738"/>
    <x v="2"/>
    <s v="East"/>
    <n v="404581.66"/>
    <d v="2025-05-09T00:00:00"/>
    <d v="2025-06-05T00:00:00"/>
    <s v="Settled"/>
    <n v="27"/>
    <n v="20"/>
    <s v="AGT043"/>
    <s v="Life"/>
    <s v="Manual Review"/>
    <n v="1"/>
    <s v="Valid"/>
    <x v="2"/>
    <x v="3"/>
  </r>
  <r>
    <x v="5162"/>
    <s v="CUST00645"/>
    <s v="POL01543"/>
    <x v="4"/>
    <s v="North"/>
    <n v="95032.8"/>
    <d v="2025-11-08T00:00:00"/>
    <d v="2025-12-02T00:00:00"/>
    <s v="Rejected"/>
    <n v="24"/>
    <n v="15"/>
    <s v="AGT049"/>
    <s v="Health"/>
    <s v="Fraud Review"/>
    <n v="1"/>
    <s v="Valid"/>
    <x v="0"/>
    <x v="2"/>
  </r>
  <r>
    <x v="5163"/>
    <s v="CUST01888"/>
    <s v="POL01071"/>
    <x v="4"/>
    <s v="South"/>
    <n v="128120.84"/>
    <d v="2025-02-28T00:00:00"/>
    <d v="2025-03-09T00:00:00"/>
    <s v="Settled"/>
    <n v="9"/>
    <n v="15"/>
    <s v="AGT047"/>
    <s v="Health"/>
    <s v="Fast Track"/>
    <n v="1"/>
    <s v="Valid"/>
    <x v="2"/>
    <x v="0"/>
  </r>
  <r>
    <x v="5164"/>
    <s v="CUST01707"/>
    <s v="POL01496"/>
    <x v="10"/>
    <s v="North"/>
    <n v="65852.800000000003"/>
    <d v="2025-11-11T00:00:00"/>
    <d v="2025-11-12T00:00:00"/>
    <s v="Settled"/>
    <n v="1"/>
    <n v="7"/>
    <s v="AGT025"/>
    <s v="Travel"/>
    <s v="Fast Track"/>
    <n v="1"/>
    <s v="Valid"/>
    <x v="2"/>
    <x v="2"/>
  </r>
  <r>
    <x v="5165"/>
    <s v="CUST01095"/>
    <s v="POL03075"/>
    <x v="0"/>
    <s v="Central"/>
    <n v="110308.66"/>
    <d v="2025-09-24T00:00:00"/>
    <d v="2025-10-06T00:00:00"/>
    <s v="Settled"/>
    <n v="12"/>
    <n v="10"/>
    <s v="AGT030"/>
    <s v="Motor"/>
    <s v="Standard"/>
    <n v="1"/>
    <s v="Valid"/>
    <x v="2"/>
    <x v="4"/>
  </r>
  <r>
    <x v="5166"/>
    <s v="CUST00648"/>
    <s v="POL00709"/>
    <x v="11"/>
    <s v="South"/>
    <n v="36964.03"/>
    <d v="2025-01-23T00:00:00"/>
    <d v="2025-02-03T00:00:00"/>
    <s v="Settled"/>
    <n v="11"/>
    <n v="10"/>
    <s v="AGT080"/>
    <s v="Motor"/>
    <s v="Standard"/>
    <n v="1"/>
    <s v="Valid"/>
    <x v="0"/>
    <x v="0"/>
  </r>
  <r>
    <x v="5167"/>
    <s v="CUST02046"/>
    <s v="POL02191"/>
    <x v="3"/>
    <s v="West"/>
    <n v="100692"/>
    <d v="2025-10-10T00:00:00"/>
    <d v="2025-10-25T00:00:00"/>
    <s v="Settled"/>
    <n v="15"/>
    <n v="12"/>
    <s v="AGT008"/>
    <s v="Home"/>
    <s v="Standard"/>
    <n v="1"/>
    <s v="Valid"/>
    <x v="3"/>
    <x v="1"/>
  </r>
  <r>
    <x v="5168"/>
    <s v="CUST02406"/>
    <s v="POL02892"/>
    <x v="2"/>
    <s v="Central"/>
    <n v="175592.36"/>
    <d v="2025-01-22T00:00:00"/>
    <d v="2025-02-21T00:00:00"/>
    <s v="Settled"/>
    <n v="30"/>
    <n v="20"/>
    <s v="AGT033"/>
    <s v="Life"/>
    <s v="Manual Review"/>
    <n v="1"/>
    <s v="Valid"/>
    <x v="1"/>
    <x v="4"/>
  </r>
  <r>
    <x v="5169"/>
    <s v="CUST01196"/>
    <s v="POL02420"/>
    <x v="1"/>
    <s v="South"/>
    <n v="206333.61"/>
    <d v="2025-11-20T00:00:00"/>
    <d v="2025-12-16T00:00:00"/>
    <s v="Settled"/>
    <n v="26"/>
    <n v="20"/>
    <s v="AGT021"/>
    <s v="Life"/>
    <s v="Manual Review"/>
    <n v="1"/>
    <s v="Valid"/>
    <x v="3"/>
    <x v="0"/>
  </r>
  <r>
    <x v="5170"/>
    <s v="CUST00318"/>
    <s v="POL02785"/>
    <x v="0"/>
    <s v="North"/>
    <n v="89260.38"/>
    <d v="2025-08-15T00:00:00"/>
    <d v="2025-08-23T00:00:00"/>
    <s v="Settled"/>
    <n v="8"/>
    <n v="10"/>
    <s v="AGT020"/>
    <s v="Motor"/>
    <s v="Standard"/>
    <n v="1"/>
    <s v="Valid"/>
    <x v="1"/>
    <x v="2"/>
  </r>
  <r>
    <x v="5171"/>
    <s v="CUST01291"/>
    <s v="POL03033"/>
    <x v="0"/>
    <s v="South"/>
    <n v="96321.77"/>
    <d v="2025-03-09T00:00:00"/>
    <m/>
    <s v="Under Review"/>
    <n v="9"/>
    <n v="10"/>
    <s v="AGT013"/>
    <s v="Motor"/>
    <s v="Fast Track"/>
    <n v="1"/>
    <s v="Valid"/>
    <x v="3"/>
    <x v="0"/>
  </r>
  <r>
    <x v="5172"/>
    <s v="CUST00688"/>
    <s v="POL00192"/>
    <x v="8"/>
    <s v="West"/>
    <n v="437949.97"/>
    <d v="2025-11-01T00:00:00"/>
    <d v="2025-11-21T00:00:00"/>
    <s v="Settled"/>
    <n v="20"/>
    <n v="20"/>
    <s v="AGT008"/>
    <s v="Life"/>
    <s v="Standard"/>
    <n v="1"/>
    <s v="Valid"/>
    <x v="4"/>
    <x v="1"/>
  </r>
  <r>
    <x v="5173"/>
    <s v="CUST01729"/>
    <s v="POL00765"/>
    <x v="4"/>
    <s v="East"/>
    <n v="102485.73"/>
    <d v="2025-04-15T00:00:00"/>
    <d v="2025-04-27T00:00:00"/>
    <s v="Settled"/>
    <n v="12"/>
    <n v="15"/>
    <s v="AGT073"/>
    <s v="Health"/>
    <s v="Fast Track"/>
    <n v="1"/>
    <s v="Valid"/>
    <x v="1"/>
    <x v="3"/>
  </r>
  <r>
    <x v="5174"/>
    <s v="CUST00676"/>
    <s v="POL00463"/>
    <x v="0"/>
    <s v="North"/>
    <n v="86556.44"/>
    <d v="2025-02-09T00:00:00"/>
    <m/>
    <s v="Pending"/>
    <n v="6"/>
    <n v="10"/>
    <s v="AGT070"/>
    <s v="Motor"/>
    <s v="Fast Track"/>
    <n v="1"/>
    <s v="Valid"/>
    <x v="2"/>
    <x v="2"/>
  </r>
  <r>
    <x v="5175"/>
    <s v="CUST01649"/>
    <s v="POL01816"/>
    <x v="4"/>
    <s v="North"/>
    <n v="63249.08"/>
    <d v="2025-04-04T00:00:00"/>
    <d v="2025-04-12T00:00:00"/>
    <s v="Settled"/>
    <n v="8"/>
    <n v="15"/>
    <s v="AGT060"/>
    <s v="Health"/>
    <s v="Standard"/>
    <n v="1"/>
    <s v="Valid"/>
    <x v="3"/>
    <x v="2"/>
  </r>
  <r>
    <x v="5176"/>
    <s v="CUST01928"/>
    <s v="POL01304"/>
    <x v="14"/>
    <s v="West"/>
    <n v="204566.23"/>
    <d v="2025-10-16T00:00:00"/>
    <d v="2025-11-02T00:00:00"/>
    <s v="Settled"/>
    <n v="17"/>
    <n v="15"/>
    <s v="AGT075"/>
    <s v="Health"/>
    <s v="Standard"/>
    <n v="1"/>
    <s v="Valid"/>
    <x v="2"/>
    <x v="1"/>
  </r>
  <r>
    <x v="5177"/>
    <s v="CUST01316"/>
    <s v="POL00131"/>
    <x v="6"/>
    <s v="West"/>
    <n v="169814.91"/>
    <d v="2025-11-07T00:00:00"/>
    <d v="2025-11-17T00:00:00"/>
    <s v="Settled"/>
    <n v="10"/>
    <n v="12"/>
    <s v="AGT066"/>
    <s v="Home"/>
    <s v="Standard"/>
    <n v="1"/>
    <s v="Valid"/>
    <x v="3"/>
    <x v="1"/>
  </r>
  <r>
    <x v="5178"/>
    <s v="CUST01918"/>
    <s v="POL01785"/>
    <x v="4"/>
    <s v="North"/>
    <n v="83846.25"/>
    <d v="2025-11-06T00:00:00"/>
    <d v="2025-11-15T00:00:00"/>
    <s v="Rejected"/>
    <n v="9"/>
    <n v="15"/>
    <s v="AGT011"/>
    <s v="Health"/>
    <s v="Standard"/>
    <n v="1"/>
    <s v="Valid"/>
    <x v="2"/>
    <x v="2"/>
  </r>
  <r>
    <x v="5179"/>
    <s v="CUST00595"/>
    <s v="POL00323"/>
    <x v="12"/>
    <s v="West"/>
    <n v="62381.46"/>
    <d v="2025-07-19T00:00:00"/>
    <d v="2025-08-01T00:00:00"/>
    <s v="Settled"/>
    <n v="13"/>
    <n v="7"/>
    <s v="AGT065"/>
    <s v="Travel"/>
    <s v="Fast Track"/>
    <n v="1"/>
    <s v="Valid"/>
    <x v="1"/>
    <x v="1"/>
  </r>
  <r>
    <x v="5180"/>
    <s v="CUST01928"/>
    <s v="POL01304"/>
    <x v="5"/>
    <s v="South"/>
    <n v="60812.03"/>
    <d v="2025-03-03T00:00:00"/>
    <d v="2025-03-17T00:00:00"/>
    <s v="Settled"/>
    <n v="14"/>
    <n v="15"/>
    <s v="AGT065"/>
    <s v="Health"/>
    <s v="Fast Track"/>
    <n v="1"/>
    <s v="Valid"/>
    <x v="2"/>
    <x v="0"/>
  </r>
  <r>
    <x v="5181"/>
    <s v="CUST02242"/>
    <s v="POL01174"/>
    <x v="11"/>
    <s v="North"/>
    <n v="70253.5"/>
    <d v="2025-11-05T00:00:00"/>
    <d v="2025-11-08T00:00:00"/>
    <s v="Settled"/>
    <n v="3"/>
    <n v="10"/>
    <s v="AGT001"/>
    <s v="Motor"/>
    <s v="Standard"/>
    <n v="1"/>
    <s v="Valid"/>
    <x v="3"/>
    <x v="2"/>
  </r>
  <r>
    <x v="5182"/>
    <s v="CUST01949"/>
    <s v="POL02860"/>
    <x v="11"/>
    <s v="South"/>
    <n v="116287.67"/>
    <d v="2025-06-23T00:00:00"/>
    <d v="2025-07-05T00:00:00"/>
    <s v="Settled"/>
    <n v="12"/>
    <n v="10"/>
    <s v="AGT071"/>
    <s v="Motor"/>
    <s v="Standard"/>
    <n v="1"/>
    <s v="Valid"/>
    <x v="1"/>
    <x v="0"/>
  </r>
  <r>
    <x v="5183"/>
    <s v="CUST02035"/>
    <s v="POL02185"/>
    <x v="6"/>
    <s v="West"/>
    <n v="49835.62"/>
    <d v="2025-10-25T00:00:00"/>
    <m/>
    <s v="Pending"/>
    <n v="20"/>
    <n v="12"/>
    <s v="AGT060"/>
    <s v="Home"/>
    <s v="Fraud Review"/>
    <n v="1"/>
    <s v="Valid"/>
    <x v="1"/>
    <x v="1"/>
  </r>
  <r>
    <x v="5184"/>
    <s v="CUST00118"/>
    <s v="POL01998"/>
    <x v="13"/>
    <s v="West"/>
    <n v="360464.39"/>
    <d v="2025-02-02T00:00:00"/>
    <d v="2025-02-21T00:00:00"/>
    <s v="Settled"/>
    <n v="19"/>
    <n v="15"/>
    <s v="AGT080"/>
    <s v="Health"/>
    <s v="Manual Review"/>
    <n v="1"/>
    <s v="Valid"/>
    <x v="4"/>
    <x v="1"/>
  </r>
  <r>
    <x v="5185"/>
    <s v="CUST01163"/>
    <s v="POL02662"/>
    <x v="11"/>
    <s v="East"/>
    <n v="44328.49"/>
    <d v="2025-03-23T00:00:00"/>
    <d v="2025-04-22T00:00:00"/>
    <s v="Settled"/>
    <n v="30"/>
    <n v="10"/>
    <s v="AGT039"/>
    <s v="Motor"/>
    <s v="Fraud Review"/>
    <n v="1"/>
    <s v="Valid"/>
    <x v="4"/>
    <x v="3"/>
  </r>
  <r>
    <x v="5186"/>
    <s v="CUST01556"/>
    <s v="POL00578"/>
    <x v="8"/>
    <s v="South"/>
    <n v="223552.07"/>
    <d v="2025-03-18T00:00:00"/>
    <m/>
    <s v="Pending"/>
    <n v="21"/>
    <n v="20"/>
    <s v="AGT060"/>
    <s v="Life"/>
    <s v="Standard"/>
    <n v="1"/>
    <s v="Valid"/>
    <x v="0"/>
    <x v="0"/>
  </r>
  <r>
    <x v="5187"/>
    <s v="CUST00267"/>
    <s v="POL00821"/>
    <x v="12"/>
    <s v="South"/>
    <n v="30394.69"/>
    <d v="2025-05-23T00:00:00"/>
    <d v="2025-05-28T00:00:00"/>
    <s v="Settled"/>
    <n v="5"/>
    <n v="7"/>
    <s v="AGT062"/>
    <s v="Travel"/>
    <s v="Standard"/>
    <n v="1"/>
    <s v="Valid"/>
    <x v="1"/>
    <x v="0"/>
  </r>
  <r>
    <x v="5188"/>
    <s v="CUST00360"/>
    <s v="POL02408"/>
    <x v="0"/>
    <s v="South"/>
    <n v="105152.11"/>
    <d v="2025-10-12T00:00:00"/>
    <m/>
    <s v="Under Review"/>
    <n v="10"/>
    <n v="10"/>
    <s v="AGT054"/>
    <s v="Motor"/>
    <s v="Standard"/>
    <n v="1"/>
    <s v="Valid"/>
    <x v="1"/>
    <x v="0"/>
  </r>
  <r>
    <x v="5189"/>
    <s v="CUST00664"/>
    <s v="POL02398"/>
    <x v="5"/>
    <s v="South"/>
    <n v="146319.69"/>
    <d v="2025-05-19T00:00:00"/>
    <d v="2025-05-24T00:00:00"/>
    <s v="Settled"/>
    <n v="5"/>
    <n v="15"/>
    <s v="AGT077"/>
    <s v="Health"/>
    <s v="Standard"/>
    <n v="1"/>
    <s v="Valid"/>
    <x v="0"/>
    <x v="0"/>
  </r>
  <r>
    <x v="5190"/>
    <s v="CUST01507"/>
    <s v="POL00069"/>
    <x v="11"/>
    <s v="East"/>
    <n v="172231.09"/>
    <d v="2025-07-23T00:00:00"/>
    <d v="2025-07-31T00:00:00"/>
    <s v="Settled"/>
    <n v="8"/>
    <n v="10"/>
    <s v="AGT012"/>
    <s v="Motor"/>
    <s v="Standard"/>
    <n v="1"/>
    <s v="Valid"/>
    <x v="1"/>
    <x v="3"/>
  </r>
  <r>
    <x v="5191"/>
    <s v="CUST01102"/>
    <s v="POL00718"/>
    <x v="14"/>
    <s v="East"/>
    <n v="81544.19"/>
    <d v="2025-06-12T00:00:00"/>
    <d v="2025-06-27T00:00:00"/>
    <s v="Settled"/>
    <n v="15"/>
    <n v="15"/>
    <s v="AGT029"/>
    <s v="Health"/>
    <s v="Standard"/>
    <n v="1"/>
    <s v="Valid"/>
    <x v="2"/>
    <x v="3"/>
  </r>
  <r>
    <x v="5192"/>
    <s v="CUST01628"/>
    <s v="POL00727"/>
    <x v="6"/>
    <s v="North"/>
    <n v="136322.78"/>
    <d v="2025-11-16T00:00:00"/>
    <d v="2025-11-23T00:00:00"/>
    <s v="Settled"/>
    <n v="7"/>
    <n v="12"/>
    <s v="AGT008"/>
    <s v="Home"/>
    <s v="Standard"/>
    <n v="1"/>
    <s v="Valid"/>
    <x v="1"/>
    <x v="2"/>
  </r>
  <r>
    <x v="5193"/>
    <s v="CUST02434"/>
    <s v="POL00020"/>
    <x v="4"/>
    <s v="South"/>
    <n v="31275.39"/>
    <d v="2025-11-30T00:00:00"/>
    <d v="2025-12-24T00:00:00"/>
    <s v="Rejected"/>
    <n v="24"/>
    <n v="15"/>
    <s v="AGT049"/>
    <s v="Health"/>
    <s v="Fraud Review"/>
    <n v="1"/>
    <s v="Valid"/>
    <x v="3"/>
    <x v="0"/>
  </r>
  <r>
    <x v="5194"/>
    <s v="CUST00890"/>
    <s v="POL02117"/>
    <x v="4"/>
    <s v="North"/>
    <n v="42378.95"/>
    <d v="2025-10-18T00:00:00"/>
    <d v="2025-11-02T00:00:00"/>
    <s v="Settled"/>
    <n v="15"/>
    <n v="15"/>
    <s v="AGT002"/>
    <s v="Health"/>
    <s v="Standard"/>
    <n v="1"/>
    <s v="Valid"/>
    <x v="3"/>
    <x v="2"/>
  </r>
  <r>
    <x v="5195"/>
    <s v="CUST00739"/>
    <s v="POL00175"/>
    <x v="5"/>
    <m/>
    <n v="80101.490000000005"/>
    <d v="2025-02-28T00:00:00"/>
    <d v="2025-03-09T00:00:00"/>
    <s v="Settled"/>
    <n v="9"/>
    <n v="15"/>
    <s v="AGT025"/>
    <s v="Health"/>
    <s v="Fast Track"/>
    <n v="1"/>
    <s v="Valid"/>
    <x v="3"/>
    <x v="0"/>
  </r>
  <r>
    <x v="5196"/>
    <s v="CUST01966"/>
    <s v="POL02693"/>
    <x v="5"/>
    <s v="South"/>
    <n v="107260.62"/>
    <d v="2025-10-13T00:00:00"/>
    <d v="2025-10-21T00:00:00"/>
    <s v="Settled"/>
    <n v="8"/>
    <n v="15"/>
    <s v="AGT060"/>
    <s v="Health"/>
    <s v="Standard"/>
    <n v="1"/>
    <s v="Valid"/>
    <x v="2"/>
    <x v="0"/>
  </r>
  <r>
    <x v="5197"/>
    <s v="CUST01589"/>
    <s v="POL01874"/>
    <x v="4"/>
    <s v="West"/>
    <n v="82487.64"/>
    <d v="2025-09-15T00:00:00"/>
    <d v="2025-10-03T00:00:00"/>
    <s v="Settled"/>
    <n v="18"/>
    <n v="15"/>
    <s v="AGT072"/>
    <s v="Health"/>
    <s v="Manual Review"/>
    <n v="1"/>
    <s v="Valid"/>
    <x v="2"/>
    <x v="1"/>
  </r>
  <r>
    <x v="5198"/>
    <s v="CUST00450"/>
    <s v="POL02438"/>
    <x v="5"/>
    <s v="North"/>
    <n v="119511.89"/>
    <d v="2025-04-28T00:00:00"/>
    <m/>
    <s v="Pending"/>
    <n v="3"/>
    <n v="15"/>
    <s v="AGT018"/>
    <s v="Health"/>
    <s v="Standard"/>
    <n v="1"/>
    <s v="Valid"/>
    <x v="4"/>
    <x v="2"/>
  </r>
  <r>
    <x v="5199"/>
    <s v="CUST01407"/>
    <s v="POL01591"/>
    <x v="1"/>
    <s v="South"/>
    <n v="289131.92"/>
    <d v="2025-03-18T00:00:00"/>
    <d v="2025-04-23T00:00:00"/>
    <s v="Settled"/>
    <n v="36"/>
    <n v="20"/>
    <s v="AGT021"/>
    <s v="Life"/>
    <s v="Fraud Review"/>
    <n v="1"/>
    <s v="Valid"/>
    <x v="0"/>
    <x v="0"/>
  </r>
  <r>
    <x v="5200"/>
    <s v="CUST01801"/>
    <s v="POL03105"/>
    <x v="7"/>
    <s v="North"/>
    <n v="25767.71"/>
    <d v="2025-11-27T00:00:00"/>
    <d v="2025-12-04T00:00:00"/>
    <s v="Settled"/>
    <n v="7"/>
    <n v="7"/>
    <s v="AGT003"/>
    <s v="Travel"/>
    <s v="Standard"/>
    <n v="1"/>
    <s v="Valid"/>
    <x v="1"/>
    <x v="2"/>
  </r>
  <r>
    <x v="5201"/>
    <s v="CUST01617"/>
    <s v="POL00866"/>
    <x v="1"/>
    <s v="North"/>
    <n v="1427874.12"/>
    <d v="2025-09-04T00:00:00"/>
    <d v="2025-09-23T00:00:00"/>
    <s v="Settled"/>
    <n v="19"/>
    <n v="20"/>
    <s v="AGT029"/>
    <s v="Life"/>
    <s v="Standard"/>
    <n v="1"/>
    <s v="Valid"/>
    <x v="1"/>
    <x v="2"/>
  </r>
  <r>
    <x v="5202"/>
    <s v="CUST00046"/>
    <s v="POL01786"/>
    <x v="8"/>
    <s v="West"/>
    <n v="252826.76"/>
    <d v="2025-03-28T00:00:00"/>
    <m/>
    <s v="Pending"/>
    <n v="13"/>
    <n v="20"/>
    <s v="AGT057"/>
    <s v="Life"/>
    <s v="Fast Track"/>
    <n v="1"/>
    <s v="Valid"/>
    <x v="3"/>
    <x v="1"/>
  </r>
  <r>
    <x v="5203"/>
    <s v="CUST00965"/>
    <s v="POL00021"/>
    <x v="11"/>
    <s v="North"/>
    <n v="125521.32"/>
    <d v="2025-03-09T00:00:00"/>
    <d v="2025-03-21T00:00:00"/>
    <s v="Settled"/>
    <n v="12"/>
    <n v="10"/>
    <s v="AGT072"/>
    <s v="Motor"/>
    <s v="Standard"/>
    <n v="1"/>
    <s v="Valid"/>
    <x v="0"/>
    <x v="2"/>
  </r>
  <r>
    <x v="5204"/>
    <s v="CUST00649"/>
    <s v="POL02666"/>
    <x v="5"/>
    <s v="North"/>
    <n v="36376.870000000003"/>
    <d v="2025-07-18T00:00:00"/>
    <d v="2025-08-12T00:00:00"/>
    <s v="Settled"/>
    <n v="25"/>
    <n v="15"/>
    <s v="AGT034"/>
    <s v="Health"/>
    <s v="Fraud Review"/>
    <n v="1"/>
    <s v="Valid"/>
    <x v="4"/>
    <x v="2"/>
  </r>
  <r>
    <x v="5205"/>
    <s v="CUST01686"/>
    <s v="POL01818"/>
    <x v="11"/>
    <s v="South"/>
    <n v="70422.66"/>
    <d v="2025-06-26T00:00:00"/>
    <d v="2025-07-16T00:00:00"/>
    <s v="Settled"/>
    <n v="20"/>
    <n v="10"/>
    <s v="AGT009"/>
    <s v="Motor"/>
    <s v="Manual Review"/>
    <n v="1"/>
    <s v="Valid"/>
    <x v="0"/>
    <x v="0"/>
  </r>
  <r>
    <x v="5206"/>
    <s v="CUST00461"/>
    <s v="POL00563"/>
    <x v="3"/>
    <s v="South"/>
    <n v="41927.589999999997"/>
    <d v="2025-10-05T00:00:00"/>
    <d v="2025-10-11T00:00:00"/>
    <s v="Settled"/>
    <n v="6"/>
    <n v="10"/>
    <s v="AGT026"/>
    <s v="Motor"/>
    <s v="Standard"/>
    <n v="1"/>
    <s v="Valid"/>
    <x v="0"/>
    <x v="0"/>
  </r>
  <r>
    <x v="5207"/>
    <s v="CUST01670"/>
    <s v="POL02617"/>
    <x v="4"/>
    <s v="Central"/>
    <n v="307864.28000000003"/>
    <d v="2025-08-12T00:00:00"/>
    <d v="2025-08-29T00:00:00"/>
    <s v="Settled"/>
    <n v="17"/>
    <n v="15"/>
    <s v="AGT040"/>
    <s v="Health"/>
    <s v="Standard"/>
    <n v="1"/>
    <s v="Valid"/>
    <x v="1"/>
    <x v="4"/>
  </r>
  <r>
    <x v="5208"/>
    <s v="CUST02488"/>
    <s v="POL03166"/>
    <x v="3"/>
    <s v="Central"/>
    <n v="45238.51"/>
    <d v="2025-09-28T00:00:00"/>
    <m/>
    <s v="Under Review"/>
    <n v="25"/>
    <n v="10"/>
    <s v="AGT049"/>
    <s v="Motor"/>
    <s v="Fraud Review"/>
    <n v="1"/>
    <s v="Valid"/>
    <x v="2"/>
    <x v="4"/>
  </r>
  <r>
    <x v="5209"/>
    <s v="CUST01687"/>
    <s v="POL00220"/>
    <x v="8"/>
    <s v="South"/>
    <n v="294034.48"/>
    <d v="2025-05-25T00:00:00"/>
    <m/>
    <s v="Under Review"/>
    <n v="16"/>
    <n v="20"/>
    <s v="AGT047"/>
    <s v="Life"/>
    <s v="Fast Track"/>
    <n v="1"/>
    <s v="Valid"/>
    <x v="2"/>
    <x v="0"/>
  </r>
  <r>
    <x v="5210"/>
    <s v="CUST00369"/>
    <s v="POL02707"/>
    <x v="10"/>
    <s v="North"/>
    <n v="17565.37"/>
    <d v="2025-11-20T00:00:00"/>
    <m/>
    <s v="Pending"/>
    <n v="17"/>
    <n v="7"/>
    <s v="AGT065"/>
    <s v="Travel"/>
    <s v="Standard"/>
    <n v="1"/>
    <s v="Valid"/>
    <x v="4"/>
    <x v="2"/>
  </r>
  <r>
    <x v="5211"/>
    <s v="CUST00801"/>
    <s v="POL02357"/>
    <x v="5"/>
    <s v="East"/>
    <n v="47859.98"/>
    <d v="2025-11-19T00:00:00"/>
    <d v="2025-12-13T00:00:00"/>
    <s v="Settled"/>
    <n v="24"/>
    <n v="15"/>
    <s v="AGT047"/>
    <s v="Health"/>
    <s v="Fraud Review"/>
    <n v="1"/>
    <s v="Valid"/>
    <x v="4"/>
    <x v="3"/>
  </r>
  <r>
    <x v="5212"/>
    <s v="CUST01385"/>
    <s v="POL01135"/>
    <x v="14"/>
    <s v="East"/>
    <n v="80893.59"/>
    <d v="2025-11-12T00:00:00"/>
    <m/>
    <s v="Pending"/>
    <n v="23"/>
    <n v="15"/>
    <s v="AGT033"/>
    <s v="Health"/>
    <s v="Fraud Review"/>
    <n v="1"/>
    <s v="Valid"/>
    <x v="4"/>
    <x v="3"/>
  </r>
  <r>
    <x v="5213"/>
    <s v="CUST01259"/>
    <s v="POL02031"/>
    <x v="0"/>
    <s v="East"/>
    <n v="82273.64"/>
    <d v="2025-08-24T00:00:00"/>
    <d v="2025-09-11T00:00:00"/>
    <s v="Settled"/>
    <n v="18"/>
    <n v="10"/>
    <s v="AGT010"/>
    <s v="Motor"/>
    <s v="Manual Review"/>
    <n v="1"/>
    <s v="Valid"/>
    <x v="4"/>
    <x v="3"/>
  </r>
  <r>
    <x v="5214"/>
    <s v="CUST02452"/>
    <s v="POL02514"/>
    <x v="12"/>
    <s v="North"/>
    <n v="59659.37"/>
    <d v="2025-05-06T00:00:00"/>
    <d v="2025-05-18T00:00:00"/>
    <s v="Settled"/>
    <n v="12"/>
    <n v="7"/>
    <s v="AGT075"/>
    <s v="Travel"/>
    <s v="Fraud Review"/>
    <n v="1"/>
    <s v="Valid"/>
    <x v="0"/>
    <x v="2"/>
  </r>
  <r>
    <x v="5215"/>
    <s v="CUST01734"/>
    <s v="POL01534"/>
    <x v="14"/>
    <s v="North"/>
    <n v="58338.31"/>
    <d v="2025-02-22T00:00:00"/>
    <d v="2025-03-15T00:00:00"/>
    <s v="Settled"/>
    <n v="21"/>
    <n v="15"/>
    <s v="AGT004"/>
    <s v="Health"/>
    <s v="Standard"/>
    <n v="1"/>
    <s v="Valid"/>
    <x v="0"/>
    <x v="2"/>
  </r>
  <r>
    <x v="5216"/>
    <s v="CUST01748"/>
    <s v="POL02133"/>
    <x v="4"/>
    <s v="North"/>
    <n v="57707.49"/>
    <d v="2025-07-07T00:00:00"/>
    <d v="2025-07-23T00:00:00"/>
    <s v="Settled"/>
    <n v="16"/>
    <n v="15"/>
    <s v="AGT027"/>
    <s v="Health"/>
    <s v="Standard"/>
    <n v="1"/>
    <s v="Valid"/>
    <x v="2"/>
    <x v="2"/>
  </r>
  <r>
    <x v="5217"/>
    <s v="CUST00093"/>
    <s v="POL00155"/>
    <x v="13"/>
    <s v="South"/>
    <n v="195972.96"/>
    <d v="2025-05-05T00:00:00"/>
    <d v="2025-05-15T00:00:00"/>
    <s v="Settled"/>
    <n v="10"/>
    <n v="15"/>
    <s v="AGT034"/>
    <s v="Health"/>
    <s v="Fast Track"/>
    <n v="1"/>
    <s v="Valid"/>
    <x v="0"/>
    <x v="0"/>
  </r>
  <r>
    <x v="5218"/>
    <s v="CUST00351"/>
    <s v="POL02961"/>
    <x v="2"/>
    <s v="East"/>
    <n v="845406.01"/>
    <d v="2025-02-26T00:00:00"/>
    <d v="2025-04-06T00:00:00"/>
    <s v="Settled"/>
    <n v="39"/>
    <n v="20"/>
    <s v="AGT072"/>
    <s v="Life"/>
    <s v="Fraud Review"/>
    <n v="1"/>
    <s v="Valid"/>
    <x v="3"/>
    <x v="3"/>
  </r>
  <r>
    <x v="5219"/>
    <s v="CUST02299"/>
    <s v="POL02956"/>
    <x v="9"/>
    <s v="Central"/>
    <n v="104144.61"/>
    <d v="2025-04-15T00:00:00"/>
    <d v="2025-05-02T00:00:00"/>
    <s v="Settled"/>
    <n v="17"/>
    <n v="12"/>
    <s v="AGT037"/>
    <s v="Home"/>
    <s v="Standard"/>
    <n v="1"/>
    <s v="Valid"/>
    <x v="0"/>
    <x v="4"/>
  </r>
  <r>
    <x v="5220"/>
    <s v="CUST01100"/>
    <s v="POL00673"/>
    <x v="3"/>
    <s v="South"/>
    <n v="87978.41"/>
    <d v="2025-09-25T00:00:00"/>
    <m/>
    <s v="Under Review"/>
    <n v="13"/>
    <n v="10"/>
    <s v="AGT034"/>
    <s v="Motor"/>
    <s v="Manual Review"/>
    <n v="1"/>
    <s v="Valid"/>
    <x v="3"/>
    <x v="0"/>
  </r>
  <r>
    <x v="5221"/>
    <s v="CUST01413"/>
    <s v="POL01528"/>
    <x v="8"/>
    <s v="West"/>
    <n v="888031.05"/>
    <d v="2025-04-09T00:00:00"/>
    <d v="2025-04-26T00:00:00"/>
    <s v="Settled"/>
    <n v="17"/>
    <n v="20"/>
    <s v="AGT076"/>
    <s v="Life"/>
    <s v="Standard"/>
    <n v="1"/>
    <s v="Valid"/>
    <x v="4"/>
    <x v="1"/>
  </r>
  <r>
    <x v="5222"/>
    <s v="CUST00562"/>
    <s v="POL00764"/>
    <x v="6"/>
    <s v="South"/>
    <n v="615366.71"/>
    <d v="2025-02-02T00:00:00"/>
    <d v="2025-02-15T00:00:00"/>
    <s v="Settled"/>
    <n v="13"/>
    <n v="12"/>
    <s v="AGT030"/>
    <s v="Home"/>
    <s v="Standard"/>
    <n v="1"/>
    <s v="Valid"/>
    <x v="1"/>
    <x v="0"/>
  </r>
  <r>
    <x v="5223"/>
    <s v="CUST00424"/>
    <s v="POL01279"/>
    <x v="0"/>
    <s v="North"/>
    <n v="85340.26"/>
    <d v="2025-03-12T00:00:00"/>
    <d v="2025-03-19T00:00:00"/>
    <s v="Settled"/>
    <n v="7"/>
    <n v="10"/>
    <s v="AGT061"/>
    <s v="Motor"/>
    <s v="Standard"/>
    <n v="1"/>
    <s v="Valid"/>
    <x v="0"/>
    <x v="2"/>
  </r>
  <r>
    <x v="5224"/>
    <s v="CUST00389"/>
    <s v="POL00881"/>
    <x v="11"/>
    <s v="West"/>
    <n v="106064.03"/>
    <d v="2025-03-01T00:00:00"/>
    <d v="2025-03-05T00:00:00"/>
    <s v="Settled"/>
    <n v="4"/>
    <n v="10"/>
    <s v="AGT003"/>
    <s v="Motor"/>
    <s v="Standard"/>
    <n v="1"/>
    <s v="Valid"/>
    <x v="2"/>
    <x v="1"/>
  </r>
  <r>
    <x v="5225"/>
    <s v="CUST02321"/>
    <s v="POL02757"/>
    <x v="5"/>
    <s v="North"/>
    <n v="92668.12"/>
    <d v="2025-03-04T00:00:00"/>
    <d v="2025-03-14T00:00:00"/>
    <s v="Settled"/>
    <n v="10"/>
    <n v="15"/>
    <s v="AGT048"/>
    <s v="Health"/>
    <s v="Standard"/>
    <n v="1"/>
    <s v="Valid"/>
    <x v="0"/>
    <x v="2"/>
  </r>
  <r>
    <x v="5226"/>
    <s v="CUST01297"/>
    <s v="POL02224"/>
    <x v="4"/>
    <s v="Central"/>
    <n v="32477.93"/>
    <d v="2025-05-24T00:00:00"/>
    <d v="2025-06-09T00:00:00"/>
    <s v="Settled"/>
    <n v="16"/>
    <n v="15"/>
    <s v="AGT059"/>
    <s v="Health"/>
    <s v="Standard"/>
    <n v="1"/>
    <s v="Valid"/>
    <x v="0"/>
    <x v="4"/>
  </r>
  <r>
    <x v="5227"/>
    <s v="CUST01487"/>
    <s v="POL02706"/>
    <x v="11"/>
    <s v="Central"/>
    <n v="81420.17"/>
    <d v="2025-10-18T00:00:00"/>
    <d v="2025-11-16T00:00:00"/>
    <s v="Settled"/>
    <n v="29"/>
    <n v="10"/>
    <s v="AGT017"/>
    <s v="Motor"/>
    <s v="Fraud Review"/>
    <n v="1"/>
    <s v="Valid"/>
    <x v="3"/>
    <x v="4"/>
  </r>
  <r>
    <x v="5228"/>
    <s v="CUST00044"/>
    <s v="POL02538"/>
    <x v="10"/>
    <s v="North"/>
    <n v="73146.8"/>
    <d v="2025-05-05T00:00:00"/>
    <m/>
    <s v="Under Review"/>
    <n v="1"/>
    <n v="7"/>
    <s v="AGT061"/>
    <s v="Travel"/>
    <s v="Fast Track"/>
    <n v="1"/>
    <s v="Valid"/>
    <x v="3"/>
    <x v="2"/>
  </r>
  <r>
    <x v="5229"/>
    <s v="CUST00355"/>
    <s v="POL02328"/>
    <x v="4"/>
    <s v="North"/>
    <n v="52096.71"/>
    <d v="2025-11-27T00:00:00"/>
    <d v="2025-12-08T00:00:00"/>
    <s v="Settled"/>
    <n v="11"/>
    <n v="15"/>
    <s v="AGT073"/>
    <s v="Health"/>
    <s v="Standard"/>
    <n v="1"/>
    <s v="Valid"/>
    <x v="0"/>
    <x v="2"/>
  </r>
  <r>
    <x v="5230"/>
    <s v="CUST00662"/>
    <s v="POL00534"/>
    <x v="14"/>
    <s v="North"/>
    <n v="25463.41"/>
    <d v="2025-10-17T00:00:00"/>
    <d v="2025-10-29T00:00:00"/>
    <s v="Settled"/>
    <n v="12"/>
    <n v="15"/>
    <s v="AGT005"/>
    <s v="Health"/>
    <s v="Standard"/>
    <n v="1"/>
    <s v="Valid"/>
    <x v="4"/>
    <x v="2"/>
  </r>
  <r>
    <x v="5231"/>
    <s v="CUST02214"/>
    <s v="POL02654"/>
    <x v="0"/>
    <s v="Central"/>
    <n v="95433.91"/>
    <d v="2025-02-23T00:00:00"/>
    <d v="2025-02-25T00:00:00"/>
    <s v="Settled"/>
    <n v="2"/>
    <n v="10"/>
    <s v="AGT016"/>
    <s v="Motor"/>
    <s v="Fast Track"/>
    <n v="1"/>
    <s v="Valid"/>
    <x v="4"/>
    <x v="4"/>
  </r>
  <r>
    <x v="5232"/>
    <s v="CUST00356"/>
    <s v="POL02506"/>
    <x v="14"/>
    <s v="North"/>
    <n v="27141.55"/>
    <d v="2025-07-21T00:00:00"/>
    <d v="2025-08-04T00:00:00"/>
    <s v="Settled"/>
    <n v="14"/>
    <n v="15"/>
    <s v="AGT012"/>
    <s v="Health"/>
    <s v="Standard"/>
    <n v="1"/>
    <s v="Valid"/>
    <x v="4"/>
    <x v="2"/>
  </r>
  <r>
    <x v="5233"/>
    <s v="CUST00501"/>
    <s v="POL00398"/>
    <x v="5"/>
    <s v="West"/>
    <n v="30593.74"/>
    <d v="2025-09-22T00:00:00"/>
    <d v="2025-10-03T00:00:00"/>
    <s v="Settled"/>
    <n v="11"/>
    <n v="15"/>
    <s v="AGT076"/>
    <s v="Health"/>
    <s v="Standard"/>
    <n v="1"/>
    <s v="Valid"/>
    <x v="0"/>
    <x v="1"/>
  </r>
  <r>
    <x v="5234"/>
    <s v="CUST01881"/>
    <s v="POL00281"/>
    <x v="5"/>
    <s v="South"/>
    <n v="29376.29"/>
    <d v="2025-08-26T00:00:00"/>
    <m/>
    <s v="Pending"/>
    <n v="7"/>
    <n v="15"/>
    <s v="AGT024"/>
    <s v="Health"/>
    <s v="Standard"/>
    <n v="1"/>
    <s v="Valid"/>
    <x v="1"/>
    <x v="0"/>
  </r>
  <r>
    <x v="5235"/>
    <s v="CUST02204"/>
    <s v="POL02435"/>
    <x v="4"/>
    <s v="East"/>
    <n v="23121.72"/>
    <d v="2025-03-18T00:00:00"/>
    <m/>
    <s v="Pending"/>
    <n v="10"/>
    <n v="15"/>
    <s v="AGT076"/>
    <s v="Health"/>
    <s v="Fast Track"/>
    <n v="1"/>
    <s v="Valid"/>
    <x v="3"/>
    <x v="3"/>
  </r>
  <r>
    <x v="5236"/>
    <s v="CUST01322"/>
    <s v="POL01249"/>
    <x v="7"/>
    <s v="North"/>
    <n v="59649.63"/>
    <d v="2025-08-26T00:00:00"/>
    <d v="2025-09-03T00:00:00"/>
    <s v="Settled"/>
    <n v="8"/>
    <n v="7"/>
    <s v="AGT031"/>
    <s v="Travel"/>
    <s v="Standard"/>
    <n v="1"/>
    <s v="Valid"/>
    <x v="0"/>
    <x v="2"/>
  </r>
  <r>
    <x v="5237"/>
    <s v="CUST01607"/>
    <s v="POL01050"/>
    <x v="10"/>
    <s v="West"/>
    <n v="32821.83"/>
    <d v="2025-06-24T00:00:00"/>
    <m/>
    <s v="Pending"/>
    <n v="6"/>
    <n v="7"/>
    <s v="AGT079"/>
    <s v="Travel"/>
    <s v="Fast Track"/>
    <n v="1"/>
    <s v="Valid"/>
    <x v="0"/>
    <x v="1"/>
  </r>
  <r>
    <x v="5238"/>
    <s v="CUST00325"/>
    <s v="POL01269"/>
    <x v="0"/>
    <s v="West"/>
    <n v="247456.04"/>
    <d v="2025-03-20T00:00:00"/>
    <d v="2025-03-29T00:00:00"/>
    <s v="Settled"/>
    <n v="9"/>
    <n v="10"/>
    <s v="AGT045"/>
    <s v="Motor"/>
    <s v="Fast Track"/>
    <n v="1"/>
    <s v="Valid"/>
    <x v="4"/>
    <x v="1"/>
  </r>
  <r>
    <x v="5239"/>
    <s v="CUST01779"/>
    <s v="POL02776"/>
    <x v="11"/>
    <s v="North"/>
    <n v="104787"/>
    <d v="2025-03-07T00:00:00"/>
    <d v="2025-03-21T00:00:00"/>
    <s v="Settled"/>
    <n v="14"/>
    <n v="10"/>
    <s v="AGT023"/>
    <s v="Motor"/>
    <s v="Fast Track"/>
    <n v="1"/>
    <s v="Valid"/>
    <x v="3"/>
    <x v="2"/>
  </r>
  <r>
    <x v="5240"/>
    <s v="CUST01879"/>
    <s v="POL01164"/>
    <x v="7"/>
    <s v="South"/>
    <n v="114563.8"/>
    <d v="2025-05-05T00:00:00"/>
    <d v="2025-05-28T00:00:00"/>
    <s v="Rejected"/>
    <n v="23"/>
    <n v="7"/>
    <s v="AGT041"/>
    <s v="Travel"/>
    <s v="Fraud Review"/>
    <n v="1"/>
    <s v="Valid"/>
    <x v="4"/>
    <x v="0"/>
  </r>
  <r>
    <x v="5241"/>
    <s v="CUST00849"/>
    <s v="POL01185"/>
    <x v="4"/>
    <s v="East"/>
    <n v="55927.72"/>
    <d v="2025-04-01T00:00:00"/>
    <m/>
    <s v="Under Review"/>
    <n v="24"/>
    <n v="15"/>
    <s v="AGT011"/>
    <s v="Health"/>
    <s v="Manual Review"/>
    <n v="1"/>
    <s v="Valid"/>
    <x v="0"/>
    <x v="3"/>
  </r>
  <r>
    <x v="5242"/>
    <s v="CUST00407"/>
    <s v="POL01278"/>
    <x v="6"/>
    <s v="East"/>
    <n v="139219.71"/>
    <d v="2025-07-01T00:00:00"/>
    <d v="2025-07-08T00:00:00"/>
    <s v="Settled"/>
    <n v="7"/>
    <n v="12"/>
    <s v="AGT016"/>
    <s v="Home"/>
    <s v="Fast Track"/>
    <n v="1"/>
    <s v="Valid"/>
    <x v="4"/>
    <x v="3"/>
  </r>
  <r>
    <x v="5243"/>
    <s v="CUST02144"/>
    <s v="POL00174"/>
    <x v="6"/>
    <s v="West"/>
    <n v="48051.97"/>
    <d v="2025-05-18T00:00:00"/>
    <d v="2025-06-01T00:00:00"/>
    <s v="Settled"/>
    <n v="14"/>
    <n v="12"/>
    <s v="AGT051"/>
    <s v="Home"/>
    <s v="Standard"/>
    <n v="1"/>
    <s v="Valid"/>
    <x v="2"/>
    <x v="1"/>
  </r>
  <r>
    <x v="5244"/>
    <s v="CUST00184"/>
    <s v="POL00120"/>
    <x v="3"/>
    <s v="South"/>
    <n v="91855.94"/>
    <d v="2025-02-09T00:00:00"/>
    <d v="2025-03-01T00:00:00"/>
    <s v="Settled"/>
    <n v="20"/>
    <n v="12"/>
    <s v="AGT061"/>
    <s v="Home"/>
    <s v="Fraud Review"/>
    <n v="1"/>
    <s v="Valid"/>
    <x v="1"/>
    <x v="0"/>
  </r>
  <r>
    <x v="5245"/>
    <s v="CUST01104"/>
    <s v="POL01327"/>
    <x v="2"/>
    <s v="Central"/>
    <n v="762241.51"/>
    <d v="2025-08-24T00:00:00"/>
    <d v="2025-09-17T00:00:00"/>
    <s v="Rejected"/>
    <n v="24"/>
    <n v="20"/>
    <s v="AGT034"/>
    <s v="Life"/>
    <s v="Standard"/>
    <n v="1"/>
    <s v="Valid"/>
    <x v="3"/>
    <x v="4"/>
  </r>
  <r>
    <x v="5246"/>
    <s v="CUST01369"/>
    <s v="POL00054"/>
    <x v="4"/>
    <s v="North"/>
    <n v="82790.100000000006"/>
    <d v="2025-01-21T00:00:00"/>
    <d v="2025-01-23T00:00:00"/>
    <s v="Settled"/>
    <n v="2"/>
    <n v="15"/>
    <s v="AGT069"/>
    <s v="Health"/>
    <s v="Standard"/>
    <n v="1"/>
    <s v="Valid"/>
    <x v="0"/>
    <x v="2"/>
  </r>
  <r>
    <x v="5247"/>
    <s v="CUST00331"/>
    <s v="POL02422"/>
    <x v="0"/>
    <s v="Central"/>
    <n v="55798.57"/>
    <d v="2025-06-08T00:00:00"/>
    <d v="2025-06-17T00:00:00"/>
    <s v="Settled"/>
    <n v="9"/>
    <n v="10"/>
    <s v="AGT032"/>
    <s v="Motor"/>
    <s v="Standard"/>
    <n v="1"/>
    <s v="Valid"/>
    <x v="3"/>
    <x v="4"/>
  </r>
  <r>
    <x v="5248"/>
    <s v="CUST00710"/>
    <s v="POL01359"/>
    <x v="0"/>
    <s v="Central"/>
    <n v="64070.27"/>
    <d v="2025-01-19T00:00:00"/>
    <d v="2025-01-21T00:00:00"/>
    <s v="Settled"/>
    <n v="2"/>
    <n v="10"/>
    <s v="AGT030"/>
    <s v="Motor"/>
    <s v="Fast Track"/>
    <n v="1"/>
    <s v="Valid"/>
    <x v="2"/>
    <x v="4"/>
  </r>
  <r>
    <x v="5249"/>
    <s v="CUST00286"/>
    <s v="POL01603"/>
    <x v="10"/>
    <s v="West"/>
    <n v="32934.120000000003"/>
    <d v="2025-09-28T00:00:00"/>
    <d v="2025-10-02T00:00:00"/>
    <s v="Settled"/>
    <n v="4"/>
    <n v="7"/>
    <s v="AGT045"/>
    <s v="Travel"/>
    <s v="Standard"/>
    <n v="1"/>
    <s v="Valid"/>
    <x v="0"/>
    <x v="1"/>
  </r>
  <r>
    <x v="5250"/>
    <s v="CUST02036"/>
    <s v="POL01076"/>
    <x v="11"/>
    <s v="Central"/>
    <n v="71416.23"/>
    <d v="2025-04-18T00:00:00"/>
    <m/>
    <s v="Pending"/>
    <n v="12"/>
    <n v="10"/>
    <s v="AGT032"/>
    <s v="Motor"/>
    <s v="Manual Review"/>
    <n v="1"/>
    <s v="Valid"/>
    <x v="2"/>
    <x v="4"/>
  </r>
  <r>
    <x v="5251"/>
    <s v="CUST01990"/>
    <s v="POL02444"/>
    <x v="4"/>
    <s v="South"/>
    <n v="202176.57"/>
    <d v="2025-02-02T00:00:00"/>
    <d v="2025-02-23T00:00:00"/>
    <s v="Settled"/>
    <n v="21"/>
    <n v="15"/>
    <s v="AGT056"/>
    <s v="Health"/>
    <s v="Manual Review"/>
    <n v="1"/>
    <s v="Valid"/>
    <x v="1"/>
    <x v="0"/>
  </r>
  <r>
    <x v="5252"/>
    <s v="CUST00803"/>
    <s v="POL01369"/>
    <x v="3"/>
    <s v="West"/>
    <n v="68841.19"/>
    <d v="2025-03-24T00:00:00"/>
    <m/>
    <s v="Pending"/>
    <n v="18"/>
    <n v="12"/>
    <s v="AGT073"/>
    <s v="Home"/>
    <s v="Manual Review"/>
    <n v="1"/>
    <s v="Valid"/>
    <x v="3"/>
    <x v="1"/>
  </r>
  <r>
    <x v="5253"/>
    <s v="CUST01139"/>
    <s v="POL00113"/>
    <x v="11"/>
    <s v="North"/>
    <n v="56827.72"/>
    <d v="2025-07-10T00:00:00"/>
    <d v="2025-07-16T00:00:00"/>
    <s v="Settled"/>
    <n v="6"/>
    <n v="10"/>
    <s v="AGT027"/>
    <s v="Motor"/>
    <s v="Standard"/>
    <n v="1"/>
    <s v="Valid"/>
    <x v="0"/>
    <x v="2"/>
  </r>
  <r>
    <x v="5254"/>
    <s v="CUST02251"/>
    <s v="POL01563"/>
    <x v="3"/>
    <s v="South"/>
    <n v="117230.14"/>
    <d v="2025-09-19T00:00:00"/>
    <m/>
    <s v="Pending"/>
    <n v="15"/>
    <n v="12"/>
    <s v="AGT040"/>
    <s v="Home"/>
    <s v="Manual Review"/>
    <n v="1"/>
    <s v="Valid"/>
    <x v="2"/>
    <x v="0"/>
  </r>
  <r>
    <x v="5255"/>
    <s v="CUST00981"/>
    <s v="POL00567"/>
    <x v="7"/>
    <s v="East"/>
    <n v="16675.310000000001"/>
    <d v="2025-02-05T00:00:00"/>
    <d v="2025-02-22T00:00:00"/>
    <s v="Settled"/>
    <n v="17"/>
    <n v="7"/>
    <s v="AGT027"/>
    <s v="Travel"/>
    <s v="Manual Review"/>
    <n v="1"/>
    <s v="Valid"/>
    <x v="1"/>
    <x v="3"/>
  </r>
  <r>
    <x v="5256"/>
    <s v="CUST01599"/>
    <s v="POL01905"/>
    <x v="10"/>
    <s v="Central"/>
    <n v="22439.71"/>
    <d v="2025-04-17T00:00:00"/>
    <d v="2025-04-22T00:00:00"/>
    <s v="Settled"/>
    <n v="5"/>
    <n v="7"/>
    <s v="AGT048"/>
    <s v="Travel"/>
    <s v="Fast Track"/>
    <n v="1"/>
    <s v="Valid"/>
    <x v="0"/>
    <x v="4"/>
  </r>
  <r>
    <x v="5257"/>
    <s v="CUST01231"/>
    <s v="POL01804"/>
    <x v="6"/>
    <s v="Central"/>
    <n v="181028.66"/>
    <d v="2025-02-09T00:00:00"/>
    <d v="2025-02-23T00:00:00"/>
    <s v="Settled"/>
    <n v="14"/>
    <n v="12"/>
    <s v="AGT049"/>
    <s v="Home"/>
    <s v="Fast Track"/>
    <n v="1"/>
    <s v="Valid"/>
    <x v="4"/>
    <x v="4"/>
  </r>
  <r>
    <x v="5258"/>
    <s v="CUST00141"/>
    <s v="POL01519"/>
    <x v="1"/>
    <s v="East"/>
    <m/>
    <d v="2025-03-23T00:00:00"/>
    <d v="2025-04-08T00:00:00"/>
    <s v="Settled"/>
    <n v="16"/>
    <n v="20"/>
    <s v="AGT037"/>
    <s v="Life"/>
    <s v="Standard"/>
    <n v="1"/>
    <s v="Missing Amount"/>
    <x v="0"/>
    <x v="3"/>
  </r>
  <r>
    <x v="5259"/>
    <s v="CUST00991"/>
    <s v="POL01234"/>
    <x v="9"/>
    <s v="Central"/>
    <n v="667427.38"/>
    <d v="2025-04-14T00:00:00"/>
    <d v="2025-05-01T00:00:00"/>
    <s v="Settled"/>
    <n v="17"/>
    <n v="12"/>
    <s v="AGT006"/>
    <s v="Home"/>
    <s v="Standard"/>
    <n v="1"/>
    <s v="Valid"/>
    <x v="1"/>
    <x v="4"/>
  </r>
  <r>
    <x v="5260"/>
    <s v="CUST01462"/>
    <s v="POL01908"/>
    <x v="14"/>
    <s v="West"/>
    <n v="246275.39"/>
    <d v="2025-07-16T00:00:00"/>
    <d v="2025-08-07T00:00:00"/>
    <s v="Settled"/>
    <n v="22"/>
    <n v="15"/>
    <s v="AGT075"/>
    <s v="Health"/>
    <s v="Manual Review"/>
    <n v="1"/>
    <s v="Valid"/>
    <x v="2"/>
    <x v="1"/>
  </r>
  <r>
    <x v="5261"/>
    <s v="CUST00177"/>
    <s v="POL02177"/>
    <x v="9"/>
    <s v="West"/>
    <n v="123405.59"/>
    <d v="2025-02-05T00:00:00"/>
    <m/>
    <s v="Under Review"/>
    <n v="3"/>
    <n v="12"/>
    <s v="AGT056"/>
    <s v="Home"/>
    <s v="Standard"/>
    <n v="1"/>
    <s v="Valid"/>
    <x v="1"/>
    <x v="1"/>
  </r>
  <r>
    <x v="5262"/>
    <s v="CUST00683"/>
    <s v="POL02812"/>
    <x v="2"/>
    <s v="North"/>
    <n v="436129.33"/>
    <d v="2025-07-23T00:00:00"/>
    <d v="2025-08-18T00:00:00"/>
    <s v="Settled"/>
    <n v="26"/>
    <n v="20"/>
    <s v="AGT058"/>
    <s v="Life"/>
    <s v="Manual Review"/>
    <n v="1"/>
    <s v="Valid"/>
    <x v="1"/>
    <x v="2"/>
  </r>
  <r>
    <x v="5263"/>
    <s v="CUST01368"/>
    <s v="POL03081"/>
    <x v="16"/>
    <s v="East"/>
    <n v="49503.66"/>
    <d v="2025-09-17T00:00:00"/>
    <d v="2025-10-10T00:00:00"/>
    <s v="Settled"/>
    <n v="23"/>
    <n v="7"/>
    <s v="AGT064"/>
    <s v="Travel"/>
    <s v="Fraud Review"/>
    <n v="1"/>
    <s v="Valid"/>
    <x v="3"/>
    <x v="3"/>
  </r>
  <r>
    <x v="5264"/>
    <s v="CUST01288"/>
    <s v="POL00267"/>
    <x v="3"/>
    <s v="East"/>
    <n v="158301.01"/>
    <d v="2025-11-12T00:00:00"/>
    <d v="2025-11-23T00:00:00"/>
    <s v="Settled"/>
    <n v="11"/>
    <n v="12"/>
    <s v="AGT003"/>
    <s v="Home"/>
    <s v="Standard"/>
    <n v="1"/>
    <s v="Valid"/>
    <x v="2"/>
    <x v="3"/>
  </r>
  <r>
    <x v="5265"/>
    <s v="CUST01891"/>
    <s v="POL02112"/>
    <x v="8"/>
    <s v="West"/>
    <n v="319198.62"/>
    <d v="2025-06-19T00:00:00"/>
    <d v="2025-07-11T00:00:00"/>
    <s v="Settled"/>
    <n v="22"/>
    <n v="20"/>
    <s v="AGT071"/>
    <s v="Life"/>
    <s v="Fast Track"/>
    <n v="1"/>
    <s v="Valid"/>
    <x v="2"/>
    <x v="1"/>
  </r>
  <r>
    <x v="5266"/>
    <s v="CUST00850"/>
    <s v="POL00271"/>
    <x v="8"/>
    <s v="East"/>
    <n v="1794515.87"/>
    <d v="2025-06-11T00:00:00"/>
    <m/>
    <s v="Pending"/>
    <n v="27"/>
    <n v="20"/>
    <s v="AGT007"/>
    <s v="Life"/>
    <s v="Standard"/>
    <n v="1"/>
    <s v="Valid"/>
    <x v="3"/>
    <x v="3"/>
  </r>
  <r>
    <x v="5267"/>
    <s v="CUST01357"/>
    <s v="POL01336"/>
    <x v="0"/>
    <s v="West"/>
    <n v="40750.31"/>
    <d v="2025-08-04T00:00:00"/>
    <d v="2025-08-06T00:00:00"/>
    <s v="Settled"/>
    <n v="2"/>
    <n v="10"/>
    <s v="AGT061"/>
    <s v="Motor"/>
    <s v="Fast Track"/>
    <n v="1"/>
    <s v="Valid"/>
    <x v="0"/>
    <x v="1"/>
  </r>
  <r>
    <x v="5268"/>
    <s v="CUST01681"/>
    <s v="POL02373"/>
    <x v="14"/>
    <s v="Central"/>
    <n v="66095.570000000007"/>
    <d v="2025-11-30T00:00:00"/>
    <m/>
    <s v="Under Review"/>
    <n v="17"/>
    <n v="15"/>
    <s v="AGT077"/>
    <s v="Health"/>
    <s v="Standard"/>
    <n v="1"/>
    <s v="Valid"/>
    <x v="0"/>
    <x v="4"/>
  </r>
  <r>
    <x v="5269"/>
    <s v="CUST01273"/>
    <s v="POL01736"/>
    <x v="4"/>
    <s v="East"/>
    <n v="89110.68"/>
    <d v="2025-01-19T00:00:00"/>
    <d v="2025-02-03T00:00:00"/>
    <s v="Settled"/>
    <n v="15"/>
    <n v="15"/>
    <s v="AGT041"/>
    <s v="Health"/>
    <s v="Fast Track"/>
    <n v="1"/>
    <s v="Valid"/>
    <x v="0"/>
    <x v="3"/>
  </r>
  <r>
    <x v="5270"/>
    <s v="CUST01459"/>
    <s v="POL02585"/>
    <x v="3"/>
    <s v="West"/>
    <n v="98855.17"/>
    <d v="2025-03-02T00:00:00"/>
    <d v="2025-03-11T00:00:00"/>
    <s v="Settled"/>
    <n v="9"/>
    <n v="10"/>
    <s v="AGT058"/>
    <s v="Motor"/>
    <s v="Standard"/>
    <n v="1"/>
    <s v="Valid"/>
    <x v="2"/>
    <x v="1"/>
  </r>
  <r>
    <x v="5271"/>
    <s v="CUST01776"/>
    <s v="POL02922"/>
    <x v="12"/>
    <s v="East"/>
    <n v="110925.74"/>
    <d v="2025-03-17T00:00:00"/>
    <m/>
    <s v="Under Review"/>
    <n v="5"/>
    <n v="7"/>
    <s v="AGT070"/>
    <s v="Travel"/>
    <s v="Standard"/>
    <n v="1"/>
    <s v="Valid"/>
    <x v="2"/>
    <x v="3"/>
  </r>
  <r>
    <x v="5272"/>
    <s v="CUST01953"/>
    <s v="POL03117"/>
    <x v="3"/>
    <s v="West"/>
    <n v="109882.21"/>
    <d v="2025-03-04T00:00:00"/>
    <d v="2025-03-09T00:00:00"/>
    <s v="Settled"/>
    <n v="5"/>
    <n v="12"/>
    <s v="AGT046"/>
    <s v="Home"/>
    <s v="Standard"/>
    <n v="1"/>
    <s v="Valid"/>
    <x v="0"/>
    <x v="1"/>
  </r>
  <r>
    <x v="5273"/>
    <s v="CUST02406"/>
    <s v="POL02154"/>
    <x v="6"/>
    <s v="East"/>
    <n v="160216.88"/>
    <d v="2025-06-24T00:00:00"/>
    <d v="2025-07-16T00:00:00"/>
    <s v="Settled"/>
    <n v="22"/>
    <n v="12"/>
    <s v="AGT040"/>
    <s v="Home"/>
    <s v="Manual Review"/>
    <n v="1"/>
    <s v="Valid"/>
    <x v="1"/>
    <x v="3"/>
  </r>
  <r>
    <x v="5274"/>
    <s v="CUST02248"/>
    <s v="POL02155"/>
    <x v="2"/>
    <s v="Central"/>
    <n v="385453.61"/>
    <d v="2025-01-17T00:00:00"/>
    <d v="2025-02-11T00:00:00"/>
    <s v="Settled"/>
    <n v="25"/>
    <n v="20"/>
    <s v="AGT065"/>
    <s v="Life"/>
    <s v="Fast Track"/>
    <n v="1"/>
    <s v="Valid"/>
    <x v="1"/>
    <x v="4"/>
  </r>
  <r>
    <x v="5275"/>
    <s v="CUST01194"/>
    <s v="POL02571"/>
    <x v="3"/>
    <s v="West"/>
    <n v="61599.34"/>
    <d v="2025-01-28T00:00:00"/>
    <m/>
    <s v="Pending"/>
    <n v="21"/>
    <n v="10"/>
    <s v="AGT063"/>
    <s v="Motor"/>
    <s v="Fraud Review"/>
    <n v="1"/>
    <s v="Valid"/>
    <x v="1"/>
    <x v="1"/>
  </r>
  <r>
    <x v="5276"/>
    <s v="CUST01335"/>
    <s v="POL00746"/>
    <x v="9"/>
    <m/>
    <n v="246562.93"/>
    <d v="2025-08-12T00:00:00"/>
    <m/>
    <s v="Pending"/>
    <n v="24"/>
    <n v="12"/>
    <s v="AGT007"/>
    <s v="Home"/>
    <s v="Manual Review"/>
    <n v="1"/>
    <s v="Valid"/>
    <x v="3"/>
    <x v="0"/>
  </r>
  <r>
    <x v="5277"/>
    <s v="CUST01010"/>
    <s v="POL00965"/>
    <x v="3"/>
    <s v="South"/>
    <n v="145321.94"/>
    <d v="2025-02-23T00:00:00"/>
    <d v="2025-03-10T00:00:00"/>
    <s v="Settled"/>
    <n v="15"/>
    <n v="12"/>
    <s v="AGT006"/>
    <s v="Home"/>
    <s v="Standard"/>
    <n v="1"/>
    <s v="Valid"/>
    <x v="3"/>
    <x v="0"/>
  </r>
  <r>
    <x v="5278"/>
    <s v="CUST00054"/>
    <s v="POL01093"/>
    <x v="8"/>
    <s v="East"/>
    <n v="570434.72"/>
    <d v="2025-04-21T00:00:00"/>
    <m/>
    <s v="Under Review"/>
    <n v="25"/>
    <n v="20"/>
    <s v="AGT058"/>
    <s v="Life"/>
    <s v="Fast Track"/>
    <n v="1"/>
    <s v="Valid"/>
    <x v="4"/>
    <x v="3"/>
  </r>
  <r>
    <x v="5279"/>
    <s v="CUST01746"/>
    <s v="POL02382"/>
    <x v="3"/>
    <s v="Central"/>
    <n v="53724.32"/>
    <d v="2025-01-08T00:00:00"/>
    <d v="2025-01-25T00:00:00"/>
    <s v="Settled"/>
    <n v="17"/>
    <n v="10"/>
    <s v="AGT057"/>
    <s v="Motor"/>
    <s v="Standard"/>
    <n v="1"/>
    <s v="Valid"/>
    <x v="3"/>
    <x v="4"/>
  </r>
  <r>
    <x v="5280"/>
    <s v="CUST01273"/>
    <s v="POL01124"/>
    <x v="3"/>
    <s v="Central"/>
    <n v="77403.92"/>
    <d v="2025-09-13T00:00:00"/>
    <d v="2025-10-02T00:00:00"/>
    <s v="Rejected"/>
    <n v="19"/>
    <n v="12"/>
    <s v="AGT066"/>
    <s v="Home"/>
    <s v="Manual Review"/>
    <n v="1"/>
    <s v="Valid"/>
    <x v="0"/>
    <x v="4"/>
  </r>
  <r>
    <x v="5281"/>
    <s v="CUST01387"/>
    <s v="POL00447"/>
    <x v="11"/>
    <s v="Central"/>
    <n v="52004.06"/>
    <d v="2025-11-01T00:00:00"/>
    <d v="2025-11-07T00:00:00"/>
    <s v="Settled"/>
    <n v="6"/>
    <n v="10"/>
    <s v="AGT007"/>
    <s v="Motor"/>
    <s v="Standard"/>
    <n v="1"/>
    <s v="Valid"/>
    <x v="4"/>
    <x v="4"/>
  </r>
  <r>
    <x v="5282"/>
    <s v="CUST01530"/>
    <s v="POL02556"/>
    <x v="11"/>
    <s v="West"/>
    <n v="78941.8"/>
    <d v="2025-08-18T00:00:00"/>
    <m/>
    <s v="Pending"/>
    <n v="26"/>
    <n v="10"/>
    <s v="AGT013"/>
    <s v="Motor"/>
    <s v="Fraud Review"/>
    <n v="1"/>
    <s v="Valid"/>
    <x v="4"/>
    <x v="1"/>
  </r>
  <r>
    <x v="5283"/>
    <s v="CUST00579"/>
    <s v="POL02400"/>
    <x v="10"/>
    <s v="West"/>
    <n v="62034.87"/>
    <d v="2025-05-25T00:00:00"/>
    <d v="2025-05-30T00:00:00"/>
    <s v="Settled"/>
    <n v="5"/>
    <n v="7"/>
    <s v="AGT003"/>
    <s v="Travel"/>
    <s v="Standard"/>
    <n v="1"/>
    <s v="Valid"/>
    <x v="1"/>
    <x v="1"/>
  </r>
  <r>
    <x v="5284"/>
    <s v="CUST02319"/>
    <s v="POL01902"/>
    <x v="11"/>
    <s v="North"/>
    <n v="253976.82"/>
    <d v="2025-05-13T00:00:00"/>
    <d v="2025-05-22T00:00:00"/>
    <s v="Settled"/>
    <n v="9"/>
    <n v="10"/>
    <s v="AGT023"/>
    <s v="Motor"/>
    <s v="Standard"/>
    <n v="1"/>
    <s v="Valid"/>
    <x v="1"/>
    <x v="2"/>
  </r>
  <r>
    <x v="5285"/>
    <s v="CUST01334"/>
    <s v="POL02821"/>
    <x v="4"/>
    <s v="West"/>
    <n v="95239.35"/>
    <d v="2025-01-16T00:00:00"/>
    <d v="2025-01-25T00:00:00"/>
    <s v="Settled"/>
    <n v="9"/>
    <n v="15"/>
    <s v="AGT041"/>
    <s v="Health"/>
    <s v="Standard"/>
    <n v="1"/>
    <s v="Valid"/>
    <x v="1"/>
    <x v="1"/>
  </r>
  <r>
    <x v="5286"/>
    <s v="CUST01270"/>
    <s v="POL02534"/>
    <x v="5"/>
    <s v="South"/>
    <n v="285370.2"/>
    <d v="2025-03-27T00:00:00"/>
    <m/>
    <s v="Under Review"/>
    <n v="16"/>
    <n v="15"/>
    <s v="AGT029"/>
    <s v="Health"/>
    <s v="Manual Review"/>
    <n v="1"/>
    <s v="Valid"/>
    <x v="0"/>
    <x v="0"/>
  </r>
  <r>
    <x v="5287"/>
    <s v="CUST01808"/>
    <s v="POL02881"/>
    <x v="5"/>
    <s v="Central"/>
    <n v="127700.77"/>
    <d v="2025-06-03T00:00:00"/>
    <m/>
    <s v="Under Review"/>
    <n v="17"/>
    <n v="15"/>
    <s v="AGT010"/>
    <s v="Health"/>
    <s v="Standard"/>
    <n v="1"/>
    <s v="Valid"/>
    <x v="3"/>
    <x v="4"/>
  </r>
  <r>
    <x v="5288"/>
    <s v="CUST01059"/>
    <s v="POL00832"/>
    <x v="9"/>
    <s v="North"/>
    <n v="71237.45"/>
    <d v="2025-01-17T00:00:00"/>
    <d v="2025-01-31T00:00:00"/>
    <s v="Settled"/>
    <n v="14"/>
    <n v="12"/>
    <s v="AGT045"/>
    <s v="Home"/>
    <s v="Fast Track"/>
    <n v="1"/>
    <s v="Valid"/>
    <x v="0"/>
    <x v="2"/>
  </r>
  <r>
    <x v="5289"/>
    <s v="CUST01429"/>
    <s v="POL00374"/>
    <x v="0"/>
    <s v="Central"/>
    <n v="70222.87"/>
    <d v="2025-10-24T00:00:00"/>
    <m/>
    <s v="Under Review"/>
    <n v="35"/>
    <n v="10"/>
    <s v="AGT027"/>
    <s v="Motor"/>
    <s v="Fraud Review"/>
    <n v="1"/>
    <s v="Valid"/>
    <x v="2"/>
    <x v="4"/>
  </r>
  <r>
    <x v="5290"/>
    <s v="CUST00054"/>
    <s v="POL01093"/>
    <x v="1"/>
    <s v="East"/>
    <n v="494628.99"/>
    <d v="2025-07-28T00:00:00"/>
    <d v="2025-08-17T00:00:00"/>
    <s v="Settled"/>
    <n v="20"/>
    <n v="20"/>
    <s v="AGT023"/>
    <s v="Life"/>
    <s v="Fast Track"/>
    <n v="1"/>
    <s v="Valid"/>
    <x v="4"/>
    <x v="3"/>
  </r>
  <r>
    <x v="5291"/>
    <s v="CUST01192"/>
    <s v="POL02656"/>
    <x v="4"/>
    <s v="North"/>
    <n v="147371.53"/>
    <d v="2025-03-05T00:00:00"/>
    <d v="2025-03-16T00:00:00"/>
    <s v="Settled"/>
    <n v="11"/>
    <n v="15"/>
    <s v="AGT062"/>
    <s v="Health"/>
    <s v="Standard"/>
    <n v="1"/>
    <s v="Valid"/>
    <x v="1"/>
    <x v="2"/>
  </r>
  <r>
    <x v="5292"/>
    <s v="CUST02042"/>
    <s v="POL02959"/>
    <x v="4"/>
    <s v="East"/>
    <n v="62233.94"/>
    <d v="2025-10-23T00:00:00"/>
    <m/>
    <s v="Under Review"/>
    <n v="27"/>
    <n v="15"/>
    <s v="AGT026"/>
    <s v="Health"/>
    <s v="Manual Review"/>
    <n v="1"/>
    <s v="Valid"/>
    <x v="2"/>
    <x v="3"/>
  </r>
  <r>
    <x v="5293"/>
    <s v="CUST01752"/>
    <s v="POL00352"/>
    <x v="5"/>
    <s v="West"/>
    <n v="67437.61"/>
    <d v="2025-03-21T00:00:00"/>
    <d v="2025-04-06T00:00:00"/>
    <s v="Settled"/>
    <n v="16"/>
    <n v="15"/>
    <s v="AGT045"/>
    <s v="Health"/>
    <s v="Standard"/>
    <n v="1"/>
    <s v="Valid"/>
    <x v="2"/>
    <x v="1"/>
  </r>
  <r>
    <x v="5294"/>
    <s v="CUST00663"/>
    <s v="POL02738"/>
    <x v="8"/>
    <s v="West"/>
    <n v="241271.63"/>
    <d v="2025-08-09T00:00:00"/>
    <d v="2025-08-29T00:00:00"/>
    <s v="Settled"/>
    <n v="20"/>
    <n v="20"/>
    <s v="AGT006"/>
    <s v="Life"/>
    <s v="Fast Track"/>
    <n v="1"/>
    <s v="Valid"/>
    <x v="2"/>
    <x v="1"/>
  </r>
  <r>
    <x v="5295"/>
    <s v="CUST00696"/>
    <s v="POL01531"/>
    <x v="9"/>
    <s v="West"/>
    <n v="96739.99"/>
    <d v="2025-11-25T00:00:00"/>
    <d v="2025-12-03T00:00:00"/>
    <s v="Settled"/>
    <n v="8"/>
    <n v="12"/>
    <s v="AGT059"/>
    <s v="Home"/>
    <s v="Standard"/>
    <n v="1"/>
    <s v="Valid"/>
    <x v="3"/>
    <x v="1"/>
  </r>
  <r>
    <x v="5296"/>
    <s v="CUST02325"/>
    <s v="POL02618"/>
    <x v="11"/>
    <s v="East"/>
    <n v="79271.59"/>
    <d v="2025-05-02T00:00:00"/>
    <d v="2025-05-19T00:00:00"/>
    <s v="Settled"/>
    <n v="17"/>
    <n v="10"/>
    <s v="AGT044"/>
    <s v="Motor"/>
    <s v="Standard"/>
    <n v="1"/>
    <s v="Valid"/>
    <x v="3"/>
    <x v="3"/>
  </r>
  <r>
    <x v="5297"/>
    <s v="CUST02035"/>
    <s v="POL02185"/>
    <x v="3"/>
    <s v="North"/>
    <n v="375300.2"/>
    <d v="2025-10-13T00:00:00"/>
    <d v="2025-10-27T00:00:00"/>
    <s v="Settled"/>
    <n v="14"/>
    <n v="12"/>
    <s v="AGT063"/>
    <s v="Home"/>
    <s v="Standard"/>
    <n v="1"/>
    <s v="Valid"/>
    <x v="1"/>
    <x v="2"/>
  </r>
  <r>
    <x v="5298"/>
    <s v="CUST00731"/>
    <s v="POL00193"/>
    <x v="3"/>
    <s v="Central"/>
    <n v="83657.14"/>
    <d v="2025-11-05T00:00:00"/>
    <d v="2025-11-14T00:00:00"/>
    <s v="Settled"/>
    <n v="9"/>
    <n v="12"/>
    <s v="AGT025"/>
    <s v="Home"/>
    <s v="Standard"/>
    <n v="1"/>
    <s v="Valid"/>
    <x v="3"/>
    <x v="4"/>
  </r>
  <r>
    <x v="5299"/>
    <s v="CUST01849"/>
    <s v="POL01550"/>
    <x v="4"/>
    <s v="Central"/>
    <n v="29280.59"/>
    <d v="2025-07-03T00:00:00"/>
    <m/>
    <s v="Under Review"/>
    <n v="15"/>
    <n v="15"/>
    <s v="AGT039"/>
    <s v="Health"/>
    <s v="Fast Track"/>
    <n v="1"/>
    <s v="Valid"/>
    <x v="1"/>
    <x v="4"/>
  </r>
  <r>
    <x v="5300"/>
    <s v="CUST00262"/>
    <s v="POL00285"/>
    <x v="0"/>
    <s v="West"/>
    <n v="21473.66"/>
    <d v="2025-08-06T00:00:00"/>
    <d v="2025-08-21T00:00:00"/>
    <s v="Settled"/>
    <n v="15"/>
    <n v="10"/>
    <s v="AGT035"/>
    <s v="Motor"/>
    <s v="Standard"/>
    <n v="1"/>
    <s v="Valid"/>
    <x v="4"/>
    <x v="1"/>
  </r>
  <r>
    <x v="5301"/>
    <s v="CUST00351"/>
    <s v="POL01088"/>
    <x v="11"/>
    <s v="North"/>
    <n v="110533.41"/>
    <d v="2025-03-04T00:00:00"/>
    <d v="2025-03-23T00:00:00"/>
    <s v="Rejected"/>
    <n v="19"/>
    <n v="10"/>
    <s v="AGT079"/>
    <s v="Motor"/>
    <s v="Manual Review"/>
    <n v="1"/>
    <s v="Valid"/>
    <x v="3"/>
    <x v="2"/>
  </r>
  <r>
    <x v="5302"/>
    <s v="CUST01383"/>
    <s v="POL02425"/>
    <x v="4"/>
    <s v="West"/>
    <n v="59639.21"/>
    <d v="2025-10-08T00:00:00"/>
    <d v="2025-10-17T00:00:00"/>
    <s v="Settled"/>
    <n v="9"/>
    <n v="15"/>
    <s v="AGT009"/>
    <s v="Health"/>
    <s v="Standard"/>
    <n v="1"/>
    <s v="Valid"/>
    <x v="0"/>
    <x v="1"/>
  </r>
  <r>
    <x v="5303"/>
    <s v="CUST01693"/>
    <s v="POL02189"/>
    <x v="2"/>
    <s v="South"/>
    <n v="357463.75"/>
    <d v="2025-03-15T00:00:00"/>
    <d v="2025-04-06T00:00:00"/>
    <s v="Rejected"/>
    <n v="22"/>
    <n v="20"/>
    <s v="AGT017"/>
    <s v="Life"/>
    <s v="Standard"/>
    <n v="1"/>
    <s v="Valid"/>
    <x v="1"/>
    <x v="0"/>
  </r>
  <r>
    <x v="5304"/>
    <s v="CUST00985"/>
    <s v="POL02255"/>
    <x v="10"/>
    <s v="Central"/>
    <n v="18940.150000000001"/>
    <d v="2025-04-09T00:00:00"/>
    <m/>
    <s v="Pending"/>
    <n v="13"/>
    <n v="7"/>
    <s v="AGT078"/>
    <s v="Travel"/>
    <s v="Fast Track"/>
    <n v="1"/>
    <s v="Valid"/>
    <x v="0"/>
    <x v="4"/>
  </r>
  <r>
    <x v="5305"/>
    <s v="CUST02288"/>
    <s v="POL02115"/>
    <x v="3"/>
    <s v="North"/>
    <n v="59029.52"/>
    <d v="2025-10-15T00:00:00"/>
    <m/>
    <s v="Under Review"/>
    <n v="22"/>
    <n v="10"/>
    <s v="AGT007"/>
    <s v="Motor"/>
    <s v="Fraud Review"/>
    <n v="1"/>
    <s v="Valid"/>
    <x v="0"/>
    <x v="2"/>
  </r>
  <r>
    <x v="5306"/>
    <s v="CUST00207"/>
    <s v="POL00048"/>
    <x v="12"/>
    <s v="North"/>
    <n v="24286.35"/>
    <d v="2025-03-11T00:00:00"/>
    <m/>
    <s v="Under Review"/>
    <n v="1"/>
    <n v="7"/>
    <s v="AGT023"/>
    <s v="Travel"/>
    <s v="Fast Track"/>
    <n v="1"/>
    <s v="Valid"/>
    <x v="4"/>
    <x v="2"/>
  </r>
  <r>
    <x v="5307"/>
    <s v="CUST00055"/>
    <s v="POL01866"/>
    <x v="1"/>
    <s v="North"/>
    <n v="191971.98"/>
    <d v="2025-08-14T00:00:00"/>
    <d v="2025-08-31T00:00:00"/>
    <s v="Settled"/>
    <n v="17"/>
    <n v="20"/>
    <s v="AGT026"/>
    <s v="Life"/>
    <s v="Standard"/>
    <n v="1"/>
    <s v="Valid"/>
    <x v="3"/>
    <x v="2"/>
  </r>
  <r>
    <x v="5308"/>
    <s v="CUST02106"/>
    <s v="POL01553"/>
    <x v="3"/>
    <s v="West"/>
    <n v="145187.17000000001"/>
    <d v="2025-05-03T00:00:00"/>
    <d v="2025-05-18T00:00:00"/>
    <s v="Settled"/>
    <n v="15"/>
    <n v="10"/>
    <s v="AGT063"/>
    <s v="Motor"/>
    <s v="Fraud Review"/>
    <n v="1"/>
    <s v="Valid"/>
    <x v="3"/>
    <x v="1"/>
  </r>
  <r>
    <x v="5309"/>
    <s v="CUST01075"/>
    <s v="POL01691"/>
    <x v="14"/>
    <s v="West"/>
    <n v="199153.8"/>
    <d v="2025-04-28T00:00:00"/>
    <d v="2025-05-13T00:00:00"/>
    <s v="Settled"/>
    <n v="15"/>
    <n v="15"/>
    <s v="AGT062"/>
    <s v="Health"/>
    <s v="Manual Review"/>
    <n v="1"/>
    <s v="Valid"/>
    <x v="3"/>
    <x v="1"/>
  </r>
  <r>
    <x v="5310"/>
    <s v="CUST01547"/>
    <s v="POL00681"/>
    <x v="14"/>
    <s v="West"/>
    <n v="128833.43"/>
    <d v="2025-11-01T00:00:00"/>
    <d v="2025-11-18T00:00:00"/>
    <s v="Settled"/>
    <n v="17"/>
    <n v="15"/>
    <s v="AGT070"/>
    <s v="Health"/>
    <s v="Manual Review"/>
    <n v="1"/>
    <s v="Valid"/>
    <x v="3"/>
    <x v="1"/>
  </r>
  <r>
    <x v="5311"/>
    <s v="CUST01847"/>
    <s v="POL02259"/>
    <x v="1"/>
    <s v="South"/>
    <n v="1132621.46"/>
    <d v="2025-01-09T00:00:00"/>
    <d v="2025-02-01T00:00:00"/>
    <s v="Settled"/>
    <n v="23"/>
    <n v="20"/>
    <s v="AGT008"/>
    <s v="Life"/>
    <s v="Standard"/>
    <n v="1"/>
    <s v="Valid"/>
    <x v="0"/>
    <x v="0"/>
  </r>
  <r>
    <x v="5312"/>
    <s v="CUST00126"/>
    <s v="POL01945"/>
    <x v="8"/>
    <s v="Central"/>
    <n v="127569.64"/>
    <d v="2025-09-08T00:00:00"/>
    <m/>
    <s v="Pending"/>
    <n v="21"/>
    <n v="20"/>
    <s v="AGT018"/>
    <s v="Life"/>
    <s v="Standard"/>
    <n v="1"/>
    <s v="Valid"/>
    <x v="3"/>
    <x v="4"/>
  </r>
  <r>
    <x v="5313"/>
    <s v="CUST02172"/>
    <s v="POL01290"/>
    <x v="5"/>
    <s v="East"/>
    <n v="74108.05"/>
    <d v="2025-02-15T00:00:00"/>
    <d v="2025-03-03T00:00:00"/>
    <s v="Settled"/>
    <n v="16"/>
    <n v="15"/>
    <s v="AGT038"/>
    <s v="Health"/>
    <s v="Standard"/>
    <n v="1"/>
    <s v="Valid"/>
    <x v="3"/>
    <x v="3"/>
  </r>
  <r>
    <x v="5314"/>
    <s v="CUST02466"/>
    <s v="POL00182"/>
    <x v="0"/>
    <s v="North"/>
    <n v="51802.2"/>
    <d v="2025-09-25T00:00:00"/>
    <d v="2025-10-04T00:00:00"/>
    <s v="Settled"/>
    <n v="9"/>
    <n v="10"/>
    <s v="AGT059"/>
    <s v="Motor"/>
    <s v="Manual Review"/>
    <n v="1"/>
    <s v="Valid"/>
    <x v="2"/>
    <x v="2"/>
  </r>
  <r>
    <x v="5315"/>
    <s v="CUST01560"/>
    <s v="POL00221"/>
    <x v="11"/>
    <s v="West"/>
    <n v="103078.19"/>
    <d v="2025-09-01T00:00:00"/>
    <d v="2025-09-24T00:00:00"/>
    <s v="Settled"/>
    <n v="23"/>
    <n v="10"/>
    <s v="AGT046"/>
    <s v="Motor"/>
    <s v="Fraud Review"/>
    <n v="1"/>
    <s v="Valid"/>
    <x v="0"/>
    <x v="1"/>
  </r>
  <r>
    <x v="5316"/>
    <s v="CUST01472"/>
    <s v="POL01149"/>
    <x v="1"/>
    <s v="East"/>
    <n v="132209.45000000001"/>
    <d v="2025-07-26T00:00:00"/>
    <d v="2025-08-14T00:00:00"/>
    <s v="Settled"/>
    <n v="19"/>
    <n v="20"/>
    <s v="AGT042"/>
    <s v="Life"/>
    <s v="Manual Review"/>
    <n v="1"/>
    <s v="Valid"/>
    <x v="2"/>
    <x v="3"/>
  </r>
  <r>
    <x v="5317"/>
    <s v="CUST00331"/>
    <s v="POL01720"/>
    <x v="4"/>
    <s v="East"/>
    <n v="131168.45000000001"/>
    <d v="2025-08-05T00:00:00"/>
    <m/>
    <s v="Under Review"/>
    <n v="23"/>
    <n v="15"/>
    <s v="AGT065"/>
    <s v="Health"/>
    <s v="Standard"/>
    <n v="1"/>
    <s v="Valid"/>
    <x v="3"/>
    <x v="3"/>
  </r>
  <r>
    <x v="5318"/>
    <s v="CUST01397"/>
    <s v="POL03191"/>
    <x v="11"/>
    <s v="South"/>
    <n v="25443.68"/>
    <d v="2025-01-07T00:00:00"/>
    <m/>
    <s v="Pending"/>
    <n v="26"/>
    <n v="10"/>
    <s v="AGT016"/>
    <s v="Motor"/>
    <s v="Fraud Review"/>
    <n v="1"/>
    <s v="Valid"/>
    <x v="3"/>
    <x v="0"/>
  </r>
  <r>
    <x v="5319"/>
    <s v="CUST02336"/>
    <s v="POL02316"/>
    <x v="0"/>
    <s v="West"/>
    <n v="105688.69"/>
    <d v="2025-04-30T00:00:00"/>
    <d v="2025-05-08T00:00:00"/>
    <s v="Settled"/>
    <n v="8"/>
    <n v="10"/>
    <s v="AGT068"/>
    <s v="Motor"/>
    <s v="Standard"/>
    <n v="1"/>
    <s v="Valid"/>
    <x v="0"/>
    <x v="1"/>
  </r>
  <r>
    <x v="5320"/>
    <s v="CUST01846"/>
    <s v="POL01554"/>
    <x v="3"/>
    <s v="North"/>
    <n v="137699.24"/>
    <d v="2025-09-01T00:00:00"/>
    <d v="2025-09-10T00:00:00"/>
    <s v="Settled"/>
    <n v="9"/>
    <n v="10"/>
    <s v="AGT053"/>
    <s v="Motor"/>
    <s v="Fast Track"/>
    <n v="1"/>
    <s v="Valid"/>
    <x v="4"/>
    <x v="2"/>
  </r>
  <r>
    <x v="5321"/>
    <s v="CUST01986"/>
    <s v="POL00958"/>
    <x v="5"/>
    <s v="East"/>
    <n v="40727.410000000003"/>
    <d v="2025-07-17T00:00:00"/>
    <m/>
    <s v="Pending"/>
    <n v="19"/>
    <n v="15"/>
    <s v="AGT020"/>
    <s v="Health"/>
    <s v="Standard"/>
    <n v="1"/>
    <s v="Valid"/>
    <x v="3"/>
    <x v="3"/>
  </r>
  <r>
    <x v="5322"/>
    <s v="CUST00020"/>
    <s v="POL00540"/>
    <x v="6"/>
    <s v="South"/>
    <n v="86645.53"/>
    <d v="2025-03-08T00:00:00"/>
    <d v="2025-03-24T00:00:00"/>
    <s v="Settled"/>
    <n v="16"/>
    <n v="12"/>
    <s v="AGT036"/>
    <s v="Home"/>
    <s v="Manual Review"/>
    <n v="1"/>
    <s v="Valid"/>
    <x v="2"/>
    <x v="0"/>
  </r>
  <r>
    <x v="5323"/>
    <s v="CUST01391"/>
    <s v="POL00451"/>
    <x v="14"/>
    <s v="West"/>
    <n v="184251.77"/>
    <d v="2025-09-10T00:00:00"/>
    <m/>
    <s v="Under Review"/>
    <n v="10"/>
    <n v="15"/>
    <s v="AGT022"/>
    <s v="Health"/>
    <s v="Standard"/>
    <n v="1"/>
    <s v="Valid"/>
    <x v="2"/>
    <x v="1"/>
  </r>
  <r>
    <x v="5324"/>
    <s v="CUST02487"/>
    <s v="POL00231"/>
    <x v="3"/>
    <s v="South"/>
    <n v="271836.95"/>
    <d v="2025-04-09T00:00:00"/>
    <d v="2025-04-16T00:00:00"/>
    <s v="Settled"/>
    <n v="7"/>
    <n v="12"/>
    <s v="AGT025"/>
    <s v="Home"/>
    <s v="Standard"/>
    <n v="1"/>
    <s v="Valid"/>
    <x v="0"/>
    <x v="0"/>
  </r>
  <r>
    <x v="5325"/>
    <s v="CUST02024"/>
    <s v="POL02918"/>
    <x v="14"/>
    <s v="South"/>
    <n v="33604.879999999997"/>
    <d v="2025-08-04T00:00:00"/>
    <d v="2025-08-14T00:00:00"/>
    <s v="Settled"/>
    <n v="10"/>
    <n v="15"/>
    <s v="AGT055"/>
    <s v="Health"/>
    <s v="Standard"/>
    <n v="1"/>
    <s v="Valid"/>
    <x v="4"/>
    <x v="0"/>
  </r>
  <r>
    <x v="5326"/>
    <s v="CUST00721"/>
    <s v="POL00051"/>
    <x v="4"/>
    <s v="South"/>
    <n v="108575.92"/>
    <d v="2025-08-01T00:00:00"/>
    <d v="2025-08-08T00:00:00"/>
    <s v="Settled"/>
    <n v="7"/>
    <n v="15"/>
    <s v="AGT025"/>
    <s v="Health"/>
    <s v="Standard"/>
    <n v="1"/>
    <s v="Valid"/>
    <x v="3"/>
    <x v="0"/>
  </r>
  <r>
    <x v="5327"/>
    <s v="CUST00106"/>
    <s v="POL02764"/>
    <x v="4"/>
    <s v="East"/>
    <n v="129996.44"/>
    <d v="2025-03-21T00:00:00"/>
    <d v="2025-04-01T00:00:00"/>
    <s v="Settled"/>
    <n v="11"/>
    <n v="15"/>
    <s v="AGT069"/>
    <s v="Health"/>
    <s v="Standard"/>
    <n v="1"/>
    <s v="Valid"/>
    <x v="2"/>
    <x v="3"/>
  </r>
  <r>
    <x v="5328"/>
    <s v="CUST02043"/>
    <s v="POL01868"/>
    <x v="3"/>
    <s v="North"/>
    <n v="64610.36"/>
    <d v="2025-01-17T00:00:00"/>
    <d v="2025-01-23T00:00:00"/>
    <s v="Settled"/>
    <n v="6"/>
    <n v="10"/>
    <s v="AGT008"/>
    <s v="Motor"/>
    <s v="Standard"/>
    <n v="1"/>
    <s v="Valid"/>
    <x v="4"/>
    <x v="2"/>
  </r>
  <r>
    <x v="5329"/>
    <s v="CUST02370"/>
    <s v="POL01979"/>
    <x v="2"/>
    <s v="West"/>
    <n v="762980.45"/>
    <d v="2025-11-14T00:00:00"/>
    <d v="2025-11-24T00:00:00"/>
    <s v="Settled"/>
    <n v="10"/>
    <n v="20"/>
    <s v="AGT014"/>
    <s v="Life"/>
    <s v="Standard"/>
    <n v="1"/>
    <s v="Valid"/>
    <x v="0"/>
    <x v="1"/>
  </r>
  <r>
    <x v="5330"/>
    <s v="CUST00349"/>
    <s v="POL03068"/>
    <x v="0"/>
    <s v="South"/>
    <n v="45553.11"/>
    <d v="2025-09-10T00:00:00"/>
    <d v="2025-09-19T00:00:00"/>
    <s v="Settled"/>
    <n v="9"/>
    <n v="10"/>
    <s v="AGT074"/>
    <s v="Motor"/>
    <s v="Fast Track"/>
    <n v="1"/>
    <s v="Valid"/>
    <x v="0"/>
    <x v="0"/>
  </r>
  <r>
    <x v="5331"/>
    <s v="CUST01614"/>
    <s v="POL02518"/>
    <x v="1"/>
    <s v="South"/>
    <n v="229086.75"/>
    <d v="2025-01-08T00:00:00"/>
    <d v="2025-01-27T00:00:00"/>
    <s v="Settled"/>
    <n v="19"/>
    <n v="20"/>
    <s v="AGT058"/>
    <s v="Life"/>
    <s v="Standard"/>
    <n v="1"/>
    <s v="Valid"/>
    <x v="1"/>
    <x v="0"/>
  </r>
  <r>
    <x v="5332"/>
    <s v="CUST02264"/>
    <s v="POL00471"/>
    <x v="3"/>
    <s v="East"/>
    <n v="42348.25"/>
    <d v="2025-03-06T00:00:00"/>
    <m/>
    <s v="Pending"/>
    <n v="17"/>
    <n v="10"/>
    <s v="AGT036"/>
    <s v="Motor"/>
    <s v="Standard"/>
    <n v="1"/>
    <s v="Valid"/>
    <x v="1"/>
    <x v="3"/>
  </r>
  <r>
    <x v="5333"/>
    <s v="CUST00456"/>
    <s v="POL03101"/>
    <x v="9"/>
    <s v="South"/>
    <n v="129036.13"/>
    <d v="2025-07-05T00:00:00"/>
    <d v="2025-07-24T00:00:00"/>
    <s v="Settled"/>
    <n v="19"/>
    <n v="12"/>
    <s v="AGT020"/>
    <s v="Home"/>
    <s v="Manual Review"/>
    <n v="1"/>
    <s v="Valid"/>
    <x v="3"/>
    <x v="0"/>
  </r>
  <r>
    <x v="5334"/>
    <s v="CUST00942"/>
    <s v="POL00564"/>
    <x v="4"/>
    <s v="West"/>
    <n v="71382.490000000005"/>
    <d v="2025-10-23T00:00:00"/>
    <d v="2025-11-19T00:00:00"/>
    <s v="Rejected"/>
    <n v="27"/>
    <n v="15"/>
    <s v="AGT021"/>
    <s v="Health"/>
    <s v="Fraud Review"/>
    <n v="1"/>
    <s v="Valid"/>
    <x v="2"/>
    <x v="1"/>
  </r>
  <r>
    <x v="5335"/>
    <s v="CUST02059"/>
    <s v="POL01822"/>
    <x v="11"/>
    <s v="West"/>
    <n v="114592"/>
    <d v="2025-03-16T00:00:00"/>
    <d v="2025-03-27T00:00:00"/>
    <s v="Settled"/>
    <n v="11"/>
    <n v="10"/>
    <s v="AGT015"/>
    <s v="Motor"/>
    <s v="Standard"/>
    <n v="1"/>
    <s v="Valid"/>
    <x v="2"/>
    <x v="1"/>
  </r>
  <r>
    <x v="5336"/>
    <s v="CUST02247"/>
    <s v="POL02051"/>
    <x v="9"/>
    <s v="West"/>
    <n v="87758.62"/>
    <d v="2025-06-25T00:00:00"/>
    <d v="2025-07-12T00:00:00"/>
    <s v="Settled"/>
    <n v="17"/>
    <n v="12"/>
    <s v="AGT072"/>
    <s v="Home"/>
    <s v="Manual Review"/>
    <n v="1"/>
    <s v="Valid"/>
    <x v="1"/>
    <x v="1"/>
  </r>
  <r>
    <x v="5337"/>
    <s v="CUST01488"/>
    <s v="POL00782"/>
    <x v="4"/>
    <s v="East"/>
    <n v="76316.7"/>
    <d v="2025-08-25T00:00:00"/>
    <d v="2025-09-11T00:00:00"/>
    <s v="Settled"/>
    <n v="17"/>
    <n v="15"/>
    <s v="AGT028"/>
    <s v="Health"/>
    <s v="Fast Track"/>
    <n v="1"/>
    <s v="Valid"/>
    <x v="1"/>
    <x v="3"/>
  </r>
  <r>
    <x v="5338"/>
    <s v="CUST02286"/>
    <s v="POL02017"/>
    <x v="1"/>
    <s v="South"/>
    <n v="353589.8"/>
    <d v="2025-10-20T00:00:00"/>
    <d v="2025-11-05T00:00:00"/>
    <s v="Settled"/>
    <n v="16"/>
    <n v="20"/>
    <s v="AGT075"/>
    <s v="Life"/>
    <s v="Standard"/>
    <n v="1"/>
    <s v="Valid"/>
    <x v="4"/>
    <x v="0"/>
  </r>
  <r>
    <x v="5339"/>
    <s v="CUST00031"/>
    <s v="POL02045"/>
    <x v="12"/>
    <s v="North"/>
    <n v="18098.759999999998"/>
    <d v="2025-07-07T00:00:00"/>
    <m/>
    <s v="Pending"/>
    <n v="6"/>
    <n v="7"/>
    <s v="AGT064"/>
    <s v="Travel"/>
    <s v="Standard"/>
    <n v="1"/>
    <s v="Valid"/>
    <x v="0"/>
    <x v="2"/>
  </r>
  <r>
    <x v="5340"/>
    <s v="CUST01009"/>
    <s v="POL03136"/>
    <x v="3"/>
    <s v="South"/>
    <n v="130264.79"/>
    <d v="2025-05-20T00:00:00"/>
    <d v="2025-05-27T00:00:00"/>
    <s v="Settled"/>
    <n v="7"/>
    <n v="10"/>
    <s v="AGT029"/>
    <s v="Motor"/>
    <s v="Standard"/>
    <n v="1"/>
    <s v="Valid"/>
    <x v="0"/>
    <x v="0"/>
  </r>
  <r>
    <x v="5341"/>
    <s v="CUST02382"/>
    <s v="POL02927"/>
    <x v="3"/>
    <s v="Central"/>
    <n v="105079.29"/>
    <d v="2025-03-07T00:00:00"/>
    <d v="2025-03-23T00:00:00"/>
    <s v="Settled"/>
    <n v="16"/>
    <n v="10"/>
    <s v="AGT060"/>
    <s v="Motor"/>
    <s v="Fast Track"/>
    <n v="1"/>
    <s v="Valid"/>
    <x v="1"/>
    <x v="4"/>
  </r>
  <r>
    <x v="5342"/>
    <s v="CUST01243"/>
    <s v="POL01280"/>
    <x v="4"/>
    <s v="North"/>
    <n v="134529.96"/>
    <d v="2025-07-03T00:00:00"/>
    <m/>
    <s v="Pending"/>
    <n v="14"/>
    <n v="15"/>
    <s v="AGT039"/>
    <s v="Health"/>
    <s v="Standard"/>
    <n v="1"/>
    <s v="Valid"/>
    <x v="4"/>
    <x v="2"/>
  </r>
  <r>
    <x v="5343"/>
    <s v="CUST00402"/>
    <s v="POL02209"/>
    <x v="7"/>
    <s v="North"/>
    <n v="16000.14"/>
    <d v="2025-06-18T00:00:00"/>
    <d v="2025-07-04T00:00:00"/>
    <s v="Rejected"/>
    <n v="16"/>
    <n v="7"/>
    <s v="AGT039"/>
    <s v="Travel"/>
    <s v="Standard"/>
    <n v="1"/>
    <s v="Valid"/>
    <x v="4"/>
    <x v="2"/>
  </r>
  <r>
    <x v="5344"/>
    <s v="CUST02290"/>
    <s v="POL02627"/>
    <x v="1"/>
    <s v="West"/>
    <n v="848326.52"/>
    <d v="2025-10-24T00:00:00"/>
    <d v="2025-11-03T00:00:00"/>
    <s v="Settled"/>
    <n v="10"/>
    <n v="20"/>
    <s v="AGT062"/>
    <s v="Life"/>
    <s v="Fast Track"/>
    <n v="1"/>
    <s v="Valid"/>
    <x v="0"/>
    <x v="1"/>
  </r>
  <r>
    <x v="5345"/>
    <s v="CUST02368"/>
    <s v="POL00084"/>
    <x v="0"/>
    <s v="East"/>
    <n v="20200.3"/>
    <d v="2025-06-23T00:00:00"/>
    <d v="2025-07-02T00:00:00"/>
    <s v="Settled"/>
    <n v="9"/>
    <n v="10"/>
    <s v="AGT058"/>
    <s v="Motor"/>
    <s v="Fast Track"/>
    <n v="1"/>
    <s v="Valid"/>
    <x v="3"/>
    <x v="3"/>
  </r>
  <r>
    <x v="5346"/>
    <s v="CUST02108"/>
    <s v="POL02192"/>
    <x v="0"/>
    <s v="Central"/>
    <n v="108921.14"/>
    <d v="2025-09-15T00:00:00"/>
    <d v="2025-09-25T00:00:00"/>
    <s v="Settled"/>
    <n v="10"/>
    <n v="10"/>
    <s v="AGT018"/>
    <s v="Motor"/>
    <s v="Standard"/>
    <n v="1"/>
    <s v="Valid"/>
    <x v="2"/>
    <x v="4"/>
  </r>
  <r>
    <x v="5347"/>
    <s v="CUST01501"/>
    <s v="POL02935"/>
    <x v="6"/>
    <s v="North"/>
    <n v="124792.66"/>
    <d v="2025-05-21T00:00:00"/>
    <d v="2025-05-27T00:00:00"/>
    <s v="Settled"/>
    <n v="6"/>
    <n v="12"/>
    <s v="AGT033"/>
    <s v="Home"/>
    <s v="Standard"/>
    <n v="1"/>
    <s v="Valid"/>
    <x v="0"/>
    <x v="2"/>
  </r>
  <r>
    <x v="5348"/>
    <s v="CUST02200"/>
    <s v="POL00385"/>
    <x v="9"/>
    <s v="Central"/>
    <n v="175875.20000000001"/>
    <d v="2025-06-16T00:00:00"/>
    <d v="2025-07-02T00:00:00"/>
    <s v="Settled"/>
    <n v="16"/>
    <n v="12"/>
    <s v="AGT075"/>
    <s v="Home"/>
    <s v="Manual Review"/>
    <n v="1"/>
    <s v="Valid"/>
    <x v="0"/>
    <x v="4"/>
  </r>
  <r>
    <x v="5349"/>
    <s v="CUST00671"/>
    <s v="POL02412"/>
    <x v="14"/>
    <s v="West"/>
    <n v="76582.44"/>
    <d v="2025-01-15T00:00:00"/>
    <d v="2025-02-11T00:00:00"/>
    <s v="Settled"/>
    <n v="27"/>
    <n v="15"/>
    <s v="AGT017"/>
    <s v="Health"/>
    <s v="Fraud Review"/>
    <n v="1"/>
    <s v="Valid"/>
    <x v="4"/>
    <x v="1"/>
  </r>
  <r>
    <x v="5350"/>
    <s v="CUST01687"/>
    <s v="POL00194"/>
    <x v="9"/>
    <s v="West"/>
    <n v="120453.63"/>
    <d v="2025-06-15T00:00:00"/>
    <d v="2025-06-23T00:00:00"/>
    <s v="Settled"/>
    <n v="8"/>
    <n v="12"/>
    <s v="AGT058"/>
    <s v="Home"/>
    <s v="Standard"/>
    <n v="1"/>
    <s v="Valid"/>
    <x v="2"/>
    <x v="1"/>
  </r>
  <r>
    <x v="5351"/>
    <s v="CUST00375"/>
    <s v="POL01286"/>
    <x v="2"/>
    <s v="South"/>
    <n v="490093.89"/>
    <d v="2025-03-11T00:00:00"/>
    <d v="2025-03-25T00:00:00"/>
    <s v="Settled"/>
    <n v="14"/>
    <n v="20"/>
    <s v="AGT068"/>
    <s v="Life"/>
    <s v="Standard"/>
    <n v="1"/>
    <s v="Valid"/>
    <x v="2"/>
    <x v="0"/>
  </r>
  <r>
    <x v="5352"/>
    <s v="CUST02418"/>
    <s v="POL02623"/>
    <x v="5"/>
    <s v="South"/>
    <n v="88067.26"/>
    <d v="2025-04-19T00:00:00"/>
    <m/>
    <s v="Under Review"/>
    <n v="12"/>
    <n v="15"/>
    <s v="AGT049"/>
    <s v="Health"/>
    <s v="Fast Track"/>
    <n v="1"/>
    <s v="Valid"/>
    <x v="0"/>
    <x v="0"/>
  </r>
  <r>
    <x v="5353"/>
    <s v="CUST02342"/>
    <s v="POL03160"/>
    <x v="10"/>
    <s v="North"/>
    <n v="35782.559999999998"/>
    <d v="2025-11-20T00:00:00"/>
    <m/>
    <s v="Pending"/>
    <n v="20"/>
    <n v="7"/>
    <s v="AGT005"/>
    <s v="Travel"/>
    <s v="Fraud Review"/>
    <n v="1"/>
    <s v="Valid"/>
    <x v="3"/>
    <x v="2"/>
  </r>
  <r>
    <x v="5354"/>
    <s v="CUST01278"/>
    <s v="POL02329"/>
    <x v="10"/>
    <s v="West"/>
    <n v="36547"/>
    <d v="2025-08-15T00:00:00"/>
    <d v="2025-08-21T00:00:00"/>
    <s v="Settled"/>
    <n v="6"/>
    <n v="7"/>
    <s v="AGT069"/>
    <s v="Travel"/>
    <s v="Standard"/>
    <n v="1"/>
    <s v="Valid"/>
    <x v="2"/>
    <x v="1"/>
  </r>
  <r>
    <x v="5355"/>
    <s v="CUST01080"/>
    <s v="POL02310"/>
    <x v="8"/>
    <s v="North"/>
    <n v="1295126.8999999999"/>
    <d v="2025-03-04T00:00:00"/>
    <d v="2025-03-24T00:00:00"/>
    <s v="Settled"/>
    <n v="20"/>
    <n v="20"/>
    <s v="AGT073"/>
    <s v="Life"/>
    <s v="Fast Track"/>
    <n v="1"/>
    <s v="Valid"/>
    <x v="2"/>
    <x v="2"/>
  </r>
  <r>
    <x v="5356"/>
    <s v="CUST00146"/>
    <s v="POL00830"/>
    <x v="1"/>
    <s v="South"/>
    <n v="110148.25"/>
    <d v="2025-07-06T00:00:00"/>
    <d v="2025-08-08T00:00:00"/>
    <s v="Settled"/>
    <n v="33"/>
    <n v="20"/>
    <s v="AGT052"/>
    <s v="Life"/>
    <s v="Manual Review"/>
    <n v="1"/>
    <s v="Valid"/>
    <x v="4"/>
    <x v="0"/>
  </r>
  <r>
    <x v="5357"/>
    <s v="CUST00084"/>
    <s v="POL02642"/>
    <x v="6"/>
    <s v="South"/>
    <n v="264971.09999999998"/>
    <d v="2025-06-03T00:00:00"/>
    <d v="2025-06-07T00:00:00"/>
    <s v="Settled"/>
    <n v="4"/>
    <n v="12"/>
    <s v="AGT064"/>
    <s v="Home"/>
    <s v="Fast Track"/>
    <n v="1"/>
    <s v="Valid"/>
    <x v="2"/>
    <x v="0"/>
  </r>
  <r>
    <x v="5358"/>
    <s v="CUST02120"/>
    <s v="POL02109"/>
    <x v="1"/>
    <s v="Central"/>
    <n v="417620.02"/>
    <d v="2025-09-09T00:00:00"/>
    <m/>
    <s v="Pending"/>
    <n v="21"/>
    <n v="20"/>
    <s v="AGT004"/>
    <s v="Life"/>
    <s v="Standard"/>
    <n v="1"/>
    <s v="Valid"/>
    <x v="1"/>
    <x v="4"/>
  </r>
  <r>
    <x v="5359"/>
    <s v="CUST00909"/>
    <s v="POL03019"/>
    <x v="8"/>
    <s v="South"/>
    <n v="385244.34"/>
    <d v="2025-04-09T00:00:00"/>
    <d v="2025-04-20T00:00:00"/>
    <s v="Settled"/>
    <n v="11"/>
    <n v="20"/>
    <s v="AGT058"/>
    <s v="Life"/>
    <s v="Standard"/>
    <n v="1"/>
    <s v="Valid"/>
    <x v="1"/>
    <x v="0"/>
  </r>
  <r>
    <x v="5360"/>
    <s v="CUST00775"/>
    <s v="POL01930"/>
    <x v="3"/>
    <s v="South"/>
    <n v="29494.42"/>
    <d v="2025-08-03T00:00:00"/>
    <m/>
    <s v="Pending"/>
    <n v="31"/>
    <n v="10"/>
    <s v="AGT065"/>
    <s v="Motor"/>
    <s v="Manual Review"/>
    <n v="1"/>
    <s v="Valid"/>
    <x v="0"/>
    <x v="0"/>
  </r>
  <r>
    <x v="5361"/>
    <s v="CUST00045"/>
    <s v="POL00127"/>
    <x v="4"/>
    <s v="West"/>
    <n v="186495.42"/>
    <d v="2025-09-10T00:00:00"/>
    <d v="2025-09-22T00:00:00"/>
    <s v="Settled"/>
    <n v="12"/>
    <n v="15"/>
    <s v="AGT046"/>
    <s v="Health"/>
    <s v="Standard"/>
    <n v="1"/>
    <s v="Valid"/>
    <x v="1"/>
    <x v="1"/>
  </r>
  <r>
    <x v="5362"/>
    <s v="CUST00729"/>
    <s v="POL01636"/>
    <x v="11"/>
    <s v="Central"/>
    <n v="32270.25"/>
    <d v="2025-08-29T00:00:00"/>
    <d v="2025-09-13T00:00:00"/>
    <s v="Settled"/>
    <n v="15"/>
    <n v="10"/>
    <s v="AGT042"/>
    <s v="Motor"/>
    <s v="Standard"/>
    <n v="1"/>
    <s v="Valid"/>
    <x v="0"/>
    <x v="4"/>
  </r>
  <r>
    <x v="5363"/>
    <s v="CUST00739"/>
    <s v="POL02479"/>
    <x v="5"/>
    <s v="West"/>
    <n v="229606.2"/>
    <d v="2025-07-13T00:00:00"/>
    <d v="2025-08-05T00:00:00"/>
    <s v="Settled"/>
    <n v="23"/>
    <n v="15"/>
    <s v="AGT065"/>
    <s v="Health"/>
    <s v="Manual Review"/>
    <n v="1"/>
    <s v="Valid"/>
    <x v="3"/>
    <x v="1"/>
  </r>
  <r>
    <x v="5364"/>
    <s v="CUST02076"/>
    <s v="POL02522"/>
    <x v="8"/>
    <s v="East"/>
    <n v="218506.45"/>
    <d v="2025-01-07T00:00:00"/>
    <m/>
    <s v="Pending"/>
    <n v="28"/>
    <n v="20"/>
    <s v="AGT053"/>
    <s v="Life"/>
    <s v="Manual Review"/>
    <n v="1"/>
    <s v="Valid"/>
    <x v="2"/>
    <x v="3"/>
  </r>
  <r>
    <x v="5365"/>
    <s v="CUST00416"/>
    <s v="POL01237"/>
    <x v="5"/>
    <s v="North"/>
    <n v="229599.72"/>
    <d v="2025-08-27T00:00:00"/>
    <m/>
    <s v="Pending"/>
    <n v="19"/>
    <n v="15"/>
    <s v="AGT003"/>
    <s v="Health"/>
    <s v="Standard"/>
    <n v="1"/>
    <s v="Valid"/>
    <x v="2"/>
    <x v="2"/>
  </r>
  <r>
    <x v="5366"/>
    <s v="CUST00929"/>
    <s v="POL00548"/>
    <x v="5"/>
    <s v="North"/>
    <n v="55584.29"/>
    <d v="2025-11-18T00:00:00"/>
    <d v="2025-12-02T00:00:00"/>
    <s v="Settled"/>
    <n v="14"/>
    <n v="15"/>
    <s v="AGT015"/>
    <s v="Health"/>
    <s v="Standard"/>
    <n v="1"/>
    <s v="Valid"/>
    <x v="4"/>
    <x v="2"/>
  </r>
  <r>
    <x v="5367"/>
    <s v="CUST01939"/>
    <s v="POL02782"/>
    <x v="1"/>
    <s v="South"/>
    <n v="169563.23"/>
    <d v="2025-08-01T00:00:00"/>
    <d v="2025-08-30T00:00:00"/>
    <s v="Settled"/>
    <n v="29"/>
    <n v="20"/>
    <s v="AGT048"/>
    <s v="Life"/>
    <s v="Manual Review"/>
    <n v="1"/>
    <s v="Valid"/>
    <x v="3"/>
    <x v="0"/>
  </r>
  <r>
    <x v="5368"/>
    <s v="CUST01282"/>
    <s v="POL02635"/>
    <x v="0"/>
    <s v="South"/>
    <n v="63230.720000000001"/>
    <d v="2025-07-16T00:00:00"/>
    <d v="2025-07-28T00:00:00"/>
    <s v="Settled"/>
    <n v="12"/>
    <n v="10"/>
    <s v="AGT049"/>
    <s v="Motor"/>
    <s v="Manual Review"/>
    <n v="1"/>
    <s v="Valid"/>
    <x v="0"/>
    <x v="0"/>
  </r>
  <r>
    <x v="5369"/>
    <s v="CUST00608"/>
    <s v="POL02813"/>
    <x v="11"/>
    <s v="South"/>
    <n v="41553.519999999997"/>
    <d v="2025-06-18T00:00:00"/>
    <d v="2025-06-25T00:00:00"/>
    <s v="Settled"/>
    <n v="7"/>
    <n v="10"/>
    <s v="AGT021"/>
    <s v="Motor"/>
    <s v="Standard"/>
    <n v="1"/>
    <s v="Valid"/>
    <x v="0"/>
    <x v="0"/>
  </r>
  <r>
    <x v="5370"/>
    <s v="CUST00048"/>
    <s v="POL02146"/>
    <x v="0"/>
    <s v="East"/>
    <n v="57725.68"/>
    <d v="2025-01-30T00:00:00"/>
    <d v="2025-02-13T00:00:00"/>
    <s v="Settled"/>
    <n v="14"/>
    <n v="10"/>
    <s v="AGT012"/>
    <s v="Motor"/>
    <s v="Standard"/>
    <n v="1"/>
    <s v="Valid"/>
    <x v="2"/>
    <x v="3"/>
  </r>
  <r>
    <x v="5371"/>
    <s v="CUST00839"/>
    <s v="POL02652"/>
    <x v="8"/>
    <s v="South"/>
    <n v="929609.86"/>
    <d v="2025-11-17T00:00:00"/>
    <m/>
    <s v="Under Review"/>
    <n v="26"/>
    <n v="20"/>
    <s v="AGT052"/>
    <s v="Life"/>
    <s v="Standard"/>
    <n v="1"/>
    <s v="Valid"/>
    <x v="3"/>
    <x v="0"/>
  </r>
  <r>
    <x v="5372"/>
    <s v="CUST00289"/>
    <s v="POL01289"/>
    <x v="4"/>
    <s v="West"/>
    <n v="61413.29"/>
    <d v="2025-05-05T00:00:00"/>
    <m/>
    <s v="Pending"/>
    <n v="27"/>
    <n v="15"/>
    <s v="AGT025"/>
    <s v="Health"/>
    <s v="Fraud Review"/>
    <n v="1"/>
    <s v="Valid"/>
    <x v="4"/>
    <x v="1"/>
  </r>
  <r>
    <x v="5373"/>
    <s v="CUST01175"/>
    <s v="POL02494"/>
    <x v="6"/>
    <s v="North"/>
    <n v="127527.51"/>
    <d v="2025-08-23T00:00:00"/>
    <d v="2025-09-11T00:00:00"/>
    <s v="Settled"/>
    <n v="19"/>
    <n v="12"/>
    <s v="AGT054"/>
    <s v="Home"/>
    <s v="Fraud Review"/>
    <n v="1"/>
    <s v="Valid"/>
    <x v="0"/>
    <x v="2"/>
  </r>
  <r>
    <x v="5374"/>
    <s v="CUST02251"/>
    <s v="POL01563"/>
    <x v="3"/>
    <s v="Central"/>
    <n v="320455.11"/>
    <d v="2025-07-02T00:00:00"/>
    <d v="2025-07-20T00:00:00"/>
    <s v="Settled"/>
    <n v="18"/>
    <n v="12"/>
    <s v="AGT053"/>
    <s v="Home"/>
    <s v="Manual Review"/>
    <n v="1"/>
    <s v="Valid"/>
    <x v="2"/>
    <x v="4"/>
  </r>
  <r>
    <x v="5375"/>
    <s v="CUST00434"/>
    <s v="POL02542"/>
    <x v="8"/>
    <s v="West"/>
    <n v="362622.05"/>
    <d v="2025-08-19T00:00:00"/>
    <m/>
    <s v="Pending"/>
    <n v="26"/>
    <n v="20"/>
    <s v="AGT018"/>
    <s v="Life"/>
    <s v="Manual Review"/>
    <n v="1"/>
    <s v="Valid"/>
    <x v="4"/>
    <x v="1"/>
  </r>
  <r>
    <x v="5376"/>
    <s v="CUST01507"/>
    <s v="POL00469"/>
    <x v="7"/>
    <s v="South"/>
    <n v="64559.27"/>
    <d v="2025-01-28T00:00:00"/>
    <d v="2025-01-29T00:00:00"/>
    <s v="Settled"/>
    <n v="1"/>
    <n v="7"/>
    <s v="AGT062"/>
    <s v="Travel"/>
    <s v="Standard"/>
    <n v="1"/>
    <s v="Valid"/>
    <x v="1"/>
    <x v="0"/>
  </r>
  <r>
    <x v="5377"/>
    <s v="CUST00249"/>
    <s v="POL00949"/>
    <x v="6"/>
    <s v="South"/>
    <n v="163484.95000000001"/>
    <d v="2025-08-19T00:00:00"/>
    <d v="2025-08-29T00:00:00"/>
    <s v="Settled"/>
    <n v="10"/>
    <n v="12"/>
    <s v="AGT013"/>
    <s v="Home"/>
    <s v="Standard"/>
    <n v="1"/>
    <s v="Valid"/>
    <x v="1"/>
    <x v="0"/>
  </r>
  <r>
    <x v="5378"/>
    <s v="CUST02121"/>
    <s v="POL00687"/>
    <x v="1"/>
    <s v="Central"/>
    <n v="594483.67000000004"/>
    <d v="2025-07-04T00:00:00"/>
    <d v="2025-07-25T00:00:00"/>
    <s v="Settled"/>
    <n v="21"/>
    <n v="20"/>
    <s v="AGT032"/>
    <s v="Life"/>
    <s v="Standard"/>
    <n v="1"/>
    <s v="Valid"/>
    <x v="2"/>
    <x v="4"/>
  </r>
  <r>
    <x v="5379"/>
    <s v="CUST01128"/>
    <s v="POL01301"/>
    <x v="1"/>
    <s v="Central"/>
    <n v="297253.58"/>
    <d v="2025-06-05T00:00:00"/>
    <d v="2025-06-23T00:00:00"/>
    <s v="Settled"/>
    <n v="18"/>
    <n v="20"/>
    <s v="AGT047"/>
    <s v="Life"/>
    <s v="Standard"/>
    <n v="1"/>
    <s v="Valid"/>
    <x v="0"/>
    <x v="4"/>
  </r>
  <r>
    <x v="5380"/>
    <s v="CUST01379"/>
    <s v="POL02607"/>
    <x v="8"/>
    <s v="South"/>
    <n v="453216.12"/>
    <d v="2025-09-07T00:00:00"/>
    <d v="2025-09-26T00:00:00"/>
    <s v="Settled"/>
    <n v="19"/>
    <n v="20"/>
    <s v="AGT071"/>
    <s v="Life"/>
    <s v="Standard"/>
    <n v="1"/>
    <s v="Valid"/>
    <x v="2"/>
    <x v="0"/>
  </r>
  <r>
    <x v="5381"/>
    <s v="CUST00828"/>
    <s v="POL00369"/>
    <x v="4"/>
    <s v="North"/>
    <n v="284945.96999999997"/>
    <d v="2025-08-03T00:00:00"/>
    <d v="2025-08-18T00:00:00"/>
    <s v="Settled"/>
    <n v="15"/>
    <n v="15"/>
    <s v="AGT076"/>
    <s v="Health"/>
    <s v="Standard"/>
    <n v="1"/>
    <s v="Valid"/>
    <x v="0"/>
    <x v="2"/>
  </r>
  <r>
    <x v="5382"/>
    <s v="CUST02399"/>
    <s v="POL02338"/>
    <x v="0"/>
    <s v="Central"/>
    <n v="54253.74"/>
    <d v="2025-09-10T00:00:00"/>
    <m/>
    <s v="Pending"/>
    <n v="5"/>
    <n v="10"/>
    <s v="AGT056"/>
    <s v="Motor"/>
    <s v="Fast Track"/>
    <n v="1"/>
    <s v="Valid"/>
    <x v="4"/>
    <x v="4"/>
  </r>
  <r>
    <x v="5383"/>
    <s v="CUST01861"/>
    <s v="POL02658"/>
    <x v="9"/>
    <s v="West"/>
    <n v="149407.72"/>
    <d v="2025-07-21T00:00:00"/>
    <d v="2025-08-03T00:00:00"/>
    <s v="Rejected"/>
    <n v="13"/>
    <n v="12"/>
    <s v="AGT054"/>
    <s v="Home"/>
    <s v="Manual Review"/>
    <n v="1"/>
    <s v="Valid"/>
    <x v="3"/>
    <x v="1"/>
  </r>
  <r>
    <x v="5384"/>
    <s v="CUST01201"/>
    <s v="POL02148"/>
    <x v="9"/>
    <s v="West"/>
    <n v="73228.09"/>
    <d v="2025-09-19T00:00:00"/>
    <d v="2025-09-30T00:00:00"/>
    <s v="Settled"/>
    <n v="11"/>
    <n v="12"/>
    <s v="AGT041"/>
    <s v="Home"/>
    <s v="Fast Track"/>
    <n v="1"/>
    <s v="Valid"/>
    <x v="4"/>
    <x v="1"/>
  </r>
  <r>
    <x v="5385"/>
    <s v="CUST01615"/>
    <s v="POL02068"/>
    <x v="8"/>
    <s v="South"/>
    <n v="609023.75"/>
    <d v="2025-10-24T00:00:00"/>
    <m/>
    <s v="Under Review"/>
    <n v="32"/>
    <n v="20"/>
    <s v="AGT039"/>
    <s v="Life"/>
    <s v="Manual Review"/>
    <n v="1"/>
    <s v="Valid"/>
    <x v="0"/>
    <x v="0"/>
  </r>
  <r>
    <x v="5386"/>
    <s v="CUST00567"/>
    <s v="POL00443"/>
    <x v="2"/>
    <s v="West"/>
    <n v="104802.75"/>
    <d v="2025-09-29T00:00:00"/>
    <d v="2025-10-29T00:00:00"/>
    <s v="Settled"/>
    <n v="30"/>
    <n v="20"/>
    <s v="AGT045"/>
    <s v="Life"/>
    <s v="Fraud Review"/>
    <n v="1"/>
    <s v="Valid"/>
    <x v="3"/>
    <x v="1"/>
  </r>
  <r>
    <x v="5387"/>
    <s v="CUST00745"/>
    <s v="POL01961"/>
    <x v="3"/>
    <s v="East"/>
    <n v="55462.6"/>
    <d v="2025-11-23T00:00:00"/>
    <m/>
    <s v="Pending"/>
    <n v="12"/>
    <n v="10"/>
    <s v="AGT075"/>
    <s v="Motor"/>
    <s v="Standard"/>
    <n v="1"/>
    <s v="Valid"/>
    <x v="2"/>
    <x v="3"/>
  </r>
  <r>
    <x v="5388"/>
    <s v="CUST01688"/>
    <s v="POL00725"/>
    <x v="3"/>
    <s v="East"/>
    <n v="129321.28"/>
    <d v="2025-06-29T00:00:00"/>
    <d v="2025-07-07T00:00:00"/>
    <s v="Settled"/>
    <n v="8"/>
    <n v="10"/>
    <s v="AGT053"/>
    <s v="Motor"/>
    <s v="Standard"/>
    <n v="1"/>
    <s v="Valid"/>
    <x v="2"/>
    <x v="3"/>
  </r>
  <r>
    <x v="5389"/>
    <s v="CUST01599"/>
    <s v="POL00788"/>
    <x v="9"/>
    <s v="West"/>
    <n v="103032.94"/>
    <d v="2025-06-11T00:00:00"/>
    <d v="2025-06-25T00:00:00"/>
    <s v="Settled"/>
    <n v="14"/>
    <n v="12"/>
    <s v="AGT066"/>
    <s v="Home"/>
    <s v="Manual Review"/>
    <n v="1"/>
    <s v="Valid"/>
    <x v="0"/>
    <x v="1"/>
  </r>
  <r>
    <x v="5390"/>
    <s v="CUST02321"/>
    <s v="POL02757"/>
    <x v="4"/>
    <s v="South"/>
    <n v="27445.09"/>
    <d v="2025-01-24T00:00:00"/>
    <d v="2025-01-25T00:00:00"/>
    <s v="Settled"/>
    <n v="1"/>
    <n v="15"/>
    <s v="AGT045"/>
    <s v="Health"/>
    <s v="Standard"/>
    <n v="1"/>
    <s v="Valid"/>
    <x v="0"/>
    <x v="0"/>
  </r>
  <r>
    <x v="5391"/>
    <s v="CUST01895"/>
    <s v="POL01969"/>
    <x v="3"/>
    <s v="South"/>
    <n v="40731.24"/>
    <d v="2025-07-20T00:00:00"/>
    <d v="2025-07-25T00:00:00"/>
    <s v="Settled"/>
    <n v="5"/>
    <n v="10"/>
    <s v="AGT059"/>
    <s v="Motor"/>
    <s v="Standard"/>
    <n v="1"/>
    <s v="Valid"/>
    <x v="3"/>
    <x v="0"/>
  </r>
  <r>
    <x v="5392"/>
    <s v="CUST01008"/>
    <s v="POL03179"/>
    <x v="7"/>
    <s v="West"/>
    <n v="19881.04"/>
    <d v="2025-08-16T00:00:00"/>
    <d v="2025-08-26T00:00:00"/>
    <s v="Settled"/>
    <n v="10"/>
    <n v="7"/>
    <s v="AGT069"/>
    <s v="Travel"/>
    <s v="Manual Review"/>
    <n v="1"/>
    <s v="Valid"/>
    <x v="0"/>
    <x v="1"/>
  </r>
  <r>
    <x v="5393"/>
    <s v="CUST01303"/>
    <s v="POL01455"/>
    <x v="3"/>
    <s v="West"/>
    <n v="186869.62"/>
    <d v="2025-04-07T00:00:00"/>
    <m/>
    <s v="Pending"/>
    <n v="10"/>
    <n v="10"/>
    <s v="AGT035"/>
    <s v="Motor"/>
    <s v="Standard"/>
    <n v="1"/>
    <s v="Valid"/>
    <x v="3"/>
    <x v="1"/>
  </r>
  <r>
    <x v="5394"/>
    <s v="CUST02050"/>
    <s v="POL01145"/>
    <x v="2"/>
    <s v="Central"/>
    <n v="518319.35"/>
    <d v="2025-01-14T00:00:00"/>
    <d v="2025-02-07T00:00:00"/>
    <s v="Settled"/>
    <n v="24"/>
    <n v="20"/>
    <s v="AGT052"/>
    <s v="Life"/>
    <s v="Standard"/>
    <n v="1"/>
    <s v="Valid"/>
    <x v="3"/>
    <x v="4"/>
  </r>
  <r>
    <x v="5395"/>
    <s v="CUST00092"/>
    <s v="POL03185"/>
    <x v="3"/>
    <s v="East"/>
    <n v="203090.07"/>
    <d v="2025-10-10T00:00:00"/>
    <m/>
    <s v="Under Review"/>
    <n v="16"/>
    <n v="12"/>
    <s v="AGT040"/>
    <s v="Home"/>
    <s v="Fast Track"/>
    <n v="1"/>
    <s v="Valid"/>
    <x v="4"/>
    <x v="3"/>
  </r>
  <r>
    <x v="5396"/>
    <s v="CUST01742"/>
    <s v="POL01993"/>
    <x v="2"/>
    <s v="South"/>
    <n v="139215.79"/>
    <d v="2025-02-12T00:00:00"/>
    <d v="2025-03-05T00:00:00"/>
    <s v="Settled"/>
    <n v="21"/>
    <n v="20"/>
    <s v="AGT041"/>
    <s v="Life"/>
    <s v="Manual Review"/>
    <n v="1"/>
    <s v="Valid"/>
    <x v="0"/>
    <x v="0"/>
  </r>
  <r>
    <x v="5397"/>
    <s v="CUST01901"/>
    <s v="POL02762"/>
    <x v="7"/>
    <s v="South"/>
    <n v="31066.81"/>
    <d v="2025-08-26T00:00:00"/>
    <d v="2025-09-01T00:00:00"/>
    <s v="Settled"/>
    <n v="6"/>
    <n v="7"/>
    <s v="AGT022"/>
    <s v="Travel"/>
    <s v="Standard"/>
    <n v="1"/>
    <s v="Valid"/>
    <x v="0"/>
    <x v="0"/>
  </r>
  <r>
    <x v="5398"/>
    <s v="CUST02111"/>
    <s v="POL00143"/>
    <x v="0"/>
    <s v="East"/>
    <n v="184579.68"/>
    <d v="2025-11-22T00:00:00"/>
    <d v="2025-12-04T00:00:00"/>
    <s v="Settled"/>
    <n v="12"/>
    <n v="10"/>
    <s v="AGT067"/>
    <s v="Motor"/>
    <s v="Standard"/>
    <n v="1"/>
    <s v="Valid"/>
    <x v="4"/>
    <x v="3"/>
  </r>
  <r>
    <x v="5399"/>
    <s v="CUST01886"/>
    <s v="POL01684"/>
    <x v="4"/>
    <s v="North"/>
    <n v="157145.35"/>
    <d v="2025-11-05T00:00:00"/>
    <d v="2025-11-17T00:00:00"/>
    <s v="Settled"/>
    <n v="12"/>
    <n v="15"/>
    <s v="AGT066"/>
    <s v="Health"/>
    <s v="Fast Track"/>
    <n v="1"/>
    <s v="Valid"/>
    <x v="4"/>
    <x v="2"/>
  </r>
  <r>
    <x v="5400"/>
    <s v="CUST01801"/>
    <s v="POL02615"/>
    <x v="14"/>
    <s v="East"/>
    <n v="63090.54"/>
    <d v="2025-03-14T00:00:00"/>
    <d v="2025-03-31T00:00:00"/>
    <s v="Settled"/>
    <n v="17"/>
    <n v="15"/>
    <s v="AGT074"/>
    <s v="Health"/>
    <s v="Fast Track"/>
    <n v="1"/>
    <s v="Valid"/>
    <x v="1"/>
    <x v="3"/>
  </r>
  <r>
    <x v="5401"/>
    <s v="CUST02047"/>
    <s v="POL02588"/>
    <x v="3"/>
    <s v="South"/>
    <n v="189282.79"/>
    <d v="2025-07-22T00:00:00"/>
    <d v="2025-07-27T00:00:00"/>
    <s v="Settled"/>
    <n v="5"/>
    <n v="12"/>
    <s v="AGT023"/>
    <s v="Home"/>
    <s v="Standard"/>
    <n v="1"/>
    <s v="Valid"/>
    <x v="4"/>
    <x v="0"/>
  </r>
  <r>
    <x v="5402"/>
    <s v="CUST00953"/>
    <s v="POL02289"/>
    <x v="14"/>
    <s v="South"/>
    <n v="38084.99"/>
    <d v="2025-11-11T00:00:00"/>
    <m/>
    <s v="Pending"/>
    <n v="18"/>
    <n v="15"/>
    <s v="AGT080"/>
    <s v="Health"/>
    <s v="Standard"/>
    <n v="1"/>
    <s v="Valid"/>
    <x v="2"/>
    <x v="0"/>
  </r>
  <r>
    <x v="5403"/>
    <s v="CUST01089"/>
    <s v="POL00527"/>
    <x v="0"/>
    <s v="North"/>
    <n v="38440.129999999997"/>
    <d v="2025-08-25T00:00:00"/>
    <m/>
    <s v="Under Review"/>
    <n v="13"/>
    <n v="10"/>
    <s v="AGT057"/>
    <s v="Motor"/>
    <s v="Manual Review"/>
    <n v="1"/>
    <s v="Valid"/>
    <x v="0"/>
    <x v="2"/>
  </r>
  <r>
    <x v="5404"/>
    <s v="CUST00546"/>
    <s v="POL01750"/>
    <x v="1"/>
    <s v="East"/>
    <m/>
    <d v="2025-04-06T00:00:00"/>
    <d v="2025-04-24T00:00:00"/>
    <s v="Settled"/>
    <n v="18"/>
    <n v="20"/>
    <s v="AGT028"/>
    <s v="Life"/>
    <s v="Standard"/>
    <n v="1"/>
    <s v="Missing Amount"/>
    <x v="4"/>
    <x v="3"/>
  </r>
  <r>
    <x v="5405"/>
    <s v="CUST02199"/>
    <s v="POL00325"/>
    <x v="0"/>
    <s v="North"/>
    <n v="62382.12"/>
    <d v="2025-02-01T00:00:00"/>
    <d v="2025-02-08T00:00:00"/>
    <s v="Settled"/>
    <n v="7"/>
    <n v="10"/>
    <s v="AGT070"/>
    <s v="Motor"/>
    <s v="Standard"/>
    <n v="1"/>
    <s v="Valid"/>
    <x v="1"/>
    <x v="2"/>
  </r>
  <r>
    <x v="5406"/>
    <s v="CUST02403"/>
    <s v="POL02567"/>
    <x v="8"/>
    <s v="East"/>
    <n v="467482.24"/>
    <d v="2025-06-22T00:00:00"/>
    <d v="2025-07-20T00:00:00"/>
    <s v="Settled"/>
    <n v="28"/>
    <n v="20"/>
    <s v="AGT045"/>
    <s v="Life"/>
    <s v="Standard"/>
    <n v="1"/>
    <s v="Valid"/>
    <x v="2"/>
    <x v="3"/>
  </r>
  <r>
    <x v="5407"/>
    <s v="CUST01912"/>
    <s v="POL02019"/>
    <x v="6"/>
    <s v="South"/>
    <n v="60695.49"/>
    <d v="2025-07-22T00:00:00"/>
    <d v="2025-07-27T00:00:00"/>
    <s v="Settled"/>
    <n v="5"/>
    <n v="12"/>
    <s v="AGT045"/>
    <s v="Home"/>
    <s v="Standard"/>
    <n v="1"/>
    <s v="Valid"/>
    <x v="2"/>
    <x v="0"/>
  </r>
  <r>
    <x v="5408"/>
    <s v="CUST01267"/>
    <s v="POL00621"/>
    <x v="7"/>
    <s v="Central"/>
    <n v="29174.42"/>
    <d v="2025-03-04T00:00:00"/>
    <d v="2025-03-22T00:00:00"/>
    <s v="Settled"/>
    <n v="18"/>
    <n v="7"/>
    <s v="AGT061"/>
    <s v="Travel"/>
    <s v="Manual Review"/>
    <n v="1"/>
    <s v="Valid"/>
    <x v="1"/>
    <x v="4"/>
  </r>
  <r>
    <x v="5409"/>
    <s v="CUST02200"/>
    <s v="POL02326"/>
    <x v="3"/>
    <s v="East"/>
    <n v="38882.75"/>
    <d v="2025-05-06T00:00:00"/>
    <d v="2025-05-14T00:00:00"/>
    <s v="Settled"/>
    <n v="8"/>
    <n v="10"/>
    <s v="AGT013"/>
    <s v="Motor"/>
    <s v="Standard"/>
    <n v="1"/>
    <s v="Valid"/>
    <x v="0"/>
    <x v="3"/>
  </r>
  <r>
    <x v="5410"/>
    <s v="CUST01828"/>
    <s v="POL02302"/>
    <x v="12"/>
    <s v="West"/>
    <n v="21085.88"/>
    <d v="2025-05-21T00:00:00"/>
    <d v="2025-06-05T00:00:00"/>
    <s v="Settled"/>
    <n v="15"/>
    <n v="7"/>
    <s v="AGT038"/>
    <s v="Travel"/>
    <s v="Manual Review"/>
    <n v="1"/>
    <s v="Valid"/>
    <x v="0"/>
    <x v="1"/>
  </r>
  <r>
    <x v="5411"/>
    <s v="CUST02294"/>
    <s v="POL00170"/>
    <x v="10"/>
    <s v="Central"/>
    <n v="15687.07"/>
    <d v="2025-06-19T00:00:00"/>
    <d v="2025-06-26T00:00:00"/>
    <s v="Settled"/>
    <n v="7"/>
    <n v="7"/>
    <s v="AGT002"/>
    <s v="Travel"/>
    <s v="Standard"/>
    <n v="1"/>
    <s v="Valid"/>
    <x v="4"/>
    <x v="4"/>
  </r>
  <r>
    <x v="5412"/>
    <s v="CUST02284"/>
    <s v="POL00286"/>
    <x v="4"/>
    <s v="Central"/>
    <n v="196596.89"/>
    <d v="2025-01-18T00:00:00"/>
    <d v="2025-01-31T00:00:00"/>
    <s v="Settled"/>
    <n v="13"/>
    <n v="15"/>
    <s v="AGT035"/>
    <s v="Health"/>
    <s v="Standard"/>
    <n v="1"/>
    <s v="Valid"/>
    <x v="1"/>
    <x v="4"/>
  </r>
  <r>
    <x v="5413"/>
    <s v="CUST01861"/>
    <s v="POL00644"/>
    <x v="14"/>
    <s v="Central"/>
    <n v="55985.55"/>
    <d v="2025-04-20T00:00:00"/>
    <m/>
    <s v="Under Review"/>
    <n v="8"/>
    <n v="15"/>
    <s v="AGT054"/>
    <s v="Health"/>
    <s v="Fast Track"/>
    <n v="1"/>
    <s v="Valid"/>
    <x v="3"/>
    <x v="4"/>
  </r>
  <r>
    <x v="5414"/>
    <s v="CUST01335"/>
    <s v="POL00225"/>
    <x v="14"/>
    <s v="South"/>
    <n v="74610.570000000007"/>
    <d v="2025-10-09T00:00:00"/>
    <m/>
    <s v="Pending"/>
    <n v="11"/>
    <n v="15"/>
    <s v="AGT080"/>
    <s v="Health"/>
    <s v="Standard"/>
    <n v="1"/>
    <s v="Valid"/>
    <x v="3"/>
    <x v="0"/>
  </r>
  <r>
    <x v="5415"/>
    <s v="CUST00331"/>
    <s v="POL01720"/>
    <x v="5"/>
    <s v="South"/>
    <n v="62359.29"/>
    <d v="2025-04-06T00:00:00"/>
    <d v="2025-04-16T00:00:00"/>
    <s v="Settled"/>
    <n v="10"/>
    <n v="15"/>
    <s v="AGT018"/>
    <s v="Health"/>
    <s v="Standard"/>
    <n v="1"/>
    <s v="Valid"/>
    <x v="3"/>
    <x v="0"/>
  </r>
  <r>
    <x v="5416"/>
    <s v="CUST01716"/>
    <s v="POL02816"/>
    <x v="7"/>
    <s v="West"/>
    <n v="38006.54"/>
    <d v="2025-09-25T00:00:00"/>
    <m/>
    <s v="Under Review"/>
    <n v="1"/>
    <n v="7"/>
    <s v="AGT071"/>
    <s v="Travel"/>
    <s v="Standard"/>
    <n v="1"/>
    <s v="Valid"/>
    <x v="2"/>
    <x v="1"/>
  </r>
  <r>
    <x v="5417"/>
    <s v="CUST02298"/>
    <s v="POL00202"/>
    <x v="14"/>
    <s v="East"/>
    <n v="442810.64"/>
    <d v="2025-10-02T00:00:00"/>
    <d v="2025-10-14T00:00:00"/>
    <s v="Settled"/>
    <n v="12"/>
    <n v="15"/>
    <s v="AGT004"/>
    <s v="Health"/>
    <s v="Fast Track"/>
    <n v="1"/>
    <s v="Valid"/>
    <x v="1"/>
    <x v="3"/>
  </r>
  <r>
    <x v="5418"/>
    <s v="CUST00466"/>
    <s v="POL01967"/>
    <x v="2"/>
    <s v="East"/>
    <n v="1894118.28"/>
    <d v="2025-10-17T00:00:00"/>
    <m/>
    <s v="Under Review"/>
    <n v="32"/>
    <n v="20"/>
    <s v="AGT002"/>
    <s v="Life"/>
    <s v="Manual Review"/>
    <n v="1"/>
    <s v="Valid"/>
    <x v="1"/>
    <x v="3"/>
  </r>
  <r>
    <x v="5419"/>
    <s v="CUST01670"/>
    <s v="POL01357"/>
    <x v="6"/>
    <s v="West"/>
    <n v="98494.53"/>
    <d v="2025-07-06T00:00:00"/>
    <d v="2025-07-13T00:00:00"/>
    <s v="Settled"/>
    <n v="7"/>
    <n v="12"/>
    <s v="AGT028"/>
    <s v="Home"/>
    <s v="Standard"/>
    <n v="1"/>
    <s v="Valid"/>
    <x v="1"/>
    <x v="1"/>
  </r>
  <r>
    <x v="5420"/>
    <s v="CUST00175"/>
    <s v="POL02677"/>
    <x v="9"/>
    <s v="North"/>
    <n v="149002.17000000001"/>
    <d v="2025-05-01T00:00:00"/>
    <d v="2025-05-08T00:00:00"/>
    <s v="Settled"/>
    <n v="7"/>
    <n v="12"/>
    <s v="AGT024"/>
    <s v="Home"/>
    <s v="Standard"/>
    <n v="1"/>
    <s v="Valid"/>
    <x v="1"/>
    <x v="2"/>
  </r>
  <r>
    <x v="5421"/>
    <s v="CUST00645"/>
    <s v="POL01543"/>
    <x v="14"/>
    <s v="North"/>
    <n v="164070.82999999999"/>
    <d v="2025-03-26T00:00:00"/>
    <m/>
    <s v="Pending"/>
    <n v="19"/>
    <n v="15"/>
    <s v="AGT047"/>
    <s v="Health"/>
    <s v="Manual Review"/>
    <n v="1"/>
    <s v="Valid"/>
    <x v="0"/>
    <x v="2"/>
  </r>
  <r>
    <x v="5422"/>
    <s v="CUST02381"/>
    <s v="POL02140"/>
    <x v="3"/>
    <s v="West"/>
    <n v="151912.35999999999"/>
    <d v="2025-06-28T00:00:00"/>
    <m/>
    <s v="Under Review"/>
    <n v="24"/>
    <n v="10"/>
    <s v="AGT016"/>
    <s v="Motor"/>
    <s v="Fraud Review"/>
    <n v="1"/>
    <s v="Valid"/>
    <x v="2"/>
    <x v="1"/>
  </r>
  <r>
    <x v="5423"/>
    <s v="CUST00740"/>
    <s v="POL02950"/>
    <x v="11"/>
    <s v="West"/>
    <n v="101562.01"/>
    <d v="2025-09-14T00:00:00"/>
    <d v="2025-09-25T00:00:00"/>
    <s v="Settled"/>
    <n v="11"/>
    <n v="10"/>
    <s v="AGT045"/>
    <s v="Motor"/>
    <s v="Standard"/>
    <n v="1"/>
    <s v="Valid"/>
    <x v="3"/>
    <x v="1"/>
  </r>
  <r>
    <x v="5424"/>
    <s v="CUST02490"/>
    <s v="POL00436"/>
    <x v="11"/>
    <s v="West"/>
    <n v="137892.46"/>
    <d v="2025-10-04T00:00:00"/>
    <d v="2025-10-13T00:00:00"/>
    <s v="Settled"/>
    <n v="9"/>
    <n v="10"/>
    <s v="AGT080"/>
    <s v="Motor"/>
    <s v="Standard"/>
    <n v="1"/>
    <s v="Valid"/>
    <x v="2"/>
    <x v="1"/>
  </r>
  <r>
    <x v="5425"/>
    <s v="CUST01549"/>
    <s v="POL01011"/>
    <x v="8"/>
    <s v="West"/>
    <n v="405516.65"/>
    <d v="2025-01-25T00:00:00"/>
    <m/>
    <s v="Under Review"/>
    <n v="30"/>
    <n v="20"/>
    <s v="AGT014"/>
    <s v="Life"/>
    <s v="Manual Review"/>
    <n v="1"/>
    <s v="Valid"/>
    <x v="3"/>
    <x v="1"/>
  </r>
  <r>
    <x v="5426"/>
    <s v="CUST00307"/>
    <s v="POL00864"/>
    <x v="0"/>
    <s v="North"/>
    <n v="44636.73"/>
    <d v="2025-11-07T00:00:00"/>
    <d v="2025-11-16T00:00:00"/>
    <s v="Settled"/>
    <n v="9"/>
    <n v="10"/>
    <s v="AGT035"/>
    <s v="Motor"/>
    <s v="Standard"/>
    <n v="1"/>
    <s v="Valid"/>
    <x v="3"/>
    <x v="2"/>
  </r>
  <r>
    <x v="5427"/>
    <s v="CUST00020"/>
    <s v="POL00540"/>
    <x v="9"/>
    <s v="North"/>
    <n v="232416.07"/>
    <d v="2025-04-08T00:00:00"/>
    <m/>
    <s v="Pending"/>
    <n v="19"/>
    <n v="12"/>
    <s v="AGT049"/>
    <s v="Home"/>
    <s v="Manual Review"/>
    <n v="1"/>
    <s v="Valid"/>
    <x v="2"/>
    <x v="2"/>
  </r>
  <r>
    <x v="5428"/>
    <s v="CUST00322"/>
    <s v="POL02074"/>
    <x v="2"/>
    <s v="South"/>
    <n v="339479.17"/>
    <d v="2025-03-26T00:00:00"/>
    <d v="2025-04-16T00:00:00"/>
    <s v="Settled"/>
    <n v="21"/>
    <n v="20"/>
    <s v="AGT035"/>
    <s v="Life"/>
    <s v="Standard"/>
    <n v="1"/>
    <s v="Valid"/>
    <x v="0"/>
    <x v="0"/>
  </r>
  <r>
    <x v="5429"/>
    <s v="CUST00276"/>
    <s v="POL00025"/>
    <x v="14"/>
    <s v="South"/>
    <n v="109271.21"/>
    <d v="2025-04-23T00:00:00"/>
    <m/>
    <s v="Under Review"/>
    <n v="15"/>
    <n v="15"/>
    <s v="AGT033"/>
    <s v="Health"/>
    <s v="Manual Review"/>
    <n v="1"/>
    <s v="Valid"/>
    <x v="3"/>
    <x v="0"/>
  </r>
  <r>
    <x v="5430"/>
    <s v="CUST02401"/>
    <s v="POL01236"/>
    <x v="9"/>
    <s v="West"/>
    <n v="47164.28"/>
    <d v="2025-05-03T00:00:00"/>
    <d v="2025-05-24T00:00:00"/>
    <s v="Settled"/>
    <n v="21"/>
    <n v="12"/>
    <s v="AGT004"/>
    <s v="Home"/>
    <s v="Fraud Review"/>
    <n v="1"/>
    <s v="Valid"/>
    <x v="1"/>
    <x v="1"/>
  </r>
  <r>
    <x v="5431"/>
    <s v="CUST02159"/>
    <s v="POL00390"/>
    <x v="3"/>
    <s v="West"/>
    <n v="40790.550000000003"/>
    <d v="2025-03-01T00:00:00"/>
    <d v="2025-03-05T00:00:00"/>
    <s v="Settled"/>
    <n v="4"/>
    <n v="10"/>
    <s v="AGT039"/>
    <s v="Motor"/>
    <s v="Fast Track"/>
    <n v="1"/>
    <s v="Valid"/>
    <x v="1"/>
    <x v="1"/>
  </r>
  <r>
    <x v="5432"/>
    <s v="CUST01895"/>
    <s v="POL01969"/>
    <x v="3"/>
    <s v="Central"/>
    <n v="52384.81"/>
    <d v="2025-04-19T00:00:00"/>
    <m/>
    <s v="Pending"/>
    <n v="25"/>
    <n v="10"/>
    <s v="AGT075"/>
    <s v="Motor"/>
    <s v="Manual Review"/>
    <n v="1"/>
    <s v="Valid"/>
    <x v="3"/>
    <x v="4"/>
  </r>
  <r>
    <x v="5433"/>
    <s v="CUST00823"/>
    <s v="POL02403"/>
    <x v="2"/>
    <s v="East"/>
    <n v="437358.53"/>
    <d v="2025-10-09T00:00:00"/>
    <d v="2025-11-08T00:00:00"/>
    <s v="Settled"/>
    <n v="30"/>
    <n v="20"/>
    <s v="AGT070"/>
    <s v="Life"/>
    <s v="Standard"/>
    <n v="1"/>
    <s v="Valid"/>
    <x v="0"/>
    <x v="3"/>
  </r>
  <r>
    <x v="5434"/>
    <s v="CUST00248"/>
    <s v="POL01494"/>
    <x v="2"/>
    <s v="South"/>
    <n v="997506.31"/>
    <d v="2025-01-09T00:00:00"/>
    <m/>
    <s v="Under Review"/>
    <n v="24"/>
    <n v="20"/>
    <s v="AGT064"/>
    <s v="Life"/>
    <s v="Manual Review"/>
    <n v="1"/>
    <s v="Valid"/>
    <x v="2"/>
    <x v="0"/>
  </r>
  <r>
    <x v="5435"/>
    <s v="CUST01402"/>
    <s v="POL01424"/>
    <x v="11"/>
    <s v="East"/>
    <n v="111612.43"/>
    <d v="2025-08-14T00:00:00"/>
    <d v="2025-09-12T00:00:00"/>
    <s v="Settled"/>
    <n v="29"/>
    <n v="10"/>
    <s v="AGT007"/>
    <s v="Motor"/>
    <s v="Fraud Review"/>
    <n v="1"/>
    <s v="Valid"/>
    <x v="0"/>
    <x v="3"/>
  </r>
  <r>
    <x v="5436"/>
    <s v="CUST00367"/>
    <s v="POL01440"/>
    <x v="3"/>
    <s v="North"/>
    <n v="59734.63"/>
    <d v="2025-10-21T00:00:00"/>
    <d v="2025-11-02T00:00:00"/>
    <s v="Settled"/>
    <n v="12"/>
    <n v="10"/>
    <s v="AGT011"/>
    <s v="Motor"/>
    <s v="Standard"/>
    <n v="1"/>
    <s v="Valid"/>
    <x v="3"/>
    <x v="2"/>
  </r>
  <r>
    <x v="5437"/>
    <s v="CUST01630"/>
    <s v="POL00636"/>
    <x v="2"/>
    <s v="North"/>
    <n v="163310.60999999999"/>
    <d v="2025-08-12T00:00:00"/>
    <d v="2025-08-29T00:00:00"/>
    <s v="Settled"/>
    <n v="17"/>
    <n v="20"/>
    <s v="AGT043"/>
    <s v="Life"/>
    <s v="Standard"/>
    <n v="1"/>
    <s v="Valid"/>
    <x v="4"/>
    <x v="2"/>
  </r>
  <r>
    <x v="5438"/>
    <s v="CUST00004"/>
    <s v="POL01202"/>
    <x v="15"/>
    <s v="East"/>
    <n v="151309.71"/>
    <d v="2025-06-08T00:00:00"/>
    <d v="2025-06-25T00:00:00"/>
    <s v="Settled"/>
    <n v="17"/>
    <n v="10"/>
    <s v="AGT024"/>
    <s v="Motor"/>
    <s v="Standard"/>
    <n v="1"/>
    <s v="Valid"/>
    <x v="0"/>
    <x v="3"/>
  </r>
  <r>
    <x v="5439"/>
    <s v="CUST01187"/>
    <s v="POL02986"/>
    <x v="0"/>
    <s v="South"/>
    <n v="82734.89"/>
    <d v="2025-07-17T00:00:00"/>
    <m/>
    <s v="Under Review"/>
    <n v="10"/>
    <n v="10"/>
    <s v="AGT014"/>
    <s v="Motor"/>
    <s v="Manual Review"/>
    <n v="1"/>
    <s v="Valid"/>
    <x v="3"/>
    <x v="0"/>
  </r>
  <r>
    <x v="5440"/>
    <s v="CUST02333"/>
    <s v="POL00132"/>
    <x v="8"/>
    <s v="North"/>
    <n v="38763.58"/>
    <d v="2025-06-30T00:00:00"/>
    <d v="2025-07-15T00:00:00"/>
    <s v="Settled"/>
    <n v="15"/>
    <n v="20"/>
    <s v="AGT015"/>
    <s v="Life"/>
    <s v="Standard"/>
    <n v="1"/>
    <s v="Valid"/>
    <x v="0"/>
    <x v="2"/>
  </r>
  <r>
    <x v="5441"/>
    <s v="CUST00489"/>
    <s v="POL02521"/>
    <x v="5"/>
    <s v="West"/>
    <n v="173139.37"/>
    <d v="2025-05-07T00:00:00"/>
    <m/>
    <s v="Under Review"/>
    <n v="3"/>
    <n v="15"/>
    <s v="AGT015"/>
    <s v="Health"/>
    <s v="Standard"/>
    <n v="1"/>
    <s v="Valid"/>
    <x v="2"/>
    <x v="1"/>
  </r>
  <r>
    <x v="5442"/>
    <s v="CUST01997"/>
    <s v="POL00528"/>
    <x v="3"/>
    <s v="West"/>
    <n v="85730.73"/>
    <d v="2025-10-10T00:00:00"/>
    <d v="2025-10-21T00:00:00"/>
    <s v="Settled"/>
    <n v="11"/>
    <n v="10"/>
    <s v="AGT008"/>
    <s v="Motor"/>
    <s v="Manual Review"/>
    <n v="1"/>
    <s v="Valid"/>
    <x v="1"/>
    <x v="1"/>
  </r>
  <r>
    <x v="5443"/>
    <s v="CUST00579"/>
    <s v="POL00366"/>
    <x v="5"/>
    <s v="North"/>
    <n v="21744.13"/>
    <d v="2025-08-09T00:00:00"/>
    <m/>
    <s v="Under Review"/>
    <n v="2"/>
    <n v="15"/>
    <s v="AGT049"/>
    <s v="Health"/>
    <s v="Fast Track"/>
    <n v="1"/>
    <s v="Valid"/>
    <x v="1"/>
    <x v="2"/>
  </r>
  <r>
    <x v="5444"/>
    <s v="CUST01369"/>
    <s v="POL00914"/>
    <x v="9"/>
    <s v="West"/>
    <n v="170483.8"/>
    <d v="2025-01-19T00:00:00"/>
    <d v="2025-01-21T00:00:00"/>
    <s v="Settled"/>
    <n v="2"/>
    <n v="12"/>
    <s v="AGT034"/>
    <s v="Home"/>
    <s v="Standard"/>
    <n v="1"/>
    <s v="Valid"/>
    <x v="0"/>
    <x v="1"/>
  </r>
  <r>
    <x v="5445"/>
    <s v="CUST02355"/>
    <s v="POL00861"/>
    <x v="8"/>
    <s v="North"/>
    <n v="327829.78000000003"/>
    <d v="2025-09-03T00:00:00"/>
    <d v="2025-09-20T00:00:00"/>
    <s v="Settled"/>
    <n v="17"/>
    <n v="20"/>
    <s v="AGT054"/>
    <s v="Life"/>
    <s v="Standard"/>
    <n v="1"/>
    <s v="Valid"/>
    <x v="2"/>
    <x v="2"/>
  </r>
  <r>
    <x v="5446"/>
    <s v="CUST01192"/>
    <s v="POL01012"/>
    <x v="9"/>
    <s v="East"/>
    <n v="48363.97"/>
    <d v="2025-03-23T00:00:00"/>
    <d v="2025-04-03T00:00:00"/>
    <s v="Settled"/>
    <n v="11"/>
    <n v="12"/>
    <s v="AGT018"/>
    <s v="Home"/>
    <s v="Fast Track"/>
    <n v="1"/>
    <s v="Valid"/>
    <x v="1"/>
    <x v="3"/>
  </r>
  <r>
    <x v="5447"/>
    <s v="CUST01580"/>
    <s v="POL02719"/>
    <x v="8"/>
    <s v="West"/>
    <n v="1167461.1100000001"/>
    <d v="2025-06-29T00:00:00"/>
    <d v="2025-07-11T00:00:00"/>
    <s v="Settled"/>
    <n v="12"/>
    <n v="20"/>
    <s v="AGT049"/>
    <s v="Life"/>
    <s v="Fast Track"/>
    <n v="1"/>
    <s v="Valid"/>
    <x v="1"/>
    <x v="1"/>
  </r>
  <r>
    <x v="5448"/>
    <s v="CUST00775"/>
    <s v="POL02895"/>
    <x v="14"/>
    <s v="East"/>
    <n v="116893.49"/>
    <d v="2025-02-26T00:00:00"/>
    <m/>
    <s v="Under Review"/>
    <n v="13"/>
    <n v="15"/>
    <s v="AGT015"/>
    <s v="Health"/>
    <s v="Standard"/>
    <n v="1"/>
    <s v="Valid"/>
    <x v="0"/>
    <x v="3"/>
  </r>
  <r>
    <x v="5449"/>
    <s v="CUST00183"/>
    <s v="POL02216"/>
    <x v="11"/>
    <s v="West"/>
    <n v="49046.52"/>
    <d v="2025-06-07T00:00:00"/>
    <d v="2025-06-12T00:00:00"/>
    <s v="Rejected"/>
    <n v="5"/>
    <n v="10"/>
    <s v="AGT074"/>
    <s v="Motor"/>
    <s v="Standard"/>
    <n v="1"/>
    <s v="Valid"/>
    <x v="2"/>
    <x v="1"/>
  </r>
  <r>
    <x v="5450"/>
    <s v="CUST00725"/>
    <s v="POL00468"/>
    <x v="3"/>
    <s v="South"/>
    <n v="68329.960000000006"/>
    <d v="2025-02-18T00:00:00"/>
    <d v="2025-02-28T00:00:00"/>
    <s v="Settled"/>
    <n v="10"/>
    <n v="12"/>
    <s v="AGT014"/>
    <s v="Home"/>
    <s v="Standard"/>
    <n v="1"/>
    <s v="Valid"/>
    <x v="2"/>
    <x v="0"/>
  </r>
  <r>
    <x v="5451"/>
    <s v="CUST02408"/>
    <s v="POL03026"/>
    <x v="14"/>
    <s v="North"/>
    <n v="77553.070000000007"/>
    <d v="2025-03-16T00:00:00"/>
    <d v="2025-03-26T00:00:00"/>
    <s v="Settled"/>
    <n v="10"/>
    <n v="15"/>
    <s v="AGT064"/>
    <s v="Health"/>
    <s v="Standard"/>
    <n v="1"/>
    <s v="Valid"/>
    <x v="2"/>
    <x v="2"/>
  </r>
  <r>
    <x v="5452"/>
    <s v="CUST01462"/>
    <s v="POL02712"/>
    <x v="3"/>
    <s v="East"/>
    <n v="60576.06"/>
    <d v="2025-10-17T00:00:00"/>
    <d v="2025-10-25T00:00:00"/>
    <s v="Settled"/>
    <n v="8"/>
    <n v="10"/>
    <s v="AGT055"/>
    <s v="Motor"/>
    <s v="Standard"/>
    <n v="1"/>
    <s v="Valid"/>
    <x v="2"/>
    <x v="3"/>
  </r>
  <r>
    <x v="5453"/>
    <s v="CUST01637"/>
    <s v="POL00244"/>
    <x v="14"/>
    <s v="South"/>
    <n v="127711.37"/>
    <d v="2025-01-29T00:00:00"/>
    <d v="2025-02-20T00:00:00"/>
    <s v="Settled"/>
    <n v="22"/>
    <n v="15"/>
    <s v="AGT016"/>
    <s v="Health"/>
    <s v="Manual Review"/>
    <n v="1"/>
    <s v="Valid"/>
    <x v="1"/>
    <x v="0"/>
  </r>
  <r>
    <x v="5454"/>
    <s v="CUST00265"/>
    <s v="POL01240"/>
    <x v="5"/>
    <s v="North"/>
    <n v="75149.289999999994"/>
    <d v="2025-04-13T00:00:00"/>
    <d v="2025-05-06T00:00:00"/>
    <s v="Settled"/>
    <n v="23"/>
    <n v="15"/>
    <s v="AGT008"/>
    <s v="Health"/>
    <s v="Fraud Review"/>
    <n v="1"/>
    <s v="Valid"/>
    <x v="2"/>
    <x v="2"/>
  </r>
  <r>
    <x v="5455"/>
    <s v="CUST02188"/>
    <s v="POL02482"/>
    <x v="3"/>
    <s v="East"/>
    <n v="51311.32"/>
    <d v="2025-01-14T00:00:00"/>
    <d v="2025-01-28T00:00:00"/>
    <s v="Rejected"/>
    <n v="14"/>
    <n v="10"/>
    <s v="AGT051"/>
    <s v="Motor"/>
    <s v="Manual Review"/>
    <n v="1"/>
    <s v="Valid"/>
    <x v="1"/>
    <x v="3"/>
  </r>
  <r>
    <x v="5456"/>
    <s v="CUST02284"/>
    <s v="POL00286"/>
    <x v="14"/>
    <s v="North"/>
    <n v="97294.83"/>
    <d v="2025-03-04T00:00:00"/>
    <d v="2025-03-16T00:00:00"/>
    <s v="Settled"/>
    <n v="12"/>
    <n v="15"/>
    <s v="AGT004"/>
    <s v="Health"/>
    <s v="Fast Track"/>
    <n v="1"/>
    <s v="Valid"/>
    <x v="1"/>
    <x v="2"/>
  </r>
  <r>
    <x v="5457"/>
    <s v="CUST00995"/>
    <s v="POL00245"/>
    <x v="9"/>
    <s v="East"/>
    <n v="85528.59"/>
    <d v="2025-08-27T00:00:00"/>
    <d v="2025-09-09T00:00:00"/>
    <s v="Settled"/>
    <n v="13"/>
    <n v="12"/>
    <s v="AGT050"/>
    <s v="Home"/>
    <s v="Manual Review"/>
    <n v="1"/>
    <s v="Valid"/>
    <x v="2"/>
    <x v="3"/>
  </r>
  <r>
    <x v="5458"/>
    <s v="CUST01814"/>
    <s v="POL01940"/>
    <x v="9"/>
    <s v="East"/>
    <n v="105337.55"/>
    <d v="2025-07-04T00:00:00"/>
    <m/>
    <s v="Pending"/>
    <n v="18"/>
    <n v="12"/>
    <s v="AGT055"/>
    <s v="Home"/>
    <s v="Standard"/>
    <n v="1"/>
    <s v="Valid"/>
    <x v="0"/>
    <x v="3"/>
  </r>
  <r>
    <x v="5459"/>
    <s v="CUST00849"/>
    <s v="POL01078"/>
    <x v="3"/>
    <s v="West"/>
    <n v="164749.66"/>
    <d v="2025-04-27T00:00:00"/>
    <d v="2025-05-06T00:00:00"/>
    <s v="Settled"/>
    <n v="9"/>
    <n v="10"/>
    <s v="AGT052"/>
    <s v="Motor"/>
    <s v="Standard"/>
    <n v="1"/>
    <s v="Valid"/>
    <x v="0"/>
    <x v="1"/>
  </r>
  <r>
    <x v="5460"/>
    <s v="CUST01220"/>
    <s v="POL01414"/>
    <x v="1"/>
    <s v="Central"/>
    <n v="226156.47"/>
    <d v="2025-01-30T00:00:00"/>
    <m/>
    <s v="Under Review"/>
    <n v="35"/>
    <n v="20"/>
    <s v="AGT079"/>
    <s v="Life"/>
    <s v="Fraud Review"/>
    <n v="1"/>
    <s v="Valid"/>
    <x v="1"/>
    <x v="4"/>
  </r>
  <r>
    <x v="5461"/>
    <s v="CUST00823"/>
    <s v="POL02403"/>
    <x v="1"/>
    <s v="West"/>
    <n v="276351.09999999998"/>
    <d v="2025-08-25T00:00:00"/>
    <m/>
    <s v="Pending"/>
    <n v="21"/>
    <n v="20"/>
    <s v="AGT035"/>
    <s v="Life"/>
    <s v="Manual Review"/>
    <n v="1"/>
    <s v="Valid"/>
    <x v="0"/>
    <x v="1"/>
  </r>
  <r>
    <x v="5462"/>
    <s v="CUST01315"/>
    <s v="POL01744"/>
    <x v="2"/>
    <s v="Central"/>
    <n v="182627.39"/>
    <d v="2025-03-27T00:00:00"/>
    <m/>
    <s v="Under Review"/>
    <n v="18"/>
    <n v="20"/>
    <s v="AGT041"/>
    <s v="Life"/>
    <s v="Standard"/>
    <n v="1"/>
    <s v="Valid"/>
    <x v="3"/>
    <x v="4"/>
  </r>
  <r>
    <x v="5463"/>
    <s v="CUST02431"/>
    <s v="POL02276"/>
    <x v="6"/>
    <s v="East"/>
    <n v="225619.33"/>
    <d v="2025-06-19T00:00:00"/>
    <d v="2025-07-03T00:00:00"/>
    <s v="Rejected"/>
    <n v="14"/>
    <n v="12"/>
    <s v="AGT076"/>
    <s v="Home"/>
    <s v="Standard"/>
    <n v="1"/>
    <s v="Valid"/>
    <x v="0"/>
    <x v="3"/>
  </r>
  <r>
    <x v="5464"/>
    <s v="CUST02003"/>
    <s v="POL00404"/>
    <x v="11"/>
    <s v="West"/>
    <n v="21675.46"/>
    <d v="2025-02-12T00:00:00"/>
    <d v="2025-02-23T00:00:00"/>
    <s v="Settled"/>
    <n v="11"/>
    <n v="10"/>
    <s v="AGT069"/>
    <s v="Motor"/>
    <s v="Manual Review"/>
    <n v="1"/>
    <s v="Valid"/>
    <x v="1"/>
    <x v="1"/>
  </r>
  <r>
    <x v="5465"/>
    <s v="CUST01162"/>
    <s v="POL00007"/>
    <x v="12"/>
    <s v="West"/>
    <n v="17485.25"/>
    <d v="2025-05-30T00:00:00"/>
    <m/>
    <s v="Pending"/>
    <n v="1"/>
    <n v="7"/>
    <s v="AGT038"/>
    <s v="Travel"/>
    <s v="Standard"/>
    <n v="1"/>
    <s v="Valid"/>
    <x v="4"/>
    <x v="1"/>
  </r>
  <r>
    <x v="5466"/>
    <s v="CUST00901"/>
    <s v="POL00806"/>
    <x v="3"/>
    <s v="West"/>
    <n v="103373.8"/>
    <d v="2025-10-19T00:00:00"/>
    <d v="2025-11-08T00:00:00"/>
    <s v="Rejected"/>
    <n v="20"/>
    <n v="10"/>
    <s v="AGT034"/>
    <s v="Motor"/>
    <s v="Fraud Review"/>
    <n v="1"/>
    <s v="Valid"/>
    <x v="2"/>
    <x v="1"/>
  </r>
  <r>
    <x v="5467"/>
    <s v="CUST00914"/>
    <s v="POL00647"/>
    <x v="8"/>
    <s v="West"/>
    <n v="272061.92"/>
    <d v="2025-07-30T00:00:00"/>
    <m/>
    <s v="Under Review"/>
    <n v="20"/>
    <n v="20"/>
    <s v="AGT064"/>
    <s v="Life"/>
    <s v="Standard"/>
    <n v="1"/>
    <s v="Valid"/>
    <x v="2"/>
    <x v="1"/>
  </r>
  <r>
    <x v="5468"/>
    <s v="CUST01978"/>
    <s v="POL01037"/>
    <x v="6"/>
    <s v="Central"/>
    <n v="195254.52"/>
    <d v="2025-06-08T00:00:00"/>
    <m/>
    <s v="Pending"/>
    <n v="22"/>
    <n v="12"/>
    <s v="AGT046"/>
    <s v="Home"/>
    <s v="Manual Review"/>
    <n v="1"/>
    <s v="Valid"/>
    <x v="3"/>
    <x v="4"/>
  </r>
  <r>
    <x v="5469"/>
    <s v="CUST00278"/>
    <s v="POL02492"/>
    <x v="10"/>
    <s v="East"/>
    <n v="26460.560000000001"/>
    <d v="2025-03-03T00:00:00"/>
    <d v="2025-03-14T00:00:00"/>
    <s v="Settled"/>
    <n v="11"/>
    <n v="7"/>
    <s v="AGT039"/>
    <s v="Travel"/>
    <s v="Standard"/>
    <n v="1"/>
    <s v="Valid"/>
    <x v="1"/>
    <x v="3"/>
  </r>
  <r>
    <x v="5470"/>
    <s v="CUST01686"/>
    <s v="POL00487"/>
    <x v="14"/>
    <s v="Central"/>
    <n v="54913.89"/>
    <d v="2025-03-30T00:00:00"/>
    <d v="2025-04-10T00:00:00"/>
    <s v="Settled"/>
    <n v="11"/>
    <n v="15"/>
    <s v="AGT066"/>
    <s v="Health"/>
    <s v="Standard"/>
    <n v="1"/>
    <s v="Valid"/>
    <x v="0"/>
    <x v="4"/>
  </r>
  <r>
    <x v="5471"/>
    <s v="CUST02003"/>
    <s v="POL00404"/>
    <x v="11"/>
    <s v="South"/>
    <n v="60032.13"/>
    <d v="2025-11-24T00:00:00"/>
    <m/>
    <s v="Under Review"/>
    <n v="21"/>
    <n v="10"/>
    <s v="AGT063"/>
    <s v="Motor"/>
    <s v="Fraud Review"/>
    <n v="1"/>
    <s v="Valid"/>
    <x v="1"/>
    <x v="0"/>
  </r>
  <r>
    <x v="5472"/>
    <s v="CUST01415"/>
    <s v="POL00643"/>
    <x v="5"/>
    <s v="North"/>
    <n v="36710.5"/>
    <d v="2025-11-10T00:00:00"/>
    <d v="2025-11-22T00:00:00"/>
    <s v="Settled"/>
    <n v="12"/>
    <n v="15"/>
    <s v="AGT034"/>
    <s v="Health"/>
    <s v="Standard"/>
    <n v="1"/>
    <s v="Valid"/>
    <x v="3"/>
    <x v="2"/>
  </r>
  <r>
    <x v="5473"/>
    <s v="CUST02196"/>
    <s v="POL01045"/>
    <x v="7"/>
    <s v="North"/>
    <n v="17539.52"/>
    <d v="2025-04-21T00:00:00"/>
    <m/>
    <s v="Under Review"/>
    <n v="6"/>
    <n v="7"/>
    <s v="AGT032"/>
    <s v="Travel"/>
    <s v="Standard"/>
    <n v="1"/>
    <s v="Valid"/>
    <x v="0"/>
    <x v="2"/>
  </r>
  <r>
    <x v="5474"/>
    <s v="CUST01328"/>
    <s v="POL00632"/>
    <x v="10"/>
    <s v="East"/>
    <n v="54290.84"/>
    <d v="2025-08-03T00:00:00"/>
    <d v="2025-08-10T00:00:00"/>
    <s v="Settled"/>
    <n v="7"/>
    <n v="7"/>
    <s v="AGT054"/>
    <s v="Travel"/>
    <s v="Standard"/>
    <n v="1"/>
    <s v="Valid"/>
    <x v="3"/>
    <x v="3"/>
  </r>
  <r>
    <x v="5475"/>
    <s v="CUST01865"/>
    <s v="POL00589"/>
    <x v="1"/>
    <s v="North"/>
    <n v="253555.6"/>
    <d v="2025-09-14T00:00:00"/>
    <m/>
    <s v="Pending"/>
    <n v="18"/>
    <n v="20"/>
    <s v="AGT001"/>
    <s v="Life"/>
    <s v="Standard"/>
    <n v="1"/>
    <s v="Valid"/>
    <x v="0"/>
    <x v="2"/>
  </r>
  <r>
    <x v="5476"/>
    <s v="CUST00928"/>
    <s v="POL01855"/>
    <x v="7"/>
    <s v="North"/>
    <n v="29416.23"/>
    <d v="2025-05-18T00:00:00"/>
    <d v="2025-05-23T00:00:00"/>
    <s v="Settled"/>
    <n v="5"/>
    <n v="7"/>
    <s v="AGT063"/>
    <s v="Travel"/>
    <s v="Standard"/>
    <n v="1"/>
    <s v="Valid"/>
    <x v="4"/>
    <x v="2"/>
  </r>
  <r>
    <x v="5477"/>
    <s v="CUST00675"/>
    <s v="POL00357"/>
    <x v="1"/>
    <s v="South"/>
    <n v="325311.15999999997"/>
    <d v="2025-03-24T00:00:00"/>
    <d v="2025-04-01T00:00:00"/>
    <s v="Settled"/>
    <n v="8"/>
    <n v="20"/>
    <s v="AGT040"/>
    <s v="Life"/>
    <s v="Standard"/>
    <n v="1"/>
    <s v="Valid"/>
    <x v="0"/>
    <x v="0"/>
  </r>
  <r>
    <x v="5478"/>
    <s v="CUST02122"/>
    <s v="POL00493"/>
    <x v="14"/>
    <s v="West"/>
    <n v="30666.54"/>
    <d v="2025-04-22T00:00:00"/>
    <d v="2025-05-01T00:00:00"/>
    <s v="Rejected"/>
    <n v="9"/>
    <n v="15"/>
    <s v="AGT070"/>
    <s v="Health"/>
    <s v="Standard"/>
    <n v="1"/>
    <s v="Valid"/>
    <x v="4"/>
    <x v="1"/>
  </r>
  <r>
    <x v="5479"/>
    <s v="CUST00076"/>
    <s v="POL02678"/>
    <x v="2"/>
    <s v="North"/>
    <n v="108919.08"/>
    <d v="2025-06-06T00:00:00"/>
    <m/>
    <s v="Pending"/>
    <n v="26"/>
    <n v="20"/>
    <s v="AGT044"/>
    <s v="Life"/>
    <s v="Manual Review"/>
    <n v="1"/>
    <s v="Valid"/>
    <x v="1"/>
    <x v="2"/>
  </r>
  <r>
    <x v="5480"/>
    <s v="CUST02466"/>
    <s v="POL00059"/>
    <x v="3"/>
    <s v="East"/>
    <n v="83297.67"/>
    <d v="2025-05-01T00:00:00"/>
    <d v="2025-05-16T00:00:00"/>
    <s v="Settled"/>
    <n v="15"/>
    <n v="10"/>
    <s v="AGT032"/>
    <s v="Motor"/>
    <s v="Fast Track"/>
    <n v="1"/>
    <s v="Valid"/>
    <x v="2"/>
    <x v="3"/>
  </r>
  <r>
    <x v="5481"/>
    <s v="CUST01089"/>
    <s v="POL00197"/>
    <x v="12"/>
    <s v="West"/>
    <n v="22975.67"/>
    <d v="2025-06-16T00:00:00"/>
    <m/>
    <s v="Under Review"/>
    <n v="10"/>
    <n v="7"/>
    <s v="AGT010"/>
    <s v="Travel"/>
    <s v="Standard"/>
    <n v="1"/>
    <s v="Valid"/>
    <x v="0"/>
    <x v="1"/>
  </r>
  <r>
    <x v="5482"/>
    <s v="CUST00533"/>
    <s v="POL00223"/>
    <x v="2"/>
    <s v="West"/>
    <n v="260000.13"/>
    <d v="2025-02-21T00:00:00"/>
    <d v="2025-03-08T00:00:00"/>
    <s v="Settled"/>
    <n v="15"/>
    <n v="20"/>
    <s v="AGT001"/>
    <s v="Life"/>
    <s v="Fast Track"/>
    <n v="1"/>
    <s v="Valid"/>
    <x v="3"/>
    <x v="1"/>
  </r>
  <r>
    <x v="5483"/>
    <s v="CUST00308"/>
    <s v="POL01716"/>
    <x v="6"/>
    <s v="West"/>
    <n v="164090.42000000001"/>
    <d v="2025-04-13T00:00:00"/>
    <d v="2025-04-14T00:00:00"/>
    <s v="Settled"/>
    <n v="1"/>
    <n v="12"/>
    <s v="AGT054"/>
    <s v="Home"/>
    <s v="Fast Track"/>
    <n v="1"/>
    <s v="Valid"/>
    <x v="0"/>
    <x v="1"/>
  </r>
  <r>
    <x v="5484"/>
    <s v="CUST01297"/>
    <s v="POL02224"/>
    <x v="14"/>
    <s v="South"/>
    <n v="46299.48"/>
    <d v="2025-03-01T00:00:00"/>
    <d v="2025-03-17T00:00:00"/>
    <s v="Settled"/>
    <n v="16"/>
    <n v="15"/>
    <s v="AGT016"/>
    <s v="Health"/>
    <s v="Manual Review"/>
    <n v="1"/>
    <s v="Valid"/>
    <x v="0"/>
    <x v="0"/>
  </r>
  <r>
    <x v="5485"/>
    <s v="CUST02297"/>
    <s v="POL02217"/>
    <x v="11"/>
    <s v="Central"/>
    <n v="44969.91"/>
    <d v="2025-04-27T00:00:00"/>
    <d v="2025-05-12T00:00:00"/>
    <s v="Settled"/>
    <n v="15"/>
    <n v="10"/>
    <s v="AGT069"/>
    <s v="Motor"/>
    <s v="Manual Review"/>
    <n v="1"/>
    <s v="Valid"/>
    <x v="2"/>
    <x v="4"/>
  </r>
  <r>
    <x v="5486"/>
    <s v="CUST00402"/>
    <s v="POL02209"/>
    <x v="12"/>
    <s v="Central"/>
    <n v="23855.1"/>
    <d v="2025-04-04T00:00:00"/>
    <m/>
    <s v="Pending"/>
    <n v="2"/>
    <n v="7"/>
    <s v="AGT040"/>
    <s v="Travel"/>
    <s v="Standard"/>
    <n v="1"/>
    <s v="Valid"/>
    <x v="4"/>
    <x v="4"/>
  </r>
  <r>
    <x v="5487"/>
    <s v="CUST00694"/>
    <s v="POL00185"/>
    <x v="12"/>
    <s v="South"/>
    <n v="37336.83"/>
    <d v="2025-05-26T00:00:00"/>
    <d v="2025-05-27T00:00:00"/>
    <s v="Settled"/>
    <n v="1"/>
    <n v="7"/>
    <s v="AGT070"/>
    <s v="Travel"/>
    <s v="Standard"/>
    <n v="1"/>
    <s v="Valid"/>
    <x v="0"/>
    <x v="0"/>
  </r>
  <r>
    <x v="5488"/>
    <s v="CUST00535"/>
    <s v="POL01103"/>
    <x v="2"/>
    <s v="North"/>
    <n v="237492.48000000001"/>
    <d v="2025-11-30T00:00:00"/>
    <d v="2025-12-13T00:00:00"/>
    <s v="Settled"/>
    <n v="13"/>
    <n v="20"/>
    <s v="AGT038"/>
    <s v="Life"/>
    <s v="Fast Track"/>
    <n v="1"/>
    <s v="Valid"/>
    <x v="4"/>
    <x v="2"/>
  </r>
  <r>
    <x v="5489"/>
    <s v="CUST01366"/>
    <s v="POL02027"/>
    <x v="0"/>
    <s v="East"/>
    <n v="43079.15"/>
    <d v="2025-10-07T00:00:00"/>
    <d v="2025-10-10T00:00:00"/>
    <s v="Settled"/>
    <n v="3"/>
    <n v="10"/>
    <s v="AGT031"/>
    <s v="Motor"/>
    <s v="Fast Track"/>
    <n v="1"/>
    <s v="Valid"/>
    <x v="3"/>
    <x v="3"/>
  </r>
  <r>
    <x v="5490"/>
    <s v="CUST00622"/>
    <s v="POL02183"/>
    <x v="8"/>
    <s v="Central"/>
    <n v="901984.91"/>
    <d v="2025-07-26T00:00:00"/>
    <d v="2025-08-20T00:00:00"/>
    <s v="Settled"/>
    <n v="25"/>
    <n v="20"/>
    <s v="AGT012"/>
    <s v="Life"/>
    <s v="Standard"/>
    <n v="1"/>
    <s v="Valid"/>
    <x v="3"/>
    <x v="4"/>
  </r>
  <r>
    <x v="5491"/>
    <s v="CUST01519"/>
    <s v="POL01070"/>
    <x v="3"/>
    <s v="West"/>
    <m/>
    <d v="2025-06-17T00:00:00"/>
    <d v="2025-06-27T00:00:00"/>
    <s v="Settled"/>
    <n v="10"/>
    <n v="10"/>
    <s v="AGT033"/>
    <s v="Motor"/>
    <s v="Standard"/>
    <n v="1"/>
    <s v="Missing Amount"/>
    <x v="2"/>
    <x v="1"/>
  </r>
  <r>
    <x v="5492"/>
    <s v="CUST01376"/>
    <s v="POL02710"/>
    <x v="16"/>
    <s v="Central"/>
    <n v="45914.62"/>
    <d v="2025-04-22T00:00:00"/>
    <m/>
    <s v="Under Review"/>
    <n v="8"/>
    <n v="7"/>
    <s v="AGT066"/>
    <s v="Travel"/>
    <s v="Standard"/>
    <n v="1"/>
    <s v="Valid"/>
    <x v="3"/>
    <x v="4"/>
  </r>
  <r>
    <x v="5493"/>
    <s v="CUST00625"/>
    <s v="POL02668"/>
    <x v="4"/>
    <s v="Central"/>
    <n v="26221.79"/>
    <d v="2025-01-30T00:00:00"/>
    <d v="2025-02-15T00:00:00"/>
    <s v="Settled"/>
    <n v="16"/>
    <n v="15"/>
    <s v="AGT069"/>
    <s v="Health"/>
    <s v="Standard"/>
    <n v="1"/>
    <s v="Valid"/>
    <x v="2"/>
    <x v="4"/>
  </r>
  <r>
    <x v="5494"/>
    <s v="CUST02373"/>
    <s v="POL02450"/>
    <x v="14"/>
    <s v="West"/>
    <n v="36795.129999999997"/>
    <d v="2025-07-26T00:00:00"/>
    <d v="2025-08-09T00:00:00"/>
    <s v="Settled"/>
    <n v="14"/>
    <n v="15"/>
    <s v="AGT039"/>
    <s v="Health"/>
    <s v="Fast Track"/>
    <n v="1"/>
    <s v="Valid"/>
    <x v="0"/>
    <x v="1"/>
  </r>
  <r>
    <x v="5495"/>
    <s v="CUST00050"/>
    <s v="POL02553"/>
    <x v="14"/>
    <s v="North"/>
    <n v="124382.04"/>
    <d v="2025-03-14T00:00:00"/>
    <d v="2025-03-23T00:00:00"/>
    <s v="Settled"/>
    <n v="9"/>
    <n v="15"/>
    <s v="AGT080"/>
    <s v="Health"/>
    <s v="Standard"/>
    <n v="1"/>
    <s v="Valid"/>
    <x v="3"/>
    <x v="2"/>
  </r>
  <r>
    <x v="5496"/>
    <s v="CUST01534"/>
    <s v="POL03121"/>
    <x v="2"/>
    <s v="North"/>
    <n v="256512.86"/>
    <d v="2025-01-13T00:00:00"/>
    <m/>
    <s v="Pending"/>
    <n v="33"/>
    <n v="20"/>
    <s v="AGT003"/>
    <s v="Life"/>
    <s v="Manual Review"/>
    <n v="1"/>
    <s v="Valid"/>
    <x v="1"/>
    <x v="2"/>
  </r>
  <r>
    <x v="5497"/>
    <s v="CUST00009"/>
    <s v="POL02541"/>
    <x v="1"/>
    <s v="North"/>
    <n v="233381.25"/>
    <d v="2025-11-26T00:00:00"/>
    <m/>
    <s v="Under Review"/>
    <n v="30"/>
    <n v="20"/>
    <s v="AGT005"/>
    <s v="Life"/>
    <s v="Fraud Review"/>
    <n v="1"/>
    <s v="Valid"/>
    <x v="1"/>
    <x v="2"/>
  </r>
  <r>
    <x v="5498"/>
    <s v="CUST01589"/>
    <s v="POL01874"/>
    <x v="4"/>
    <s v="North"/>
    <n v="45826.81"/>
    <d v="2025-03-11T00:00:00"/>
    <m/>
    <s v="Under Review"/>
    <n v="5"/>
    <n v="15"/>
    <s v="AGT005"/>
    <s v="Health"/>
    <s v="Standard"/>
    <n v="1"/>
    <s v="Valid"/>
    <x v="2"/>
    <x v="2"/>
  </r>
  <r>
    <x v="5499"/>
    <s v="CUST02074"/>
    <s v="POL01276"/>
    <x v="4"/>
    <s v="North"/>
    <n v="160120.87"/>
    <d v="2025-01-31T00:00:00"/>
    <m/>
    <s v="Pending"/>
    <n v="20"/>
    <n v="15"/>
    <s v="AGT005"/>
    <s v="Health"/>
    <s v="Manual Review"/>
    <n v="1"/>
    <s v="Valid"/>
    <x v="3"/>
    <x v="2"/>
  </r>
  <r>
    <x v="5500"/>
    <s v="CUST00523"/>
    <s v="POL01159"/>
    <x v="12"/>
    <s v="East"/>
    <n v="45904.38"/>
    <d v="2025-07-18T00:00:00"/>
    <d v="2025-07-29T00:00:00"/>
    <s v="Settled"/>
    <n v="11"/>
    <n v="7"/>
    <s v="AGT001"/>
    <s v="Travel"/>
    <s v="Standard"/>
    <n v="1"/>
    <s v="Valid"/>
    <x v="1"/>
    <x v="3"/>
  </r>
  <r>
    <x v="5501"/>
    <s v="CUST01421"/>
    <s v="POL02633"/>
    <x v="10"/>
    <s v="West"/>
    <n v="28755.07"/>
    <d v="2025-08-05T00:00:00"/>
    <d v="2025-08-09T00:00:00"/>
    <s v="Settled"/>
    <n v="4"/>
    <n v="7"/>
    <s v="AGT005"/>
    <s v="Travel"/>
    <s v="Standard"/>
    <n v="1"/>
    <s v="Valid"/>
    <x v="2"/>
    <x v="1"/>
  </r>
  <r>
    <x v="5502"/>
    <s v="CUST01795"/>
    <s v="POL00947"/>
    <x v="14"/>
    <s v="North"/>
    <n v="99727.23"/>
    <d v="2025-04-02T00:00:00"/>
    <d v="2025-04-19T00:00:00"/>
    <s v="Settled"/>
    <n v="17"/>
    <n v="15"/>
    <s v="AGT064"/>
    <s v="Health"/>
    <s v="Standard"/>
    <n v="1"/>
    <s v="Valid"/>
    <x v="0"/>
    <x v="2"/>
  </r>
  <r>
    <x v="5503"/>
    <s v="CUST00437"/>
    <s v="POL02016"/>
    <x v="2"/>
    <s v="West"/>
    <n v="246055.53"/>
    <d v="2025-03-12T00:00:00"/>
    <m/>
    <s v="Pending"/>
    <n v="19"/>
    <n v="20"/>
    <s v="AGT037"/>
    <s v="Life"/>
    <s v="Standard"/>
    <n v="1"/>
    <s v="Valid"/>
    <x v="3"/>
    <x v="1"/>
  </r>
  <r>
    <x v="5504"/>
    <s v="CUST01040"/>
    <s v="POL01609"/>
    <x v="9"/>
    <s v="Central"/>
    <m/>
    <d v="2025-02-16T00:00:00"/>
    <d v="2025-03-04T00:00:00"/>
    <s v="Settled"/>
    <n v="16"/>
    <n v="12"/>
    <s v="AGT063"/>
    <s v="Home"/>
    <s v="Manual Review"/>
    <n v="1"/>
    <s v="Missing Amount"/>
    <x v="3"/>
    <x v="4"/>
  </r>
  <r>
    <x v="5505"/>
    <s v="CUST00433"/>
    <s v="POL01212"/>
    <x v="0"/>
    <s v="North"/>
    <n v="46394.07"/>
    <d v="2025-05-25T00:00:00"/>
    <m/>
    <s v="Pending"/>
    <n v="7"/>
    <n v="10"/>
    <s v="AGT063"/>
    <s v="Motor"/>
    <s v="Standard"/>
    <n v="1"/>
    <s v="Valid"/>
    <x v="1"/>
    <x v="2"/>
  </r>
  <r>
    <x v="5506"/>
    <s v="CUST02396"/>
    <s v="POL01443"/>
    <x v="11"/>
    <s v="North"/>
    <n v="106832.07"/>
    <d v="2025-05-16T00:00:00"/>
    <m/>
    <s v="Pending"/>
    <n v="24"/>
    <n v="10"/>
    <s v="AGT056"/>
    <s v="Motor"/>
    <s v="Fraud Review"/>
    <n v="1"/>
    <s v="Valid"/>
    <x v="1"/>
    <x v="2"/>
  </r>
  <r>
    <x v="5507"/>
    <s v="CUST01524"/>
    <s v="POL00259"/>
    <x v="12"/>
    <s v="East"/>
    <n v="23212.87"/>
    <d v="2025-04-30T00:00:00"/>
    <d v="2025-05-16T00:00:00"/>
    <s v="Settled"/>
    <n v="16"/>
    <n v="7"/>
    <s v="AGT008"/>
    <s v="Travel"/>
    <s v="Manual Review"/>
    <n v="1"/>
    <s v="Valid"/>
    <x v="4"/>
    <x v="3"/>
  </r>
  <r>
    <x v="5508"/>
    <s v="CUST00637"/>
    <s v="POL02271"/>
    <x v="7"/>
    <s v="Central"/>
    <n v="31140.52"/>
    <d v="2025-11-05T00:00:00"/>
    <m/>
    <s v="Under Review"/>
    <n v="10"/>
    <n v="7"/>
    <s v="AGT010"/>
    <s v="Travel"/>
    <s v="Fast Track"/>
    <n v="1"/>
    <s v="Valid"/>
    <x v="0"/>
    <x v="4"/>
  </r>
  <r>
    <x v="5509"/>
    <s v="CUST00909"/>
    <s v="POL00214"/>
    <x v="14"/>
    <s v="West"/>
    <n v="64293.22"/>
    <d v="2025-11-23T00:00:00"/>
    <m/>
    <s v="Under Review"/>
    <n v="21"/>
    <n v="15"/>
    <s v="AGT056"/>
    <s v="Health"/>
    <s v="Manual Review"/>
    <n v="1"/>
    <s v="Valid"/>
    <x v="1"/>
    <x v="1"/>
  </r>
  <r>
    <x v="5510"/>
    <s v="CUST00803"/>
    <s v="POL00237"/>
    <x v="5"/>
    <s v="North"/>
    <n v="156560.26999999999"/>
    <d v="2025-10-19T00:00:00"/>
    <d v="2025-11-01T00:00:00"/>
    <s v="Settled"/>
    <n v="13"/>
    <n v="15"/>
    <s v="AGT077"/>
    <s v="Health"/>
    <s v="Manual Review"/>
    <n v="1"/>
    <s v="Valid"/>
    <x v="3"/>
    <x v="2"/>
  </r>
  <r>
    <x v="5511"/>
    <s v="CUST01519"/>
    <s v="POL00805"/>
    <x v="14"/>
    <s v="West"/>
    <n v="55703.97"/>
    <d v="2025-07-04T00:00:00"/>
    <d v="2025-07-14T00:00:00"/>
    <s v="Settled"/>
    <n v="10"/>
    <n v="15"/>
    <s v="AGT014"/>
    <s v="Health"/>
    <s v="Standard"/>
    <n v="1"/>
    <s v="Valid"/>
    <x v="2"/>
    <x v="1"/>
  </r>
  <r>
    <x v="5512"/>
    <s v="CUST02039"/>
    <s v="POL01701"/>
    <x v="12"/>
    <s v="West"/>
    <n v="80947.91"/>
    <d v="2025-11-18T00:00:00"/>
    <d v="2025-11-19T00:00:00"/>
    <s v="Settled"/>
    <n v="1"/>
    <n v="7"/>
    <s v="AGT051"/>
    <s v="Travel"/>
    <s v="Standard"/>
    <n v="1"/>
    <s v="Valid"/>
    <x v="2"/>
    <x v="1"/>
  </r>
  <r>
    <x v="5513"/>
    <s v="CUST01157"/>
    <s v="POL00959"/>
    <x v="14"/>
    <s v="South"/>
    <n v="58551.8"/>
    <d v="2025-03-25T00:00:00"/>
    <d v="2025-04-18T00:00:00"/>
    <s v="Rejected"/>
    <n v="24"/>
    <n v="15"/>
    <s v="AGT003"/>
    <s v="Health"/>
    <s v="Manual Review"/>
    <n v="1"/>
    <s v="Valid"/>
    <x v="2"/>
    <x v="0"/>
  </r>
  <r>
    <x v="5514"/>
    <s v="CUST02048"/>
    <s v="POL02817"/>
    <x v="3"/>
    <s v="West"/>
    <n v="44808.59"/>
    <d v="2025-09-05T00:00:00"/>
    <d v="2025-09-16T00:00:00"/>
    <s v="Settled"/>
    <n v="11"/>
    <n v="10"/>
    <s v="AGT016"/>
    <s v="Motor"/>
    <s v="Manual Review"/>
    <n v="1"/>
    <s v="Valid"/>
    <x v="3"/>
    <x v="1"/>
  </r>
  <r>
    <x v="5515"/>
    <s v="CUST02185"/>
    <s v="POL02969"/>
    <x v="3"/>
    <s v="East"/>
    <n v="404517.99"/>
    <d v="2025-07-21T00:00:00"/>
    <d v="2025-08-14T00:00:00"/>
    <s v="Settled"/>
    <n v="24"/>
    <n v="12"/>
    <s v="AGT048"/>
    <s v="Home"/>
    <s v="Manual Review"/>
    <n v="1"/>
    <s v="Valid"/>
    <x v="4"/>
    <x v="3"/>
  </r>
  <r>
    <x v="5516"/>
    <s v="CUST01539"/>
    <s v="POL01259"/>
    <x v="10"/>
    <s v="North"/>
    <n v="14998.45"/>
    <d v="2025-07-25T00:00:00"/>
    <d v="2025-07-28T00:00:00"/>
    <s v="Settled"/>
    <n v="3"/>
    <n v="7"/>
    <s v="AGT053"/>
    <s v="Travel"/>
    <s v="Standard"/>
    <n v="1"/>
    <s v="Valid"/>
    <x v="3"/>
    <x v="2"/>
  </r>
  <r>
    <x v="5517"/>
    <s v="CUST00634"/>
    <s v="POL03200"/>
    <x v="0"/>
    <s v="Central"/>
    <n v="63440.23"/>
    <d v="2025-01-24T00:00:00"/>
    <d v="2025-01-27T00:00:00"/>
    <s v="Settled"/>
    <n v="3"/>
    <n v="10"/>
    <s v="AGT048"/>
    <s v="Motor"/>
    <s v="Standard"/>
    <n v="1"/>
    <s v="Valid"/>
    <x v="2"/>
    <x v="4"/>
  </r>
  <r>
    <x v="5518"/>
    <s v="CUST00262"/>
    <s v="POL00285"/>
    <x v="0"/>
    <s v="South"/>
    <n v="125458.28"/>
    <d v="2025-02-18T00:00:00"/>
    <d v="2025-02-21T00:00:00"/>
    <s v="Settled"/>
    <n v="3"/>
    <n v="10"/>
    <s v="AGT037"/>
    <s v="Motor"/>
    <s v="Standard"/>
    <n v="1"/>
    <s v="Valid"/>
    <x v="4"/>
    <x v="0"/>
  </r>
  <r>
    <x v="5519"/>
    <s v="CUST01016"/>
    <s v="POL00460"/>
    <x v="5"/>
    <s v="West"/>
    <n v="31168.31"/>
    <d v="2025-11-06T00:00:00"/>
    <d v="2025-11-16T00:00:00"/>
    <s v="Settled"/>
    <n v="10"/>
    <n v="15"/>
    <s v="AGT023"/>
    <s v="Health"/>
    <s v="Standard"/>
    <n v="1"/>
    <s v="Valid"/>
    <x v="0"/>
    <x v="1"/>
  </r>
  <r>
    <x v="5520"/>
    <s v="CUST00393"/>
    <s v="POL01112"/>
    <x v="6"/>
    <s v="West"/>
    <n v="130100.48"/>
    <d v="2025-03-31T00:00:00"/>
    <m/>
    <s v="Pending"/>
    <n v="25"/>
    <n v="12"/>
    <s v="AGT064"/>
    <s v="Home"/>
    <s v="Fraud Review"/>
    <n v="1"/>
    <s v="Valid"/>
    <x v="1"/>
    <x v="1"/>
  </r>
  <r>
    <x v="5521"/>
    <s v="CUST00449"/>
    <s v="POL03017"/>
    <x v="11"/>
    <s v="South"/>
    <n v="23903.45"/>
    <d v="2025-04-25T00:00:00"/>
    <d v="2025-05-10T00:00:00"/>
    <s v="Settled"/>
    <n v="15"/>
    <n v="10"/>
    <s v="AGT026"/>
    <s v="Motor"/>
    <s v="Standard"/>
    <n v="1"/>
    <s v="Valid"/>
    <x v="4"/>
    <x v="0"/>
  </r>
  <r>
    <x v="5522"/>
    <s v="CUST00767"/>
    <s v="POL01612"/>
    <x v="4"/>
    <s v="West"/>
    <n v="87048.25"/>
    <d v="2025-08-17T00:00:00"/>
    <d v="2025-08-23T00:00:00"/>
    <s v="Settled"/>
    <n v="6"/>
    <n v="15"/>
    <s v="AGT057"/>
    <s v="Health"/>
    <s v="Standard"/>
    <n v="1"/>
    <s v="Valid"/>
    <x v="2"/>
    <x v="1"/>
  </r>
  <r>
    <x v="5523"/>
    <s v="CUST00560"/>
    <s v="POL02261"/>
    <x v="4"/>
    <s v="North"/>
    <n v="319256.67"/>
    <d v="2025-10-23T00:00:00"/>
    <d v="2025-11-08T00:00:00"/>
    <s v="Rejected"/>
    <n v="16"/>
    <n v="15"/>
    <s v="AGT029"/>
    <s v="Health"/>
    <s v="Standard"/>
    <n v="1"/>
    <s v="Valid"/>
    <x v="3"/>
    <x v="2"/>
  </r>
  <r>
    <x v="5524"/>
    <s v="CUST02031"/>
    <s v="POL02089"/>
    <x v="11"/>
    <s v="South"/>
    <n v="14099.64"/>
    <d v="2025-05-13T00:00:00"/>
    <d v="2025-06-08T00:00:00"/>
    <s v="Settled"/>
    <n v="26"/>
    <n v="10"/>
    <s v="AGT042"/>
    <s v="Motor"/>
    <s v="Fraud Review"/>
    <n v="1"/>
    <s v="Valid"/>
    <x v="0"/>
    <x v="0"/>
  </r>
  <r>
    <x v="5525"/>
    <s v="CUST00973"/>
    <s v="POL01596"/>
    <x v="14"/>
    <s v="South"/>
    <n v="80927.509999999995"/>
    <d v="2025-09-28T00:00:00"/>
    <d v="2025-10-11T00:00:00"/>
    <s v="Rejected"/>
    <n v="13"/>
    <n v="15"/>
    <s v="AGT075"/>
    <s v="Health"/>
    <s v="Standard"/>
    <n v="1"/>
    <s v="Valid"/>
    <x v="1"/>
    <x v="0"/>
  </r>
  <r>
    <x v="5526"/>
    <s v="CUST01650"/>
    <s v="POL02982"/>
    <x v="9"/>
    <s v="Central"/>
    <n v="81847.199999999997"/>
    <d v="2025-07-25T00:00:00"/>
    <m/>
    <s v="Pending"/>
    <n v="11"/>
    <n v="12"/>
    <s v="AGT032"/>
    <s v="Home"/>
    <s v="Standard"/>
    <n v="1"/>
    <s v="Valid"/>
    <x v="3"/>
    <x v="4"/>
  </r>
  <r>
    <x v="5527"/>
    <s v="CUST02355"/>
    <s v="POL03055"/>
    <x v="4"/>
    <s v="Central"/>
    <n v="44163.98"/>
    <d v="2025-03-04T00:00:00"/>
    <d v="2025-04-01T00:00:00"/>
    <s v="Settled"/>
    <n v="28"/>
    <n v="15"/>
    <s v="AGT070"/>
    <s v="Health"/>
    <s v="Fraud Review"/>
    <n v="1"/>
    <s v="Valid"/>
    <x v="2"/>
    <x v="4"/>
  </r>
  <r>
    <x v="5528"/>
    <s v="CUST01159"/>
    <s v="POL01435"/>
    <x v="4"/>
    <s v="South"/>
    <n v="31442.61"/>
    <d v="2025-07-06T00:00:00"/>
    <d v="2025-07-25T00:00:00"/>
    <s v="Settled"/>
    <n v="19"/>
    <n v="15"/>
    <s v="AGT005"/>
    <s v="Health"/>
    <s v="Manual Review"/>
    <n v="1"/>
    <s v="Valid"/>
    <x v="4"/>
    <x v="0"/>
  </r>
  <r>
    <x v="5529"/>
    <s v="CUST02020"/>
    <s v="POL02284"/>
    <x v="2"/>
    <s v="East"/>
    <n v="612859.19999999995"/>
    <d v="2025-11-18T00:00:00"/>
    <d v="2025-12-16T00:00:00"/>
    <s v="Settled"/>
    <n v="28"/>
    <n v="20"/>
    <s v="AGT043"/>
    <s v="Life"/>
    <s v="Standard"/>
    <n v="1"/>
    <s v="Valid"/>
    <x v="3"/>
    <x v="3"/>
  </r>
  <r>
    <x v="5530"/>
    <s v="CUST00571"/>
    <s v="POL01997"/>
    <x v="4"/>
    <s v="Central"/>
    <n v="96658.96"/>
    <d v="2025-11-25T00:00:00"/>
    <m/>
    <s v="Pending"/>
    <n v="21"/>
    <n v="15"/>
    <s v="AGT041"/>
    <s v="Health"/>
    <s v="Standard"/>
    <n v="1"/>
    <s v="Valid"/>
    <x v="2"/>
    <x v="4"/>
  </r>
  <r>
    <x v="5531"/>
    <s v="CUST02013"/>
    <s v="POL01900"/>
    <x v="4"/>
    <s v="West"/>
    <n v="25390.799999999999"/>
    <d v="2025-11-28T00:00:00"/>
    <d v="2025-12-17T00:00:00"/>
    <s v="Settled"/>
    <n v="19"/>
    <n v="15"/>
    <s v="AGT078"/>
    <s v="Health"/>
    <s v="Standard"/>
    <n v="1"/>
    <s v="Valid"/>
    <x v="4"/>
    <x v="1"/>
  </r>
  <r>
    <x v="5532"/>
    <s v="CUST02199"/>
    <s v="POL00325"/>
    <x v="3"/>
    <s v="North"/>
    <n v="35248.089999999997"/>
    <d v="2025-01-25T00:00:00"/>
    <d v="2025-02-10T00:00:00"/>
    <s v="Settled"/>
    <n v="16"/>
    <n v="10"/>
    <s v="AGT022"/>
    <s v="Motor"/>
    <s v="Manual Review"/>
    <n v="1"/>
    <s v="Valid"/>
    <x v="1"/>
    <x v="2"/>
  </r>
  <r>
    <x v="5533"/>
    <s v="CUST00129"/>
    <s v="POL00671"/>
    <x v="6"/>
    <s v="South"/>
    <n v="76995.73"/>
    <d v="2025-09-26T00:00:00"/>
    <m/>
    <s v="Pending"/>
    <n v="9"/>
    <n v="12"/>
    <s v="AGT047"/>
    <s v="Home"/>
    <s v="Standard"/>
    <n v="1"/>
    <s v="Valid"/>
    <x v="3"/>
    <x v="0"/>
  </r>
  <r>
    <x v="5534"/>
    <s v="CUST00328"/>
    <s v="POL03169"/>
    <x v="3"/>
    <s v="South"/>
    <n v="23407.27"/>
    <d v="2025-06-08T00:00:00"/>
    <m/>
    <s v="Pending"/>
    <n v="15"/>
    <n v="10"/>
    <s v="AGT047"/>
    <s v="Motor"/>
    <s v="Manual Review"/>
    <n v="1"/>
    <s v="Valid"/>
    <x v="2"/>
    <x v="0"/>
  </r>
  <r>
    <x v="5535"/>
    <s v="CUST02031"/>
    <s v="POL00783"/>
    <x v="5"/>
    <s v="South"/>
    <n v="89984.65"/>
    <d v="2025-05-31T00:00:00"/>
    <m/>
    <s v="Pending"/>
    <n v="12"/>
    <n v="15"/>
    <s v="AGT009"/>
    <s v="Health"/>
    <s v="Standard"/>
    <n v="1"/>
    <s v="Valid"/>
    <x v="0"/>
    <x v="0"/>
  </r>
  <r>
    <x v="5536"/>
    <s v="CUST02376"/>
    <s v="POL02086"/>
    <x v="12"/>
    <s v="East"/>
    <n v="35410.120000000003"/>
    <d v="2025-05-22T00:00:00"/>
    <d v="2025-06-05T00:00:00"/>
    <s v="Settled"/>
    <n v="14"/>
    <n v="7"/>
    <s v="AGT080"/>
    <s v="Travel"/>
    <s v="Manual Review"/>
    <n v="1"/>
    <s v="Valid"/>
    <x v="1"/>
    <x v="3"/>
  </r>
  <r>
    <x v="5537"/>
    <s v="CUST01977"/>
    <s v="POL02917"/>
    <x v="7"/>
    <s v="West"/>
    <n v="35084.379999999997"/>
    <d v="2025-08-13T00:00:00"/>
    <m/>
    <s v="Pending"/>
    <n v="25"/>
    <n v="7"/>
    <s v="AGT039"/>
    <s v="Travel"/>
    <s v="Manual Review"/>
    <n v="1"/>
    <s v="Valid"/>
    <x v="1"/>
    <x v="1"/>
  </r>
  <r>
    <x v="5538"/>
    <s v="CUST01296"/>
    <s v="POL01928"/>
    <x v="3"/>
    <s v="West"/>
    <n v="241741.52"/>
    <d v="2025-06-18T00:00:00"/>
    <m/>
    <s v="Pending"/>
    <n v="22"/>
    <n v="10"/>
    <s v="AGT035"/>
    <s v="Motor"/>
    <s v="Fraud Review"/>
    <n v="1"/>
    <s v="Valid"/>
    <x v="0"/>
    <x v="1"/>
  </r>
  <r>
    <x v="5539"/>
    <s v="CUST01366"/>
    <s v="POL00689"/>
    <x v="14"/>
    <s v="South"/>
    <n v="46114.51"/>
    <d v="2025-01-27T00:00:00"/>
    <m/>
    <s v="Under Review"/>
    <n v="16"/>
    <n v="15"/>
    <s v="AGT072"/>
    <s v="Health"/>
    <s v="Standard"/>
    <n v="1"/>
    <s v="Valid"/>
    <x v="3"/>
    <x v="0"/>
  </r>
  <r>
    <x v="5540"/>
    <s v="CUST00500"/>
    <s v="POL02751"/>
    <x v="1"/>
    <s v="West"/>
    <n v="220598.5"/>
    <d v="2025-05-12T00:00:00"/>
    <d v="2025-05-21T00:00:00"/>
    <s v="Settled"/>
    <n v="9"/>
    <n v="20"/>
    <s v="AGT006"/>
    <s v="Life"/>
    <s v="Standard"/>
    <n v="1"/>
    <s v="Valid"/>
    <x v="2"/>
    <x v="1"/>
  </r>
  <r>
    <x v="5541"/>
    <s v="CUST01592"/>
    <s v="POL00104"/>
    <x v="11"/>
    <s v="East"/>
    <n v="46145.32"/>
    <d v="2025-11-04T00:00:00"/>
    <d v="2025-11-15T00:00:00"/>
    <s v="Settled"/>
    <n v="11"/>
    <n v="10"/>
    <s v="AGT054"/>
    <s v="Motor"/>
    <s v="Standard"/>
    <n v="1"/>
    <s v="Valid"/>
    <x v="0"/>
    <x v="3"/>
  </r>
  <r>
    <x v="5542"/>
    <s v="CUST00934"/>
    <s v="POL02314"/>
    <x v="5"/>
    <s v="West"/>
    <n v="148140.1"/>
    <d v="2025-02-15T00:00:00"/>
    <d v="2025-02-25T00:00:00"/>
    <s v="Settled"/>
    <n v="10"/>
    <n v="15"/>
    <s v="AGT002"/>
    <s v="Health"/>
    <s v="Standard"/>
    <n v="1"/>
    <s v="Valid"/>
    <x v="3"/>
    <x v="1"/>
  </r>
  <r>
    <x v="5543"/>
    <s v="CUST00895"/>
    <s v="POL00852"/>
    <x v="5"/>
    <s v="North"/>
    <n v="137966.07"/>
    <d v="2025-03-16T00:00:00"/>
    <d v="2025-03-29T00:00:00"/>
    <s v="Settled"/>
    <n v="13"/>
    <n v="15"/>
    <s v="AGT077"/>
    <s v="Health"/>
    <s v="Standard"/>
    <n v="1"/>
    <s v="Valid"/>
    <x v="0"/>
    <x v="2"/>
  </r>
  <r>
    <x v="5544"/>
    <s v="CUST00688"/>
    <s v="POL02049"/>
    <x v="4"/>
    <s v="South"/>
    <n v="40759.58"/>
    <d v="2025-02-06T00:00:00"/>
    <d v="2025-02-21T00:00:00"/>
    <s v="Settled"/>
    <n v="15"/>
    <n v="15"/>
    <s v="AGT065"/>
    <s v="Health"/>
    <s v="Standard"/>
    <n v="1"/>
    <s v="Valid"/>
    <x v="4"/>
    <x v="0"/>
  </r>
  <r>
    <x v="5545"/>
    <s v="CUST00149"/>
    <s v="POL01538"/>
    <x v="9"/>
    <s v="South"/>
    <n v="281417.17"/>
    <d v="2025-08-28T00:00:00"/>
    <d v="2025-09-29T00:00:00"/>
    <s v="Rejected"/>
    <n v="32"/>
    <n v="12"/>
    <s v="AGT043"/>
    <s v="Home"/>
    <s v="Fraud Review"/>
    <n v="1"/>
    <s v="Valid"/>
    <x v="0"/>
    <x v="0"/>
  </r>
  <r>
    <x v="5546"/>
    <s v="CUST02059"/>
    <s v="POL01822"/>
    <x v="3"/>
    <s v="South"/>
    <n v="36023.949999999997"/>
    <d v="2025-09-28T00:00:00"/>
    <d v="2025-10-19T00:00:00"/>
    <s v="Rejected"/>
    <n v="21"/>
    <n v="10"/>
    <s v="AGT032"/>
    <s v="Motor"/>
    <s v="Fraud Review"/>
    <n v="1"/>
    <s v="Valid"/>
    <x v="2"/>
    <x v="0"/>
  </r>
  <r>
    <x v="5547"/>
    <s v="CUST00235"/>
    <s v="POL01223"/>
    <x v="3"/>
    <s v="West"/>
    <n v="113229.77"/>
    <d v="2025-09-25T00:00:00"/>
    <d v="2025-10-06T00:00:00"/>
    <s v="Settled"/>
    <n v="11"/>
    <n v="10"/>
    <s v="AGT073"/>
    <s v="Motor"/>
    <s v="Manual Review"/>
    <n v="1"/>
    <s v="Valid"/>
    <x v="3"/>
    <x v="1"/>
  </r>
  <r>
    <x v="5548"/>
    <s v="CUST01166"/>
    <s v="POL01693"/>
    <x v="7"/>
    <s v="East"/>
    <n v="50250.51"/>
    <d v="2025-01-24T00:00:00"/>
    <d v="2025-01-29T00:00:00"/>
    <s v="Settled"/>
    <n v="5"/>
    <n v="7"/>
    <s v="AGT020"/>
    <s v="Travel"/>
    <s v="Standard"/>
    <n v="1"/>
    <s v="Valid"/>
    <x v="3"/>
    <x v="3"/>
  </r>
  <r>
    <x v="5549"/>
    <s v="CUST01531"/>
    <s v="POL02995"/>
    <x v="3"/>
    <s v="South"/>
    <n v="84190.44"/>
    <d v="2025-11-20T00:00:00"/>
    <d v="2025-12-03T00:00:00"/>
    <s v="Settled"/>
    <n v="13"/>
    <n v="10"/>
    <s v="AGT062"/>
    <s v="Motor"/>
    <s v="Manual Review"/>
    <n v="1"/>
    <s v="Valid"/>
    <x v="1"/>
    <x v="0"/>
  </r>
  <r>
    <x v="5550"/>
    <s v="CUST00462"/>
    <s v="POL02645"/>
    <x v="3"/>
    <s v="East"/>
    <n v="52472.46"/>
    <d v="2025-10-25T00:00:00"/>
    <m/>
    <s v="Pending"/>
    <n v="22"/>
    <n v="10"/>
    <s v="AGT034"/>
    <s v="Motor"/>
    <s v="Manual Review"/>
    <n v="1"/>
    <s v="Valid"/>
    <x v="4"/>
    <x v="3"/>
  </r>
  <r>
    <x v="5551"/>
    <s v="CUST00781"/>
    <s v="POL01340"/>
    <x v="11"/>
    <s v="West"/>
    <n v="53105.25"/>
    <d v="2025-10-03T00:00:00"/>
    <d v="2025-10-22T00:00:00"/>
    <s v="Settled"/>
    <n v="19"/>
    <n v="10"/>
    <s v="AGT066"/>
    <s v="Motor"/>
    <s v="Manual Review"/>
    <n v="1"/>
    <s v="Valid"/>
    <x v="0"/>
    <x v="1"/>
  </r>
  <r>
    <x v="5552"/>
    <s v="CUST00236"/>
    <s v="POL03013"/>
    <x v="3"/>
    <s v="West"/>
    <n v="150400.59"/>
    <d v="2025-10-16T00:00:00"/>
    <m/>
    <s v="Under Review"/>
    <n v="4"/>
    <n v="12"/>
    <s v="AGT060"/>
    <s v="Home"/>
    <s v="Standard"/>
    <n v="1"/>
    <s v="Valid"/>
    <x v="1"/>
    <x v="1"/>
  </r>
  <r>
    <x v="5553"/>
    <s v="CUST01576"/>
    <s v="POL02845"/>
    <x v="5"/>
    <s v="West"/>
    <n v="119674.08"/>
    <d v="2025-10-01T00:00:00"/>
    <d v="2025-10-06T00:00:00"/>
    <s v="Settled"/>
    <n v="5"/>
    <n v="15"/>
    <s v="AGT080"/>
    <s v="Health"/>
    <s v="Fast Track"/>
    <n v="1"/>
    <s v="Valid"/>
    <x v="3"/>
    <x v="1"/>
  </r>
  <r>
    <x v="5554"/>
    <s v="CUST00495"/>
    <s v="POL02008"/>
    <x v="14"/>
    <s v="Central"/>
    <n v="134809.24"/>
    <d v="2025-01-13T00:00:00"/>
    <d v="2025-01-23T00:00:00"/>
    <s v="Settled"/>
    <n v="10"/>
    <n v="15"/>
    <s v="AGT049"/>
    <s v="Health"/>
    <s v="Standard"/>
    <n v="1"/>
    <s v="Valid"/>
    <x v="1"/>
    <x v="4"/>
  </r>
  <r>
    <x v="5555"/>
    <s v="CUST02349"/>
    <s v="POL01903"/>
    <x v="0"/>
    <s v="West"/>
    <n v="103114.98"/>
    <d v="2025-08-24T00:00:00"/>
    <d v="2025-08-31T00:00:00"/>
    <s v="Settled"/>
    <n v="7"/>
    <n v="10"/>
    <s v="AGT025"/>
    <s v="Motor"/>
    <s v="Standard"/>
    <n v="1"/>
    <s v="Valid"/>
    <x v="2"/>
    <x v="1"/>
  </r>
  <r>
    <x v="5556"/>
    <s v="CUST01427"/>
    <s v="POL00114"/>
    <x v="5"/>
    <s v="North"/>
    <n v="106190.27"/>
    <d v="2025-11-01T00:00:00"/>
    <d v="2025-11-17T00:00:00"/>
    <s v="Settled"/>
    <n v="16"/>
    <n v="15"/>
    <s v="AGT071"/>
    <s v="Health"/>
    <s v="Standard"/>
    <n v="1"/>
    <s v="Valid"/>
    <x v="1"/>
    <x v="2"/>
  </r>
  <r>
    <x v="5557"/>
    <s v="CUST01248"/>
    <s v="POL01678"/>
    <x v="11"/>
    <s v="West"/>
    <n v="162888.18"/>
    <d v="2025-07-12T00:00:00"/>
    <m/>
    <s v="Pending"/>
    <n v="9"/>
    <n v="10"/>
    <s v="AGT051"/>
    <s v="Motor"/>
    <s v="Standard"/>
    <n v="1"/>
    <s v="Valid"/>
    <x v="4"/>
    <x v="1"/>
  </r>
  <r>
    <x v="5558"/>
    <s v="CUST01547"/>
    <s v="POL00681"/>
    <x v="4"/>
    <s v="South"/>
    <n v="57541.83"/>
    <d v="2025-10-31T00:00:00"/>
    <m/>
    <s v="Under Review"/>
    <n v="10"/>
    <n v="15"/>
    <s v="AGT057"/>
    <s v="Health"/>
    <s v="Fast Track"/>
    <n v="1"/>
    <s v="Valid"/>
    <x v="3"/>
    <x v="0"/>
  </r>
  <r>
    <x v="5559"/>
    <s v="CUST01059"/>
    <s v="POL00513"/>
    <x v="2"/>
    <s v="West"/>
    <n v="308395.34999999998"/>
    <d v="2025-01-14T00:00:00"/>
    <d v="2025-02-11T00:00:00"/>
    <s v="Settled"/>
    <n v="28"/>
    <n v="20"/>
    <s v="AGT021"/>
    <s v="Life"/>
    <s v="Manual Review"/>
    <n v="1"/>
    <s v="Valid"/>
    <x v="0"/>
    <x v="1"/>
  </r>
  <r>
    <x v="5560"/>
    <s v="CUST01464"/>
    <s v="POL02747"/>
    <x v="9"/>
    <s v="Central"/>
    <n v="76525.759999999995"/>
    <d v="2025-07-19T00:00:00"/>
    <m/>
    <s v="Under Review"/>
    <n v="7"/>
    <n v="12"/>
    <s v="AGT043"/>
    <s v="Home"/>
    <s v="Fast Track"/>
    <n v="1"/>
    <s v="Valid"/>
    <x v="3"/>
    <x v="4"/>
  </r>
  <r>
    <x v="5561"/>
    <s v="CUST00865"/>
    <s v="POL00868"/>
    <x v="12"/>
    <s v="South"/>
    <n v="146869.47"/>
    <d v="2025-11-21T00:00:00"/>
    <d v="2025-11-22T00:00:00"/>
    <s v="Rejected"/>
    <n v="1"/>
    <n v="7"/>
    <s v="AGT069"/>
    <s v="Travel"/>
    <s v="Fast Track"/>
    <n v="1"/>
    <s v="Valid"/>
    <x v="3"/>
    <x v="0"/>
  </r>
  <r>
    <x v="5562"/>
    <s v="CUST00745"/>
    <s v="POL01970"/>
    <x v="9"/>
    <s v="South"/>
    <n v="180779.56"/>
    <d v="2025-07-07T00:00:00"/>
    <m/>
    <s v="Pending"/>
    <n v="14"/>
    <n v="12"/>
    <s v="AGT030"/>
    <s v="Home"/>
    <s v="Manual Review"/>
    <n v="1"/>
    <s v="Valid"/>
    <x v="2"/>
    <x v="0"/>
  </r>
  <r>
    <x v="5563"/>
    <s v="CUST00269"/>
    <s v="POL02775"/>
    <x v="9"/>
    <s v="North"/>
    <n v="212548.05"/>
    <d v="2025-05-30T00:00:00"/>
    <d v="2025-06-29T00:00:00"/>
    <s v="Settled"/>
    <n v="30"/>
    <n v="12"/>
    <s v="AGT047"/>
    <s v="Home"/>
    <s v="Fraud Review"/>
    <n v="1"/>
    <s v="Valid"/>
    <x v="0"/>
    <x v="2"/>
  </r>
  <r>
    <x v="5564"/>
    <s v="CUST01956"/>
    <s v="POL01914"/>
    <x v="4"/>
    <s v="Central"/>
    <n v="113611.36"/>
    <d v="2025-04-06T00:00:00"/>
    <d v="2025-04-19T00:00:00"/>
    <s v="Settled"/>
    <n v="13"/>
    <n v="15"/>
    <s v="AGT017"/>
    <s v="Health"/>
    <s v="Fast Track"/>
    <n v="1"/>
    <s v="Valid"/>
    <x v="3"/>
    <x v="4"/>
  </r>
  <r>
    <x v="5565"/>
    <s v="CUST01513"/>
    <s v="POL02496"/>
    <x v="11"/>
    <s v="South"/>
    <n v="62658.19"/>
    <d v="2025-09-24T00:00:00"/>
    <d v="2025-10-02T00:00:00"/>
    <s v="Settled"/>
    <n v="8"/>
    <n v="10"/>
    <s v="AGT015"/>
    <s v="Motor"/>
    <s v="Standard"/>
    <n v="1"/>
    <s v="Valid"/>
    <x v="4"/>
    <x v="0"/>
  </r>
  <r>
    <x v="5566"/>
    <s v="CUST01835"/>
    <s v="POL02481"/>
    <x v="4"/>
    <s v="West"/>
    <n v="482335.45"/>
    <d v="2025-11-12T00:00:00"/>
    <d v="2025-11-30T00:00:00"/>
    <s v="Rejected"/>
    <n v="18"/>
    <n v="15"/>
    <s v="AGT062"/>
    <s v="Health"/>
    <s v="Standard"/>
    <n v="1"/>
    <s v="Valid"/>
    <x v="0"/>
    <x v="1"/>
  </r>
  <r>
    <x v="5567"/>
    <s v="CUST02384"/>
    <s v="POL01432"/>
    <x v="12"/>
    <s v="North"/>
    <n v="66106.84"/>
    <d v="2025-05-07T00:00:00"/>
    <d v="2025-05-14T00:00:00"/>
    <s v="Settled"/>
    <n v="7"/>
    <n v="7"/>
    <s v="AGT034"/>
    <s v="Travel"/>
    <s v="Standard"/>
    <n v="1"/>
    <s v="Valid"/>
    <x v="3"/>
    <x v="2"/>
  </r>
  <r>
    <x v="5568"/>
    <s v="CUST00740"/>
    <s v="POL02950"/>
    <x v="11"/>
    <s v="North"/>
    <n v="52767.839999999997"/>
    <d v="2025-06-15T00:00:00"/>
    <m/>
    <s v="Under Review"/>
    <n v="15"/>
    <n v="10"/>
    <s v="AGT017"/>
    <s v="Motor"/>
    <s v="Manual Review"/>
    <n v="1"/>
    <s v="Valid"/>
    <x v="3"/>
    <x v="2"/>
  </r>
  <r>
    <x v="5569"/>
    <s v="CUST02428"/>
    <s v="POL02909"/>
    <x v="4"/>
    <s v="North"/>
    <n v="71224.429999999993"/>
    <d v="2025-06-02T00:00:00"/>
    <m/>
    <s v="Pending"/>
    <n v="20"/>
    <n v="15"/>
    <s v="AGT015"/>
    <s v="Health"/>
    <s v="Fraud Review"/>
    <n v="1"/>
    <s v="Valid"/>
    <x v="1"/>
    <x v="2"/>
  </r>
  <r>
    <x v="5570"/>
    <s v="CUST00993"/>
    <s v="POL01081"/>
    <x v="4"/>
    <s v="West"/>
    <n v="98194.06"/>
    <d v="2025-07-31T00:00:00"/>
    <d v="2025-08-16T00:00:00"/>
    <s v="Settled"/>
    <n v="16"/>
    <n v="15"/>
    <s v="AGT010"/>
    <s v="Health"/>
    <s v="Standard"/>
    <n v="1"/>
    <s v="Valid"/>
    <x v="4"/>
    <x v="1"/>
  </r>
  <r>
    <x v="5571"/>
    <s v="CUST00464"/>
    <s v="POL02622"/>
    <x v="1"/>
    <s v="North"/>
    <n v="211081.74"/>
    <d v="2025-06-04T00:00:00"/>
    <d v="2025-07-07T00:00:00"/>
    <s v="Settled"/>
    <n v="33"/>
    <n v="20"/>
    <s v="AGT037"/>
    <s v="Life"/>
    <s v="Fraud Review"/>
    <n v="1"/>
    <s v="Valid"/>
    <x v="1"/>
    <x v="2"/>
  </r>
  <r>
    <x v="5572"/>
    <s v="CUST01441"/>
    <s v="POL00586"/>
    <x v="5"/>
    <s v="Central"/>
    <n v="67809.039999999994"/>
    <d v="2025-09-01T00:00:00"/>
    <d v="2025-09-20T00:00:00"/>
    <s v="Settled"/>
    <n v="19"/>
    <n v="15"/>
    <s v="AGT025"/>
    <s v="Health"/>
    <s v="Manual Review"/>
    <n v="1"/>
    <s v="Valid"/>
    <x v="2"/>
    <x v="4"/>
  </r>
  <r>
    <x v="5573"/>
    <s v="CUST01115"/>
    <s v="POL00359"/>
    <x v="4"/>
    <s v="West"/>
    <n v="31652.98"/>
    <d v="2025-11-27T00:00:00"/>
    <d v="2025-12-08T00:00:00"/>
    <s v="Settled"/>
    <n v="11"/>
    <n v="15"/>
    <s v="AGT007"/>
    <s v="Health"/>
    <s v="Standard"/>
    <n v="1"/>
    <s v="Valid"/>
    <x v="1"/>
    <x v="1"/>
  </r>
  <r>
    <x v="5574"/>
    <s v="CUST00687"/>
    <s v="POL01697"/>
    <x v="2"/>
    <s v="Central"/>
    <n v="63229.61"/>
    <d v="2025-04-13T00:00:00"/>
    <m/>
    <s v="Pending"/>
    <n v="36"/>
    <n v="20"/>
    <s v="AGT039"/>
    <s v="Life"/>
    <s v="Manual Review"/>
    <n v="1"/>
    <s v="Valid"/>
    <x v="0"/>
    <x v="4"/>
  </r>
  <r>
    <x v="5575"/>
    <s v="CUST00856"/>
    <s v="POL01939"/>
    <x v="7"/>
    <s v="South"/>
    <n v="108440"/>
    <d v="2025-03-12T00:00:00"/>
    <d v="2025-03-23T00:00:00"/>
    <s v="Settled"/>
    <n v="11"/>
    <n v="7"/>
    <s v="AGT078"/>
    <s v="Travel"/>
    <s v="Fast Track"/>
    <n v="1"/>
    <s v="Valid"/>
    <x v="3"/>
    <x v="0"/>
  </r>
  <r>
    <x v="5576"/>
    <s v="CUST02043"/>
    <s v="POL01868"/>
    <x v="3"/>
    <s v="East"/>
    <n v="46772.39"/>
    <d v="2025-07-05T00:00:00"/>
    <d v="2025-07-16T00:00:00"/>
    <s v="Settled"/>
    <n v="11"/>
    <n v="10"/>
    <s v="AGT079"/>
    <s v="Motor"/>
    <s v="Standard"/>
    <n v="1"/>
    <s v="Valid"/>
    <x v="4"/>
    <x v="3"/>
  </r>
  <r>
    <x v="5577"/>
    <s v="CUST00815"/>
    <s v="POL02557"/>
    <x v="14"/>
    <s v="North"/>
    <n v="69759.31"/>
    <d v="2025-06-17T00:00:00"/>
    <m/>
    <s v="Under Review"/>
    <n v="14"/>
    <n v="15"/>
    <s v="AGT048"/>
    <s v="Health"/>
    <s v="Standard"/>
    <n v="1"/>
    <s v="Valid"/>
    <x v="3"/>
    <x v="2"/>
  </r>
  <r>
    <x v="5578"/>
    <s v="CUST01725"/>
    <s v="POL01251"/>
    <x v="3"/>
    <s v="East"/>
    <n v="67983.23"/>
    <d v="2025-05-23T00:00:00"/>
    <d v="2025-06-16T00:00:00"/>
    <s v="Settled"/>
    <n v="24"/>
    <n v="10"/>
    <s v="AGT047"/>
    <s v="Motor"/>
    <s v="Manual Review"/>
    <n v="1"/>
    <s v="Valid"/>
    <x v="2"/>
    <x v="3"/>
  </r>
  <r>
    <x v="5579"/>
    <s v="CUST01281"/>
    <s v="POL02587"/>
    <x v="10"/>
    <s v="East"/>
    <n v="47162.23"/>
    <d v="2025-02-21T00:00:00"/>
    <d v="2025-03-03T00:00:00"/>
    <s v="Settled"/>
    <n v="10"/>
    <n v="7"/>
    <s v="AGT080"/>
    <s v="Travel"/>
    <s v="Standard"/>
    <n v="1"/>
    <s v="Valid"/>
    <x v="2"/>
    <x v="3"/>
  </r>
  <r>
    <x v="5580"/>
    <s v="CUST00204"/>
    <s v="POL02887"/>
    <x v="11"/>
    <s v="North"/>
    <n v="107632.44"/>
    <d v="2025-02-07T00:00:00"/>
    <m/>
    <s v="Under Review"/>
    <n v="9"/>
    <n v="10"/>
    <s v="AGT061"/>
    <s v="Motor"/>
    <s v="Standard"/>
    <n v="1"/>
    <s v="Valid"/>
    <x v="0"/>
    <x v="2"/>
  </r>
  <r>
    <x v="5581"/>
    <s v="CUST00574"/>
    <s v="POL00293"/>
    <x v="2"/>
    <s v="Central"/>
    <n v="585642.34"/>
    <d v="2025-06-15T00:00:00"/>
    <d v="2025-06-25T00:00:00"/>
    <s v="Settled"/>
    <n v="10"/>
    <n v="20"/>
    <s v="AGT014"/>
    <s v="Life"/>
    <s v="Fast Track"/>
    <n v="1"/>
    <s v="Valid"/>
    <x v="0"/>
    <x v="4"/>
  </r>
  <r>
    <x v="5582"/>
    <s v="CUST02232"/>
    <s v="POL01438"/>
    <x v="12"/>
    <s v="North"/>
    <n v="43591.9"/>
    <d v="2025-08-30T00:00:00"/>
    <d v="2025-09-10T00:00:00"/>
    <s v="Settled"/>
    <n v="11"/>
    <n v="7"/>
    <s v="AGT043"/>
    <s v="Travel"/>
    <s v="Standard"/>
    <n v="1"/>
    <s v="Valid"/>
    <x v="4"/>
    <x v="2"/>
  </r>
  <r>
    <x v="5583"/>
    <s v="CUST00817"/>
    <s v="POL00719"/>
    <x v="7"/>
    <s v="South"/>
    <n v="25204.3"/>
    <d v="2025-07-02T00:00:00"/>
    <d v="2025-07-03T00:00:00"/>
    <s v="Settled"/>
    <n v="1"/>
    <n v="7"/>
    <s v="AGT031"/>
    <s v="Travel"/>
    <s v="Standard"/>
    <n v="1"/>
    <s v="Valid"/>
    <x v="0"/>
    <x v="0"/>
  </r>
  <r>
    <x v="5584"/>
    <s v="CUST00454"/>
    <s v="POL02101"/>
    <x v="2"/>
    <m/>
    <n v="682510.11"/>
    <d v="2025-09-17T00:00:00"/>
    <d v="2025-09-29T00:00:00"/>
    <s v="Settled"/>
    <n v="12"/>
    <n v="20"/>
    <s v="AGT012"/>
    <s v="Life"/>
    <s v="Fast Track"/>
    <n v="1"/>
    <s v="Valid"/>
    <x v="4"/>
    <x v="4"/>
  </r>
  <r>
    <x v="5585"/>
    <s v="CUST00934"/>
    <s v="POL01322"/>
    <x v="1"/>
    <s v="East"/>
    <n v="267124.98"/>
    <d v="2025-02-15T00:00:00"/>
    <d v="2025-03-09T00:00:00"/>
    <s v="Settled"/>
    <n v="22"/>
    <n v="20"/>
    <s v="AGT075"/>
    <s v="Life"/>
    <s v="Manual Review"/>
    <n v="1"/>
    <s v="Valid"/>
    <x v="3"/>
    <x v="3"/>
  </r>
  <r>
    <x v="5586"/>
    <s v="CUST00564"/>
    <s v="POL00902"/>
    <x v="9"/>
    <s v="South"/>
    <n v="215086.81"/>
    <d v="2025-11-12T00:00:00"/>
    <m/>
    <s v="Pending"/>
    <n v="9"/>
    <n v="12"/>
    <s v="AGT048"/>
    <s v="Home"/>
    <s v="Standard"/>
    <n v="1"/>
    <s v="Valid"/>
    <x v="4"/>
    <x v="0"/>
  </r>
  <r>
    <x v="5587"/>
    <s v="CUST00901"/>
    <s v="POL00806"/>
    <x v="0"/>
    <s v="Central"/>
    <n v="23890.91"/>
    <d v="2025-08-22T00:00:00"/>
    <d v="2025-09-04T00:00:00"/>
    <s v="Settled"/>
    <n v="13"/>
    <n v="10"/>
    <s v="AGT056"/>
    <s v="Motor"/>
    <s v="Standard"/>
    <n v="1"/>
    <s v="Valid"/>
    <x v="2"/>
    <x v="4"/>
  </r>
  <r>
    <x v="5588"/>
    <s v="CUST01981"/>
    <s v="POL01136"/>
    <x v="9"/>
    <s v="North"/>
    <n v="256307.86"/>
    <d v="2025-08-11T00:00:00"/>
    <d v="2025-08-29T00:00:00"/>
    <s v="Settled"/>
    <n v="18"/>
    <n v="12"/>
    <s v="AGT064"/>
    <s v="Home"/>
    <s v="Standard"/>
    <n v="1"/>
    <s v="Valid"/>
    <x v="1"/>
    <x v="2"/>
  </r>
  <r>
    <x v="5589"/>
    <s v="CUST01871"/>
    <s v="POL00349"/>
    <x v="14"/>
    <s v="East"/>
    <n v="47615.040000000001"/>
    <d v="2025-10-04T00:00:00"/>
    <d v="2025-10-20T00:00:00"/>
    <s v="Settled"/>
    <n v="16"/>
    <n v="15"/>
    <s v="AGT006"/>
    <s v="Health"/>
    <s v="Standard"/>
    <n v="1"/>
    <s v="Valid"/>
    <x v="3"/>
    <x v="3"/>
  </r>
  <r>
    <x v="5590"/>
    <s v="CUST01732"/>
    <s v="POL00335"/>
    <x v="3"/>
    <s v="North"/>
    <n v="25327"/>
    <d v="2025-11-12T00:00:00"/>
    <m/>
    <s v="Pending"/>
    <n v="18"/>
    <n v="10"/>
    <s v="AGT026"/>
    <s v="Motor"/>
    <s v="Fast Track"/>
    <n v="1"/>
    <s v="Valid"/>
    <x v="2"/>
    <x v="2"/>
  </r>
  <r>
    <x v="5591"/>
    <s v="CUST02121"/>
    <s v="POL02013"/>
    <x v="3"/>
    <s v="North"/>
    <n v="47279.839999999997"/>
    <d v="2025-09-30T00:00:00"/>
    <d v="2025-10-08T00:00:00"/>
    <s v="Settled"/>
    <n v="8"/>
    <n v="12"/>
    <s v="AGT071"/>
    <s v="Home"/>
    <s v="Standard"/>
    <n v="1"/>
    <s v="Valid"/>
    <x v="2"/>
    <x v="2"/>
  </r>
  <r>
    <x v="5592"/>
    <s v="CUST00449"/>
    <s v="POL03017"/>
    <x v="0"/>
    <s v="East"/>
    <n v="74161.5"/>
    <d v="2025-06-10T00:00:00"/>
    <d v="2025-06-21T00:00:00"/>
    <s v="Settled"/>
    <n v="11"/>
    <n v="10"/>
    <s v="AGT017"/>
    <s v="Motor"/>
    <s v="Standard"/>
    <n v="1"/>
    <s v="Valid"/>
    <x v="4"/>
    <x v="3"/>
  </r>
  <r>
    <x v="5593"/>
    <s v="CUST02417"/>
    <s v="POL01624"/>
    <x v="4"/>
    <s v="West"/>
    <n v="375593.49"/>
    <d v="2025-09-01T00:00:00"/>
    <d v="2025-09-22T00:00:00"/>
    <s v="Settled"/>
    <n v="21"/>
    <n v="15"/>
    <s v="AGT016"/>
    <s v="Health"/>
    <s v="Fraud Review"/>
    <n v="1"/>
    <s v="Valid"/>
    <x v="0"/>
    <x v="1"/>
  </r>
  <r>
    <x v="5594"/>
    <s v="CUST01264"/>
    <s v="POL02968"/>
    <x v="8"/>
    <s v="East"/>
    <n v="264101.67"/>
    <d v="2025-05-21T00:00:00"/>
    <m/>
    <s v="Under Review"/>
    <n v="17"/>
    <n v="20"/>
    <s v="AGT050"/>
    <s v="Life"/>
    <s v="Fast Track"/>
    <n v="1"/>
    <s v="Valid"/>
    <x v="3"/>
    <x v="3"/>
  </r>
  <r>
    <x v="5595"/>
    <s v="CUST01062"/>
    <s v="POL00496"/>
    <x v="14"/>
    <s v="South"/>
    <n v="79015.899999999994"/>
    <d v="2025-02-17T00:00:00"/>
    <m/>
    <s v="Under Review"/>
    <n v="10"/>
    <n v="15"/>
    <s v="AGT021"/>
    <s v="Health"/>
    <s v="Manual Review"/>
    <n v="1"/>
    <s v="Valid"/>
    <x v="1"/>
    <x v="0"/>
  </r>
  <r>
    <x v="5596"/>
    <s v="CUST01467"/>
    <s v="POL03115"/>
    <x v="3"/>
    <s v="North"/>
    <n v="181263.78"/>
    <d v="2025-11-25T00:00:00"/>
    <m/>
    <s v="Pending"/>
    <n v="5"/>
    <n v="12"/>
    <s v="AGT067"/>
    <s v="Home"/>
    <s v="Standard"/>
    <n v="1"/>
    <s v="Valid"/>
    <x v="1"/>
    <x v="2"/>
  </r>
  <r>
    <x v="5597"/>
    <s v="CUST01779"/>
    <s v="POL01877"/>
    <x v="11"/>
    <s v="Central"/>
    <n v="44706.44"/>
    <d v="2025-07-27T00:00:00"/>
    <m/>
    <s v="Pending"/>
    <n v="14"/>
    <n v="10"/>
    <s v="AGT059"/>
    <s v="Motor"/>
    <s v="Standard"/>
    <n v="1"/>
    <s v="Valid"/>
    <x v="3"/>
    <x v="4"/>
  </r>
  <r>
    <x v="5598"/>
    <s v="CUST00774"/>
    <s v="POL02380"/>
    <x v="1"/>
    <s v="North"/>
    <n v="272197.28999999998"/>
    <d v="2025-09-21T00:00:00"/>
    <d v="2025-09-30T00:00:00"/>
    <s v="Rejected"/>
    <n v="9"/>
    <n v="20"/>
    <s v="AGT062"/>
    <s v="Life"/>
    <s v="Fast Track"/>
    <n v="1"/>
    <s v="Valid"/>
    <x v="0"/>
    <x v="2"/>
  </r>
  <r>
    <x v="5599"/>
    <s v="CUST01282"/>
    <s v="POL00199"/>
    <x v="10"/>
    <s v="East"/>
    <n v="23918.41"/>
    <d v="2025-08-22T00:00:00"/>
    <d v="2025-09-01T00:00:00"/>
    <s v="Settled"/>
    <n v="10"/>
    <n v="7"/>
    <s v="AGT057"/>
    <s v="Travel"/>
    <s v="Manual Review"/>
    <n v="1"/>
    <s v="Valid"/>
    <x v="0"/>
    <x v="3"/>
  </r>
  <r>
    <x v="5600"/>
    <s v="CUST01179"/>
    <s v="POL01934"/>
    <x v="14"/>
    <s v="North"/>
    <n v="305325.19"/>
    <d v="2025-04-24T00:00:00"/>
    <m/>
    <s v="Under Review"/>
    <n v="22"/>
    <n v="15"/>
    <s v="AGT012"/>
    <s v="Health"/>
    <s v="Fraud Review"/>
    <n v="1"/>
    <s v="Valid"/>
    <x v="3"/>
    <x v="2"/>
  </r>
  <r>
    <x v="5601"/>
    <s v="CUST02033"/>
    <s v="POL01226"/>
    <x v="11"/>
    <s v="North"/>
    <n v="68274.990000000005"/>
    <d v="2025-09-11T00:00:00"/>
    <m/>
    <s v="Under Review"/>
    <n v="12"/>
    <n v="10"/>
    <s v="AGT053"/>
    <s v="Motor"/>
    <s v="Standard"/>
    <n v="1"/>
    <s v="Valid"/>
    <x v="0"/>
    <x v="2"/>
  </r>
  <r>
    <x v="5602"/>
    <s v="CUST02125"/>
    <s v="POL02876"/>
    <x v="1"/>
    <s v="North"/>
    <n v="488042.33"/>
    <d v="2025-04-20T00:00:00"/>
    <d v="2025-05-30T00:00:00"/>
    <s v="Settled"/>
    <n v="40"/>
    <n v="20"/>
    <s v="AGT014"/>
    <s v="Life"/>
    <s v="Fraud Review"/>
    <n v="1"/>
    <s v="Valid"/>
    <x v="2"/>
    <x v="2"/>
  </r>
  <r>
    <x v="5603"/>
    <s v="CUST00008"/>
    <s v="POL02537"/>
    <x v="12"/>
    <s v="North"/>
    <n v="18882.990000000002"/>
    <d v="2025-08-25T00:00:00"/>
    <d v="2025-08-28T00:00:00"/>
    <s v="Settled"/>
    <n v="3"/>
    <n v="7"/>
    <s v="AGT001"/>
    <s v="Travel"/>
    <s v="Fast Track"/>
    <n v="1"/>
    <s v="Valid"/>
    <x v="4"/>
    <x v="2"/>
  </r>
  <r>
    <x v="5604"/>
    <s v="CUST00783"/>
    <s v="POL02766"/>
    <x v="9"/>
    <s v="East"/>
    <n v="52465.58"/>
    <d v="2025-10-01T00:00:00"/>
    <d v="2025-10-18T00:00:00"/>
    <s v="Settled"/>
    <n v="17"/>
    <n v="12"/>
    <s v="AGT079"/>
    <s v="Home"/>
    <s v="Standard"/>
    <n v="1"/>
    <s v="Valid"/>
    <x v="3"/>
    <x v="3"/>
  </r>
  <r>
    <x v="5605"/>
    <s v="CUST01553"/>
    <s v="POL02849"/>
    <x v="11"/>
    <s v="South"/>
    <n v="100074.7"/>
    <d v="2025-07-30T00:00:00"/>
    <m/>
    <s v="Pending"/>
    <n v="3"/>
    <n v="10"/>
    <s v="AGT020"/>
    <s v="Motor"/>
    <s v="Standard"/>
    <n v="1"/>
    <s v="Valid"/>
    <x v="1"/>
    <x v="0"/>
  </r>
  <r>
    <x v="5606"/>
    <s v="CUST00928"/>
    <s v="POL02307"/>
    <x v="12"/>
    <s v="West"/>
    <n v="35358.519999999997"/>
    <d v="2025-06-08T00:00:00"/>
    <d v="2025-06-18T00:00:00"/>
    <s v="Settled"/>
    <n v="10"/>
    <n v="7"/>
    <s v="AGT056"/>
    <s v="Travel"/>
    <s v="Standard"/>
    <n v="1"/>
    <s v="Valid"/>
    <x v="4"/>
    <x v="1"/>
  </r>
  <r>
    <x v="5607"/>
    <s v="CUST02273"/>
    <s v="POL00785"/>
    <x v="5"/>
    <s v="North"/>
    <n v="166035.89000000001"/>
    <d v="2025-09-01T00:00:00"/>
    <d v="2025-09-17T00:00:00"/>
    <s v="Settled"/>
    <n v="16"/>
    <n v="15"/>
    <s v="AGT028"/>
    <s v="Health"/>
    <s v="Manual Review"/>
    <n v="1"/>
    <s v="Valid"/>
    <x v="2"/>
    <x v="2"/>
  </r>
  <r>
    <x v="5608"/>
    <s v="CUST01782"/>
    <s v="POL00906"/>
    <x v="3"/>
    <s v="South"/>
    <n v="61810.93"/>
    <d v="2025-01-24T00:00:00"/>
    <d v="2025-02-05T00:00:00"/>
    <s v="Settled"/>
    <n v="12"/>
    <n v="12"/>
    <s v="AGT057"/>
    <s v="Home"/>
    <s v="Standard"/>
    <n v="1"/>
    <s v="Valid"/>
    <x v="3"/>
    <x v="0"/>
  </r>
  <r>
    <x v="5609"/>
    <s v="CUST00500"/>
    <s v="POL02751"/>
    <x v="2"/>
    <s v="South"/>
    <n v="282505.92"/>
    <d v="2025-10-12T00:00:00"/>
    <d v="2025-10-30T00:00:00"/>
    <s v="Settled"/>
    <n v="18"/>
    <n v="20"/>
    <s v="AGT033"/>
    <s v="Life"/>
    <s v="Standard"/>
    <n v="1"/>
    <s v="Valid"/>
    <x v="2"/>
    <x v="0"/>
  </r>
  <r>
    <x v="5610"/>
    <s v="CUST00325"/>
    <s v="POL01926"/>
    <x v="8"/>
    <s v="South"/>
    <n v="129850.3"/>
    <d v="2025-06-17T00:00:00"/>
    <d v="2025-07-01T00:00:00"/>
    <s v="Settled"/>
    <n v="14"/>
    <n v="20"/>
    <s v="AGT036"/>
    <s v="Life"/>
    <s v="Manual Review"/>
    <n v="1"/>
    <s v="Valid"/>
    <x v="4"/>
    <x v="0"/>
  </r>
  <r>
    <x v="5611"/>
    <s v="CUST00582"/>
    <s v="POL02854"/>
    <x v="9"/>
    <s v="North"/>
    <n v="79766.149999999994"/>
    <d v="2025-07-10T00:00:00"/>
    <d v="2025-07-23T00:00:00"/>
    <s v="Settled"/>
    <n v="13"/>
    <n v="12"/>
    <s v="AGT006"/>
    <s v="Home"/>
    <s v="Manual Review"/>
    <n v="1"/>
    <s v="Valid"/>
    <x v="2"/>
    <x v="2"/>
  </r>
  <r>
    <x v="5612"/>
    <s v="CUST01777"/>
    <s v="POL02545"/>
    <x v="3"/>
    <s v="North"/>
    <n v="25403.83"/>
    <d v="2025-03-09T00:00:00"/>
    <d v="2025-03-19T00:00:00"/>
    <s v="Settled"/>
    <n v="10"/>
    <n v="10"/>
    <s v="AGT038"/>
    <s v="Motor"/>
    <s v="Standard"/>
    <n v="1"/>
    <s v="Valid"/>
    <x v="3"/>
    <x v="2"/>
  </r>
  <r>
    <x v="5613"/>
    <s v="CUST01653"/>
    <s v="POL01943"/>
    <x v="14"/>
    <s v="North"/>
    <n v="70655.41"/>
    <d v="2025-02-18T00:00:00"/>
    <d v="2025-02-20T00:00:00"/>
    <s v="Settled"/>
    <n v="2"/>
    <n v="15"/>
    <s v="AGT055"/>
    <s v="Health"/>
    <s v="Fast Track"/>
    <n v="1"/>
    <s v="Valid"/>
    <x v="3"/>
    <x v="2"/>
  </r>
  <r>
    <x v="5614"/>
    <s v="CUST00146"/>
    <s v="POL00488"/>
    <x v="7"/>
    <s v="South"/>
    <n v="70196.259999999995"/>
    <d v="2025-05-02T00:00:00"/>
    <d v="2025-05-08T00:00:00"/>
    <s v="Rejected"/>
    <n v="6"/>
    <n v="7"/>
    <s v="AGT058"/>
    <s v="Travel"/>
    <s v="Standard"/>
    <n v="1"/>
    <s v="Valid"/>
    <x v="4"/>
    <x v="0"/>
  </r>
  <r>
    <x v="5615"/>
    <s v="CUST01025"/>
    <s v="POL03143"/>
    <x v="11"/>
    <s v="North"/>
    <n v="37210.26"/>
    <d v="2025-09-30T00:00:00"/>
    <m/>
    <s v="Pending"/>
    <n v="3"/>
    <n v="10"/>
    <s v="AGT072"/>
    <s v="Motor"/>
    <s v="Standard"/>
    <n v="1"/>
    <s v="Valid"/>
    <x v="1"/>
    <x v="2"/>
  </r>
  <r>
    <x v="5616"/>
    <s v="CUST02127"/>
    <s v="POL00778"/>
    <x v="14"/>
    <s v="South"/>
    <n v="48263.45"/>
    <d v="2025-01-05T00:00:00"/>
    <d v="2025-01-25T00:00:00"/>
    <s v="Settled"/>
    <n v="20"/>
    <n v="15"/>
    <s v="AGT048"/>
    <s v="Health"/>
    <s v="Manual Review"/>
    <n v="1"/>
    <s v="Valid"/>
    <x v="0"/>
    <x v="0"/>
  </r>
  <r>
    <x v="5617"/>
    <s v="CUST01599"/>
    <s v="POL00788"/>
    <x v="6"/>
    <s v="South"/>
    <n v="98686.55"/>
    <d v="2025-08-09T00:00:00"/>
    <d v="2025-08-20T00:00:00"/>
    <s v="Settled"/>
    <n v="11"/>
    <n v="12"/>
    <s v="AGT080"/>
    <s v="Home"/>
    <s v="Manual Review"/>
    <n v="1"/>
    <s v="Valid"/>
    <x v="0"/>
    <x v="0"/>
  </r>
  <r>
    <x v="5618"/>
    <s v="CUST00725"/>
    <s v="POL00468"/>
    <x v="3"/>
    <s v="East"/>
    <n v="97593.95"/>
    <d v="2025-11-27T00:00:00"/>
    <d v="2025-12-19T00:00:00"/>
    <s v="Settled"/>
    <n v="22"/>
    <n v="12"/>
    <s v="AGT051"/>
    <s v="Home"/>
    <s v="Manual Review"/>
    <n v="1"/>
    <s v="Valid"/>
    <x v="2"/>
    <x v="3"/>
  </r>
  <r>
    <x v="5619"/>
    <s v="CUST01560"/>
    <s v="POL00221"/>
    <x v="3"/>
    <s v="North"/>
    <n v="107225.46"/>
    <d v="2025-08-18T00:00:00"/>
    <d v="2025-09-06T00:00:00"/>
    <s v="Settled"/>
    <n v="19"/>
    <n v="10"/>
    <s v="AGT064"/>
    <s v="Motor"/>
    <s v="Manual Review"/>
    <n v="1"/>
    <s v="Valid"/>
    <x v="0"/>
    <x v="2"/>
  </r>
  <r>
    <x v="5620"/>
    <s v="CUST01228"/>
    <s v="POL01201"/>
    <x v="5"/>
    <s v="East"/>
    <n v="36535.78"/>
    <d v="2025-04-09T00:00:00"/>
    <d v="2025-05-07T00:00:00"/>
    <s v="Settled"/>
    <n v="28"/>
    <n v="15"/>
    <s v="AGT012"/>
    <s v="Health"/>
    <s v="Fraud Review"/>
    <n v="1"/>
    <s v="Valid"/>
    <x v="3"/>
    <x v="3"/>
  </r>
  <r>
    <x v="5621"/>
    <s v="CUST02171"/>
    <s v="POL02700"/>
    <x v="5"/>
    <s v="South"/>
    <n v="16696.189999999999"/>
    <d v="2025-04-09T00:00:00"/>
    <d v="2025-05-04T00:00:00"/>
    <s v="Settled"/>
    <n v="25"/>
    <n v="15"/>
    <s v="AGT017"/>
    <s v="Health"/>
    <s v="Fraud Review"/>
    <n v="1"/>
    <s v="Valid"/>
    <x v="2"/>
    <x v="0"/>
  </r>
  <r>
    <x v="5622"/>
    <s v="CUST00212"/>
    <s v="POL02771"/>
    <x v="0"/>
    <s v="Central"/>
    <n v="67739.679999999993"/>
    <d v="2025-04-22T00:00:00"/>
    <m/>
    <s v="Pending"/>
    <n v="14"/>
    <n v="10"/>
    <s v="AGT048"/>
    <s v="Motor"/>
    <s v="Fast Track"/>
    <n v="1"/>
    <s v="Valid"/>
    <x v="3"/>
    <x v="4"/>
  </r>
  <r>
    <x v="5623"/>
    <s v="CUST01707"/>
    <s v="POL01571"/>
    <x v="10"/>
    <s v="North"/>
    <n v="90028.98"/>
    <d v="2025-02-19T00:00:00"/>
    <d v="2025-02-20T00:00:00"/>
    <s v="Settled"/>
    <n v="1"/>
    <n v="7"/>
    <s v="AGT041"/>
    <s v="Travel"/>
    <s v="Fast Track"/>
    <n v="1"/>
    <s v="Valid"/>
    <x v="2"/>
    <x v="2"/>
  </r>
  <r>
    <x v="5624"/>
    <s v="CUST02071"/>
    <s v="POL01007"/>
    <x v="0"/>
    <s v="North"/>
    <n v="57303.75"/>
    <d v="2025-07-19T00:00:00"/>
    <m/>
    <s v="Under Review"/>
    <n v="7"/>
    <n v="10"/>
    <s v="AGT040"/>
    <s v="Motor"/>
    <s v="Standard"/>
    <n v="1"/>
    <s v="Valid"/>
    <x v="3"/>
    <x v="2"/>
  </r>
  <r>
    <x v="5625"/>
    <s v="CUST01755"/>
    <s v="POL01109"/>
    <x v="14"/>
    <s v="West"/>
    <n v="109952.09"/>
    <d v="2025-09-18T00:00:00"/>
    <d v="2025-10-09T00:00:00"/>
    <s v="Rejected"/>
    <n v="21"/>
    <n v="15"/>
    <s v="AGT074"/>
    <s v="Health"/>
    <s v="Manual Review"/>
    <n v="1"/>
    <s v="Valid"/>
    <x v="0"/>
    <x v="1"/>
  </r>
  <r>
    <x v="5626"/>
    <s v="CUST00617"/>
    <s v="POL02941"/>
    <x v="11"/>
    <s v="South"/>
    <n v="61724.63"/>
    <d v="2025-06-22T00:00:00"/>
    <d v="2025-07-07T00:00:00"/>
    <s v="Settled"/>
    <n v="15"/>
    <n v="10"/>
    <s v="AGT039"/>
    <s v="Motor"/>
    <s v="Standard"/>
    <n v="1"/>
    <s v="Valid"/>
    <x v="2"/>
    <x v="0"/>
  </r>
  <r>
    <x v="5627"/>
    <s v="CUST00605"/>
    <s v="POL00177"/>
    <x v="14"/>
    <s v="North"/>
    <n v="137999.4"/>
    <d v="2025-01-17T00:00:00"/>
    <d v="2025-02-04T00:00:00"/>
    <s v="Settled"/>
    <n v="18"/>
    <n v="15"/>
    <s v="AGT006"/>
    <s v="Health"/>
    <s v="Manual Review"/>
    <n v="1"/>
    <s v="Valid"/>
    <x v="0"/>
    <x v="2"/>
  </r>
  <r>
    <x v="5628"/>
    <s v="CUST02385"/>
    <s v="POL00184"/>
    <x v="2"/>
    <s v="Central"/>
    <n v="247753.53"/>
    <d v="2025-10-16T00:00:00"/>
    <d v="2025-11-01T00:00:00"/>
    <s v="Settled"/>
    <n v="16"/>
    <n v="20"/>
    <s v="AGT042"/>
    <s v="Life"/>
    <s v="Standard"/>
    <n v="1"/>
    <s v="Valid"/>
    <x v="4"/>
    <x v="4"/>
  </r>
  <r>
    <x v="5629"/>
    <s v="CUST00074"/>
    <s v="POL00207"/>
    <x v="11"/>
    <s v="East"/>
    <n v="61960.18"/>
    <d v="2025-05-15T00:00:00"/>
    <d v="2025-05-31T00:00:00"/>
    <s v="Rejected"/>
    <n v="16"/>
    <n v="10"/>
    <s v="AGT019"/>
    <s v="Motor"/>
    <s v="Standard"/>
    <n v="1"/>
    <s v="Valid"/>
    <x v="0"/>
    <x v="3"/>
  </r>
  <r>
    <x v="5630"/>
    <s v="CUST01137"/>
    <s v="POL02842"/>
    <x v="0"/>
    <s v="East"/>
    <n v="188517.58"/>
    <d v="2025-06-20T00:00:00"/>
    <m/>
    <s v="Pending"/>
    <n v="4"/>
    <n v="10"/>
    <s v="AGT003"/>
    <s v="Motor"/>
    <s v="Fast Track"/>
    <n v="1"/>
    <s v="Valid"/>
    <x v="0"/>
    <x v="3"/>
  </r>
  <r>
    <x v="5631"/>
    <s v="CUST00525"/>
    <s v="POL00291"/>
    <x v="2"/>
    <s v="North"/>
    <n v="631077.39"/>
    <d v="2025-06-19T00:00:00"/>
    <d v="2025-07-24T00:00:00"/>
    <s v="Settled"/>
    <n v="35"/>
    <n v="20"/>
    <s v="AGT022"/>
    <s v="Life"/>
    <s v="Manual Review"/>
    <n v="1"/>
    <s v="Valid"/>
    <x v="3"/>
    <x v="2"/>
  </r>
  <r>
    <x v="5632"/>
    <s v="CUST00236"/>
    <s v="POL03013"/>
    <x v="9"/>
    <s v="South"/>
    <n v="70164.539999999994"/>
    <d v="2025-07-31T00:00:00"/>
    <m/>
    <s v="Pending"/>
    <n v="4"/>
    <n v="12"/>
    <s v="AGT001"/>
    <s v="Home"/>
    <s v="Standard"/>
    <n v="1"/>
    <s v="Valid"/>
    <x v="1"/>
    <x v="0"/>
  </r>
  <r>
    <x v="5633"/>
    <s v="CUST01609"/>
    <s v="POL00588"/>
    <x v="7"/>
    <s v="South"/>
    <n v="19463.310000000001"/>
    <d v="2025-01-06T00:00:00"/>
    <d v="2025-01-07T00:00:00"/>
    <s v="Settled"/>
    <n v="1"/>
    <n v="7"/>
    <s v="AGT049"/>
    <s v="Travel"/>
    <s v="Standard"/>
    <n v="1"/>
    <s v="Valid"/>
    <x v="4"/>
    <x v="0"/>
  </r>
  <r>
    <x v="5634"/>
    <s v="CUST00974"/>
    <s v="POL01755"/>
    <x v="3"/>
    <s v="West"/>
    <n v="74668.009999999995"/>
    <d v="2025-03-23T00:00:00"/>
    <d v="2025-04-02T00:00:00"/>
    <s v="Settled"/>
    <n v="10"/>
    <n v="12"/>
    <s v="AGT038"/>
    <s v="Home"/>
    <s v="Standard"/>
    <n v="1"/>
    <s v="Valid"/>
    <x v="3"/>
    <x v="1"/>
  </r>
  <r>
    <x v="5635"/>
    <s v="CUST02199"/>
    <s v="POL03106"/>
    <x v="3"/>
    <s v="South"/>
    <n v="31308.33"/>
    <d v="2025-07-19T00:00:00"/>
    <d v="2025-08-12T00:00:00"/>
    <s v="Settled"/>
    <n v="24"/>
    <n v="10"/>
    <s v="AGT077"/>
    <s v="Motor"/>
    <s v="Fraud Review"/>
    <n v="1"/>
    <s v="Valid"/>
    <x v="1"/>
    <x v="0"/>
  </r>
  <r>
    <x v="5636"/>
    <s v="CUST00789"/>
    <s v="POL00371"/>
    <x v="3"/>
    <s v="East"/>
    <n v="76820.479999999996"/>
    <d v="2025-05-10T00:00:00"/>
    <d v="2025-05-19T00:00:00"/>
    <s v="Settled"/>
    <n v="9"/>
    <n v="12"/>
    <s v="AGT006"/>
    <s v="Home"/>
    <s v="Standard"/>
    <n v="1"/>
    <s v="Valid"/>
    <x v="2"/>
    <x v="3"/>
  </r>
  <r>
    <x v="5637"/>
    <s v="CUST00234"/>
    <s v="POL00901"/>
    <x v="11"/>
    <s v="Central"/>
    <n v="60064.29"/>
    <d v="2025-02-09T00:00:00"/>
    <m/>
    <s v="Pending"/>
    <n v="30"/>
    <n v="10"/>
    <s v="AGT039"/>
    <s v="Motor"/>
    <s v="Manual Review"/>
    <n v="1"/>
    <s v="Valid"/>
    <x v="3"/>
    <x v="4"/>
  </r>
  <r>
    <x v="5638"/>
    <s v="CUST01278"/>
    <s v="POL02329"/>
    <x v="10"/>
    <s v="Central"/>
    <n v="18146.419999999998"/>
    <d v="2025-11-03T00:00:00"/>
    <d v="2025-11-19T00:00:00"/>
    <s v="Settled"/>
    <n v="16"/>
    <n v="7"/>
    <s v="AGT074"/>
    <s v="Travel"/>
    <s v="Manual Review"/>
    <n v="1"/>
    <s v="Valid"/>
    <x v="2"/>
    <x v="4"/>
  </r>
  <r>
    <x v="5639"/>
    <s v="CUST01801"/>
    <s v="POL02615"/>
    <x v="4"/>
    <s v="North"/>
    <n v="118521.14"/>
    <d v="2025-03-22T00:00:00"/>
    <d v="2025-04-09T00:00:00"/>
    <s v="Rejected"/>
    <n v="18"/>
    <n v="15"/>
    <s v="AGT046"/>
    <s v="Health"/>
    <s v="Manual Review"/>
    <n v="1"/>
    <s v="Valid"/>
    <x v="1"/>
    <x v="2"/>
  </r>
  <r>
    <x v="5640"/>
    <s v="CUST00782"/>
    <s v="POL02904"/>
    <x v="1"/>
    <s v="East"/>
    <n v="101085.31"/>
    <d v="2025-03-16T00:00:00"/>
    <d v="2025-04-06T00:00:00"/>
    <s v="Settled"/>
    <n v="21"/>
    <n v="20"/>
    <s v="AGT029"/>
    <s v="Life"/>
    <s v="Standard"/>
    <n v="1"/>
    <s v="Valid"/>
    <x v="2"/>
    <x v="3"/>
  </r>
  <r>
    <x v="5641"/>
    <s v="CUST01374"/>
    <s v="POL00063"/>
    <x v="8"/>
    <s v="West"/>
    <n v="139329.20000000001"/>
    <d v="2025-11-28T00:00:00"/>
    <d v="2026-01-06T00:00:00"/>
    <s v="Settled"/>
    <n v="39"/>
    <n v="20"/>
    <s v="AGT052"/>
    <s v="Life"/>
    <s v="Fraud Review"/>
    <n v="1"/>
    <s v="Valid"/>
    <x v="2"/>
    <x v="1"/>
  </r>
  <r>
    <x v="5642"/>
    <s v="CUST01767"/>
    <s v="POL02487"/>
    <x v="0"/>
    <s v="West"/>
    <n v="99764.97"/>
    <d v="2025-03-18T00:00:00"/>
    <d v="2025-04-15T00:00:00"/>
    <s v="Settled"/>
    <n v="28"/>
    <n v="10"/>
    <s v="AGT022"/>
    <s v="Motor"/>
    <s v="Fraud Review"/>
    <n v="1"/>
    <s v="Valid"/>
    <x v="3"/>
    <x v="1"/>
  </r>
  <r>
    <x v="5643"/>
    <s v="CUST00039"/>
    <s v="POL01030"/>
    <x v="3"/>
    <s v="Central"/>
    <n v="378448.41"/>
    <d v="2025-07-07T00:00:00"/>
    <d v="2025-07-23T00:00:00"/>
    <s v="Settled"/>
    <n v="16"/>
    <n v="12"/>
    <s v="AGT069"/>
    <s v="Home"/>
    <s v="Standard"/>
    <n v="1"/>
    <s v="Valid"/>
    <x v="2"/>
    <x v="4"/>
  </r>
  <r>
    <x v="5644"/>
    <s v="CUST01918"/>
    <s v="POL01785"/>
    <x v="14"/>
    <s v="West"/>
    <n v="100184.97"/>
    <d v="2025-06-22T00:00:00"/>
    <d v="2025-06-28T00:00:00"/>
    <s v="Settled"/>
    <n v="6"/>
    <n v="15"/>
    <s v="AGT054"/>
    <s v="Health"/>
    <s v="Standard"/>
    <n v="1"/>
    <s v="Valid"/>
    <x v="2"/>
    <x v="1"/>
  </r>
  <r>
    <x v="5645"/>
    <s v="CUST00261"/>
    <s v="POL02900"/>
    <x v="5"/>
    <s v="West"/>
    <n v="49422.79"/>
    <d v="2025-11-20T00:00:00"/>
    <d v="2025-12-03T00:00:00"/>
    <s v="Settled"/>
    <n v="13"/>
    <n v="15"/>
    <s v="AGT023"/>
    <s v="Health"/>
    <s v="Manual Review"/>
    <n v="1"/>
    <s v="Valid"/>
    <x v="0"/>
    <x v="1"/>
  </r>
  <r>
    <x v="5646"/>
    <s v="CUST01160"/>
    <s v="POL02888"/>
    <x v="12"/>
    <s v="North"/>
    <n v="14551.21"/>
    <d v="2025-11-15T00:00:00"/>
    <d v="2025-11-16T00:00:00"/>
    <s v="Settled"/>
    <n v="1"/>
    <n v="7"/>
    <s v="AGT007"/>
    <s v="Travel"/>
    <s v="Standard"/>
    <n v="1"/>
    <s v="Valid"/>
    <x v="2"/>
    <x v="2"/>
  </r>
  <r>
    <x v="5647"/>
    <s v="CUST00607"/>
    <s v="POL00593"/>
    <x v="6"/>
    <s v="East"/>
    <n v="86191.26"/>
    <d v="2025-06-14T00:00:00"/>
    <d v="2025-06-24T00:00:00"/>
    <s v="Settled"/>
    <n v="10"/>
    <n v="12"/>
    <s v="AGT051"/>
    <s v="Home"/>
    <s v="Standard"/>
    <n v="1"/>
    <s v="Valid"/>
    <x v="3"/>
    <x v="3"/>
  </r>
  <r>
    <x v="5648"/>
    <s v="CUST01269"/>
    <s v="POL01507"/>
    <x v="14"/>
    <s v="East"/>
    <n v="193625.29"/>
    <d v="2025-01-16T00:00:00"/>
    <d v="2025-01-31T00:00:00"/>
    <s v="Settled"/>
    <n v="15"/>
    <n v="15"/>
    <s v="AGT072"/>
    <s v="Health"/>
    <s v="Standard"/>
    <n v="1"/>
    <s v="Valid"/>
    <x v="0"/>
    <x v="3"/>
  </r>
  <r>
    <x v="5649"/>
    <s v="CUST01554"/>
    <s v="POL00909"/>
    <x v="14"/>
    <s v="West"/>
    <n v="118735.48"/>
    <d v="2025-09-26T00:00:00"/>
    <d v="2025-10-08T00:00:00"/>
    <s v="Settled"/>
    <n v="12"/>
    <n v="15"/>
    <s v="AGT075"/>
    <s v="Health"/>
    <s v="Standard"/>
    <n v="1"/>
    <s v="Valid"/>
    <x v="1"/>
    <x v="1"/>
  </r>
  <r>
    <x v="5650"/>
    <s v="CUST01236"/>
    <s v="POL01968"/>
    <x v="11"/>
    <s v="East"/>
    <n v="29087.69"/>
    <d v="2025-08-02T00:00:00"/>
    <d v="2025-09-02T00:00:00"/>
    <s v="Settled"/>
    <n v="31"/>
    <n v="10"/>
    <s v="AGT054"/>
    <s v="Motor"/>
    <s v="Fraud Review"/>
    <n v="1"/>
    <s v="Valid"/>
    <x v="4"/>
    <x v="3"/>
  </r>
  <r>
    <x v="5651"/>
    <s v="CUST00462"/>
    <s v="POL02645"/>
    <x v="0"/>
    <s v="South"/>
    <n v="82262.240000000005"/>
    <d v="2025-01-13T00:00:00"/>
    <m/>
    <s v="Pending"/>
    <n v="1"/>
    <n v="10"/>
    <s v="AGT076"/>
    <s v="Motor"/>
    <s v="Fast Track"/>
    <n v="1"/>
    <s v="Valid"/>
    <x v="4"/>
    <x v="0"/>
  </r>
  <r>
    <x v="5652"/>
    <s v="CUST01116"/>
    <s v="POL01018"/>
    <x v="7"/>
    <s v="East"/>
    <n v="76230.58"/>
    <d v="2025-02-17T00:00:00"/>
    <m/>
    <s v="Under Review"/>
    <n v="16"/>
    <n v="7"/>
    <s v="AGT066"/>
    <s v="Travel"/>
    <s v="Manual Review"/>
    <n v="1"/>
    <s v="Valid"/>
    <x v="0"/>
    <x v="3"/>
  </r>
  <r>
    <x v="5653"/>
    <s v="CUST02240"/>
    <s v="POL00389"/>
    <x v="6"/>
    <s v="Central"/>
    <n v="236990.04"/>
    <d v="2025-04-08T00:00:00"/>
    <d v="2025-04-25T00:00:00"/>
    <s v="Settled"/>
    <n v="17"/>
    <n v="12"/>
    <s v="AGT031"/>
    <s v="Home"/>
    <s v="Standard"/>
    <n v="1"/>
    <s v="Valid"/>
    <x v="0"/>
    <x v="4"/>
  </r>
  <r>
    <x v="5654"/>
    <s v="CUST01573"/>
    <s v="POL00206"/>
    <x v="3"/>
    <s v="South"/>
    <n v="261213.79"/>
    <d v="2025-10-11T00:00:00"/>
    <d v="2025-10-15T00:00:00"/>
    <s v="Settled"/>
    <n v="4"/>
    <n v="12"/>
    <s v="AGT068"/>
    <s v="Home"/>
    <s v="Standard"/>
    <n v="1"/>
    <s v="Valid"/>
    <x v="3"/>
    <x v="0"/>
  </r>
  <r>
    <x v="5655"/>
    <s v="CUST02085"/>
    <s v="POL00171"/>
    <x v="11"/>
    <s v="West"/>
    <n v="109351.08"/>
    <d v="2025-04-05T00:00:00"/>
    <d v="2025-04-15T00:00:00"/>
    <s v="Settled"/>
    <n v="10"/>
    <n v="10"/>
    <s v="AGT009"/>
    <s v="Motor"/>
    <s v="Standard"/>
    <n v="1"/>
    <s v="Valid"/>
    <x v="0"/>
    <x v="1"/>
  </r>
  <r>
    <x v="5656"/>
    <s v="CUST00871"/>
    <s v="POL01173"/>
    <x v="14"/>
    <s v="East"/>
    <n v="36936.870000000003"/>
    <d v="2025-10-24T00:00:00"/>
    <d v="2025-11-26T00:00:00"/>
    <s v="Settled"/>
    <n v="33"/>
    <n v="15"/>
    <s v="AGT072"/>
    <s v="Health"/>
    <s v="Manual Review"/>
    <n v="1"/>
    <s v="Valid"/>
    <x v="4"/>
    <x v="3"/>
  </r>
  <r>
    <x v="5657"/>
    <s v="CUST02070"/>
    <s v="POL03092"/>
    <x v="5"/>
    <s v="East"/>
    <n v="50292.61"/>
    <d v="2025-01-24T00:00:00"/>
    <d v="2025-02-18T00:00:00"/>
    <s v="Settled"/>
    <n v="25"/>
    <n v="15"/>
    <s v="AGT074"/>
    <s v="Health"/>
    <s v="Manual Review"/>
    <n v="1"/>
    <s v="Valid"/>
    <x v="1"/>
    <x v="3"/>
  </r>
  <r>
    <x v="5658"/>
    <s v="CUST00901"/>
    <s v="POL00806"/>
    <x v="3"/>
    <s v="South"/>
    <n v="201360.01"/>
    <d v="2025-06-20T00:00:00"/>
    <d v="2025-06-29T00:00:00"/>
    <s v="Settled"/>
    <n v="9"/>
    <n v="10"/>
    <s v="AGT046"/>
    <s v="Motor"/>
    <s v="Fast Track"/>
    <n v="1"/>
    <s v="Valid"/>
    <x v="2"/>
    <x v="0"/>
  </r>
  <r>
    <x v="5659"/>
    <s v="CUST02427"/>
    <s v="POL01296"/>
    <x v="3"/>
    <s v="East"/>
    <n v="52108.21"/>
    <d v="2025-11-15T00:00:00"/>
    <d v="2025-11-26T00:00:00"/>
    <s v="Settled"/>
    <n v="11"/>
    <n v="10"/>
    <s v="AGT074"/>
    <s v="Motor"/>
    <s v="Standard"/>
    <n v="1"/>
    <s v="Valid"/>
    <x v="2"/>
    <x v="3"/>
  </r>
  <r>
    <x v="5660"/>
    <s v="CUST01274"/>
    <s v="POL02160"/>
    <x v="12"/>
    <s v="West"/>
    <n v="8744.75"/>
    <d v="2025-08-05T00:00:00"/>
    <d v="2025-08-11T00:00:00"/>
    <s v="Settled"/>
    <n v="6"/>
    <n v="7"/>
    <s v="AGT011"/>
    <s v="Travel"/>
    <s v="Standard"/>
    <n v="1"/>
    <s v="Valid"/>
    <x v="0"/>
    <x v="1"/>
  </r>
  <r>
    <x v="5661"/>
    <s v="CUST00428"/>
    <s v="POL02106"/>
    <x v="6"/>
    <s v="North"/>
    <n v="163142.29999999999"/>
    <d v="2025-06-18T00:00:00"/>
    <d v="2025-07-11T00:00:00"/>
    <s v="Settled"/>
    <n v="23"/>
    <n v="12"/>
    <s v="AGT008"/>
    <s v="Home"/>
    <s v="Manual Review"/>
    <n v="1"/>
    <s v="Valid"/>
    <x v="1"/>
    <x v="2"/>
  </r>
  <r>
    <x v="5662"/>
    <s v="CUST02390"/>
    <s v="POL00865"/>
    <x v="9"/>
    <s v="Central"/>
    <n v="219384.22"/>
    <d v="2025-05-10T00:00:00"/>
    <m/>
    <s v="Pending"/>
    <n v="14"/>
    <n v="12"/>
    <s v="AGT028"/>
    <s v="Home"/>
    <s v="Standard"/>
    <n v="1"/>
    <s v="Valid"/>
    <x v="4"/>
    <x v="4"/>
  </r>
  <r>
    <x v="5663"/>
    <s v="CUST01262"/>
    <s v="POL00407"/>
    <x v="12"/>
    <s v="West"/>
    <n v="28472.45"/>
    <d v="2025-07-18T00:00:00"/>
    <m/>
    <s v="Pending"/>
    <n v="10"/>
    <n v="7"/>
    <s v="AGT007"/>
    <s v="Travel"/>
    <s v="Standard"/>
    <n v="1"/>
    <s v="Valid"/>
    <x v="3"/>
    <x v="1"/>
  </r>
  <r>
    <x v="5664"/>
    <s v="CUST00874"/>
    <s v="POL00501"/>
    <x v="4"/>
    <s v="South"/>
    <n v="121509.98"/>
    <d v="2025-03-26T00:00:00"/>
    <m/>
    <s v="Under Review"/>
    <n v="13"/>
    <n v="15"/>
    <s v="AGT020"/>
    <s v="Health"/>
    <s v="Standard"/>
    <n v="1"/>
    <s v="Valid"/>
    <x v="2"/>
    <x v="0"/>
  </r>
  <r>
    <x v="5665"/>
    <s v="CUST00443"/>
    <s v="POL00705"/>
    <x v="9"/>
    <s v="North"/>
    <n v="64210.02"/>
    <d v="2025-06-23T00:00:00"/>
    <d v="2025-07-10T00:00:00"/>
    <s v="Settled"/>
    <n v="17"/>
    <n v="12"/>
    <s v="AGT015"/>
    <s v="Home"/>
    <s v="Standard"/>
    <n v="1"/>
    <s v="Valid"/>
    <x v="0"/>
    <x v="2"/>
  </r>
  <r>
    <x v="5666"/>
    <s v="CUST01321"/>
    <s v="POL00276"/>
    <x v="8"/>
    <s v="North"/>
    <n v="221845.93"/>
    <d v="2025-01-19T00:00:00"/>
    <m/>
    <s v="Under Review"/>
    <n v="23"/>
    <n v="20"/>
    <s v="AGT037"/>
    <s v="Life"/>
    <s v="Standard"/>
    <n v="1"/>
    <s v="Valid"/>
    <x v="0"/>
    <x v="2"/>
  </r>
  <r>
    <x v="5667"/>
    <s v="CUST00223"/>
    <s v="POL01472"/>
    <x v="2"/>
    <s v="North"/>
    <n v="92573.55"/>
    <d v="2025-03-25T00:00:00"/>
    <m/>
    <s v="Under Review"/>
    <n v="22"/>
    <n v="20"/>
    <s v="AGT052"/>
    <s v="Life"/>
    <s v="Standard"/>
    <n v="1"/>
    <s v="Valid"/>
    <x v="3"/>
    <x v="2"/>
  </r>
  <r>
    <x v="5668"/>
    <s v="CUST02112"/>
    <s v="POL02067"/>
    <x v="1"/>
    <s v="North"/>
    <n v="149302.88"/>
    <d v="2025-09-02T00:00:00"/>
    <m/>
    <s v="Under Review"/>
    <n v="31"/>
    <n v="20"/>
    <s v="AGT016"/>
    <s v="Life"/>
    <s v="Fraud Review"/>
    <n v="1"/>
    <s v="Valid"/>
    <x v="3"/>
    <x v="2"/>
  </r>
  <r>
    <x v="5669"/>
    <s v="CUST00333"/>
    <s v="POL02161"/>
    <x v="7"/>
    <s v="North"/>
    <n v="76329.39"/>
    <d v="2025-11-05T00:00:00"/>
    <d v="2025-11-07T00:00:00"/>
    <s v="Settled"/>
    <n v="2"/>
    <n v="7"/>
    <s v="AGT025"/>
    <s v="Travel"/>
    <s v="Fast Track"/>
    <n v="1"/>
    <s v="Valid"/>
    <x v="1"/>
    <x v="2"/>
  </r>
  <r>
    <x v="5670"/>
    <s v="CUST02428"/>
    <s v="POL02909"/>
    <x v="5"/>
    <s v="Central"/>
    <n v="9855.59"/>
    <d v="2025-05-23T00:00:00"/>
    <d v="2025-06-10T00:00:00"/>
    <s v="Settled"/>
    <n v="18"/>
    <n v="15"/>
    <s v="AGT060"/>
    <s v="Health"/>
    <s v="Standard"/>
    <n v="1"/>
    <s v="Valid"/>
    <x v="1"/>
    <x v="4"/>
  </r>
  <r>
    <x v="5671"/>
    <s v="CUST01967"/>
    <s v="POL00939"/>
    <x v="4"/>
    <s v="West"/>
    <n v="66080.479999999996"/>
    <d v="2025-08-12T00:00:00"/>
    <d v="2025-08-21T00:00:00"/>
    <s v="Rejected"/>
    <n v="9"/>
    <n v="15"/>
    <s v="AGT020"/>
    <s v="Health"/>
    <s v="Standard"/>
    <n v="1"/>
    <s v="Valid"/>
    <x v="2"/>
    <x v="1"/>
  </r>
  <r>
    <x v="5672"/>
    <s v="CUST01741"/>
    <s v="POL02096"/>
    <x v="11"/>
    <s v="West"/>
    <n v="45945.05"/>
    <d v="2025-06-01T00:00:00"/>
    <d v="2025-06-23T00:00:00"/>
    <s v="Settled"/>
    <n v="22"/>
    <n v="10"/>
    <s v="AGT027"/>
    <s v="Motor"/>
    <s v="Fraud Review"/>
    <n v="1"/>
    <s v="Valid"/>
    <x v="0"/>
    <x v="1"/>
  </r>
  <r>
    <x v="5673"/>
    <s v="CUST01784"/>
    <s v="POL02831"/>
    <x v="0"/>
    <s v="East"/>
    <n v="95659.97"/>
    <d v="2025-02-11T00:00:00"/>
    <m/>
    <s v="Pending"/>
    <n v="8"/>
    <n v="10"/>
    <s v="AGT064"/>
    <s v="Motor"/>
    <s v="Fast Track"/>
    <n v="1"/>
    <s v="Valid"/>
    <x v="2"/>
    <x v="3"/>
  </r>
  <r>
    <x v="5674"/>
    <s v="CUST00372"/>
    <s v="POL00091"/>
    <x v="2"/>
    <s v="East"/>
    <n v="74971.429999999993"/>
    <d v="2025-11-17T00:00:00"/>
    <d v="2025-12-15T00:00:00"/>
    <s v="Settled"/>
    <n v="28"/>
    <n v="20"/>
    <s v="AGT032"/>
    <s v="Life"/>
    <s v="Fraud Review"/>
    <n v="1"/>
    <s v="Valid"/>
    <x v="1"/>
    <x v="3"/>
  </r>
  <r>
    <x v="5675"/>
    <s v="CUST02118"/>
    <s v="POL02500"/>
    <x v="11"/>
    <s v="Central"/>
    <n v="39572.85"/>
    <d v="2025-06-04T00:00:00"/>
    <d v="2025-06-16T00:00:00"/>
    <s v="Settled"/>
    <n v="12"/>
    <n v="10"/>
    <s v="AGT020"/>
    <s v="Motor"/>
    <s v="Standard"/>
    <n v="1"/>
    <s v="Valid"/>
    <x v="1"/>
    <x v="4"/>
  </r>
  <r>
    <x v="5676"/>
    <s v="CUST01142"/>
    <s v="POL00283"/>
    <x v="3"/>
    <s v="South"/>
    <n v="75038.179999999993"/>
    <d v="2025-02-07T00:00:00"/>
    <d v="2025-02-12T00:00:00"/>
    <s v="Settled"/>
    <n v="5"/>
    <n v="12"/>
    <s v="AGT065"/>
    <s v="Home"/>
    <s v="Fast Track"/>
    <n v="1"/>
    <s v="Valid"/>
    <x v="2"/>
    <x v="0"/>
  </r>
  <r>
    <x v="5677"/>
    <s v="CUST01743"/>
    <s v="POL01765"/>
    <x v="4"/>
    <s v="West"/>
    <n v="110615.81"/>
    <d v="2025-01-01T00:00:00"/>
    <m/>
    <s v="Pending"/>
    <n v="16"/>
    <n v="15"/>
    <s v="AGT077"/>
    <s v="Health"/>
    <s v="Manual Review"/>
    <n v="1"/>
    <s v="Valid"/>
    <x v="1"/>
    <x v="1"/>
  </r>
  <r>
    <x v="5678"/>
    <s v="CUST00514"/>
    <s v="POL02659"/>
    <x v="3"/>
    <s v="Central"/>
    <n v="64593.37"/>
    <d v="2025-03-10T00:00:00"/>
    <d v="2025-03-24T00:00:00"/>
    <s v="Settled"/>
    <n v="14"/>
    <n v="10"/>
    <s v="AGT073"/>
    <s v="Motor"/>
    <s v="Standard"/>
    <n v="1"/>
    <s v="Valid"/>
    <x v="0"/>
    <x v="4"/>
  </r>
  <r>
    <x v="5679"/>
    <s v="CUST00112"/>
    <s v="POL01470"/>
    <x v="3"/>
    <s v="Central"/>
    <n v="22152.92"/>
    <d v="2025-08-14T00:00:00"/>
    <d v="2025-08-26T00:00:00"/>
    <s v="Settled"/>
    <n v="12"/>
    <n v="10"/>
    <s v="AGT036"/>
    <s v="Motor"/>
    <s v="Standard"/>
    <n v="1"/>
    <s v="Valid"/>
    <x v="0"/>
    <x v="4"/>
  </r>
  <r>
    <x v="5680"/>
    <s v="CUST02095"/>
    <s v="POL01792"/>
    <x v="11"/>
    <s v="East"/>
    <n v="52153.26"/>
    <d v="2025-04-20T00:00:00"/>
    <m/>
    <s v="Under Review"/>
    <n v="10"/>
    <n v="10"/>
    <s v="AGT002"/>
    <s v="Motor"/>
    <s v="Fast Track"/>
    <n v="1"/>
    <s v="Valid"/>
    <x v="2"/>
    <x v="3"/>
  </r>
  <r>
    <x v="5681"/>
    <s v="CUST01360"/>
    <s v="POL01983"/>
    <x v="8"/>
    <s v="Central"/>
    <n v="180991.83"/>
    <d v="2025-06-24T00:00:00"/>
    <m/>
    <s v="Under Review"/>
    <n v="12"/>
    <n v="20"/>
    <s v="AGT034"/>
    <s v="Life"/>
    <s v="Fast Track"/>
    <n v="1"/>
    <s v="Valid"/>
    <x v="2"/>
    <x v="4"/>
  </r>
  <r>
    <x v="5682"/>
    <s v="CUST01815"/>
    <s v="POL01850"/>
    <x v="8"/>
    <s v="East"/>
    <n v="405475.48"/>
    <d v="2025-02-25T00:00:00"/>
    <m/>
    <s v="Under Review"/>
    <n v="26"/>
    <n v="20"/>
    <s v="AGT062"/>
    <s v="Life"/>
    <s v="Standard"/>
    <n v="1"/>
    <s v="Valid"/>
    <x v="2"/>
    <x v="3"/>
  </r>
  <r>
    <x v="5683"/>
    <s v="CUST01216"/>
    <s v="POL02342"/>
    <x v="4"/>
    <s v="South"/>
    <n v="72432.47"/>
    <d v="2025-10-30T00:00:00"/>
    <d v="2025-11-13T00:00:00"/>
    <s v="Settled"/>
    <n v="14"/>
    <n v="15"/>
    <s v="AGT076"/>
    <s v="Health"/>
    <s v="Manual Review"/>
    <n v="1"/>
    <s v="Valid"/>
    <x v="0"/>
    <x v="0"/>
  </r>
  <r>
    <x v="5684"/>
    <s v="CUST00706"/>
    <s v="POL02750"/>
    <x v="7"/>
    <s v="South"/>
    <n v="93482.3"/>
    <d v="2025-11-21T00:00:00"/>
    <d v="2025-11-29T00:00:00"/>
    <s v="Settled"/>
    <n v="8"/>
    <n v="7"/>
    <s v="AGT006"/>
    <s v="Travel"/>
    <s v="Standard"/>
    <n v="1"/>
    <s v="Valid"/>
    <x v="3"/>
    <x v="0"/>
  </r>
  <r>
    <x v="5685"/>
    <s v="CUST01852"/>
    <s v="POL00432"/>
    <x v="8"/>
    <s v="East"/>
    <n v="194849.09"/>
    <d v="2025-11-13T00:00:00"/>
    <d v="2025-12-14T00:00:00"/>
    <s v="Settled"/>
    <n v="31"/>
    <n v="20"/>
    <s v="AGT010"/>
    <s v="Life"/>
    <s v="Manual Review"/>
    <n v="1"/>
    <s v="Valid"/>
    <x v="2"/>
    <x v="3"/>
  </r>
  <r>
    <x v="5686"/>
    <s v="CUST00002"/>
    <s v="POL01331"/>
    <x v="5"/>
    <s v="South"/>
    <n v="58764.33"/>
    <d v="2025-07-27T00:00:00"/>
    <d v="2025-08-01T00:00:00"/>
    <s v="Rejected"/>
    <n v="5"/>
    <n v="15"/>
    <s v="AGT023"/>
    <s v="Health"/>
    <s v="Standard"/>
    <n v="1"/>
    <s v="Valid"/>
    <x v="0"/>
    <x v="0"/>
  </r>
  <r>
    <x v="5687"/>
    <s v="CUST01654"/>
    <s v="POL02729"/>
    <x v="9"/>
    <s v="North"/>
    <n v="77838.179999999993"/>
    <d v="2025-02-02T00:00:00"/>
    <d v="2025-02-10T00:00:00"/>
    <s v="Settled"/>
    <n v="8"/>
    <n v="12"/>
    <s v="AGT010"/>
    <s v="Home"/>
    <s v="Standard"/>
    <n v="1"/>
    <s v="Valid"/>
    <x v="1"/>
    <x v="2"/>
  </r>
  <r>
    <x v="5688"/>
    <s v="CUST01991"/>
    <s v="POL01221"/>
    <x v="4"/>
    <s v="North"/>
    <n v="74978.06"/>
    <d v="2025-02-09T00:00:00"/>
    <m/>
    <s v="Under Review"/>
    <n v="10"/>
    <n v="15"/>
    <s v="AGT015"/>
    <s v="Health"/>
    <s v="Standard"/>
    <n v="1"/>
    <s v="Valid"/>
    <x v="1"/>
    <x v="2"/>
  </r>
  <r>
    <x v="5689"/>
    <s v="CUST01782"/>
    <s v="POL01567"/>
    <x v="11"/>
    <s v="West"/>
    <n v="112342.16"/>
    <d v="2025-01-30T00:00:00"/>
    <d v="2025-02-08T00:00:00"/>
    <s v="Settled"/>
    <n v="9"/>
    <n v="10"/>
    <s v="AGT035"/>
    <s v="Motor"/>
    <s v="Standard"/>
    <n v="1"/>
    <s v="Valid"/>
    <x v="3"/>
    <x v="1"/>
  </r>
  <r>
    <x v="5690"/>
    <s v="CUST00208"/>
    <s v="POL02375"/>
    <x v="0"/>
    <s v="Central"/>
    <n v="48762.15"/>
    <d v="2025-06-15T00:00:00"/>
    <m/>
    <s v="Pending"/>
    <n v="4"/>
    <n v="10"/>
    <s v="AGT021"/>
    <s v="Motor"/>
    <s v="Fast Track"/>
    <n v="1"/>
    <s v="Valid"/>
    <x v="3"/>
    <x v="4"/>
  </r>
  <r>
    <x v="5691"/>
    <s v="CUST02402"/>
    <s v="POL02994"/>
    <x v="4"/>
    <s v="Central"/>
    <n v="65733.03"/>
    <d v="2025-10-28T00:00:00"/>
    <d v="2025-11-03T00:00:00"/>
    <s v="Settled"/>
    <n v="6"/>
    <n v="15"/>
    <s v="AGT047"/>
    <s v="Health"/>
    <s v="Fast Track"/>
    <n v="1"/>
    <s v="Valid"/>
    <x v="3"/>
    <x v="4"/>
  </r>
  <r>
    <x v="5692"/>
    <s v="CUST00901"/>
    <s v="POL00806"/>
    <x v="3"/>
    <s v="East"/>
    <n v="81978.61"/>
    <d v="2025-09-24T00:00:00"/>
    <d v="2025-10-06T00:00:00"/>
    <s v="Settled"/>
    <n v="12"/>
    <n v="10"/>
    <s v="AGT076"/>
    <s v="Motor"/>
    <s v="Standard"/>
    <n v="1"/>
    <s v="Valid"/>
    <x v="2"/>
    <x v="3"/>
  </r>
  <r>
    <x v="5693"/>
    <s v="CUST01329"/>
    <s v="POL03058"/>
    <x v="8"/>
    <s v="Central"/>
    <m/>
    <d v="2025-06-21T00:00:00"/>
    <m/>
    <s v="Pending"/>
    <n v="16"/>
    <n v="20"/>
    <s v="AGT041"/>
    <s v="Life"/>
    <s v="Standard"/>
    <n v="1"/>
    <s v="Missing Amount"/>
    <x v="4"/>
    <x v="4"/>
  </r>
  <r>
    <x v="5694"/>
    <s v="CUST01710"/>
    <s v="POL02272"/>
    <x v="11"/>
    <s v="East"/>
    <n v="97939.520000000004"/>
    <d v="2025-09-08T00:00:00"/>
    <d v="2025-09-19T00:00:00"/>
    <s v="Settled"/>
    <n v="11"/>
    <n v="10"/>
    <s v="AGT041"/>
    <s v="Motor"/>
    <s v="Standard"/>
    <n v="1"/>
    <s v="Valid"/>
    <x v="2"/>
    <x v="3"/>
  </r>
  <r>
    <x v="5695"/>
    <s v="CUST01036"/>
    <s v="POL00099"/>
    <x v="3"/>
    <s v="East"/>
    <n v="50842.36"/>
    <d v="2025-06-06T00:00:00"/>
    <d v="2025-06-22T00:00:00"/>
    <s v="Settled"/>
    <n v="16"/>
    <n v="10"/>
    <s v="AGT077"/>
    <s v="Motor"/>
    <s v="Standard"/>
    <n v="1"/>
    <s v="Valid"/>
    <x v="0"/>
    <x v="3"/>
  </r>
  <r>
    <x v="5696"/>
    <s v="CUST01528"/>
    <s v="POL02758"/>
    <x v="3"/>
    <s v="East"/>
    <n v="36145.89"/>
    <d v="2025-07-28T00:00:00"/>
    <d v="2025-08-03T00:00:00"/>
    <s v="Settled"/>
    <n v="6"/>
    <n v="10"/>
    <s v="AGT049"/>
    <s v="Motor"/>
    <s v="Standard"/>
    <n v="1"/>
    <s v="Valid"/>
    <x v="0"/>
    <x v="3"/>
  </r>
  <r>
    <x v="5697"/>
    <s v="CUST01605"/>
    <s v="POL01231"/>
    <x v="0"/>
    <s v="South"/>
    <n v="19666.98"/>
    <d v="2025-07-10T00:00:00"/>
    <d v="2025-07-18T00:00:00"/>
    <s v="Settled"/>
    <n v="8"/>
    <n v="10"/>
    <s v="AGT080"/>
    <s v="Motor"/>
    <s v="Standard"/>
    <n v="1"/>
    <s v="Valid"/>
    <x v="4"/>
    <x v="0"/>
  </r>
  <r>
    <x v="5698"/>
    <s v="CUST00506"/>
    <s v="POL00904"/>
    <x v="3"/>
    <s v="East"/>
    <n v="31754.61"/>
    <d v="2025-07-21T00:00:00"/>
    <d v="2025-07-31T00:00:00"/>
    <s v="Settled"/>
    <n v="10"/>
    <n v="10"/>
    <s v="AGT074"/>
    <s v="Motor"/>
    <s v="Standard"/>
    <n v="1"/>
    <s v="Valid"/>
    <x v="0"/>
    <x v="3"/>
  </r>
  <r>
    <x v="5699"/>
    <s v="CUST01886"/>
    <s v="POL01684"/>
    <x v="4"/>
    <s v="East"/>
    <n v="74317.649999999994"/>
    <d v="2025-06-05T00:00:00"/>
    <m/>
    <s v="Under Review"/>
    <n v="12"/>
    <n v="15"/>
    <s v="AGT004"/>
    <s v="Health"/>
    <s v="Fast Track"/>
    <n v="1"/>
    <s v="Valid"/>
    <x v="4"/>
    <x v="3"/>
  </r>
  <r>
    <x v="5700"/>
    <s v="CUST00049"/>
    <s v="POL01844"/>
    <x v="2"/>
    <s v="Central"/>
    <n v="282515.26"/>
    <d v="2025-09-06T00:00:00"/>
    <m/>
    <s v="Pending"/>
    <n v="33"/>
    <n v="20"/>
    <s v="AGT076"/>
    <s v="Life"/>
    <s v="Fraud Review"/>
    <n v="1"/>
    <s v="Valid"/>
    <x v="3"/>
    <x v="4"/>
  </r>
  <r>
    <x v="5701"/>
    <s v="CUST01342"/>
    <s v="POL01727"/>
    <x v="6"/>
    <s v="North"/>
    <n v="91446.8"/>
    <d v="2025-07-25T00:00:00"/>
    <d v="2025-07-30T00:00:00"/>
    <s v="Settled"/>
    <n v="5"/>
    <n v="12"/>
    <s v="AGT014"/>
    <s v="Home"/>
    <s v="Standard"/>
    <n v="1"/>
    <s v="Valid"/>
    <x v="0"/>
    <x v="2"/>
  </r>
  <r>
    <x v="5702"/>
    <s v="CUST00605"/>
    <s v="POL00177"/>
    <x v="14"/>
    <s v="North"/>
    <n v="32483.81"/>
    <d v="2025-04-01T00:00:00"/>
    <d v="2025-04-22T00:00:00"/>
    <s v="Settled"/>
    <n v="21"/>
    <n v="15"/>
    <s v="AGT022"/>
    <s v="Health"/>
    <s v="Manual Review"/>
    <n v="1"/>
    <s v="Valid"/>
    <x v="0"/>
    <x v="2"/>
  </r>
  <r>
    <x v="5703"/>
    <s v="CUST00736"/>
    <s v="POL02632"/>
    <x v="2"/>
    <s v="South"/>
    <n v="261413.06"/>
    <d v="2025-11-13T00:00:00"/>
    <d v="2025-12-12T00:00:00"/>
    <s v="Settled"/>
    <n v="29"/>
    <n v="20"/>
    <s v="AGT045"/>
    <s v="Life"/>
    <s v="Standard"/>
    <n v="1"/>
    <s v="Valid"/>
    <x v="2"/>
    <x v="0"/>
  </r>
  <r>
    <x v="5704"/>
    <s v="CUST00774"/>
    <s v="POL01094"/>
    <x v="4"/>
    <s v="North"/>
    <n v="30974.880000000001"/>
    <d v="2025-06-14T00:00:00"/>
    <d v="2025-07-03T00:00:00"/>
    <s v="Settled"/>
    <n v="19"/>
    <n v="15"/>
    <s v="AGT062"/>
    <s v="Health"/>
    <s v="Manual Review"/>
    <n v="1"/>
    <s v="Valid"/>
    <x v="0"/>
    <x v="2"/>
  </r>
  <r>
    <x v="5705"/>
    <s v="CUST00274"/>
    <s v="POL00452"/>
    <x v="12"/>
    <s v="Central"/>
    <n v="13141.31"/>
    <d v="2025-07-22T00:00:00"/>
    <m/>
    <s v="Pending"/>
    <n v="5"/>
    <n v="7"/>
    <s v="AGT077"/>
    <s v="Travel"/>
    <s v="Standard"/>
    <n v="1"/>
    <s v="Valid"/>
    <x v="2"/>
    <x v="4"/>
  </r>
  <r>
    <x v="5706"/>
    <s v="CUST01360"/>
    <s v="POL01811"/>
    <x v="7"/>
    <s v="East"/>
    <n v="60734.99"/>
    <d v="2025-06-27T00:00:00"/>
    <d v="2025-07-03T00:00:00"/>
    <s v="Settled"/>
    <n v="6"/>
    <n v="7"/>
    <s v="AGT037"/>
    <s v="Travel"/>
    <s v="Standard"/>
    <n v="1"/>
    <s v="Valid"/>
    <x v="2"/>
    <x v="3"/>
  </r>
  <r>
    <x v="5707"/>
    <s v="CUST00090"/>
    <s v="POL01992"/>
    <x v="1"/>
    <s v="South"/>
    <n v="274770.34999999998"/>
    <d v="2025-04-18T00:00:00"/>
    <d v="2025-05-10T00:00:00"/>
    <s v="Settled"/>
    <n v="22"/>
    <n v="20"/>
    <s v="AGT023"/>
    <s v="Life"/>
    <s v="Standard"/>
    <n v="1"/>
    <s v="Valid"/>
    <x v="3"/>
    <x v="0"/>
  </r>
  <r>
    <x v="5708"/>
    <s v="CUST01095"/>
    <s v="POL00332"/>
    <x v="12"/>
    <s v="West"/>
    <n v="39467.81"/>
    <d v="2025-01-28T00:00:00"/>
    <m/>
    <s v="Under Review"/>
    <n v="1"/>
    <n v="7"/>
    <s v="AGT031"/>
    <s v="Travel"/>
    <s v="Fast Track"/>
    <n v="1"/>
    <s v="Valid"/>
    <x v="2"/>
    <x v="1"/>
  </r>
  <r>
    <x v="5709"/>
    <s v="CUST00449"/>
    <s v="POL03017"/>
    <x v="3"/>
    <s v="East"/>
    <n v="161506.32"/>
    <d v="2025-03-13T00:00:00"/>
    <m/>
    <s v="Under Review"/>
    <n v="24"/>
    <n v="10"/>
    <s v="AGT030"/>
    <s v="Motor"/>
    <s v="Manual Review"/>
    <n v="1"/>
    <s v="Valid"/>
    <x v="4"/>
    <x v="3"/>
  </r>
  <r>
    <x v="5710"/>
    <s v="CUST01267"/>
    <s v="POL01922"/>
    <x v="12"/>
    <s v="North"/>
    <n v="28306.13"/>
    <d v="2025-11-16T00:00:00"/>
    <m/>
    <s v="Pending"/>
    <n v="6"/>
    <n v="7"/>
    <s v="AGT024"/>
    <s v="Travel"/>
    <s v="Manual Review"/>
    <n v="1"/>
    <s v="Valid"/>
    <x v="1"/>
    <x v="2"/>
  </r>
  <r>
    <x v="5711"/>
    <s v="CUST01528"/>
    <s v="POL03190"/>
    <x v="14"/>
    <s v="South"/>
    <n v="155442.15"/>
    <d v="2025-11-19T00:00:00"/>
    <m/>
    <s v="Pending"/>
    <n v="26"/>
    <n v="15"/>
    <s v="AGT019"/>
    <s v="Health"/>
    <s v="Fraud Review"/>
    <n v="1"/>
    <s v="Valid"/>
    <x v="0"/>
    <x v="0"/>
  </r>
  <r>
    <x v="5712"/>
    <s v="CUST00048"/>
    <s v="POL02146"/>
    <x v="3"/>
    <s v="South"/>
    <n v="81877.73"/>
    <d v="2025-02-24T00:00:00"/>
    <d v="2025-03-21T00:00:00"/>
    <s v="Settled"/>
    <n v="25"/>
    <n v="10"/>
    <s v="AGT057"/>
    <s v="Motor"/>
    <s v="Fraud Review"/>
    <n v="1"/>
    <s v="Valid"/>
    <x v="2"/>
    <x v="0"/>
  </r>
  <r>
    <x v="5713"/>
    <s v="CUST02489"/>
    <s v="POL00033"/>
    <x v="0"/>
    <s v="West"/>
    <n v="39878.46"/>
    <d v="2025-07-13T00:00:00"/>
    <m/>
    <s v="Pending"/>
    <n v="13"/>
    <n v="10"/>
    <s v="AGT078"/>
    <s v="Motor"/>
    <s v="Fast Track"/>
    <n v="1"/>
    <s v="Valid"/>
    <x v="4"/>
    <x v="1"/>
  </r>
  <r>
    <x v="5714"/>
    <s v="CUST01812"/>
    <s v="POL00667"/>
    <x v="3"/>
    <s v="West"/>
    <n v="57940.14"/>
    <d v="2025-03-27T00:00:00"/>
    <m/>
    <s v="Pending"/>
    <n v="11"/>
    <n v="10"/>
    <s v="AGT048"/>
    <s v="Motor"/>
    <s v="Standard"/>
    <n v="1"/>
    <s v="Valid"/>
    <x v="0"/>
    <x v="1"/>
  </r>
  <r>
    <x v="5715"/>
    <s v="CUST01074"/>
    <s v="POL03113"/>
    <x v="12"/>
    <s v="South"/>
    <n v="18023.09"/>
    <d v="2025-07-09T00:00:00"/>
    <d v="2025-07-20T00:00:00"/>
    <s v="Settled"/>
    <n v="11"/>
    <n v="7"/>
    <s v="AGT013"/>
    <s v="Travel"/>
    <s v="Standard"/>
    <n v="1"/>
    <s v="Valid"/>
    <x v="1"/>
    <x v="0"/>
  </r>
  <r>
    <x v="5716"/>
    <s v="CUST02427"/>
    <s v="POL01791"/>
    <x v="14"/>
    <s v="West"/>
    <n v="123815.25"/>
    <d v="2025-08-07T00:00:00"/>
    <d v="2025-09-06T00:00:00"/>
    <s v="Settled"/>
    <n v="30"/>
    <n v="15"/>
    <s v="AGT054"/>
    <s v="Health"/>
    <s v="Fraud Review"/>
    <n v="1"/>
    <s v="Valid"/>
    <x v="2"/>
    <x v="1"/>
  </r>
  <r>
    <x v="5717"/>
    <s v="CUST01245"/>
    <s v="POL00392"/>
    <x v="3"/>
    <s v="West"/>
    <n v="205878.08"/>
    <d v="2025-01-12T00:00:00"/>
    <d v="2025-01-17T00:00:00"/>
    <s v="Settled"/>
    <n v="5"/>
    <n v="12"/>
    <s v="AGT046"/>
    <s v="Home"/>
    <s v="Fast Track"/>
    <n v="1"/>
    <s v="Valid"/>
    <x v="2"/>
    <x v="1"/>
  </r>
  <r>
    <x v="5718"/>
    <s v="CUST00190"/>
    <s v="POL00238"/>
    <x v="12"/>
    <s v="South"/>
    <n v="12074.71"/>
    <d v="2025-11-14T00:00:00"/>
    <d v="2025-11-23T00:00:00"/>
    <s v="Settled"/>
    <n v="9"/>
    <n v="7"/>
    <s v="AGT033"/>
    <s v="Travel"/>
    <s v="Manual Review"/>
    <n v="1"/>
    <s v="Valid"/>
    <x v="1"/>
    <x v="0"/>
  </r>
  <r>
    <x v="5719"/>
    <s v="CUST00452"/>
    <s v="POL01719"/>
    <x v="5"/>
    <s v="East"/>
    <n v="46977.98"/>
    <d v="2025-11-03T00:00:00"/>
    <d v="2025-11-13T00:00:00"/>
    <s v="Settled"/>
    <n v="10"/>
    <n v="15"/>
    <s v="AGT002"/>
    <s v="Health"/>
    <s v="Fast Track"/>
    <n v="1"/>
    <s v="Valid"/>
    <x v="0"/>
    <x v="3"/>
  </r>
  <r>
    <x v="5720"/>
    <s v="CUST02319"/>
    <s v="POL01902"/>
    <x v="11"/>
    <s v="South"/>
    <n v="50418.81"/>
    <d v="2025-11-14T00:00:00"/>
    <m/>
    <s v="Pending"/>
    <n v="21"/>
    <n v="10"/>
    <s v="AGT063"/>
    <s v="Motor"/>
    <s v="Manual Review"/>
    <n v="1"/>
    <s v="Valid"/>
    <x v="1"/>
    <x v="0"/>
  </r>
  <r>
    <x v="5721"/>
    <s v="CUST01297"/>
    <s v="POL00789"/>
    <x v="1"/>
    <s v="South"/>
    <n v="172824.66"/>
    <d v="2025-06-06T00:00:00"/>
    <d v="2025-06-23T00:00:00"/>
    <s v="Settled"/>
    <n v="17"/>
    <n v="20"/>
    <s v="AGT049"/>
    <s v="Life"/>
    <s v="Standard"/>
    <n v="1"/>
    <s v="Valid"/>
    <x v="0"/>
    <x v="0"/>
  </r>
  <r>
    <x v="5722"/>
    <s v="CUST00095"/>
    <s v="POL00624"/>
    <x v="11"/>
    <s v="East"/>
    <n v="54620.21"/>
    <d v="2025-08-28T00:00:00"/>
    <d v="2025-09-09T00:00:00"/>
    <s v="Settled"/>
    <n v="12"/>
    <n v="10"/>
    <s v="AGT019"/>
    <s v="Motor"/>
    <s v="Fast Track"/>
    <n v="1"/>
    <s v="Valid"/>
    <x v="3"/>
    <x v="3"/>
  </r>
  <r>
    <x v="5723"/>
    <s v="CUST02425"/>
    <s v="POL01941"/>
    <x v="12"/>
    <s v="South"/>
    <n v="37169.040000000001"/>
    <d v="2025-11-30T00:00:00"/>
    <m/>
    <s v="Pending"/>
    <n v="18"/>
    <n v="7"/>
    <s v="AGT032"/>
    <s v="Travel"/>
    <s v="Fraud Review"/>
    <n v="1"/>
    <s v="Valid"/>
    <x v="1"/>
    <x v="0"/>
  </r>
  <r>
    <x v="5724"/>
    <s v="CUST00022"/>
    <s v="POL01394"/>
    <x v="6"/>
    <s v="East"/>
    <n v="248334.7"/>
    <d v="2025-03-05T00:00:00"/>
    <d v="2025-03-24T00:00:00"/>
    <s v="Settled"/>
    <n v="19"/>
    <n v="12"/>
    <s v="AGT043"/>
    <s v="Home"/>
    <s v="Standard"/>
    <n v="1"/>
    <s v="Valid"/>
    <x v="1"/>
    <x v="3"/>
  </r>
  <r>
    <x v="5725"/>
    <s v="CUST00218"/>
    <s v="POL00119"/>
    <x v="0"/>
    <s v="West"/>
    <n v="45790.879999999997"/>
    <d v="2025-02-26T00:00:00"/>
    <d v="2025-03-07T00:00:00"/>
    <s v="Settled"/>
    <n v="9"/>
    <n v="10"/>
    <s v="AGT046"/>
    <s v="Motor"/>
    <s v="Manual Review"/>
    <n v="1"/>
    <s v="Valid"/>
    <x v="4"/>
    <x v="1"/>
  </r>
  <r>
    <x v="5726"/>
    <s v="CUST00694"/>
    <s v="POL00185"/>
    <x v="10"/>
    <s v="South"/>
    <n v="20503.04"/>
    <d v="2025-09-25T00:00:00"/>
    <d v="2025-09-28T00:00:00"/>
    <s v="Rejected"/>
    <n v="3"/>
    <n v="7"/>
    <s v="AGT053"/>
    <s v="Travel"/>
    <s v="Standard"/>
    <n v="1"/>
    <s v="Valid"/>
    <x v="0"/>
    <x v="0"/>
  </r>
  <r>
    <x v="5727"/>
    <s v="CUST00482"/>
    <s v="POL00763"/>
    <x v="5"/>
    <s v="Central"/>
    <n v="105923.15"/>
    <d v="2025-04-19T00:00:00"/>
    <d v="2025-05-09T00:00:00"/>
    <s v="Settled"/>
    <n v="20"/>
    <n v="15"/>
    <s v="AGT007"/>
    <s v="Health"/>
    <s v="Manual Review"/>
    <n v="1"/>
    <s v="Valid"/>
    <x v="3"/>
    <x v="4"/>
  </r>
  <r>
    <x v="5728"/>
    <s v="CUST01401"/>
    <s v="POL01806"/>
    <x v="10"/>
    <s v="North"/>
    <n v="28381.31"/>
    <d v="2025-03-02T00:00:00"/>
    <m/>
    <s v="Pending"/>
    <n v="4"/>
    <n v="7"/>
    <s v="AGT043"/>
    <s v="Travel"/>
    <s v="Standard"/>
    <n v="1"/>
    <s v="Valid"/>
    <x v="2"/>
    <x v="2"/>
  </r>
  <r>
    <x v="5729"/>
    <s v="CUST00188"/>
    <s v="POL00962"/>
    <x v="6"/>
    <s v="East"/>
    <n v="39061.58"/>
    <d v="2025-03-12T00:00:00"/>
    <d v="2025-03-24T00:00:00"/>
    <s v="Settled"/>
    <n v="12"/>
    <n v="12"/>
    <s v="AGT008"/>
    <s v="Home"/>
    <s v="Standard"/>
    <n v="1"/>
    <s v="Valid"/>
    <x v="0"/>
    <x v="3"/>
  </r>
  <r>
    <x v="5730"/>
    <s v="CUST00207"/>
    <s v="POL00048"/>
    <x v="12"/>
    <s v="East"/>
    <n v="16748.439999999999"/>
    <d v="2025-08-18T00:00:00"/>
    <d v="2025-09-05T00:00:00"/>
    <s v="Settled"/>
    <n v="18"/>
    <n v="7"/>
    <s v="AGT014"/>
    <s v="Travel"/>
    <s v="Manual Review"/>
    <n v="1"/>
    <s v="Valid"/>
    <x v="4"/>
    <x v="3"/>
  </r>
  <r>
    <x v="5731"/>
    <s v="CUST02330"/>
    <s v="POL02930"/>
    <x v="4"/>
    <s v="East"/>
    <n v="66178.83"/>
    <d v="2025-05-07T00:00:00"/>
    <m/>
    <s v="Under Review"/>
    <n v="16"/>
    <n v="15"/>
    <s v="AGT008"/>
    <s v="Health"/>
    <s v="Standard"/>
    <n v="1"/>
    <s v="Valid"/>
    <x v="4"/>
    <x v="3"/>
  </r>
  <r>
    <x v="5732"/>
    <s v="CUST02108"/>
    <s v="POL02220"/>
    <x v="3"/>
    <s v="Central"/>
    <n v="105258.04"/>
    <d v="2025-04-13T00:00:00"/>
    <m/>
    <s v="Under Review"/>
    <n v="16"/>
    <n v="10"/>
    <s v="AGT050"/>
    <s v="Motor"/>
    <s v="Standard"/>
    <n v="1"/>
    <s v="Valid"/>
    <x v="2"/>
    <x v="4"/>
  </r>
  <r>
    <x v="5733"/>
    <s v="CUST02043"/>
    <s v="POL01868"/>
    <x v="0"/>
    <s v="South"/>
    <n v="130598.61"/>
    <d v="2025-11-23T00:00:00"/>
    <d v="2025-11-24T00:00:00"/>
    <s v="Settled"/>
    <n v="1"/>
    <n v="10"/>
    <s v="AGT067"/>
    <s v="Motor"/>
    <s v="Standard"/>
    <n v="1"/>
    <s v="Valid"/>
    <x v="4"/>
    <x v="0"/>
  </r>
  <r>
    <x v="5734"/>
    <s v="CUST01488"/>
    <s v="POL00782"/>
    <x v="4"/>
    <s v="South"/>
    <n v="41631.49"/>
    <d v="2025-11-23T00:00:00"/>
    <d v="2025-12-22T00:00:00"/>
    <s v="Rejected"/>
    <n v="29"/>
    <n v="15"/>
    <s v="AGT078"/>
    <s v="Health"/>
    <s v="Manual Review"/>
    <n v="1"/>
    <s v="Valid"/>
    <x v="1"/>
    <x v="0"/>
  </r>
  <r>
    <x v="5735"/>
    <s v="CUST01926"/>
    <s v="POL02267"/>
    <x v="2"/>
    <s v="East"/>
    <n v="177456.9"/>
    <d v="2025-05-19T00:00:00"/>
    <m/>
    <s v="Pending"/>
    <n v="16"/>
    <n v="20"/>
    <s v="AGT058"/>
    <s v="Life"/>
    <s v="Standard"/>
    <n v="1"/>
    <s v="Valid"/>
    <x v="3"/>
    <x v="3"/>
  </r>
  <r>
    <x v="5736"/>
    <s v="CUST01992"/>
    <s v="POL03029"/>
    <x v="0"/>
    <s v="East"/>
    <n v="111110.81"/>
    <d v="2025-03-19T00:00:00"/>
    <d v="2025-04-05T00:00:00"/>
    <s v="Settled"/>
    <n v="17"/>
    <n v="10"/>
    <s v="AGT063"/>
    <s v="Motor"/>
    <s v="Standard"/>
    <n v="1"/>
    <s v="Valid"/>
    <x v="4"/>
    <x v="3"/>
  </r>
  <r>
    <x v="5737"/>
    <s v="CUST00164"/>
    <s v="POL02164"/>
    <x v="5"/>
    <s v="West"/>
    <n v="61402.73"/>
    <d v="2025-10-04T00:00:00"/>
    <d v="2025-10-13T00:00:00"/>
    <s v="Settled"/>
    <n v="9"/>
    <n v="15"/>
    <s v="AGT011"/>
    <s v="Health"/>
    <s v="Standard"/>
    <n v="1"/>
    <s v="Valid"/>
    <x v="3"/>
    <x v="1"/>
  </r>
  <r>
    <x v="5738"/>
    <s v="CUST01795"/>
    <s v="POL00947"/>
    <x v="4"/>
    <s v="West"/>
    <n v="104553.09"/>
    <d v="2025-09-08T00:00:00"/>
    <d v="2025-09-20T00:00:00"/>
    <s v="Settled"/>
    <n v="12"/>
    <n v="15"/>
    <s v="AGT001"/>
    <s v="Health"/>
    <s v="Standard"/>
    <n v="1"/>
    <s v="Valid"/>
    <x v="0"/>
    <x v="1"/>
  </r>
  <r>
    <x v="5739"/>
    <s v="CUST00438"/>
    <s v="POL01256"/>
    <x v="3"/>
    <s v="North"/>
    <n v="94724.55"/>
    <d v="2025-09-10T00:00:00"/>
    <d v="2025-10-05T00:00:00"/>
    <s v="Settled"/>
    <n v="25"/>
    <n v="12"/>
    <s v="AGT026"/>
    <s v="Home"/>
    <s v="Fraud Review"/>
    <n v="1"/>
    <s v="Valid"/>
    <x v="2"/>
    <x v="2"/>
  </r>
  <r>
    <x v="5740"/>
    <s v="CUST01963"/>
    <s v="POL02974"/>
    <x v="12"/>
    <m/>
    <n v="29849.95"/>
    <d v="2025-03-14T00:00:00"/>
    <d v="2025-03-21T00:00:00"/>
    <s v="Settled"/>
    <n v="7"/>
    <n v="7"/>
    <s v="AGT029"/>
    <s v="Travel"/>
    <s v="Manual Review"/>
    <n v="1"/>
    <s v="Valid"/>
    <x v="3"/>
    <x v="0"/>
  </r>
  <r>
    <x v="5741"/>
    <s v="CUST00392"/>
    <s v="POL00045"/>
    <x v="14"/>
    <s v="West"/>
    <n v="63272.44"/>
    <d v="2025-04-10T00:00:00"/>
    <m/>
    <s v="Pending"/>
    <n v="20"/>
    <n v="15"/>
    <s v="AGT035"/>
    <s v="Health"/>
    <s v="Manual Review"/>
    <n v="1"/>
    <s v="Valid"/>
    <x v="4"/>
    <x v="1"/>
  </r>
  <r>
    <x v="5742"/>
    <s v="CUST00648"/>
    <s v="POL00709"/>
    <x v="0"/>
    <s v="East"/>
    <n v="130860.62"/>
    <d v="2025-01-27T00:00:00"/>
    <d v="2025-01-28T00:00:00"/>
    <s v="Settled"/>
    <n v="1"/>
    <n v="10"/>
    <s v="AGT054"/>
    <s v="Motor"/>
    <s v="Standard"/>
    <n v="1"/>
    <s v="Valid"/>
    <x v="0"/>
    <x v="3"/>
  </r>
  <r>
    <x v="5743"/>
    <s v="CUST01851"/>
    <s v="POL00343"/>
    <x v="3"/>
    <s v="South"/>
    <n v="23098.959999999999"/>
    <d v="2025-07-13T00:00:00"/>
    <m/>
    <s v="Pending"/>
    <n v="10"/>
    <n v="10"/>
    <s v="AGT008"/>
    <s v="Motor"/>
    <s v="Manual Review"/>
    <n v="1"/>
    <s v="Valid"/>
    <x v="2"/>
    <x v="0"/>
  </r>
  <r>
    <x v="5744"/>
    <s v="CUST00168"/>
    <s v="POL02052"/>
    <x v="11"/>
    <s v="Central"/>
    <n v="48928.75"/>
    <d v="2025-01-16T00:00:00"/>
    <d v="2025-01-30T00:00:00"/>
    <s v="Settled"/>
    <n v="14"/>
    <n v="10"/>
    <s v="AGT009"/>
    <s v="Motor"/>
    <s v="Standard"/>
    <n v="1"/>
    <s v="Valid"/>
    <x v="2"/>
    <x v="4"/>
  </r>
  <r>
    <x v="5745"/>
    <s v="CUST00938"/>
    <s v="POL01469"/>
    <x v="3"/>
    <s v="West"/>
    <n v="208455.95"/>
    <d v="2025-10-12T00:00:00"/>
    <m/>
    <s v="Pending"/>
    <n v="24"/>
    <n v="12"/>
    <s v="AGT068"/>
    <s v="Home"/>
    <s v="Fraud Review"/>
    <n v="1"/>
    <s v="Valid"/>
    <x v="3"/>
    <x v="1"/>
  </r>
  <r>
    <x v="5746"/>
    <s v="CUST01019"/>
    <s v="POL00427"/>
    <x v="3"/>
    <s v="South"/>
    <n v="55110.58"/>
    <d v="2025-04-16T00:00:00"/>
    <d v="2025-04-20T00:00:00"/>
    <s v="Settled"/>
    <n v="4"/>
    <n v="10"/>
    <s v="AGT047"/>
    <s v="Motor"/>
    <s v="Standard"/>
    <n v="1"/>
    <s v="Valid"/>
    <x v="1"/>
    <x v="0"/>
  </r>
  <r>
    <x v="5747"/>
    <s v="CUST00236"/>
    <s v="POL03013"/>
    <x v="9"/>
    <s v="South"/>
    <n v="99328.94"/>
    <d v="2025-07-24T00:00:00"/>
    <m/>
    <s v="Pending"/>
    <n v="22"/>
    <n v="12"/>
    <s v="AGT030"/>
    <s v="Home"/>
    <s v="Manual Review"/>
    <n v="1"/>
    <s v="Valid"/>
    <x v="1"/>
    <x v="0"/>
  </r>
  <r>
    <x v="5748"/>
    <s v="CUST01390"/>
    <s v="POL01766"/>
    <x v="14"/>
    <s v="West"/>
    <n v="153729.35999999999"/>
    <d v="2025-02-24T00:00:00"/>
    <d v="2025-03-11T00:00:00"/>
    <s v="Rejected"/>
    <n v="15"/>
    <n v="15"/>
    <s v="AGT067"/>
    <s v="Health"/>
    <s v="Fast Track"/>
    <n v="1"/>
    <s v="Valid"/>
    <x v="3"/>
    <x v="1"/>
  </r>
  <r>
    <x v="5749"/>
    <s v="CUST00968"/>
    <s v="POL00797"/>
    <x v="11"/>
    <s v="Central"/>
    <n v="85107.59"/>
    <d v="2025-03-30T00:00:00"/>
    <d v="2025-04-07T00:00:00"/>
    <s v="Settled"/>
    <n v="8"/>
    <n v="10"/>
    <s v="AGT054"/>
    <s v="Motor"/>
    <s v="Fast Track"/>
    <n v="1"/>
    <s v="Valid"/>
    <x v="3"/>
    <x v="4"/>
  </r>
  <r>
    <x v="5750"/>
    <s v="CUST00769"/>
    <s v="POL03027"/>
    <x v="8"/>
    <s v="East"/>
    <n v="503253.28"/>
    <d v="2025-04-01T00:00:00"/>
    <d v="2025-04-25T00:00:00"/>
    <s v="Settled"/>
    <n v="24"/>
    <n v="20"/>
    <s v="AGT068"/>
    <s v="Life"/>
    <s v="Fast Track"/>
    <n v="1"/>
    <s v="Valid"/>
    <x v="4"/>
    <x v="3"/>
  </r>
  <r>
    <x v="5751"/>
    <s v="CUST01806"/>
    <s v="POL02235"/>
    <x v="9"/>
    <s v="Central"/>
    <n v="231784.4"/>
    <d v="2025-10-16T00:00:00"/>
    <m/>
    <s v="Pending"/>
    <n v="26"/>
    <n v="12"/>
    <s v="AGT052"/>
    <s v="Home"/>
    <s v="Standard"/>
    <n v="1"/>
    <s v="Valid"/>
    <x v="2"/>
    <x v="4"/>
  </r>
  <r>
    <x v="5752"/>
    <s v="CUST00121"/>
    <s v="POL00416"/>
    <x v="17"/>
    <s v="South"/>
    <n v="41647.67"/>
    <d v="2025-11-24T00:00:00"/>
    <d v="2025-12-03T00:00:00"/>
    <s v="Rejected"/>
    <n v="9"/>
    <n v="12"/>
    <s v="AGT041"/>
    <s v="Home"/>
    <s v="Standard"/>
    <n v="1"/>
    <s v="Valid"/>
    <x v="4"/>
    <x v="0"/>
  </r>
  <r>
    <x v="5753"/>
    <s v="CUST01058"/>
    <s v="POL02646"/>
    <x v="5"/>
    <s v="South"/>
    <n v="61055.25"/>
    <d v="2025-07-05T00:00:00"/>
    <d v="2025-07-14T00:00:00"/>
    <s v="Settled"/>
    <n v="9"/>
    <n v="15"/>
    <s v="AGT074"/>
    <s v="Health"/>
    <s v="Standard"/>
    <n v="1"/>
    <s v="Valid"/>
    <x v="4"/>
    <x v="0"/>
  </r>
  <r>
    <x v="5754"/>
    <s v="CUST00068"/>
    <s v="POL00189"/>
    <x v="8"/>
    <s v="West"/>
    <n v="169728.87"/>
    <d v="2025-02-04T00:00:00"/>
    <d v="2025-02-19T00:00:00"/>
    <s v="Settled"/>
    <n v="15"/>
    <n v="20"/>
    <s v="AGT080"/>
    <s v="Life"/>
    <s v="Standard"/>
    <n v="1"/>
    <s v="Valid"/>
    <x v="2"/>
    <x v="1"/>
  </r>
  <r>
    <x v="5755"/>
    <s v="CUST00405"/>
    <s v="POL02902"/>
    <x v="0"/>
    <s v="North"/>
    <n v="77460.81"/>
    <d v="2025-11-24T00:00:00"/>
    <d v="2025-12-04T00:00:00"/>
    <s v="Rejected"/>
    <n v="10"/>
    <n v="10"/>
    <s v="AGT060"/>
    <s v="Motor"/>
    <s v="Manual Review"/>
    <n v="1"/>
    <s v="Valid"/>
    <x v="3"/>
    <x v="2"/>
  </r>
  <r>
    <x v="5756"/>
    <s v="CUST01785"/>
    <s v="POL01260"/>
    <x v="12"/>
    <s v="North"/>
    <n v="56881.67"/>
    <d v="2025-04-07T00:00:00"/>
    <d v="2025-04-22T00:00:00"/>
    <s v="Settled"/>
    <n v="15"/>
    <n v="7"/>
    <s v="AGT051"/>
    <s v="Travel"/>
    <s v="Manual Review"/>
    <n v="1"/>
    <s v="Valid"/>
    <x v="4"/>
    <x v="2"/>
  </r>
  <r>
    <x v="5757"/>
    <s v="CUST02229"/>
    <s v="POL00940"/>
    <x v="10"/>
    <s v="West"/>
    <n v="5692.92"/>
    <d v="2025-08-07T00:00:00"/>
    <d v="2025-08-08T00:00:00"/>
    <s v="Settled"/>
    <n v="1"/>
    <n v="7"/>
    <s v="AGT003"/>
    <s v="Travel"/>
    <s v="Fast Track"/>
    <n v="1"/>
    <s v="Valid"/>
    <x v="1"/>
    <x v="1"/>
  </r>
  <r>
    <x v="5758"/>
    <s v="CUST00888"/>
    <s v="POL00172"/>
    <x v="11"/>
    <s v="South"/>
    <n v="22382.49"/>
    <d v="2025-03-18T00:00:00"/>
    <d v="2025-03-23T00:00:00"/>
    <s v="Settled"/>
    <n v="5"/>
    <n v="10"/>
    <s v="AGT070"/>
    <s v="Motor"/>
    <s v="Fast Track"/>
    <n v="1"/>
    <s v="Valid"/>
    <x v="4"/>
    <x v="0"/>
  </r>
  <r>
    <x v="5759"/>
    <s v="CUST00257"/>
    <s v="POL02981"/>
    <x v="5"/>
    <s v="North"/>
    <n v="21273.87"/>
    <d v="2025-05-30T00:00:00"/>
    <d v="2025-06-16T00:00:00"/>
    <s v="Settled"/>
    <n v="17"/>
    <n v="15"/>
    <s v="AGT013"/>
    <s v="Health"/>
    <s v="Standard"/>
    <n v="1"/>
    <s v="Valid"/>
    <x v="4"/>
    <x v="2"/>
  </r>
  <r>
    <x v="5760"/>
    <s v="CUST02427"/>
    <s v="POL01791"/>
    <x v="5"/>
    <s v="North"/>
    <n v="46623.93"/>
    <d v="2025-01-13T00:00:00"/>
    <d v="2025-01-19T00:00:00"/>
    <s v="Settled"/>
    <n v="6"/>
    <n v="15"/>
    <s v="AGT003"/>
    <s v="Health"/>
    <s v="Fast Track"/>
    <n v="1"/>
    <s v="Valid"/>
    <x v="2"/>
    <x v="2"/>
  </r>
  <r>
    <x v="5761"/>
    <s v="CUST01060"/>
    <s v="POL01946"/>
    <x v="11"/>
    <s v="South"/>
    <n v="63616.639999999999"/>
    <d v="2025-05-26T00:00:00"/>
    <d v="2025-05-31T00:00:00"/>
    <s v="Settled"/>
    <n v="5"/>
    <n v="10"/>
    <s v="AGT036"/>
    <s v="Motor"/>
    <s v="Fast Track"/>
    <n v="1"/>
    <s v="Valid"/>
    <x v="1"/>
    <x v="0"/>
  </r>
  <r>
    <x v="5762"/>
    <s v="CUST00973"/>
    <s v="POL02722"/>
    <x v="3"/>
    <s v="South"/>
    <n v="176800.71"/>
    <d v="2025-08-14T00:00:00"/>
    <d v="2025-08-24T00:00:00"/>
    <s v="Settled"/>
    <n v="10"/>
    <n v="10"/>
    <s v="AGT007"/>
    <s v="Motor"/>
    <s v="Manual Review"/>
    <n v="1"/>
    <s v="Valid"/>
    <x v="1"/>
    <x v="0"/>
  </r>
  <r>
    <x v="5763"/>
    <s v="CUST00056"/>
    <s v="POL01627"/>
    <x v="7"/>
    <s v="South"/>
    <n v="12151.07"/>
    <d v="2025-10-21T00:00:00"/>
    <d v="2025-10-24T00:00:00"/>
    <s v="Settled"/>
    <n v="3"/>
    <n v="7"/>
    <s v="AGT008"/>
    <s v="Travel"/>
    <s v="Standard"/>
    <n v="1"/>
    <s v="Valid"/>
    <x v="0"/>
    <x v="0"/>
  </r>
  <r>
    <x v="5764"/>
    <s v="CUST00632"/>
    <s v="POL00928"/>
    <x v="2"/>
    <s v="Central"/>
    <n v="1345456.25"/>
    <d v="2025-11-14T00:00:00"/>
    <d v="2025-12-01T00:00:00"/>
    <s v="Settled"/>
    <n v="17"/>
    <n v="20"/>
    <s v="AGT038"/>
    <s v="Life"/>
    <s v="Standard"/>
    <n v="1"/>
    <s v="Valid"/>
    <x v="4"/>
    <x v="4"/>
  </r>
  <r>
    <x v="5765"/>
    <s v="CUST01552"/>
    <s v="POL02491"/>
    <x v="14"/>
    <s v="West"/>
    <n v="112948.05"/>
    <d v="2025-11-24T00:00:00"/>
    <d v="2025-12-01T00:00:00"/>
    <s v="Settled"/>
    <n v="7"/>
    <n v="15"/>
    <s v="AGT032"/>
    <s v="Health"/>
    <s v="Standard"/>
    <n v="1"/>
    <s v="Valid"/>
    <x v="0"/>
    <x v="1"/>
  </r>
  <r>
    <x v="5766"/>
    <s v="CUST00687"/>
    <s v="POL01697"/>
    <x v="8"/>
    <s v="West"/>
    <n v="408217.41"/>
    <d v="2025-11-20T00:00:00"/>
    <d v="2025-11-29T00:00:00"/>
    <s v="Settled"/>
    <n v="9"/>
    <n v="20"/>
    <s v="AGT011"/>
    <s v="Life"/>
    <s v="Standard"/>
    <n v="1"/>
    <s v="Valid"/>
    <x v="0"/>
    <x v="1"/>
  </r>
  <r>
    <x v="5767"/>
    <s v="CUST00562"/>
    <s v="POL00764"/>
    <x v="3"/>
    <s v="North"/>
    <n v="165211.44"/>
    <d v="2025-05-18T00:00:00"/>
    <m/>
    <s v="Under Review"/>
    <n v="8"/>
    <n v="12"/>
    <s v="AGT079"/>
    <s v="Home"/>
    <s v="Standard"/>
    <n v="1"/>
    <s v="Valid"/>
    <x v="1"/>
    <x v="2"/>
  </r>
  <r>
    <x v="5768"/>
    <s v="CUST02010"/>
    <s v="POL02703"/>
    <x v="0"/>
    <s v="North"/>
    <n v="24456.99"/>
    <d v="2025-03-29T00:00:00"/>
    <d v="2025-04-09T00:00:00"/>
    <s v="Settled"/>
    <n v="11"/>
    <n v="10"/>
    <s v="AGT017"/>
    <s v="Motor"/>
    <s v="Standard"/>
    <n v="1"/>
    <s v="Valid"/>
    <x v="3"/>
    <x v="2"/>
  </r>
  <r>
    <x v="5769"/>
    <s v="CUST00108"/>
    <s v="POL02601"/>
    <x v="0"/>
    <s v="Central"/>
    <n v="41717.21"/>
    <d v="2025-02-24T00:00:00"/>
    <d v="2025-03-08T00:00:00"/>
    <s v="Settled"/>
    <n v="12"/>
    <n v="10"/>
    <s v="AGT017"/>
    <s v="Motor"/>
    <s v="Standard"/>
    <n v="1"/>
    <s v="Valid"/>
    <x v="3"/>
    <x v="4"/>
  </r>
  <r>
    <x v="5770"/>
    <s v="CUST01383"/>
    <s v="POL00792"/>
    <x v="5"/>
    <s v="West"/>
    <n v="41188.99"/>
    <d v="2025-02-24T00:00:00"/>
    <d v="2025-03-23T00:00:00"/>
    <s v="Settled"/>
    <n v="27"/>
    <n v="15"/>
    <s v="AGT065"/>
    <s v="Health"/>
    <s v="Manual Review"/>
    <n v="1"/>
    <s v="Valid"/>
    <x v="0"/>
    <x v="1"/>
  </r>
  <r>
    <x v="5771"/>
    <s v="CUST01591"/>
    <s v="POL02080"/>
    <x v="3"/>
    <s v="West"/>
    <n v="93006.9"/>
    <d v="2025-01-14T00:00:00"/>
    <d v="2025-01-18T00:00:00"/>
    <s v="Settled"/>
    <n v="4"/>
    <n v="10"/>
    <s v="AGT057"/>
    <s v="Motor"/>
    <s v="Standard"/>
    <n v="1"/>
    <s v="Valid"/>
    <x v="2"/>
    <x v="1"/>
  </r>
  <r>
    <x v="5772"/>
    <s v="CUST01171"/>
    <s v="POL02947"/>
    <x v="3"/>
    <s v="South"/>
    <n v="33886.11"/>
    <d v="2025-08-25T00:00:00"/>
    <d v="2025-08-28T00:00:00"/>
    <s v="Settled"/>
    <n v="3"/>
    <n v="10"/>
    <s v="AGT029"/>
    <s v="Motor"/>
    <s v="Fast Track"/>
    <n v="1"/>
    <s v="Valid"/>
    <x v="3"/>
    <x v="0"/>
  </r>
  <r>
    <x v="5773"/>
    <s v="CUST01943"/>
    <s v="POL02558"/>
    <x v="6"/>
    <s v="East"/>
    <n v="89790.89"/>
    <d v="2025-04-18T00:00:00"/>
    <d v="2025-05-05T00:00:00"/>
    <s v="Settled"/>
    <n v="17"/>
    <n v="12"/>
    <s v="AGT021"/>
    <s v="Home"/>
    <s v="Standard"/>
    <n v="1"/>
    <s v="Valid"/>
    <x v="4"/>
    <x v="3"/>
  </r>
  <r>
    <x v="5774"/>
    <s v="CUST00991"/>
    <s v="POL00637"/>
    <x v="3"/>
    <s v="East"/>
    <n v="39524.67"/>
    <d v="2025-06-19T00:00:00"/>
    <d v="2025-07-01T00:00:00"/>
    <s v="Settled"/>
    <n v="12"/>
    <n v="10"/>
    <s v="AGT074"/>
    <s v="Motor"/>
    <s v="Standard"/>
    <n v="1"/>
    <s v="Valid"/>
    <x v="1"/>
    <x v="3"/>
  </r>
  <r>
    <x v="5775"/>
    <s v="CUST01763"/>
    <s v="POL02739"/>
    <x v="14"/>
    <s v="North"/>
    <n v="201634.13"/>
    <d v="2025-04-25T00:00:00"/>
    <d v="2025-05-11T00:00:00"/>
    <s v="Settled"/>
    <n v="16"/>
    <n v="15"/>
    <s v="AGT003"/>
    <s v="Health"/>
    <s v="Standard"/>
    <n v="1"/>
    <s v="Valid"/>
    <x v="3"/>
    <x v="2"/>
  </r>
  <r>
    <x v="5776"/>
    <s v="CUST00414"/>
    <s v="POL00181"/>
    <x v="3"/>
    <s v="West"/>
    <n v="40995.5"/>
    <d v="2025-06-29T00:00:00"/>
    <m/>
    <s v="Under Review"/>
    <n v="28"/>
    <n v="10"/>
    <s v="AGT052"/>
    <s v="Motor"/>
    <s v="Manual Review"/>
    <n v="1"/>
    <s v="Valid"/>
    <x v="0"/>
    <x v="1"/>
  </r>
  <r>
    <x v="5777"/>
    <s v="CUST02283"/>
    <s v="POL01976"/>
    <x v="5"/>
    <s v="South"/>
    <n v="38934.480000000003"/>
    <d v="2025-05-23T00:00:00"/>
    <m/>
    <s v="Under Review"/>
    <n v="10"/>
    <n v="15"/>
    <s v="AGT008"/>
    <s v="Health"/>
    <s v="Standard"/>
    <n v="1"/>
    <s v="Valid"/>
    <x v="4"/>
    <x v="0"/>
  </r>
  <r>
    <x v="5778"/>
    <s v="CUST01294"/>
    <s v="POL01637"/>
    <x v="4"/>
    <s v="East"/>
    <n v="108840.11"/>
    <d v="2025-07-15T00:00:00"/>
    <d v="2025-08-04T00:00:00"/>
    <s v="Rejected"/>
    <n v="20"/>
    <n v="15"/>
    <s v="AGT001"/>
    <s v="Health"/>
    <s v="Manual Review"/>
    <n v="1"/>
    <s v="Valid"/>
    <x v="2"/>
    <x v="3"/>
  </r>
  <r>
    <x v="5779"/>
    <s v="CUST01808"/>
    <s v="POL00118"/>
    <x v="5"/>
    <s v="North"/>
    <n v="76425.740000000005"/>
    <d v="2025-02-18T00:00:00"/>
    <m/>
    <s v="Under Review"/>
    <n v="8"/>
    <n v="15"/>
    <s v="AGT009"/>
    <s v="Health"/>
    <s v="Standard"/>
    <n v="1"/>
    <s v="Valid"/>
    <x v="3"/>
    <x v="2"/>
  </r>
  <r>
    <x v="5780"/>
    <s v="CUST00487"/>
    <s v="POL02324"/>
    <x v="3"/>
    <s v="West"/>
    <n v="151593.84"/>
    <d v="2025-10-29T00:00:00"/>
    <d v="2025-11-05T00:00:00"/>
    <s v="Settled"/>
    <n v="7"/>
    <n v="10"/>
    <s v="AGT045"/>
    <s v="Motor"/>
    <s v="Standard"/>
    <n v="1"/>
    <s v="Valid"/>
    <x v="2"/>
    <x v="1"/>
  </r>
  <r>
    <x v="5781"/>
    <s v="CUST01826"/>
    <s v="POL00953"/>
    <x v="14"/>
    <s v="West"/>
    <n v="97201.09"/>
    <d v="2025-06-14T00:00:00"/>
    <d v="2025-06-29T00:00:00"/>
    <s v="Settled"/>
    <n v="15"/>
    <n v="15"/>
    <s v="AGT024"/>
    <s v="Health"/>
    <s v="Standard"/>
    <n v="1"/>
    <s v="Valid"/>
    <x v="1"/>
    <x v="1"/>
  </r>
  <r>
    <x v="5782"/>
    <s v="CUST01757"/>
    <s v="POL02728"/>
    <x v="1"/>
    <s v="South"/>
    <n v="335696.76"/>
    <d v="2025-08-21T00:00:00"/>
    <d v="2025-09-10T00:00:00"/>
    <s v="Settled"/>
    <n v="20"/>
    <n v="20"/>
    <s v="AGT056"/>
    <s v="Life"/>
    <s v="Standard"/>
    <n v="1"/>
    <s v="Valid"/>
    <x v="2"/>
    <x v="0"/>
  </r>
  <r>
    <x v="5783"/>
    <s v="CUST02240"/>
    <s v="POL02810"/>
    <x v="6"/>
    <s v="Central"/>
    <n v="182400.17"/>
    <d v="2025-11-12T00:00:00"/>
    <d v="2025-11-27T00:00:00"/>
    <s v="Settled"/>
    <n v="15"/>
    <n v="12"/>
    <s v="AGT077"/>
    <s v="Home"/>
    <s v="Fast Track"/>
    <n v="1"/>
    <s v="Valid"/>
    <x v="0"/>
    <x v="4"/>
  </r>
  <r>
    <x v="5784"/>
    <s v="CUST01617"/>
    <s v="POL01890"/>
    <x v="11"/>
    <s v="South"/>
    <n v="82127.37"/>
    <d v="2025-01-30T00:00:00"/>
    <m/>
    <s v="Pending"/>
    <n v="16"/>
    <n v="10"/>
    <s v="AGT004"/>
    <s v="Motor"/>
    <s v="Manual Review"/>
    <n v="1"/>
    <s v="Valid"/>
    <x v="1"/>
    <x v="0"/>
  </r>
  <r>
    <x v="5785"/>
    <s v="CUST00728"/>
    <s v="POL02007"/>
    <x v="9"/>
    <s v="Central"/>
    <n v="172477.03"/>
    <d v="2025-03-19T00:00:00"/>
    <m/>
    <s v="Pending"/>
    <n v="3"/>
    <n v="12"/>
    <s v="AGT050"/>
    <s v="Home"/>
    <s v="Standard"/>
    <n v="1"/>
    <s v="Valid"/>
    <x v="2"/>
    <x v="4"/>
  </r>
  <r>
    <x v="5786"/>
    <s v="CUST00754"/>
    <s v="POL00167"/>
    <x v="11"/>
    <s v="West"/>
    <n v="96514.46"/>
    <d v="2025-06-30T00:00:00"/>
    <d v="2025-07-25T00:00:00"/>
    <s v="Settled"/>
    <n v="25"/>
    <n v="10"/>
    <s v="AGT073"/>
    <s v="Motor"/>
    <s v="Fraud Review"/>
    <n v="1"/>
    <s v="Valid"/>
    <x v="1"/>
    <x v="1"/>
  </r>
  <r>
    <x v="5787"/>
    <s v="CUST01553"/>
    <s v="POL02849"/>
    <x v="0"/>
    <s v="Central"/>
    <n v="49217.37"/>
    <d v="2025-08-17T00:00:00"/>
    <d v="2025-09-04T00:00:00"/>
    <s v="Settled"/>
    <n v="18"/>
    <n v="10"/>
    <s v="AGT010"/>
    <s v="Motor"/>
    <s v="Manual Review"/>
    <n v="1"/>
    <s v="Valid"/>
    <x v="1"/>
    <x v="4"/>
  </r>
  <r>
    <x v="5788"/>
    <s v="CUST01304"/>
    <s v="POL02181"/>
    <x v="5"/>
    <s v="West"/>
    <n v="36492.18"/>
    <d v="2025-06-08T00:00:00"/>
    <d v="2025-06-19T00:00:00"/>
    <s v="Settled"/>
    <n v="11"/>
    <n v="15"/>
    <s v="AGT034"/>
    <s v="Health"/>
    <s v="Standard"/>
    <n v="1"/>
    <s v="Valid"/>
    <x v="2"/>
    <x v="1"/>
  </r>
  <r>
    <x v="5789"/>
    <s v="CUST01605"/>
    <s v="POL01231"/>
    <x v="0"/>
    <s v="East"/>
    <n v="54294.09"/>
    <d v="2025-01-13T00:00:00"/>
    <d v="2025-01-27T00:00:00"/>
    <s v="Rejected"/>
    <n v="14"/>
    <n v="10"/>
    <s v="AGT006"/>
    <s v="Motor"/>
    <s v="Fast Track"/>
    <n v="1"/>
    <s v="Valid"/>
    <x v="4"/>
    <x v="3"/>
  </r>
  <r>
    <x v="5790"/>
    <s v="CUST00499"/>
    <s v="POL00275"/>
    <x v="3"/>
    <s v="South"/>
    <n v="16532.009999999998"/>
    <d v="2025-08-20T00:00:00"/>
    <d v="2025-08-27T00:00:00"/>
    <s v="Settled"/>
    <n v="7"/>
    <n v="10"/>
    <s v="AGT009"/>
    <s v="Motor"/>
    <s v="Standard"/>
    <n v="1"/>
    <s v="Valid"/>
    <x v="4"/>
    <x v="0"/>
  </r>
  <r>
    <x v="5791"/>
    <s v="CUST01027"/>
    <s v="POL01616"/>
    <x v="11"/>
    <s v="West"/>
    <n v="37729.919999999998"/>
    <d v="2025-08-04T00:00:00"/>
    <m/>
    <s v="Under Review"/>
    <n v="15"/>
    <n v="10"/>
    <s v="AGT078"/>
    <s v="Motor"/>
    <s v="Standard"/>
    <n v="1"/>
    <s v="Valid"/>
    <x v="2"/>
    <x v="1"/>
  </r>
  <r>
    <x v="5792"/>
    <s v="CUST00057"/>
    <s v="POL02883"/>
    <x v="3"/>
    <s v="West"/>
    <n v="47128.99"/>
    <d v="2025-01-06T00:00:00"/>
    <m/>
    <s v="Pending"/>
    <n v="18"/>
    <n v="10"/>
    <s v="AGT021"/>
    <s v="Motor"/>
    <s v="Fraud Review"/>
    <n v="1"/>
    <s v="Valid"/>
    <x v="2"/>
    <x v="1"/>
  </r>
  <r>
    <x v="5793"/>
    <s v="CUST00113"/>
    <s v="POL02761"/>
    <x v="3"/>
    <s v="East"/>
    <n v="141639.23000000001"/>
    <d v="2025-11-10T00:00:00"/>
    <m/>
    <s v="Pending"/>
    <n v="3"/>
    <n v="10"/>
    <s v="AGT014"/>
    <s v="Motor"/>
    <s v="Fast Track"/>
    <n v="1"/>
    <s v="Valid"/>
    <x v="1"/>
    <x v="3"/>
  </r>
  <r>
    <x v="5794"/>
    <s v="CUST01321"/>
    <s v="POL00316"/>
    <x v="12"/>
    <s v="West"/>
    <n v="25484.99"/>
    <d v="2025-10-25T00:00:00"/>
    <d v="2025-10-28T00:00:00"/>
    <s v="Settled"/>
    <n v="3"/>
    <n v="7"/>
    <s v="AGT072"/>
    <s v="Travel"/>
    <s v="Standard"/>
    <n v="1"/>
    <s v="Valid"/>
    <x v="0"/>
    <x v="1"/>
  </r>
  <r>
    <x v="5795"/>
    <s v="CUST01633"/>
    <s v="POL02439"/>
    <x v="4"/>
    <s v="East"/>
    <n v="249176.85"/>
    <d v="2025-04-05T00:00:00"/>
    <d v="2025-04-22T00:00:00"/>
    <s v="Settled"/>
    <n v="17"/>
    <n v="15"/>
    <s v="AGT022"/>
    <s v="Health"/>
    <s v="Standard"/>
    <n v="1"/>
    <s v="Valid"/>
    <x v="3"/>
    <x v="3"/>
  </r>
  <r>
    <x v="5796"/>
    <s v="CUST01783"/>
    <s v="POL00262"/>
    <x v="4"/>
    <s v="North"/>
    <n v="108267.91"/>
    <d v="2025-07-24T00:00:00"/>
    <d v="2025-08-14T00:00:00"/>
    <s v="Settled"/>
    <n v="21"/>
    <n v="15"/>
    <s v="AGT023"/>
    <s v="Health"/>
    <s v="Manual Review"/>
    <n v="1"/>
    <s v="Valid"/>
    <x v="1"/>
    <x v="2"/>
  </r>
  <r>
    <x v="5797"/>
    <s v="CUST02022"/>
    <s v="POL01209"/>
    <x v="5"/>
    <s v="North"/>
    <n v="27629.91"/>
    <d v="2025-09-30T00:00:00"/>
    <m/>
    <s v="Under Review"/>
    <n v="15"/>
    <n v="15"/>
    <s v="AGT068"/>
    <s v="Health"/>
    <s v="Manual Review"/>
    <n v="1"/>
    <s v="Valid"/>
    <x v="3"/>
    <x v="2"/>
  </r>
  <r>
    <x v="5798"/>
    <s v="CUST01973"/>
    <s v="POL01431"/>
    <x v="2"/>
    <s v="West"/>
    <n v="593024.18999999994"/>
    <d v="2025-05-30T00:00:00"/>
    <m/>
    <s v="Pending"/>
    <n v="24"/>
    <n v="20"/>
    <s v="AGT061"/>
    <s v="Life"/>
    <s v="Standard"/>
    <n v="1"/>
    <s v="Valid"/>
    <x v="0"/>
    <x v="1"/>
  </r>
  <r>
    <x v="5799"/>
    <s v="CUST02440"/>
    <s v="POL00073"/>
    <x v="2"/>
    <s v="West"/>
    <n v="554296.68000000005"/>
    <d v="2025-01-28T00:00:00"/>
    <d v="2025-02-08T00:00:00"/>
    <s v="Settled"/>
    <n v="11"/>
    <n v="20"/>
    <s v="AGT045"/>
    <s v="Life"/>
    <s v="Fast Track"/>
    <n v="1"/>
    <s v="Valid"/>
    <x v="2"/>
    <x v="1"/>
  </r>
  <r>
    <x v="5800"/>
    <s v="CUST02177"/>
    <s v="POL00440"/>
    <x v="3"/>
    <s v="West"/>
    <n v="20494.849999999999"/>
    <d v="2025-05-15T00:00:00"/>
    <d v="2025-05-23T00:00:00"/>
    <s v="Settled"/>
    <n v="8"/>
    <n v="10"/>
    <s v="AGT068"/>
    <s v="Motor"/>
    <s v="Standard"/>
    <n v="1"/>
    <s v="Valid"/>
    <x v="2"/>
    <x v="1"/>
  </r>
  <r>
    <x v="5801"/>
    <s v="CUST01687"/>
    <s v="POL02818"/>
    <x v="10"/>
    <s v="East"/>
    <n v="45115.78"/>
    <d v="2025-04-30T00:00:00"/>
    <d v="2025-05-23T00:00:00"/>
    <s v="Settled"/>
    <n v="23"/>
    <n v="7"/>
    <s v="AGT019"/>
    <s v="Travel"/>
    <s v="Fraud Review"/>
    <n v="1"/>
    <s v="Valid"/>
    <x v="2"/>
    <x v="3"/>
  </r>
  <r>
    <x v="5802"/>
    <s v="CUST01023"/>
    <s v="POL02015"/>
    <x v="7"/>
    <s v="South"/>
    <n v="71978.350000000006"/>
    <d v="2025-09-29T00:00:00"/>
    <d v="2025-10-02T00:00:00"/>
    <s v="Settled"/>
    <n v="3"/>
    <n v="7"/>
    <s v="AGT064"/>
    <s v="Travel"/>
    <s v="Fast Track"/>
    <n v="1"/>
    <s v="Valid"/>
    <x v="2"/>
    <x v="0"/>
  </r>
  <r>
    <x v="5803"/>
    <s v="CUST01480"/>
    <s v="POL02517"/>
    <x v="6"/>
    <s v="South"/>
    <n v="25634.69"/>
    <d v="2025-01-03T00:00:00"/>
    <m/>
    <s v="Under Review"/>
    <n v="11"/>
    <n v="12"/>
    <s v="AGT054"/>
    <s v="Home"/>
    <s v="Standard"/>
    <n v="1"/>
    <s v="Valid"/>
    <x v="0"/>
    <x v="0"/>
  </r>
  <r>
    <x v="5804"/>
    <s v="CUST01323"/>
    <s v="POL01829"/>
    <x v="2"/>
    <s v="North"/>
    <n v="139782.42000000001"/>
    <d v="2025-11-14T00:00:00"/>
    <d v="2025-12-09T00:00:00"/>
    <s v="Settled"/>
    <n v="25"/>
    <n v="20"/>
    <s v="AGT046"/>
    <s v="Life"/>
    <s v="Standard"/>
    <n v="1"/>
    <s v="Valid"/>
    <x v="1"/>
    <x v="2"/>
  </r>
  <r>
    <x v="5805"/>
    <s v="CUST02232"/>
    <s v="POL01438"/>
    <x v="12"/>
    <s v="North"/>
    <n v="52233.62"/>
    <d v="2025-04-29T00:00:00"/>
    <d v="2025-05-03T00:00:00"/>
    <s v="Settled"/>
    <n v="4"/>
    <n v="7"/>
    <s v="AGT030"/>
    <s v="Travel"/>
    <s v="Standard"/>
    <n v="1"/>
    <s v="Valid"/>
    <x v="4"/>
    <x v="2"/>
  </r>
  <r>
    <x v="5806"/>
    <s v="CUST02466"/>
    <s v="POL00059"/>
    <x v="0"/>
    <s v="West"/>
    <n v="54420.87"/>
    <d v="2025-05-09T00:00:00"/>
    <d v="2025-05-25T00:00:00"/>
    <s v="Settled"/>
    <n v="16"/>
    <n v="10"/>
    <s v="AGT010"/>
    <s v="Motor"/>
    <s v="Manual Review"/>
    <n v="1"/>
    <s v="Valid"/>
    <x v="2"/>
    <x v="1"/>
  </r>
  <r>
    <x v="5807"/>
    <s v="CUST01452"/>
    <s v="POL01748"/>
    <x v="3"/>
    <s v="West"/>
    <n v="160165.81"/>
    <d v="2025-04-14T00:00:00"/>
    <m/>
    <s v="Under Review"/>
    <n v="8"/>
    <n v="10"/>
    <s v="AGT047"/>
    <s v="Motor"/>
    <s v="Standard"/>
    <n v="1"/>
    <s v="Valid"/>
    <x v="4"/>
    <x v="1"/>
  </r>
  <r>
    <x v="5808"/>
    <s v="CUST02036"/>
    <s v="POL02466"/>
    <x v="4"/>
    <s v="Central"/>
    <n v="148387.26999999999"/>
    <d v="2025-01-08T00:00:00"/>
    <m/>
    <s v="Pending"/>
    <n v="37"/>
    <n v="15"/>
    <s v="AGT065"/>
    <s v="Health"/>
    <s v="Fraud Review"/>
    <n v="1"/>
    <s v="Valid"/>
    <x v="2"/>
    <x v="4"/>
  </r>
  <r>
    <x v="5809"/>
    <s v="CUST00296"/>
    <s v="POL00654"/>
    <x v="11"/>
    <s v="North"/>
    <n v="105507.17"/>
    <d v="2025-08-20T00:00:00"/>
    <d v="2025-08-31T00:00:00"/>
    <s v="Settled"/>
    <n v="11"/>
    <n v="10"/>
    <s v="AGT008"/>
    <s v="Motor"/>
    <s v="Standard"/>
    <n v="1"/>
    <s v="Valid"/>
    <x v="1"/>
    <x v="2"/>
  </r>
  <r>
    <x v="5810"/>
    <s v="CUST00624"/>
    <s v="POL01572"/>
    <x v="11"/>
    <s v="West"/>
    <n v="131505.88"/>
    <d v="2025-09-05T00:00:00"/>
    <d v="2025-09-19T00:00:00"/>
    <s v="Settled"/>
    <n v="14"/>
    <n v="10"/>
    <s v="AGT013"/>
    <s v="Motor"/>
    <s v="Standard"/>
    <n v="1"/>
    <s v="Valid"/>
    <x v="1"/>
    <x v="1"/>
  </r>
  <r>
    <x v="5811"/>
    <s v="CUST00711"/>
    <s v="POL01319"/>
    <x v="8"/>
    <s v="East"/>
    <n v="166882.78"/>
    <d v="2025-04-09T00:00:00"/>
    <d v="2025-04-22T00:00:00"/>
    <s v="Settled"/>
    <n v="13"/>
    <n v="20"/>
    <s v="AGT071"/>
    <s v="Life"/>
    <s v="Standard"/>
    <n v="1"/>
    <s v="Valid"/>
    <x v="3"/>
    <x v="3"/>
  </r>
  <r>
    <x v="5812"/>
    <s v="CUST02014"/>
    <s v="POL02788"/>
    <x v="0"/>
    <s v="South"/>
    <n v="50346.19"/>
    <d v="2025-02-11T00:00:00"/>
    <d v="2025-02-17T00:00:00"/>
    <s v="Settled"/>
    <n v="6"/>
    <n v="10"/>
    <s v="AGT070"/>
    <s v="Motor"/>
    <s v="Standard"/>
    <n v="1"/>
    <s v="Valid"/>
    <x v="2"/>
    <x v="0"/>
  </r>
  <r>
    <x v="5813"/>
    <s v="CUST01253"/>
    <s v="POL00523"/>
    <x v="11"/>
    <s v="West"/>
    <n v="218187.89"/>
    <d v="2025-10-02T00:00:00"/>
    <d v="2025-10-09T00:00:00"/>
    <s v="Settled"/>
    <n v="7"/>
    <n v="10"/>
    <s v="AGT048"/>
    <s v="Motor"/>
    <s v="Standard"/>
    <n v="1"/>
    <s v="Valid"/>
    <x v="1"/>
    <x v="1"/>
  </r>
  <r>
    <x v="5814"/>
    <s v="CUST00353"/>
    <s v="POL00337"/>
    <x v="5"/>
    <s v="Central"/>
    <n v="64133.279999999999"/>
    <d v="2025-08-20T00:00:00"/>
    <d v="2025-08-29T00:00:00"/>
    <s v="Settled"/>
    <n v="9"/>
    <n v="15"/>
    <s v="AGT037"/>
    <s v="Health"/>
    <s v="Fast Track"/>
    <n v="1"/>
    <s v="Valid"/>
    <x v="0"/>
    <x v="4"/>
  </r>
  <r>
    <x v="5815"/>
    <s v="CUST00537"/>
    <s v="POL00674"/>
    <x v="11"/>
    <s v="South"/>
    <n v="125427.29"/>
    <d v="2025-04-08T00:00:00"/>
    <d v="2025-04-27T00:00:00"/>
    <s v="Rejected"/>
    <n v="19"/>
    <n v="10"/>
    <s v="AGT001"/>
    <s v="Motor"/>
    <s v="Fraud Review"/>
    <n v="1"/>
    <s v="Valid"/>
    <x v="1"/>
    <x v="0"/>
  </r>
  <r>
    <x v="5816"/>
    <s v="CUST00551"/>
    <s v="POL00500"/>
    <x v="7"/>
    <s v="West"/>
    <n v="24994.91"/>
    <d v="2025-08-12T00:00:00"/>
    <m/>
    <s v="Pending"/>
    <n v="3"/>
    <n v="7"/>
    <s v="AGT073"/>
    <s v="Travel"/>
    <s v="Standard"/>
    <n v="1"/>
    <s v="Valid"/>
    <x v="4"/>
    <x v="1"/>
  </r>
  <r>
    <x v="5817"/>
    <s v="CUST01016"/>
    <s v="POL02709"/>
    <x v="5"/>
    <s v="South"/>
    <n v="48946.54"/>
    <d v="2025-03-16T00:00:00"/>
    <d v="2025-03-22T00:00:00"/>
    <s v="Settled"/>
    <n v="6"/>
    <n v="15"/>
    <s v="AGT045"/>
    <s v="Health"/>
    <s v="Fast Track"/>
    <n v="1"/>
    <s v="Valid"/>
    <x v="0"/>
    <x v="0"/>
  </r>
  <r>
    <x v="5818"/>
    <s v="CUST00002"/>
    <s v="POL00834"/>
    <x v="5"/>
    <s v="North"/>
    <n v="42401.97"/>
    <d v="2025-08-01T00:00:00"/>
    <d v="2025-08-11T00:00:00"/>
    <s v="Settled"/>
    <n v="10"/>
    <n v="15"/>
    <s v="AGT007"/>
    <s v="Health"/>
    <s v="Standard"/>
    <n v="1"/>
    <s v="Valid"/>
    <x v="0"/>
    <x v="2"/>
  </r>
  <r>
    <x v="5819"/>
    <s v="CUST01627"/>
    <s v="POL01160"/>
    <x v="5"/>
    <s v="North"/>
    <n v="115390.35"/>
    <d v="2025-06-15T00:00:00"/>
    <d v="2025-06-23T00:00:00"/>
    <s v="Settled"/>
    <n v="8"/>
    <n v="15"/>
    <s v="AGT029"/>
    <s v="Health"/>
    <s v="Fast Track"/>
    <n v="1"/>
    <s v="Valid"/>
    <x v="1"/>
    <x v="2"/>
  </r>
  <r>
    <x v="5820"/>
    <s v="CUST01461"/>
    <s v="POL00823"/>
    <x v="3"/>
    <s v="North"/>
    <n v="143784.99"/>
    <d v="2025-03-05T00:00:00"/>
    <d v="2025-03-10T00:00:00"/>
    <s v="Settled"/>
    <n v="5"/>
    <n v="10"/>
    <s v="AGT067"/>
    <s v="Motor"/>
    <s v="Standard"/>
    <n v="1"/>
    <s v="Valid"/>
    <x v="3"/>
    <x v="2"/>
  </r>
  <r>
    <x v="5821"/>
    <s v="CUST00448"/>
    <s v="POL02608"/>
    <x v="1"/>
    <s v="West"/>
    <n v="390785.75"/>
    <d v="2025-08-08T00:00:00"/>
    <d v="2025-08-26T00:00:00"/>
    <s v="Rejected"/>
    <n v="18"/>
    <n v="20"/>
    <s v="AGT073"/>
    <s v="Life"/>
    <s v="Standard"/>
    <n v="1"/>
    <s v="Valid"/>
    <x v="0"/>
    <x v="1"/>
  </r>
  <r>
    <x v="5822"/>
    <s v="CUST00551"/>
    <s v="POL02125"/>
    <x v="12"/>
    <s v="North"/>
    <n v="33547.519999999997"/>
    <d v="2025-03-02T00:00:00"/>
    <d v="2025-03-03T00:00:00"/>
    <s v="Rejected"/>
    <n v="1"/>
    <n v="7"/>
    <s v="AGT051"/>
    <s v="Travel"/>
    <s v="Fast Track"/>
    <n v="1"/>
    <s v="Valid"/>
    <x v="4"/>
    <x v="2"/>
  </r>
  <r>
    <x v="5823"/>
    <s v="CUST02478"/>
    <s v="POL01517"/>
    <x v="3"/>
    <s v="West"/>
    <n v="49430.2"/>
    <d v="2025-10-24T00:00:00"/>
    <d v="2025-10-31T00:00:00"/>
    <s v="Settled"/>
    <n v="7"/>
    <n v="12"/>
    <s v="AGT012"/>
    <s v="Home"/>
    <s v="Standard"/>
    <n v="1"/>
    <s v="Valid"/>
    <x v="2"/>
    <x v="1"/>
  </r>
  <r>
    <x v="5824"/>
    <s v="CUST00815"/>
    <s v="POL02557"/>
    <x v="14"/>
    <s v="Central"/>
    <n v="80633.789999999994"/>
    <d v="2025-02-04T00:00:00"/>
    <d v="2025-02-20T00:00:00"/>
    <s v="Settled"/>
    <n v="16"/>
    <n v="15"/>
    <s v="AGT013"/>
    <s v="Health"/>
    <s v="Fast Track"/>
    <n v="1"/>
    <s v="Valid"/>
    <x v="3"/>
    <x v="4"/>
  </r>
  <r>
    <x v="5825"/>
    <s v="CUST01136"/>
    <s v="POL00227"/>
    <x v="6"/>
    <s v="West"/>
    <n v="117268.05"/>
    <d v="2025-09-29T00:00:00"/>
    <d v="2025-10-05T00:00:00"/>
    <s v="Settled"/>
    <n v="6"/>
    <n v="12"/>
    <s v="AGT027"/>
    <s v="Home"/>
    <s v="Manual Review"/>
    <n v="1"/>
    <s v="Valid"/>
    <x v="2"/>
    <x v="1"/>
  </r>
  <r>
    <x v="5826"/>
    <s v="CUST00871"/>
    <s v="POL02172"/>
    <x v="3"/>
    <s v="South"/>
    <n v="58867.199999999997"/>
    <d v="2025-04-06T00:00:00"/>
    <d v="2025-04-25T00:00:00"/>
    <s v="Settled"/>
    <n v="19"/>
    <n v="12"/>
    <s v="AGT062"/>
    <s v="Home"/>
    <s v="Standard"/>
    <n v="1"/>
    <s v="Valid"/>
    <x v="4"/>
    <x v="0"/>
  </r>
  <r>
    <x v="5827"/>
    <s v="CUST02095"/>
    <s v="POL01157"/>
    <x v="2"/>
    <s v="North"/>
    <n v="377196.46"/>
    <d v="2025-06-25T00:00:00"/>
    <d v="2025-07-16T00:00:00"/>
    <s v="Settled"/>
    <n v="21"/>
    <n v="20"/>
    <s v="AGT062"/>
    <s v="Life"/>
    <s v="Standard"/>
    <n v="1"/>
    <s v="Valid"/>
    <x v="2"/>
    <x v="2"/>
  </r>
  <r>
    <x v="5828"/>
    <s v="CUST00035"/>
    <s v="POL01214"/>
    <x v="1"/>
    <s v="East"/>
    <n v="181783.84"/>
    <d v="2025-10-12T00:00:00"/>
    <d v="2025-11-01T00:00:00"/>
    <s v="Settled"/>
    <n v="20"/>
    <n v="20"/>
    <s v="AGT060"/>
    <s v="Life"/>
    <s v="Standard"/>
    <n v="1"/>
    <s v="Valid"/>
    <x v="4"/>
    <x v="3"/>
  </r>
  <r>
    <x v="5829"/>
    <s v="CUST00015"/>
    <s v="POL00507"/>
    <x v="3"/>
    <s v="North"/>
    <n v="80825.61"/>
    <d v="2025-11-23T00:00:00"/>
    <d v="2025-12-08T00:00:00"/>
    <s v="Settled"/>
    <n v="15"/>
    <n v="12"/>
    <s v="AGT019"/>
    <s v="Home"/>
    <s v="Manual Review"/>
    <n v="1"/>
    <s v="Valid"/>
    <x v="3"/>
    <x v="2"/>
  </r>
  <r>
    <x v="5830"/>
    <s v="CUST01425"/>
    <s v="POL00311"/>
    <x v="0"/>
    <s v="South"/>
    <n v="101928.27"/>
    <d v="2025-06-16T00:00:00"/>
    <d v="2025-06-24T00:00:00"/>
    <s v="Settled"/>
    <n v="8"/>
    <n v="10"/>
    <s v="AGT025"/>
    <s v="Motor"/>
    <s v="Standard"/>
    <n v="1"/>
    <s v="Valid"/>
    <x v="2"/>
    <x v="0"/>
  </r>
  <r>
    <x v="5831"/>
    <s v="CUST02108"/>
    <s v="POL02220"/>
    <x v="11"/>
    <s v="East"/>
    <n v="174332.17"/>
    <d v="2025-04-10T00:00:00"/>
    <d v="2025-04-22T00:00:00"/>
    <s v="Settled"/>
    <n v="12"/>
    <n v="10"/>
    <s v="AGT026"/>
    <s v="Motor"/>
    <s v="Standard"/>
    <n v="1"/>
    <s v="Valid"/>
    <x v="2"/>
    <x v="3"/>
  </r>
  <r>
    <x v="5832"/>
    <s v="CUST01652"/>
    <s v="POL02721"/>
    <x v="2"/>
    <s v="West"/>
    <n v="760312.25"/>
    <d v="2025-09-06T00:00:00"/>
    <d v="2025-09-26T00:00:00"/>
    <s v="Settled"/>
    <n v="20"/>
    <n v="20"/>
    <s v="AGT059"/>
    <s v="Life"/>
    <s v="Standard"/>
    <n v="1"/>
    <s v="Valid"/>
    <x v="1"/>
    <x v="1"/>
  </r>
  <r>
    <x v="5833"/>
    <s v="CUST01977"/>
    <s v="POL02917"/>
    <x v="7"/>
    <s v="North"/>
    <n v="25968.73"/>
    <d v="2025-11-30T00:00:00"/>
    <d v="2025-12-01T00:00:00"/>
    <s v="Settled"/>
    <n v="1"/>
    <n v="7"/>
    <s v="AGT062"/>
    <s v="Travel"/>
    <s v="Standard"/>
    <n v="1"/>
    <s v="Valid"/>
    <x v="1"/>
    <x v="2"/>
  </r>
  <r>
    <x v="5834"/>
    <s v="CUST02413"/>
    <s v="POL00780"/>
    <x v="1"/>
    <s v="South"/>
    <n v="406908.85"/>
    <d v="2025-04-10T00:00:00"/>
    <d v="2025-04-23T00:00:00"/>
    <s v="Settled"/>
    <n v="13"/>
    <n v="20"/>
    <s v="AGT003"/>
    <s v="Life"/>
    <s v="Standard"/>
    <n v="1"/>
    <s v="Valid"/>
    <x v="3"/>
    <x v="0"/>
  </r>
  <r>
    <x v="5835"/>
    <s v="CUST00490"/>
    <s v="POL02442"/>
    <x v="3"/>
    <s v="Central"/>
    <n v="93264.79"/>
    <d v="2025-05-09T00:00:00"/>
    <d v="2025-05-17T00:00:00"/>
    <s v="Settled"/>
    <n v="8"/>
    <n v="10"/>
    <s v="AGT057"/>
    <s v="Motor"/>
    <s v="Standard"/>
    <n v="1"/>
    <s v="Valid"/>
    <x v="1"/>
    <x v="4"/>
  </r>
  <r>
    <x v="5836"/>
    <s v="CUST00903"/>
    <s v="POL00356"/>
    <x v="14"/>
    <s v="Central"/>
    <n v="121496.34"/>
    <d v="2025-10-05T00:00:00"/>
    <m/>
    <s v="Pending"/>
    <n v="20"/>
    <n v="15"/>
    <s v="AGT032"/>
    <s v="Health"/>
    <s v="Standard"/>
    <n v="1"/>
    <s v="Valid"/>
    <x v="1"/>
    <x v="4"/>
  </r>
  <r>
    <x v="5837"/>
    <s v="CUST00278"/>
    <s v="POL02492"/>
    <x v="7"/>
    <s v="West"/>
    <n v="30975.13"/>
    <d v="2025-03-29T00:00:00"/>
    <d v="2025-03-30T00:00:00"/>
    <s v="Settled"/>
    <n v="1"/>
    <n v="7"/>
    <s v="AGT029"/>
    <s v="Travel"/>
    <s v="Fast Track"/>
    <n v="1"/>
    <s v="Valid"/>
    <x v="1"/>
    <x v="1"/>
  </r>
  <r>
    <x v="5838"/>
    <s v="CUST01701"/>
    <s v="POL01812"/>
    <x v="5"/>
    <s v="East"/>
    <n v="187673.81"/>
    <d v="2025-07-08T00:00:00"/>
    <m/>
    <s v="Under Review"/>
    <n v="23"/>
    <n v="15"/>
    <s v="AGT041"/>
    <s v="Health"/>
    <s v="Manual Review"/>
    <n v="1"/>
    <s v="Valid"/>
    <x v="2"/>
    <x v="3"/>
  </r>
  <r>
    <x v="5839"/>
    <s v="CUST01528"/>
    <s v="POL02758"/>
    <x v="11"/>
    <s v="West"/>
    <n v="41504.269999999997"/>
    <d v="2025-05-08T00:00:00"/>
    <d v="2025-05-09T00:00:00"/>
    <s v="Settled"/>
    <n v="1"/>
    <n v="10"/>
    <s v="AGT038"/>
    <s v="Motor"/>
    <s v="Standard"/>
    <n v="1"/>
    <s v="Valid"/>
    <x v="0"/>
    <x v="1"/>
  </r>
  <r>
    <x v="5840"/>
    <s v="CUST00427"/>
    <s v="POL00217"/>
    <x v="4"/>
    <s v="North"/>
    <n v="38515.94"/>
    <d v="2025-06-20T00:00:00"/>
    <d v="2025-07-16T00:00:00"/>
    <s v="Settled"/>
    <n v="26"/>
    <n v="15"/>
    <s v="AGT079"/>
    <s v="Health"/>
    <s v="Fraud Review"/>
    <n v="1"/>
    <s v="Valid"/>
    <x v="0"/>
    <x v="2"/>
  </r>
  <r>
    <x v="5841"/>
    <s v="CUST00174"/>
    <s v="POL02486"/>
    <x v="14"/>
    <s v="Central"/>
    <n v="101800.03"/>
    <d v="2025-07-15T00:00:00"/>
    <d v="2025-08-05T00:00:00"/>
    <s v="Settled"/>
    <n v="21"/>
    <n v="15"/>
    <s v="AGT045"/>
    <s v="Health"/>
    <s v="Standard"/>
    <n v="1"/>
    <s v="Valid"/>
    <x v="1"/>
    <x v="4"/>
  </r>
  <r>
    <x v="5842"/>
    <s v="CUST01072"/>
    <s v="POL01495"/>
    <x v="6"/>
    <s v="North"/>
    <n v="85501.96"/>
    <d v="2025-06-22T00:00:00"/>
    <d v="2025-07-04T00:00:00"/>
    <s v="Settled"/>
    <n v="12"/>
    <n v="12"/>
    <s v="AGT067"/>
    <s v="Home"/>
    <s v="Standard"/>
    <n v="1"/>
    <s v="Valid"/>
    <x v="2"/>
    <x v="2"/>
  </r>
  <r>
    <x v="5843"/>
    <s v="CUST01774"/>
    <s v="POL01820"/>
    <x v="2"/>
    <s v="West"/>
    <n v="992718.32"/>
    <d v="2025-06-08T00:00:00"/>
    <d v="2025-06-18T00:00:00"/>
    <s v="Settled"/>
    <n v="10"/>
    <n v="20"/>
    <s v="AGT072"/>
    <s v="Life"/>
    <s v="Standard"/>
    <n v="1"/>
    <s v="Valid"/>
    <x v="4"/>
    <x v="1"/>
  </r>
  <r>
    <x v="5844"/>
    <s v="CUST01561"/>
    <s v="POL01725"/>
    <x v="6"/>
    <s v="South"/>
    <n v="77379.86"/>
    <d v="2025-05-08T00:00:00"/>
    <d v="2025-05-17T00:00:00"/>
    <s v="Settled"/>
    <n v="9"/>
    <n v="12"/>
    <s v="AGT079"/>
    <s v="Home"/>
    <s v="Standard"/>
    <n v="1"/>
    <s v="Valid"/>
    <x v="4"/>
    <x v="0"/>
  </r>
  <r>
    <x v="5845"/>
    <s v="CUST01541"/>
    <s v="POL02286"/>
    <x v="14"/>
    <s v="West"/>
    <n v="158468.78"/>
    <d v="2025-01-17T00:00:00"/>
    <d v="2025-01-23T00:00:00"/>
    <s v="Settled"/>
    <n v="6"/>
    <n v="15"/>
    <s v="AGT053"/>
    <s v="Health"/>
    <s v="Fast Track"/>
    <n v="1"/>
    <s v="Valid"/>
    <x v="1"/>
    <x v="1"/>
  </r>
  <r>
    <x v="5846"/>
    <s v="CUST02500"/>
    <s v="POL01917"/>
    <x v="7"/>
    <s v="West"/>
    <n v="38858.49"/>
    <d v="2025-09-19T00:00:00"/>
    <d v="2025-09-29T00:00:00"/>
    <s v="Settled"/>
    <n v="10"/>
    <n v="7"/>
    <s v="AGT076"/>
    <s v="Travel"/>
    <s v="Standard"/>
    <n v="1"/>
    <s v="Valid"/>
    <x v="1"/>
    <x v="1"/>
  </r>
  <r>
    <x v="5847"/>
    <s v="CUST01091"/>
    <s v="POL01332"/>
    <x v="6"/>
    <s v="West"/>
    <n v="42186.07"/>
    <d v="2025-04-29T00:00:00"/>
    <d v="2025-05-15T00:00:00"/>
    <s v="Settled"/>
    <n v="16"/>
    <n v="12"/>
    <s v="AGT048"/>
    <s v="Home"/>
    <s v="Manual Review"/>
    <n v="1"/>
    <s v="Valid"/>
    <x v="0"/>
    <x v="1"/>
  </r>
  <r>
    <x v="5848"/>
    <s v="CUST00022"/>
    <s v="POL01394"/>
    <x v="6"/>
    <s v="South"/>
    <n v="154082.04"/>
    <d v="2025-01-25T00:00:00"/>
    <d v="2025-01-28T00:00:00"/>
    <s v="Settled"/>
    <n v="3"/>
    <n v="12"/>
    <s v="AGT030"/>
    <s v="Home"/>
    <s v="Standard"/>
    <n v="1"/>
    <s v="Valid"/>
    <x v="1"/>
    <x v="0"/>
  </r>
  <r>
    <x v="5849"/>
    <s v="CUST01136"/>
    <s v="POL00227"/>
    <x v="6"/>
    <s v="East"/>
    <n v="68592.72"/>
    <d v="2025-06-14T00:00:00"/>
    <m/>
    <s v="Pending"/>
    <n v="17"/>
    <n v="12"/>
    <s v="AGT065"/>
    <s v="Home"/>
    <s v="Standard"/>
    <n v="1"/>
    <s v="Valid"/>
    <x v="2"/>
    <x v="3"/>
  </r>
  <r>
    <x v="5850"/>
    <s v="CUST02373"/>
    <s v="POL02318"/>
    <x v="0"/>
    <s v="East"/>
    <n v="295162.68"/>
    <d v="2025-10-02T00:00:00"/>
    <d v="2025-10-14T00:00:00"/>
    <s v="Settled"/>
    <n v="12"/>
    <n v="10"/>
    <s v="AGT071"/>
    <s v="Motor"/>
    <s v="Standard"/>
    <n v="1"/>
    <s v="Valid"/>
    <x v="0"/>
    <x v="3"/>
  </r>
  <r>
    <x v="5851"/>
    <s v="CUST00654"/>
    <s v="POL02258"/>
    <x v="14"/>
    <s v="West"/>
    <n v="48478.09"/>
    <d v="2025-08-10T00:00:00"/>
    <d v="2025-08-12T00:00:00"/>
    <s v="Settled"/>
    <n v="2"/>
    <n v="15"/>
    <s v="AGT025"/>
    <s v="Health"/>
    <s v="Standard"/>
    <n v="1"/>
    <s v="Valid"/>
    <x v="2"/>
    <x v="1"/>
  </r>
  <r>
    <x v="5852"/>
    <s v="CUST00788"/>
    <s v="POL01815"/>
    <x v="1"/>
    <s v="East"/>
    <n v="156910.23000000001"/>
    <d v="2025-07-18T00:00:00"/>
    <d v="2025-08-10T00:00:00"/>
    <s v="Rejected"/>
    <n v="23"/>
    <n v="20"/>
    <s v="AGT078"/>
    <s v="Life"/>
    <s v="Standard"/>
    <n v="1"/>
    <s v="Valid"/>
    <x v="3"/>
    <x v="3"/>
  </r>
  <r>
    <x v="5853"/>
    <s v="CUST01080"/>
    <s v="POL02310"/>
    <x v="2"/>
    <s v="East"/>
    <n v="69198.350000000006"/>
    <d v="2025-11-15T00:00:00"/>
    <d v="2025-12-04T00:00:00"/>
    <s v="Settled"/>
    <n v="19"/>
    <n v="20"/>
    <s v="AGT036"/>
    <s v="Life"/>
    <s v="Standard"/>
    <n v="1"/>
    <s v="Valid"/>
    <x v="2"/>
    <x v="3"/>
  </r>
  <r>
    <x v="5854"/>
    <s v="CUST02355"/>
    <s v="POL00861"/>
    <x v="1"/>
    <s v="West"/>
    <n v="173767.36"/>
    <d v="2025-08-13T00:00:00"/>
    <d v="2025-08-30T00:00:00"/>
    <s v="Settled"/>
    <n v="17"/>
    <n v="20"/>
    <s v="AGT019"/>
    <s v="Life"/>
    <s v="Standard"/>
    <n v="1"/>
    <s v="Valid"/>
    <x v="2"/>
    <x v="1"/>
  </r>
  <r>
    <x v="5855"/>
    <s v="CUST00142"/>
    <s v="POL00716"/>
    <x v="11"/>
    <s v="North"/>
    <n v="99313.67"/>
    <d v="2025-11-16T00:00:00"/>
    <d v="2025-11-26T00:00:00"/>
    <s v="Settled"/>
    <n v="10"/>
    <n v="10"/>
    <s v="AGT055"/>
    <s v="Motor"/>
    <s v="Fast Track"/>
    <n v="1"/>
    <s v="Valid"/>
    <x v="0"/>
    <x v="2"/>
  </r>
  <r>
    <x v="5856"/>
    <s v="CUST00900"/>
    <s v="POL02960"/>
    <x v="6"/>
    <s v="West"/>
    <n v="53614.19"/>
    <d v="2025-10-26T00:00:00"/>
    <d v="2025-11-10T00:00:00"/>
    <s v="Settled"/>
    <n v="15"/>
    <n v="12"/>
    <s v="AGT020"/>
    <s v="Home"/>
    <s v="Manual Review"/>
    <n v="1"/>
    <s v="Valid"/>
    <x v="0"/>
    <x v="1"/>
  </r>
  <r>
    <x v="5857"/>
    <s v="CUST01768"/>
    <s v="POL03053"/>
    <x v="14"/>
    <s v="North"/>
    <n v="113197.22"/>
    <d v="2025-06-21T00:00:00"/>
    <m/>
    <s v="Pending"/>
    <n v="3"/>
    <n v="15"/>
    <s v="AGT033"/>
    <s v="Health"/>
    <s v="Fast Track"/>
    <n v="1"/>
    <s v="Valid"/>
    <x v="0"/>
    <x v="2"/>
  </r>
  <r>
    <x v="5858"/>
    <s v="CUST01654"/>
    <s v="POL02729"/>
    <x v="3"/>
    <s v="West"/>
    <n v="123975.07"/>
    <d v="2025-01-24T00:00:00"/>
    <d v="2025-01-27T00:00:00"/>
    <s v="Settled"/>
    <n v="3"/>
    <n v="12"/>
    <s v="AGT043"/>
    <s v="Home"/>
    <s v="Fast Track"/>
    <n v="1"/>
    <s v="Valid"/>
    <x v="1"/>
    <x v="1"/>
  </r>
  <r>
    <x v="5859"/>
    <s v="CUST00205"/>
    <s v="POL00169"/>
    <x v="1"/>
    <s v="South"/>
    <n v="151643.01"/>
    <d v="2025-07-10T00:00:00"/>
    <d v="2025-07-30T00:00:00"/>
    <s v="Settled"/>
    <n v="20"/>
    <n v="20"/>
    <s v="AGT039"/>
    <s v="Life"/>
    <s v="Standard"/>
    <n v="1"/>
    <s v="Valid"/>
    <x v="0"/>
    <x v="0"/>
  </r>
  <r>
    <x v="5860"/>
    <s v="CUST01164"/>
    <s v="POL01757"/>
    <x v="0"/>
    <s v="West"/>
    <n v="57336.72"/>
    <d v="2025-11-13T00:00:00"/>
    <d v="2025-11-23T00:00:00"/>
    <s v="Settled"/>
    <n v="10"/>
    <n v="10"/>
    <s v="AGT010"/>
    <s v="Motor"/>
    <s v="Fast Track"/>
    <n v="1"/>
    <s v="Valid"/>
    <x v="0"/>
    <x v="1"/>
  </r>
  <r>
    <x v="5861"/>
    <s v="CUST00160"/>
    <s v="POL02356"/>
    <x v="0"/>
    <s v="North"/>
    <n v="33591.879999999997"/>
    <d v="2025-08-22T00:00:00"/>
    <d v="2025-09-02T00:00:00"/>
    <s v="Settled"/>
    <n v="11"/>
    <n v="10"/>
    <s v="AGT013"/>
    <s v="Motor"/>
    <s v="Fast Track"/>
    <n v="1"/>
    <s v="Valid"/>
    <x v="3"/>
    <x v="2"/>
  </r>
  <r>
    <x v="5862"/>
    <s v="CUST00218"/>
    <s v="POL00119"/>
    <x v="3"/>
    <s v="East"/>
    <n v="108267.65"/>
    <d v="2025-03-16T00:00:00"/>
    <d v="2025-03-27T00:00:00"/>
    <s v="Settled"/>
    <n v="11"/>
    <n v="10"/>
    <s v="AGT007"/>
    <s v="Motor"/>
    <s v="Standard"/>
    <n v="1"/>
    <s v="Valid"/>
    <x v="4"/>
    <x v="3"/>
  </r>
  <r>
    <x v="5863"/>
    <s v="CUST02273"/>
    <s v="POL03100"/>
    <x v="5"/>
    <s v="North"/>
    <n v="24786.86"/>
    <d v="2025-10-06T00:00:00"/>
    <d v="2025-10-24T00:00:00"/>
    <s v="Settled"/>
    <n v="18"/>
    <n v="15"/>
    <s v="AGT049"/>
    <s v="Health"/>
    <s v="Manual Review"/>
    <n v="1"/>
    <s v="Valid"/>
    <x v="2"/>
    <x v="2"/>
  </r>
  <r>
    <x v="5864"/>
    <s v="CUST01130"/>
    <s v="POL02519"/>
    <x v="11"/>
    <s v="Central"/>
    <n v="100026.37"/>
    <d v="2025-10-08T00:00:00"/>
    <d v="2025-10-19T00:00:00"/>
    <s v="Settled"/>
    <n v="11"/>
    <n v="10"/>
    <s v="AGT080"/>
    <s v="Motor"/>
    <s v="Standard"/>
    <n v="1"/>
    <s v="Valid"/>
    <x v="2"/>
    <x v="4"/>
  </r>
  <r>
    <x v="5865"/>
    <s v="CUST00772"/>
    <s v="POL00990"/>
    <x v="9"/>
    <s v="North"/>
    <n v="65571.8"/>
    <d v="2025-09-06T00:00:00"/>
    <d v="2025-09-29T00:00:00"/>
    <s v="Settled"/>
    <n v="23"/>
    <n v="12"/>
    <s v="AGT052"/>
    <s v="Home"/>
    <s v="Standard"/>
    <n v="1"/>
    <s v="Valid"/>
    <x v="1"/>
    <x v="2"/>
  </r>
  <r>
    <x v="5866"/>
    <s v="CUST01433"/>
    <s v="POL01621"/>
    <x v="14"/>
    <s v="East"/>
    <n v="87384.5"/>
    <d v="2025-02-22T00:00:00"/>
    <d v="2025-03-09T00:00:00"/>
    <s v="Settled"/>
    <n v="15"/>
    <n v="15"/>
    <s v="AGT045"/>
    <s v="Health"/>
    <s v="Standard"/>
    <n v="1"/>
    <s v="Valid"/>
    <x v="1"/>
    <x v="3"/>
  </r>
  <r>
    <x v="5867"/>
    <s v="CUST02323"/>
    <s v="POL02920"/>
    <x v="3"/>
    <s v="North"/>
    <n v="83855.41"/>
    <d v="2025-08-29T00:00:00"/>
    <d v="2025-09-06T00:00:00"/>
    <s v="Rejected"/>
    <n v="8"/>
    <n v="10"/>
    <s v="AGT069"/>
    <s v="Motor"/>
    <s v="Standard"/>
    <n v="1"/>
    <s v="Valid"/>
    <x v="0"/>
    <x v="2"/>
  </r>
  <r>
    <x v="5868"/>
    <s v="CUST00180"/>
    <s v="POL02732"/>
    <x v="3"/>
    <s v="West"/>
    <n v="67898.509999999995"/>
    <d v="2025-10-16T00:00:00"/>
    <m/>
    <s v="Under Review"/>
    <n v="8"/>
    <n v="10"/>
    <s v="AGT002"/>
    <s v="Motor"/>
    <s v="Standard"/>
    <n v="1"/>
    <s v="Valid"/>
    <x v="3"/>
    <x v="1"/>
  </r>
  <r>
    <x v="5869"/>
    <s v="CUST00462"/>
    <s v="POL02645"/>
    <x v="3"/>
    <s v="South"/>
    <n v="236613.87"/>
    <d v="2025-05-30T00:00:00"/>
    <d v="2025-06-14T00:00:00"/>
    <s v="Settled"/>
    <n v="15"/>
    <n v="10"/>
    <s v="AGT007"/>
    <s v="Motor"/>
    <s v="Manual Review"/>
    <n v="1"/>
    <s v="Valid"/>
    <x v="4"/>
    <x v="0"/>
  </r>
  <r>
    <x v="5870"/>
    <s v="CUST01385"/>
    <s v="POL03149"/>
    <x v="6"/>
    <s v="East"/>
    <n v="79905.33"/>
    <d v="2025-08-17T00:00:00"/>
    <d v="2025-08-24T00:00:00"/>
    <s v="Settled"/>
    <n v="7"/>
    <n v="12"/>
    <s v="AGT080"/>
    <s v="Home"/>
    <s v="Standard"/>
    <n v="1"/>
    <s v="Valid"/>
    <x v="4"/>
    <x v="3"/>
  </r>
  <r>
    <x v="5871"/>
    <s v="CUST01746"/>
    <s v="POL02382"/>
    <x v="3"/>
    <s v="North"/>
    <n v="25449.75"/>
    <d v="2025-10-18T00:00:00"/>
    <d v="2025-10-20T00:00:00"/>
    <s v="Settled"/>
    <n v="2"/>
    <n v="10"/>
    <s v="AGT072"/>
    <s v="Motor"/>
    <s v="Standard"/>
    <n v="1"/>
    <s v="Valid"/>
    <x v="3"/>
    <x v="2"/>
  </r>
  <r>
    <x v="5872"/>
    <s v="CUST02402"/>
    <s v="POL02994"/>
    <x v="14"/>
    <s v="South"/>
    <n v="332585.33"/>
    <d v="2025-09-03T00:00:00"/>
    <d v="2025-09-14T00:00:00"/>
    <s v="Settled"/>
    <n v="11"/>
    <n v="15"/>
    <s v="AGT045"/>
    <s v="Health"/>
    <s v="Standard"/>
    <n v="1"/>
    <s v="Valid"/>
    <x v="3"/>
    <x v="0"/>
  </r>
  <r>
    <x v="5873"/>
    <s v="CUST01768"/>
    <s v="POL03053"/>
    <x v="14"/>
    <s v="North"/>
    <n v="103128.34"/>
    <d v="2025-08-10T00:00:00"/>
    <d v="2025-08-24T00:00:00"/>
    <s v="Settled"/>
    <n v="14"/>
    <n v="15"/>
    <s v="AGT007"/>
    <s v="Health"/>
    <s v="Fast Track"/>
    <n v="1"/>
    <s v="Valid"/>
    <x v="0"/>
    <x v="2"/>
  </r>
  <r>
    <x v="5874"/>
    <s v="CUST01374"/>
    <s v="POL00063"/>
    <x v="1"/>
    <s v="East"/>
    <n v="316059.36"/>
    <d v="2025-05-20T00:00:00"/>
    <m/>
    <s v="Pending"/>
    <n v="41"/>
    <n v="20"/>
    <s v="AGT016"/>
    <s v="Life"/>
    <s v="Fraud Review"/>
    <n v="1"/>
    <s v="Valid"/>
    <x v="2"/>
    <x v="3"/>
  </r>
  <r>
    <x v="5875"/>
    <s v="CUST00806"/>
    <s v="POL02093"/>
    <x v="7"/>
    <s v="North"/>
    <n v="122903.21"/>
    <d v="2025-02-23T00:00:00"/>
    <d v="2025-02-25T00:00:00"/>
    <s v="Settled"/>
    <n v="2"/>
    <n v="7"/>
    <s v="AGT060"/>
    <s v="Travel"/>
    <s v="Standard"/>
    <n v="1"/>
    <s v="Valid"/>
    <x v="2"/>
    <x v="2"/>
  </r>
  <r>
    <x v="5876"/>
    <s v="CUST02471"/>
    <s v="POL01069"/>
    <x v="11"/>
    <s v="Central"/>
    <n v="26532.22"/>
    <d v="2025-04-01T00:00:00"/>
    <m/>
    <s v="Pending"/>
    <n v="24"/>
    <n v="10"/>
    <s v="AGT019"/>
    <s v="Motor"/>
    <s v="Fraud Review"/>
    <n v="1"/>
    <s v="Valid"/>
    <x v="0"/>
    <x v="4"/>
  </r>
  <r>
    <x v="5877"/>
    <s v="CUST00009"/>
    <s v="POL01584"/>
    <x v="7"/>
    <s v="South"/>
    <n v="27173.48"/>
    <d v="2025-07-19T00:00:00"/>
    <m/>
    <s v="Under Review"/>
    <n v="20"/>
    <n v="7"/>
    <s v="AGT048"/>
    <s v="Travel"/>
    <s v="Fraud Review"/>
    <n v="1"/>
    <s v="Valid"/>
    <x v="1"/>
    <x v="0"/>
  </r>
  <r>
    <x v="5878"/>
    <s v="CUST01516"/>
    <s v="POL00537"/>
    <x v="3"/>
    <s v="West"/>
    <n v="30713"/>
    <d v="2025-09-03T00:00:00"/>
    <d v="2025-09-22T00:00:00"/>
    <s v="Settled"/>
    <n v="19"/>
    <n v="10"/>
    <s v="AGT061"/>
    <s v="Motor"/>
    <s v="Fraud Review"/>
    <n v="1"/>
    <s v="Valid"/>
    <x v="1"/>
    <x v="1"/>
  </r>
  <r>
    <x v="5879"/>
    <s v="CUST02356"/>
    <s v="POL02163"/>
    <x v="12"/>
    <s v="South"/>
    <n v="26754.36"/>
    <d v="2025-04-14T00:00:00"/>
    <d v="2025-04-21T00:00:00"/>
    <s v="Settled"/>
    <n v="7"/>
    <n v="7"/>
    <s v="AGT033"/>
    <s v="Travel"/>
    <s v="Fast Track"/>
    <n v="1"/>
    <s v="Valid"/>
    <x v="4"/>
    <x v="0"/>
  </r>
  <r>
    <x v="5880"/>
    <s v="CUST02173"/>
    <s v="POL02672"/>
    <x v="9"/>
    <s v="South"/>
    <n v="41556.74"/>
    <d v="2025-05-08T00:00:00"/>
    <d v="2025-05-20T00:00:00"/>
    <s v="Settled"/>
    <n v="12"/>
    <n v="12"/>
    <s v="AGT038"/>
    <s v="Home"/>
    <s v="Standard"/>
    <n v="1"/>
    <s v="Valid"/>
    <x v="2"/>
    <x v="0"/>
  </r>
  <r>
    <x v="5881"/>
    <s v="CUST02152"/>
    <s v="POL01318"/>
    <x v="7"/>
    <s v="West"/>
    <n v="30497.45"/>
    <d v="2025-03-09T00:00:00"/>
    <d v="2025-03-15T00:00:00"/>
    <s v="Settled"/>
    <n v="6"/>
    <n v="7"/>
    <s v="AGT074"/>
    <s v="Travel"/>
    <s v="Standard"/>
    <n v="1"/>
    <s v="Valid"/>
    <x v="0"/>
    <x v="1"/>
  </r>
  <r>
    <x v="5882"/>
    <s v="CUST01806"/>
    <s v="POL02235"/>
    <x v="3"/>
    <s v="West"/>
    <n v="106708.34"/>
    <d v="2025-04-28T00:00:00"/>
    <d v="2025-05-04T00:00:00"/>
    <s v="Settled"/>
    <n v="6"/>
    <n v="12"/>
    <s v="AGT079"/>
    <s v="Home"/>
    <s v="Fast Track"/>
    <n v="1"/>
    <s v="Valid"/>
    <x v="2"/>
    <x v="1"/>
  </r>
  <r>
    <x v="5883"/>
    <s v="CUST01333"/>
    <s v="POL01040"/>
    <x v="14"/>
    <s v="West"/>
    <n v="79779.63"/>
    <d v="2025-08-05T00:00:00"/>
    <d v="2025-08-24T00:00:00"/>
    <s v="Settled"/>
    <n v="19"/>
    <n v="15"/>
    <s v="AGT037"/>
    <s v="Health"/>
    <s v="Fraud Review"/>
    <n v="1"/>
    <s v="Valid"/>
    <x v="3"/>
    <x v="1"/>
  </r>
  <r>
    <x v="5884"/>
    <s v="CUST00023"/>
    <s v="POL02399"/>
    <x v="3"/>
    <s v="West"/>
    <n v="14283.52"/>
    <d v="2025-01-01T00:00:00"/>
    <d v="2025-01-14T00:00:00"/>
    <s v="Settled"/>
    <n v="13"/>
    <n v="10"/>
    <s v="AGT017"/>
    <s v="Motor"/>
    <s v="Standard"/>
    <n v="1"/>
    <s v="Valid"/>
    <x v="3"/>
    <x v="1"/>
  </r>
  <r>
    <x v="5885"/>
    <s v="CUST00159"/>
    <s v="POL00264"/>
    <x v="6"/>
    <s v="North"/>
    <n v="174100.14"/>
    <d v="2025-08-03T00:00:00"/>
    <d v="2025-08-22T00:00:00"/>
    <s v="Rejected"/>
    <n v="19"/>
    <n v="12"/>
    <s v="AGT002"/>
    <s v="Home"/>
    <s v="Manual Review"/>
    <n v="1"/>
    <s v="Valid"/>
    <x v="2"/>
    <x v="2"/>
  </r>
  <r>
    <x v="5886"/>
    <s v="CUST02048"/>
    <s v="POL02817"/>
    <x v="0"/>
    <s v="Central"/>
    <n v="53788.03"/>
    <d v="2025-01-21T00:00:00"/>
    <d v="2025-02-10T00:00:00"/>
    <s v="Settled"/>
    <n v="20"/>
    <n v="10"/>
    <s v="AGT015"/>
    <s v="Motor"/>
    <s v="Manual Review"/>
    <n v="1"/>
    <s v="Valid"/>
    <x v="3"/>
    <x v="4"/>
  </r>
  <r>
    <x v="5887"/>
    <s v="CUST02099"/>
    <s v="POL01210"/>
    <x v="12"/>
    <s v="East"/>
    <n v="159274.92000000001"/>
    <d v="2025-11-15T00:00:00"/>
    <d v="2025-11-21T00:00:00"/>
    <s v="Settled"/>
    <n v="6"/>
    <n v="7"/>
    <s v="AGT042"/>
    <s v="Travel"/>
    <s v="Standard"/>
    <n v="1"/>
    <s v="Valid"/>
    <x v="3"/>
    <x v="3"/>
  </r>
  <r>
    <x v="5888"/>
    <s v="CUST01027"/>
    <s v="POL01616"/>
    <x v="0"/>
    <s v="Central"/>
    <n v="46084.31"/>
    <d v="2025-09-04T00:00:00"/>
    <d v="2025-09-19T00:00:00"/>
    <s v="Settled"/>
    <n v="15"/>
    <n v="10"/>
    <s v="AGT079"/>
    <s v="Motor"/>
    <s v="Manual Review"/>
    <n v="1"/>
    <s v="Valid"/>
    <x v="2"/>
    <x v="4"/>
  </r>
  <r>
    <x v="5889"/>
    <s v="CUST01194"/>
    <s v="POL02571"/>
    <x v="3"/>
    <s v="West"/>
    <n v="41404.83"/>
    <d v="2025-11-23T00:00:00"/>
    <d v="2025-12-03T00:00:00"/>
    <s v="Settled"/>
    <n v="10"/>
    <n v="10"/>
    <s v="AGT043"/>
    <s v="Motor"/>
    <s v="Standard"/>
    <n v="1"/>
    <s v="Valid"/>
    <x v="1"/>
    <x v="1"/>
  </r>
  <r>
    <x v="5890"/>
    <s v="CUST00270"/>
    <s v="POL00096"/>
    <x v="12"/>
    <s v="South"/>
    <n v="32103.54"/>
    <d v="2025-05-04T00:00:00"/>
    <d v="2025-05-13T00:00:00"/>
    <s v="Settled"/>
    <n v="9"/>
    <n v="7"/>
    <s v="AGT079"/>
    <s v="Travel"/>
    <s v="Standard"/>
    <n v="1"/>
    <s v="Valid"/>
    <x v="4"/>
    <x v="0"/>
  </r>
  <r>
    <x v="5891"/>
    <s v="CUST02408"/>
    <s v="POL03026"/>
    <x v="4"/>
    <s v="East"/>
    <n v="36741.93"/>
    <d v="2025-05-17T00:00:00"/>
    <d v="2025-06-08T00:00:00"/>
    <s v="Rejected"/>
    <n v="22"/>
    <n v="15"/>
    <s v="AGT060"/>
    <s v="Health"/>
    <s v="Standard"/>
    <n v="1"/>
    <s v="Valid"/>
    <x v="2"/>
    <x v="3"/>
  </r>
  <r>
    <x v="5892"/>
    <s v="CUST00466"/>
    <s v="POL01967"/>
    <x v="1"/>
    <s v="Central"/>
    <n v="641694.16"/>
    <d v="2025-06-10T00:00:00"/>
    <d v="2025-06-28T00:00:00"/>
    <s v="Settled"/>
    <n v="18"/>
    <n v="20"/>
    <s v="AGT007"/>
    <s v="Life"/>
    <s v="Standard"/>
    <n v="1"/>
    <s v="Valid"/>
    <x v="1"/>
    <x v="4"/>
  </r>
  <r>
    <x v="5893"/>
    <s v="CUST01534"/>
    <s v="POL03121"/>
    <x v="1"/>
    <s v="North"/>
    <n v="157734.37"/>
    <d v="2025-03-01T00:00:00"/>
    <d v="2025-03-16T00:00:00"/>
    <s v="Settled"/>
    <n v="15"/>
    <n v="20"/>
    <s v="AGT029"/>
    <s v="Life"/>
    <s v="Standard"/>
    <n v="1"/>
    <s v="Valid"/>
    <x v="1"/>
    <x v="2"/>
  </r>
  <r>
    <x v="5894"/>
    <s v="CUST02113"/>
    <s v="POL01764"/>
    <x v="11"/>
    <s v="South"/>
    <n v="36661.919999999998"/>
    <d v="2025-08-29T00:00:00"/>
    <d v="2025-08-30T00:00:00"/>
    <s v="Settled"/>
    <n v="1"/>
    <n v="10"/>
    <s v="AGT047"/>
    <s v="Motor"/>
    <s v="Standard"/>
    <n v="1"/>
    <s v="Valid"/>
    <x v="0"/>
    <x v="0"/>
  </r>
  <r>
    <x v="5895"/>
    <s v="CUST01016"/>
    <s v="POL00661"/>
    <x v="9"/>
    <s v="West"/>
    <n v="183758.87"/>
    <d v="2025-02-16T00:00:00"/>
    <d v="2025-02-17T00:00:00"/>
    <s v="Settled"/>
    <n v="1"/>
    <n v="12"/>
    <s v="AGT006"/>
    <s v="Home"/>
    <s v="Standard"/>
    <n v="1"/>
    <s v="Valid"/>
    <x v="0"/>
    <x v="1"/>
  </r>
  <r>
    <x v="5896"/>
    <s v="CUST01536"/>
    <s v="POL01864"/>
    <x v="9"/>
    <m/>
    <n v="126239.42"/>
    <d v="2025-10-10T00:00:00"/>
    <d v="2025-10-21T00:00:00"/>
    <s v="Rejected"/>
    <n v="11"/>
    <n v="12"/>
    <s v="AGT002"/>
    <s v="Home"/>
    <s v="Standard"/>
    <n v="1"/>
    <s v="Valid"/>
    <x v="3"/>
    <x v="0"/>
  </r>
  <r>
    <x v="5897"/>
    <s v="CUST01323"/>
    <s v="POL01829"/>
    <x v="1"/>
    <s v="South"/>
    <n v="340037.58"/>
    <d v="2025-11-22T00:00:00"/>
    <d v="2025-12-07T00:00:00"/>
    <s v="Rejected"/>
    <n v="15"/>
    <n v="20"/>
    <s v="AGT028"/>
    <s v="Life"/>
    <s v="Standard"/>
    <n v="1"/>
    <s v="Valid"/>
    <x v="1"/>
    <x v="0"/>
  </r>
  <r>
    <x v="5898"/>
    <s v="CUST01171"/>
    <s v="POL02947"/>
    <x v="3"/>
    <s v="West"/>
    <n v="26857.62"/>
    <d v="2025-03-28T00:00:00"/>
    <d v="2025-03-29T00:00:00"/>
    <s v="Settled"/>
    <n v="1"/>
    <n v="10"/>
    <s v="AGT072"/>
    <s v="Motor"/>
    <s v="Standard"/>
    <n v="1"/>
    <s v="Valid"/>
    <x v="3"/>
    <x v="1"/>
  </r>
  <r>
    <x v="5899"/>
    <s v="CUST02010"/>
    <s v="POL01843"/>
    <x v="4"/>
    <s v="Central"/>
    <n v="159813.15"/>
    <d v="2025-05-13T00:00:00"/>
    <d v="2025-05-22T00:00:00"/>
    <s v="Settled"/>
    <n v="9"/>
    <n v="15"/>
    <s v="AGT049"/>
    <s v="Health"/>
    <s v="Standard"/>
    <n v="1"/>
    <s v="Valid"/>
    <x v="3"/>
    <x v="4"/>
  </r>
  <r>
    <x v="5900"/>
    <s v="CUST01128"/>
    <s v="POL01301"/>
    <x v="1"/>
    <s v="East"/>
    <n v="153462.29"/>
    <d v="2025-01-12T00:00:00"/>
    <m/>
    <s v="Pending"/>
    <n v="34"/>
    <n v="20"/>
    <s v="AGT042"/>
    <s v="Life"/>
    <s v="Fraud Review"/>
    <n v="1"/>
    <s v="Valid"/>
    <x v="0"/>
    <x v="3"/>
  </r>
  <r>
    <x v="5901"/>
    <s v="CUST00942"/>
    <s v="POL00564"/>
    <x v="14"/>
    <s v="Central"/>
    <n v="27698.32"/>
    <d v="2025-04-25T00:00:00"/>
    <m/>
    <s v="Under Review"/>
    <n v="23"/>
    <n v="15"/>
    <s v="AGT044"/>
    <s v="Health"/>
    <s v="Manual Review"/>
    <n v="1"/>
    <s v="Valid"/>
    <x v="2"/>
    <x v="4"/>
  </r>
  <r>
    <x v="5902"/>
    <s v="CUST00236"/>
    <s v="POL01044"/>
    <x v="14"/>
    <s v="North"/>
    <n v="108087.58"/>
    <d v="2025-03-12T00:00:00"/>
    <d v="2025-03-17T00:00:00"/>
    <s v="Settled"/>
    <n v="5"/>
    <n v="15"/>
    <s v="AGT044"/>
    <s v="Health"/>
    <s v="Standard"/>
    <n v="1"/>
    <s v="Valid"/>
    <x v="1"/>
    <x v="2"/>
  </r>
  <r>
    <x v="5903"/>
    <s v="CUST01705"/>
    <s v="POL01862"/>
    <x v="4"/>
    <s v="South"/>
    <n v="73919.69"/>
    <d v="2025-07-27T00:00:00"/>
    <d v="2025-08-19T00:00:00"/>
    <s v="Settled"/>
    <n v="23"/>
    <n v="15"/>
    <s v="AGT068"/>
    <s v="Health"/>
    <s v="Manual Review"/>
    <n v="1"/>
    <s v="Valid"/>
    <x v="0"/>
    <x v="0"/>
  </r>
  <r>
    <x v="5904"/>
    <s v="CUST02407"/>
    <s v="POL01181"/>
    <x v="9"/>
    <s v="North"/>
    <n v="94161.58"/>
    <d v="2025-09-20T00:00:00"/>
    <d v="2025-10-02T00:00:00"/>
    <s v="Settled"/>
    <n v="12"/>
    <n v="12"/>
    <s v="AGT026"/>
    <s v="Home"/>
    <s v="Standard"/>
    <n v="1"/>
    <s v="Valid"/>
    <x v="4"/>
    <x v="2"/>
  </r>
  <r>
    <x v="5905"/>
    <s v="CUST01337"/>
    <s v="POL01161"/>
    <x v="9"/>
    <s v="South"/>
    <n v="169936.18"/>
    <d v="2025-01-20T00:00:00"/>
    <d v="2025-01-30T00:00:00"/>
    <s v="Settled"/>
    <n v="10"/>
    <n v="12"/>
    <s v="AGT022"/>
    <s v="Home"/>
    <s v="Standard"/>
    <n v="1"/>
    <s v="Valid"/>
    <x v="0"/>
    <x v="0"/>
  </r>
  <r>
    <x v="5906"/>
    <s v="CUST01977"/>
    <s v="POL00047"/>
    <x v="3"/>
    <s v="West"/>
    <n v="89359.87"/>
    <d v="2025-02-27T00:00:00"/>
    <m/>
    <s v="Under Review"/>
    <n v="9"/>
    <n v="12"/>
    <s v="AGT023"/>
    <s v="Home"/>
    <s v="Standard"/>
    <n v="1"/>
    <s v="Valid"/>
    <x v="1"/>
    <x v="1"/>
  </r>
  <r>
    <x v="5907"/>
    <s v="CUST01388"/>
    <s v="POL03016"/>
    <x v="9"/>
    <s v="North"/>
    <n v="35286.39"/>
    <d v="2025-08-05T00:00:00"/>
    <m/>
    <s v="Pending"/>
    <n v="24"/>
    <n v="12"/>
    <s v="AGT046"/>
    <s v="Home"/>
    <s v="Fraud Review"/>
    <n v="1"/>
    <s v="Valid"/>
    <x v="0"/>
    <x v="2"/>
  </r>
  <r>
    <x v="5908"/>
    <s v="CUST00076"/>
    <s v="POL02678"/>
    <x v="8"/>
    <s v="East"/>
    <n v="240560.95"/>
    <d v="2025-06-02T00:00:00"/>
    <m/>
    <s v="Under Review"/>
    <n v="25"/>
    <n v="20"/>
    <s v="AGT022"/>
    <s v="Life"/>
    <s v="Manual Review"/>
    <n v="1"/>
    <s v="Valid"/>
    <x v="1"/>
    <x v="3"/>
  </r>
  <r>
    <x v="5909"/>
    <s v="CUST00875"/>
    <s v="POL00817"/>
    <x v="3"/>
    <s v="West"/>
    <n v="132633.75"/>
    <d v="2025-10-20T00:00:00"/>
    <d v="2025-11-12T00:00:00"/>
    <s v="Settled"/>
    <n v="23"/>
    <n v="12"/>
    <s v="AGT079"/>
    <s v="Home"/>
    <s v="Fraud Review"/>
    <n v="1"/>
    <s v="Valid"/>
    <x v="1"/>
    <x v="1"/>
  </r>
  <r>
    <x v="5910"/>
    <s v="CUST02177"/>
    <s v="POL00440"/>
    <x v="0"/>
    <s v="West"/>
    <n v="72984.44"/>
    <d v="2025-09-21T00:00:00"/>
    <d v="2025-09-27T00:00:00"/>
    <s v="Settled"/>
    <n v="6"/>
    <n v="10"/>
    <s v="AGT056"/>
    <s v="Motor"/>
    <s v="Fast Track"/>
    <n v="1"/>
    <s v="Valid"/>
    <x v="2"/>
    <x v="1"/>
  </r>
  <r>
    <x v="5911"/>
    <s v="CUST02173"/>
    <s v="POL02672"/>
    <x v="3"/>
    <s v="West"/>
    <n v="97912.44"/>
    <d v="2025-08-30T00:00:00"/>
    <m/>
    <s v="Pending"/>
    <n v="13"/>
    <n v="12"/>
    <s v="AGT026"/>
    <s v="Home"/>
    <s v="Standard"/>
    <n v="1"/>
    <s v="Valid"/>
    <x v="2"/>
    <x v="1"/>
  </r>
  <r>
    <x v="5912"/>
    <s v="CUST00076"/>
    <s v="POL02678"/>
    <x v="2"/>
    <s v="East"/>
    <n v="1437933.22"/>
    <d v="2025-11-21T00:00:00"/>
    <d v="2025-12-10T00:00:00"/>
    <s v="Settled"/>
    <n v="19"/>
    <n v="20"/>
    <s v="AGT021"/>
    <s v="Life"/>
    <s v="Fast Track"/>
    <n v="1"/>
    <s v="Valid"/>
    <x v="1"/>
    <x v="3"/>
  </r>
  <r>
    <x v="5913"/>
    <s v="CUST02238"/>
    <s v="POL02870"/>
    <x v="2"/>
    <s v="Central"/>
    <n v="882323.9"/>
    <d v="2025-05-20T00:00:00"/>
    <d v="2025-06-21T00:00:00"/>
    <s v="Settled"/>
    <n v="32"/>
    <n v="20"/>
    <s v="AGT035"/>
    <s v="Life"/>
    <s v="Manual Review"/>
    <n v="1"/>
    <s v="Valid"/>
    <x v="2"/>
    <x v="4"/>
  </r>
  <r>
    <x v="5914"/>
    <s v="CUST00008"/>
    <s v="POL01752"/>
    <x v="8"/>
    <s v="West"/>
    <n v="137450.26999999999"/>
    <d v="2025-08-08T00:00:00"/>
    <m/>
    <s v="Pending"/>
    <n v="20"/>
    <n v="20"/>
    <s v="AGT069"/>
    <s v="Life"/>
    <s v="Manual Review"/>
    <n v="1"/>
    <s v="Valid"/>
    <x v="4"/>
    <x v="1"/>
  </r>
  <r>
    <x v="5915"/>
    <s v="CUST01822"/>
    <s v="POL02355"/>
    <x v="12"/>
    <s v="Central"/>
    <n v="12318.3"/>
    <d v="2025-02-08T00:00:00"/>
    <d v="2025-02-19T00:00:00"/>
    <s v="Settled"/>
    <n v="11"/>
    <n v="7"/>
    <s v="AGT080"/>
    <s v="Travel"/>
    <s v="Standard"/>
    <n v="1"/>
    <s v="Valid"/>
    <x v="1"/>
    <x v="4"/>
  </r>
  <r>
    <x v="5916"/>
    <s v="CUST00453"/>
    <s v="POL02335"/>
    <x v="6"/>
    <s v="Central"/>
    <n v="260446.66"/>
    <d v="2025-02-02T00:00:00"/>
    <d v="2025-02-16T00:00:00"/>
    <s v="Settled"/>
    <n v="14"/>
    <n v="12"/>
    <s v="AGT043"/>
    <s v="Home"/>
    <s v="Standard"/>
    <n v="1"/>
    <s v="Valid"/>
    <x v="2"/>
    <x v="4"/>
  </r>
  <r>
    <x v="5917"/>
    <s v="CUST02121"/>
    <s v="POL00687"/>
    <x v="8"/>
    <s v="Central"/>
    <n v="599608.6"/>
    <d v="2025-03-22T00:00:00"/>
    <d v="2025-04-18T00:00:00"/>
    <s v="Settled"/>
    <n v="27"/>
    <n v="20"/>
    <s v="AGT012"/>
    <s v="Life"/>
    <s v="Standard"/>
    <n v="1"/>
    <s v="Valid"/>
    <x v="2"/>
    <x v="4"/>
  </r>
  <r>
    <x v="5918"/>
    <s v="CUST00713"/>
    <s v="POL01677"/>
    <x v="5"/>
    <s v="North"/>
    <n v="222370.86"/>
    <d v="2025-04-09T00:00:00"/>
    <d v="2025-04-18T00:00:00"/>
    <s v="Settled"/>
    <n v="9"/>
    <n v="15"/>
    <s v="AGT004"/>
    <s v="Health"/>
    <s v="Standard"/>
    <n v="1"/>
    <s v="Valid"/>
    <x v="0"/>
    <x v="2"/>
  </r>
  <r>
    <x v="5919"/>
    <s v="CUST00002"/>
    <s v="POL00834"/>
    <x v="4"/>
    <s v="East"/>
    <n v="63684.77"/>
    <d v="2025-03-30T00:00:00"/>
    <m/>
    <s v="Under Review"/>
    <n v="20"/>
    <n v="15"/>
    <s v="AGT046"/>
    <s v="Health"/>
    <s v="Standard"/>
    <n v="1"/>
    <s v="Valid"/>
    <x v="0"/>
    <x v="3"/>
  </r>
  <r>
    <x v="5920"/>
    <s v="CUST02162"/>
    <s v="POL02413"/>
    <x v="2"/>
    <s v="South"/>
    <n v="270304.51"/>
    <d v="2025-08-13T00:00:00"/>
    <d v="2025-08-29T00:00:00"/>
    <s v="Settled"/>
    <n v="16"/>
    <n v="20"/>
    <s v="AGT050"/>
    <s v="Life"/>
    <s v="Standard"/>
    <n v="1"/>
    <s v="Valid"/>
    <x v="4"/>
    <x v="0"/>
  </r>
  <r>
    <x v="5921"/>
    <s v="CUST02422"/>
    <s v="POL03108"/>
    <x v="7"/>
    <s v="North"/>
    <n v="9443.4"/>
    <d v="2025-05-09T00:00:00"/>
    <d v="2025-05-23T00:00:00"/>
    <s v="Settled"/>
    <n v="14"/>
    <n v="7"/>
    <s v="AGT030"/>
    <s v="Travel"/>
    <s v="Standard"/>
    <n v="1"/>
    <s v="Valid"/>
    <x v="2"/>
    <x v="2"/>
  </r>
  <r>
    <x v="5922"/>
    <s v="CUST00995"/>
    <s v="POL00245"/>
    <x v="3"/>
    <s v="East"/>
    <n v="120787.65"/>
    <d v="2025-08-23T00:00:00"/>
    <d v="2025-09-07T00:00:00"/>
    <s v="Settled"/>
    <n v="15"/>
    <n v="12"/>
    <s v="AGT072"/>
    <s v="Home"/>
    <s v="Standard"/>
    <n v="1"/>
    <s v="Valid"/>
    <x v="2"/>
    <x v="3"/>
  </r>
  <r>
    <x v="5923"/>
    <s v="CUST00057"/>
    <s v="POL00243"/>
    <x v="9"/>
    <s v="North"/>
    <n v="72624.740000000005"/>
    <d v="2025-02-14T00:00:00"/>
    <d v="2025-02-24T00:00:00"/>
    <s v="Settled"/>
    <n v="10"/>
    <n v="12"/>
    <s v="AGT004"/>
    <s v="Home"/>
    <s v="Fast Track"/>
    <n v="1"/>
    <s v="Valid"/>
    <x v="2"/>
    <x v="2"/>
  </r>
  <r>
    <x v="5924"/>
    <s v="CUST01642"/>
    <s v="POL00846"/>
    <x v="14"/>
    <s v="East"/>
    <n v="51174.06"/>
    <d v="2025-04-29T00:00:00"/>
    <m/>
    <s v="Pending"/>
    <n v="14"/>
    <n v="15"/>
    <s v="AGT025"/>
    <s v="Health"/>
    <s v="Standard"/>
    <n v="1"/>
    <s v="Valid"/>
    <x v="1"/>
    <x v="3"/>
  </r>
  <r>
    <x v="5925"/>
    <s v="CUST01676"/>
    <s v="POL00375"/>
    <x v="5"/>
    <s v="West"/>
    <n v="154947.17000000001"/>
    <d v="2025-07-12T00:00:00"/>
    <d v="2025-07-23T00:00:00"/>
    <s v="Settled"/>
    <n v="11"/>
    <n v="15"/>
    <s v="AGT061"/>
    <s v="Health"/>
    <s v="Fast Track"/>
    <n v="1"/>
    <s v="Valid"/>
    <x v="1"/>
    <x v="1"/>
  </r>
  <r>
    <x v="5926"/>
    <s v="CUST00959"/>
    <s v="POL00029"/>
    <x v="6"/>
    <s v="South"/>
    <n v="99397.95"/>
    <d v="2025-11-28T00:00:00"/>
    <d v="2025-12-10T00:00:00"/>
    <s v="Settled"/>
    <n v="12"/>
    <n v="12"/>
    <s v="AGT020"/>
    <s v="Home"/>
    <s v="Standard"/>
    <n v="1"/>
    <s v="Valid"/>
    <x v="2"/>
    <x v="0"/>
  </r>
  <r>
    <x v="5927"/>
    <s v="CUST01428"/>
    <s v="POL03132"/>
    <x v="11"/>
    <s v="Central"/>
    <n v="111108.97"/>
    <d v="2025-05-03T00:00:00"/>
    <d v="2025-05-13T00:00:00"/>
    <s v="Settled"/>
    <n v="10"/>
    <n v="10"/>
    <s v="AGT016"/>
    <s v="Motor"/>
    <s v="Standard"/>
    <n v="1"/>
    <s v="Valid"/>
    <x v="0"/>
    <x v="4"/>
  </r>
  <r>
    <x v="5928"/>
    <s v="CUST01536"/>
    <s v="POL01864"/>
    <x v="9"/>
    <s v="West"/>
    <m/>
    <d v="2025-07-09T00:00:00"/>
    <d v="2025-07-21T00:00:00"/>
    <s v="Settled"/>
    <n v="12"/>
    <n v="12"/>
    <s v="AGT059"/>
    <s v="Home"/>
    <s v="Standard"/>
    <n v="1"/>
    <s v="Missing Amount"/>
    <x v="3"/>
    <x v="1"/>
  </r>
  <r>
    <x v="5929"/>
    <s v="CUST01767"/>
    <s v="POL02487"/>
    <x v="3"/>
    <s v="West"/>
    <n v="92823.11"/>
    <d v="2025-06-15T00:00:00"/>
    <m/>
    <s v="Under Review"/>
    <n v="1"/>
    <n v="10"/>
    <s v="AGT072"/>
    <s v="Motor"/>
    <s v="Standard"/>
    <n v="1"/>
    <s v="Valid"/>
    <x v="3"/>
    <x v="1"/>
  </r>
  <r>
    <x v="5930"/>
    <s v="CUST01701"/>
    <s v="POL01812"/>
    <x v="14"/>
    <s v="North"/>
    <n v="36216.519999999997"/>
    <d v="2025-01-05T00:00:00"/>
    <d v="2025-01-14T00:00:00"/>
    <s v="Settled"/>
    <n v="9"/>
    <n v="15"/>
    <s v="AGT015"/>
    <s v="Health"/>
    <s v="Standard"/>
    <n v="1"/>
    <s v="Valid"/>
    <x v="2"/>
    <x v="2"/>
  </r>
  <r>
    <x v="5931"/>
    <s v="CUST01389"/>
    <s v="POL02389"/>
    <x v="11"/>
    <s v="Central"/>
    <n v="34221.26"/>
    <d v="2025-04-06T00:00:00"/>
    <d v="2025-04-17T00:00:00"/>
    <s v="Settled"/>
    <n v="11"/>
    <n v="10"/>
    <s v="AGT034"/>
    <s v="Motor"/>
    <s v="Standard"/>
    <n v="1"/>
    <s v="Valid"/>
    <x v="4"/>
    <x v="4"/>
  </r>
  <r>
    <x v="5932"/>
    <s v="CUST00986"/>
    <s v="POL02196"/>
    <x v="5"/>
    <s v="North"/>
    <n v="114129.65"/>
    <d v="2025-04-07T00:00:00"/>
    <d v="2025-05-10T00:00:00"/>
    <s v="Settled"/>
    <n v="33"/>
    <n v="15"/>
    <s v="AGT078"/>
    <s v="Health"/>
    <s v="Fraud Review"/>
    <n v="1"/>
    <s v="Valid"/>
    <x v="0"/>
    <x v="2"/>
  </r>
  <r>
    <x v="5933"/>
    <s v="CUST01059"/>
    <s v="POL00513"/>
    <x v="1"/>
    <s v="West"/>
    <n v="901349.84"/>
    <d v="2025-06-01T00:00:00"/>
    <d v="2025-06-23T00:00:00"/>
    <s v="Settled"/>
    <n v="22"/>
    <n v="20"/>
    <s v="AGT012"/>
    <s v="Life"/>
    <s v="Standard"/>
    <n v="1"/>
    <s v="Valid"/>
    <x v="0"/>
    <x v="1"/>
  </r>
  <r>
    <x v="5934"/>
    <s v="CUST01120"/>
    <s v="POL00482"/>
    <x v="3"/>
    <s v="North"/>
    <n v="88014.32"/>
    <d v="2025-03-03T00:00:00"/>
    <d v="2025-03-11T00:00:00"/>
    <s v="Settled"/>
    <n v="8"/>
    <n v="10"/>
    <s v="AGT012"/>
    <s v="Motor"/>
    <s v="Standard"/>
    <n v="1"/>
    <s v="Valid"/>
    <x v="4"/>
    <x v="2"/>
  </r>
  <r>
    <x v="5935"/>
    <s v="CUST01058"/>
    <s v="POL01565"/>
    <x v="0"/>
    <s v="North"/>
    <n v="65655.009999999995"/>
    <d v="2025-08-27T00:00:00"/>
    <d v="2025-09-03T00:00:00"/>
    <s v="Settled"/>
    <n v="7"/>
    <n v="10"/>
    <s v="AGT020"/>
    <s v="Motor"/>
    <s v="Standard"/>
    <n v="1"/>
    <s v="Valid"/>
    <x v="4"/>
    <x v="2"/>
  </r>
  <r>
    <x v="5936"/>
    <s v="CUST01647"/>
    <s v="POL01188"/>
    <x v="0"/>
    <s v="South"/>
    <n v="172584.07"/>
    <d v="2025-06-08T00:00:00"/>
    <d v="2025-07-01T00:00:00"/>
    <s v="Rejected"/>
    <n v="23"/>
    <n v="10"/>
    <s v="AGT039"/>
    <s v="Motor"/>
    <s v="Manual Review"/>
    <n v="1"/>
    <s v="Valid"/>
    <x v="2"/>
    <x v="0"/>
  </r>
  <r>
    <x v="5937"/>
    <s v="CUST00925"/>
    <s v="POL02691"/>
    <x v="5"/>
    <s v="West"/>
    <n v="73765.990000000005"/>
    <d v="2025-01-30T00:00:00"/>
    <d v="2025-02-12T00:00:00"/>
    <s v="Settled"/>
    <n v="13"/>
    <n v="15"/>
    <s v="AGT067"/>
    <s v="Health"/>
    <s v="Fast Track"/>
    <n v="1"/>
    <s v="Valid"/>
    <x v="2"/>
    <x v="1"/>
  </r>
  <r>
    <x v="5938"/>
    <s v="CUST01766"/>
    <s v="POL00980"/>
    <x v="2"/>
    <s v="Central"/>
    <n v="178755.3"/>
    <d v="2025-04-30T00:00:00"/>
    <m/>
    <s v="Pending"/>
    <n v="21"/>
    <n v="20"/>
    <s v="AGT035"/>
    <s v="Life"/>
    <s v="Standard"/>
    <n v="1"/>
    <s v="Valid"/>
    <x v="1"/>
    <x v="4"/>
  </r>
  <r>
    <x v="5939"/>
    <s v="CUST01289"/>
    <s v="POL01053"/>
    <x v="8"/>
    <s v="West"/>
    <n v="301345.46999999997"/>
    <d v="2025-06-20T00:00:00"/>
    <d v="2025-07-07T00:00:00"/>
    <s v="Rejected"/>
    <n v="17"/>
    <n v="20"/>
    <s v="AGT030"/>
    <s v="Life"/>
    <s v="Standard"/>
    <n v="1"/>
    <s v="Valid"/>
    <x v="3"/>
    <x v="1"/>
  </r>
  <r>
    <x v="5940"/>
    <s v="CUST01166"/>
    <s v="POL01693"/>
    <x v="10"/>
    <s v="West"/>
    <n v="38225.08"/>
    <d v="2025-03-14T00:00:00"/>
    <d v="2025-03-26T00:00:00"/>
    <s v="Settled"/>
    <n v="12"/>
    <n v="7"/>
    <s v="AGT068"/>
    <s v="Travel"/>
    <s v="Fast Track"/>
    <n v="1"/>
    <s v="Valid"/>
    <x v="3"/>
    <x v="1"/>
  </r>
  <r>
    <x v="5941"/>
    <s v="CUST02150"/>
    <s v="POL00617"/>
    <x v="11"/>
    <s v="South"/>
    <n v="28540.71"/>
    <d v="2025-07-26T00:00:00"/>
    <d v="2025-07-31T00:00:00"/>
    <s v="Settled"/>
    <n v="5"/>
    <n v="10"/>
    <s v="AGT021"/>
    <s v="Motor"/>
    <s v="Fast Track"/>
    <n v="1"/>
    <s v="Valid"/>
    <x v="1"/>
    <x v="0"/>
  </r>
  <r>
    <x v="5942"/>
    <s v="CUST01076"/>
    <s v="POL02748"/>
    <x v="3"/>
    <s v="Central"/>
    <n v="70689.399999999994"/>
    <d v="2025-09-12T00:00:00"/>
    <m/>
    <s v="Pending"/>
    <n v="26"/>
    <n v="10"/>
    <s v="AGT030"/>
    <s v="Motor"/>
    <s v="Fraud Review"/>
    <n v="1"/>
    <s v="Valid"/>
    <x v="3"/>
    <x v="4"/>
  </r>
  <r>
    <x v="5943"/>
    <s v="CUST01553"/>
    <s v="POL00036"/>
    <x v="11"/>
    <s v="South"/>
    <n v="21191.55"/>
    <d v="2025-08-12T00:00:00"/>
    <d v="2025-09-10T00:00:00"/>
    <s v="Settled"/>
    <n v="29"/>
    <n v="10"/>
    <s v="AGT020"/>
    <s v="Motor"/>
    <s v="Fraud Review"/>
    <n v="1"/>
    <s v="Valid"/>
    <x v="1"/>
    <x v="0"/>
  </r>
  <r>
    <x v="5944"/>
    <s v="CUST00060"/>
    <s v="POL02713"/>
    <x v="9"/>
    <s v="Central"/>
    <n v="90482.02"/>
    <d v="2025-08-13T00:00:00"/>
    <m/>
    <s v="Pending"/>
    <n v="18"/>
    <n v="12"/>
    <s v="AGT009"/>
    <s v="Home"/>
    <s v="Standard"/>
    <n v="1"/>
    <s v="Valid"/>
    <x v="2"/>
    <x v="4"/>
  </r>
  <r>
    <x v="5945"/>
    <s v="CUST01742"/>
    <s v="POL01993"/>
    <x v="1"/>
    <s v="West"/>
    <n v="270962.03000000003"/>
    <d v="2025-11-05T00:00:00"/>
    <d v="2025-11-26T00:00:00"/>
    <s v="Settled"/>
    <n v="21"/>
    <n v="20"/>
    <s v="AGT047"/>
    <s v="Life"/>
    <s v="Standard"/>
    <n v="1"/>
    <s v="Valid"/>
    <x v="0"/>
    <x v="1"/>
  </r>
  <r>
    <x v="5946"/>
    <s v="CUST01137"/>
    <s v="POL02842"/>
    <x v="0"/>
    <s v="South"/>
    <n v="63652.15"/>
    <d v="2025-06-25T00:00:00"/>
    <d v="2025-07-04T00:00:00"/>
    <s v="Settled"/>
    <n v="9"/>
    <n v="10"/>
    <s v="AGT078"/>
    <s v="Motor"/>
    <s v="Standard"/>
    <n v="1"/>
    <s v="Valid"/>
    <x v="0"/>
    <x v="0"/>
  </r>
  <r>
    <x v="5947"/>
    <s v="CUST01231"/>
    <s v="POL00941"/>
    <x v="11"/>
    <s v="South"/>
    <n v="18204.7"/>
    <d v="2025-09-18T00:00:00"/>
    <d v="2025-10-03T00:00:00"/>
    <s v="Settled"/>
    <n v="15"/>
    <n v="10"/>
    <s v="AGT021"/>
    <s v="Motor"/>
    <s v="Manual Review"/>
    <n v="1"/>
    <s v="Valid"/>
    <x v="4"/>
    <x v="0"/>
  </r>
  <r>
    <x v="5948"/>
    <s v="CUST01808"/>
    <s v="POL02881"/>
    <x v="5"/>
    <s v="West"/>
    <n v="90738.27"/>
    <d v="2025-04-25T00:00:00"/>
    <d v="2025-05-22T00:00:00"/>
    <s v="Settled"/>
    <n v="27"/>
    <n v="15"/>
    <s v="AGT006"/>
    <s v="Health"/>
    <s v="Fraud Review"/>
    <n v="1"/>
    <s v="Valid"/>
    <x v="3"/>
    <x v="1"/>
  </r>
  <r>
    <x v="5949"/>
    <s v="CUST00106"/>
    <s v="POL02764"/>
    <x v="5"/>
    <s v="Central"/>
    <n v="150009.75"/>
    <d v="2025-09-04T00:00:00"/>
    <d v="2025-09-26T00:00:00"/>
    <s v="Settled"/>
    <n v="22"/>
    <n v="15"/>
    <s v="AGT075"/>
    <s v="Health"/>
    <s v="Standard"/>
    <n v="1"/>
    <s v="Valid"/>
    <x v="2"/>
    <x v="4"/>
  </r>
  <r>
    <x v="5950"/>
    <s v="CUST02183"/>
    <s v="POL01462"/>
    <x v="9"/>
    <s v="West"/>
    <n v="274712.03000000003"/>
    <d v="2025-07-14T00:00:00"/>
    <m/>
    <s v="Under Review"/>
    <n v="24"/>
    <n v="12"/>
    <s v="AGT009"/>
    <s v="Home"/>
    <s v="Standard"/>
    <n v="1"/>
    <s v="Valid"/>
    <x v="0"/>
    <x v="1"/>
  </r>
  <r>
    <x v="5951"/>
    <s v="CUST01254"/>
    <s v="POL00908"/>
    <x v="2"/>
    <s v="Central"/>
    <n v="771389.49"/>
    <d v="2025-10-17T00:00:00"/>
    <d v="2025-11-19T00:00:00"/>
    <s v="Settled"/>
    <n v="33"/>
    <n v="20"/>
    <s v="AGT004"/>
    <s v="Life"/>
    <s v="Fraud Review"/>
    <n v="1"/>
    <s v="Valid"/>
    <x v="0"/>
    <x v="4"/>
  </r>
  <r>
    <x v="5952"/>
    <s v="CUST00147"/>
    <s v="POL00631"/>
    <x v="14"/>
    <s v="Central"/>
    <n v="86414.02"/>
    <d v="2025-01-26T00:00:00"/>
    <d v="2025-02-12T00:00:00"/>
    <s v="Settled"/>
    <n v="17"/>
    <n v="15"/>
    <s v="AGT059"/>
    <s v="Health"/>
    <s v="Standard"/>
    <n v="1"/>
    <s v="Valid"/>
    <x v="0"/>
    <x v="4"/>
  </r>
  <r>
    <x v="5953"/>
    <s v="CUST01840"/>
    <s v="POL00486"/>
    <x v="1"/>
    <s v="South"/>
    <n v="1502428.7"/>
    <d v="2025-11-02T00:00:00"/>
    <m/>
    <s v="Pending"/>
    <n v="27"/>
    <n v="20"/>
    <s v="AGT013"/>
    <s v="Life"/>
    <s v="Manual Review"/>
    <n v="1"/>
    <s v="Valid"/>
    <x v="0"/>
    <x v="0"/>
  </r>
  <r>
    <x v="5954"/>
    <s v="CUST00055"/>
    <s v="POL01866"/>
    <x v="2"/>
    <s v="East"/>
    <n v="183044.58"/>
    <d v="2025-03-19T00:00:00"/>
    <d v="2025-04-21T00:00:00"/>
    <s v="Settled"/>
    <n v="33"/>
    <n v="20"/>
    <s v="AGT080"/>
    <s v="Life"/>
    <s v="Fraud Review"/>
    <n v="1"/>
    <s v="Valid"/>
    <x v="3"/>
    <x v="3"/>
  </r>
  <r>
    <x v="5955"/>
    <s v="CUST00295"/>
    <s v="POL03074"/>
    <x v="10"/>
    <s v="East"/>
    <n v="18685.64"/>
    <d v="2025-10-08T00:00:00"/>
    <d v="2025-10-14T00:00:00"/>
    <s v="Settled"/>
    <n v="6"/>
    <n v="7"/>
    <s v="AGT035"/>
    <s v="Travel"/>
    <s v="Standard"/>
    <n v="1"/>
    <s v="Valid"/>
    <x v="0"/>
    <x v="3"/>
  </r>
  <r>
    <x v="5956"/>
    <s v="CUST01360"/>
    <s v="POL01811"/>
    <x v="12"/>
    <s v="North"/>
    <n v="30354.78"/>
    <d v="2025-05-07T00:00:00"/>
    <d v="2025-05-20T00:00:00"/>
    <s v="Settled"/>
    <n v="13"/>
    <n v="7"/>
    <s v="AGT054"/>
    <s v="Travel"/>
    <s v="Standard"/>
    <n v="1"/>
    <s v="Valid"/>
    <x v="2"/>
    <x v="2"/>
  </r>
  <r>
    <x v="5957"/>
    <s v="CUST00453"/>
    <s v="POL03088"/>
    <x v="11"/>
    <s v="West"/>
    <n v="111280.89"/>
    <d v="2025-07-25T00:00:00"/>
    <d v="2025-08-03T00:00:00"/>
    <s v="Settled"/>
    <n v="9"/>
    <n v="10"/>
    <s v="AGT017"/>
    <s v="Motor"/>
    <s v="Standard"/>
    <n v="1"/>
    <s v="Valid"/>
    <x v="2"/>
    <x v="1"/>
  </r>
  <r>
    <x v="5958"/>
    <s v="CUST00402"/>
    <s v="POL02419"/>
    <x v="10"/>
    <s v="South"/>
    <n v="45573.41"/>
    <d v="2025-04-22T00:00:00"/>
    <d v="2025-04-28T00:00:00"/>
    <s v="Settled"/>
    <n v="6"/>
    <n v="7"/>
    <s v="AGT017"/>
    <s v="Travel"/>
    <s v="Standard"/>
    <n v="1"/>
    <s v="Valid"/>
    <x v="4"/>
    <x v="0"/>
  </r>
  <r>
    <x v="5959"/>
    <s v="CUST00732"/>
    <s v="POL02193"/>
    <x v="11"/>
    <s v="West"/>
    <n v="13943.01"/>
    <d v="2025-10-09T00:00:00"/>
    <m/>
    <s v="Under Review"/>
    <n v="8"/>
    <n v="10"/>
    <s v="AGT063"/>
    <s v="Motor"/>
    <s v="Standard"/>
    <n v="1"/>
    <s v="Valid"/>
    <x v="2"/>
    <x v="1"/>
  </r>
  <r>
    <x v="5960"/>
    <s v="CUST01920"/>
    <s v="POL02320"/>
    <x v="6"/>
    <s v="East"/>
    <n v="58774.17"/>
    <d v="2025-08-31T00:00:00"/>
    <d v="2025-09-22T00:00:00"/>
    <s v="Settled"/>
    <n v="22"/>
    <n v="12"/>
    <s v="AGT041"/>
    <s v="Home"/>
    <s v="Manual Review"/>
    <n v="1"/>
    <s v="Valid"/>
    <x v="1"/>
    <x v="3"/>
  </r>
  <r>
    <x v="5961"/>
    <s v="CUST02248"/>
    <s v="POL02971"/>
    <x v="2"/>
    <s v="West"/>
    <n v="493959.99"/>
    <d v="2025-04-20T00:00:00"/>
    <d v="2025-05-10T00:00:00"/>
    <s v="Settled"/>
    <n v="20"/>
    <n v="20"/>
    <s v="AGT074"/>
    <s v="Life"/>
    <s v="Standard"/>
    <n v="1"/>
    <s v="Valid"/>
    <x v="1"/>
    <x v="1"/>
  </r>
  <r>
    <x v="5962"/>
    <s v="CUST00458"/>
    <s v="POL02746"/>
    <x v="1"/>
    <s v="East"/>
    <n v="168370.69"/>
    <d v="2025-02-14T00:00:00"/>
    <d v="2025-03-09T00:00:00"/>
    <s v="Settled"/>
    <n v="23"/>
    <n v="20"/>
    <s v="AGT074"/>
    <s v="Life"/>
    <s v="Manual Review"/>
    <n v="1"/>
    <s v="Valid"/>
    <x v="2"/>
    <x v="3"/>
  </r>
  <r>
    <x v="5963"/>
    <s v="CUST01975"/>
    <s v="POL00518"/>
    <x v="3"/>
    <s v="East"/>
    <n v="59782.29"/>
    <d v="2025-11-14T00:00:00"/>
    <m/>
    <s v="Under Review"/>
    <n v="5"/>
    <n v="10"/>
    <s v="AGT049"/>
    <s v="Motor"/>
    <s v="Standard"/>
    <n v="1"/>
    <s v="Valid"/>
    <x v="1"/>
    <x v="3"/>
  </r>
  <r>
    <x v="5964"/>
    <s v="CUST00771"/>
    <s v="POL01872"/>
    <x v="0"/>
    <s v="North"/>
    <n v="82089.03"/>
    <d v="2025-11-22T00:00:00"/>
    <d v="2025-12-10T00:00:00"/>
    <s v="Settled"/>
    <n v="18"/>
    <n v="10"/>
    <s v="AGT063"/>
    <s v="Motor"/>
    <s v="Fraud Review"/>
    <n v="1"/>
    <s v="Valid"/>
    <x v="4"/>
    <x v="2"/>
  </r>
  <r>
    <x v="5965"/>
    <s v="CUST01450"/>
    <s v="POL01474"/>
    <x v="11"/>
    <s v="West"/>
    <n v="89011.13"/>
    <d v="2025-02-27T00:00:00"/>
    <d v="2025-03-01T00:00:00"/>
    <s v="Settled"/>
    <n v="2"/>
    <n v="10"/>
    <s v="AGT069"/>
    <s v="Motor"/>
    <s v="Standard"/>
    <n v="1"/>
    <s v="Valid"/>
    <x v="3"/>
    <x v="1"/>
  </r>
  <r>
    <x v="5966"/>
    <s v="CUST01577"/>
    <s v="POL02814"/>
    <x v="9"/>
    <s v="South"/>
    <n v="192466.63"/>
    <d v="2025-04-17T00:00:00"/>
    <d v="2025-05-04T00:00:00"/>
    <s v="Settled"/>
    <n v="17"/>
    <n v="12"/>
    <s v="AGT047"/>
    <s v="Home"/>
    <s v="Manual Review"/>
    <n v="1"/>
    <s v="Valid"/>
    <x v="0"/>
    <x v="0"/>
  </r>
  <r>
    <x v="5967"/>
    <s v="CUST00296"/>
    <s v="POL00654"/>
    <x v="11"/>
    <s v="East"/>
    <n v="148504.47"/>
    <d v="2025-03-18T00:00:00"/>
    <m/>
    <s v="Under Review"/>
    <n v="14"/>
    <n v="10"/>
    <s v="AGT065"/>
    <s v="Motor"/>
    <s v="Standard"/>
    <n v="1"/>
    <s v="Valid"/>
    <x v="1"/>
    <x v="3"/>
  </r>
  <r>
    <x v="5968"/>
    <s v="CUST01716"/>
    <s v="POL02624"/>
    <x v="9"/>
    <s v="West"/>
    <n v="165944.21"/>
    <d v="2025-03-17T00:00:00"/>
    <m/>
    <s v="Under Review"/>
    <n v="27"/>
    <n v="12"/>
    <s v="AGT003"/>
    <s v="Home"/>
    <s v="Fraud Review"/>
    <n v="1"/>
    <s v="Valid"/>
    <x v="2"/>
    <x v="1"/>
  </r>
  <r>
    <x v="5969"/>
    <s v="CUST00095"/>
    <s v="POL01533"/>
    <x v="11"/>
    <s v="East"/>
    <n v="29269.29"/>
    <d v="2025-02-22T00:00:00"/>
    <d v="2025-03-12T00:00:00"/>
    <s v="Settled"/>
    <n v="18"/>
    <n v="10"/>
    <s v="AGT013"/>
    <s v="Motor"/>
    <s v="Standard"/>
    <n v="1"/>
    <s v="Valid"/>
    <x v="3"/>
    <x v="3"/>
  </r>
  <r>
    <x v="5970"/>
    <s v="CUST02324"/>
    <s v="POL02984"/>
    <x v="8"/>
    <s v="South"/>
    <n v="439205.46"/>
    <d v="2025-09-01T00:00:00"/>
    <d v="2025-09-09T00:00:00"/>
    <s v="Settled"/>
    <n v="8"/>
    <n v="20"/>
    <s v="AGT038"/>
    <s v="Life"/>
    <s v="Fast Track"/>
    <n v="1"/>
    <s v="Valid"/>
    <x v="0"/>
    <x v="0"/>
  </r>
  <r>
    <x v="5971"/>
    <s v="CUST00740"/>
    <s v="POL02532"/>
    <x v="14"/>
    <s v="South"/>
    <n v="171706.89"/>
    <d v="2025-09-17T00:00:00"/>
    <d v="2025-09-26T00:00:00"/>
    <s v="Settled"/>
    <n v="9"/>
    <n v="15"/>
    <s v="AGT007"/>
    <s v="Health"/>
    <s v="Standard"/>
    <n v="1"/>
    <s v="Valid"/>
    <x v="3"/>
    <x v="0"/>
  </r>
  <r>
    <x v="5972"/>
    <s v="CUST01779"/>
    <s v="POL01104"/>
    <x v="3"/>
    <s v="East"/>
    <n v="87283.14"/>
    <d v="2025-07-22T00:00:00"/>
    <d v="2025-07-23T00:00:00"/>
    <s v="Rejected"/>
    <n v="1"/>
    <n v="10"/>
    <s v="AGT037"/>
    <s v="Motor"/>
    <s v="Fast Track"/>
    <n v="1"/>
    <s v="Valid"/>
    <x v="3"/>
    <x v="3"/>
  </r>
  <r>
    <x v="5973"/>
    <s v="CUST00624"/>
    <s v="POL02704"/>
    <x v="2"/>
    <s v="South"/>
    <n v="693745.83"/>
    <d v="2025-05-26T00:00:00"/>
    <d v="2025-06-08T00:00:00"/>
    <s v="Settled"/>
    <n v="13"/>
    <n v="20"/>
    <s v="AGT051"/>
    <s v="Life"/>
    <s v="Standard"/>
    <n v="1"/>
    <s v="Valid"/>
    <x v="1"/>
    <x v="0"/>
  </r>
  <r>
    <x v="5974"/>
    <s v="CUST00334"/>
    <s v="POL00600"/>
    <x v="1"/>
    <s v="South"/>
    <n v="350090.25"/>
    <d v="2025-11-24T00:00:00"/>
    <d v="2025-12-10T00:00:00"/>
    <s v="Rejected"/>
    <n v="16"/>
    <n v="20"/>
    <s v="AGT030"/>
    <s v="Life"/>
    <s v="Standard"/>
    <n v="1"/>
    <s v="Valid"/>
    <x v="0"/>
    <x v="0"/>
  </r>
  <r>
    <x v="5975"/>
    <s v="CUST00512"/>
    <s v="POL00014"/>
    <x v="9"/>
    <s v="South"/>
    <n v="101284.66"/>
    <d v="2025-09-04T00:00:00"/>
    <d v="2025-09-16T00:00:00"/>
    <s v="Settled"/>
    <n v="12"/>
    <n v="12"/>
    <s v="AGT079"/>
    <s v="Home"/>
    <s v="Manual Review"/>
    <n v="1"/>
    <s v="Valid"/>
    <x v="4"/>
    <x v="0"/>
  </r>
  <r>
    <x v="5976"/>
    <s v="CUST02092"/>
    <s v="POL01622"/>
    <x v="4"/>
    <s v="East"/>
    <n v="49013.08"/>
    <d v="2025-01-20T00:00:00"/>
    <m/>
    <s v="Under Review"/>
    <n v="23"/>
    <n v="15"/>
    <s v="AGT070"/>
    <s v="Health"/>
    <s v="Standard"/>
    <n v="1"/>
    <s v="Valid"/>
    <x v="1"/>
    <x v="3"/>
  </r>
  <r>
    <x v="5977"/>
    <s v="CUST00939"/>
    <s v="POL01247"/>
    <x v="3"/>
    <s v="East"/>
    <n v="243888.07"/>
    <d v="2025-06-20T00:00:00"/>
    <d v="2025-07-22T00:00:00"/>
    <s v="Rejected"/>
    <n v="32"/>
    <n v="10"/>
    <s v="AGT067"/>
    <s v="Motor"/>
    <s v="Fraud Review"/>
    <n v="1"/>
    <s v="Valid"/>
    <x v="2"/>
    <x v="3"/>
  </r>
  <r>
    <x v="5978"/>
    <s v="CUST02224"/>
    <s v="POL00403"/>
    <x v="10"/>
    <s v="East"/>
    <n v="15206.86"/>
    <d v="2025-02-26T00:00:00"/>
    <d v="2025-03-06T00:00:00"/>
    <s v="Settled"/>
    <n v="8"/>
    <n v="7"/>
    <s v="AGT057"/>
    <s v="Travel"/>
    <s v="Standard"/>
    <n v="1"/>
    <s v="Valid"/>
    <x v="1"/>
    <x v="3"/>
  </r>
  <r>
    <x v="5979"/>
    <s v="CUST02412"/>
    <s v="POL03182"/>
    <x v="5"/>
    <s v="East"/>
    <n v="84736.03"/>
    <d v="2025-05-15T00:00:00"/>
    <d v="2025-06-19T00:00:00"/>
    <s v="Settled"/>
    <n v="35"/>
    <n v="15"/>
    <s v="AGT050"/>
    <s v="Health"/>
    <s v="Fraud Review"/>
    <n v="1"/>
    <s v="Valid"/>
    <x v="1"/>
    <x v="3"/>
  </r>
  <r>
    <x v="5980"/>
    <s v="CUST00626"/>
    <s v="POL00126"/>
    <x v="14"/>
    <s v="East"/>
    <n v="67428.13"/>
    <d v="2025-05-12T00:00:00"/>
    <d v="2025-05-23T00:00:00"/>
    <s v="Settled"/>
    <n v="11"/>
    <n v="15"/>
    <s v="AGT053"/>
    <s v="Health"/>
    <s v="Standard"/>
    <n v="1"/>
    <s v="Valid"/>
    <x v="2"/>
    <x v="3"/>
  </r>
  <r>
    <x v="5981"/>
    <s v="CUST01441"/>
    <s v="POL01886"/>
    <x v="3"/>
    <s v="South"/>
    <n v="27307.38"/>
    <d v="2025-10-27T00:00:00"/>
    <d v="2025-11-03T00:00:00"/>
    <s v="Settled"/>
    <n v="7"/>
    <n v="10"/>
    <s v="AGT009"/>
    <s v="Motor"/>
    <s v="Standard"/>
    <n v="1"/>
    <s v="Valid"/>
    <x v="2"/>
    <x v="0"/>
  </r>
  <r>
    <x v="5982"/>
    <s v="CUST01966"/>
    <s v="POL00836"/>
    <x v="6"/>
    <s v="Central"/>
    <n v="195936.66"/>
    <d v="2025-10-02T00:00:00"/>
    <m/>
    <s v="Pending"/>
    <n v="22"/>
    <n v="12"/>
    <s v="AGT076"/>
    <s v="Home"/>
    <s v="Manual Review"/>
    <n v="1"/>
    <s v="Valid"/>
    <x v="2"/>
    <x v="4"/>
  </r>
  <r>
    <x v="5983"/>
    <s v="CUST00102"/>
    <s v="POL00948"/>
    <x v="8"/>
    <s v="East"/>
    <n v="414926.87"/>
    <d v="2025-05-25T00:00:00"/>
    <d v="2025-06-19T00:00:00"/>
    <s v="Rejected"/>
    <n v="25"/>
    <n v="20"/>
    <s v="AGT063"/>
    <s v="Life"/>
    <s v="Manual Review"/>
    <n v="1"/>
    <s v="Valid"/>
    <x v="0"/>
    <x v="3"/>
  </r>
  <r>
    <x v="5984"/>
    <s v="CUST00939"/>
    <s v="POL00676"/>
    <x v="4"/>
    <s v="West"/>
    <n v="99607.44"/>
    <d v="2025-09-15T00:00:00"/>
    <m/>
    <s v="Under Review"/>
    <n v="21"/>
    <n v="15"/>
    <s v="AGT024"/>
    <s v="Health"/>
    <s v="Manual Review"/>
    <n v="1"/>
    <s v="Valid"/>
    <x v="2"/>
    <x v="1"/>
  </r>
  <r>
    <x v="5985"/>
    <s v="CUST01083"/>
    <s v="POL01245"/>
    <x v="8"/>
    <s v="East"/>
    <n v="199534.51"/>
    <d v="2025-07-26T00:00:00"/>
    <d v="2025-08-22T00:00:00"/>
    <s v="Settled"/>
    <n v="27"/>
    <n v="20"/>
    <s v="AGT055"/>
    <s v="Life"/>
    <s v="Manual Review"/>
    <n v="1"/>
    <s v="Valid"/>
    <x v="3"/>
    <x v="3"/>
  </r>
  <r>
    <x v="5986"/>
    <s v="CUST01634"/>
    <s v="POL02136"/>
    <x v="11"/>
    <s v="South"/>
    <n v="93745.67"/>
    <d v="2025-07-05T00:00:00"/>
    <m/>
    <s v="Under Review"/>
    <n v="17"/>
    <n v="10"/>
    <s v="AGT034"/>
    <s v="Motor"/>
    <s v="Manual Review"/>
    <n v="1"/>
    <s v="Valid"/>
    <x v="1"/>
    <x v="0"/>
  </r>
  <r>
    <x v="5987"/>
    <s v="CUST00193"/>
    <s v="POL01033"/>
    <x v="5"/>
    <s v="West"/>
    <n v="71731.34"/>
    <d v="2025-10-14T00:00:00"/>
    <m/>
    <s v="Under Review"/>
    <n v="32"/>
    <n v="15"/>
    <s v="AGT075"/>
    <s v="Health"/>
    <s v="Fraud Review"/>
    <n v="1"/>
    <s v="Valid"/>
    <x v="4"/>
    <x v="1"/>
  </r>
  <r>
    <x v="5988"/>
    <s v="CUST01080"/>
    <s v="POL02310"/>
    <x v="2"/>
    <s v="North"/>
    <n v="410120.47"/>
    <d v="2025-07-28T00:00:00"/>
    <d v="2025-08-18T00:00:00"/>
    <s v="Settled"/>
    <n v="21"/>
    <n v="20"/>
    <s v="AGT043"/>
    <s v="Life"/>
    <s v="Standard"/>
    <n v="1"/>
    <s v="Valid"/>
    <x v="2"/>
    <x v="2"/>
  </r>
  <r>
    <x v="5989"/>
    <s v="CUST02093"/>
    <s v="POL01433"/>
    <x v="3"/>
    <s v="Central"/>
    <n v="165319.01"/>
    <d v="2025-03-13T00:00:00"/>
    <m/>
    <s v="Under Review"/>
    <n v="12"/>
    <n v="10"/>
    <s v="AGT057"/>
    <s v="Motor"/>
    <s v="Standard"/>
    <n v="1"/>
    <s v="Valid"/>
    <x v="0"/>
    <x v="4"/>
  </r>
  <r>
    <x v="5990"/>
    <s v="CUST01452"/>
    <s v="POL02513"/>
    <x v="5"/>
    <s v="East"/>
    <n v="17362.650000000001"/>
    <d v="2025-05-13T00:00:00"/>
    <d v="2025-05-29T00:00:00"/>
    <s v="Settled"/>
    <n v="16"/>
    <n v="15"/>
    <s v="AGT016"/>
    <s v="Health"/>
    <s v="Manual Review"/>
    <n v="1"/>
    <s v="Valid"/>
    <x v="4"/>
    <x v="3"/>
  </r>
  <r>
    <x v="5991"/>
    <s v="CUST00006"/>
    <s v="POL01423"/>
    <x v="2"/>
    <s v="North"/>
    <n v="575457.56999999995"/>
    <d v="2025-05-15T00:00:00"/>
    <d v="2025-06-04T00:00:00"/>
    <s v="Settled"/>
    <n v="20"/>
    <n v="20"/>
    <s v="AGT009"/>
    <s v="Life"/>
    <s v="Standard"/>
    <n v="1"/>
    <s v="Valid"/>
    <x v="2"/>
    <x v="2"/>
  </r>
  <r>
    <x v="5992"/>
    <s v="CUST02499"/>
    <s v="POL01170"/>
    <x v="14"/>
    <s v="South"/>
    <n v="397583.83"/>
    <d v="2025-10-09T00:00:00"/>
    <m/>
    <s v="Pending"/>
    <n v="9"/>
    <n v="15"/>
    <s v="AGT073"/>
    <s v="Health"/>
    <s v="Fast Track"/>
    <n v="1"/>
    <s v="Valid"/>
    <x v="3"/>
    <x v="0"/>
  </r>
  <r>
    <x v="5993"/>
    <s v="CUST02092"/>
    <s v="POL01622"/>
    <x v="14"/>
    <s v="West"/>
    <n v="260134.77"/>
    <d v="2025-02-18T00:00:00"/>
    <d v="2025-03-01T00:00:00"/>
    <s v="Settled"/>
    <n v="11"/>
    <n v="15"/>
    <s v="AGT049"/>
    <s v="Health"/>
    <s v="Fast Track"/>
    <n v="1"/>
    <s v="Valid"/>
    <x v="1"/>
    <x v="1"/>
  </r>
  <r>
    <x v="5994"/>
    <s v="CUST01391"/>
    <s v="POL02198"/>
    <x v="12"/>
    <s v="North"/>
    <n v="49582.559999999998"/>
    <d v="2025-06-09T00:00:00"/>
    <d v="2025-06-10T00:00:00"/>
    <s v="Settled"/>
    <n v="1"/>
    <n v="7"/>
    <s v="AGT054"/>
    <s v="Travel"/>
    <s v="Fast Track"/>
    <n v="1"/>
    <s v="Valid"/>
    <x v="2"/>
    <x v="2"/>
  </r>
  <r>
    <x v="5995"/>
    <s v="CUST00451"/>
    <s v="POL01487"/>
    <x v="9"/>
    <s v="South"/>
    <n v="243645.24"/>
    <d v="2025-07-01T00:00:00"/>
    <d v="2025-07-15T00:00:00"/>
    <s v="Settled"/>
    <n v="14"/>
    <n v="12"/>
    <s v="AGT033"/>
    <s v="Home"/>
    <s v="Standard"/>
    <n v="1"/>
    <s v="Valid"/>
    <x v="2"/>
    <x v="0"/>
  </r>
  <r>
    <x v="5996"/>
    <s v="CUST00261"/>
    <s v="POL02900"/>
    <x v="4"/>
    <s v="Central"/>
    <n v="48930.879999999997"/>
    <d v="2025-11-15T00:00:00"/>
    <d v="2025-12-09T00:00:00"/>
    <s v="Settled"/>
    <n v="24"/>
    <n v="15"/>
    <s v="AGT051"/>
    <s v="Health"/>
    <s v="Fraud Review"/>
    <n v="1"/>
    <s v="Valid"/>
    <x v="0"/>
    <x v="4"/>
  </r>
  <r>
    <x v="5997"/>
    <s v="CUST00336"/>
    <s v="POL01652"/>
    <x v="12"/>
    <s v="South"/>
    <n v="35072.339999999997"/>
    <d v="2025-09-21T00:00:00"/>
    <d v="2025-09-27T00:00:00"/>
    <s v="Settled"/>
    <n v="6"/>
    <n v="7"/>
    <s v="AGT034"/>
    <s v="Travel"/>
    <s v="Standard"/>
    <n v="1"/>
    <s v="Valid"/>
    <x v="0"/>
    <x v="0"/>
  </r>
  <r>
    <x v="5998"/>
    <s v="CUST00102"/>
    <s v="POL00948"/>
    <x v="2"/>
    <s v="North"/>
    <n v="272134.03999999998"/>
    <d v="2025-03-29T00:00:00"/>
    <d v="2025-04-13T00:00:00"/>
    <s v="Settled"/>
    <n v="15"/>
    <n v="20"/>
    <s v="AGT051"/>
    <s v="Life"/>
    <s v="Standard"/>
    <n v="1"/>
    <s v="Valid"/>
    <x v="0"/>
    <x v="2"/>
  </r>
  <r>
    <x v="5999"/>
    <s v="CUST00206"/>
    <s v="POL00090"/>
    <x v="3"/>
    <s v="North"/>
    <n v="81192.89"/>
    <d v="2025-01-19T00:00:00"/>
    <d v="2025-02-05T00:00:00"/>
    <s v="Settled"/>
    <n v="17"/>
    <n v="12"/>
    <s v="AGT051"/>
    <s v="Home"/>
    <s v="Fraud Review"/>
    <n v="1"/>
    <s v="Valid"/>
    <x v="1"/>
    <x v="2"/>
  </r>
  <r>
    <x v="6000"/>
    <s v="CUST00023"/>
    <s v="POL01257"/>
    <x v="1"/>
    <s v="East"/>
    <n v="570308.03"/>
    <d v="2025-02-12T00:00:00"/>
    <d v="2025-03-19T00:00:00"/>
    <s v="Settled"/>
    <n v="35"/>
    <n v="20"/>
    <s v="AGT018"/>
    <s v="Life"/>
    <s v="Fraud Review"/>
    <n v="1"/>
    <s v="Valid"/>
    <x v="3"/>
    <x v="3"/>
  </r>
  <r>
    <x v="6001"/>
    <s v="CUST00739"/>
    <s v="POL00175"/>
    <x v="4"/>
    <s v="East"/>
    <n v="74759.759999999995"/>
    <d v="2025-01-21T00:00:00"/>
    <d v="2025-02-07T00:00:00"/>
    <s v="Settled"/>
    <n v="17"/>
    <n v="15"/>
    <s v="AGT072"/>
    <s v="Health"/>
    <s v="Standard"/>
    <n v="1"/>
    <s v="Valid"/>
    <x v="3"/>
    <x v="3"/>
  </r>
  <r>
    <x v="6002"/>
    <s v="CUST01730"/>
    <s v="POL00115"/>
    <x v="2"/>
    <s v="West"/>
    <n v="89880.22"/>
    <d v="2025-05-16T00:00:00"/>
    <d v="2025-05-25T00:00:00"/>
    <s v="Settled"/>
    <n v="9"/>
    <n v="20"/>
    <s v="AGT076"/>
    <s v="Life"/>
    <s v="Fast Track"/>
    <n v="1"/>
    <s v="Valid"/>
    <x v="3"/>
    <x v="1"/>
  </r>
  <r>
    <x v="6003"/>
    <s v="CUST01647"/>
    <s v="POL01188"/>
    <x v="3"/>
    <s v="Central"/>
    <n v="86434.65"/>
    <d v="2025-09-05T00:00:00"/>
    <d v="2025-09-14T00:00:00"/>
    <s v="Settled"/>
    <n v="9"/>
    <n v="10"/>
    <s v="AGT061"/>
    <s v="Motor"/>
    <s v="Fast Track"/>
    <n v="1"/>
    <s v="Valid"/>
    <x v="2"/>
    <x v="4"/>
  </r>
  <r>
    <x v="6004"/>
    <s v="CUST00818"/>
    <s v="POL00930"/>
    <x v="0"/>
    <s v="North"/>
    <n v="63838.62"/>
    <d v="2025-08-08T00:00:00"/>
    <d v="2025-08-16T00:00:00"/>
    <s v="Settled"/>
    <n v="8"/>
    <n v="10"/>
    <s v="AGT002"/>
    <s v="Motor"/>
    <s v="Standard"/>
    <n v="1"/>
    <s v="Valid"/>
    <x v="2"/>
    <x v="2"/>
  </r>
  <r>
    <x v="6005"/>
    <s v="CUST00670"/>
    <s v="POL02832"/>
    <x v="3"/>
    <s v="North"/>
    <n v="101994.92"/>
    <d v="2025-08-26T00:00:00"/>
    <m/>
    <s v="Pending"/>
    <n v="5"/>
    <n v="10"/>
    <s v="AGT002"/>
    <s v="Motor"/>
    <s v="Standard"/>
    <n v="1"/>
    <s v="Valid"/>
    <x v="1"/>
    <x v="2"/>
  </r>
  <r>
    <x v="6006"/>
    <s v="CUST01183"/>
    <s v="POL02337"/>
    <x v="14"/>
    <s v="South"/>
    <n v="65126.83"/>
    <d v="2025-06-27T00:00:00"/>
    <m/>
    <s v="Under Review"/>
    <n v="15"/>
    <n v="15"/>
    <s v="AGT065"/>
    <s v="Health"/>
    <s v="Fast Track"/>
    <n v="1"/>
    <s v="Valid"/>
    <x v="3"/>
    <x v="0"/>
  </r>
  <r>
    <x v="6007"/>
    <s v="CUST01734"/>
    <s v="POL02531"/>
    <x v="10"/>
    <s v="South"/>
    <n v="9790.06"/>
    <d v="2025-05-15T00:00:00"/>
    <d v="2025-05-17T00:00:00"/>
    <s v="Settled"/>
    <n v="2"/>
    <n v="7"/>
    <s v="AGT012"/>
    <s v="Travel"/>
    <s v="Standard"/>
    <n v="1"/>
    <s v="Valid"/>
    <x v="0"/>
    <x v="0"/>
  </r>
  <r>
    <x v="6008"/>
    <s v="CUST00560"/>
    <s v="POL01746"/>
    <x v="3"/>
    <s v="North"/>
    <n v="34503.15"/>
    <d v="2025-10-03T00:00:00"/>
    <d v="2025-10-13T00:00:00"/>
    <s v="Settled"/>
    <n v="10"/>
    <n v="10"/>
    <s v="AGT079"/>
    <s v="Motor"/>
    <s v="Standard"/>
    <n v="1"/>
    <s v="Valid"/>
    <x v="3"/>
    <x v="2"/>
  </r>
  <r>
    <x v="6009"/>
    <s v="CUST02350"/>
    <s v="POL00353"/>
    <x v="14"/>
    <s v="South"/>
    <n v="46884.6"/>
    <d v="2025-05-01T00:00:00"/>
    <d v="2025-05-06T00:00:00"/>
    <s v="Settled"/>
    <n v="5"/>
    <n v="15"/>
    <s v="AGT030"/>
    <s v="Health"/>
    <s v="Standard"/>
    <n v="1"/>
    <s v="Valid"/>
    <x v="0"/>
    <x v="0"/>
  </r>
  <r>
    <x v="6010"/>
    <s v="CUST01464"/>
    <s v="POL02724"/>
    <x v="4"/>
    <s v="West"/>
    <n v="43583.839999999997"/>
    <d v="2025-07-15T00:00:00"/>
    <m/>
    <s v="Pending"/>
    <n v="26"/>
    <n v="15"/>
    <s v="AGT015"/>
    <s v="Health"/>
    <s v="Fraud Review"/>
    <n v="1"/>
    <s v="Valid"/>
    <x v="3"/>
    <x v="1"/>
  </r>
  <r>
    <x v="6011"/>
    <s v="CUST00009"/>
    <s v="POL01584"/>
    <x v="7"/>
    <s v="North"/>
    <n v="20810.669999999998"/>
    <d v="2025-04-05T00:00:00"/>
    <d v="2025-04-27T00:00:00"/>
    <s v="Settled"/>
    <n v="22"/>
    <n v="7"/>
    <s v="AGT055"/>
    <s v="Travel"/>
    <s v="Fraud Review"/>
    <n v="1"/>
    <s v="Valid"/>
    <x v="1"/>
    <x v="2"/>
  </r>
  <r>
    <x v="6012"/>
    <s v="CUST01839"/>
    <s v="POL01374"/>
    <x v="5"/>
    <s v="Central"/>
    <n v="136368.22"/>
    <d v="2025-05-02T00:00:00"/>
    <d v="2025-05-24T00:00:00"/>
    <s v="Settled"/>
    <n v="22"/>
    <n v="15"/>
    <s v="AGT055"/>
    <s v="Health"/>
    <s v="Manual Review"/>
    <n v="1"/>
    <s v="Valid"/>
    <x v="1"/>
    <x v="4"/>
  </r>
  <r>
    <x v="6013"/>
    <s v="CUST01677"/>
    <s v="POL01935"/>
    <x v="0"/>
    <s v="Central"/>
    <n v="26485.11"/>
    <d v="2025-01-21T00:00:00"/>
    <d v="2025-02-19T00:00:00"/>
    <s v="Rejected"/>
    <n v="29"/>
    <n v="10"/>
    <s v="AGT051"/>
    <s v="Motor"/>
    <s v="Fraud Review"/>
    <n v="1"/>
    <s v="Valid"/>
    <x v="1"/>
    <x v="4"/>
  </r>
  <r>
    <x v="6014"/>
    <s v="CUST01011"/>
    <s v="POL00524"/>
    <x v="8"/>
    <s v="East"/>
    <n v="532591.56000000006"/>
    <d v="2025-07-23T00:00:00"/>
    <d v="2025-08-24T00:00:00"/>
    <s v="Settled"/>
    <n v="32"/>
    <n v="20"/>
    <s v="AGT062"/>
    <s v="Life"/>
    <s v="Manual Review"/>
    <n v="1"/>
    <s v="Valid"/>
    <x v="4"/>
    <x v="3"/>
  </r>
  <r>
    <x v="6015"/>
    <s v="CUST01747"/>
    <s v="POL01540"/>
    <x v="4"/>
    <s v="Central"/>
    <n v="37237.78"/>
    <d v="2025-06-21T00:00:00"/>
    <d v="2025-07-13T00:00:00"/>
    <s v="Settled"/>
    <n v="22"/>
    <n v="15"/>
    <s v="AGT041"/>
    <s v="Health"/>
    <s v="Manual Review"/>
    <n v="1"/>
    <s v="Valid"/>
    <x v="4"/>
    <x v="4"/>
  </r>
  <r>
    <x v="6016"/>
    <s v="CUST00856"/>
    <s v="POL01939"/>
    <x v="10"/>
    <s v="West"/>
    <n v="23417.13"/>
    <d v="2025-04-16T00:00:00"/>
    <d v="2025-04-29T00:00:00"/>
    <s v="Settled"/>
    <n v="13"/>
    <n v="7"/>
    <s v="AGT026"/>
    <s v="Travel"/>
    <s v="Standard"/>
    <n v="1"/>
    <s v="Valid"/>
    <x v="3"/>
    <x v="1"/>
  </r>
  <r>
    <x v="6017"/>
    <s v="CUST02099"/>
    <s v="POL02233"/>
    <x v="3"/>
    <s v="South"/>
    <n v="107481.37"/>
    <d v="2025-07-25T00:00:00"/>
    <d v="2025-08-02T00:00:00"/>
    <s v="Settled"/>
    <n v="8"/>
    <n v="12"/>
    <s v="AGT035"/>
    <s v="Home"/>
    <s v="Standard"/>
    <n v="1"/>
    <s v="Valid"/>
    <x v="3"/>
    <x v="0"/>
  </r>
  <r>
    <x v="6018"/>
    <s v="CUST00098"/>
    <s v="POL01601"/>
    <x v="3"/>
    <s v="East"/>
    <n v="53495.27"/>
    <d v="2025-02-13T00:00:00"/>
    <m/>
    <s v="Under Review"/>
    <n v="14"/>
    <n v="10"/>
    <s v="AGT051"/>
    <s v="Motor"/>
    <s v="Standard"/>
    <n v="1"/>
    <s v="Valid"/>
    <x v="3"/>
    <x v="3"/>
  </r>
  <r>
    <x v="6019"/>
    <s v="CUST02012"/>
    <s v="POL03192"/>
    <x v="1"/>
    <s v="North"/>
    <n v="449439.05"/>
    <d v="2025-10-17T00:00:00"/>
    <d v="2025-11-05T00:00:00"/>
    <s v="Rejected"/>
    <n v="19"/>
    <n v="20"/>
    <s v="AGT064"/>
    <s v="Life"/>
    <s v="Standard"/>
    <n v="1"/>
    <s v="Valid"/>
    <x v="1"/>
    <x v="2"/>
  </r>
  <r>
    <x v="6020"/>
    <s v="CUST00328"/>
    <s v="POL03169"/>
    <x v="3"/>
    <s v="East"/>
    <n v="60577.52"/>
    <d v="2025-01-11T00:00:00"/>
    <d v="2025-01-30T00:00:00"/>
    <s v="Settled"/>
    <n v="19"/>
    <n v="10"/>
    <s v="AGT035"/>
    <s v="Motor"/>
    <s v="Standard"/>
    <n v="1"/>
    <s v="Valid"/>
    <x v="2"/>
    <x v="3"/>
  </r>
  <r>
    <x v="6021"/>
    <s v="CUST02071"/>
    <s v="POL00309"/>
    <x v="2"/>
    <s v="West"/>
    <n v="270913.73"/>
    <d v="2025-06-30T00:00:00"/>
    <m/>
    <s v="Under Review"/>
    <n v="19"/>
    <n v="20"/>
    <s v="AGT008"/>
    <s v="Life"/>
    <s v="Standard"/>
    <n v="1"/>
    <s v="Valid"/>
    <x v="3"/>
    <x v="1"/>
  </r>
  <r>
    <x v="6022"/>
    <s v="CUST00562"/>
    <s v="POL00266"/>
    <x v="11"/>
    <s v="East"/>
    <n v="13870.1"/>
    <d v="2025-03-31T00:00:00"/>
    <m/>
    <s v="Pending"/>
    <n v="7"/>
    <n v="10"/>
    <s v="AGT033"/>
    <s v="Motor"/>
    <s v="Standard"/>
    <n v="1"/>
    <s v="Valid"/>
    <x v="1"/>
    <x v="3"/>
  </r>
  <r>
    <x v="6023"/>
    <s v="CUST00470"/>
    <s v="POL01650"/>
    <x v="0"/>
    <s v="South"/>
    <n v="84341.75"/>
    <d v="2025-02-20T00:00:00"/>
    <d v="2025-03-01T00:00:00"/>
    <s v="Settled"/>
    <n v="9"/>
    <n v="10"/>
    <s v="AGT048"/>
    <s v="Motor"/>
    <s v="Standard"/>
    <n v="1"/>
    <s v="Valid"/>
    <x v="2"/>
    <x v="0"/>
  </r>
  <r>
    <x v="6024"/>
    <s v="CUST00374"/>
    <s v="POL02650"/>
    <x v="14"/>
    <s v="West"/>
    <n v="288235.65000000002"/>
    <d v="2025-02-27T00:00:00"/>
    <m/>
    <s v="Pending"/>
    <n v="10"/>
    <n v="15"/>
    <s v="AGT062"/>
    <s v="Health"/>
    <s v="Standard"/>
    <n v="1"/>
    <s v="Valid"/>
    <x v="3"/>
    <x v="1"/>
  </r>
  <r>
    <x v="6025"/>
    <s v="CUST00559"/>
    <s v="POL01640"/>
    <x v="7"/>
    <s v="Central"/>
    <n v="21789.81"/>
    <d v="2025-04-13T00:00:00"/>
    <d v="2025-04-29T00:00:00"/>
    <s v="Settled"/>
    <n v="16"/>
    <n v="7"/>
    <s v="AGT065"/>
    <s v="Travel"/>
    <s v="Standard"/>
    <n v="1"/>
    <s v="Valid"/>
    <x v="2"/>
    <x v="4"/>
  </r>
  <r>
    <x v="6026"/>
    <s v="CUST00397"/>
    <s v="POL00695"/>
    <x v="11"/>
    <s v="North"/>
    <n v="99853.48"/>
    <d v="2025-07-31T00:00:00"/>
    <d v="2025-08-26T00:00:00"/>
    <s v="Settled"/>
    <n v="26"/>
    <n v="10"/>
    <s v="AGT064"/>
    <s v="Motor"/>
    <s v="Fraud Review"/>
    <n v="1"/>
    <s v="Valid"/>
    <x v="4"/>
    <x v="2"/>
  </r>
  <r>
    <x v="6027"/>
    <s v="CUST02072"/>
    <s v="POL01800"/>
    <x v="12"/>
    <s v="South"/>
    <n v="17561.64"/>
    <d v="2025-09-20T00:00:00"/>
    <m/>
    <s v="Pending"/>
    <n v="17"/>
    <n v="7"/>
    <s v="AGT022"/>
    <s v="Travel"/>
    <s v="Fraud Review"/>
    <n v="1"/>
    <s v="Valid"/>
    <x v="4"/>
    <x v="0"/>
  </r>
  <r>
    <x v="6028"/>
    <s v="CUST01230"/>
    <s v="POL03018"/>
    <x v="1"/>
    <s v="North"/>
    <n v="569234.59"/>
    <d v="2025-11-08T00:00:00"/>
    <d v="2025-11-30T00:00:00"/>
    <s v="Settled"/>
    <n v="22"/>
    <n v="20"/>
    <s v="AGT002"/>
    <s v="Life"/>
    <s v="Manual Review"/>
    <n v="1"/>
    <s v="Valid"/>
    <x v="0"/>
    <x v="2"/>
  </r>
  <r>
    <x v="6029"/>
    <s v="CUST01595"/>
    <s v="POL00535"/>
    <x v="7"/>
    <s v="Central"/>
    <n v="42035.519999999997"/>
    <d v="2025-07-26T00:00:00"/>
    <m/>
    <s v="Under Review"/>
    <n v="9"/>
    <n v="7"/>
    <s v="AGT017"/>
    <s v="Travel"/>
    <s v="Standard"/>
    <n v="1"/>
    <s v="Valid"/>
    <x v="2"/>
    <x v="4"/>
  </r>
  <r>
    <x v="6030"/>
    <s v="CUST00938"/>
    <s v="POL01426"/>
    <x v="11"/>
    <s v="East"/>
    <n v="51218.8"/>
    <d v="2025-06-15T00:00:00"/>
    <d v="2025-06-30T00:00:00"/>
    <s v="Settled"/>
    <n v="15"/>
    <n v="10"/>
    <s v="AGT010"/>
    <s v="Motor"/>
    <s v="Manual Review"/>
    <n v="1"/>
    <s v="Valid"/>
    <x v="3"/>
    <x v="3"/>
  </r>
  <r>
    <x v="6031"/>
    <s v="CUST00921"/>
    <s v="POL02043"/>
    <x v="11"/>
    <s v="North"/>
    <n v="49071.95"/>
    <d v="2025-09-15T00:00:00"/>
    <d v="2025-09-28T00:00:00"/>
    <s v="Settled"/>
    <n v="13"/>
    <n v="10"/>
    <s v="AGT054"/>
    <s v="Motor"/>
    <s v="Manual Review"/>
    <n v="1"/>
    <s v="Valid"/>
    <x v="4"/>
    <x v="2"/>
  </r>
  <r>
    <x v="6032"/>
    <s v="CUST01539"/>
    <s v="POL01259"/>
    <x v="12"/>
    <s v="East"/>
    <n v="45634.86"/>
    <d v="2025-09-29T00:00:00"/>
    <m/>
    <s v="Pending"/>
    <n v="7"/>
    <n v="7"/>
    <s v="AGT022"/>
    <s v="Travel"/>
    <s v="Standard"/>
    <n v="1"/>
    <s v="Valid"/>
    <x v="3"/>
    <x v="3"/>
  </r>
  <r>
    <x v="6033"/>
    <s v="CUST02291"/>
    <s v="POL00142"/>
    <x v="12"/>
    <s v="East"/>
    <n v="30808.62"/>
    <d v="2025-05-19T00:00:00"/>
    <m/>
    <s v="Under Review"/>
    <n v="11"/>
    <n v="7"/>
    <s v="AGT015"/>
    <s v="Travel"/>
    <s v="Standard"/>
    <n v="1"/>
    <s v="Valid"/>
    <x v="1"/>
    <x v="3"/>
  </r>
  <r>
    <x v="6034"/>
    <s v="CUST01565"/>
    <s v="POL02143"/>
    <x v="3"/>
    <s v="North"/>
    <n v="29194.94"/>
    <d v="2025-05-20T00:00:00"/>
    <d v="2025-05-23T00:00:00"/>
    <s v="Settled"/>
    <n v="3"/>
    <n v="10"/>
    <s v="AGT044"/>
    <s v="Motor"/>
    <s v="Standard"/>
    <n v="1"/>
    <s v="Valid"/>
    <x v="2"/>
    <x v="2"/>
  </r>
  <r>
    <x v="6035"/>
    <s v="CUST00181"/>
    <s v="POL02372"/>
    <x v="12"/>
    <s v="Central"/>
    <n v="11111.29"/>
    <d v="2025-01-23T00:00:00"/>
    <d v="2025-01-28T00:00:00"/>
    <s v="Settled"/>
    <n v="5"/>
    <n v="7"/>
    <s v="AGT040"/>
    <s v="Travel"/>
    <s v="Standard"/>
    <n v="1"/>
    <s v="Valid"/>
    <x v="0"/>
    <x v="4"/>
  </r>
  <r>
    <x v="6036"/>
    <s v="CUST02008"/>
    <s v="POL02097"/>
    <x v="12"/>
    <s v="West"/>
    <n v="43972.14"/>
    <d v="2025-01-06T00:00:00"/>
    <m/>
    <s v="Under Review"/>
    <n v="15"/>
    <n v="7"/>
    <s v="AGT057"/>
    <s v="Travel"/>
    <s v="Standard"/>
    <n v="1"/>
    <s v="Valid"/>
    <x v="2"/>
    <x v="1"/>
  </r>
  <r>
    <x v="6037"/>
    <s v="CUST01039"/>
    <s v="POL02123"/>
    <x v="5"/>
    <s v="North"/>
    <n v="51761.35"/>
    <d v="2025-10-25T00:00:00"/>
    <d v="2025-11-14T00:00:00"/>
    <s v="Settled"/>
    <n v="20"/>
    <n v="15"/>
    <s v="AGT074"/>
    <s v="Health"/>
    <s v="Standard"/>
    <n v="1"/>
    <s v="Valid"/>
    <x v="2"/>
    <x v="2"/>
  </r>
  <r>
    <x v="6038"/>
    <s v="CUST00915"/>
    <s v="POL02102"/>
    <x v="1"/>
    <s v="Central"/>
    <n v="306958.46999999997"/>
    <d v="2025-10-17T00:00:00"/>
    <m/>
    <s v="Pending"/>
    <n v="26"/>
    <n v="20"/>
    <s v="AGT007"/>
    <s v="Life"/>
    <s v="Standard"/>
    <n v="1"/>
    <s v="Valid"/>
    <x v="3"/>
    <x v="4"/>
  </r>
  <r>
    <x v="6039"/>
    <s v="CUST00264"/>
    <s v="POL01058"/>
    <x v="6"/>
    <s v="North"/>
    <n v="161215.41"/>
    <d v="2025-04-27T00:00:00"/>
    <d v="2025-05-07T00:00:00"/>
    <s v="Settled"/>
    <n v="10"/>
    <n v="12"/>
    <s v="AGT005"/>
    <s v="Home"/>
    <s v="Standard"/>
    <n v="1"/>
    <s v="Valid"/>
    <x v="3"/>
    <x v="2"/>
  </r>
  <r>
    <x v="6040"/>
    <s v="CUST01369"/>
    <s v="POL00054"/>
    <x v="14"/>
    <s v="North"/>
    <n v="38902.129999999997"/>
    <d v="2025-11-12T00:00:00"/>
    <d v="2025-11-27T00:00:00"/>
    <s v="Settled"/>
    <n v="15"/>
    <n v="15"/>
    <s v="AGT066"/>
    <s v="Health"/>
    <s v="Standard"/>
    <n v="1"/>
    <s v="Valid"/>
    <x v="0"/>
    <x v="2"/>
  </r>
  <r>
    <x v="6041"/>
    <s v="CUST01587"/>
    <s v="POL03165"/>
    <x v="8"/>
    <s v="South"/>
    <n v="155173.41"/>
    <d v="2025-01-28T00:00:00"/>
    <d v="2025-02-07T00:00:00"/>
    <s v="Settled"/>
    <n v="10"/>
    <n v="20"/>
    <s v="AGT073"/>
    <s v="Life"/>
    <s v="Fast Track"/>
    <n v="1"/>
    <s v="Valid"/>
    <x v="1"/>
    <x v="0"/>
  </r>
  <r>
    <x v="6042"/>
    <s v="CUST00607"/>
    <s v="POL00655"/>
    <x v="0"/>
    <s v="North"/>
    <n v="186624.76"/>
    <d v="2025-11-16T00:00:00"/>
    <m/>
    <s v="Pending"/>
    <n v="1"/>
    <n v="10"/>
    <s v="AGT027"/>
    <s v="Motor"/>
    <s v="Standard"/>
    <n v="1"/>
    <s v="Valid"/>
    <x v="3"/>
    <x v="2"/>
  </r>
  <r>
    <x v="6043"/>
    <s v="CUST01937"/>
    <s v="POL02653"/>
    <x v="6"/>
    <s v="East"/>
    <n v="84140.92"/>
    <d v="2025-07-16T00:00:00"/>
    <m/>
    <s v="Pending"/>
    <n v="25"/>
    <n v="12"/>
    <s v="AGT016"/>
    <s v="Home"/>
    <s v="Fraud Review"/>
    <n v="1"/>
    <s v="Valid"/>
    <x v="0"/>
    <x v="3"/>
  </r>
  <r>
    <x v="6044"/>
    <s v="CUST00200"/>
    <s v="POL01731"/>
    <x v="3"/>
    <s v="South"/>
    <n v="126057.47"/>
    <d v="2025-06-24T00:00:00"/>
    <d v="2025-06-30T00:00:00"/>
    <s v="Settled"/>
    <n v="6"/>
    <n v="10"/>
    <s v="AGT024"/>
    <s v="Motor"/>
    <s v="Standard"/>
    <n v="1"/>
    <s v="Valid"/>
    <x v="4"/>
    <x v="0"/>
  </r>
  <r>
    <x v="6045"/>
    <s v="CUST01342"/>
    <s v="POL01727"/>
    <x v="9"/>
    <s v="North"/>
    <n v="561271.57999999996"/>
    <d v="2025-09-06T00:00:00"/>
    <d v="2025-10-08T00:00:00"/>
    <s v="Settled"/>
    <n v="32"/>
    <n v="12"/>
    <s v="AGT039"/>
    <s v="Home"/>
    <s v="Fraud Review"/>
    <n v="1"/>
    <s v="Valid"/>
    <x v="0"/>
    <x v="2"/>
  </r>
  <r>
    <x v="6046"/>
    <s v="CUST01597"/>
    <s v="POL00068"/>
    <x v="3"/>
    <s v="Central"/>
    <n v="128503.34"/>
    <d v="2025-03-17T00:00:00"/>
    <d v="2025-04-07T00:00:00"/>
    <s v="Settled"/>
    <n v="21"/>
    <n v="12"/>
    <s v="AGT001"/>
    <s v="Home"/>
    <s v="Manual Review"/>
    <n v="1"/>
    <s v="Valid"/>
    <x v="1"/>
    <x v="4"/>
  </r>
  <r>
    <x v="6047"/>
    <s v="CUST02158"/>
    <s v="POL03170"/>
    <x v="1"/>
    <s v="South"/>
    <n v="171307.71"/>
    <d v="2025-06-09T00:00:00"/>
    <d v="2025-07-08T00:00:00"/>
    <s v="Settled"/>
    <n v="29"/>
    <n v="20"/>
    <s v="AGT011"/>
    <s v="Life"/>
    <s v="Manual Review"/>
    <n v="1"/>
    <s v="Valid"/>
    <x v="2"/>
    <x v="0"/>
  </r>
  <r>
    <x v="6048"/>
    <s v="CUST01665"/>
    <s v="POL01692"/>
    <x v="0"/>
    <s v="South"/>
    <n v="70594.789999999994"/>
    <d v="2025-03-18T00:00:00"/>
    <d v="2025-04-02T00:00:00"/>
    <s v="Settled"/>
    <n v="15"/>
    <n v="10"/>
    <s v="AGT003"/>
    <s v="Motor"/>
    <s v="Manual Review"/>
    <n v="1"/>
    <s v="Valid"/>
    <x v="0"/>
    <x v="0"/>
  </r>
  <r>
    <x v="6049"/>
    <s v="CUST00992"/>
    <s v="POL02657"/>
    <x v="3"/>
    <s v="South"/>
    <n v="57493.86"/>
    <d v="2025-07-25T00:00:00"/>
    <d v="2025-08-05T00:00:00"/>
    <s v="Settled"/>
    <n v="11"/>
    <n v="10"/>
    <s v="AGT057"/>
    <s v="Motor"/>
    <s v="Manual Review"/>
    <n v="1"/>
    <s v="Valid"/>
    <x v="2"/>
    <x v="0"/>
  </r>
  <r>
    <x v="6050"/>
    <s v="CUST00206"/>
    <s v="POL02489"/>
    <x v="9"/>
    <s v="West"/>
    <n v="114906.56"/>
    <d v="2025-05-20T00:00:00"/>
    <d v="2025-06-04T00:00:00"/>
    <s v="Settled"/>
    <n v="15"/>
    <n v="12"/>
    <s v="AGT036"/>
    <s v="Home"/>
    <s v="Manual Review"/>
    <n v="1"/>
    <s v="Valid"/>
    <x v="1"/>
    <x v="1"/>
  </r>
  <r>
    <x v="6051"/>
    <s v="CUST00698"/>
    <s v="POL00442"/>
    <x v="4"/>
    <s v="North"/>
    <n v="135471.29999999999"/>
    <d v="2025-05-20T00:00:00"/>
    <d v="2025-06-04T00:00:00"/>
    <s v="Rejected"/>
    <n v="15"/>
    <n v="15"/>
    <s v="AGT080"/>
    <s v="Health"/>
    <s v="Standard"/>
    <n v="1"/>
    <s v="Valid"/>
    <x v="2"/>
    <x v="2"/>
  </r>
  <r>
    <x v="6052"/>
    <s v="CUST01291"/>
    <s v="POL03033"/>
    <x v="11"/>
    <s v="North"/>
    <n v="111601.47"/>
    <d v="2025-09-07T00:00:00"/>
    <m/>
    <s v="Pending"/>
    <n v="9"/>
    <n v="10"/>
    <s v="AGT036"/>
    <s v="Motor"/>
    <s v="Standard"/>
    <n v="1"/>
    <s v="Valid"/>
    <x v="3"/>
    <x v="2"/>
  </r>
  <r>
    <x v="6053"/>
    <s v="CUST01102"/>
    <s v="POL01892"/>
    <x v="14"/>
    <s v="Central"/>
    <n v="23093.59"/>
    <d v="2025-09-29T00:00:00"/>
    <d v="2025-10-24T00:00:00"/>
    <s v="Settled"/>
    <n v="25"/>
    <n v="15"/>
    <s v="AGT025"/>
    <s v="Health"/>
    <s v="Fraud Review"/>
    <n v="1"/>
    <s v="Valid"/>
    <x v="2"/>
    <x v="4"/>
  </r>
  <r>
    <x v="6054"/>
    <s v="CUST00607"/>
    <s v="POL00593"/>
    <x v="3"/>
    <s v="North"/>
    <n v="238399.76"/>
    <d v="2025-10-14T00:00:00"/>
    <m/>
    <s v="Under Review"/>
    <n v="15"/>
    <n v="12"/>
    <s v="AGT025"/>
    <s v="Home"/>
    <s v="Standard"/>
    <n v="1"/>
    <s v="Valid"/>
    <x v="3"/>
    <x v="2"/>
  </r>
  <r>
    <x v="6055"/>
    <s v="CUST01411"/>
    <s v="POL01859"/>
    <x v="10"/>
    <s v="Central"/>
    <n v="35839.93"/>
    <d v="2025-09-19T00:00:00"/>
    <d v="2025-09-22T00:00:00"/>
    <s v="Settled"/>
    <n v="3"/>
    <n v="7"/>
    <s v="AGT074"/>
    <s v="Travel"/>
    <s v="Standard"/>
    <n v="1"/>
    <s v="Valid"/>
    <x v="1"/>
    <x v="4"/>
  </r>
  <r>
    <x v="6056"/>
    <s v="CUST00549"/>
    <s v="POL01973"/>
    <x v="3"/>
    <s v="East"/>
    <n v="44771.61"/>
    <d v="2025-03-01T00:00:00"/>
    <d v="2025-03-06T00:00:00"/>
    <s v="Settled"/>
    <n v="5"/>
    <n v="10"/>
    <s v="AGT016"/>
    <s v="Motor"/>
    <s v="Fast Track"/>
    <n v="1"/>
    <s v="Valid"/>
    <x v="4"/>
    <x v="3"/>
  </r>
  <r>
    <x v="6057"/>
    <s v="CUST02252"/>
    <s v="POL02090"/>
    <x v="6"/>
    <s v="West"/>
    <n v="177270.71"/>
    <d v="2025-08-29T00:00:00"/>
    <d v="2025-09-06T00:00:00"/>
    <s v="Settled"/>
    <n v="8"/>
    <n v="12"/>
    <s v="AGT059"/>
    <s v="Home"/>
    <s v="Fast Track"/>
    <n v="1"/>
    <s v="Valid"/>
    <x v="1"/>
    <x v="1"/>
  </r>
  <r>
    <x v="6058"/>
    <s v="CUST01550"/>
    <s v="POL01029"/>
    <x v="10"/>
    <s v="North"/>
    <n v="15155.98"/>
    <d v="2025-08-25T00:00:00"/>
    <m/>
    <s v="Pending"/>
    <n v="3"/>
    <n v="7"/>
    <s v="AGT071"/>
    <s v="Travel"/>
    <s v="Standard"/>
    <n v="1"/>
    <s v="Valid"/>
    <x v="0"/>
    <x v="2"/>
  </r>
  <r>
    <x v="6059"/>
    <s v="CUST02177"/>
    <s v="POL03011"/>
    <x v="1"/>
    <s v="Central"/>
    <n v="156220.42000000001"/>
    <d v="2025-01-07T00:00:00"/>
    <d v="2025-01-29T00:00:00"/>
    <s v="Settled"/>
    <n v="22"/>
    <n v="20"/>
    <s v="AGT078"/>
    <s v="Life"/>
    <s v="Standard"/>
    <n v="1"/>
    <s v="Valid"/>
    <x v="2"/>
    <x v="4"/>
  </r>
  <r>
    <x v="6060"/>
    <s v="CUST01721"/>
    <s v="POL00759"/>
    <x v="14"/>
    <s v="South"/>
    <n v="169183.89"/>
    <d v="2025-03-06T00:00:00"/>
    <d v="2025-03-17T00:00:00"/>
    <s v="Settled"/>
    <n v="11"/>
    <n v="15"/>
    <s v="AGT007"/>
    <s v="Health"/>
    <s v="Standard"/>
    <n v="1"/>
    <s v="Valid"/>
    <x v="2"/>
    <x v="0"/>
  </r>
  <r>
    <x v="6061"/>
    <s v="CUST00180"/>
    <s v="POL01575"/>
    <x v="8"/>
    <s v="North"/>
    <n v="313358.73"/>
    <d v="2025-06-22T00:00:00"/>
    <d v="2025-07-11T00:00:00"/>
    <s v="Settled"/>
    <n v="19"/>
    <n v="20"/>
    <s v="AGT054"/>
    <s v="Life"/>
    <s v="Standard"/>
    <n v="1"/>
    <s v="Valid"/>
    <x v="3"/>
    <x v="2"/>
  </r>
  <r>
    <x v="6062"/>
    <s v="CUST02041"/>
    <s v="POL02684"/>
    <x v="2"/>
    <s v="West"/>
    <n v="831125.32"/>
    <d v="2025-04-12T00:00:00"/>
    <m/>
    <s v="Pending"/>
    <n v="16"/>
    <n v="20"/>
    <s v="AGT065"/>
    <s v="Life"/>
    <s v="Fast Track"/>
    <n v="1"/>
    <s v="Valid"/>
    <x v="2"/>
    <x v="1"/>
  </r>
  <r>
    <x v="6063"/>
    <s v="CUST01796"/>
    <s v="POL00248"/>
    <x v="0"/>
    <s v="North"/>
    <n v="41612.29"/>
    <d v="2025-09-20T00:00:00"/>
    <m/>
    <s v="Under Review"/>
    <n v="10"/>
    <n v="10"/>
    <s v="AGT055"/>
    <s v="Motor"/>
    <s v="Standard"/>
    <n v="1"/>
    <s v="Valid"/>
    <x v="3"/>
    <x v="2"/>
  </r>
  <r>
    <x v="6064"/>
    <s v="CUST01652"/>
    <s v="POL01292"/>
    <x v="11"/>
    <s v="South"/>
    <n v="78551.7"/>
    <d v="2025-09-14T00:00:00"/>
    <d v="2025-09-18T00:00:00"/>
    <s v="Settled"/>
    <n v="4"/>
    <n v="10"/>
    <s v="AGT068"/>
    <s v="Motor"/>
    <s v="Standard"/>
    <n v="1"/>
    <s v="Valid"/>
    <x v="1"/>
    <x v="0"/>
  </r>
  <r>
    <x v="6065"/>
    <s v="CUST01734"/>
    <s v="POL01534"/>
    <x v="5"/>
    <s v="East"/>
    <n v="109340.52"/>
    <d v="2025-03-23T00:00:00"/>
    <m/>
    <s v="Under Review"/>
    <n v="19"/>
    <n v="15"/>
    <s v="AGT076"/>
    <s v="Health"/>
    <s v="Fast Track"/>
    <n v="1"/>
    <s v="Valid"/>
    <x v="0"/>
    <x v="3"/>
  </r>
  <r>
    <x v="6066"/>
    <s v="CUST02070"/>
    <s v="POL02474"/>
    <x v="9"/>
    <s v="North"/>
    <n v="143209.32"/>
    <d v="2025-01-07T00:00:00"/>
    <d v="2025-01-15T00:00:00"/>
    <s v="Settled"/>
    <n v="8"/>
    <n v="12"/>
    <s v="AGT071"/>
    <s v="Home"/>
    <s v="Standard"/>
    <n v="1"/>
    <s v="Valid"/>
    <x v="1"/>
    <x v="2"/>
  </r>
  <r>
    <x v="6067"/>
    <s v="CUST00489"/>
    <s v="POL02521"/>
    <x v="14"/>
    <s v="North"/>
    <n v="127248.38"/>
    <d v="2025-03-28T00:00:00"/>
    <d v="2025-04-08T00:00:00"/>
    <s v="Settled"/>
    <n v="11"/>
    <n v="15"/>
    <s v="AGT059"/>
    <s v="Health"/>
    <s v="Fast Track"/>
    <n v="1"/>
    <s v="Valid"/>
    <x v="2"/>
    <x v="2"/>
  </r>
  <r>
    <x v="6068"/>
    <s v="CUST01657"/>
    <s v="POL02551"/>
    <x v="5"/>
    <s v="East"/>
    <n v="114594.49"/>
    <d v="2025-10-29T00:00:00"/>
    <m/>
    <s v="Under Review"/>
    <n v="18"/>
    <n v="15"/>
    <s v="AGT016"/>
    <s v="Health"/>
    <s v="Standard"/>
    <n v="1"/>
    <s v="Valid"/>
    <x v="4"/>
    <x v="3"/>
  </r>
  <r>
    <x v="6069"/>
    <s v="CUST02492"/>
    <s v="POL01148"/>
    <x v="0"/>
    <s v="South"/>
    <n v="65815.34"/>
    <d v="2025-10-30T00:00:00"/>
    <d v="2025-11-06T00:00:00"/>
    <s v="Settled"/>
    <n v="7"/>
    <n v="10"/>
    <s v="AGT068"/>
    <s v="Motor"/>
    <s v="Standard"/>
    <n v="1"/>
    <s v="Valid"/>
    <x v="4"/>
    <x v="0"/>
  </r>
  <r>
    <x v="6070"/>
    <s v="CUST02053"/>
    <s v="POL01574"/>
    <x v="14"/>
    <s v="East"/>
    <n v="24061.34"/>
    <d v="2025-06-18T00:00:00"/>
    <d v="2025-06-26T00:00:00"/>
    <s v="Settled"/>
    <n v="8"/>
    <n v="15"/>
    <s v="AGT055"/>
    <s v="Health"/>
    <s v="Fast Track"/>
    <n v="1"/>
    <s v="Valid"/>
    <x v="2"/>
    <x v="3"/>
  </r>
  <r>
    <x v="6071"/>
    <s v="CUST01056"/>
    <s v="POL00087"/>
    <x v="0"/>
    <s v="West"/>
    <n v="113988.66"/>
    <d v="2025-10-09T00:00:00"/>
    <d v="2025-10-20T00:00:00"/>
    <s v="Settled"/>
    <n v="11"/>
    <n v="10"/>
    <s v="AGT023"/>
    <s v="Motor"/>
    <s v="Standard"/>
    <n v="1"/>
    <s v="Valid"/>
    <x v="0"/>
    <x v="1"/>
  </r>
  <r>
    <x v="6072"/>
    <s v="CUST01421"/>
    <s v="POL02633"/>
    <x v="12"/>
    <s v="South"/>
    <n v="6412.33"/>
    <d v="2025-07-09T00:00:00"/>
    <m/>
    <s v="Under Review"/>
    <n v="11"/>
    <n v="7"/>
    <s v="AGT052"/>
    <s v="Travel"/>
    <s v="Manual Review"/>
    <n v="1"/>
    <s v="Valid"/>
    <x v="2"/>
    <x v="0"/>
  </r>
  <r>
    <x v="6073"/>
    <s v="CUST00282"/>
    <s v="POL00971"/>
    <x v="14"/>
    <s v="South"/>
    <n v="38120.120000000003"/>
    <d v="2025-11-27T00:00:00"/>
    <d v="2025-12-03T00:00:00"/>
    <s v="Settled"/>
    <n v="6"/>
    <n v="15"/>
    <s v="AGT014"/>
    <s v="Health"/>
    <s v="Standard"/>
    <n v="1"/>
    <s v="Valid"/>
    <x v="2"/>
    <x v="0"/>
  </r>
  <r>
    <x v="6074"/>
    <s v="CUST01707"/>
    <s v="POL01496"/>
    <x v="7"/>
    <s v="South"/>
    <n v="18975.54"/>
    <d v="2025-02-21T00:00:00"/>
    <d v="2025-03-07T00:00:00"/>
    <s v="Settled"/>
    <n v="14"/>
    <n v="7"/>
    <s v="AGT067"/>
    <s v="Travel"/>
    <s v="Manual Review"/>
    <n v="1"/>
    <s v="Valid"/>
    <x v="2"/>
    <x v="0"/>
  </r>
  <r>
    <x v="6075"/>
    <s v="CUST00622"/>
    <s v="POL02183"/>
    <x v="2"/>
    <s v="South"/>
    <n v="539615.71"/>
    <d v="2025-06-16T00:00:00"/>
    <m/>
    <s v="Under Review"/>
    <n v="22"/>
    <n v="20"/>
    <s v="AGT052"/>
    <s v="Life"/>
    <s v="Standard"/>
    <n v="1"/>
    <s v="Valid"/>
    <x v="3"/>
    <x v="0"/>
  </r>
  <r>
    <x v="6076"/>
    <s v="CUST00086"/>
    <s v="POL02485"/>
    <x v="9"/>
    <s v="North"/>
    <n v="95205.33"/>
    <d v="2025-03-02T00:00:00"/>
    <d v="2025-03-28T00:00:00"/>
    <s v="Settled"/>
    <n v="26"/>
    <n v="12"/>
    <s v="AGT052"/>
    <s v="Home"/>
    <s v="Fraud Review"/>
    <n v="1"/>
    <s v="Valid"/>
    <x v="1"/>
    <x v="2"/>
  </r>
  <r>
    <x v="6077"/>
    <s v="CUST01321"/>
    <s v="POL00276"/>
    <x v="2"/>
    <s v="East"/>
    <n v="1014855.42"/>
    <d v="2025-02-11T00:00:00"/>
    <m/>
    <s v="Pending"/>
    <n v="17"/>
    <n v="20"/>
    <s v="AGT021"/>
    <s v="Life"/>
    <s v="Fast Track"/>
    <n v="1"/>
    <s v="Valid"/>
    <x v="0"/>
    <x v="3"/>
  </r>
  <r>
    <x v="6078"/>
    <s v="CUST01876"/>
    <s v="POL02456"/>
    <x v="0"/>
    <s v="North"/>
    <n v="26389.59"/>
    <d v="2025-02-21T00:00:00"/>
    <m/>
    <s v="Pending"/>
    <n v="11"/>
    <n v="10"/>
    <s v="AGT013"/>
    <s v="Motor"/>
    <s v="Standard"/>
    <n v="1"/>
    <s v="Valid"/>
    <x v="2"/>
    <x v="2"/>
  </r>
  <r>
    <x v="6079"/>
    <s v="CUST00059"/>
    <s v="POL01204"/>
    <x v="7"/>
    <s v="West"/>
    <n v="14679.09"/>
    <d v="2025-01-03T00:00:00"/>
    <m/>
    <s v="Under Review"/>
    <n v="14"/>
    <n v="7"/>
    <s v="AGT035"/>
    <s v="Travel"/>
    <s v="Standard"/>
    <n v="1"/>
    <s v="Valid"/>
    <x v="1"/>
    <x v="1"/>
  </r>
  <r>
    <x v="6080"/>
    <s v="CUST00723"/>
    <s v="POL01337"/>
    <x v="5"/>
    <s v="North"/>
    <n v="19685.11"/>
    <d v="2025-11-12T00:00:00"/>
    <d v="2025-12-05T00:00:00"/>
    <s v="Settled"/>
    <n v="23"/>
    <n v="15"/>
    <s v="AGT028"/>
    <s v="Health"/>
    <s v="Manual Review"/>
    <n v="1"/>
    <s v="Valid"/>
    <x v="0"/>
    <x v="2"/>
  </r>
  <r>
    <x v="6081"/>
    <s v="CUST01019"/>
    <s v="POL00427"/>
    <x v="3"/>
    <s v="North"/>
    <n v="30845.29"/>
    <d v="2025-08-24T00:00:00"/>
    <d v="2025-08-27T00:00:00"/>
    <s v="Settled"/>
    <n v="3"/>
    <n v="10"/>
    <s v="AGT069"/>
    <s v="Motor"/>
    <s v="Fast Track"/>
    <n v="1"/>
    <s v="Valid"/>
    <x v="1"/>
    <x v="2"/>
  </r>
  <r>
    <x v="6082"/>
    <s v="CUST00570"/>
    <s v="POL02294"/>
    <x v="8"/>
    <s v="South"/>
    <n v="198854.59"/>
    <d v="2025-06-16T00:00:00"/>
    <m/>
    <s v="Under Review"/>
    <n v="14"/>
    <n v="20"/>
    <s v="AGT079"/>
    <s v="Life"/>
    <s v="Standard"/>
    <n v="1"/>
    <s v="Valid"/>
    <x v="1"/>
    <x v="0"/>
  </r>
  <r>
    <x v="6083"/>
    <s v="CUST01233"/>
    <s v="POL01523"/>
    <x v="4"/>
    <s v="South"/>
    <n v="220271.3"/>
    <d v="2025-09-30T00:00:00"/>
    <d v="2025-10-13T00:00:00"/>
    <s v="Settled"/>
    <n v="13"/>
    <n v="15"/>
    <s v="AGT051"/>
    <s v="Health"/>
    <s v="Fast Track"/>
    <n v="1"/>
    <s v="Valid"/>
    <x v="1"/>
    <x v="0"/>
  </r>
  <r>
    <x v="6084"/>
    <s v="CUST00352"/>
    <s v="POL00333"/>
    <x v="9"/>
    <s v="West"/>
    <n v="217073.96"/>
    <d v="2025-07-09T00:00:00"/>
    <d v="2025-07-14T00:00:00"/>
    <s v="Settled"/>
    <n v="5"/>
    <n v="12"/>
    <s v="AGT064"/>
    <s v="Home"/>
    <s v="Fast Track"/>
    <n v="1"/>
    <s v="Valid"/>
    <x v="3"/>
    <x v="1"/>
  </r>
  <r>
    <x v="6085"/>
    <s v="CUST00406"/>
    <s v="POL00453"/>
    <x v="1"/>
    <s v="West"/>
    <n v="350294.89"/>
    <d v="2025-05-24T00:00:00"/>
    <d v="2025-06-16T00:00:00"/>
    <s v="Settled"/>
    <n v="23"/>
    <n v="20"/>
    <s v="AGT076"/>
    <s v="Life"/>
    <s v="Manual Review"/>
    <n v="1"/>
    <s v="Valid"/>
    <x v="0"/>
    <x v="1"/>
  </r>
  <r>
    <x v="6086"/>
    <s v="CUST02079"/>
    <s v="POL02309"/>
    <x v="14"/>
    <s v="Central"/>
    <n v="69431.67"/>
    <d v="2025-06-11T00:00:00"/>
    <m/>
    <s v="Under Review"/>
    <n v="13"/>
    <n v="15"/>
    <s v="AGT059"/>
    <s v="Health"/>
    <s v="Standard"/>
    <n v="1"/>
    <s v="Valid"/>
    <x v="1"/>
    <x v="4"/>
  </r>
  <r>
    <x v="6087"/>
    <s v="CUST01871"/>
    <s v="POL00349"/>
    <x v="5"/>
    <s v="South"/>
    <n v="139731.32999999999"/>
    <d v="2025-05-23T00:00:00"/>
    <d v="2025-05-30T00:00:00"/>
    <s v="Settled"/>
    <n v="7"/>
    <n v="15"/>
    <s v="AGT029"/>
    <s v="Health"/>
    <s v="Standard"/>
    <n v="1"/>
    <s v="Valid"/>
    <x v="3"/>
    <x v="0"/>
  </r>
  <r>
    <x v="6088"/>
    <s v="CUST02389"/>
    <s v="POL01668"/>
    <x v="4"/>
    <s v="North"/>
    <n v="194405.03"/>
    <d v="2025-05-16T00:00:00"/>
    <m/>
    <s v="Under Review"/>
    <n v="23"/>
    <n v="15"/>
    <s v="AGT019"/>
    <s v="Health"/>
    <s v="Manual Review"/>
    <n v="1"/>
    <s v="Valid"/>
    <x v="3"/>
    <x v="2"/>
  </r>
  <r>
    <x v="6089"/>
    <s v="CUST02099"/>
    <s v="POL02233"/>
    <x v="9"/>
    <s v="Central"/>
    <n v="72247.45"/>
    <d v="2025-10-08T00:00:00"/>
    <d v="2025-10-24T00:00:00"/>
    <s v="Settled"/>
    <n v="16"/>
    <n v="12"/>
    <s v="AGT023"/>
    <s v="Home"/>
    <s v="Manual Review"/>
    <n v="1"/>
    <s v="Valid"/>
    <x v="3"/>
    <x v="4"/>
  </r>
  <r>
    <x v="6090"/>
    <s v="CUST02363"/>
    <s v="POL02919"/>
    <x v="14"/>
    <s v="West"/>
    <n v="59558.21"/>
    <d v="2025-11-21T00:00:00"/>
    <d v="2025-12-07T00:00:00"/>
    <s v="Settled"/>
    <n v="16"/>
    <n v="15"/>
    <s v="AGT026"/>
    <s v="Health"/>
    <s v="Standard"/>
    <n v="1"/>
    <s v="Valid"/>
    <x v="3"/>
    <x v="1"/>
  </r>
  <r>
    <x v="6091"/>
    <s v="CUST02445"/>
    <s v="POL00506"/>
    <x v="5"/>
    <s v="North"/>
    <n v="64212.57"/>
    <d v="2025-03-04T00:00:00"/>
    <d v="2025-03-23T00:00:00"/>
    <s v="Settled"/>
    <n v="19"/>
    <n v="15"/>
    <s v="AGT018"/>
    <s v="Health"/>
    <s v="Manual Review"/>
    <n v="1"/>
    <s v="Valid"/>
    <x v="1"/>
    <x v="2"/>
  </r>
  <r>
    <x v="6092"/>
    <s v="CUST01795"/>
    <s v="POL00947"/>
    <x v="4"/>
    <s v="North"/>
    <n v="27528.69"/>
    <d v="2025-09-03T00:00:00"/>
    <d v="2025-10-05T00:00:00"/>
    <s v="Settled"/>
    <n v="32"/>
    <n v="15"/>
    <s v="AGT055"/>
    <s v="Health"/>
    <s v="Fraud Review"/>
    <n v="1"/>
    <s v="Valid"/>
    <x v="0"/>
    <x v="2"/>
  </r>
  <r>
    <x v="6093"/>
    <s v="CUST01062"/>
    <s v="POL00496"/>
    <x v="4"/>
    <s v="East"/>
    <n v="186747.64"/>
    <d v="2025-01-22T00:00:00"/>
    <d v="2025-02-06T00:00:00"/>
    <s v="Settled"/>
    <n v="15"/>
    <n v="15"/>
    <s v="AGT079"/>
    <s v="Health"/>
    <s v="Standard"/>
    <n v="1"/>
    <s v="Valid"/>
    <x v="1"/>
    <x v="3"/>
  </r>
  <r>
    <x v="6094"/>
    <s v="CUST01716"/>
    <s v="POL02816"/>
    <x v="7"/>
    <s v="South"/>
    <n v="20531.900000000001"/>
    <d v="2025-09-23T00:00:00"/>
    <d v="2025-10-14T00:00:00"/>
    <s v="Settled"/>
    <n v="21"/>
    <n v="7"/>
    <s v="AGT021"/>
    <s v="Travel"/>
    <s v="Manual Review"/>
    <n v="1"/>
    <s v="Valid"/>
    <x v="2"/>
    <x v="0"/>
  </r>
  <r>
    <x v="6095"/>
    <s v="CUST01521"/>
    <s v="POL01897"/>
    <x v="4"/>
    <s v="East"/>
    <n v="70426.990000000005"/>
    <d v="2025-11-19T00:00:00"/>
    <m/>
    <s v="Under Review"/>
    <n v="14"/>
    <n v="15"/>
    <s v="AGT035"/>
    <s v="Health"/>
    <s v="Standard"/>
    <n v="1"/>
    <s v="Valid"/>
    <x v="3"/>
    <x v="3"/>
  </r>
  <r>
    <x v="6096"/>
    <s v="CUST02004"/>
    <s v="POL03147"/>
    <x v="3"/>
    <s v="North"/>
    <n v="167465.21"/>
    <d v="2025-08-30T00:00:00"/>
    <d v="2025-09-07T00:00:00"/>
    <s v="Settled"/>
    <n v="8"/>
    <n v="10"/>
    <s v="AGT076"/>
    <s v="Motor"/>
    <s v="Standard"/>
    <n v="1"/>
    <s v="Valid"/>
    <x v="1"/>
    <x v="2"/>
  </r>
  <r>
    <x v="6097"/>
    <s v="CUST00344"/>
    <s v="POL00140"/>
    <x v="4"/>
    <s v="Central"/>
    <n v="59854.18"/>
    <d v="2025-07-01T00:00:00"/>
    <d v="2025-07-19T00:00:00"/>
    <s v="Settled"/>
    <n v="18"/>
    <n v="15"/>
    <s v="AGT074"/>
    <s v="Health"/>
    <s v="Standard"/>
    <n v="1"/>
    <s v="Valid"/>
    <x v="3"/>
    <x v="4"/>
  </r>
  <r>
    <x v="6098"/>
    <s v="CUST01847"/>
    <s v="POL02259"/>
    <x v="8"/>
    <s v="East"/>
    <n v="683159.62"/>
    <d v="2025-11-14T00:00:00"/>
    <d v="2025-12-14T00:00:00"/>
    <s v="Settled"/>
    <n v="30"/>
    <n v="20"/>
    <s v="AGT003"/>
    <s v="Life"/>
    <s v="Standard"/>
    <n v="1"/>
    <s v="Valid"/>
    <x v="0"/>
    <x v="3"/>
  </r>
  <r>
    <x v="6099"/>
    <s v="CUST01578"/>
    <s v="POL00106"/>
    <x v="0"/>
    <s v="West"/>
    <n v="20864.939999999999"/>
    <d v="2025-09-15T00:00:00"/>
    <d v="2025-09-29T00:00:00"/>
    <s v="Settled"/>
    <n v="14"/>
    <n v="10"/>
    <s v="AGT028"/>
    <s v="Motor"/>
    <s v="Manual Review"/>
    <n v="1"/>
    <s v="Valid"/>
    <x v="1"/>
    <x v="1"/>
  </r>
  <r>
    <x v="6100"/>
    <s v="CUST01871"/>
    <s v="POL00349"/>
    <x v="4"/>
    <s v="North"/>
    <n v="122436.2"/>
    <d v="2025-09-20T00:00:00"/>
    <d v="2025-10-21T00:00:00"/>
    <s v="Settled"/>
    <n v="31"/>
    <n v="15"/>
    <s v="AGT028"/>
    <s v="Health"/>
    <s v="Fraud Review"/>
    <n v="1"/>
    <s v="Valid"/>
    <x v="3"/>
    <x v="2"/>
  </r>
  <r>
    <x v="6101"/>
    <s v="CUST02243"/>
    <s v="POL01381"/>
    <x v="3"/>
    <s v="East"/>
    <n v="48658.84"/>
    <d v="2025-11-15T00:00:00"/>
    <d v="2025-11-30T00:00:00"/>
    <s v="Settled"/>
    <n v="15"/>
    <n v="10"/>
    <s v="AGT024"/>
    <s v="Motor"/>
    <s v="Standard"/>
    <n v="1"/>
    <s v="Valid"/>
    <x v="0"/>
    <x v="3"/>
  </r>
  <r>
    <x v="6102"/>
    <s v="CUST02242"/>
    <s v="POL01174"/>
    <x v="0"/>
    <s v="Central"/>
    <n v="23284.29"/>
    <d v="2025-07-01T00:00:00"/>
    <d v="2025-07-09T00:00:00"/>
    <s v="Rejected"/>
    <n v="8"/>
    <n v="10"/>
    <s v="AGT076"/>
    <s v="Motor"/>
    <s v="Standard"/>
    <n v="1"/>
    <s v="Valid"/>
    <x v="3"/>
    <x v="4"/>
  </r>
  <r>
    <x v="6103"/>
    <s v="CUST01643"/>
    <s v="POL01169"/>
    <x v="0"/>
    <s v="North"/>
    <n v="31071.98"/>
    <d v="2025-09-28T00:00:00"/>
    <d v="2025-10-21T00:00:00"/>
    <s v="Settled"/>
    <n v="23"/>
    <n v="10"/>
    <s v="AGT062"/>
    <s v="Motor"/>
    <s v="Fraud Review"/>
    <n v="1"/>
    <s v="Valid"/>
    <x v="2"/>
    <x v="2"/>
  </r>
  <r>
    <x v="6104"/>
    <s v="CUST01304"/>
    <s v="POL00218"/>
    <x v="9"/>
    <s v="East"/>
    <n v="120511"/>
    <d v="2025-10-28T00:00:00"/>
    <d v="2025-11-10T00:00:00"/>
    <s v="Settled"/>
    <n v="13"/>
    <n v="12"/>
    <s v="AGT006"/>
    <s v="Home"/>
    <s v="Standard"/>
    <n v="1"/>
    <s v="Valid"/>
    <x v="2"/>
    <x v="3"/>
  </r>
  <r>
    <x v="6105"/>
    <s v="CUST01912"/>
    <s v="POL01743"/>
    <x v="14"/>
    <s v="South"/>
    <n v="45543.9"/>
    <d v="2025-06-06T00:00:00"/>
    <m/>
    <s v="Under Review"/>
    <n v="4"/>
    <n v="15"/>
    <s v="AGT050"/>
    <s v="Health"/>
    <s v="Fast Track"/>
    <n v="1"/>
    <s v="Valid"/>
    <x v="2"/>
    <x v="0"/>
  </r>
  <r>
    <x v="6106"/>
    <s v="CUST02403"/>
    <s v="POL01091"/>
    <x v="3"/>
    <s v="East"/>
    <n v="83374.36"/>
    <d v="2025-09-01T00:00:00"/>
    <d v="2025-09-21T00:00:00"/>
    <s v="Settled"/>
    <n v="20"/>
    <n v="10"/>
    <s v="AGT047"/>
    <s v="Motor"/>
    <s v="Manual Review"/>
    <n v="1"/>
    <s v="Valid"/>
    <x v="2"/>
    <x v="3"/>
  </r>
  <r>
    <x v="6107"/>
    <s v="CUST02120"/>
    <s v="POL03180"/>
    <x v="3"/>
    <s v="West"/>
    <n v="67762.77"/>
    <d v="2025-08-05T00:00:00"/>
    <d v="2025-08-11T00:00:00"/>
    <s v="Settled"/>
    <n v="6"/>
    <n v="12"/>
    <s v="AGT042"/>
    <s v="Home"/>
    <s v="Fast Track"/>
    <n v="1"/>
    <s v="Valid"/>
    <x v="1"/>
    <x v="1"/>
  </r>
  <r>
    <x v="6108"/>
    <s v="CUST02044"/>
    <s v="POL02527"/>
    <x v="11"/>
    <s v="West"/>
    <n v="22686.12"/>
    <d v="2025-11-27T00:00:00"/>
    <d v="2025-12-13T00:00:00"/>
    <s v="Settled"/>
    <n v="16"/>
    <n v="10"/>
    <s v="AGT058"/>
    <s v="Motor"/>
    <s v="Manual Review"/>
    <n v="1"/>
    <s v="Valid"/>
    <x v="1"/>
    <x v="1"/>
  </r>
  <r>
    <x v="6109"/>
    <s v="CUST02303"/>
    <s v="POL01392"/>
    <x v="1"/>
    <s v="West"/>
    <n v="563494.66"/>
    <d v="2025-07-31T00:00:00"/>
    <d v="2025-08-15T00:00:00"/>
    <s v="Settled"/>
    <n v="15"/>
    <n v="20"/>
    <s v="AGT036"/>
    <s v="Life"/>
    <s v="Fast Track"/>
    <n v="1"/>
    <s v="Valid"/>
    <x v="2"/>
    <x v="1"/>
  </r>
  <r>
    <x v="6110"/>
    <s v="CUST02373"/>
    <s v="POL02450"/>
    <x v="14"/>
    <s v="North"/>
    <n v="102925.83"/>
    <d v="2025-08-30T00:00:00"/>
    <d v="2025-09-15T00:00:00"/>
    <s v="Settled"/>
    <n v="16"/>
    <n v="15"/>
    <s v="AGT057"/>
    <s v="Health"/>
    <s v="Manual Review"/>
    <n v="1"/>
    <s v="Valid"/>
    <x v="0"/>
    <x v="2"/>
  </r>
  <r>
    <x v="6111"/>
    <s v="CUST00049"/>
    <s v="POL01844"/>
    <x v="1"/>
    <s v="West"/>
    <n v="92928.12"/>
    <d v="2025-11-06T00:00:00"/>
    <m/>
    <s v="Under Review"/>
    <n v="25"/>
    <n v="20"/>
    <s v="AGT038"/>
    <s v="Life"/>
    <s v="Standard"/>
    <n v="1"/>
    <s v="Valid"/>
    <x v="3"/>
    <x v="1"/>
  </r>
  <r>
    <x v="6112"/>
    <s v="CUST00589"/>
    <s v="POL01586"/>
    <x v="11"/>
    <s v="East"/>
    <n v="99371.64"/>
    <d v="2025-01-04T00:00:00"/>
    <m/>
    <s v="Pending"/>
    <n v="27"/>
    <n v="10"/>
    <s v="AGT076"/>
    <s v="Motor"/>
    <s v="Fraud Review"/>
    <n v="1"/>
    <s v="Valid"/>
    <x v="1"/>
    <x v="3"/>
  </r>
  <r>
    <x v="6113"/>
    <s v="CUST01318"/>
    <s v="POL02942"/>
    <x v="14"/>
    <s v="North"/>
    <n v="92026.57"/>
    <d v="2025-02-17T00:00:00"/>
    <m/>
    <s v="Pending"/>
    <n v="17"/>
    <n v="15"/>
    <s v="AGT067"/>
    <s v="Health"/>
    <s v="Standard"/>
    <n v="1"/>
    <s v="Valid"/>
    <x v="3"/>
    <x v="2"/>
  </r>
  <r>
    <x v="6114"/>
    <s v="CUST00484"/>
    <s v="POL01880"/>
    <x v="3"/>
    <s v="Central"/>
    <n v="49099.98"/>
    <d v="2025-04-20T00:00:00"/>
    <d v="2025-05-10T00:00:00"/>
    <s v="Settled"/>
    <n v="20"/>
    <n v="10"/>
    <s v="AGT005"/>
    <s v="Motor"/>
    <s v="Manual Review"/>
    <n v="1"/>
    <s v="Valid"/>
    <x v="1"/>
    <x v="4"/>
  </r>
  <r>
    <x v="6115"/>
    <s v="CUST02071"/>
    <s v="POL01547"/>
    <x v="5"/>
    <s v="North"/>
    <n v="65884.070000000007"/>
    <d v="2025-08-21T00:00:00"/>
    <m/>
    <s v="Pending"/>
    <n v="23"/>
    <n v="15"/>
    <s v="AGT013"/>
    <s v="Health"/>
    <s v="Standard"/>
    <n v="1"/>
    <s v="Valid"/>
    <x v="3"/>
    <x v="2"/>
  </r>
  <r>
    <x v="6116"/>
    <s v="CUST01214"/>
    <s v="POL01814"/>
    <x v="3"/>
    <s v="North"/>
    <n v="262894.89"/>
    <d v="2025-05-27T00:00:00"/>
    <d v="2025-06-20T00:00:00"/>
    <s v="Settled"/>
    <n v="24"/>
    <n v="12"/>
    <s v="AGT032"/>
    <s v="Home"/>
    <s v="Fraud Review"/>
    <n v="1"/>
    <s v="Valid"/>
    <x v="0"/>
    <x v="2"/>
  </r>
  <r>
    <x v="6117"/>
    <s v="CUST02118"/>
    <s v="POL02500"/>
    <x v="3"/>
    <s v="West"/>
    <n v="79982.850000000006"/>
    <d v="2025-10-16T00:00:00"/>
    <m/>
    <s v="Pending"/>
    <n v="22"/>
    <n v="10"/>
    <s v="AGT005"/>
    <s v="Motor"/>
    <s v="Fraud Review"/>
    <n v="1"/>
    <s v="Valid"/>
    <x v="1"/>
    <x v="1"/>
  </r>
  <r>
    <x v="6118"/>
    <s v="CUST01681"/>
    <s v="POL02373"/>
    <x v="4"/>
    <s v="North"/>
    <n v="209684.77"/>
    <d v="2025-01-27T00:00:00"/>
    <m/>
    <s v="Pending"/>
    <n v="10"/>
    <n v="15"/>
    <s v="AGT006"/>
    <s v="Health"/>
    <s v="Fast Track"/>
    <n v="1"/>
    <s v="Valid"/>
    <x v="0"/>
    <x v="2"/>
  </r>
  <r>
    <x v="6119"/>
    <s v="CUST00483"/>
    <s v="POL01756"/>
    <x v="9"/>
    <s v="North"/>
    <n v="149865.26"/>
    <d v="2025-04-30T00:00:00"/>
    <d v="2025-05-08T00:00:00"/>
    <s v="Settled"/>
    <n v="8"/>
    <n v="12"/>
    <s v="AGT001"/>
    <s v="Home"/>
    <s v="Standard"/>
    <n v="1"/>
    <s v="Valid"/>
    <x v="2"/>
    <x v="2"/>
  </r>
  <r>
    <x v="6120"/>
    <s v="CUST02484"/>
    <s v="POL00566"/>
    <x v="4"/>
    <s v="North"/>
    <n v="99017.62"/>
    <d v="2025-02-19T00:00:00"/>
    <d v="2025-03-01T00:00:00"/>
    <s v="Settled"/>
    <n v="10"/>
    <n v="15"/>
    <s v="AGT072"/>
    <s v="Health"/>
    <s v="Fast Track"/>
    <n v="1"/>
    <s v="Valid"/>
    <x v="2"/>
    <x v="2"/>
  </r>
  <r>
    <x v="6121"/>
    <s v="CUST00638"/>
    <s v="POL02040"/>
    <x v="4"/>
    <s v="Central"/>
    <n v="51956.77"/>
    <d v="2025-08-25T00:00:00"/>
    <m/>
    <s v="Under Review"/>
    <n v="27"/>
    <n v="15"/>
    <s v="AGT040"/>
    <s v="Health"/>
    <s v="Fraud Review"/>
    <n v="1"/>
    <s v="Valid"/>
    <x v="2"/>
    <x v="4"/>
  </r>
  <r>
    <x v="6122"/>
    <s v="CUST02388"/>
    <s v="POL01379"/>
    <x v="5"/>
    <s v="North"/>
    <n v="94180.800000000003"/>
    <d v="2025-04-01T00:00:00"/>
    <d v="2025-04-07T00:00:00"/>
    <s v="Settled"/>
    <n v="6"/>
    <n v="15"/>
    <s v="AGT063"/>
    <s v="Health"/>
    <s v="Standard"/>
    <n v="1"/>
    <s v="Valid"/>
    <x v="0"/>
    <x v="2"/>
  </r>
  <r>
    <x v="6123"/>
    <s v="CUST02435"/>
    <s v="POL02985"/>
    <x v="4"/>
    <s v="South"/>
    <n v="165058.79"/>
    <d v="2025-03-25T00:00:00"/>
    <d v="2025-04-04T00:00:00"/>
    <s v="Settled"/>
    <n v="10"/>
    <n v="15"/>
    <s v="AGT066"/>
    <s v="Health"/>
    <s v="Standard"/>
    <n v="1"/>
    <s v="Valid"/>
    <x v="0"/>
    <x v="0"/>
  </r>
  <r>
    <x v="6124"/>
    <s v="CUST00919"/>
    <s v="POL02907"/>
    <x v="11"/>
    <s v="North"/>
    <n v="68523.679999999993"/>
    <d v="2025-07-23T00:00:00"/>
    <d v="2025-07-30T00:00:00"/>
    <s v="Rejected"/>
    <n v="7"/>
    <n v="10"/>
    <s v="AGT014"/>
    <s v="Motor"/>
    <s v="Standard"/>
    <n v="1"/>
    <s v="Valid"/>
    <x v="2"/>
    <x v="2"/>
  </r>
  <r>
    <x v="6125"/>
    <s v="CUST00825"/>
    <s v="POL00003"/>
    <x v="3"/>
    <s v="South"/>
    <n v="228844.04"/>
    <d v="2025-01-30T00:00:00"/>
    <d v="2025-02-14T00:00:00"/>
    <s v="Settled"/>
    <n v="15"/>
    <n v="10"/>
    <s v="AGT054"/>
    <s v="Motor"/>
    <s v="Standard"/>
    <n v="1"/>
    <s v="Valid"/>
    <x v="1"/>
    <x v="0"/>
  </r>
  <r>
    <x v="6126"/>
    <s v="CUST00925"/>
    <s v="POL03198"/>
    <x v="0"/>
    <s v="South"/>
    <n v="126098.86"/>
    <d v="2025-11-07T00:00:00"/>
    <d v="2025-11-16T00:00:00"/>
    <s v="Settled"/>
    <n v="9"/>
    <n v="10"/>
    <s v="AGT050"/>
    <s v="Motor"/>
    <s v="Manual Review"/>
    <n v="1"/>
    <s v="Valid"/>
    <x v="2"/>
    <x v="0"/>
  </r>
  <r>
    <x v="6127"/>
    <s v="CUST00605"/>
    <s v="POL02884"/>
    <x v="10"/>
    <s v="Central"/>
    <n v="13767.9"/>
    <d v="2025-01-09T00:00:00"/>
    <d v="2025-01-15T00:00:00"/>
    <s v="Settled"/>
    <n v="6"/>
    <n v="7"/>
    <s v="AGT080"/>
    <s v="Travel"/>
    <s v="Standard"/>
    <n v="1"/>
    <s v="Valid"/>
    <x v="0"/>
    <x v="4"/>
  </r>
  <r>
    <x v="6128"/>
    <s v="CUST01346"/>
    <s v="POL02903"/>
    <x v="11"/>
    <s v="West"/>
    <n v="47427.39"/>
    <d v="2025-04-25T00:00:00"/>
    <d v="2025-04-30T00:00:00"/>
    <s v="Settled"/>
    <n v="5"/>
    <n v="10"/>
    <s v="AGT070"/>
    <s v="Motor"/>
    <s v="Standard"/>
    <n v="1"/>
    <s v="Valid"/>
    <x v="1"/>
    <x v="1"/>
  </r>
  <r>
    <x v="6129"/>
    <s v="CUST02448"/>
    <s v="POL01593"/>
    <x v="4"/>
    <s v="Central"/>
    <n v="131672.65"/>
    <d v="2025-06-26T00:00:00"/>
    <m/>
    <s v="Pending"/>
    <n v="24"/>
    <n v="15"/>
    <s v="AGT049"/>
    <s v="Health"/>
    <s v="Manual Review"/>
    <n v="1"/>
    <s v="Valid"/>
    <x v="0"/>
    <x v="4"/>
  </r>
  <r>
    <x v="6130"/>
    <s v="CUST01617"/>
    <s v="POL00866"/>
    <x v="8"/>
    <s v="West"/>
    <n v="111192.98"/>
    <d v="2025-01-04T00:00:00"/>
    <d v="2025-01-17T00:00:00"/>
    <s v="Settled"/>
    <n v="13"/>
    <n v="20"/>
    <s v="AGT055"/>
    <s v="Life"/>
    <s v="Standard"/>
    <n v="1"/>
    <s v="Valid"/>
    <x v="1"/>
    <x v="1"/>
  </r>
  <r>
    <x v="6131"/>
    <s v="CUST00429"/>
    <s v="POL01942"/>
    <x v="2"/>
    <s v="South"/>
    <n v="278129.40000000002"/>
    <d v="2025-01-18T00:00:00"/>
    <d v="2025-02-06T00:00:00"/>
    <s v="Settled"/>
    <n v="19"/>
    <n v="20"/>
    <s v="AGT041"/>
    <s v="Life"/>
    <s v="Fast Track"/>
    <n v="1"/>
    <s v="Valid"/>
    <x v="3"/>
    <x v="0"/>
  </r>
  <r>
    <x v="6132"/>
    <s v="CUST00751"/>
    <s v="POL02826"/>
    <x v="14"/>
    <s v="North"/>
    <n v="46359.65"/>
    <d v="2025-11-24T00:00:00"/>
    <d v="2025-12-06T00:00:00"/>
    <s v="Settled"/>
    <n v="12"/>
    <n v="15"/>
    <s v="AGT047"/>
    <s v="Health"/>
    <s v="Standard"/>
    <n v="1"/>
    <s v="Valid"/>
    <x v="4"/>
    <x v="2"/>
  </r>
  <r>
    <x v="6133"/>
    <s v="CUST01007"/>
    <s v="POL01441"/>
    <x v="5"/>
    <s v="East"/>
    <n v="87278.83"/>
    <d v="2025-07-17T00:00:00"/>
    <d v="2025-08-03T00:00:00"/>
    <s v="Settled"/>
    <n v="17"/>
    <n v="15"/>
    <s v="AGT047"/>
    <s v="Health"/>
    <s v="Standard"/>
    <n v="1"/>
    <s v="Valid"/>
    <x v="1"/>
    <x v="3"/>
  </r>
  <r>
    <x v="6134"/>
    <s v="CUST00052"/>
    <s v="POL03154"/>
    <x v="11"/>
    <s v="South"/>
    <n v="35636.6"/>
    <d v="2025-01-11T00:00:00"/>
    <d v="2025-01-20T00:00:00"/>
    <s v="Rejected"/>
    <n v="9"/>
    <n v="10"/>
    <s v="AGT071"/>
    <s v="Motor"/>
    <s v="Fast Track"/>
    <n v="1"/>
    <s v="Valid"/>
    <x v="1"/>
    <x v="0"/>
  </r>
  <r>
    <x v="6135"/>
    <s v="CUST00776"/>
    <s v="POL00835"/>
    <x v="12"/>
    <s v="West"/>
    <n v="59496.55"/>
    <d v="2025-05-06T00:00:00"/>
    <d v="2025-05-07T00:00:00"/>
    <s v="Settled"/>
    <n v="1"/>
    <n v="7"/>
    <s v="AGT071"/>
    <s v="Travel"/>
    <s v="Standard"/>
    <n v="1"/>
    <s v="Valid"/>
    <x v="0"/>
    <x v="1"/>
  </r>
  <r>
    <x v="6136"/>
    <s v="CUST00254"/>
    <s v="POL02730"/>
    <x v="10"/>
    <s v="North"/>
    <n v="21546.720000000001"/>
    <d v="2025-04-22T00:00:00"/>
    <d v="2025-04-27T00:00:00"/>
    <s v="Settled"/>
    <n v="5"/>
    <n v="7"/>
    <s v="AGT018"/>
    <s v="Travel"/>
    <s v="Standard"/>
    <n v="1"/>
    <s v="Valid"/>
    <x v="2"/>
    <x v="2"/>
  </r>
  <r>
    <x v="6137"/>
    <s v="CUST00052"/>
    <s v="POL00212"/>
    <x v="9"/>
    <s v="West"/>
    <n v="169439.81"/>
    <d v="2025-01-03T00:00:00"/>
    <d v="2025-01-11T00:00:00"/>
    <s v="Settled"/>
    <n v="8"/>
    <n v="12"/>
    <s v="AGT002"/>
    <s v="Home"/>
    <s v="Fast Track"/>
    <n v="1"/>
    <s v="Valid"/>
    <x v="1"/>
    <x v="1"/>
  </r>
  <r>
    <x v="6138"/>
    <s v="CUST02317"/>
    <s v="POL02687"/>
    <x v="14"/>
    <s v="South"/>
    <n v="32196.19"/>
    <d v="2025-07-10T00:00:00"/>
    <d v="2025-07-22T00:00:00"/>
    <s v="Settled"/>
    <n v="12"/>
    <n v="15"/>
    <s v="AGT021"/>
    <s v="Health"/>
    <s v="Standard"/>
    <n v="1"/>
    <s v="Valid"/>
    <x v="3"/>
    <x v="0"/>
  </r>
  <r>
    <x v="6139"/>
    <s v="CUST02262"/>
    <s v="POL03025"/>
    <x v="12"/>
    <s v="East"/>
    <n v="24610.04"/>
    <d v="2025-03-17T00:00:00"/>
    <m/>
    <s v="Pending"/>
    <n v="1"/>
    <n v="7"/>
    <s v="AGT038"/>
    <s v="Travel"/>
    <s v="Fast Track"/>
    <n v="1"/>
    <s v="Valid"/>
    <x v="1"/>
    <x v="3"/>
  </r>
  <r>
    <x v="6140"/>
    <s v="CUST01641"/>
    <s v="POL02249"/>
    <x v="11"/>
    <s v="Central"/>
    <n v="28294.77"/>
    <d v="2025-08-05T00:00:00"/>
    <d v="2025-08-16T00:00:00"/>
    <s v="Settled"/>
    <n v="11"/>
    <n v="10"/>
    <s v="AGT018"/>
    <s v="Motor"/>
    <s v="Fast Track"/>
    <n v="1"/>
    <s v="Valid"/>
    <x v="3"/>
    <x v="4"/>
  </r>
  <r>
    <x v="6141"/>
    <s v="CUST00571"/>
    <s v="POL01997"/>
    <x v="4"/>
    <s v="North"/>
    <n v="184628.65"/>
    <d v="2025-09-04T00:00:00"/>
    <m/>
    <s v="Pending"/>
    <n v="12"/>
    <n v="15"/>
    <s v="AGT033"/>
    <s v="Health"/>
    <s v="Standard"/>
    <n v="1"/>
    <s v="Valid"/>
    <x v="2"/>
    <x v="2"/>
  </r>
  <r>
    <x v="6142"/>
    <s v="CUST01221"/>
    <s v="POL01317"/>
    <x v="4"/>
    <s v="North"/>
    <n v="51382.44"/>
    <d v="2025-05-20T00:00:00"/>
    <d v="2025-06-16T00:00:00"/>
    <s v="Settled"/>
    <n v="27"/>
    <n v="15"/>
    <s v="AGT035"/>
    <s v="Health"/>
    <s v="Fraud Review"/>
    <n v="1"/>
    <s v="Valid"/>
    <x v="0"/>
    <x v="2"/>
  </r>
  <r>
    <x v="6143"/>
    <s v="CUST00137"/>
    <s v="POL02796"/>
    <x v="5"/>
    <s v="North"/>
    <n v="80313.070000000007"/>
    <d v="2025-05-07T00:00:00"/>
    <d v="2025-05-25T00:00:00"/>
    <s v="Settled"/>
    <n v="18"/>
    <n v="15"/>
    <s v="AGT077"/>
    <s v="Health"/>
    <s v="Manual Review"/>
    <n v="1"/>
    <s v="Valid"/>
    <x v="1"/>
    <x v="2"/>
  </r>
  <r>
    <x v="6144"/>
    <s v="CUST00408"/>
    <s v="POL00406"/>
    <x v="3"/>
    <s v="South"/>
    <n v="81706.149999999994"/>
    <d v="2025-08-01T00:00:00"/>
    <d v="2025-08-02T00:00:00"/>
    <s v="Settled"/>
    <n v="1"/>
    <n v="10"/>
    <s v="AGT036"/>
    <s v="Motor"/>
    <s v="Fast Track"/>
    <n v="1"/>
    <s v="Valid"/>
    <x v="2"/>
    <x v="0"/>
  </r>
  <r>
    <x v="6145"/>
    <s v="CUST01146"/>
    <s v="POL00931"/>
    <x v="4"/>
    <s v="East"/>
    <n v="52324"/>
    <d v="2025-08-31T00:00:00"/>
    <d v="2025-09-24T00:00:00"/>
    <s v="Settled"/>
    <n v="24"/>
    <n v="15"/>
    <s v="AGT015"/>
    <s v="Health"/>
    <s v="Manual Review"/>
    <n v="1"/>
    <s v="Valid"/>
    <x v="0"/>
    <x v="3"/>
  </r>
  <r>
    <x v="6146"/>
    <s v="CUST00990"/>
    <s v="POL00420"/>
    <x v="3"/>
    <s v="Central"/>
    <n v="50414.28"/>
    <d v="2025-05-13T00:00:00"/>
    <m/>
    <s v="Pending"/>
    <n v="28"/>
    <n v="12"/>
    <s v="AGT033"/>
    <s v="Home"/>
    <s v="Fraud Review"/>
    <n v="1"/>
    <s v="Valid"/>
    <x v="1"/>
    <x v="4"/>
  </r>
  <r>
    <x v="6147"/>
    <s v="CUST01360"/>
    <s v="POL00890"/>
    <x v="4"/>
    <s v="Central"/>
    <n v="95898.41"/>
    <d v="2025-09-30T00:00:00"/>
    <d v="2025-10-12T00:00:00"/>
    <s v="Settled"/>
    <n v="12"/>
    <n v="15"/>
    <s v="AGT003"/>
    <s v="Health"/>
    <s v="Standard"/>
    <n v="1"/>
    <s v="Valid"/>
    <x v="2"/>
    <x v="4"/>
  </r>
  <r>
    <x v="6148"/>
    <s v="CUST00475"/>
    <s v="POL01675"/>
    <x v="3"/>
    <s v="West"/>
    <n v="31327.759999999998"/>
    <d v="2025-04-06T00:00:00"/>
    <d v="2025-04-16T00:00:00"/>
    <s v="Settled"/>
    <n v="10"/>
    <n v="12"/>
    <s v="AGT003"/>
    <s v="Home"/>
    <s v="Manual Review"/>
    <n v="1"/>
    <s v="Valid"/>
    <x v="1"/>
    <x v="1"/>
  </r>
  <r>
    <x v="6149"/>
    <s v="CUST01271"/>
    <s v="POL01075"/>
    <x v="3"/>
    <s v="West"/>
    <n v="263129.24"/>
    <d v="2025-09-24T00:00:00"/>
    <d v="2025-10-18T00:00:00"/>
    <s v="Settled"/>
    <n v="24"/>
    <n v="12"/>
    <s v="AGT051"/>
    <s v="Home"/>
    <s v="Fraud Review"/>
    <n v="1"/>
    <s v="Valid"/>
    <x v="4"/>
    <x v="1"/>
  </r>
  <r>
    <x v="6150"/>
    <s v="CUST00227"/>
    <s v="POL01346"/>
    <x v="8"/>
    <s v="South"/>
    <n v="274496.93"/>
    <d v="2025-05-04T00:00:00"/>
    <m/>
    <s v="Pending"/>
    <n v="19"/>
    <n v="20"/>
    <s v="AGT021"/>
    <s v="Life"/>
    <s v="Fast Track"/>
    <n v="1"/>
    <s v="Valid"/>
    <x v="0"/>
    <x v="0"/>
  </r>
  <r>
    <x v="6151"/>
    <s v="CUST02211"/>
    <s v="POL00740"/>
    <x v="14"/>
    <s v="Central"/>
    <n v="32604.47"/>
    <d v="2025-08-12T00:00:00"/>
    <d v="2025-08-24T00:00:00"/>
    <s v="Settled"/>
    <n v="12"/>
    <n v="15"/>
    <s v="AGT051"/>
    <s v="Health"/>
    <s v="Standard"/>
    <n v="1"/>
    <s v="Valid"/>
    <x v="0"/>
    <x v="4"/>
  </r>
  <r>
    <x v="6152"/>
    <s v="CUST00874"/>
    <s v="POL01129"/>
    <x v="3"/>
    <s v="East"/>
    <n v="54727.7"/>
    <d v="2025-11-30T00:00:00"/>
    <d v="2025-12-12T00:00:00"/>
    <s v="Rejected"/>
    <n v="12"/>
    <n v="10"/>
    <s v="AGT003"/>
    <s v="Motor"/>
    <s v="Standard"/>
    <n v="1"/>
    <s v="Valid"/>
    <x v="2"/>
    <x v="3"/>
  </r>
  <r>
    <x v="6153"/>
    <s v="CUST00119"/>
    <s v="POL01594"/>
    <x v="10"/>
    <s v="North"/>
    <n v="43674.54"/>
    <d v="2025-09-07T00:00:00"/>
    <d v="2025-09-14T00:00:00"/>
    <s v="Settled"/>
    <n v="7"/>
    <n v="7"/>
    <s v="AGT026"/>
    <s v="Travel"/>
    <s v="Fast Track"/>
    <n v="1"/>
    <s v="Valid"/>
    <x v="0"/>
    <x v="2"/>
  </r>
  <r>
    <x v="6154"/>
    <s v="CUST00725"/>
    <s v="POL00685"/>
    <x v="7"/>
    <s v="Central"/>
    <n v="17638.900000000001"/>
    <d v="2025-04-17T00:00:00"/>
    <d v="2025-05-03T00:00:00"/>
    <s v="Settled"/>
    <n v="16"/>
    <n v="7"/>
    <s v="AGT046"/>
    <s v="Travel"/>
    <s v="Manual Review"/>
    <n v="1"/>
    <s v="Valid"/>
    <x v="2"/>
    <x v="4"/>
  </r>
  <r>
    <x v="6155"/>
    <s v="CUST02048"/>
    <s v="POL02996"/>
    <x v="10"/>
    <s v="East"/>
    <n v="8490.08"/>
    <d v="2025-07-10T00:00:00"/>
    <m/>
    <s v="Under Review"/>
    <n v="4"/>
    <n v="7"/>
    <s v="AGT044"/>
    <s v="Travel"/>
    <s v="Standard"/>
    <n v="1"/>
    <s v="Valid"/>
    <x v="3"/>
    <x v="3"/>
  </r>
  <r>
    <x v="6156"/>
    <s v="CUST02217"/>
    <s v="POL02871"/>
    <x v="12"/>
    <s v="North"/>
    <n v="27688.32"/>
    <d v="2025-03-09T00:00:00"/>
    <d v="2025-03-14T00:00:00"/>
    <s v="Settled"/>
    <n v="5"/>
    <n v="7"/>
    <s v="AGT048"/>
    <s v="Travel"/>
    <s v="Standard"/>
    <n v="1"/>
    <s v="Valid"/>
    <x v="3"/>
    <x v="2"/>
  </r>
  <r>
    <x v="6157"/>
    <s v="CUST01052"/>
    <s v="POL02804"/>
    <x v="6"/>
    <s v="West"/>
    <n v="180412.68"/>
    <d v="2025-06-05T00:00:00"/>
    <d v="2025-06-15T00:00:00"/>
    <s v="Settled"/>
    <n v="10"/>
    <n v="12"/>
    <s v="AGT048"/>
    <s v="Home"/>
    <s v="Fast Track"/>
    <n v="1"/>
    <s v="Valid"/>
    <x v="1"/>
    <x v="1"/>
  </r>
  <r>
    <x v="6158"/>
    <s v="CUST01517"/>
    <s v="POL00005"/>
    <x v="8"/>
    <s v="South"/>
    <n v="349066.14"/>
    <d v="2025-07-26T00:00:00"/>
    <m/>
    <s v="Pending"/>
    <n v="16"/>
    <n v="20"/>
    <s v="AGT026"/>
    <s v="Life"/>
    <s v="Fast Track"/>
    <n v="1"/>
    <s v="Valid"/>
    <x v="3"/>
    <x v="0"/>
  </r>
  <r>
    <x v="6159"/>
    <s v="CUST00619"/>
    <s v="POL01585"/>
    <x v="10"/>
    <s v="North"/>
    <n v="38978.29"/>
    <d v="2025-01-21T00:00:00"/>
    <d v="2025-01-26T00:00:00"/>
    <s v="Settled"/>
    <n v="5"/>
    <n v="7"/>
    <s v="AGT029"/>
    <s v="Travel"/>
    <s v="Standard"/>
    <n v="1"/>
    <s v="Valid"/>
    <x v="3"/>
    <x v="2"/>
  </r>
  <r>
    <x v="6160"/>
    <s v="CUST01777"/>
    <s v="POL02545"/>
    <x v="3"/>
    <s v="South"/>
    <n v="121056.44"/>
    <d v="2025-05-14T00:00:00"/>
    <m/>
    <s v="Pending"/>
    <n v="26"/>
    <n v="10"/>
    <s v="AGT033"/>
    <s v="Motor"/>
    <s v="Fraud Review"/>
    <n v="1"/>
    <s v="Valid"/>
    <x v="3"/>
    <x v="0"/>
  </r>
  <r>
    <x v="6161"/>
    <s v="CUST00700"/>
    <s v="POL01117"/>
    <x v="14"/>
    <s v="East"/>
    <n v="237832.34"/>
    <d v="2025-11-22T00:00:00"/>
    <d v="2025-12-13T00:00:00"/>
    <s v="Settled"/>
    <n v="21"/>
    <n v="15"/>
    <s v="AGT034"/>
    <s v="Health"/>
    <s v="Standard"/>
    <n v="1"/>
    <s v="Valid"/>
    <x v="4"/>
    <x v="3"/>
  </r>
  <r>
    <x v="6162"/>
    <s v="CUST02050"/>
    <s v="POL00742"/>
    <x v="14"/>
    <s v="South"/>
    <n v="14760.11"/>
    <d v="2025-11-29T00:00:00"/>
    <m/>
    <s v="Under Review"/>
    <n v="13"/>
    <n v="15"/>
    <s v="AGT063"/>
    <s v="Health"/>
    <s v="Standard"/>
    <n v="1"/>
    <s v="Valid"/>
    <x v="3"/>
    <x v="0"/>
  </r>
  <r>
    <x v="6163"/>
    <s v="CUST01065"/>
    <s v="POL01958"/>
    <x v="0"/>
    <s v="North"/>
    <n v="27475.84"/>
    <d v="2025-10-08T00:00:00"/>
    <m/>
    <s v="Pending"/>
    <n v="25"/>
    <n v="10"/>
    <s v="AGT012"/>
    <s v="Motor"/>
    <s v="Fraud Review"/>
    <n v="1"/>
    <s v="Valid"/>
    <x v="4"/>
    <x v="2"/>
  </r>
  <r>
    <x v="6164"/>
    <s v="CUST01669"/>
    <s v="POL00008"/>
    <x v="4"/>
    <s v="South"/>
    <n v="94800.54"/>
    <d v="2025-08-27T00:00:00"/>
    <d v="2025-09-08T00:00:00"/>
    <s v="Settled"/>
    <n v="12"/>
    <n v="15"/>
    <s v="AGT045"/>
    <s v="Health"/>
    <s v="Standard"/>
    <n v="1"/>
    <s v="Valid"/>
    <x v="1"/>
    <x v="0"/>
  </r>
  <r>
    <x v="6165"/>
    <s v="CUST01528"/>
    <s v="POL01960"/>
    <x v="2"/>
    <s v="South"/>
    <n v="359196.23"/>
    <d v="2025-08-13T00:00:00"/>
    <d v="2025-08-30T00:00:00"/>
    <s v="Settled"/>
    <n v="17"/>
    <n v="20"/>
    <s v="AGT062"/>
    <s v="Life"/>
    <s v="Standard"/>
    <n v="1"/>
    <s v="Valid"/>
    <x v="0"/>
    <x v="0"/>
  </r>
  <r>
    <x v="6166"/>
    <s v="CUST02079"/>
    <s v="POL01445"/>
    <x v="5"/>
    <s v="East"/>
    <n v="31059.39"/>
    <d v="2025-06-27T00:00:00"/>
    <d v="2025-07-16T00:00:00"/>
    <s v="Settled"/>
    <n v="19"/>
    <n v="15"/>
    <s v="AGT028"/>
    <s v="Health"/>
    <s v="Standard"/>
    <n v="1"/>
    <s v="Valid"/>
    <x v="1"/>
    <x v="3"/>
  </r>
  <r>
    <x v="6167"/>
    <s v="CUST01693"/>
    <s v="POL02189"/>
    <x v="8"/>
    <s v="East"/>
    <n v="180433.8"/>
    <d v="2025-08-04T00:00:00"/>
    <d v="2025-08-21T00:00:00"/>
    <s v="Settled"/>
    <n v="17"/>
    <n v="20"/>
    <s v="AGT032"/>
    <s v="Life"/>
    <s v="Standard"/>
    <n v="1"/>
    <s v="Valid"/>
    <x v="1"/>
    <x v="3"/>
  </r>
  <r>
    <x v="6168"/>
    <s v="CUST00401"/>
    <s v="POL02186"/>
    <x v="3"/>
    <s v="North"/>
    <n v="336912.43"/>
    <d v="2025-03-21T00:00:00"/>
    <d v="2025-03-30T00:00:00"/>
    <s v="Rejected"/>
    <n v="9"/>
    <n v="12"/>
    <s v="AGT055"/>
    <s v="Home"/>
    <s v="Standard"/>
    <n v="1"/>
    <s v="Valid"/>
    <x v="3"/>
    <x v="2"/>
  </r>
  <r>
    <x v="6169"/>
    <s v="CUST01270"/>
    <s v="POL01714"/>
    <x v="6"/>
    <s v="South"/>
    <n v="87386.18"/>
    <d v="2025-07-12T00:00:00"/>
    <d v="2025-07-17T00:00:00"/>
    <s v="Settled"/>
    <n v="5"/>
    <n v="12"/>
    <s v="AGT052"/>
    <s v="Home"/>
    <s v="Fast Track"/>
    <n v="1"/>
    <s v="Valid"/>
    <x v="0"/>
    <x v="0"/>
  </r>
  <r>
    <x v="6170"/>
    <s v="CUST01050"/>
    <s v="POL01869"/>
    <x v="0"/>
    <s v="South"/>
    <n v="74522.31"/>
    <d v="2025-07-05T00:00:00"/>
    <d v="2025-07-11T00:00:00"/>
    <s v="Settled"/>
    <n v="6"/>
    <n v="10"/>
    <s v="AGT045"/>
    <s v="Motor"/>
    <s v="Standard"/>
    <n v="1"/>
    <s v="Valid"/>
    <x v="4"/>
    <x v="0"/>
  </r>
  <r>
    <x v="6171"/>
    <s v="CUST02213"/>
    <s v="POL00086"/>
    <x v="0"/>
    <s v="East"/>
    <n v="208185.09"/>
    <d v="2025-02-01T00:00:00"/>
    <d v="2025-02-20T00:00:00"/>
    <s v="Settled"/>
    <n v="19"/>
    <n v="10"/>
    <s v="AGT035"/>
    <s v="Motor"/>
    <s v="Manual Review"/>
    <n v="1"/>
    <s v="Valid"/>
    <x v="1"/>
    <x v="3"/>
  </r>
  <r>
    <x v="6172"/>
    <s v="CUST01445"/>
    <s v="POL03141"/>
    <x v="10"/>
    <s v="West"/>
    <n v="31893.88"/>
    <d v="2025-04-05T00:00:00"/>
    <d v="2025-04-07T00:00:00"/>
    <s v="Settled"/>
    <n v="2"/>
    <n v="7"/>
    <s v="AGT004"/>
    <s v="Travel"/>
    <s v="Standard"/>
    <n v="1"/>
    <s v="Valid"/>
    <x v="2"/>
    <x v="1"/>
  </r>
  <r>
    <x v="6173"/>
    <s v="CUST01637"/>
    <s v="POL00244"/>
    <x v="14"/>
    <s v="North"/>
    <n v="141804.04999999999"/>
    <d v="2025-04-17T00:00:00"/>
    <d v="2025-04-26T00:00:00"/>
    <s v="Settled"/>
    <n v="9"/>
    <n v="15"/>
    <s v="AGT013"/>
    <s v="Health"/>
    <s v="Fast Track"/>
    <n v="1"/>
    <s v="Valid"/>
    <x v="1"/>
    <x v="2"/>
  </r>
  <r>
    <x v="6174"/>
    <s v="CUST01676"/>
    <s v="POL03126"/>
    <x v="4"/>
    <s v="North"/>
    <n v="123202.37"/>
    <d v="2025-08-17T00:00:00"/>
    <d v="2025-09-11T00:00:00"/>
    <s v="Settled"/>
    <n v="25"/>
    <n v="15"/>
    <s v="AGT039"/>
    <s v="Health"/>
    <s v="Manual Review"/>
    <n v="1"/>
    <s v="Valid"/>
    <x v="1"/>
    <x v="2"/>
  </r>
  <r>
    <x v="6175"/>
    <s v="CUST01953"/>
    <s v="POL03117"/>
    <x v="9"/>
    <s v="North"/>
    <n v="88421.95"/>
    <d v="2025-04-24T00:00:00"/>
    <d v="2025-04-27T00:00:00"/>
    <s v="Settled"/>
    <n v="3"/>
    <n v="12"/>
    <s v="AGT057"/>
    <s v="Home"/>
    <s v="Fast Track"/>
    <n v="1"/>
    <s v="Valid"/>
    <x v="0"/>
    <x v="2"/>
  </r>
  <r>
    <x v="6176"/>
    <s v="CUST00178"/>
    <s v="POL02298"/>
    <x v="0"/>
    <s v="East"/>
    <n v="50344.15"/>
    <d v="2025-03-13T00:00:00"/>
    <m/>
    <s v="Under Review"/>
    <n v="14"/>
    <n v="10"/>
    <s v="AGT017"/>
    <s v="Motor"/>
    <s v="Standard"/>
    <n v="1"/>
    <s v="Valid"/>
    <x v="0"/>
    <x v="3"/>
  </r>
  <r>
    <x v="6177"/>
    <s v="CUST02443"/>
    <s v="POL02388"/>
    <x v="3"/>
    <s v="South"/>
    <n v="140110.69"/>
    <d v="2025-09-23T00:00:00"/>
    <d v="2025-10-04T00:00:00"/>
    <s v="Settled"/>
    <n v="11"/>
    <n v="10"/>
    <s v="AGT034"/>
    <s v="Motor"/>
    <s v="Standard"/>
    <n v="1"/>
    <s v="Valid"/>
    <x v="1"/>
    <x v="0"/>
  </r>
  <r>
    <x v="6178"/>
    <s v="CUST00270"/>
    <s v="POL00096"/>
    <x v="10"/>
    <s v="West"/>
    <n v="29843.3"/>
    <d v="2025-06-19T00:00:00"/>
    <d v="2025-07-04T00:00:00"/>
    <s v="Settled"/>
    <n v="15"/>
    <n v="7"/>
    <s v="AGT020"/>
    <s v="Travel"/>
    <s v="Standard"/>
    <n v="1"/>
    <s v="Valid"/>
    <x v="4"/>
    <x v="1"/>
  </r>
  <r>
    <x v="6179"/>
    <s v="CUST01417"/>
    <s v="POL03035"/>
    <x v="0"/>
    <s v="West"/>
    <n v="33738.410000000003"/>
    <d v="2025-07-22T00:00:00"/>
    <m/>
    <s v="Pending"/>
    <n v="6"/>
    <n v="10"/>
    <s v="AGT015"/>
    <s v="Motor"/>
    <s v="Standard"/>
    <n v="1"/>
    <s v="Valid"/>
    <x v="1"/>
    <x v="1"/>
  </r>
  <r>
    <x v="6180"/>
    <s v="CUST01075"/>
    <s v="POL01691"/>
    <x v="4"/>
    <s v="North"/>
    <n v="171770.2"/>
    <d v="2025-04-24T00:00:00"/>
    <d v="2025-05-12T00:00:00"/>
    <s v="Settled"/>
    <n v="18"/>
    <n v="15"/>
    <s v="AGT072"/>
    <s v="Health"/>
    <s v="Manual Review"/>
    <n v="1"/>
    <s v="Valid"/>
    <x v="3"/>
    <x v="2"/>
  </r>
  <r>
    <x v="6181"/>
    <s v="CUST01228"/>
    <s v="POL01087"/>
    <x v="7"/>
    <s v="South"/>
    <n v="4690.6099999999997"/>
    <d v="2025-05-13T00:00:00"/>
    <d v="2025-05-29T00:00:00"/>
    <s v="Settled"/>
    <n v="16"/>
    <n v="7"/>
    <s v="AGT075"/>
    <s v="Travel"/>
    <s v="Fraud Review"/>
    <n v="1"/>
    <s v="Valid"/>
    <x v="3"/>
    <x v="0"/>
  </r>
  <r>
    <x v="6182"/>
    <s v="CUST01874"/>
    <s v="POL02144"/>
    <x v="3"/>
    <s v="Central"/>
    <n v="306853.53000000003"/>
    <d v="2025-07-13T00:00:00"/>
    <d v="2025-07-23T00:00:00"/>
    <s v="Settled"/>
    <n v="10"/>
    <n v="12"/>
    <s v="AGT079"/>
    <s v="Home"/>
    <s v="Standard"/>
    <n v="1"/>
    <s v="Valid"/>
    <x v="2"/>
    <x v="4"/>
  </r>
  <r>
    <x v="6183"/>
    <s v="CUST01513"/>
    <s v="POL01712"/>
    <x v="5"/>
    <s v="South"/>
    <n v="75293.34"/>
    <d v="2025-04-20T00:00:00"/>
    <d v="2025-05-06T00:00:00"/>
    <s v="Settled"/>
    <n v="16"/>
    <n v="15"/>
    <s v="AGT072"/>
    <s v="Health"/>
    <s v="Manual Review"/>
    <n v="1"/>
    <s v="Valid"/>
    <x v="4"/>
    <x v="0"/>
  </r>
  <r>
    <x v="6184"/>
    <s v="CUST02199"/>
    <s v="POL01158"/>
    <x v="3"/>
    <s v="East"/>
    <n v="65338.05"/>
    <d v="2025-11-15T00:00:00"/>
    <d v="2025-12-01T00:00:00"/>
    <s v="Settled"/>
    <n v="16"/>
    <n v="10"/>
    <s v="AGT033"/>
    <s v="Motor"/>
    <s v="Manual Review"/>
    <n v="1"/>
    <s v="Valid"/>
    <x v="1"/>
    <x v="3"/>
  </r>
  <r>
    <x v="6185"/>
    <s v="CUST01413"/>
    <s v="POL01031"/>
    <x v="9"/>
    <s v="East"/>
    <n v="116099.44"/>
    <d v="2025-10-13T00:00:00"/>
    <m/>
    <s v="Under Review"/>
    <n v="8"/>
    <n v="12"/>
    <s v="AGT059"/>
    <s v="Home"/>
    <s v="Standard"/>
    <n v="1"/>
    <s v="Valid"/>
    <x v="4"/>
    <x v="3"/>
  </r>
  <r>
    <x v="6186"/>
    <s v="CUST01980"/>
    <s v="POL00379"/>
    <x v="5"/>
    <s v="South"/>
    <n v="201865.01"/>
    <d v="2025-11-19T00:00:00"/>
    <m/>
    <s v="Under Review"/>
    <n v="29"/>
    <n v="15"/>
    <s v="AGT023"/>
    <s v="Health"/>
    <s v="Fraud Review"/>
    <n v="1"/>
    <s v="Valid"/>
    <x v="4"/>
    <x v="0"/>
  </r>
  <r>
    <x v="6187"/>
    <s v="CUST02428"/>
    <s v="POL02909"/>
    <x v="5"/>
    <s v="West"/>
    <n v="95188.87"/>
    <d v="2025-09-20T00:00:00"/>
    <d v="2025-10-04T00:00:00"/>
    <s v="Settled"/>
    <n v="14"/>
    <n v="15"/>
    <s v="AGT047"/>
    <s v="Health"/>
    <s v="Manual Review"/>
    <n v="1"/>
    <s v="Valid"/>
    <x v="1"/>
    <x v="1"/>
  </r>
  <r>
    <x v="6188"/>
    <s v="CUST01165"/>
    <s v="POL02131"/>
    <x v="11"/>
    <s v="North"/>
    <n v="64048.53"/>
    <d v="2025-01-29T00:00:00"/>
    <d v="2025-02-06T00:00:00"/>
    <s v="Settled"/>
    <n v="8"/>
    <n v="10"/>
    <s v="AGT021"/>
    <s v="Motor"/>
    <s v="Fast Track"/>
    <n v="1"/>
    <s v="Valid"/>
    <x v="3"/>
    <x v="2"/>
  </r>
  <r>
    <x v="6189"/>
    <s v="CUST00921"/>
    <s v="POL00921"/>
    <x v="3"/>
    <s v="South"/>
    <n v="35000.85"/>
    <d v="2025-09-29T00:00:00"/>
    <d v="2025-10-24T00:00:00"/>
    <s v="Settled"/>
    <n v="25"/>
    <n v="10"/>
    <s v="AGT051"/>
    <s v="Motor"/>
    <s v="Fraud Review"/>
    <n v="1"/>
    <s v="Valid"/>
    <x v="4"/>
    <x v="0"/>
  </r>
  <r>
    <x v="6190"/>
    <s v="CUST02387"/>
    <s v="POL02315"/>
    <x v="3"/>
    <s v="East"/>
    <n v="40875.35"/>
    <d v="2025-03-24T00:00:00"/>
    <d v="2025-03-30T00:00:00"/>
    <s v="Settled"/>
    <n v="6"/>
    <n v="10"/>
    <s v="AGT034"/>
    <s v="Motor"/>
    <s v="Fast Track"/>
    <n v="1"/>
    <s v="Valid"/>
    <x v="2"/>
    <x v="3"/>
  </r>
  <r>
    <x v="6191"/>
    <s v="CUST01122"/>
    <s v="POL02221"/>
    <x v="0"/>
    <s v="Central"/>
    <n v="98665.17"/>
    <d v="2025-05-13T00:00:00"/>
    <d v="2025-05-30T00:00:00"/>
    <s v="Settled"/>
    <n v="17"/>
    <n v="10"/>
    <s v="AGT029"/>
    <s v="Motor"/>
    <s v="Standard"/>
    <n v="1"/>
    <s v="Valid"/>
    <x v="3"/>
    <x v="4"/>
  </r>
  <r>
    <x v="6192"/>
    <s v="CUST01336"/>
    <s v="POL00448"/>
    <x v="4"/>
    <s v="North"/>
    <n v="98238.13"/>
    <d v="2025-05-20T00:00:00"/>
    <d v="2025-06-17T00:00:00"/>
    <s v="Settled"/>
    <n v="28"/>
    <n v="15"/>
    <s v="AGT007"/>
    <s v="Health"/>
    <s v="Fraud Review"/>
    <n v="1"/>
    <s v="Valid"/>
    <x v="3"/>
    <x v="2"/>
  </r>
  <r>
    <x v="6193"/>
    <s v="CUST01758"/>
    <s v="POL00561"/>
    <x v="14"/>
    <s v="East"/>
    <n v="254493.86"/>
    <d v="2025-06-10T00:00:00"/>
    <d v="2025-06-25T00:00:00"/>
    <s v="Settled"/>
    <n v="15"/>
    <n v="15"/>
    <s v="AGT022"/>
    <s v="Health"/>
    <s v="Fast Track"/>
    <n v="1"/>
    <s v="Valid"/>
    <x v="1"/>
    <x v="3"/>
  </r>
  <r>
    <x v="6194"/>
    <s v="CUST00237"/>
    <s v="POL00739"/>
    <x v="5"/>
    <s v="North"/>
    <n v="50049.279999999999"/>
    <d v="2025-09-25T00:00:00"/>
    <d v="2025-09-30T00:00:00"/>
    <s v="Settled"/>
    <n v="5"/>
    <n v="15"/>
    <s v="AGT036"/>
    <s v="Health"/>
    <s v="Standard"/>
    <n v="1"/>
    <s v="Valid"/>
    <x v="2"/>
    <x v="2"/>
  </r>
  <r>
    <x v="6195"/>
    <s v="CUST00353"/>
    <s v="POL00337"/>
    <x v="14"/>
    <s v="West"/>
    <n v="40150.36"/>
    <d v="2025-07-11T00:00:00"/>
    <d v="2025-07-15T00:00:00"/>
    <s v="Settled"/>
    <n v="4"/>
    <n v="15"/>
    <s v="AGT048"/>
    <s v="Health"/>
    <s v="Standard"/>
    <n v="1"/>
    <s v="Valid"/>
    <x v="0"/>
    <x v="1"/>
  </r>
  <r>
    <x v="6196"/>
    <s v="CUST00623"/>
    <s v="POL02634"/>
    <x v="14"/>
    <s v="South"/>
    <n v="103286.82"/>
    <d v="2025-06-28T00:00:00"/>
    <d v="2025-07-12T00:00:00"/>
    <s v="Settled"/>
    <n v="14"/>
    <n v="15"/>
    <s v="AGT067"/>
    <s v="Health"/>
    <s v="Fast Track"/>
    <n v="1"/>
    <s v="Valid"/>
    <x v="3"/>
    <x v="0"/>
  </r>
  <r>
    <x v="6197"/>
    <s v="CUST00787"/>
    <s v="POL00499"/>
    <x v="11"/>
    <s v="South"/>
    <m/>
    <d v="2025-03-06T00:00:00"/>
    <d v="2025-03-19T00:00:00"/>
    <s v="Settled"/>
    <n v="13"/>
    <n v="10"/>
    <s v="AGT060"/>
    <s v="Motor"/>
    <s v="Standard"/>
    <n v="1"/>
    <s v="Missing Amount"/>
    <x v="0"/>
    <x v="0"/>
  </r>
  <r>
    <x v="6198"/>
    <s v="CUST01943"/>
    <s v="POL02597"/>
    <x v="9"/>
    <s v="Central"/>
    <n v="50473.14"/>
    <d v="2025-09-25T00:00:00"/>
    <m/>
    <s v="Pending"/>
    <n v="18"/>
    <n v="12"/>
    <s v="AGT044"/>
    <s v="Home"/>
    <s v="Standard"/>
    <n v="1"/>
    <s v="Valid"/>
    <x v="4"/>
    <x v="4"/>
  </r>
  <r>
    <x v="6199"/>
    <s v="CUST02147"/>
    <s v="POL01695"/>
    <x v="10"/>
    <s v="West"/>
    <n v="21409.52"/>
    <d v="2025-05-02T00:00:00"/>
    <d v="2025-05-21T00:00:00"/>
    <s v="Settled"/>
    <n v="19"/>
    <n v="7"/>
    <s v="AGT040"/>
    <s v="Travel"/>
    <s v="Manual Review"/>
    <n v="1"/>
    <s v="Valid"/>
    <x v="4"/>
    <x v="1"/>
  </r>
  <r>
    <x v="6200"/>
    <s v="CUST01429"/>
    <s v="POL00374"/>
    <x v="11"/>
    <s v="North"/>
    <n v="102769.26"/>
    <d v="2025-08-11T00:00:00"/>
    <d v="2025-09-08T00:00:00"/>
    <s v="Settled"/>
    <n v="28"/>
    <n v="10"/>
    <s v="AGT038"/>
    <s v="Motor"/>
    <s v="Fraud Review"/>
    <n v="1"/>
    <s v="Valid"/>
    <x v="2"/>
    <x v="2"/>
  </r>
  <r>
    <x v="6201"/>
    <s v="CUST02010"/>
    <s v="POL02703"/>
    <x v="0"/>
    <s v="Central"/>
    <n v="27556.33"/>
    <d v="2025-06-14T00:00:00"/>
    <d v="2025-06-26T00:00:00"/>
    <s v="Settled"/>
    <n v="12"/>
    <n v="10"/>
    <s v="AGT072"/>
    <s v="Motor"/>
    <s v="Standard"/>
    <n v="1"/>
    <s v="Valid"/>
    <x v="3"/>
    <x v="4"/>
  </r>
  <r>
    <x v="6202"/>
    <s v="CUST00627"/>
    <s v="POL00556"/>
    <x v="9"/>
    <s v="South"/>
    <n v="52513.33"/>
    <d v="2025-08-06T00:00:00"/>
    <d v="2025-08-17T00:00:00"/>
    <s v="Settled"/>
    <n v="11"/>
    <n v="12"/>
    <s v="AGT068"/>
    <s v="Home"/>
    <s v="Standard"/>
    <n v="1"/>
    <s v="Valid"/>
    <x v="1"/>
    <x v="0"/>
  </r>
  <r>
    <x v="6203"/>
    <s v="CUST00925"/>
    <s v="POL03198"/>
    <x v="11"/>
    <s v="West"/>
    <n v="40488.61"/>
    <d v="2025-08-12T00:00:00"/>
    <d v="2025-08-17T00:00:00"/>
    <s v="Settled"/>
    <n v="5"/>
    <n v="10"/>
    <s v="AGT032"/>
    <s v="Motor"/>
    <s v="Standard"/>
    <n v="1"/>
    <s v="Valid"/>
    <x v="2"/>
    <x v="1"/>
  </r>
  <r>
    <x v="6204"/>
    <s v="CUST00392"/>
    <s v="POL00045"/>
    <x v="14"/>
    <s v="West"/>
    <n v="53658.53"/>
    <d v="2025-07-05T00:00:00"/>
    <d v="2025-07-17T00:00:00"/>
    <s v="Settled"/>
    <n v="12"/>
    <n v="15"/>
    <s v="AGT046"/>
    <s v="Health"/>
    <s v="Standard"/>
    <n v="1"/>
    <s v="Valid"/>
    <x v="4"/>
    <x v="1"/>
  </r>
  <r>
    <x v="6205"/>
    <s v="CUST01742"/>
    <s v="POL01993"/>
    <x v="2"/>
    <s v="West"/>
    <n v="502332.66"/>
    <d v="2025-05-31T00:00:00"/>
    <d v="2025-06-21T00:00:00"/>
    <s v="Settled"/>
    <n v="21"/>
    <n v="20"/>
    <s v="AGT031"/>
    <s v="Life"/>
    <s v="Standard"/>
    <n v="1"/>
    <s v="Valid"/>
    <x v="0"/>
    <x v="1"/>
  </r>
  <r>
    <x v="6206"/>
    <s v="CUST02486"/>
    <s v="POL01004"/>
    <x v="7"/>
    <s v="South"/>
    <n v="20911.72"/>
    <d v="2025-08-27T00:00:00"/>
    <d v="2025-09-11T00:00:00"/>
    <s v="Settled"/>
    <n v="15"/>
    <n v="7"/>
    <s v="AGT046"/>
    <s v="Travel"/>
    <s v="Manual Review"/>
    <n v="1"/>
    <s v="Valid"/>
    <x v="3"/>
    <x v="0"/>
  </r>
  <r>
    <x v="6207"/>
    <s v="CUST01373"/>
    <s v="POL01708"/>
    <x v="14"/>
    <s v="West"/>
    <n v="245441.88"/>
    <d v="2025-02-21T00:00:00"/>
    <d v="2025-03-03T00:00:00"/>
    <s v="Settled"/>
    <n v="10"/>
    <n v="15"/>
    <s v="AGT035"/>
    <s v="Health"/>
    <s v="Fast Track"/>
    <n v="1"/>
    <s v="Valid"/>
    <x v="2"/>
    <x v="1"/>
  </r>
  <r>
    <x v="6208"/>
    <s v="CUST02317"/>
    <s v="POL02687"/>
    <x v="5"/>
    <s v="West"/>
    <n v="43150.15"/>
    <d v="2025-11-21T00:00:00"/>
    <d v="2025-11-22T00:00:00"/>
    <s v="Settled"/>
    <n v="1"/>
    <n v="15"/>
    <s v="AGT069"/>
    <s v="Health"/>
    <s v="Fast Track"/>
    <n v="1"/>
    <s v="Valid"/>
    <x v="3"/>
    <x v="1"/>
  </r>
  <r>
    <x v="6209"/>
    <s v="CUST01130"/>
    <s v="POL02519"/>
    <x v="0"/>
    <s v="South"/>
    <n v="82396.02"/>
    <d v="2025-05-22T00:00:00"/>
    <d v="2025-05-23T00:00:00"/>
    <s v="Settled"/>
    <n v="1"/>
    <n v="10"/>
    <s v="AGT057"/>
    <s v="Motor"/>
    <s v="Fast Track"/>
    <n v="1"/>
    <s v="Valid"/>
    <x v="2"/>
    <x v="0"/>
  </r>
  <r>
    <x v="6210"/>
    <s v="CUST00234"/>
    <s v="POL00901"/>
    <x v="11"/>
    <s v="Central"/>
    <n v="63326.65"/>
    <d v="2025-11-25T00:00:00"/>
    <d v="2025-12-05T00:00:00"/>
    <s v="Settled"/>
    <n v="10"/>
    <n v="10"/>
    <s v="AGT014"/>
    <s v="Motor"/>
    <s v="Fast Track"/>
    <n v="1"/>
    <s v="Valid"/>
    <x v="3"/>
    <x v="4"/>
  </r>
  <r>
    <x v="6211"/>
    <s v="CUST00288"/>
    <s v="POL00204"/>
    <x v="5"/>
    <s v="South"/>
    <n v="85177.41"/>
    <d v="2025-06-27T00:00:00"/>
    <m/>
    <s v="Pending"/>
    <n v="9"/>
    <n v="15"/>
    <s v="AGT003"/>
    <s v="Health"/>
    <s v="Standard"/>
    <n v="1"/>
    <s v="Valid"/>
    <x v="1"/>
    <x v="0"/>
  </r>
  <r>
    <x v="6212"/>
    <s v="CUST01254"/>
    <s v="POL00908"/>
    <x v="2"/>
    <s v="South"/>
    <n v="60557.17"/>
    <d v="2025-02-13T00:00:00"/>
    <d v="2025-03-03T00:00:00"/>
    <s v="Settled"/>
    <n v="18"/>
    <n v="20"/>
    <s v="AGT077"/>
    <s v="Life"/>
    <s v="Standard"/>
    <n v="1"/>
    <s v="Valid"/>
    <x v="0"/>
    <x v="0"/>
  </r>
  <r>
    <x v="6213"/>
    <s v="CUST02467"/>
    <s v="POL02591"/>
    <x v="4"/>
    <s v="West"/>
    <n v="41650.99"/>
    <d v="2025-08-06T00:00:00"/>
    <d v="2025-08-12T00:00:00"/>
    <s v="Settled"/>
    <n v="6"/>
    <n v="15"/>
    <s v="AGT029"/>
    <s v="Health"/>
    <s v="Standard"/>
    <n v="1"/>
    <s v="Valid"/>
    <x v="3"/>
    <x v="1"/>
  </r>
  <r>
    <x v="6214"/>
    <s v="CUST00470"/>
    <s v="POL01650"/>
    <x v="3"/>
    <s v="North"/>
    <n v="58297.72"/>
    <d v="2025-06-23T00:00:00"/>
    <m/>
    <s v="Pending"/>
    <n v="26"/>
    <n v="10"/>
    <s v="AGT013"/>
    <s v="Motor"/>
    <s v="Manual Review"/>
    <n v="1"/>
    <s v="Valid"/>
    <x v="2"/>
    <x v="2"/>
  </r>
  <r>
    <x v="6215"/>
    <s v="CUST00542"/>
    <s v="POL02427"/>
    <x v="3"/>
    <s v="West"/>
    <n v="30577.53"/>
    <d v="2025-10-13T00:00:00"/>
    <d v="2025-10-15T00:00:00"/>
    <s v="Settled"/>
    <n v="2"/>
    <n v="12"/>
    <s v="AGT060"/>
    <s v="Home"/>
    <s v="Fast Track"/>
    <n v="1"/>
    <s v="Valid"/>
    <x v="4"/>
    <x v="1"/>
  </r>
  <r>
    <x v="6216"/>
    <s v="CUST00009"/>
    <s v="POL01584"/>
    <x v="12"/>
    <s v="South"/>
    <n v="4486.93"/>
    <d v="2025-10-07T00:00:00"/>
    <d v="2025-10-18T00:00:00"/>
    <s v="Settled"/>
    <n v="11"/>
    <n v="7"/>
    <s v="AGT038"/>
    <s v="Travel"/>
    <s v="Standard"/>
    <n v="1"/>
    <s v="Valid"/>
    <x v="1"/>
    <x v="0"/>
  </r>
  <r>
    <x v="6217"/>
    <s v="CUST02147"/>
    <s v="POL01695"/>
    <x v="10"/>
    <s v="South"/>
    <n v="13445.46"/>
    <d v="2025-03-19T00:00:00"/>
    <d v="2025-03-20T00:00:00"/>
    <s v="Settled"/>
    <n v="1"/>
    <n v="7"/>
    <s v="AGT045"/>
    <s v="Travel"/>
    <s v="Standard"/>
    <n v="1"/>
    <s v="Valid"/>
    <x v="4"/>
    <x v="0"/>
  </r>
  <r>
    <x v="6218"/>
    <s v="CUST00258"/>
    <s v="POL00208"/>
    <x v="6"/>
    <s v="West"/>
    <n v="136966.76999999999"/>
    <d v="2025-09-14T00:00:00"/>
    <d v="2025-09-25T00:00:00"/>
    <s v="Settled"/>
    <n v="11"/>
    <n v="12"/>
    <s v="AGT051"/>
    <s v="Home"/>
    <s v="Standard"/>
    <n v="1"/>
    <s v="Valid"/>
    <x v="0"/>
    <x v="1"/>
  </r>
  <r>
    <x v="6219"/>
    <s v="CUST01608"/>
    <s v="POL00074"/>
    <x v="5"/>
    <s v="Central"/>
    <n v="115913.96"/>
    <d v="2025-07-06T00:00:00"/>
    <d v="2025-07-16T00:00:00"/>
    <s v="Settled"/>
    <n v="10"/>
    <n v="15"/>
    <s v="AGT025"/>
    <s v="Health"/>
    <s v="Standard"/>
    <n v="1"/>
    <s v="Valid"/>
    <x v="0"/>
    <x v="4"/>
  </r>
  <r>
    <x v="6220"/>
    <s v="CUST01388"/>
    <s v="POL02251"/>
    <x v="5"/>
    <s v="West"/>
    <n v="38371.97"/>
    <d v="2025-06-02T00:00:00"/>
    <d v="2025-06-27T00:00:00"/>
    <s v="Rejected"/>
    <n v="25"/>
    <n v="15"/>
    <s v="AGT046"/>
    <s v="Health"/>
    <s v="Fraud Review"/>
    <n v="1"/>
    <s v="Valid"/>
    <x v="0"/>
    <x v="1"/>
  </r>
  <r>
    <x v="6221"/>
    <s v="CUST01362"/>
    <s v="POL00648"/>
    <x v="5"/>
    <s v="North"/>
    <n v="74572.45"/>
    <d v="2025-05-20T00:00:00"/>
    <d v="2025-06-05T00:00:00"/>
    <s v="Settled"/>
    <n v="16"/>
    <n v="15"/>
    <s v="AGT053"/>
    <s v="Health"/>
    <s v="Standard"/>
    <n v="1"/>
    <s v="Valid"/>
    <x v="2"/>
    <x v="2"/>
  </r>
  <r>
    <x v="6222"/>
    <s v="CUST00443"/>
    <s v="POL01155"/>
    <x v="0"/>
    <s v="South"/>
    <n v="85608.92"/>
    <d v="2025-08-15T00:00:00"/>
    <d v="2025-08-27T00:00:00"/>
    <s v="Settled"/>
    <n v="12"/>
    <n v="10"/>
    <s v="AGT050"/>
    <s v="Motor"/>
    <s v="Standard"/>
    <n v="1"/>
    <s v="Valid"/>
    <x v="0"/>
    <x v="0"/>
  </r>
  <r>
    <x v="6223"/>
    <s v="CUST01249"/>
    <s v="POL01184"/>
    <x v="5"/>
    <s v="West"/>
    <n v="201130.41"/>
    <d v="2025-08-18T00:00:00"/>
    <d v="2025-08-26T00:00:00"/>
    <s v="Settled"/>
    <n v="8"/>
    <n v="15"/>
    <s v="AGT073"/>
    <s v="Health"/>
    <s v="Fast Track"/>
    <n v="1"/>
    <s v="Valid"/>
    <x v="3"/>
    <x v="1"/>
  </r>
  <r>
    <x v="6224"/>
    <s v="CUST01366"/>
    <s v="POL02027"/>
    <x v="3"/>
    <s v="Central"/>
    <n v="149964.71"/>
    <d v="2025-10-20T00:00:00"/>
    <d v="2025-10-29T00:00:00"/>
    <s v="Settled"/>
    <n v="9"/>
    <n v="10"/>
    <s v="AGT032"/>
    <s v="Motor"/>
    <s v="Standard"/>
    <n v="1"/>
    <s v="Valid"/>
    <x v="3"/>
    <x v="4"/>
  </r>
  <r>
    <x v="6225"/>
    <s v="CUST02426"/>
    <s v="POL03012"/>
    <x v="4"/>
    <s v="West"/>
    <n v="153697.54999999999"/>
    <d v="2025-10-20T00:00:00"/>
    <d v="2025-10-25T00:00:00"/>
    <s v="Settled"/>
    <n v="5"/>
    <n v="15"/>
    <s v="AGT041"/>
    <s v="Health"/>
    <s v="Standard"/>
    <n v="1"/>
    <s v="Valid"/>
    <x v="3"/>
    <x v="1"/>
  </r>
  <r>
    <x v="6226"/>
    <s v="CUST01383"/>
    <s v="POL02425"/>
    <x v="14"/>
    <s v="East"/>
    <n v="59866.64"/>
    <d v="2025-03-23T00:00:00"/>
    <m/>
    <s v="Under Review"/>
    <n v="22"/>
    <n v="15"/>
    <s v="AGT061"/>
    <s v="Health"/>
    <s v="Fraud Review"/>
    <n v="1"/>
    <s v="Valid"/>
    <x v="0"/>
    <x v="3"/>
  </r>
  <r>
    <x v="6227"/>
    <s v="CUST01434"/>
    <s v="POL02044"/>
    <x v="14"/>
    <s v="South"/>
    <n v="82320.36"/>
    <d v="2025-06-09T00:00:00"/>
    <m/>
    <s v="Pending"/>
    <n v="8"/>
    <n v="15"/>
    <s v="AGT060"/>
    <s v="Health"/>
    <s v="Standard"/>
    <n v="1"/>
    <s v="Valid"/>
    <x v="2"/>
    <x v="0"/>
  </r>
  <r>
    <x v="6228"/>
    <s v="CUST02173"/>
    <s v="POL02672"/>
    <x v="9"/>
    <s v="East"/>
    <n v="115215.88"/>
    <d v="2025-11-27T00:00:00"/>
    <d v="2025-12-14T00:00:00"/>
    <s v="Settled"/>
    <n v="17"/>
    <n v="12"/>
    <s v="AGT080"/>
    <s v="Home"/>
    <s v="Manual Review"/>
    <n v="1"/>
    <s v="Valid"/>
    <x v="2"/>
    <x v="3"/>
  </r>
  <r>
    <x v="6229"/>
    <s v="CUST00260"/>
    <s v="POL01633"/>
    <x v="11"/>
    <s v="South"/>
    <n v="56464.22"/>
    <d v="2025-10-09T00:00:00"/>
    <d v="2025-10-11T00:00:00"/>
    <s v="Settled"/>
    <n v="2"/>
    <n v="10"/>
    <s v="AGT016"/>
    <s v="Motor"/>
    <s v="Standard"/>
    <n v="1"/>
    <s v="Valid"/>
    <x v="1"/>
    <x v="0"/>
  </r>
  <r>
    <x v="6230"/>
    <s v="CUST02395"/>
    <s v="POL00466"/>
    <x v="6"/>
    <s v="North"/>
    <n v="44957.69"/>
    <d v="2025-05-30T00:00:00"/>
    <m/>
    <s v="Under Review"/>
    <n v="9"/>
    <n v="12"/>
    <s v="AGT074"/>
    <s v="Home"/>
    <s v="Standard"/>
    <n v="1"/>
    <s v="Valid"/>
    <x v="0"/>
    <x v="2"/>
  </r>
  <r>
    <x v="6231"/>
    <s v="CUST02251"/>
    <s v="POL01563"/>
    <x v="9"/>
    <s v="North"/>
    <n v="280673.06"/>
    <d v="2025-01-01T00:00:00"/>
    <d v="2025-01-14T00:00:00"/>
    <s v="Settled"/>
    <n v="13"/>
    <n v="12"/>
    <s v="AGT038"/>
    <s v="Home"/>
    <s v="Standard"/>
    <n v="1"/>
    <s v="Valid"/>
    <x v="2"/>
    <x v="2"/>
  </r>
  <r>
    <x v="6232"/>
    <s v="CUST02438"/>
    <s v="POL03130"/>
    <x v="4"/>
    <s v="East"/>
    <n v="112613.78"/>
    <d v="2025-03-18T00:00:00"/>
    <d v="2025-03-30T00:00:00"/>
    <s v="Settled"/>
    <n v="12"/>
    <n v="15"/>
    <s v="AGT018"/>
    <s v="Health"/>
    <s v="Fast Track"/>
    <n v="1"/>
    <s v="Valid"/>
    <x v="0"/>
    <x v="3"/>
  </r>
  <r>
    <x v="6233"/>
    <s v="CUST01513"/>
    <s v="POL02496"/>
    <x v="11"/>
    <s v="East"/>
    <n v="114422.43"/>
    <d v="2025-11-01T00:00:00"/>
    <d v="2025-11-10T00:00:00"/>
    <s v="Settled"/>
    <n v="9"/>
    <n v="10"/>
    <s v="AGT024"/>
    <s v="Motor"/>
    <s v="Standard"/>
    <n v="1"/>
    <s v="Valid"/>
    <x v="4"/>
    <x v="3"/>
  </r>
  <r>
    <x v="6234"/>
    <s v="CUST01371"/>
    <s v="POL01119"/>
    <x v="8"/>
    <s v="South"/>
    <n v="460863.84"/>
    <d v="2025-08-24T00:00:00"/>
    <d v="2025-09-06T00:00:00"/>
    <s v="Settled"/>
    <n v="13"/>
    <n v="20"/>
    <s v="AGT029"/>
    <s v="Life"/>
    <s v="Fast Track"/>
    <n v="1"/>
    <s v="Valid"/>
    <x v="3"/>
    <x v="0"/>
  </r>
  <r>
    <x v="6235"/>
    <s v="CUST01551"/>
    <s v="POL01036"/>
    <x v="1"/>
    <s v="Central"/>
    <n v="226343.15"/>
    <d v="2025-09-21T00:00:00"/>
    <d v="2025-10-11T00:00:00"/>
    <s v="Settled"/>
    <n v="20"/>
    <n v="20"/>
    <s v="AGT080"/>
    <s v="Life"/>
    <s v="Standard"/>
    <n v="1"/>
    <s v="Valid"/>
    <x v="4"/>
    <x v="4"/>
  </r>
  <r>
    <x v="6236"/>
    <s v="CUST02008"/>
    <s v="POL02938"/>
    <x v="12"/>
    <s v="North"/>
    <n v="11322.7"/>
    <d v="2025-09-16T00:00:00"/>
    <d v="2025-09-22T00:00:00"/>
    <s v="Settled"/>
    <n v="6"/>
    <n v="7"/>
    <s v="AGT009"/>
    <s v="Travel"/>
    <s v="Fast Track"/>
    <n v="1"/>
    <s v="Valid"/>
    <x v="2"/>
    <x v="2"/>
  </r>
  <r>
    <x v="6237"/>
    <s v="CUST01879"/>
    <s v="POL00303"/>
    <x v="17"/>
    <s v="West"/>
    <n v="179195.71"/>
    <d v="2025-02-14T00:00:00"/>
    <d v="2025-02-17T00:00:00"/>
    <s v="Settled"/>
    <n v="3"/>
    <n v="12"/>
    <s v="AGT018"/>
    <s v="Home"/>
    <s v="Fast Track"/>
    <n v="1"/>
    <s v="Valid"/>
    <x v="4"/>
    <x v="1"/>
  </r>
  <r>
    <x v="6238"/>
    <s v="CUST02435"/>
    <s v="POL02985"/>
    <x v="5"/>
    <s v="West"/>
    <n v="132796.95000000001"/>
    <d v="2025-07-15T00:00:00"/>
    <d v="2025-07-19T00:00:00"/>
    <s v="Settled"/>
    <n v="4"/>
    <n v="15"/>
    <s v="AGT058"/>
    <s v="Health"/>
    <s v="Standard"/>
    <n v="1"/>
    <s v="Valid"/>
    <x v="0"/>
    <x v="1"/>
  </r>
  <r>
    <x v="6239"/>
    <s v="CUST00995"/>
    <s v="POL02167"/>
    <x v="2"/>
    <s v="West"/>
    <n v="362153.89"/>
    <d v="2025-08-14T00:00:00"/>
    <d v="2025-09-07T00:00:00"/>
    <s v="Settled"/>
    <n v="24"/>
    <n v="20"/>
    <s v="AGT076"/>
    <s v="Life"/>
    <s v="Manual Review"/>
    <n v="1"/>
    <s v="Valid"/>
    <x v="2"/>
    <x v="1"/>
  </r>
  <r>
    <x v="6240"/>
    <s v="CUST01459"/>
    <s v="POL02585"/>
    <x v="3"/>
    <s v="West"/>
    <n v="263346.74"/>
    <d v="2025-02-01T00:00:00"/>
    <d v="2025-02-24T00:00:00"/>
    <s v="Settled"/>
    <n v="23"/>
    <n v="10"/>
    <s v="AGT007"/>
    <s v="Motor"/>
    <s v="Fraud Review"/>
    <n v="1"/>
    <s v="Valid"/>
    <x v="2"/>
    <x v="1"/>
  </r>
  <r>
    <x v="6241"/>
    <s v="CUST01289"/>
    <s v="POL01053"/>
    <x v="2"/>
    <s v="West"/>
    <n v="207620.41"/>
    <d v="2025-06-21T00:00:00"/>
    <d v="2025-07-10T00:00:00"/>
    <s v="Settled"/>
    <n v="19"/>
    <n v="20"/>
    <s v="AGT033"/>
    <s v="Life"/>
    <s v="Manual Review"/>
    <n v="1"/>
    <s v="Valid"/>
    <x v="3"/>
    <x v="1"/>
  </r>
  <r>
    <x v="6242"/>
    <s v="CUST00174"/>
    <s v="POL02076"/>
    <x v="14"/>
    <s v="East"/>
    <n v="69277.67"/>
    <d v="2025-03-31T00:00:00"/>
    <m/>
    <s v="Pending"/>
    <n v="10"/>
    <n v="15"/>
    <s v="AGT033"/>
    <s v="Health"/>
    <s v="Fast Track"/>
    <n v="1"/>
    <s v="Valid"/>
    <x v="1"/>
    <x v="3"/>
  </r>
  <r>
    <x v="6243"/>
    <s v="CUST01807"/>
    <s v="POL01042"/>
    <x v="5"/>
    <s v="West"/>
    <n v="97221.21"/>
    <d v="2025-11-21T00:00:00"/>
    <d v="2025-11-28T00:00:00"/>
    <s v="Settled"/>
    <n v="7"/>
    <n v="15"/>
    <s v="AGT040"/>
    <s v="Health"/>
    <s v="Standard"/>
    <n v="1"/>
    <s v="Valid"/>
    <x v="1"/>
    <x v="1"/>
  </r>
  <r>
    <x v="6244"/>
    <s v="CUST01887"/>
    <s v="POL00056"/>
    <x v="5"/>
    <s v="Central"/>
    <n v="61525.73"/>
    <d v="2025-03-26T00:00:00"/>
    <m/>
    <s v="Pending"/>
    <n v="11"/>
    <n v="15"/>
    <s v="AGT062"/>
    <s v="Health"/>
    <s v="Fast Track"/>
    <n v="1"/>
    <s v="Valid"/>
    <x v="3"/>
    <x v="4"/>
  </r>
  <r>
    <x v="6245"/>
    <s v="CUST01831"/>
    <s v="POL01456"/>
    <x v="3"/>
    <s v="South"/>
    <n v="55801.03"/>
    <d v="2025-04-12T00:00:00"/>
    <d v="2025-04-29T00:00:00"/>
    <s v="Settled"/>
    <n v="17"/>
    <n v="10"/>
    <s v="AGT042"/>
    <s v="Motor"/>
    <s v="Manual Review"/>
    <n v="1"/>
    <s v="Valid"/>
    <x v="2"/>
    <x v="0"/>
  </r>
  <r>
    <x v="6246"/>
    <s v="CUST01009"/>
    <s v="POL03136"/>
    <x v="3"/>
    <s v="West"/>
    <n v="127172.06"/>
    <d v="2025-10-24T00:00:00"/>
    <d v="2025-10-30T00:00:00"/>
    <s v="Settled"/>
    <n v="6"/>
    <n v="10"/>
    <s v="AGT012"/>
    <s v="Motor"/>
    <s v="Standard"/>
    <n v="1"/>
    <s v="Valid"/>
    <x v="0"/>
    <x v="1"/>
  </r>
  <r>
    <x v="6247"/>
    <s v="CUST00186"/>
    <s v="POL00777"/>
    <x v="12"/>
    <s v="North"/>
    <n v="19694.34"/>
    <d v="2025-07-23T00:00:00"/>
    <d v="2025-07-31T00:00:00"/>
    <s v="Settled"/>
    <n v="8"/>
    <n v="7"/>
    <s v="AGT020"/>
    <s v="Travel"/>
    <s v="Standard"/>
    <n v="1"/>
    <s v="Valid"/>
    <x v="0"/>
    <x v="2"/>
  </r>
  <r>
    <x v="6248"/>
    <s v="CUST01080"/>
    <s v="POL00519"/>
    <x v="6"/>
    <s v="East"/>
    <n v="75482.58"/>
    <d v="2025-11-12T00:00:00"/>
    <d v="2025-11-24T00:00:00"/>
    <s v="Settled"/>
    <n v="12"/>
    <n v="12"/>
    <s v="AGT060"/>
    <s v="Home"/>
    <s v="Standard"/>
    <n v="1"/>
    <s v="Valid"/>
    <x v="2"/>
    <x v="3"/>
  </r>
  <r>
    <x v="6249"/>
    <s v="CUST00740"/>
    <s v="POL02950"/>
    <x v="11"/>
    <s v="North"/>
    <n v="94614.22"/>
    <d v="2025-06-24T00:00:00"/>
    <d v="2025-07-02T00:00:00"/>
    <s v="Settled"/>
    <n v="8"/>
    <n v="10"/>
    <s v="AGT020"/>
    <s v="Motor"/>
    <s v="Standard"/>
    <n v="1"/>
    <s v="Valid"/>
    <x v="3"/>
    <x v="2"/>
  </r>
  <r>
    <x v="6250"/>
    <s v="CUST01847"/>
    <s v="POL02913"/>
    <x v="10"/>
    <m/>
    <n v="12722.22"/>
    <d v="2025-03-04T00:00:00"/>
    <d v="2025-03-08T00:00:00"/>
    <s v="Settled"/>
    <n v="4"/>
    <n v="7"/>
    <s v="AGT040"/>
    <s v="Travel"/>
    <s v="Standard"/>
    <n v="1"/>
    <s v="Valid"/>
    <x v="0"/>
    <x v="1"/>
  </r>
  <r>
    <x v="6251"/>
    <s v="CUST01319"/>
    <s v="POL02711"/>
    <x v="4"/>
    <s v="South"/>
    <n v="80592.320000000007"/>
    <d v="2025-03-15T00:00:00"/>
    <d v="2025-04-08T00:00:00"/>
    <s v="Settled"/>
    <n v="24"/>
    <n v="15"/>
    <s v="AGT031"/>
    <s v="Health"/>
    <s v="Fraud Review"/>
    <n v="1"/>
    <s v="Valid"/>
    <x v="0"/>
    <x v="0"/>
  </r>
  <r>
    <x v="6252"/>
    <s v="CUST01924"/>
    <s v="POL03125"/>
    <x v="11"/>
    <s v="South"/>
    <n v="59564.43"/>
    <d v="2025-02-26T00:00:00"/>
    <d v="2025-02-28T00:00:00"/>
    <s v="Settled"/>
    <n v="2"/>
    <n v="10"/>
    <s v="AGT036"/>
    <s v="Motor"/>
    <s v="Standard"/>
    <n v="1"/>
    <s v="Valid"/>
    <x v="3"/>
    <x v="0"/>
  </r>
  <r>
    <x v="6253"/>
    <s v="CUST02278"/>
    <s v="POL03172"/>
    <x v="14"/>
    <s v="South"/>
    <n v="127737.5"/>
    <d v="2025-09-29T00:00:00"/>
    <d v="2025-10-03T00:00:00"/>
    <s v="Settled"/>
    <n v="4"/>
    <n v="15"/>
    <s v="AGT060"/>
    <s v="Health"/>
    <s v="Standard"/>
    <n v="1"/>
    <s v="Valid"/>
    <x v="2"/>
    <x v="0"/>
  </r>
  <r>
    <x v="6254"/>
    <s v="CUST00257"/>
    <s v="POL02939"/>
    <x v="6"/>
    <s v="West"/>
    <n v="185419.78"/>
    <d v="2025-01-09T00:00:00"/>
    <m/>
    <s v="Pending"/>
    <n v="10"/>
    <n v="12"/>
    <s v="AGT020"/>
    <s v="Home"/>
    <s v="Fast Track"/>
    <n v="1"/>
    <s v="Valid"/>
    <x v="4"/>
    <x v="1"/>
  </r>
  <r>
    <x v="6255"/>
    <s v="CUST01334"/>
    <s v="POL03087"/>
    <x v="3"/>
    <s v="Central"/>
    <n v="58585.08"/>
    <d v="2025-09-06T00:00:00"/>
    <d v="2025-09-15T00:00:00"/>
    <s v="Settled"/>
    <n v="9"/>
    <n v="10"/>
    <s v="AGT057"/>
    <s v="Motor"/>
    <s v="Fast Track"/>
    <n v="1"/>
    <s v="Valid"/>
    <x v="1"/>
    <x v="4"/>
  </r>
  <r>
    <x v="6256"/>
    <s v="CUST01452"/>
    <s v="POL02383"/>
    <x v="14"/>
    <s v="North"/>
    <n v="80383.149999999994"/>
    <d v="2025-05-28T00:00:00"/>
    <d v="2025-06-21T00:00:00"/>
    <s v="Settled"/>
    <n v="24"/>
    <n v="15"/>
    <s v="AGT061"/>
    <s v="Health"/>
    <s v="Fraud Review"/>
    <n v="1"/>
    <s v="Valid"/>
    <x v="4"/>
    <x v="2"/>
  </r>
  <r>
    <x v="6257"/>
    <s v="CUST02071"/>
    <s v="POL01007"/>
    <x v="3"/>
    <s v="North"/>
    <n v="63530.29"/>
    <d v="2025-07-01T00:00:00"/>
    <m/>
    <s v="Pending"/>
    <n v="13"/>
    <n v="10"/>
    <s v="AGT080"/>
    <s v="Motor"/>
    <s v="Standard"/>
    <n v="1"/>
    <s v="Valid"/>
    <x v="3"/>
    <x v="2"/>
  </r>
  <r>
    <x v="6258"/>
    <s v="CUST00704"/>
    <s v="POL01467"/>
    <x v="0"/>
    <s v="West"/>
    <n v="53208.34"/>
    <d v="2025-10-04T00:00:00"/>
    <m/>
    <s v="Pending"/>
    <n v="16"/>
    <n v="10"/>
    <s v="AGT037"/>
    <s v="Motor"/>
    <s v="Fast Track"/>
    <n v="1"/>
    <s v="Valid"/>
    <x v="0"/>
    <x v="1"/>
  </r>
  <r>
    <x v="6259"/>
    <s v="CUST01841"/>
    <s v="POL01218"/>
    <x v="4"/>
    <s v="East"/>
    <n v="196849.57"/>
    <d v="2025-11-12T00:00:00"/>
    <d v="2025-11-21T00:00:00"/>
    <s v="Settled"/>
    <n v="9"/>
    <n v="15"/>
    <s v="AGT008"/>
    <s v="Health"/>
    <s v="Standard"/>
    <n v="1"/>
    <s v="Valid"/>
    <x v="2"/>
    <x v="3"/>
  </r>
  <r>
    <x v="6260"/>
    <s v="CUST01978"/>
    <s v="POL01631"/>
    <x v="5"/>
    <s v="South"/>
    <n v="117777.75"/>
    <d v="2025-04-06T00:00:00"/>
    <d v="2025-04-17T00:00:00"/>
    <s v="Rejected"/>
    <n v="11"/>
    <n v="15"/>
    <s v="AGT054"/>
    <s v="Health"/>
    <s v="Standard"/>
    <n v="1"/>
    <s v="Valid"/>
    <x v="3"/>
    <x v="0"/>
  </r>
  <r>
    <x v="6261"/>
    <s v="CUST01806"/>
    <s v="POL02235"/>
    <x v="3"/>
    <s v="West"/>
    <n v="250516.65"/>
    <d v="2025-11-06T00:00:00"/>
    <d v="2025-11-18T00:00:00"/>
    <s v="Settled"/>
    <n v="12"/>
    <n v="12"/>
    <s v="AGT061"/>
    <s v="Home"/>
    <s v="Fast Track"/>
    <n v="1"/>
    <s v="Valid"/>
    <x v="2"/>
    <x v="1"/>
  </r>
  <r>
    <x v="6262"/>
    <s v="CUST00426"/>
    <s v="POL00774"/>
    <x v="3"/>
    <s v="Central"/>
    <n v="36762.53"/>
    <d v="2025-11-01T00:00:00"/>
    <d v="2025-11-05T00:00:00"/>
    <s v="Settled"/>
    <n v="4"/>
    <n v="10"/>
    <s v="AGT003"/>
    <s v="Motor"/>
    <s v="Standard"/>
    <n v="1"/>
    <s v="Valid"/>
    <x v="1"/>
    <x v="4"/>
  </r>
  <r>
    <x v="6263"/>
    <s v="CUST00721"/>
    <s v="POL00051"/>
    <x v="5"/>
    <s v="South"/>
    <n v="191700.37"/>
    <d v="2025-10-01T00:00:00"/>
    <d v="2025-10-06T00:00:00"/>
    <s v="Settled"/>
    <n v="5"/>
    <n v="15"/>
    <s v="AGT016"/>
    <s v="Health"/>
    <s v="Standard"/>
    <n v="1"/>
    <s v="Valid"/>
    <x v="3"/>
    <x v="0"/>
  </r>
  <r>
    <x v="6264"/>
    <s v="CUST00793"/>
    <s v="POL01929"/>
    <x v="11"/>
    <s v="East"/>
    <n v="70251.14"/>
    <d v="2025-02-11T00:00:00"/>
    <d v="2025-03-06T00:00:00"/>
    <s v="Settled"/>
    <n v="23"/>
    <n v="10"/>
    <s v="AGT028"/>
    <s v="Motor"/>
    <s v="Manual Review"/>
    <n v="1"/>
    <s v="Valid"/>
    <x v="1"/>
    <x v="3"/>
  </r>
  <r>
    <x v="6265"/>
    <s v="CUST01194"/>
    <s v="POL03181"/>
    <x v="11"/>
    <s v="North"/>
    <n v="101403.68"/>
    <d v="2025-02-20T00:00:00"/>
    <m/>
    <s v="Pending"/>
    <n v="9"/>
    <n v="10"/>
    <s v="AGT041"/>
    <s v="Motor"/>
    <s v="Standard"/>
    <n v="1"/>
    <s v="Valid"/>
    <x v="1"/>
    <x v="2"/>
  </r>
  <r>
    <x v="6266"/>
    <s v="CUST01528"/>
    <s v="POL02758"/>
    <x v="11"/>
    <s v="Central"/>
    <n v="18793.84"/>
    <d v="2025-01-12T00:00:00"/>
    <d v="2025-01-20T00:00:00"/>
    <s v="Settled"/>
    <n v="8"/>
    <n v="10"/>
    <s v="AGT042"/>
    <s v="Motor"/>
    <s v="Standard"/>
    <n v="1"/>
    <s v="Valid"/>
    <x v="0"/>
    <x v="4"/>
  </r>
  <r>
    <x v="6267"/>
    <s v="CUST02076"/>
    <s v="POL00035"/>
    <x v="3"/>
    <s v="West"/>
    <n v="316592.5"/>
    <d v="2025-10-26T00:00:00"/>
    <d v="2025-11-14T00:00:00"/>
    <s v="Settled"/>
    <n v="19"/>
    <n v="12"/>
    <s v="AGT016"/>
    <s v="Home"/>
    <s v="Fraud Review"/>
    <n v="1"/>
    <s v="Valid"/>
    <x v="2"/>
    <x v="1"/>
  </r>
  <r>
    <x v="6268"/>
    <s v="CUST01680"/>
    <s v="POL01916"/>
    <x v="7"/>
    <s v="East"/>
    <n v="39945.33"/>
    <d v="2025-11-15T00:00:00"/>
    <d v="2025-11-22T00:00:00"/>
    <s v="Settled"/>
    <n v="7"/>
    <n v="7"/>
    <s v="AGT016"/>
    <s v="Travel"/>
    <s v="Fast Track"/>
    <n v="1"/>
    <s v="Valid"/>
    <x v="4"/>
    <x v="3"/>
  </r>
  <r>
    <x v="6269"/>
    <s v="CUST02039"/>
    <s v="POL01701"/>
    <x v="12"/>
    <s v="Central"/>
    <n v="100749.38"/>
    <d v="2025-04-13T00:00:00"/>
    <d v="2025-04-14T00:00:00"/>
    <s v="Settled"/>
    <n v="1"/>
    <n v="7"/>
    <s v="AGT075"/>
    <s v="Travel"/>
    <s v="Fast Track"/>
    <n v="1"/>
    <s v="Valid"/>
    <x v="2"/>
    <x v="4"/>
  </r>
  <r>
    <x v="6270"/>
    <s v="CUST00958"/>
    <s v="POL01360"/>
    <x v="1"/>
    <s v="South"/>
    <n v="617986.02"/>
    <d v="2025-06-25T00:00:00"/>
    <d v="2025-07-09T00:00:00"/>
    <s v="Settled"/>
    <n v="14"/>
    <n v="20"/>
    <s v="AGT058"/>
    <s v="Life"/>
    <s v="Standard"/>
    <n v="1"/>
    <s v="Valid"/>
    <x v="4"/>
    <x v="0"/>
  </r>
  <r>
    <x v="6271"/>
    <s v="CUST02381"/>
    <s v="POL02140"/>
    <x v="0"/>
    <s v="West"/>
    <n v="17178.45"/>
    <d v="2025-07-10T00:00:00"/>
    <d v="2025-07-21T00:00:00"/>
    <s v="Rejected"/>
    <n v="11"/>
    <n v="10"/>
    <s v="AGT041"/>
    <s v="Motor"/>
    <s v="Manual Review"/>
    <n v="1"/>
    <s v="Valid"/>
    <x v="2"/>
    <x v="1"/>
  </r>
  <r>
    <x v="6272"/>
    <s v="CUST01227"/>
    <s v="POL01365"/>
    <x v="3"/>
    <s v="West"/>
    <n v="174760.63"/>
    <d v="2025-05-11T00:00:00"/>
    <d v="2025-05-15T00:00:00"/>
    <s v="Settled"/>
    <n v="4"/>
    <n v="10"/>
    <s v="AGT027"/>
    <s v="Motor"/>
    <s v="Fast Track"/>
    <n v="1"/>
    <s v="Valid"/>
    <x v="4"/>
    <x v="1"/>
  </r>
  <r>
    <x v="6273"/>
    <s v="CUST01643"/>
    <s v="POL02926"/>
    <x v="2"/>
    <s v="West"/>
    <n v="338749.39"/>
    <d v="2025-11-22T00:00:00"/>
    <d v="2025-12-06T00:00:00"/>
    <s v="Settled"/>
    <n v="14"/>
    <n v="20"/>
    <s v="AGT038"/>
    <s v="Life"/>
    <s v="Standard"/>
    <n v="1"/>
    <s v="Valid"/>
    <x v="2"/>
    <x v="1"/>
  </r>
  <r>
    <x v="6274"/>
    <s v="CUST01717"/>
    <s v="POL02905"/>
    <x v="0"/>
    <s v="West"/>
    <n v="98655.43"/>
    <d v="2025-11-11T00:00:00"/>
    <d v="2025-11-20T00:00:00"/>
    <s v="Settled"/>
    <n v="9"/>
    <n v="10"/>
    <s v="AGT078"/>
    <s v="Motor"/>
    <s v="Standard"/>
    <n v="1"/>
    <s v="Valid"/>
    <x v="0"/>
    <x v="1"/>
  </r>
  <r>
    <x v="6275"/>
    <s v="CUST02436"/>
    <s v="POL02062"/>
    <x v="11"/>
    <s v="North"/>
    <n v="92446.81"/>
    <d v="2025-03-19T00:00:00"/>
    <d v="2025-04-01T00:00:00"/>
    <s v="Settled"/>
    <n v="13"/>
    <n v="10"/>
    <s v="AGT025"/>
    <s v="Motor"/>
    <s v="Standard"/>
    <n v="1"/>
    <s v="Valid"/>
    <x v="2"/>
    <x v="2"/>
  </r>
  <r>
    <x v="6276"/>
    <s v="CUST00123"/>
    <s v="POL01468"/>
    <x v="9"/>
    <s v="North"/>
    <n v="103163.48"/>
    <d v="2025-07-03T00:00:00"/>
    <d v="2025-07-14T00:00:00"/>
    <s v="Settled"/>
    <n v="11"/>
    <n v="12"/>
    <s v="AGT027"/>
    <s v="Home"/>
    <s v="Standard"/>
    <n v="1"/>
    <s v="Valid"/>
    <x v="3"/>
    <x v="2"/>
  </r>
  <r>
    <x v="6277"/>
    <s v="CUST00324"/>
    <s v="POL01911"/>
    <x v="0"/>
    <s v="North"/>
    <n v="49973.24"/>
    <d v="2025-03-08T00:00:00"/>
    <m/>
    <s v="Pending"/>
    <n v="9"/>
    <n v="10"/>
    <s v="AGT036"/>
    <s v="Motor"/>
    <s v="Standard"/>
    <n v="1"/>
    <s v="Valid"/>
    <x v="4"/>
    <x v="2"/>
  </r>
  <r>
    <x v="6278"/>
    <s v="CUST01808"/>
    <s v="POL02881"/>
    <x v="5"/>
    <s v="Central"/>
    <n v="134466.70000000001"/>
    <d v="2025-01-30T00:00:00"/>
    <d v="2025-02-22T00:00:00"/>
    <s v="Settled"/>
    <n v="23"/>
    <n v="15"/>
    <s v="AGT016"/>
    <s v="Health"/>
    <s v="Manual Review"/>
    <n v="1"/>
    <s v="Valid"/>
    <x v="3"/>
    <x v="4"/>
  </r>
  <r>
    <x v="6279"/>
    <s v="CUST00188"/>
    <s v="POL00962"/>
    <x v="3"/>
    <s v="South"/>
    <n v="64042.38"/>
    <d v="2025-10-12T00:00:00"/>
    <d v="2025-10-24T00:00:00"/>
    <s v="Settled"/>
    <n v="12"/>
    <n v="12"/>
    <s v="AGT009"/>
    <s v="Home"/>
    <s v="Manual Review"/>
    <n v="1"/>
    <s v="Valid"/>
    <x v="0"/>
    <x v="0"/>
  </r>
  <r>
    <x v="6280"/>
    <s v="CUST01812"/>
    <s v="POL02780"/>
    <x v="4"/>
    <s v="East"/>
    <n v="86575.37"/>
    <d v="2025-10-17T00:00:00"/>
    <d v="2025-11-02T00:00:00"/>
    <s v="Settled"/>
    <n v="16"/>
    <n v="15"/>
    <s v="AGT072"/>
    <s v="Health"/>
    <s v="Standard"/>
    <n v="1"/>
    <s v="Valid"/>
    <x v="0"/>
    <x v="3"/>
  </r>
  <r>
    <x v="6281"/>
    <s v="CUST01481"/>
    <s v="POL01891"/>
    <x v="14"/>
    <s v="North"/>
    <n v="211421.31"/>
    <d v="2025-01-05T00:00:00"/>
    <d v="2025-01-29T00:00:00"/>
    <s v="Settled"/>
    <n v="24"/>
    <n v="15"/>
    <s v="AGT055"/>
    <s v="Health"/>
    <s v="Manual Review"/>
    <n v="1"/>
    <s v="Valid"/>
    <x v="2"/>
    <x v="2"/>
  </r>
  <r>
    <x v="6282"/>
    <s v="CUST00288"/>
    <s v="POL00204"/>
    <x v="4"/>
    <s v="East"/>
    <n v="38474.25"/>
    <d v="2025-07-01T00:00:00"/>
    <d v="2025-07-12T00:00:00"/>
    <s v="Settled"/>
    <n v="11"/>
    <n v="15"/>
    <s v="AGT027"/>
    <s v="Health"/>
    <s v="Standard"/>
    <n v="1"/>
    <s v="Valid"/>
    <x v="1"/>
    <x v="3"/>
  </r>
  <r>
    <x v="6283"/>
    <s v="CUST00579"/>
    <s v="POL02400"/>
    <x v="7"/>
    <s v="South"/>
    <n v="26361.49"/>
    <d v="2025-02-28T00:00:00"/>
    <d v="2025-03-07T00:00:00"/>
    <s v="Settled"/>
    <n v="7"/>
    <n v="7"/>
    <s v="AGT046"/>
    <s v="Travel"/>
    <s v="Standard"/>
    <n v="1"/>
    <s v="Valid"/>
    <x v="1"/>
    <x v="0"/>
  </r>
  <r>
    <x v="6284"/>
    <s v="CUST01362"/>
    <s v="POL00648"/>
    <x v="5"/>
    <s v="East"/>
    <n v="181620.34"/>
    <d v="2025-07-08T00:00:00"/>
    <d v="2025-07-21T00:00:00"/>
    <s v="Settled"/>
    <n v="13"/>
    <n v="15"/>
    <s v="AGT040"/>
    <s v="Health"/>
    <s v="Fast Track"/>
    <n v="1"/>
    <s v="Valid"/>
    <x v="2"/>
    <x v="3"/>
  </r>
  <r>
    <x v="6285"/>
    <s v="CUST00470"/>
    <s v="POL01650"/>
    <x v="3"/>
    <m/>
    <n v="38191.81"/>
    <d v="2025-04-20T00:00:00"/>
    <d v="2025-04-29T00:00:00"/>
    <s v="Settled"/>
    <n v="9"/>
    <n v="10"/>
    <s v="AGT008"/>
    <s v="Motor"/>
    <s v="Standard"/>
    <n v="1"/>
    <s v="Valid"/>
    <x v="2"/>
    <x v="2"/>
  </r>
  <r>
    <x v="6286"/>
    <s v="CUST01378"/>
    <s v="POL03042"/>
    <x v="1"/>
    <s v="North"/>
    <n v="86791.48"/>
    <d v="2025-06-28T00:00:00"/>
    <d v="2025-08-04T00:00:00"/>
    <s v="Settled"/>
    <n v="37"/>
    <n v="20"/>
    <s v="AGT061"/>
    <s v="Life"/>
    <s v="Fraud Review"/>
    <n v="1"/>
    <s v="Valid"/>
    <x v="4"/>
    <x v="2"/>
  </r>
  <r>
    <x v="6287"/>
    <s v="CUST00010"/>
    <s v="POL02495"/>
    <x v="15"/>
    <s v="North"/>
    <n v="17924.7"/>
    <d v="2025-09-04T00:00:00"/>
    <d v="2025-09-13T00:00:00"/>
    <s v="Rejected"/>
    <n v="9"/>
    <n v="10"/>
    <s v="AGT009"/>
    <s v="Motor"/>
    <s v="Standard"/>
    <n v="1"/>
    <s v="Valid"/>
    <x v="0"/>
    <x v="2"/>
  </r>
  <r>
    <x v="6288"/>
    <s v="CUST00667"/>
    <s v="POL02239"/>
    <x v="6"/>
    <s v="Central"/>
    <m/>
    <d v="2025-01-29T00:00:00"/>
    <d v="2025-02-06T00:00:00"/>
    <s v="Settled"/>
    <n v="8"/>
    <n v="12"/>
    <s v="AGT046"/>
    <s v="Home"/>
    <s v="Standard"/>
    <n v="1"/>
    <s v="Missing Amount"/>
    <x v="2"/>
    <x v="4"/>
  </r>
  <r>
    <x v="6289"/>
    <s v="CUST00533"/>
    <s v="POL00223"/>
    <x v="8"/>
    <s v="East"/>
    <n v="896507.26"/>
    <d v="2025-06-10T00:00:00"/>
    <d v="2025-06-30T00:00:00"/>
    <s v="Settled"/>
    <n v="20"/>
    <n v="20"/>
    <s v="AGT024"/>
    <s v="Life"/>
    <s v="Fast Track"/>
    <n v="1"/>
    <s v="Valid"/>
    <x v="3"/>
    <x v="3"/>
  </r>
  <r>
    <x v="6290"/>
    <s v="CUST00706"/>
    <s v="POL02750"/>
    <x v="7"/>
    <s v="West"/>
    <n v="18272.810000000001"/>
    <d v="2025-04-25T00:00:00"/>
    <d v="2025-04-30T00:00:00"/>
    <s v="Settled"/>
    <n v="5"/>
    <n v="7"/>
    <s v="AGT035"/>
    <s v="Travel"/>
    <s v="Standard"/>
    <n v="1"/>
    <s v="Valid"/>
    <x v="3"/>
    <x v="1"/>
  </r>
  <r>
    <x v="6291"/>
    <s v="CUST02081"/>
    <s v="POL01074"/>
    <x v="8"/>
    <s v="Central"/>
    <n v="248788.86"/>
    <d v="2025-05-12T00:00:00"/>
    <d v="2025-05-29T00:00:00"/>
    <s v="Settled"/>
    <n v="17"/>
    <n v="20"/>
    <s v="AGT038"/>
    <s v="Life"/>
    <s v="Standard"/>
    <n v="1"/>
    <s v="Valid"/>
    <x v="0"/>
    <x v="4"/>
  </r>
  <r>
    <x v="6292"/>
    <s v="CUST00979"/>
    <s v="POL00161"/>
    <x v="4"/>
    <s v="East"/>
    <n v="87984.11"/>
    <d v="2025-11-07T00:00:00"/>
    <d v="2025-11-21T00:00:00"/>
    <s v="Settled"/>
    <n v="14"/>
    <n v="15"/>
    <s v="AGT035"/>
    <s v="Health"/>
    <s v="Manual Review"/>
    <n v="1"/>
    <s v="Valid"/>
    <x v="4"/>
    <x v="3"/>
  </r>
  <r>
    <x v="6293"/>
    <s v="CUST00555"/>
    <s v="POL03072"/>
    <x v="5"/>
    <s v="East"/>
    <n v="174447.77"/>
    <d v="2025-11-03T00:00:00"/>
    <d v="2025-11-25T00:00:00"/>
    <s v="Settled"/>
    <n v="22"/>
    <n v="15"/>
    <s v="AGT018"/>
    <s v="Health"/>
    <s v="Manual Review"/>
    <n v="1"/>
    <s v="Valid"/>
    <x v="1"/>
    <x v="3"/>
  </r>
  <r>
    <x v="6294"/>
    <s v="CUST01582"/>
    <s v="POL00611"/>
    <x v="14"/>
    <s v="East"/>
    <n v="148370.48000000001"/>
    <d v="2025-08-06T00:00:00"/>
    <m/>
    <s v="Under Review"/>
    <n v="16"/>
    <n v="15"/>
    <s v="AGT007"/>
    <s v="Health"/>
    <s v="Fast Track"/>
    <n v="1"/>
    <s v="Valid"/>
    <x v="3"/>
    <x v="3"/>
  </r>
  <r>
    <x v="6295"/>
    <s v="CUST01551"/>
    <s v="POL01036"/>
    <x v="2"/>
    <s v="North"/>
    <n v="271528.45"/>
    <d v="2025-09-10T00:00:00"/>
    <m/>
    <s v="Pending"/>
    <n v="20"/>
    <n v="20"/>
    <s v="AGT011"/>
    <s v="Life"/>
    <s v="Fast Track"/>
    <n v="1"/>
    <s v="Valid"/>
    <x v="4"/>
    <x v="2"/>
  </r>
  <r>
    <x v="6296"/>
    <s v="CUST00621"/>
    <s v="POL00455"/>
    <x v="11"/>
    <s v="South"/>
    <n v="95970.38"/>
    <d v="2025-05-09T00:00:00"/>
    <m/>
    <s v="Pending"/>
    <n v="9"/>
    <n v="10"/>
    <s v="AGT059"/>
    <s v="Motor"/>
    <s v="Standard"/>
    <n v="1"/>
    <s v="Valid"/>
    <x v="2"/>
    <x v="0"/>
  </r>
  <r>
    <x v="6297"/>
    <s v="CUST01362"/>
    <s v="POL01990"/>
    <x v="11"/>
    <s v="Central"/>
    <n v="129543.03"/>
    <d v="2025-07-31T00:00:00"/>
    <d v="2025-08-17T00:00:00"/>
    <s v="Rejected"/>
    <n v="17"/>
    <n v="10"/>
    <s v="AGT008"/>
    <s v="Motor"/>
    <s v="Standard"/>
    <n v="1"/>
    <s v="Valid"/>
    <x v="2"/>
    <x v="4"/>
  </r>
  <r>
    <x v="6298"/>
    <s v="CUST00305"/>
    <s v="POL02778"/>
    <x v="9"/>
    <s v="East"/>
    <n v="37747.699999999997"/>
    <d v="2025-06-07T00:00:00"/>
    <d v="2025-06-28T00:00:00"/>
    <s v="Rejected"/>
    <n v="21"/>
    <n v="12"/>
    <s v="AGT041"/>
    <s v="Home"/>
    <s v="Manual Review"/>
    <n v="1"/>
    <s v="Valid"/>
    <x v="2"/>
    <x v="3"/>
  </r>
  <r>
    <x v="6299"/>
    <s v="CUST02111"/>
    <s v="POL01664"/>
    <x v="1"/>
    <s v="North"/>
    <n v="234830.19"/>
    <d v="2025-04-24T00:00:00"/>
    <d v="2025-05-12T00:00:00"/>
    <s v="Settled"/>
    <n v="18"/>
    <n v="20"/>
    <s v="AGT025"/>
    <s v="Life"/>
    <s v="Standard"/>
    <n v="1"/>
    <s v="Valid"/>
    <x v="4"/>
    <x v="2"/>
  </r>
  <r>
    <x v="6300"/>
    <s v="CUST01939"/>
    <s v="POL02782"/>
    <x v="2"/>
    <s v="West"/>
    <n v="137461.42000000001"/>
    <d v="2025-09-22T00:00:00"/>
    <m/>
    <s v="Under Review"/>
    <n v="16"/>
    <n v="20"/>
    <s v="AGT056"/>
    <s v="Life"/>
    <s v="Standard"/>
    <n v="1"/>
    <s v="Valid"/>
    <x v="3"/>
    <x v="1"/>
  </r>
  <r>
    <x v="6301"/>
    <s v="CUST01157"/>
    <s v="POL02998"/>
    <x v="15"/>
    <s v="North"/>
    <n v="40532.19"/>
    <d v="2025-10-14T00:00:00"/>
    <m/>
    <s v="Pending"/>
    <n v="6"/>
    <n v="10"/>
    <s v="AGT051"/>
    <s v="Motor"/>
    <s v="Standard"/>
    <n v="1"/>
    <s v="Valid"/>
    <x v="2"/>
    <x v="2"/>
  </r>
  <r>
    <x v="6302"/>
    <s v="CUST01686"/>
    <s v="POL02793"/>
    <x v="11"/>
    <s v="West"/>
    <n v="99180.79"/>
    <d v="2025-04-28T00:00:00"/>
    <d v="2025-04-29T00:00:00"/>
    <s v="Settled"/>
    <n v="1"/>
    <n v="10"/>
    <s v="AGT015"/>
    <s v="Motor"/>
    <s v="Fast Track"/>
    <n v="1"/>
    <s v="Valid"/>
    <x v="0"/>
    <x v="1"/>
  </r>
  <r>
    <x v="6303"/>
    <s v="CUST01446"/>
    <s v="POL00521"/>
    <x v="0"/>
    <m/>
    <n v="29790.99"/>
    <d v="2025-03-26T00:00:00"/>
    <d v="2025-03-27T00:00:00"/>
    <s v="Settled"/>
    <n v="1"/>
    <n v="10"/>
    <s v="AGT055"/>
    <s v="Motor"/>
    <s v="Fast Track"/>
    <n v="1"/>
    <s v="Valid"/>
    <x v="4"/>
    <x v="4"/>
  </r>
  <r>
    <x v="6304"/>
    <s v="CUST02037"/>
    <s v="POL00660"/>
    <x v="11"/>
    <s v="South"/>
    <n v="291639.31"/>
    <d v="2025-05-15T00:00:00"/>
    <d v="2025-05-24T00:00:00"/>
    <s v="Settled"/>
    <n v="9"/>
    <n v="10"/>
    <s v="AGT053"/>
    <s v="Motor"/>
    <s v="Standard"/>
    <n v="1"/>
    <s v="Valid"/>
    <x v="0"/>
    <x v="0"/>
  </r>
  <r>
    <x v="6305"/>
    <s v="CUST01157"/>
    <s v="POL00959"/>
    <x v="4"/>
    <s v="North"/>
    <n v="130453.61"/>
    <d v="2025-11-12T00:00:00"/>
    <d v="2025-11-27T00:00:00"/>
    <s v="Settled"/>
    <n v="15"/>
    <n v="15"/>
    <s v="AGT023"/>
    <s v="Health"/>
    <s v="Standard"/>
    <n v="1"/>
    <s v="Valid"/>
    <x v="2"/>
    <x v="2"/>
  </r>
  <r>
    <x v="6306"/>
    <s v="CUST00921"/>
    <s v="POL02043"/>
    <x v="3"/>
    <s v="East"/>
    <n v="44451.14"/>
    <d v="2025-09-15T00:00:00"/>
    <d v="2025-09-18T00:00:00"/>
    <s v="Settled"/>
    <n v="3"/>
    <n v="10"/>
    <s v="AGT068"/>
    <s v="Motor"/>
    <s v="Fast Track"/>
    <n v="1"/>
    <s v="Valid"/>
    <x v="4"/>
    <x v="3"/>
  </r>
  <r>
    <x v="6307"/>
    <s v="CUST01084"/>
    <s v="POL02760"/>
    <x v="4"/>
    <s v="West"/>
    <n v="78036.36"/>
    <d v="2025-03-28T00:00:00"/>
    <d v="2025-04-04T00:00:00"/>
    <s v="Settled"/>
    <n v="7"/>
    <n v="15"/>
    <s v="AGT036"/>
    <s v="Health"/>
    <s v="Standard"/>
    <n v="1"/>
    <s v="Valid"/>
    <x v="0"/>
    <x v="1"/>
  </r>
  <r>
    <x v="6308"/>
    <s v="CUST00012"/>
    <s v="POL01002"/>
    <x v="3"/>
    <s v="Central"/>
    <n v="28135.52"/>
    <d v="2025-07-27T00:00:00"/>
    <m/>
    <s v="Pending"/>
    <n v="14"/>
    <n v="10"/>
    <s v="AGT003"/>
    <s v="Motor"/>
    <s v="Standard"/>
    <n v="1"/>
    <s v="Valid"/>
    <x v="3"/>
    <x v="4"/>
  </r>
  <r>
    <x v="6309"/>
    <s v="CUST00429"/>
    <s v="POL02132"/>
    <x v="3"/>
    <s v="West"/>
    <n v="24926.560000000001"/>
    <d v="2025-10-01T00:00:00"/>
    <d v="2025-10-08T00:00:00"/>
    <s v="Rejected"/>
    <n v="7"/>
    <n v="10"/>
    <s v="AGT051"/>
    <s v="Motor"/>
    <s v="Standard"/>
    <n v="1"/>
    <s v="Valid"/>
    <x v="3"/>
    <x v="1"/>
  </r>
  <r>
    <x v="6310"/>
    <s v="CUST00334"/>
    <s v="POL00600"/>
    <x v="1"/>
    <s v="North"/>
    <n v="233517.27"/>
    <d v="2025-04-30T00:00:00"/>
    <d v="2025-05-18T00:00:00"/>
    <s v="Settled"/>
    <n v="18"/>
    <n v="20"/>
    <s v="AGT037"/>
    <s v="Life"/>
    <s v="Standard"/>
    <n v="1"/>
    <s v="Valid"/>
    <x v="0"/>
    <x v="2"/>
  </r>
  <r>
    <x v="6311"/>
    <s v="CUST02436"/>
    <s v="POL01738"/>
    <x v="2"/>
    <s v="South"/>
    <n v="702276.82"/>
    <d v="2025-11-02T00:00:00"/>
    <d v="2025-11-19T00:00:00"/>
    <s v="Rejected"/>
    <n v="17"/>
    <n v="20"/>
    <s v="AGT029"/>
    <s v="Life"/>
    <s v="Standard"/>
    <n v="1"/>
    <s v="Valid"/>
    <x v="2"/>
    <x v="0"/>
  </r>
  <r>
    <x v="6312"/>
    <s v="CUST01513"/>
    <s v="POL02496"/>
    <x v="11"/>
    <s v="East"/>
    <n v="26047.53"/>
    <d v="2025-11-09T00:00:00"/>
    <d v="2025-11-29T00:00:00"/>
    <s v="Rejected"/>
    <n v="20"/>
    <n v="10"/>
    <s v="AGT037"/>
    <s v="Motor"/>
    <s v="Standard"/>
    <n v="1"/>
    <s v="Valid"/>
    <x v="4"/>
    <x v="3"/>
  </r>
  <r>
    <x v="6313"/>
    <s v="CUST00564"/>
    <s v="POL01264"/>
    <x v="7"/>
    <s v="West"/>
    <n v="66864.160000000003"/>
    <d v="2025-03-17T00:00:00"/>
    <d v="2025-03-24T00:00:00"/>
    <s v="Settled"/>
    <n v="7"/>
    <n v="7"/>
    <s v="AGT079"/>
    <s v="Travel"/>
    <s v="Standard"/>
    <n v="1"/>
    <s v="Valid"/>
    <x v="4"/>
    <x v="1"/>
  </r>
  <r>
    <x v="6314"/>
    <s v="CUST01253"/>
    <s v="POL00523"/>
    <x v="0"/>
    <s v="North"/>
    <n v="57609.51"/>
    <d v="2025-07-21T00:00:00"/>
    <d v="2025-08-14T00:00:00"/>
    <s v="Settled"/>
    <n v="24"/>
    <n v="10"/>
    <s v="AGT032"/>
    <s v="Motor"/>
    <s v="Fraud Review"/>
    <n v="1"/>
    <s v="Valid"/>
    <x v="1"/>
    <x v="2"/>
  </r>
  <r>
    <x v="6315"/>
    <s v="CUST01221"/>
    <s v="POL01317"/>
    <x v="5"/>
    <s v="North"/>
    <n v="99263.43"/>
    <d v="2025-03-18T00:00:00"/>
    <d v="2025-03-31T00:00:00"/>
    <s v="Settled"/>
    <n v="13"/>
    <n v="15"/>
    <s v="AGT056"/>
    <s v="Health"/>
    <s v="Standard"/>
    <n v="1"/>
    <s v="Valid"/>
    <x v="0"/>
    <x v="2"/>
  </r>
  <r>
    <x v="6316"/>
    <s v="CUST01633"/>
    <s v="POL02439"/>
    <x v="5"/>
    <s v="North"/>
    <n v="89132.63"/>
    <d v="2025-08-13T00:00:00"/>
    <m/>
    <s v="Under Review"/>
    <n v="28"/>
    <n v="15"/>
    <s v="AGT069"/>
    <s v="Health"/>
    <s v="Fraud Review"/>
    <n v="1"/>
    <s v="Valid"/>
    <x v="3"/>
    <x v="2"/>
  </r>
  <r>
    <x v="6317"/>
    <s v="CUST02400"/>
    <s v="POL02992"/>
    <x v="0"/>
    <s v="South"/>
    <n v="107531.52"/>
    <d v="2025-01-27T00:00:00"/>
    <d v="2025-02-18T00:00:00"/>
    <s v="Settled"/>
    <n v="22"/>
    <n v="10"/>
    <s v="AGT047"/>
    <s v="Motor"/>
    <s v="Manual Review"/>
    <n v="1"/>
    <s v="Valid"/>
    <x v="0"/>
    <x v="0"/>
  </r>
  <r>
    <x v="6318"/>
    <s v="CUST02491"/>
    <s v="POL01972"/>
    <x v="6"/>
    <s v="West"/>
    <n v="224520.38"/>
    <d v="2025-08-03T00:00:00"/>
    <m/>
    <s v="Pending"/>
    <n v="11"/>
    <n v="12"/>
    <s v="AGT072"/>
    <s v="Home"/>
    <s v="Standard"/>
    <n v="1"/>
    <s v="Valid"/>
    <x v="2"/>
    <x v="1"/>
  </r>
  <r>
    <x v="6319"/>
    <s v="CUST01201"/>
    <s v="POL02148"/>
    <x v="3"/>
    <s v="Central"/>
    <n v="95680.83"/>
    <d v="2025-04-25T00:00:00"/>
    <d v="2025-05-05T00:00:00"/>
    <s v="Rejected"/>
    <n v="10"/>
    <n v="12"/>
    <s v="AGT040"/>
    <s v="Home"/>
    <s v="Fast Track"/>
    <n v="1"/>
    <s v="Valid"/>
    <x v="4"/>
    <x v="4"/>
  </r>
  <r>
    <x v="6320"/>
    <s v="CUST01306"/>
    <s v="POL01343"/>
    <x v="9"/>
    <s v="North"/>
    <n v="153220.71"/>
    <d v="2025-06-20T00:00:00"/>
    <d v="2025-06-30T00:00:00"/>
    <s v="Settled"/>
    <n v="10"/>
    <n v="12"/>
    <s v="AGT019"/>
    <s v="Home"/>
    <s v="Standard"/>
    <n v="1"/>
    <s v="Valid"/>
    <x v="2"/>
    <x v="2"/>
  </r>
  <r>
    <x v="6321"/>
    <s v="CUST01963"/>
    <s v="POL02974"/>
    <x v="12"/>
    <s v="East"/>
    <n v="69873.740000000005"/>
    <d v="2025-06-17T00:00:00"/>
    <d v="2025-06-30T00:00:00"/>
    <s v="Rejected"/>
    <n v="13"/>
    <n v="7"/>
    <s v="AGT040"/>
    <s v="Travel"/>
    <s v="Standard"/>
    <n v="1"/>
    <s v="Valid"/>
    <x v="3"/>
    <x v="3"/>
  </r>
  <r>
    <x v="6322"/>
    <s v="CUST01589"/>
    <s v="POL02784"/>
    <x v="8"/>
    <s v="South"/>
    <n v="509248.8"/>
    <d v="2025-11-29T00:00:00"/>
    <m/>
    <s v="Pending"/>
    <n v="32"/>
    <n v="20"/>
    <s v="AGT010"/>
    <s v="Life"/>
    <s v="Manual Review"/>
    <n v="1"/>
    <s v="Valid"/>
    <x v="2"/>
    <x v="0"/>
  </r>
  <r>
    <x v="6323"/>
    <s v="CUST00841"/>
    <s v="POL03111"/>
    <x v="14"/>
    <s v="South"/>
    <n v="64980.85"/>
    <d v="2025-01-29T00:00:00"/>
    <d v="2025-02-07T00:00:00"/>
    <s v="Rejected"/>
    <n v="9"/>
    <n v="15"/>
    <s v="AGT024"/>
    <s v="Health"/>
    <s v="Standard"/>
    <n v="1"/>
    <s v="Valid"/>
    <x v="3"/>
    <x v="0"/>
  </r>
  <r>
    <x v="6324"/>
    <s v="CUST01152"/>
    <s v="POL02763"/>
    <x v="1"/>
    <s v="North"/>
    <n v="264271.59999999998"/>
    <d v="2025-07-14T00:00:00"/>
    <d v="2025-08-04T00:00:00"/>
    <s v="Rejected"/>
    <n v="21"/>
    <n v="20"/>
    <s v="AGT017"/>
    <s v="Life"/>
    <s v="Standard"/>
    <n v="1"/>
    <s v="Valid"/>
    <x v="2"/>
    <x v="2"/>
  </r>
  <r>
    <x v="6325"/>
    <s v="CUST01305"/>
    <s v="POL01751"/>
    <x v="0"/>
    <s v="South"/>
    <n v="34231.69"/>
    <d v="2025-02-18T00:00:00"/>
    <d v="2025-02-24T00:00:00"/>
    <s v="Settled"/>
    <n v="6"/>
    <n v="10"/>
    <s v="AGT007"/>
    <s v="Motor"/>
    <s v="Fast Track"/>
    <n v="1"/>
    <s v="Valid"/>
    <x v="2"/>
    <x v="0"/>
  </r>
  <r>
    <x v="6326"/>
    <s v="CUST00295"/>
    <s v="POL03074"/>
    <x v="12"/>
    <s v="South"/>
    <n v="97781.119999999995"/>
    <d v="2025-08-05T00:00:00"/>
    <d v="2025-08-06T00:00:00"/>
    <s v="Settled"/>
    <n v="1"/>
    <n v="7"/>
    <s v="AGT013"/>
    <s v="Travel"/>
    <s v="Fast Track"/>
    <n v="1"/>
    <s v="Valid"/>
    <x v="0"/>
    <x v="0"/>
  </r>
  <r>
    <x v="6327"/>
    <s v="CUST01215"/>
    <s v="POL01952"/>
    <x v="1"/>
    <s v="West"/>
    <n v="366131.02"/>
    <d v="2025-05-22T00:00:00"/>
    <m/>
    <s v="Under Review"/>
    <n v="22"/>
    <n v="20"/>
    <s v="AGT068"/>
    <s v="Life"/>
    <s v="Standard"/>
    <n v="1"/>
    <s v="Valid"/>
    <x v="4"/>
    <x v="1"/>
  </r>
  <r>
    <x v="6328"/>
    <s v="CUST00325"/>
    <s v="POL01926"/>
    <x v="1"/>
    <s v="West"/>
    <n v="120489.45"/>
    <d v="2025-02-25T00:00:00"/>
    <m/>
    <s v="Pending"/>
    <n v="21"/>
    <n v="20"/>
    <s v="AGT069"/>
    <s v="Life"/>
    <s v="Standard"/>
    <n v="1"/>
    <s v="Valid"/>
    <x v="4"/>
    <x v="1"/>
  </r>
  <r>
    <x v="6329"/>
    <s v="CUST00454"/>
    <s v="POL02101"/>
    <x v="1"/>
    <s v="West"/>
    <n v="173799.47"/>
    <d v="2025-03-02T00:00:00"/>
    <m/>
    <s v="Pending"/>
    <n v="25"/>
    <n v="20"/>
    <s v="AGT073"/>
    <s v="Life"/>
    <s v="Manual Review"/>
    <n v="1"/>
    <s v="Valid"/>
    <x v="4"/>
    <x v="1"/>
  </r>
  <r>
    <x v="6330"/>
    <s v="CUST02460"/>
    <s v="POL00595"/>
    <x v="7"/>
    <s v="East"/>
    <n v="27150.02"/>
    <d v="2025-02-11T00:00:00"/>
    <d v="2025-02-17T00:00:00"/>
    <s v="Settled"/>
    <n v="6"/>
    <n v="7"/>
    <s v="AGT002"/>
    <s v="Travel"/>
    <s v="Standard"/>
    <n v="1"/>
    <s v="Valid"/>
    <x v="0"/>
    <x v="3"/>
  </r>
  <r>
    <x v="6331"/>
    <s v="CUST01308"/>
    <s v="POL02686"/>
    <x v="2"/>
    <s v="South"/>
    <n v="717754.62"/>
    <d v="2025-09-16T00:00:00"/>
    <d v="2025-10-04T00:00:00"/>
    <s v="Settled"/>
    <n v="18"/>
    <n v="20"/>
    <s v="AGT078"/>
    <s v="Life"/>
    <s v="Standard"/>
    <n v="1"/>
    <s v="Valid"/>
    <x v="0"/>
    <x v="0"/>
  </r>
  <r>
    <x v="6332"/>
    <s v="CUST01337"/>
    <s v="POL01161"/>
    <x v="3"/>
    <s v="South"/>
    <n v="97157.21"/>
    <d v="2025-11-01T00:00:00"/>
    <d v="2025-11-20T00:00:00"/>
    <s v="Rejected"/>
    <n v="19"/>
    <n v="12"/>
    <s v="AGT028"/>
    <s v="Home"/>
    <s v="Manual Review"/>
    <n v="1"/>
    <s v="Valid"/>
    <x v="0"/>
    <x v="0"/>
  </r>
  <r>
    <x v="6333"/>
    <s v="CUST01938"/>
    <s v="POL02110"/>
    <x v="4"/>
    <s v="North"/>
    <n v="125866.32"/>
    <d v="2025-04-18T00:00:00"/>
    <d v="2025-04-26T00:00:00"/>
    <s v="Settled"/>
    <n v="8"/>
    <n v="15"/>
    <s v="AGT033"/>
    <s v="Health"/>
    <s v="Standard"/>
    <n v="1"/>
    <s v="Valid"/>
    <x v="3"/>
    <x v="2"/>
  </r>
  <r>
    <x v="6334"/>
    <s v="CUST00255"/>
    <s v="POL02702"/>
    <x v="3"/>
    <s v="North"/>
    <n v="40849.300000000003"/>
    <d v="2025-05-08T00:00:00"/>
    <d v="2025-05-13T00:00:00"/>
    <s v="Settled"/>
    <n v="5"/>
    <n v="10"/>
    <s v="AGT015"/>
    <s v="Motor"/>
    <s v="Standard"/>
    <n v="1"/>
    <s v="Valid"/>
    <x v="4"/>
    <x v="2"/>
  </r>
  <r>
    <x v="6335"/>
    <s v="CUST01817"/>
    <s v="POL00367"/>
    <x v="3"/>
    <s v="North"/>
    <n v="98811.76"/>
    <d v="2025-01-16T00:00:00"/>
    <d v="2025-02-02T00:00:00"/>
    <s v="Settled"/>
    <n v="17"/>
    <n v="10"/>
    <s v="AGT076"/>
    <s v="Motor"/>
    <s v="Manual Review"/>
    <n v="1"/>
    <s v="Valid"/>
    <x v="4"/>
    <x v="2"/>
  </r>
  <r>
    <x v="6336"/>
    <s v="CUST01997"/>
    <s v="POL00963"/>
    <x v="7"/>
    <s v="Central"/>
    <n v="69894.23"/>
    <d v="2025-02-25T00:00:00"/>
    <d v="2025-03-15T00:00:00"/>
    <s v="Settled"/>
    <n v="18"/>
    <n v="7"/>
    <s v="AGT080"/>
    <s v="Travel"/>
    <s v="Manual Review"/>
    <n v="1"/>
    <s v="Valid"/>
    <x v="1"/>
    <x v="4"/>
  </r>
  <r>
    <x v="6337"/>
    <s v="CUST01388"/>
    <s v="POL03016"/>
    <x v="9"/>
    <s v="Central"/>
    <n v="183788.46"/>
    <d v="2025-02-21T00:00:00"/>
    <d v="2025-03-04T00:00:00"/>
    <s v="Rejected"/>
    <n v="11"/>
    <n v="12"/>
    <s v="AGT057"/>
    <s v="Home"/>
    <s v="Standard"/>
    <n v="1"/>
    <s v="Valid"/>
    <x v="0"/>
    <x v="4"/>
  </r>
  <r>
    <x v="6338"/>
    <s v="CUST00405"/>
    <s v="POL01156"/>
    <x v="4"/>
    <s v="West"/>
    <n v="17212.41"/>
    <d v="2025-11-13T00:00:00"/>
    <d v="2025-11-20T00:00:00"/>
    <s v="Settled"/>
    <n v="7"/>
    <n v="15"/>
    <s v="AGT007"/>
    <s v="Health"/>
    <s v="Fast Track"/>
    <n v="1"/>
    <s v="Valid"/>
    <x v="3"/>
    <x v="1"/>
  </r>
  <r>
    <x v="6339"/>
    <s v="CUST02288"/>
    <s v="POL02115"/>
    <x v="0"/>
    <s v="East"/>
    <n v="58863.15"/>
    <d v="2025-04-13T00:00:00"/>
    <d v="2025-05-09T00:00:00"/>
    <s v="Settled"/>
    <n v="26"/>
    <n v="10"/>
    <s v="AGT034"/>
    <s v="Motor"/>
    <s v="Fraud Review"/>
    <n v="1"/>
    <s v="Valid"/>
    <x v="0"/>
    <x v="3"/>
  </r>
  <r>
    <x v="6340"/>
    <s v="CUST00899"/>
    <s v="POL01798"/>
    <x v="8"/>
    <s v="West"/>
    <n v="150847.4"/>
    <d v="2025-09-19T00:00:00"/>
    <d v="2025-10-07T00:00:00"/>
    <s v="Settled"/>
    <n v="18"/>
    <n v="20"/>
    <s v="AGT023"/>
    <s v="Life"/>
    <s v="Manual Review"/>
    <n v="1"/>
    <s v="Valid"/>
    <x v="0"/>
    <x v="1"/>
  </r>
  <r>
    <x v="6341"/>
    <s v="CUST01589"/>
    <s v="POL02784"/>
    <x v="1"/>
    <s v="East"/>
    <n v="464097.41"/>
    <d v="2025-02-18T00:00:00"/>
    <d v="2025-03-10T00:00:00"/>
    <s v="Settled"/>
    <n v="20"/>
    <n v="20"/>
    <s v="AGT074"/>
    <s v="Life"/>
    <s v="Standard"/>
    <n v="1"/>
    <s v="Valid"/>
    <x v="2"/>
    <x v="3"/>
  </r>
  <r>
    <x v="6342"/>
    <s v="CUST01183"/>
    <s v="POL01634"/>
    <x v="3"/>
    <s v="West"/>
    <n v="115139.01"/>
    <d v="2025-03-01T00:00:00"/>
    <m/>
    <s v="Under Review"/>
    <n v="10"/>
    <n v="12"/>
    <s v="AGT053"/>
    <s v="Home"/>
    <s v="Manual Review"/>
    <n v="1"/>
    <s v="Valid"/>
    <x v="3"/>
    <x v="1"/>
  </r>
  <r>
    <x v="6343"/>
    <s v="CUST00958"/>
    <s v="POL01360"/>
    <x v="1"/>
    <s v="North"/>
    <n v="912662.37"/>
    <d v="2025-03-13T00:00:00"/>
    <d v="2025-04-16T00:00:00"/>
    <s v="Settled"/>
    <n v="34"/>
    <n v="20"/>
    <s v="AGT078"/>
    <s v="Life"/>
    <s v="Manual Review"/>
    <n v="1"/>
    <s v="Valid"/>
    <x v="4"/>
    <x v="2"/>
  </r>
  <r>
    <x v="6344"/>
    <s v="CUST01801"/>
    <s v="POL00053"/>
    <x v="0"/>
    <s v="Central"/>
    <n v="52371.05"/>
    <d v="2025-03-06T00:00:00"/>
    <d v="2025-04-04T00:00:00"/>
    <s v="Rejected"/>
    <n v="29"/>
    <n v="10"/>
    <s v="AGT067"/>
    <s v="Motor"/>
    <s v="Manual Review"/>
    <n v="1"/>
    <s v="Valid"/>
    <x v="1"/>
    <x v="4"/>
  </r>
  <r>
    <x v="6345"/>
    <s v="CUST00897"/>
    <s v="POL01520"/>
    <x v="10"/>
    <s v="West"/>
    <n v="31454.32"/>
    <d v="2025-03-11T00:00:00"/>
    <d v="2025-03-23T00:00:00"/>
    <s v="Settled"/>
    <n v="12"/>
    <n v="7"/>
    <s v="AGT043"/>
    <s v="Travel"/>
    <s v="Manual Review"/>
    <n v="1"/>
    <s v="Valid"/>
    <x v="2"/>
    <x v="1"/>
  </r>
  <r>
    <x v="6346"/>
    <s v="CUST00270"/>
    <s v="POL01873"/>
    <x v="9"/>
    <s v="South"/>
    <n v="101535.47"/>
    <d v="2025-04-07T00:00:00"/>
    <d v="2025-04-21T00:00:00"/>
    <s v="Settled"/>
    <n v="14"/>
    <n v="12"/>
    <s v="AGT023"/>
    <s v="Home"/>
    <s v="Standard"/>
    <n v="1"/>
    <s v="Valid"/>
    <x v="4"/>
    <x v="0"/>
  </r>
  <r>
    <x v="6347"/>
    <s v="CUST00539"/>
    <s v="POL02205"/>
    <x v="5"/>
    <s v="East"/>
    <n v="135614.44"/>
    <d v="2025-05-20T00:00:00"/>
    <d v="2025-06-03T00:00:00"/>
    <s v="Rejected"/>
    <n v="14"/>
    <n v="15"/>
    <s v="AGT063"/>
    <s v="Health"/>
    <s v="Standard"/>
    <n v="1"/>
    <s v="Valid"/>
    <x v="2"/>
    <x v="3"/>
  </r>
  <r>
    <x v="6348"/>
    <s v="CUST00992"/>
    <s v="POL02497"/>
    <x v="12"/>
    <s v="West"/>
    <n v="15953.19"/>
    <d v="2025-03-03T00:00:00"/>
    <d v="2025-03-04T00:00:00"/>
    <s v="Settled"/>
    <n v="1"/>
    <n v="7"/>
    <s v="AGT056"/>
    <s v="Travel"/>
    <s v="Fast Track"/>
    <n v="1"/>
    <s v="Valid"/>
    <x v="2"/>
    <x v="1"/>
  </r>
  <r>
    <x v="6349"/>
    <s v="CUST00086"/>
    <s v="POL02485"/>
    <x v="3"/>
    <s v="Central"/>
    <n v="57420.81"/>
    <d v="2025-06-25T00:00:00"/>
    <d v="2025-07-16T00:00:00"/>
    <s v="Settled"/>
    <n v="21"/>
    <n v="12"/>
    <s v="AGT063"/>
    <s v="Home"/>
    <s v="Standard"/>
    <n v="1"/>
    <s v="Valid"/>
    <x v="1"/>
    <x v="4"/>
  </r>
  <r>
    <x v="6350"/>
    <s v="CUST00112"/>
    <s v="POL01470"/>
    <x v="0"/>
    <s v="South"/>
    <n v="45071.29"/>
    <d v="2025-05-02T00:00:00"/>
    <d v="2025-05-14T00:00:00"/>
    <s v="Settled"/>
    <n v="12"/>
    <n v="10"/>
    <s v="AGT075"/>
    <s v="Motor"/>
    <s v="Manual Review"/>
    <n v="1"/>
    <s v="Valid"/>
    <x v="0"/>
    <x v="0"/>
  </r>
  <r>
    <x v="6351"/>
    <s v="CUST01388"/>
    <s v="POL00252"/>
    <x v="3"/>
    <s v="East"/>
    <n v="95057.64"/>
    <d v="2025-07-27T00:00:00"/>
    <m/>
    <s v="Pending"/>
    <n v="13"/>
    <n v="10"/>
    <s v="AGT049"/>
    <s v="Motor"/>
    <s v="Fast Track"/>
    <n v="1"/>
    <s v="Valid"/>
    <x v="0"/>
    <x v="3"/>
  </r>
  <r>
    <x v="6352"/>
    <s v="CUST01648"/>
    <s v="POL00814"/>
    <x v="5"/>
    <s v="South"/>
    <n v="167013.29"/>
    <d v="2025-07-14T00:00:00"/>
    <m/>
    <s v="Under Review"/>
    <n v="12"/>
    <n v="15"/>
    <s v="AGT054"/>
    <s v="Health"/>
    <s v="Standard"/>
    <n v="1"/>
    <s v="Valid"/>
    <x v="0"/>
    <x v="0"/>
  </r>
  <r>
    <x v="6353"/>
    <s v="CUST01928"/>
    <s v="POL01304"/>
    <x v="5"/>
    <s v="South"/>
    <n v="80012.63"/>
    <d v="2025-10-31T00:00:00"/>
    <d v="2025-11-13T00:00:00"/>
    <s v="Settled"/>
    <n v="13"/>
    <n v="15"/>
    <s v="AGT034"/>
    <s v="Health"/>
    <s v="Fast Track"/>
    <n v="1"/>
    <s v="Valid"/>
    <x v="2"/>
    <x v="0"/>
  </r>
  <r>
    <x v="6354"/>
    <s v="CUST01704"/>
    <s v="POL03133"/>
    <x v="3"/>
    <s v="South"/>
    <n v="95477.71"/>
    <d v="2025-07-27T00:00:00"/>
    <m/>
    <s v="Under Review"/>
    <n v="5"/>
    <n v="10"/>
    <s v="AGT040"/>
    <s v="Motor"/>
    <s v="Fast Track"/>
    <n v="1"/>
    <s v="Valid"/>
    <x v="1"/>
    <x v="0"/>
  </r>
  <r>
    <x v="6355"/>
    <s v="CUST02078"/>
    <s v="POL02464"/>
    <x v="9"/>
    <s v="North"/>
    <n v="153033.10999999999"/>
    <d v="2025-08-18T00:00:00"/>
    <d v="2025-08-30T00:00:00"/>
    <s v="Settled"/>
    <n v="12"/>
    <n v="12"/>
    <s v="AGT011"/>
    <s v="Home"/>
    <s v="Manual Review"/>
    <n v="1"/>
    <s v="Valid"/>
    <x v="2"/>
    <x v="2"/>
  </r>
  <r>
    <x v="6356"/>
    <s v="CUST00595"/>
    <s v="POL02863"/>
    <x v="11"/>
    <m/>
    <n v="62614.6"/>
    <d v="2025-10-07T00:00:00"/>
    <d v="2025-10-19T00:00:00"/>
    <s v="Settled"/>
    <n v="12"/>
    <n v="10"/>
    <s v="AGT016"/>
    <s v="Motor"/>
    <s v="Manual Review"/>
    <n v="1"/>
    <s v="Valid"/>
    <x v="1"/>
    <x v="3"/>
  </r>
  <r>
    <x v="6357"/>
    <s v="CUST01140"/>
    <s v="POL03176"/>
    <x v="9"/>
    <s v="East"/>
    <n v="104338.57"/>
    <d v="2025-03-08T00:00:00"/>
    <d v="2025-03-27T00:00:00"/>
    <s v="Settled"/>
    <n v="19"/>
    <n v="12"/>
    <s v="AGT080"/>
    <s v="Home"/>
    <s v="Fast Track"/>
    <n v="1"/>
    <s v="Valid"/>
    <x v="1"/>
    <x v="3"/>
  </r>
  <r>
    <x v="6358"/>
    <s v="CUST01019"/>
    <s v="POL00427"/>
    <x v="3"/>
    <s v="West"/>
    <n v="106701.21"/>
    <d v="2025-10-19T00:00:00"/>
    <d v="2025-10-28T00:00:00"/>
    <s v="Settled"/>
    <n v="9"/>
    <n v="10"/>
    <s v="AGT015"/>
    <s v="Motor"/>
    <s v="Standard"/>
    <n v="1"/>
    <s v="Valid"/>
    <x v="1"/>
    <x v="1"/>
  </r>
  <r>
    <x v="6359"/>
    <s v="CUST01391"/>
    <s v="POL00038"/>
    <x v="2"/>
    <s v="East"/>
    <n v="1042038.29"/>
    <d v="2025-05-31T00:00:00"/>
    <m/>
    <s v="Pending"/>
    <n v="38"/>
    <n v="20"/>
    <s v="AGT006"/>
    <s v="Life"/>
    <s v="Manual Review"/>
    <n v="1"/>
    <s v="Valid"/>
    <x v="2"/>
    <x v="3"/>
  </r>
  <r>
    <x v="6360"/>
    <s v="CUST00064"/>
    <s v="POL01837"/>
    <x v="1"/>
    <s v="South"/>
    <n v="570204.03"/>
    <d v="2025-08-10T00:00:00"/>
    <d v="2025-08-27T00:00:00"/>
    <s v="Settled"/>
    <n v="17"/>
    <n v="20"/>
    <s v="AGT064"/>
    <s v="Life"/>
    <s v="Standard"/>
    <n v="1"/>
    <s v="Valid"/>
    <x v="1"/>
    <x v="0"/>
  </r>
  <r>
    <x v="6361"/>
    <s v="CUST00625"/>
    <s v="POL00848"/>
    <x v="11"/>
    <s v="East"/>
    <n v="142060.23000000001"/>
    <d v="2025-09-01T00:00:00"/>
    <d v="2025-09-13T00:00:00"/>
    <s v="Settled"/>
    <n v="12"/>
    <n v="10"/>
    <s v="AGT011"/>
    <s v="Motor"/>
    <s v="Fast Track"/>
    <n v="1"/>
    <s v="Valid"/>
    <x v="2"/>
    <x v="3"/>
  </r>
  <r>
    <x v="6362"/>
    <s v="CUST00631"/>
    <s v="POL02781"/>
    <x v="3"/>
    <s v="West"/>
    <n v="244644.57"/>
    <d v="2025-03-13T00:00:00"/>
    <m/>
    <s v="Pending"/>
    <n v="6"/>
    <n v="10"/>
    <s v="AGT037"/>
    <s v="Motor"/>
    <s v="Standard"/>
    <n v="1"/>
    <s v="Valid"/>
    <x v="3"/>
    <x v="1"/>
  </r>
  <r>
    <x v="6363"/>
    <s v="CUST01179"/>
    <s v="POL01488"/>
    <x v="0"/>
    <s v="East"/>
    <n v="41290.720000000001"/>
    <d v="2025-07-05T00:00:00"/>
    <d v="2025-07-31T00:00:00"/>
    <s v="Settled"/>
    <n v="26"/>
    <n v="10"/>
    <s v="AGT030"/>
    <s v="Motor"/>
    <s v="Fraud Review"/>
    <n v="1"/>
    <s v="Valid"/>
    <x v="3"/>
    <x v="3"/>
  </r>
  <r>
    <x v="6364"/>
    <s v="CUST02440"/>
    <s v="POL00030"/>
    <x v="4"/>
    <s v="East"/>
    <n v="134101"/>
    <d v="2025-04-06T00:00:00"/>
    <d v="2025-04-30T00:00:00"/>
    <s v="Settled"/>
    <n v="24"/>
    <n v="15"/>
    <s v="AGT034"/>
    <s v="Health"/>
    <s v="Standard"/>
    <n v="1"/>
    <s v="Valid"/>
    <x v="2"/>
    <x v="3"/>
  </r>
  <r>
    <x v="6365"/>
    <s v="CUST01726"/>
    <s v="POL00714"/>
    <x v="0"/>
    <s v="North"/>
    <n v="167497.20000000001"/>
    <d v="2025-02-26T00:00:00"/>
    <m/>
    <s v="Pending"/>
    <n v="6"/>
    <n v="10"/>
    <s v="AGT032"/>
    <s v="Motor"/>
    <s v="Standard"/>
    <n v="1"/>
    <s v="Valid"/>
    <x v="4"/>
    <x v="2"/>
  </r>
  <r>
    <x v="6366"/>
    <s v="CUST00054"/>
    <s v="POL01093"/>
    <x v="2"/>
    <s v="North"/>
    <n v="552393.77"/>
    <d v="2025-10-22T00:00:00"/>
    <m/>
    <s v="Pending"/>
    <n v="30"/>
    <n v="20"/>
    <s v="AGT003"/>
    <s v="Life"/>
    <s v="Fraud Review"/>
    <n v="1"/>
    <s v="Valid"/>
    <x v="4"/>
    <x v="2"/>
  </r>
  <r>
    <x v="6367"/>
    <s v="CUST01056"/>
    <s v="POL00087"/>
    <x v="3"/>
    <s v="Central"/>
    <n v="44035.4"/>
    <d v="2025-09-21T00:00:00"/>
    <d v="2025-10-05T00:00:00"/>
    <s v="Settled"/>
    <n v="14"/>
    <n v="10"/>
    <s v="AGT022"/>
    <s v="Motor"/>
    <s v="Standard"/>
    <n v="1"/>
    <s v="Valid"/>
    <x v="0"/>
    <x v="4"/>
  </r>
  <r>
    <x v="6368"/>
    <s v="CUST00336"/>
    <s v="POL01016"/>
    <x v="14"/>
    <s v="South"/>
    <n v="50639.23"/>
    <d v="2025-03-03T00:00:00"/>
    <d v="2025-03-19T00:00:00"/>
    <s v="Settled"/>
    <n v="16"/>
    <n v="15"/>
    <s v="AGT052"/>
    <s v="Health"/>
    <s v="Standard"/>
    <n v="1"/>
    <s v="Valid"/>
    <x v="0"/>
    <x v="0"/>
  </r>
  <r>
    <x v="6369"/>
    <s v="CUST01342"/>
    <s v="POL01727"/>
    <x v="9"/>
    <s v="South"/>
    <n v="317971.84999999998"/>
    <d v="2025-03-07T00:00:00"/>
    <d v="2025-04-03T00:00:00"/>
    <s v="Settled"/>
    <n v="27"/>
    <n v="12"/>
    <s v="AGT007"/>
    <s v="Home"/>
    <s v="Manual Review"/>
    <n v="1"/>
    <s v="Valid"/>
    <x v="0"/>
    <x v="0"/>
  </r>
  <r>
    <x v="6370"/>
    <s v="CUST00303"/>
    <s v="POL02859"/>
    <x v="3"/>
    <s v="North"/>
    <n v="144124.84"/>
    <d v="2025-01-29T00:00:00"/>
    <d v="2025-02-07T00:00:00"/>
    <s v="Settled"/>
    <n v="9"/>
    <n v="12"/>
    <s v="AGT022"/>
    <s v="Home"/>
    <s v="Standard"/>
    <n v="1"/>
    <s v="Valid"/>
    <x v="2"/>
    <x v="2"/>
  </r>
  <r>
    <x v="6371"/>
    <s v="CUST00601"/>
    <s v="POL02079"/>
    <x v="6"/>
    <s v="East"/>
    <n v="134169.34"/>
    <d v="2025-04-26T00:00:00"/>
    <d v="2025-05-09T00:00:00"/>
    <s v="Settled"/>
    <n v="13"/>
    <n v="12"/>
    <s v="AGT072"/>
    <s v="Home"/>
    <s v="Standard"/>
    <n v="1"/>
    <s v="Valid"/>
    <x v="4"/>
    <x v="3"/>
  </r>
  <r>
    <x v="6372"/>
    <s v="CUST01374"/>
    <s v="POL00299"/>
    <x v="3"/>
    <s v="West"/>
    <n v="111402.69"/>
    <d v="2025-03-22T00:00:00"/>
    <m/>
    <s v="Pending"/>
    <n v="10"/>
    <n v="12"/>
    <s v="AGT053"/>
    <s v="Home"/>
    <s v="Standard"/>
    <n v="1"/>
    <s v="Valid"/>
    <x v="2"/>
    <x v="1"/>
  </r>
  <r>
    <x v="6373"/>
    <s v="CUST01091"/>
    <s v="POL01332"/>
    <x v="6"/>
    <s v="West"/>
    <n v="293544.82"/>
    <d v="2025-09-03T00:00:00"/>
    <d v="2025-09-08T00:00:00"/>
    <s v="Settled"/>
    <n v="5"/>
    <n v="12"/>
    <s v="AGT042"/>
    <s v="Home"/>
    <s v="Fast Track"/>
    <n v="1"/>
    <s v="Valid"/>
    <x v="0"/>
    <x v="1"/>
  </r>
  <r>
    <x v="6374"/>
    <s v="CUST01071"/>
    <s v="POL02460"/>
    <x v="3"/>
    <s v="Central"/>
    <n v="122433.19"/>
    <d v="2025-05-16T00:00:00"/>
    <d v="2025-05-22T00:00:00"/>
    <s v="Settled"/>
    <n v="6"/>
    <n v="10"/>
    <s v="AGT044"/>
    <s v="Motor"/>
    <s v="Standard"/>
    <n v="1"/>
    <s v="Valid"/>
    <x v="0"/>
    <x v="4"/>
  </r>
  <r>
    <x v="6375"/>
    <s v="CUST01249"/>
    <s v="POL01184"/>
    <x v="5"/>
    <s v="South"/>
    <n v="75318.37"/>
    <d v="2025-11-20T00:00:00"/>
    <d v="2025-11-30T00:00:00"/>
    <s v="Rejected"/>
    <n v="10"/>
    <n v="15"/>
    <s v="AGT078"/>
    <s v="Health"/>
    <s v="Standard"/>
    <n v="1"/>
    <s v="Valid"/>
    <x v="3"/>
    <x v="0"/>
  </r>
  <r>
    <x v="6376"/>
    <s v="CUST00938"/>
    <s v="POL01803"/>
    <x v="1"/>
    <s v="South"/>
    <n v="542509.75"/>
    <d v="2025-07-07T00:00:00"/>
    <d v="2025-07-11T00:00:00"/>
    <s v="Settled"/>
    <n v="4"/>
    <n v="20"/>
    <s v="AGT004"/>
    <s v="Life"/>
    <s v="Fast Track"/>
    <n v="1"/>
    <s v="Valid"/>
    <x v="3"/>
    <x v="0"/>
  </r>
  <r>
    <x v="6377"/>
    <s v="CUST00052"/>
    <s v="POL03154"/>
    <x v="3"/>
    <s v="Central"/>
    <n v="72982.16"/>
    <d v="2025-10-25T00:00:00"/>
    <d v="2025-11-19T00:00:00"/>
    <s v="Rejected"/>
    <n v="25"/>
    <n v="10"/>
    <s v="AGT071"/>
    <s v="Motor"/>
    <s v="Fraud Review"/>
    <n v="1"/>
    <s v="Valid"/>
    <x v="1"/>
    <x v="4"/>
  </r>
  <r>
    <x v="6378"/>
    <s v="CUST01368"/>
    <s v="POL00441"/>
    <x v="0"/>
    <s v="East"/>
    <n v="114558.35"/>
    <d v="2025-02-01T00:00:00"/>
    <d v="2025-02-20T00:00:00"/>
    <s v="Settled"/>
    <n v="19"/>
    <n v="10"/>
    <s v="AGT039"/>
    <s v="Motor"/>
    <s v="Manual Review"/>
    <n v="1"/>
    <s v="Valid"/>
    <x v="3"/>
    <x v="3"/>
  </r>
  <r>
    <x v="6379"/>
    <s v="CUST00449"/>
    <s v="POL01529"/>
    <x v="14"/>
    <s v="West"/>
    <n v="205240.93"/>
    <d v="2025-11-20T00:00:00"/>
    <m/>
    <s v="Under Review"/>
    <n v="12"/>
    <n v="15"/>
    <s v="AGT040"/>
    <s v="Health"/>
    <s v="Standard"/>
    <n v="1"/>
    <s v="Valid"/>
    <x v="4"/>
    <x v="1"/>
  </r>
  <r>
    <x v="6380"/>
    <s v="CUST01096"/>
    <s v="POL01951"/>
    <x v="14"/>
    <s v="East"/>
    <n v="189861.04"/>
    <d v="2025-04-19T00:00:00"/>
    <m/>
    <s v="Pending"/>
    <n v="33"/>
    <n v="15"/>
    <s v="AGT019"/>
    <s v="Health"/>
    <s v="Fraud Review"/>
    <n v="1"/>
    <s v="Valid"/>
    <x v="4"/>
    <x v="3"/>
  </r>
  <r>
    <x v="6381"/>
    <s v="CUST01800"/>
    <s v="POL02554"/>
    <x v="5"/>
    <s v="North"/>
    <n v="27685.72"/>
    <d v="2025-05-13T00:00:00"/>
    <d v="2025-05-18T00:00:00"/>
    <s v="Settled"/>
    <n v="5"/>
    <n v="15"/>
    <s v="AGT032"/>
    <s v="Health"/>
    <s v="Fast Track"/>
    <n v="1"/>
    <s v="Valid"/>
    <x v="0"/>
    <x v="2"/>
  </r>
  <r>
    <x v="6382"/>
    <s v="CUST00076"/>
    <s v="POL02678"/>
    <x v="8"/>
    <s v="Central"/>
    <n v="418912.54"/>
    <d v="2025-07-19T00:00:00"/>
    <m/>
    <s v="Under Review"/>
    <n v="21"/>
    <n v="20"/>
    <s v="AGT044"/>
    <s v="Life"/>
    <s v="Fast Track"/>
    <n v="1"/>
    <s v="Valid"/>
    <x v="1"/>
    <x v="4"/>
  </r>
  <r>
    <x v="6383"/>
    <s v="CUST02094"/>
    <s v="POL00919"/>
    <x v="11"/>
    <s v="South"/>
    <n v="169889.71"/>
    <d v="2025-05-26T00:00:00"/>
    <d v="2025-06-04T00:00:00"/>
    <s v="Rejected"/>
    <n v="9"/>
    <n v="10"/>
    <s v="AGT021"/>
    <s v="Motor"/>
    <s v="Manual Review"/>
    <n v="1"/>
    <s v="Valid"/>
    <x v="2"/>
    <x v="0"/>
  </r>
  <r>
    <x v="6384"/>
    <s v="CUST01072"/>
    <s v="POL01495"/>
    <x v="3"/>
    <s v="West"/>
    <n v="68940.850000000006"/>
    <d v="2025-04-16T00:00:00"/>
    <d v="2025-04-29T00:00:00"/>
    <s v="Settled"/>
    <n v="13"/>
    <n v="12"/>
    <s v="AGT028"/>
    <s v="Home"/>
    <s v="Manual Review"/>
    <n v="1"/>
    <s v="Valid"/>
    <x v="2"/>
    <x v="1"/>
  </r>
  <r>
    <x v="6385"/>
    <s v="CUST00992"/>
    <s v="POL02657"/>
    <x v="0"/>
    <s v="South"/>
    <n v="236843.36"/>
    <d v="2025-02-24T00:00:00"/>
    <d v="2025-03-28T00:00:00"/>
    <s v="Settled"/>
    <n v="32"/>
    <n v="10"/>
    <s v="AGT080"/>
    <s v="Motor"/>
    <s v="Fraud Review"/>
    <n v="1"/>
    <s v="Valid"/>
    <x v="2"/>
    <x v="0"/>
  </r>
  <r>
    <x v="6386"/>
    <s v="CUST02402"/>
    <s v="POL02685"/>
    <x v="3"/>
    <s v="East"/>
    <n v="164668.16"/>
    <d v="2025-05-21T00:00:00"/>
    <m/>
    <s v="Pending"/>
    <n v="25"/>
    <n v="12"/>
    <s v="AGT066"/>
    <s v="Home"/>
    <s v="Fraud Review"/>
    <n v="1"/>
    <s v="Valid"/>
    <x v="3"/>
    <x v="3"/>
  </r>
  <r>
    <x v="6387"/>
    <s v="CUST01074"/>
    <s v="POL02636"/>
    <x v="14"/>
    <s v="East"/>
    <n v="158485.15"/>
    <d v="2025-06-07T00:00:00"/>
    <d v="2025-07-04T00:00:00"/>
    <s v="Settled"/>
    <n v="27"/>
    <n v="15"/>
    <s v="AGT049"/>
    <s v="Health"/>
    <s v="Manual Review"/>
    <n v="1"/>
    <s v="Valid"/>
    <x v="1"/>
    <x v="3"/>
  </r>
  <r>
    <x v="6388"/>
    <s v="CUST00635"/>
    <s v="POL02137"/>
    <x v="8"/>
    <s v="South"/>
    <n v="559031.63"/>
    <d v="2025-02-13T00:00:00"/>
    <d v="2025-03-12T00:00:00"/>
    <s v="Settled"/>
    <n v="27"/>
    <n v="20"/>
    <s v="AGT024"/>
    <s v="Life"/>
    <s v="Standard"/>
    <n v="1"/>
    <s v="Valid"/>
    <x v="0"/>
    <x v="0"/>
  </r>
  <r>
    <x v="6389"/>
    <s v="CUST01310"/>
    <s v="POL00857"/>
    <x v="12"/>
    <s v="Central"/>
    <n v="12519.71"/>
    <d v="2025-09-18T00:00:00"/>
    <d v="2025-10-08T00:00:00"/>
    <s v="Settled"/>
    <n v="20"/>
    <n v="7"/>
    <s v="AGT068"/>
    <s v="Travel"/>
    <s v="Fraud Review"/>
    <n v="1"/>
    <s v="Valid"/>
    <x v="0"/>
    <x v="4"/>
  </r>
  <r>
    <x v="6390"/>
    <s v="CUST00793"/>
    <s v="POL01179"/>
    <x v="10"/>
    <s v="North"/>
    <n v="57295.31"/>
    <d v="2025-03-01T00:00:00"/>
    <d v="2025-03-04T00:00:00"/>
    <s v="Settled"/>
    <n v="3"/>
    <n v="7"/>
    <s v="AGT069"/>
    <s v="Travel"/>
    <s v="Standard"/>
    <n v="1"/>
    <s v="Valid"/>
    <x v="1"/>
    <x v="2"/>
  </r>
  <r>
    <x v="6391"/>
    <s v="CUST01499"/>
    <s v="POL02099"/>
    <x v="14"/>
    <s v="East"/>
    <n v="117121.95"/>
    <d v="2025-01-24T00:00:00"/>
    <m/>
    <s v="Pending"/>
    <n v="6"/>
    <n v="15"/>
    <s v="AGT079"/>
    <s v="Health"/>
    <s v="Standard"/>
    <n v="1"/>
    <s v="Valid"/>
    <x v="3"/>
    <x v="3"/>
  </r>
  <r>
    <x v="6392"/>
    <s v="CUST01648"/>
    <s v="POL00814"/>
    <x v="4"/>
    <s v="North"/>
    <n v="63527.43"/>
    <d v="2025-04-18T00:00:00"/>
    <d v="2025-05-01T00:00:00"/>
    <s v="Settled"/>
    <n v="13"/>
    <n v="15"/>
    <s v="AGT054"/>
    <s v="Health"/>
    <s v="Standard"/>
    <n v="1"/>
    <s v="Valid"/>
    <x v="0"/>
    <x v="2"/>
  </r>
  <r>
    <x v="6393"/>
    <s v="CUST00622"/>
    <s v="POL02183"/>
    <x v="1"/>
    <s v="West"/>
    <n v="861834.28"/>
    <d v="2025-04-17T00:00:00"/>
    <d v="2025-05-07T00:00:00"/>
    <s v="Settled"/>
    <n v="20"/>
    <n v="20"/>
    <s v="AGT018"/>
    <s v="Life"/>
    <s v="Standard"/>
    <n v="1"/>
    <s v="Valid"/>
    <x v="3"/>
    <x v="1"/>
  </r>
  <r>
    <x v="6394"/>
    <s v="CUST01099"/>
    <s v="POL01649"/>
    <x v="1"/>
    <s v="East"/>
    <n v="87544.82"/>
    <d v="2025-04-10T00:00:00"/>
    <d v="2025-05-02T00:00:00"/>
    <s v="Settled"/>
    <n v="22"/>
    <n v="20"/>
    <s v="AGT031"/>
    <s v="Life"/>
    <s v="Standard"/>
    <n v="1"/>
    <s v="Valid"/>
    <x v="4"/>
    <x v="3"/>
  </r>
  <r>
    <x v="6395"/>
    <s v="CUST01043"/>
    <s v="POL01417"/>
    <x v="6"/>
    <s v="East"/>
    <n v="73871.899999999994"/>
    <d v="2025-11-06T00:00:00"/>
    <d v="2025-11-25T00:00:00"/>
    <s v="Settled"/>
    <n v="19"/>
    <n v="12"/>
    <s v="AGT074"/>
    <s v="Home"/>
    <s v="Standard"/>
    <n v="1"/>
    <s v="Valid"/>
    <x v="4"/>
    <x v="3"/>
  </r>
  <r>
    <x v="6396"/>
    <s v="CUST00664"/>
    <s v="POL01138"/>
    <x v="4"/>
    <s v="West"/>
    <n v="218628.99"/>
    <d v="2025-07-19T00:00:00"/>
    <d v="2025-08-05T00:00:00"/>
    <s v="Rejected"/>
    <n v="17"/>
    <n v="15"/>
    <s v="AGT009"/>
    <s v="Health"/>
    <s v="Manual Review"/>
    <n v="1"/>
    <s v="Valid"/>
    <x v="0"/>
    <x v="1"/>
  </r>
  <r>
    <x v="6397"/>
    <s v="CUST01754"/>
    <s v="POL02477"/>
    <x v="8"/>
    <s v="West"/>
    <n v="578044.17000000004"/>
    <d v="2025-03-02T00:00:00"/>
    <d v="2025-03-24T00:00:00"/>
    <s v="Settled"/>
    <n v="22"/>
    <n v="20"/>
    <s v="AGT064"/>
    <s v="Life"/>
    <s v="Fast Track"/>
    <n v="1"/>
    <s v="Valid"/>
    <x v="1"/>
    <x v="1"/>
  </r>
  <r>
    <x v="6398"/>
    <s v="CUST00002"/>
    <s v="POL01490"/>
    <x v="11"/>
    <s v="Central"/>
    <n v="45829.56"/>
    <d v="2025-06-23T00:00:00"/>
    <m/>
    <s v="Under Review"/>
    <n v="10"/>
    <n v="10"/>
    <s v="AGT041"/>
    <s v="Motor"/>
    <s v="Standard"/>
    <n v="1"/>
    <s v="Valid"/>
    <x v="0"/>
    <x v="4"/>
  </r>
  <r>
    <x v="6399"/>
    <s v="CUST02012"/>
    <s v="POL00983"/>
    <x v="4"/>
    <s v="Central"/>
    <n v="53505.06"/>
    <d v="2025-04-10T00:00:00"/>
    <m/>
    <s v="Under Review"/>
    <n v="15"/>
    <n v="15"/>
    <s v="AGT037"/>
    <s v="Health"/>
    <s v="Standard"/>
    <n v="1"/>
    <s v="Valid"/>
    <x v="1"/>
    <x v="4"/>
  </r>
  <r>
    <x v="6400"/>
    <s v="CUST00706"/>
    <s v="POL01229"/>
    <x v="11"/>
    <s v="South"/>
    <n v="58508.11"/>
    <d v="2025-11-14T00:00:00"/>
    <d v="2025-11-27T00:00:00"/>
    <s v="Settled"/>
    <n v="13"/>
    <n v="10"/>
    <s v="AGT013"/>
    <s v="Motor"/>
    <s v="Standard"/>
    <n v="1"/>
    <s v="Valid"/>
    <x v="3"/>
    <x v="0"/>
  </r>
  <r>
    <x v="6401"/>
    <s v="CUST01849"/>
    <s v="POL01550"/>
    <x v="14"/>
    <s v="West"/>
    <n v="109647.47"/>
    <d v="2025-11-09T00:00:00"/>
    <d v="2025-12-01T00:00:00"/>
    <s v="Settled"/>
    <n v="22"/>
    <n v="15"/>
    <s v="AGT076"/>
    <s v="Health"/>
    <s v="Fraud Review"/>
    <n v="1"/>
    <s v="Valid"/>
    <x v="1"/>
    <x v="1"/>
  </r>
  <r>
    <x v="6402"/>
    <s v="CUST01322"/>
    <s v="POL01977"/>
    <x v="10"/>
    <s v="North"/>
    <n v="23996.38"/>
    <d v="2025-07-15T00:00:00"/>
    <d v="2025-07-16T00:00:00"/>
    <s v="Settled"/>
    <n v="1"/>
    <n v="7"/>
    <s v="AGT017"/>
    <s v="Travel"/>
    <s v="Standard"/>
    <n v="1"/>
    <s v="Valid"/>
    <x v="0"/>
    <x v="2"/>
  </r>
  <r>
    <x v="6403"/>
    <s v="CUST00328"/>
    <s v="POL03169"/>
    <x v="0"/>
    <s v="North"/>
    <n v="65591.66"/>
    <d v="2025-04-26T00:00:00"/>
    <m/>
    <s v="Under Review"/>
    <n v="10"/>
    <n v="10"/>
    <s v="AGT048"/>
    <s v="Motor"/>
    <s v="Standard"/>
    <n v="1"/>
    <s v="Valid"/>
    <x v="2"/>
    <x v="2"/>
  </r>
  <r>
    <x v="6404"/>
    <s v="CUST00890"/>
    <s v="POL01090"/>
    <x v="8"/>
    <s v="East"/>
    <n v="340028.09"/>
    <d v="2025-02-14T00:00:00"/>
    <d v="2025-03-04T00:00:00"/>
    <s v="Settled"/>
    <n v="18"/>
    <n v="20"/>
    <s v="AGT045"/>
    <s v="Life"/>
    <s v="Standard"/>
    <n v="1"/>
    <s v="Valid"/>
    <x v="3"/>
    <x v="3"/>
  </r>
  <r>
    <x v="6405"/>
    <s v="CUST01475"/>
    <s v="POL00572"/>
    <x v="1"/>
    <s v="East"/>
    <n v="259650.81"/>
    <d v="2025-10-05T00:00:00"/>
    <d v="2025-10-26T00:00:00"/>
    <s v="Settled"/>
    <n v="21"/>
    <n v="20"/>
    <s v="AGT032"/>
    <s v="Life"/>
    <s v="Standard"/>
    <n v="1"/>
    <s v="Valid"/>
    <x v="2"/>
    <x v="3"/>
  </r>
  <r>
    <x v="6406"/>
    <s v="CUST02438"/>
    <s v="POL03130"/>
    <x v="4"/>
    <s v="East"/>
    <n v="68692.800000000003"/>
    <d v="2025-01-09T00:00:00"/>
    <d v="2025-01-29T00:00:00"/>
    <s v="Settled"/>
    <n v="20"/>
    <n v="15"/>
    <s v="AGT012"/>
    <s v="Health"/>
    <s v="Manual Review"/>
    <n v="1"/>
    <s v="Valid"/>
    <x v="0"/>
    <x v="3"/>
  </r>
  <r>
    <x v="6407"/>
    <s v="CUST01177"/>
    <s v="POL00473"/>
    <x v="3"/>
    <s v="East"/>
    <n v="32858.879999999997"/>
    <d v="2025-04-06T00:00:00"/>
    <d v="2025-04-29T00:00:00"/>
    <s v="Settled"/>
    <n v="23"/>
    <n v="10"/>
    <s v="AGT013"/>
    <s v="Motor"/>
    <s v="Manual Review"/>
    <n v="1"/>
    <s v="Valid"/>
    <x v="3"/>
    <x v="3"/>
  </r>
  <r>
    <x v="6408"/>
    <s v="CUST00888"/>
    <s v="POL02893"/>
    <x v="4"/>
    <s v="West"/>
    <n v="90756.36"/>
    <d v="2025-07-02T00:00:00"/>
    <m/>
    <s v="Under Review"/>
    <n v="4"/>
    <n v="15"/>
    <s v="AGT051"/>
    <s v="Health"/>
    <s v="Standard"/>
    <n v="1"/>
    <s v="Valid"/>
    <x v="4"/>
    <x v="1"/>
  </r>
  <r>
    <x v="6409"/>
    <s v="CUST01752"/>
    <s v="POL00456"/>
    <x v="0"/>
    <s v="Central"/>
    <n v="68512.11"/>
    <d v="2025-03-27T00:00:00"/>
    <m/>
    <s v="Under Review"/>
    <n v="1"/>
    <n v="10"/>
    <s v="AGT059"/>
    <s v="Motor"/>
    <s v="Standard"/>
    <n v="1"/>
    <s v="Valid"/>
    <x v="2"/>
    <x v="4"/>
  </r>
  <r>
    <x v="6410"/>
    <s v="CUST02203"/>
    <s v="POL01165"/>
    <x v="12"/>
    <s v="North"/>
    <n v="17723.64"/>
    <d v="2025-08-31T00:00:00"/>
    <d v="2025-09-16T00:00:00"/>
    <s v="Settled"/>
    <n v="16"/>
    <n v="7"/>
    <s v="AGT020"/>
    <s v="Travel"/>
    <s v="Manual Review"/>
    <n v="1"/>
    <s v="Valid"/>
    <x v="3"/>
    <x v="2"/>
  </r>
  <r>
    <x v="6411"/>
    <s v="CUST02217"/>
    <s v="POL03194"/>
    <x v="5"/>
    <s v="South"/>
    <n v="110907.65"/>
    <d v="2025-03-04T00:00:00"/>
    <d v="2025-03-17T00:00:00"/>
    <s v="Settled"/>
    <n v="13"/>
    <n v="15"/>
    <s v="AGT062"/>
    <s v="Health"/>
    <s v="Fast Track"/>
    <n v="1"/>
    <s v="Valid"/>
    <x v="3"/>
    <x v="0"/>
  </r>
  <r>
    <x v="6412"/>
    <s v="CUST01629"/>
    <s v="POL00531"/>
    <x v="11"/>
    <s v="North"/>
    <n v="151761.70000000001"/>
    <d v="2025-10-12T00:00:00"/>
    <d v="2025-10-18T00:00:00"/>
    <s v="Settled"/>
    <n v="6"/>
    <n v="10"/>
    <s v="AGT055"/>
    <s v="Motor"/>
    <s v="Manual Review"/>
    <n v="1"/>
    <s v="Valid"/>
    <x v="0"/>
    <x v="2"/>
  </r>
  <r>
    <x v="6413"/>
    <s v="CUST00318"/>
    <s v="POL00512"/>
    <x v="12"/>
    <s v="North"/>
    <n v="33954.21"/>
    <d v="2025-01-21T00:00:00"/>
    <d v="2025-02-12T00:00:00"/>
    <s v="Settled"/>
    <n v="22"/>
    <n v="7"/>
    <s v="AGT017"/>
    <s v="Travel"/>
    <s v="Fraud Review"/>
    <n v="1"/>
    <s v="Valid"/>
    <x v="1"/>
    <x v="2"/>
  </r>
  <r>
    <x v="6414"/>
    <s v="CUST01542"/>
    <s v="POL01950"/>
    <x v="5"/>
    <s v="Central"/>
    <n v="122032.11"/>
    <d v="2025-04-22T00:00:00"/>
    <d v="2025-05-04T00:00:00"/>
    <s v="Settled"/>
    <n v="12"/>
    <n v="15"/>
    <s v="AGT031"/>
    <s v="Health"/>
    <s v="Fast Track"/>
    <n v="1"/>
    <s v="Valid"/>
    <x v="0"/>
    <x v="4"/>
  </r>
  <r>
    <x v="6415"/>
    <s v="CUST02244"/>
    <s v="POL00609"/>
    <x v="14"/>
    <s v="North"/>
    <n v="175355.74"/>
    <d v="2025-05-19T00:00:00"/>
    <m/>
    <s v="Under Review"/>
    <n v="7"/>
    <n v="15"/>
    <s v="AGT030"/>
    <s v="Health"/>
    <s v="Standard"/>
    <n v="1"/>
    <s v="Valid"/>
    <x v="3"/>
    <x v="2"/>
  </r>
  <r>
    <x v="6416"/>
    <s v="CUST01909"/>
    <s v="POL00079"/>
    <x v="11"/>
    <s v="North"/>
    <n v="69003.009999999995"/>
    <d v="2025-11-26T00:00:00"/>
    <m/>
    <s v="Pending"/>
    <n v="13"/>
    <n v="10"/>
    <s v="AGT045"/>
    <s v="Motor"/>
    <s v="Standard"/>
    <n v="1"/>
    <s v="Valid"/>
    <x v="4"/>
    <x v="2"/>
  </r>
  <r>
    <x v="6417"/>
    <s v="CUST01297"/>
    <s v="POL02224"/>
    <x v="14"/>
    <s v="South"/>
    <n v="164834.70000000001"/>
    <d v="2025-08-27T00:00:00"/>
    <m/>
    <s v="Pending"/>
    <n v="23"/>
    <n v="15"/>
    <s v="AGT005"/>
    <s v="Health"/>
    <s v="Manual Review"/>
    <n v="1"/>
    <s v="Valid"/>
    <x v="0"/>
    <x v="0"/>
  </r>
  <r>
    <x v="6418"/>
    <s v="CUST02239"/>
    <s v="POL03071"/>
    <x v="3"/>
    <s v="South"/>
    <n v="26721.64"/>
    <d v="2025-11-27T00:00:00"/>
    <d v="2025-12-10T00:00:00"/>
    <s v="Settled"/>
    <n v="13"/>
    <n v="12"/>
    <s v="AGT077"/>
    <s v="Home"/>
    <s v="Standard"/>
    <n v="1"/>
    <s v="Valid"/>
    <x v="2"/>
    <x v="0"/>
  </r>
  <r>
    <x v="6419"/>
    <s v="CUST02378"/>
    <s v="POL02431"/>
    <x v="4"/>
    <s v="East"/>
    <n v="58233.4"/>
    <d v="2025-06-18T00:00:00"/>
    <m/>
    <s v="Under Review"/>
    <n v="22"/>
    <n v="15"/>
    <s v="AGT045"/>
    <s v="Health"/>
    <s v="Standard"/>
    <n v="1"/>
    <s v="Valid"/>
    <x v="0"/>
    <x v="3"/>
  </r>
  <r>
    <x v="6420"/>
    <s v="CUST01403"/>
    <s v="POL03086"/>
    <x v="6"/>
    <s v="Central"/>
    <n v="58337.05"/>
    <d v="2025-11-10T00:00:00"/>
    <m/>
    <s v="Pending"/>
    <n v="23"/>
    <n v="12"/>
    <s v="AGT055"/>
    <s v="Home"/>
    <s v="Manual Review"/>
    <n v="1"/>
    <s v="Valid"/>
    <x v="0"/>
    <x v="4"/>
  </r>
  <r>
    <x v="6421"/>
    <s v="CUST02158"/>
    <s v="POL01687"/>
    <x v="4"/>
    <s v="West"/>
    <n v="230703.47"/>
    <d v="2025-05-17T00:00:00"/>
    <m/>
    <s v="Under Review"/>
    <n v="18"/>
    <n v="15"/>
    <s v="AGT049"/>
    <s v="Health"/>
    <s v="Manual Review"/>
    <n v="1"/>
    <s v="Valid"/>
    <x v="2"/>
    <x v="1"/>
  </r>
  <r>
    <x v="6422"/>
    <s v="CUST01566"/>
    <s v="POL01965"/>
    <x v="5"/>
    <s v="South"/>
    <n v="139087.04000000001"/>
    <d v="2025-01-10T00:00:00"/>
    <m/>
    <s v="Pending"/>
    <n v="11"/>
    <n v="15"/>
    <s v="AGT032"/>
    <s v="Health"/>
    <s v="Standard"/>
    <n v="1"/>
    <s v="Valid"/>
    <x v="0"/>
    <x v="0"/>
  </r>
  <r>
    <x v="6423"/>
    <s v="CUST01701"/>
    <s v="POL03145"/>
    <x v="6"/>
    <s v="West"/>
    <n v="54396.67"/>
    <d v="2025-03-10T00:00:00"/>
    <d v="2025-03-21T00:00:00"/>
    <s v="Settled"/>
    <n v="11"/>
    <n v="12"/>
    <s v="AGT068"/>
    <s v="Home"/>
    <s v="Standard"/>
    <n v="1"/>
    <s v="Valid"/>
    <x v="2"/>
    <x v="1"/>
  </r>
  <r>
    <x v="6424"/>
    <s v="CUST00767"/>
    <s v="POL01612"/>
    <x v="4"/>
    <s v="Central"/>
    <n v="48901.59"/>
    <d v="2025-05-06T00:00:00"/>
    <m/>
    <s v="Pending"/>
    <n v="25"/>
    <n v="15"/>
    <s v="AGT026"/>
    <s v="Health"/>
    <s v="Standard"/>
    <n v="1"/>
    <s v="Valid"/>
    <x v="2"/>
    <x v="4"/>
  </r>
  <r>
    <x v="6425"/>
    <s v="CUST00335"/>
    <s v="POL00125"/>
    <x v="5"/>
    <s v="South"/>
    <n v="37816.81"/>
    <d v="2025-08-17T00:00:00"/>
    <d v="2025-08-27T00:00:00"/>
    <s v="Settled"/>
    <n v="10"/>
    <n v="15"/>
    <s v="AGT003"/>
    <s v="Health"/>
    <s v="Standard"/>
    <n v="1"/>
    <s v="Valid"/>
    <x v="0"/>
    <x v="0"/>
  </r>
  <r>
    <x v="6426"/>
    <s v="CUST01729"/>
    <s v="POL00765"/>
    <x v="14"/>
    <s v="West"/>
    <n v="114063.57"/>
    <d v="2025-03-12T00:00:00"/>
    <m/>
    <s v="Pending"/>
    <n v="8"/>
    <n v="15"/>
    <s v="AGT045"/>
    <s v="Health"/>
    <s v="Standard"/>
    <n v="1"/>
    <s v="Valid"/>
    <x v="1"/>
    <x v="1"/>
  </r>
  <r>
    <x v="6427"/>
    <s v="CUST00758"/>
    <s v="POL01987"/>
    <x v="1"/>
    <s v="East"/>
    <n v="369100.85"/>
    <d v="2025-03-26T00:00:00"/>
    <d v="2025-04-10T00:00:00"/>
    <s v="Settled"/>
    <n v="15"/>
    <n v="20"/>
    <s v="AGT010"/>
    <s v="Life"/>
    <s v="Standard"/>
    <n v="1"/>
    <s v="Valid"/>
    <x v="3"/>
    <x v="3"/>
  </r>
  <r>
    <x v="6428"/>
    <s v="CUST00261"/>
    <s v="POL02744"/>
    <x v="3"/>
    <s v="West"/>
    <n v="53567.09"/>
    <d v="2025-08-07T00:00:00"/>
    <d v="2025-08-15T00:00:00"/>
    <s v="Settled"/>
    <n v="8"/>
    <n v="10"/>
    <s v="AGT066"/>
    <s v="Motor"/>
    <s v="Fast Track"/>
    <n v="1"/>
    <s v="Valid"/>
    <x v="0"/>
    <x v="1"/>
  </r>
  <r>
    <x v="6429"/>
    <s v="CUST02425"/>
    <s v="POL01941"/>
    <x v="12"/>
    <s v="North"/>
    <n v="18403.64"/>
    <d v="2025-01-11T00:00:00"/>
    <d v="2025-01-18T00:00:00"/>
    <s v="Settled"/>
    <n v="7"/>
    <n v="7"/>
    <s v="AGT003"/>
    <s v="Travel"/>
    <s v="Standard"/>
    <n v="1"/>
    <s v="Valid"/>
    <x v="1"/>
    <x v="2"/>
  </r>
  <r>
    <x v="6430"/>
    <s v="CUST00349"/>
    <s v="POL01298"/>
    <x v="14"/>
    <s v="West"/>
    <n v="90333.82"/>
    <d v="2025-10-23T00:00:00"/>
    <m/>
    <s v="Under Review"/>
    <n v="5"/>
    <n v="15"/>
    <s v="AGT017"/>
    <s v="Health"/>
    <s v="Fast Track"/>
    <n v="1"/>
    <s v="Valid"/>
    <x v="0"/>
    <x v="1"/>
  </r>
  <r>
    <x v="6431"/>
    <s v="CUST02442"/>
    <s v="POL01028"/>
    <x v="12"/>
    <s v="West"/>
    <n v="173690.03"/>
    <d v="2025-11-19T00:00:00"/>
    <d v="2025-11-24T00:00:00"/>
    <s v="Rejected"/>
    <n v="5"/>
    <n v="7"/>
    <s v="AGT076"/>
    <s v="Travel"/>
    <s v="Fast Track"/>
    <n v="1"/>
    <s v="Valid"/>
    <x v="2"/>
    <x v="1"/>
  </r>
  <r>
    <x v="6432"/>
    <s v="CUST02320"/>
    <s v="POL02187"/>
    <x v="3"/>
    <s v="West"/>
    <n v="54927.34"/>
    <d v="2025-09-27T00:00:00"/>
    <d v="2025-10-04T00:00:00"/>
    <s v="Settled"/>
    <n v="7"/>
    <n v="10"/>
    <s v="AGT022"/>
    <s v="Motor"/>
    <s v="Standard"/>
    <n v="1"/>
    <s v="Valid"/>
    <x v="1"/>
    <x v="1"/>
  </r>
  <r>
    <x v="6433"/>
    <s v="CUST01920"/>
    <s v="POL02879"/>
    <x v="5"/>
    <s v="North"/>
    <n v="193846.8"/>
    <d v="2025-11-11T00:00:00"/>
    <d v="2025-11-18T00:00:00"/>
    <s v="Settled"/>
    <n v="7"/>
    <n v="15"/>
    <s v="AGT042"/>
    <s v="Health"/>
    <s v="Standard"/>
    <n v="1"/>
    <s v="Valid"/>
    <x v="1"/>
    <x v="2"/>
  </r>
  <r>
    <x v="6434"/>
    <s v="CUST01360"/>
    <s v="POL00890"/>
    <x v="4"/>
    <s v="North"/>
    <n v="75860.820000000007"/>
    <d v="2025-02-24T00:00:00"/>
    <d v="2025-03-10T00:00:00"/>
    <s v="Settled"/>
    <n v="14"/>
    <n v="15"/>
    <s v="AGT070"/>
    <s v="Health"/>
    <s v="Fast Track"/>
    <n v="1"/>
    <s v="Valid"/>
    <x v="2"/>
    <x v="2"/>
  </r>
  <r>
    <x v="6435"/>
    <s v="CUST00472"/>
    <s v="POL01770"/>
    <x v="12"/>
    <s v="West"/>
    <n v="61046.42"/>
    <d v="2025-03-13T00:00:00"/>
    <d v="2025-03-14T00:00:00"/>
    <s v="Settled"/>
    <n v="1"/>
    <n v="7"/>
    <s v="AGT020"/>
    <s v="Travel"/>
    <s v="Standard"/>
    <n v="1"/>
    <s v="Valid"/>
    <x v="0"/>
    <x v="1"/>
  </r>
  <r>
    <x v="6436"/>
    <s v="CUST02112"/>
    <s v="POL01368"/>
    <x v="7"/>
    <s v="West"/>
    <n v="48106.45"/>
    <d v="2025-10-17T00:00:00"/>
    <d v="2025-10-23T00:00:00"/>
    <s v="Settled"/>
    <n v="6"/>
    <n v="7"/>
    <s v="AGT025"/>
    <s v="Travel"/>
    <s v="Standard"/>
    <n v="1"/>
    <s v="Valid"/>
    <x v="3"/>
    <x v="1"/>
  </r>
  <r>
    <x v="6437"/>
    <s v="CUST01297"/>
    <s v="POL00789"/>
    <x v="2"/>
    <s v="Central"/>
    <n v="318116.28000000003"/>
    <d v="2025-03-21T00:00:00"/>
    <d v="2025-04-11T00:00:00"/>
    <s v="Settled"/>
    <n v="21"/>
    <n v="20"/>
    <s v="AGT002"/>
    <s v="Life"/>
    <s v="Standard"/>
    <n v="1"/>
    <s v="Valid"/>
    <x v="0"/>
    <x v="4"/>
  </r>
  <r>
    <x v="6438"/>
    <s v="CUST02397"/>
    <s v="POL01297"/>
    <x v="3"/>
    <s v="East"/>
    <n v="106658.6"/>
    <d v="2025-08-24T00:00:00"/>
    <m/>
    <s v="Pending"/>
    <n v="24"/>
    <n v="10"/>
    <s v="AGT065"/>
    <s v="Motor"/>
    <s v="Fraud Review"/>
    <n v="1"/>
    <s v="Valid"/>
    <x v="3"/>
    <x v="3"/>
  </r>
  <r>
    <x v="6439"/>
    <s v="CUST01142"/>
    <s v="POL00283"/>
    <x v="3"/>
    <s v="South"/>
    <n v="259626.22"/>
    <d v="2025-07-13T00:00:00"/>
    <d v="2025-08-09T00:00:00"/>
    <s v="Settled"/>
    <n v="27"/>
    <n v="12"/>
    <s v="AGT008"/>
    <s v="Home"/>
    <s v="Fraud Review"/>
    <n v="1"/>
    <s v="Valid"/>
    <x v="2"/>
    <x v="0"/>
  </r>
  <r>
    <x v="6440"/>
    <s v="CUST00687"/>
    <s v="POL01697"/>
    <x v="2"/>
    <s v="West"/>
    <n v="339459.72"/>
    <d v="2025-04-10T00:00:00"/>
    <m/>
    <s v="Pending"/>
    <n v="22"/>
    <n v="20"/>
    <s v="AGT079"/>
    <s v="Life"/>
    <s v="Manual Review"/>
    <n v="1"/>
    <s v="Valid"/>
    <x v="0"/>
    <x v="1"/>
  </r>
  <r>
    <x v="6441"/>
    <s v="CUST01851"/>
    <s v="POL00343"/>
    <x v="0"/>
    <s v="West"/>
    <n v="62570.29"/>
    <d v="2025-05-23T00:00:00"/>
    <m/>
    <s v="Under Review"/>
    <n v="15"/>
    <n v="10"/>
    <s v="AGT058"/>
    <s v="Motor"/>
    <s v="Standard"/>
    <n v="1"/>
    <s v="Valid"/>
    <x v="2"/>
    <x v="1"/>
  </r>
  <r>
    <x v="6442"/>
    <s v="CUST00646"/>
    <s v="POL01518"/>
    <x v="11"/>
    <s v="East"/>
    <n v="108454.11"/>
    <d v="2025-05-30T00:00:00"/>
    <m/>
    <s v="Pending"/>
    <n v="28"/>
    <n v="10"/>
    <s v="AGT026"/>
    <s v="Motor"/>
    <s v="Manual Review"/>
    <n v="1"/>
    <s v="Valid"/>
    <x v="0"/>
    <x v="3"/>
  </r>
  <r>
    <x v="6443"/>
    <s v="CUST00575"/>
    <s v="POL02872"/>
    <x v="1"/>
    <s v="West"/>
    <n v="937631.53"/>
    <d v="2025-10-24T00:00:00"/>
    <d v="2025-11-24T00:00:00"/>
    <s v="Settled"/>
    <n v="31"/>
    <n v="20"/>
    <s v="AGT039"/>
    <s v="Life"/>
    <s v="Manual Review"/>
    <n v="1"/>
    <s v="Valid"/>
    <x v="4"/>
    <x v="1"/>
  </r>
  <r>
    <x v="6444"/>
    <s v="CUST02261"/>
    <s v="POL00467"/>
    <x v="3"/>
    <s v="South"/>
    <n v="48239.35"/>
    <d v="2025-06-29T00:00:00"/>
    <d v="2025-07-05T00:00:00"/>
    <s v="Settled"/>
    <n v="6"/>
    <n v="12"/>
    <s v="AGT042"/>
    <s v="Home"/>
    <s v="Manual Review"/>
    <n v="1"/>
    <s v="Valid"/>
    <x v="1"/>
    <x v="0"/>
  </r>
  <r>
    <x v="6445"/>
    <s v="CUST01879"/>
    <s v="POL00801"/>
    <x v="2"/>
    <s v="North"/>
    <n v="142525.20000000001"/>
    <d v="2025-05-23T00:00:00"/>
    <d v="2025-06-03T00:00:00"/>
    <s v="Settled"/>
    <n v="11"/>
    <n v="20"/>
    <s v="AGT059"/>
    <s v="Life"/>
    <s v="Fast Track"/>
    <n v="1"/>
    <s v="Valid"/>
    <x v="4"/>
    <x v="2"/>
  </r>
  <r>
    <x v="6446"/>
    <s v="CUST01979"/>
    <s v="POL02308"/>
    <x v="9"/>
    <s v="North"/>
    <n v="298708.62"/>
    <d v="2025-08-12T00:00:00"/>
    <d v="2025-08-22T00:00:00"/>
    <s v="Settled"/>
    <n v="10"/>
    <n v="12"/>
    <s v="AGT030"/>
    <s v="Home"/>
    <s v="Standard"/>
    <n v="1"/>
    <s v="Valid"/>
    <x v="0"/>
    <x v="2"/>
  </r>
  <r>
    <x v="6447"/>
    <s v="CUST01346"/>
    <s v="POL02903"/>
    <x v="11"/>
    <s v="South"/>
    <n v="49497.51"/>
    <d v="2025-02-15T00:00:00"/>
    <d v="2025-02-28T00:00:00"/>
    <s v="Settled"/>
    <n v="13"/>
    <n v="10"/>
    <s v="AGT022"/>
    <s v="Motor"/>
    <s v="Standard"/>
    <n v="1"/>
    <s v="Valid"/>
    <x v="1"/>
    <x v="0"/>
  </r>
  <r>
    <x v="6448"/>
    <s v="CUST01329"/>
    <s v="POL03058"/>
    <x v="1"/>
    <s v="West"/>
    <n v="729389.26"/>
    <d v="2025-04-18T00:00:00"/>
    <d v="2025-05-07T00:00:00"/>
    <s v="Rejected"/>
    <n v="19"/>
    <n v="20"/>
    <s v="AGT011"/>
    <s v="Life"/>
    <s v="Standard"/>
    <n v="1"/>
    <s v="Valid"/>
    <x v="4"/>
    <x v="1"/>
  </r>
  <r>
    <x v="6449"/>
    <s v="CUST02200"/>
    <s v="POL00385"/>
    <x v="9"/>
    <s v="South"/>
    <n v="76860.89"/>
    <d v="2025-07-02T00:00:00"/>
    <m/>
    <s v="Under Review"/>
    <n v="17"/>
    <n v="12"/>
    <s v="AGT036"/>
    <s v="Home"/>
    <s v="Manual Review"/>
    <n v="1"/>
    <s v="Valid"/>
    <x v="0"/>
    <x v="0"/>
  </r>
  <r>
    <x v="6450"/>
    <s v="CUST01775"/>
    <s v="POL00766"/>
    <x v="8"/>
    <s v="Central"/>
    <n v="239520.32"/>
    <d v="2025-07-26T00:00:00"/>
    <m/>
    <s v="Pending"/>
    <n v="27"/>
    <n v="20"/>
    <s v="AGT039"/>
    <s v="Life"/>
    <s v="Fast Track"/>
    <n v="1"/>
    <s v="Valid"/>
    <x v="2"/>
    <x v="4"/>
  </r>
  <r>
    <x v="6451"/>
    <s v="CUST01385"/>
    <s v="POL03149"/>
    <x v="6"/>
    <s v="South"/>
    <n v="234130.02"/>
    <d v="2025-02-07T00:00:00"/>
    <d v="2025-02-26T00:00:00"/>
    <s v="Settled"/>
    <n v="19"/>
    <n v="12"/>
    <s v="AGT050"/>
    <s v="Home"/>
    <s v="Standard"/>
    <n v="1"/>
    <s v="Valid"/>
    <x v="4"/>
    <x v="0"/>
  </r>
  <r>
    <x v="6452"/>
    <s v="CUST00940"/>
    <s v="POL01618"/>
    <x v="4"/>
    <s v="West"/>
    <n v="148271.24"/>
    <d v="2025-04-14T00:00:00"/>
    <d v="2025-05-01T00:00:00"/>
    <s v="Settled"/>
    <n v="17"/>
    <n v="15"/>
    <s v="AGT067"/>
    <s v="Health"/>
    <s v="Standard"/>
    <n v="1"/>
    <s v="Valid"/>
    <x v="1"/>
    <x v="1"/>
  </r>
  <r>
    <x v="6453"/>
    <s v="CUST02482"/>
    <s v="POL02667"/>
    <x v="3"/>
    <s v="East"/>
    <n v="33668.22"/>
    <d v="2025-05-30T00:00:00"/>
    <d v="2025-06-10T00:00:00"/>
    <s v="Settled"/>
    <n v="11"/>
    <n v="10"/>
    <s v="AGT017"/>
    <s v="Motor"/>
    <s v="Fast Track"/>
    <n v="1"/>
    <s v="Valid"/>
    <x v="3"/>
    <x v="3"/>
  </r>
  <r>
    <x v="6454"/>
    <s v="CUST01977"/>
    <s v="POL00047"/>
    <x v="6"/>
    <s v="North"/>
    <n v="175521.01"/>
    <d v="2025-01-01T00:00:00"/>
    <d v="2025-01-10T00:00:00"/>
    <s v="Settled"/>
    <n v="9"/>
    <n v="12"/>
    <s v="AGT018"/>
    <s v="Home"/>
    <s v="Standard"/>
    <n v="1"/>
    <s v="Valid"/>
    <x v="1"/>
    <x v="2"/>
  </r>
  <r>
    <x v="6455"/>
    <s v="CUST00061"/>
    <s v="POL00372"/>
    <x v="5"/>
    <s v="East"/>
    <n v="59606.2"/>
    <d v="2025-07-12T00:00:00"/>
    <d v="2025-07-26T00:00:00"/>
    <s v="Rejected"/>
    <n v="14"/>
    <n v="15"/>
    <s v="AGT024"/>
    <s v="Health"/>
    <s v="Fast Track"/>
    <n v="1"/>
    <s v="Valid"/>
    <x v="1"/>
    <x v="3"/>
  </r>
  <r>
    <x v="6456"/>
    <s v="CUST00296"/>
    <s v="POL00654"/>
    <x v="0"/>
    <s v="Central"/>
    <n v="93415.62"/>
    <d v="2025-10-10T00:00:00"/>
    <m/>
    <s v="Pending"/>
    <n v="8"/>
    <n v="10"/>
    <s v="AGT014"/>
    <s v="Motor"/>
    <s v="Fast Track"/>
    <n v="1"/>
    <s v="Valid"/>
    <x v="1"/>
    <x v="4"/>
  </r>
  <r>
    <x v="6457"/>
    <s v="CUST01321"/>
    <s v="POL00276"/>
    <x v="8"/>
    <s v="Central"/>
    <n v="337963.29"/>
    <d v="2025-11-12T00:00:00"/>
    <d v="2025-12-20T00:00:00"/>
    <s v="Settled"/>
    <n v="38"/>
    <n v="20"/>
    <s v="AGT012"/>
    <s v="Life"/>
    <s v="Fraud Review"/>
    <n v="1"/>
    <s v="Valid"/>
    <x v="0"/>
    <x v="4"/>
  </r>
  <r>
    <x v="6458"/>
    <s v="CUST00590"/>
    <s v="POL02851"/>
    <x v="3"/>
    <s v="South"/>
    <n v="62974.67"/>
    <d v="2025-08-04T00:00:00"/>
    <d v="2025-08-10T00:00:00"/>
    <s v="Settled"/>
    <n v="6"/>
    <n v="10"/>
    <s v="AGT064"/>
    <s v="Motor"/>
    <s v="Standard"/>
    <n v="1"/>
    <s v="Valid"/>
    <x v="4"/>
    <x v="0"/>
  </r>
  <r>
    <x v="6459"/>
    <s v="CUST01194"/>
    <s v="POL02571"/>
    <x v="0"/>
    <s v="East"/>
    <n v="47135.199999999997"/>
    <d v="2025-04-08T00:00:00"/>
    <d v="2025-05-01T00:00:00"/>
    <s v="Settled"/>
    <n v="23"/>
    <n v="10"/>
    <s v="AGT057"/>
    <s v="Motor"/>
    <s v="Manual Review"/>
    <n v="1"/>
    <s v="Valid"/>
    <x v="1"/>
    <x v="3"/>
  </r>
  <r>
    <x v="6460"/>
    <s v="CUST00423"/>
    <s v="POL01250"/>
    <x v="14"/>
    <s v="North"/>
    <n v="31075.02"/>
    <d v="2025-08-25T00:00:00"/>
    <d v="2025-09-06T00:00:00"/>
    <s v="Settled"/>
    <n v="12"/>
    <n v="15"/>
    <s v="AGT067"/>
    <s v="Health"/>
    <s v="Standard"/>
    <n v="1"/>
    <s v="Valid"/>
    <x v="2"/>
    <x v="2"/>
  </r>
  <r>
    <x v="6461"/>
    <s v="CUST00131"/>
    <s v="POL00250"/>
    <x v="7"/>
    <s v="East"/>
    <n v="21562.39"/>
    <d v="2025-08-05T00:00:00"/>
    <d v="2025-08-16T00:00:00"/>
    <s v="Settled"/>
    <n v="11"/>
    <n v="7"/>
    <s v="AGT047"/>
    <s v="Travel"/>
    <s v="Standard"/>
    <n v="1"/>
    <s v="Valid"/>
    <x v="2"/>
    <x v="3"/>
  </r>
  <r>
    <x v="6462"/>
    <s v="CUST01812"/>
    <s v="POL00340"/>
    <x v="0"/>
    <s v="South"/>
    <n v="110586.11"/>
    <d v="2025-01-12T00:00:00"/>
    <d v="2025-01-15T00:00:00"/>
    <s v="Settled"/>
    <n v="3"/>
    <n v="10"/>
    <s v="AGT066"/>
    <s v="Motor"/>
    <s v="Standard"/>
    <n v="1"/>
    <s v="Valid"/>
    <x v="0"/>
    <x v="0"/>
  </r>
  <r>
    <x v="6463"/>
    <s v="CUST00227"/>
    <s v="POL00839"/>
    <x v="4"/>
    <s v="Central"/>
    <n v="123864.45"/>
    <d v="2025-01-01T00:00:00"/>
    <m/>
    <s v="Under Review"/>
    <n v="13"/>
    <n v="15"/>
    <s v="AGT036"/>
    <s v="Health"/>
    <s v="Standard"/>
    <n v="1"/>
    <s v="Valid"/>
    <x v="0"/>
    <x v="4"/>
  </r>
  <r>
    <x v="6464"/>
    <s v="CUST00287"/>
    <s v="POL02327"/>
    <x v="4"/>
    <s v="West"/>
    <n v="53593.07"/>
    <d v="2025-11-29T00:00:00"/>
    <d v="2025-12-09T00:00:00"/>
    <s v="Settled"/>
    <n v="10"/>
    <n v="15"/>
    <s v="AGT071"/>
    <s v="Health"/>
    <s v="Fast Track"/>
    <n v="1"/>
    <s v="Valid"/>
    <x v="0"/>
    <x v="1"/>
  </r>
  <r>
    <x v="6465"/>
    <s v="CUST00089"/>
    <s v="POL02564"/>
    <x v="2"/>
    <s v="North"/>
    <n v="667349.46"/>
    <d v="2025-10-19T00:00:00"/>
    <m/>
    <s v="Pending"/>
    <n v="25"/>
    <n v="20"/>
    <s v="AGT046"/>
    <s v="Life"/>
    <s v="Manual Review"/>
    <n v="1"/>
    <s v="Valid"/>
    <x v="1"/>
    <x v="2"/>
  </r>
  <r>
    <x v="6466"/>
    <s v="CUST01432"/>
    <s v="POL01726"/>
    <x v="1"/>
    <s v="Central"/>
    <n v="413078.68"/>
    <d v="2025-05-15T00:00:00"/>
    <d v="2025-05-27T00:00:00"/>
    <s v="Settled"/>
    <n v="12"/>
    <n v="20"/>
    <s v="AGT003"/>
    <s v="Life"/>
    <s v="Standard"/>
    <n v="1"/>
    <s v="Valid"/>
    <x v="1"/>
    <x v="4"/>
  </r>
  <r>
    <x v="6467"/>
    <s v="CUST01717"/>
    <s v="POL02905"/>
    <x v="0"/>
    <s v="West"/>
    <n v="105733.4"/>
    <d v="2025-04-16T00:00:00"/>
    <d v="2025-04-26T00:00:00"/>
    <s v="Settled"/>
    <n v="10"/>
    <n v="10"/>
    <s v="AGT014"/>
    <s v="Motor"/>
    <s v="Manual Review"/>
    <n v="1"/>
    <s v="Valid"/>
    <x v="0"/>
    <x v="1"/>
  </r>
  <r>
    <x v="6468"/>
    <s v="CUST02248"/>
    <s v="POL02971"/>
    <x v="2"/>
    <s v="North"/>
    <n v="166660.92000000001"/>
    <d v="2025-02-01T00:00:00"/>
    <d v="2025-02-25T00:00:00"/>
    <s v="Settled"/>
    <n v="24"/>
    <n v="20"/>
    <s v="AGT042"/>
    <s v="Life"/>
    <s v="Manual Review"/>
    <n v="1"/>
    <s v="Valid"/>
    <x v="1"/>
    <x v="2"/>
  </r>
  <r>
    <x v="6469"/>
    <s v="CUST01513"/>
    <s v="POL02457"/>
    <x v="5"/>
    <s v="West"/>
    <n v="300058.65000000002"/>
    <d v="2025-03-22T00:00:00"/>
    <m/>
    <s v="Pending"/>
    <n v="20"/>
    <n v="15"/>
    <s v="AGT066"/>
    <s v="Health"/>
    <s v="Standard"/>
    <n v="1"/>
    <s v="Valid"/>
    <x v="4"/>
    <x v="1"/>
  </r>
  <r>
    <x v="6470"/>
    <s v="CUST01508"/>
    <s v="POL00253"/>
    <x v="11"/>
    <s v="East"/>
    <n v="97176.61"/>
    <d v="2025-01-31T00:00:00"/>
    <d v="2025-02-11T00:00:00"/>
    <s v="Settled"/>
    <n v="11"/>
    <n v="10"/>
    <s v="AGT012"/>
    <s v="Motor"/>
    <s v="Standard"/>
    <n v="1"/>
    <s v="Valid"/>
    <x v="2"/>
    <x v="3"/>
  </r>
  <r>
    <x v="6471"/>
    <s v="CUST00654"/>
    <s v="POL02848"/>
    <x v="0"/>
    <s v="South"/>
    <n v="193415.97"/>
    <d v="2025-02-04T00:00:00"/>
    <d v="2025-02-10T00:00:00"/>
    <s v="Settled"/>
    <n v="6"/>
    <n v="10"/>
    <s v="AGT061"/>
    <s v="Motor"/>
    <s v="Standard"/>
    <n v="1"/>
    <s v="Valid"/>
    <x v="2"/>
    <x v="0"/>
  </r>
  <r>
    <x v="6472"/>
    <s v="CUST00919"/>
    <s v="POL02907"/>
    <x v="3"/>
    <s v="North"/>
    <n v="47340.65"/>
    <d v="2025-10-13T00:00:00"/>
    <d v="2025-11-09T00:00:00"/>
    <s v="Settled"/>
    <n v="27"/>
    <n v="10"/>
    <s v="AGT072"/>
    <s v="Motor"/>
    <s v="Fraud Review"/>
    <n v="1"/>
    <s v="Valid"/>
    <x v="2"/>
    <x v="2"/>
  </r>
  <r>
    <x v="6473"/>
    <s v="CUST02095"/>
    <s v="POL01792"/>
    <x v="0"/>
    <s v="South"/>
    <n v="21730.81"/>
    <d v="2025-09-20T00:00:00"/>
    <m/>
    <s v="Under Review"/>
    <n v="8"/>
    <n v="10"/>
    <s v="AGT015"/>
    <s v="Motor"/>
    <s v="Standard"/>
    <n v="1"/>
    <s v="Valid"/>
    <x v="2"/>
    <x v="0"/>
  </r>
  <r>
    <x v="6474"/>
    <s v="CUST01618"/>
    <s v="POL01918"/>
    <x v="2"/>
    <s v="North"/>
    <n v="178317.5"/>
    <d v="2025-09-22T00:00:00"/>
    <d v="2025-10-08T00:00:00"/>
    <s v="Settled"/>
    <n v="16"/>
    <n v="20"/>
    <s v="AGT045"/>
    <s v="Life"/>
    <s v="Fast Track"/>
    <n v="1"/>
    <s v="Valid"/>
    <x v="4"/>
    <x v="2"/>
  </r>
  <r>
    <x v="6475"/>
    <s v="CUST00010"/>
    <s v="POL02495"/>
    <x v="11"/>
    <s v="West"/>
    <n v="140556.35999999999"/>
    <d v="2025-01-19T00:00:00"/>
    <m/>
    <s v="Pending"/>
    <n v="14"/>
    <n v="10"/>
    <s v="AGT071"/>
    <s v="Motor"/>
    <s v="Manual Review"/>
    <n v="1"/>
    <s v="Valid"/>
    <x v="0"/>
    <x v="1"/>
  </r>
  <r>
    <x v="6476"/>
    <s v="CUST00992"/>
    <s v="POL01896"/>
    <x v="10"/>
    <s v="South"/>
    <n v="15822.69"/>
    <d v="2025-05-04T00:00:00"/>
    <m/>
    <s v="Pending"/>
    <n v="3"/>
    <n v="7"/>
    <s v="AGT025"/>
    <s v="Travel"/>
    <s v="Standard"/>
    <n v="1"/>
    <s v="Valid"/>
    <x v="2"/>
    <x v="0"/>
  </r>
  <r>
    <x v="6477"/>
    <s v="CUST01802"/>
    <s v="POL01102"/>
    <x v="14"/>
    <s v="East"/>
    <n v="246512.1"/>
    <d v="2025-07-26T00:00:00"/>
    <m/>
    <s v="Under Review"/>
    <n v="21"/>
    <n v="15"/>
    <s v="AGT032"/>
    <s v="Health"/>
    <s v="Standard"/>
    <n v="1"/>
    <s v="Valid"/>
    <x v="0"/>
    <x v="3"/>
  </r>
  <r>
    <x v="6478"/>
    <s v="CUST00689"/>
    <s v="POL02231"/>
    <x v="4"/>
    <s v="Central"/>
    <n v="58383.98"/>
    <d v="2025-07-04T00:00:00"/>
    <d v="2025-07-21T00:00:00"/>
    <s v="Rejected"/>
    <n v="17"/>
    <n v="15"/>
    <s v="AGT036"/>
    <s v="Health"/>
    <s v="Standard"/>
    <n v="1"/>
    <s v="Valid"/>
    <x v="2"/>
    <x v="4"/>
  </r>
  <r>
    <x v="6479"/>
    <s v="CUST01452"/>
    <s v="POL02513"/>
    <x v="4"/>
    <s v="Central"/>
    <n v="120321"/>
    <d v="2025-04-16T00:00:00"/>
    <d v="2025-04-29T00:00:00"/>
    <s v="Settled"/>
    <n v="13"/>
    <n v="15"/>
    <s v="AGT038"/>
    <s v="Health"/>
    <s v="Standard"/>
    <n v="1"/>
    <s v="Valid"/>
    <x v="4"/>
    <x v="4"/>
  </r>
  <r>
    <x v="6480"/>
    <s v="CUST00406"/>
    <s v="POL00453"/>
    <x v="8"/>
    <s v="West"/>
    <n v="384410.7"/>
    <d v="2025-05-17T00:00:00"/>
    <m/>
    <s v="Pending"/>
    <n v="14"/>
    <n v="20"/>
    <s v="AGT027"/>
    <s v="Life"/>
    <s v="Standard"/>
    <n v="1"/>
    <s v="Valid"/>
    <x v="0"/>
    <x v="1"/>
  </r>
  <r>
    <x v="6481"/>
    <s v="CUST01939"/>
    <s v="POL02176"/>
    <x v="3"/>
    <s v="West"/>
    <n v="58450.7"/>
    <d v="2025-08-26T00:00:00"/>
    <d v="2025-08-27T00:00:00"/>
    <s v="Settled"/>
    <n v="1"/>
    <n v="10"/>
    <s v="AGT043"/>
    <s v="Motor"/>
    <s v="Fast Track"/>
    <n v="1"/>
    <s v="Valid"/>
    <x v="3"/>
    <x v="1"/>
  </r>
  <r>
    <x v="6482"/>
    <s v="CUST00688"/>
    <s v="POL00555"/>
    <x v="1"/>
    <s v="Central"/>
    <n v="270834.73"/>
    <d v="2025-10-10T00:00:00"/>
    <m/>
    <s v="Under Review"/>
    <n v="15"/>
    <n v="20"/>
    <s v="AGT022"/>
    <s v="Life"/>
    <s v="Standard"/>
    <n v="1"/>
    <s v="Valid"/>
    <x v="4"/>
    <x v="4"/>
  </r>
  <r>
    <x v="6483"/>
    <s v="CUST02469"/>
    <s v="POL01840"/>
    <x v="4"/>
    <s v="West"/>
    <n v="49275.6"/>
    <d v="2025-11-19T00:00:00"/>
    <d v="2025-11-27T00:00:00"/>
    <s v="Settled"/>
    <n v="8"/>
    <n v="15"/>
    <s v="AGT064"/>
    <s v="Health"/>
    <s v="Standard"/>
    <n v="1"/>
    <s v="Valid"/>
    <x v="2"/>
    <x v="1"/>
  </r>
  <r>
    <x v="6484"/>
    <s v="CUST02375"/>
    <s v="POL00346"/>
    <x v="3"/>
    <s v="East"/>
    <n v="255452.33"/>
    <d v="2025-08-25T00:00:00"/>
    <m/>
    <s v="Under Review"/>
    <n v="16"/>
    <n v="10"/>
    <s v="AGT055"/>
    <s v="Motor"/>
    <s v="Standard"/>
    <n v="1"/>
    <s v="Valid"/>
    <x v="1"/>
    <x v="3"/>
  </r>
  <r>
    <x v="6485"/>
    <s v="CUST01140"/>
    <s v="POL03176"/>
    <x v="9"/>
    <s v="North"/>
    <n v="169323.09"/>
    <d v="2025-04-02T00:00:00"/>
    <d v="2025-04-05T00:00:00"/>
    <s v="Settled"/>
    <n v="3"/>
    <n v="12"/>
    <s v="AGT014"/>
    <s v="Home"/>
    <s v="Standard"/>
    <n v="1"/>
    <s v="Valid"/>
    <x v="1"/>
    <x v="2"/>
  </r>
  <r>
    <x v="6486"/>
    <s v="CUST01487"/>
    <s v="POL02138"/>
    <x v="7"/>
    <s v="North"/>
    <n v="11472.71"/>
    <d v="2025-10-31T00:00:00"/>
    <d v="2025-11-01T00:00:00"/>
    <s v="Settled"/>
    <n v="1"/>
    <n v="7"/>
    <s v="AGT069"/>
    <s v="Travel"/>
    <s v="Fast Track"/>
    <n v="1"/>
    <s v="Valid"/>
    <x v="3"/>
    <x v="2"/>
  </r>
  <r>
    <x v="6487"/>
    <s v="CUST01924"/>
    <s v="POL01504"/>
    <x v="9"/>
    <s v="East"/>
    <n v="50054.62"/>
    <d v="2025-07-26T00:00:00"/>
    <d v="2025-08-10T00:00:00"/>
    <s v="Settled"/>
    <n v="15"/>
    <n v="12"/>
    <s v="AGT022"/>
    <s v="Home"/>
    <s v="Standard"/>
    <n v="1"/>
    <s v="Valid"/>
    <x v="3"/>
    <x v="3"/>
  </r>
  <r>
    <x v="6488"/>
    <s v="CUST00248"/>
    <s v="POL01613"/>
    <x v="14"/>
    <s v="South"/>
    <n v="131916.74"/>
    <d v="2025-09-13T00:00:00"/>
    <d v="2025-09-30T00:00:00"/>
    <s v="Settled"/>
    <n v="17"/>
    <n v="15"/>
    <s v="AGT043"/>
    <s v="Health"/>
    <s v="Standard"/>
    <n v="1"/>
    <s v="Valid"/>
    <x v="2"/>
    <x v="0"/>
  </r>
  <r>
    <x v="6489"/>
    <s v="CUST00761"/>
    <s v="POL01982"/>
    <x v="14"/>
    <s v="South"/>
    <n v="92738.95"/>
    <d v="2025-05-04T00:00:00"/>
    <m/>
    <s v="Under Review"/>
    <n v="22"/>
    <n v="15"/>
    <s v="AGT075"/>
    <s v="Health"/>
    <s v="Manual Review"/>
    <n v="1"/>
    <s v="Valid"/>
    <x v="2"/>
    <x v="0"/>
  </r>
  <r>
    <x v="6490"/>
    <s v="CUST00140"/>
    <s v="POL00399"/>
    <x v="8"/>
    <s v="North"/>
    <n v="101252.16"/>
    <d v="2025-07-05T00:00:00"/>
    <d v="2025-07-14T00:00:00"/>
    <s v="Settled"/>
    <n v="9"/>
    <n v="20"/>
    <s v="AGT055"/>
    <s v="Life"/>
    <s v="Standard"/>
    <n v="1"/>
    <s v="Valid"/>
    <x v="2"/>
    <x v="2"/>
  </r>
  <r>
    <x v="6491"/>
    <s v="CUST01061"/>
    <s v="POL01632"/>
    <x v="5"/>
    <s v="East"/>
    <n v="486341.53"/>
    <d v="2025-06-20T00:00:00"/>
    <d v="2025-07-10T00:00:00"/>
    <s v="Settled"/>
    <n v="20"/>
    <n v="15"/>
    <s v="AGT076"/>
    <s v="Health"/>
    <s v="Standard"/>
    <n v="1"/>
    <s v="Valid"/>
    <x v="0"/>
    <x v="3"/>
  </r>
  <r>
    <x v="6492"/>
    <s v="CUST00166"/>
    <s v="POL02291"/>
    <x v="4"/>
    <s v="South"/>
    <n v="15239.31"/>
    <d v="2025-09-02T00:00:00"/>
    <d v="2025-09-24T00:00:00"/>
    <s v="Settled"/>
    <n v="22"/>
    <n v="15"/>
    <s v="AGT049"/>
    <s v="Health"/>
    <s v="Manual Review"/>
    <n v="1"/>
    <s v="Valid"/>
    <x v="0"/>
    <x v="0"/>
  </r>
  <r>
    <x v="6493"/>
    <s v="CUST00002"/>
    <s v="POL00834"/>
    <x v="14"/>
    <s v="South"/>
    <n v="69088.759999999995"/>
    <d v="2025-01-28T00:00:00"/>
    <d v="2025-02-08T00:00:00"/>
    <s v="Settled"/>
    <n v="11"/>
    <n v="15"/>
    <s v="AGT065"/>
    <s v="Health"/>
    <s v="Fast Track"/>
    <n v="1"/>
    <s v="Valid"/>
    <x v="0"/>
    <x v="0"/>
  </r>
  <r>
    <x v="6494"/>
    <s v="CUST01296"/>
    <s v="POL01535"/>
    <x v="0"/>
    <s v="East"/>
    <n v="72233.67"/>
    <d v="2025-06-30T00:00:00"/>
    <d v="2025-07-18T00:00:00"/>
    <s v="Settled"/>
    <n v="18"/>
    <n v="10"/>
    <s v="AGT038"/>
    <s v="Motor"/>
    <s v="Manual Review"/>
    <n v="1"/>
    <s v="Valid"/>
    <x v="0"/>
    <x v="3"/>
  </r>
  <r>
    <x v="6495"/>
    <s v="CUST00264"/>
    <s v="POL01058"/>
    <x v="6"/>
    <s v="South"/>
    <n v="77509.210000000006"/>
    <d v="2025-03-10T00:00:00"/>
    <d v="2025-03-20T00:00:00"/>
    <s v="Settled"/>
    <n v="10"/>
    <n v="12"/>
    <s v="AGT014"/>
    <s v="Home"/>
    <s v="Standard"/>
    <n v="1"/>
    <s v="Valid"/>
    <x v="3"/>
    <x v="0"/>
  </r>
  <r>
    <x v="6496"/>
    <s v="CUST02311"/>
    <s v="POL00516"/>
    <x v="12"/>
    <s v="East"/>
    <n v="57339.77"/>
    <d v="2025-02-23T00:00:00"/>
    <m/>
    <s v="Pending"/>
    <n v="11"/>
    <n v="7"/>
    <s v="AGT015"/>
    <s v="Travel"/>
    <s v="Standard"/>
    <n v="1"/>
    <s v="Valid"/>
    <x v="1"/>
    <x v="3"/>
  </r>
  <r>
    <x v="6497"/>
    <s v="CUST01704"/>
    <s v="POL03133"/>
    <x v="3"/>
    <s v="South"/>
    <n v="99571.66"/>
    <d v="2025-09-23T00:00:00"/>
    <d v="2025-10-03T00:00:00"/>
    <s v="Settled"/>
    <n v="10"/>
    <n v="10"/>
    <s v="AGT048"/>
    <s v="Motor"/>
    <s v="Standard"/>
    <n v="1"/>
    <s v="Valid"/>
    <x v="1"/>
    <x v="0"/>
  </r>
  <r>
    <x v="6498"/>
    <s v="CUST01521"/>
    <s v="POL01897"/>
    <x v="4"/>
    <s v="West"/>
    <n v="102308.24"/>
    <d v="2025-06-30T00:00:00"/>
    <d v="2025-07-14T00:00:00"/>
    <s v="Settled"/>
    <n v="14"/>
    <n v="15"/>
    <s v="AGT012"/>
    <s v="Health"/>
    <s v="Standard"/>
    <n v="1"/>
    <s v="Valid"/>
    <x v="3"/>
    <x v="1"/>
  </r>
  <r>
    <x v="6499"/>
    <s v="CUST01410"/>
    <s v="POL01255"/>
    <x v="11"/>
    <s v="Central"/>
    <n v="68092.25"/>
    <d v="2025-04-26T00:00:00"/>
    <d v="2025-05-05T00:00:00"/>
    <s v="Settled"/>
    <n v="9"/>
    <n v="10"/>
    <s v="AGT036"/>
    <s v="Motor"/>
    <s v="Fast Track"/>
    <n v="1"/>
    <s v="Valid"/>
    <x v="0"/>
    <x v="4"/>
  </r>
  <r>
    <x v="6500"/>
    <s v="CUST01228"/>
    <s v="POL01083"/>
    <x v="3"/>
    <s v="North"/>
    <n v="101162.8"/>
    <d v="2025-08-12T00:00:00"/>
    <d v="2025-08-18T00:00:00"/>
    <s v="Settled"/>
    <n v="6"/>
    <n v="10"/>
    <s v="AGT038"/>
    <s v="Motor"/>
    <s v="Standard"/>
    <n v="1"/>
    <s v="Valid"/>
    <x v="3"/>
    <x v="2"/>
  </r>
  <r>
    <x v="6501"/>
    <s v="CUST00542"/>
    <s v="POL02175"/>
    <x v="11"/>
    <s v="West"/>
    <n v="62261.13"/>
    <d v="2025-01-01T00:00:00"/>
    <d v="2025-01-07T00:00:00"/>
    <s v="Settled"/>
    <n v="6"/>
    <n v="10"/>
    <s v="AGT007"/>
    <s v="Motor"/>
    <s v="Standard"/>
    <n v="1"/>
    <s v="Valid"/>
    <x v="4"/>
    <x v="1"/>
  </r>
  <r>
    <x v="6502"/>
    <s v="CUST02222"/>
    <s v="POL00347"/>
    <x v="5"/>
    <s v="Central"/>
    <n v="34934.28"/>
    <d v="2025-11-01T00:00:00"/>
    <d v="2025-11-12T00:00:00"/>
    <s v="Settled"/>
    <n v="11"/>
    <n v="15"/>
    <s v="AGT068"/>
    <s v="Health"/>
    <s v="Standard"/>
    <n v="1"/>
    <s v="Valid"/>
    <x v="1"/>
    <x v="4"/>
  </r>
  <r>
    <x v="6503"/>
    <s v="CUST00788"/>
    <s v="POL01815"/>
    <x v="1"/>
    <s v="Central"/>
    <n v="617604.66"/>
    <d v="2025-04-18T00:00:00"/>
    <d v="2025-05-07T00:00:00"/>
    <s v="Rejected"/>
    <n v="19"/>
    <n v="20"/>
    <s v="AGT007"/>
    <s v="Life"/>
    <s v="Standard"/>
    <n v="1"/>
    <s v="Valid"/>
    <x v="3"/>
    <x v="4"/>
  </r>
  <r>
    <x v="6504"/>
    <s v="CUST01491"/>
    <s v="POL00737"/>
    <x v="10"/>
    <s v="West"/>
    <n v="102714.58"/>
    <d v="2025-02-09T00:00:00"/>
    <d v="2025-02-21T00:00:00"/>
    <s v="Settled"/>
    <n v="12"/>
    <n v="7"/>
    <s v="AGT026"/>
    <s v="Travel"/>
    <s v="Standard"/>
    <n v="1"/>
    <s v="Valid"/>
    <x v="4"/>
    <x v="1"/>
  </r>
  <r>
    <x v="6505"/>
    <s v="CUST00654"/>
    <s v="POL02848"/>
    <x v="11"/>
    <s v="East"/>
    <n v="75378.960000000006"/>
    <d v="2025-08-12T00:00:00"/>
    <d v="2025-08-21T00:00:00"/>
    <s v="Settled"/>
    <n v="9"/>
    <n v="10"/>
    <s v="AGT069"/>
    <s v="Motor"/>
    <s v="Standard"/>
    <n v="1"/>
    <s v="Valid"/>
    <x v="2"/>
    <x v="3"/>
  </r>
  <r>
    <x v="6506"/>
    <s v="CUST00454"/>
    <s v="POL02510"/>
    <x v="14"/>
    <s v="North"/>
    <n v="99905.73"/>
    <d v="2025-10-11T00:00:00"/>
    <m/>
    <s v="Pending"/>
    <n v="30"/>
    <n v="15"/>
    <s v="AGT004"/>
    <s v="Health"/>
    <s v="Fraud Review"/>
    <n v="1"/>
    <s v="Valid"/>
    <x v="4"/>
    <x v="2"/>
  </r>
  <r>
    <x v="6507"/>
    <s v="CUST01383"/>
    <s v="POL02425"/>
    <x v="5"/>
    <s v="North"/>
    <n v="91182.44"/>
    <d v="2025-11-21T00:00:00"/>
    <d v="2025-11-29T00:00:00"/>
    <s v="Settled"/>
    <n v="8"/>
    <n v="15"/>
    <s v="AGT008"/>
    <s v="Health"/>
    <s v="Standard"/>
    <n v="1"/>
    <s v="Valid"/>
    <x v="0"/>
    <x v="2"/>
  </r>
  <r>
    <x v="6508"/>
    <s v="CUST02261"/>
    <s v="POL00467"/>
    <x v="6"/>
    <s v="North"/>
    <n v="51279.13"/>
    <d v="2025-09-09T00:00:00"/>
    <d v="2025-09-20T00:00:00"/>
    <s v="Settled"/>
    <n v="11"/>
    <n v="12"/>
    <s v="AGT068"/>
    <s v="Home"/>
    <s v="Standard"/>
    <n v="1"/>
    <s v="Valid"/>
    <x v="1"/>
    <x v="2"/>
  </r>
  <r>
    <x v="6509"/>
    <s v="CUST01524"/>
    <s v="POL00259"/>
    <x v="7"/>
    <s v="East"/>
    <n v="23139.61"/>
    <d v="2025-10-13T00:00:00"/>
    <d v="2025-11-01T00:00:00"/>
    <s v="Settled"/>
    <n v="19"/>
    <n v="7"/>
    <s v="AGT022"/>
    <s v="Travel"/>
    <s v="Manual Review"/>
    <n v="1"/>
    <s v="Valid"/>
    <x v="4"/>
    <x v="3"/>
  </r>
  <r>
    <x v="6510"/>
    <s v="CUST00123"/>
    <s v="POL01468"/>
    <x v="6"/>
    <s v="Central"/>
    <n v="202724.94"/>
    <d v="2025-04-15T00:00:00"/>
    <m/>
    <s v="Under Review"/>
    <n v="17"/>
    <n v="12"/>
    <s v="AGT073"/>
    <s v="Home"/>
    <s v="Standard"/>
    <n v="1"/>
    <s v="Valid"/>
    <x v="3"/>
    <x v="4"/>
  </r>
  <r>
    <x v="6511"/>
    <s v="CUST00664"/>
    <s v="POL01138"/>
    <x v="14"/>
    <s v="North"/>
    <n v="110167.29"/>
    <d v="2025-09-10T00:00:00"/>
    <d v="2025-09-20T00:00:00"/>
    <s v="Settled"/>
    <n v="10"/>
    <n v="15"/>
    <s v="AGT013"/>
    <s v="Health"/>
    <s v="Standard"/>
    <n v="1"/>
    <s v="Valid"/>
    <x v="0"/>
    <x v="2"/>
  </r>
  <r>
    <x v="6512"/>
    <s v="CUST02373"/>
    <s v="POL02318"/>
    <x v="3"/>
    <s v="East"/>
    <n v="218020.2"/>
    <d v="2025-01-04T00:00:00"/>
    <d v="2025-01-20T00:00:00"/>
    <s v="Settled"/>
    <n v="16"/>
    <n v="10"/>
    <s v="AGT014"/>
    <s v="Motor"/>
    <s v="Standard"/>
    <n v="1"/>
    <s v="Valid"/>
    <x v="0"/>
    <x v="3"/>
  </r>
  <r>
    <x v="6513"/>
    <s v="CUST02398"/>
    <s v="POL02279"/>
    <x v="6"/>
    <s v="Central"/>
    <n v="196556.67"/>
    <d v="2025-11-07T00:00:00"/>
    <d v="2025-11-30T00:00:00"/>
    <s v="Settled"/>
    <n v="23"/>
    <n v="12"/>
    <s v="AGT047"/>
    <s v="Home"/>
    <s v="Fraud Review"/>
    <n v="1"/>
    <s v="Valid"/>
    <x v="1"/>
    <x v="4"/>
  </r>
  <r>
    <x v="6514"/>
    <s v="CUST02024"/>
    <s v="POL01272"/>
    <x v="0"/>
    <m/>
    <n v="54870.32"/>
    <d v="2025-09-25T00:00:00"/>
    <d v="2025-09-29T00:00:00"/>
    <s v="Settled"/>
    <n v="4"/>
    <n v="10"/>
    <s v="AGT077"/>
    <s v="Motor"/>
    <s v="Standard"/>
    <n v="1"/>
    <s v="Valid"/>
    <x v="4"/>
    <x v="4"/>
  </r>
  <r>
    <x v="6515"/>
    <s v="CUST01750"/>
    <s v="POL00517"/>
    <x v="9"/>
    <s v="North"/>
    <n v="187621.25"/>
    <d v="2025-08-09T00:00:00"/>
    <d v="2025-08-20T00:00:00"/>
    <s v="Settled"/>
    <n v="11"/>
    <n v="12"/>
    <s v="AGT061"/>
    <s v="Home"/>
    <s v="Standard"/>
    <n v="1"/>
    <s v="Valid"/>
    <x v="0"/>
    <x v="2"/>
  </r>
  <r>
    <x v="6516"/>
    <s v="CUST00450"/>
    <s v="POL01038"/>
    <x v="13"/>
    <s v="South"/>
    <n v="82342.12"/>
    <d v="2025-11-08T00:00:00"/>
    <m/>
    <s v="Pending"/>
    <n v="13"/>
    <n v="15"/>
    <s v="AGT049"/>
    <s v="Health"/>
    <s v="Manual Review"/>
    <n v="1"/>
    <s v="Valid"/>
    <x v="4"/>
    <x v="0"/>
  </r>
  <r>
    <x v="6517"/>
    <s v="CUST00767"/>
    <s v="POL01612"/>
    <x v="4"/>
    <s v="South"/>
    <n v="32117.46"/>
    <d v="2025-06-23T00:00:00"/>
    <m/>
    <s v="Pending"/>
    <n v="12"/>
    <n v="15"/>
    <s v="AGT022"/>
    <s v="Health"/>
    <s v="Standard"/>
    <n v="1"/>
    <s v="Valid"/>
    <x v="2"/>
    <x v="0"/>
  </r>
  <r>
    <x v="6518"/>
    <s v="CUST00238"/>
    <s v="POL00812"/>
    <x v="5"/>
    <s v="East"/>
    <n v="184876.85"/>
    <d v="2025-04-18T00:00:00"/>
    <m/>
    <s v="Pending"/>
    <n v="28"/>
    <n v="15"/>
    <s v="AGT006"/>
    <s v="Health"/>
    <s v="Manual Review"/>
    <n v="1"/>
    <s v="Valid"/>
    <x v="1"/>
    <x v="3"/>
  </r>
  <r>
    <x v="6519"/>
    <s v="CUST00169"/>
    <s v="POL01017"/>
    <x v="0"/>
    <s v="South"/>
    <n v="99673.65"/>
    <d v="2025-06-30T00:00:00"/>
    <d v="2025-07-09T00:00:00"/>
    <s v="Settled"/>
    <n v="9"/>
    <n v="10"/>
    <s v="AGT063"/>
    <s v="Motor"/>
    <s v="Standard"/>
    <n v="1"/>
    <s v="Valid"/>
    <x v="1"/>
    <x v="0"/>
  </r>
  <r>
    <x v="6520"/>
    <s v="CUST01035"/>
    <s v="POL00771"/>
    <x v="1"/>
    <s v="East"/>
    <n v="2238244.7599999998"/>
    <d v="2025-01-19T00:00:00"/>
    <d v="2025-02-09T00:00:00"/>
    <s v="Settled"/>
    <n v="21"/>
    <n v="20"/>
    <s v="AGT010"/>
    <s v="Life"/>
    <s v="Standard"/>
    <n v="1"/>
    <s v="Valid"/>
    <x v="0"/>
    <x v="3"/>
  </r>
  <r>
    <x v="6521"/>
    <s v="CUST00258"/>
    <s v="POL00208"/>
    <x v="6"/>
    <s v="North"/>
    <n v="85613.99"/>
    <d v="2025-11-12T00:00:00"/>
    <d v="2025-11-18T00:00:00"/>
    <s v="Settled"/>
    <n v="6"/>
    <n v="12"/>
    <s v="AGT014"/>
    <s v="Home"/>
    <s v="Fast Track"/>
    <n v="1"/>
    <s v="Valid"/>
    <x v="0"/>
    <x v="2"/>
  </r>
  <r>
    <x v="6522"/>
    <s v="CUST00058"/>
    <s v="POL01924"/>
    <x v="0"/>
    <s v="West"/>
    <n v="115546.67"/>
    <d v="2025-06-19T00:00:00"/>
    <d v="2025-07-08T00:00:00"/>
    <s v="Settled"/>
    <n v="19"/>
    <n v="10"/>
    <s v="AGT036"/>
    <s v="Motor"/>
    <s v="Manual Review"/>
    <n v="1"/>
    <s v="Valid"/>
    <x v="3"/>
    <x v="1"/>
  </r>
  <r>
    <x v="6523"/>
    <s v="CUST01397"/>
    <s v="POL03191"/>
    <x v="3"/>
    <s v="North"/>
    <n v="44321.24"/>
    <d v="2025-01-01T00:00:00"/>
    <d v="2025-01-09T00:00:00"/>
    <s v="Settled"/>
    <n v="8"/>
    <n v="10"/>
    <s v="AGT029"/>
    <s v="Motor"/>
    <s v="Standard"/>
    <n v="1"/>
    <s v="Valid"/>
    <x v="3"/>
    <x v="2"/>
  </r>
  <r>
    <x v="6524"/>
    <s v="CUST02490"/>
    <s v="POL03047"/>
    <x v="14"/>
    <s v="East"/>
    <n v="53378.91"/>
    <d v="2025-07-21T00:00:00"/>
    <d v="2025-08-17T00:00:00"/>
    <s v="Settled"/>
    <n v="27"/>
    <n v="15"/>
    <s v="AGT070"/>
    <s v="Health"/>
    <s v="Fraud Review"/>
    <n v="1"/>
    <s v="Valid"/>
    <x v="2"/>
    <x v="3"/>
  </r>
  <r>
    <x v="6525"/>
    <s v="CUST01963"/>
    <s v="POL02974"/>
    <x v="7"/>
    <s v="North"/>
    <n v="150683.16"/>
    <d v="2025-06-22T00:00:00"/>
    <d v="2025-06-24T00:00:00"/>
    <s v="Settled"/>
    <n v="2"/>
    <n v="7"/>
    <s v="AGT020"/>
    <s v="Travel"/>
    <s v="Standard"/>
    <n v="1"/>
    <s v="Valid"/>
    <x v="3"/>
    <x v="2"/>
  </r>
  <r>
    <x v="6526"/>
    <s v="CUST02120"/>
    <s v="POL02109"/>
    <x v="1"/>
    <s v="West"/>
    <n v="86623.09"/>
    <d v="2025-11-27T00:00:00"/>
    <m/>
    <s v="Pending"/>
    <n v="11"/>
    <n v="20"/>
    <s v="AGT053"/>
    <s v="Life"/>
    <s v="Standard"/>
    <n v="1"/>
    <s v="Valid"/>
    <x v="1"/>
    <x v="1"/>
  </r>
  <r>
    <x v="6527"/>
    <s v="CUST02262"/>
    <s v="POL02393"/>
    <x v="14"/>
    <s v="West"/>
    <n v="91404.36"/>
    <d v="2025-09-14T00:00:00"/>
    <d v="2025-09-29T00:00:00"/>
    <s v="Settled"/>
    <n v="15"/>
    <n v="15"/>
    <s v="AGT037"/>
    <s v="Health"/>
    <s v="Standard"/>
    <n v="1"/>
    <s v="Valid"/>
    <x v="1"/>
    <x v="1"/>
  </r>
  <r>
    <x v="6528"/>
    <s v="CUST01573"/>
    <s v="POL00206"/>
    <x v="6"/>
    <s v="North"/>
    <n v="375304.37"/>
    <d v="2025-04-02T00:00:00"/>
    <m/>
    <s v="Pending"/>
    <n v="11"/>
    <n v="12"/>
    <s v="AGT020"/>
    <s v="Home"/>
    <s v="Standard"/>
    <n v="1"/>
    <s v="Valid"/>
    <x v="3"/>
    <x v="2"/>
  </r>
  <r>
    <x v="6529"/>
    <s v="CUST01861"/>
    <s v="POL00644"/>
    <x v="4"/>
    <s v="East"/>
    <n v="34243.81"/>
    <d v="2025-01-13T00:00:00"/>
    <m/>
    <s v="Pending"/>
    <n v="17"/>
    <n v="15"/>
    <s v="AGT079"/>
    <s v="Health"/>
    <s v="Standard"/>
    <n v="1"/>
    <s v="Valid"/>
    <x v="3"/>
    <x v="3"/>
  </r>
  <r>
    <x v="6530"/>
    <s v="CUST00218"/>
    <s v="POL02260"/>
    <x v="1"/>
    <s v="South"/>
    <n v="236652.52"/>
    <d v="2025-05-27T00:00:00"/>
    <d v="2025-06-24T00:00:00"/>
    <s v="Settled"/>
    <n v="28"/>
    <n v="20"/>
    <s v="AGT064"/>
    <s v="Life"/>
    <s v="Manual Review"/>
    <n v="1"/>
    <s v="Valid"/>
    <x v="4"/>
    <x v="0"/>
  </r>
  <r>
    <x v="6531"/>
    <s v="CUST00658"/>
    <s v="POL03164"/>
    <x v="1"/>
    <s v="West"/>
    <n v="594188.03"/>
    <d v="2025-10-02T00:00:00"/>
    <d v="2025-10-16T00:00:00"/>
    <s v="Rejected"/>
    <n v="14"/>
    <n v="20"/>
    <s v="AGT059"/>
    <s v="Life"/>
    <s v="Standard"/>
    <n v="1"/>
    <s v="Valid"/>
    <x v="2"/>
    <x v="1"/>
  </r>
  <r>
    <x v="6532"/>
    <s v="CUST00919"/>
    <s v="POL02907"/>
    <x v="0"/>
    <s v="Central"/>
    <n v="32645.75"/>
    <d v="2025-08-31T00:00:00"/>
    <d v="2025-09-05T00:00:00"/>
    <s v="Settled"/>
    <n v="5"/>
    <n v="10"/>
    <s v="AGT037"/>
    <s v="Motor"/>
    <s v="Fast Track"/>
    <n v="1"/>
    <s v="Valid"/>
    <x v="2"/>
    <x v="4"/>
  </r>
  <r>
    <x v="6533"/>
    <s v="CUST01912"/>
    <s v="POL02019"/>
    <x v="9"/>
    <s v="North"/>
    <n v="149519.74"/>
    <d v="2025-10-09T00:00:00"/>
    <m/>
    <s v="Pending"/>
    <n v="12"/>
    <n v="12"/>
    <s v="AGT017"/>
    <s v="Home"/>
    <s v="Standard"/>
    <n v="1"/>
    <s v="Valid"/>
    <x v="2"/>
    <x v="2"/>
  </r>
  <r>
    <x v="6534"/>
    <s v="CUST01871"/>
    <s v="POL00349"/>
    <x v="4"/>
    <s v="East"/>
    <n v="55787.519999999997"/>
    <d v="2025-10-05T00:00:00"/>
    <d v="2025-10-26T00:00:00"/>
    <s v="Rejected"/>
    <n v="21"/>
    <n v="15"/>
    <s v="AGT052"/>
    <s v="Health"/>
    <s v="Standard"/>
    <n v="1"/>
    <s v="Valid"/>
    <x v="3"/>
    <x v="3"/>
  </r>
  <r>
    <x v="6535"/>
    <s v="CUST02070"/>
    <s v="POL03092"/>
    <x v="4"/>
    <s v="South"/>
    <n v="222598.88"/>
    <d v="2025-06-24T00:00:00"/>
    <m/>
    <s v="Under Review"/>
    <n v="25"/>
    <n v="15"/>
    <s v="AGT078"/>
    <s v="Health"/>
    <s v="Manual Review"/>
    <n v="1"/>
    <s v="Valid"/>
    <x v="1"/>
    <x v="0"/>
  </r>
  <r>
    <x v="6536"/>
    <s v="CUST01116"/>
    <s v="POL01018"/>
    <x v="7"/>
    <s v="West"/>
    <n v="76763.39"/>
    <d v="2025-09-27T00:00:00"/>
    <d v="2025-10-04T00:00:00"/>
    <s v="Settled"/>
    <n v="7"/>
    <n v="7"/>
    <s v="AGT022"/>
    <s v="Travel"/>
    <s v="Standard"/>
    <n v="1"/>
    <s v="Valid"/>
    <x v="0"/>
    <x v="1"/>
  </r>
  <r>
    <x v="6537"/>
    <s v="CUST00791"/>
    <s v="POL00137"/>
    <x v="4"/>
    <s v="North"/>
    <n v="68268.740000000005"/>
    <d v="2025-10-04T00:00:00"/>
    <d v="2025-10-20T00:00:00"/>
    <s v="Settled"/>
    <n v="16"/>
    <n v="15"/>
    <s v="AGT055"/>
    <s v="Health"/>
    <s v="Standard"/>
    <n v="1"/>
    <s v="Valid"/>
    <x v="3"/>
    <x v="2"/>
  </r>
  <r>
    <x v="6538"/>
    <s v="CUST01249"/>
    <s v="POL02459"/>
    <x v="4"/>
    <s v="East"/>
    <n v="14420.57"/>
    <d v="2025-02-04T00:00:00"/>
    <d v="2025-02-19T00:00:00"/>
    <s v="Settled"/>
    <n v="15"/>
    <n v="15"/>
    <s v="AGT069"/>
    <s v="Health"/>
    <s v="Standard"/>
    <n v="1"/>
    <s v="Valid"/>
    <x v="3"/>
    <x v="3"/>
  </r>
  <r>
    <x v="6539"/>
    <s v="CUST00627"/>
    <s v="POL00556"/>
    <x v="6"/>
    <s v="Central"/>
    <n v="168740.83"/>
    <d v="2025-02-17T00:00:00"/>
    <m/>
    <s v="Under Review"/>
    <n v="10"/>
    <n v="12"/>
    <s v="AGT037"/>
    <s v="Home"/>
    <s v="Standard"/>
    <n v="1"/>
    <s v="Valid"/>
    <x v="1"/>
    <x v="4"/>
  </r>
  <r>
    <x v="6540"/>
    <s v="CUST01249"/>
    <s v="POL00966"/>
    <x v="5"/>
    <s v="South"/>
    <n v="181293.42"/>
    <d v="2025-03-20T00:00:00"/>
    <d v="2025-03-31T00:00:00"/>
    <s v="Settled"/>
    <n v="11"/>
    <n v="15"/>
    <s v="AGT007"/>
    <s v="Health"/>
    <s v="Standard"/>
    <n v="1"/>
    <s v="Valid"/>
    <x v="3"/>
    <x v="0"/>
  </r>
  <r>
    <x v="6541"/>
    <s v="CUST01793"/>
    <s v="POL02168"/>
    <x v="1"/>
    <s v="West"/>
    <n v="462758.3"/>
    <d v="2025-11-11T00:00:00"/>
    <d v="2025-12-03T00:00:00"/>
    <s v="Settled"/>
    <n v="22"/>
    <n v="20"/>
    <s v="AGT074"/>
    <s v="Life"/>
    <s v="Manual Review"/>
    <n v="1"/>
    <s v="Valid"/>
    <x v="2"/>
    <x v="1"/>
  </r>
  <r>
    <x v="6542"/>
    <s v="CUST02118"/>
    <s v="POL03090"/>
    <x v="11"/>
    <s v="North"/>
    <n v="92316.07"/>
    <d v="2025-10-14T00:00:00"/>
    <d v="2025-10-24T00:00:00"/>
    <s v="Settled"/>
    <n v="10"/>
    <n v="10"/>
    <s v="AGT009"/>
    <s v="Motor"/>
    <s v="Standard"/>
    <n v="1"/>
    <s v="Valid"/>
    <x v="1"/>
    <x v="2"/>
  </r>
  <r>
    <x v="6543"/>
    <s v="CUST01346"/>
    <s v="POL02903"/>
    <x v="0"/>
    <s v="Central"/>
    <n v="84670.79"/>
    <d v="2025-01-17T00:00:00"/>
    <d v="2025-01-28T00:00:00"/>
    <s v="Settled"/>
    <n v="11"/>
    <n v="10"/>
    <s v="AGT062"/>
    <s v="Motor"/>
    <s v="Standard"/>
    <n v="1"/>
    <s v="Valid"/>
    <x v="1"/>
    <x v="4"/>
  </r>
  <r>
    <x v="6544"/>
    <s v="CUST01011"/>
    <s v="POL00524"/>
    <x v="2"/>
    <s v="West"/>
    <n v="263433.24"/>
    <d v="2025-11-06T00:00:00"/>
    <d v="2025-11-26T00:00:00"/>
    <s v="Settled"/>
    <n v="20"/>
    <n v="20"/>
    <s v="AGT039"/>
    <s v="Life"/>
    <s v="Standard"/>
    <n v="1"/>
    <s v="Valid"/>
    <x v="4"/>
    <x v="1"/>
  </r>
  <r>
    <x v="6545"/>
    <s v="CUST00461"/>
    <s v="POL00563"/>
    <x v="11"/>
    <s v="South"/>
    <n v="43323.91"/>
    <d v="2025-01-13T00:00:00"/>
    <m/>
    <s v="Pending"/>
    <n v="6"/>
    <n v="10"/>
    <s v="AGT059"/>
    <s v="Motor"/>
    <s v="Standard"/>
    <n v="1"/>
    <s v="Valid"/>
    <x v="0"/>
    <x v="0"/>
  </r>
  <r>
    <x v="6546"/>
    <s v="CUST01933"/>
    <s v="POL02590"/>
    <x v="10"/>
    <s v="North"/>
    <n v="33628.65"/>
    <d v="2025-09-14T00:00:00"/>
    <d v="2025-09-16T00:00:00"/>
    <s v="Settled"/>
    <n v="2"/>
    <n v="7"/>
    <s v="AGT057"/>
    <s v="Travel"/>
    <s v="Fast Track"/>
    <n v="1"/>
    <s v="Valid"/>
    <x v="0"/>
    <x v="2"/>
  </r>
  <r>
    <x v="6547"/>
    <s v="CUST00529"/>
    <s v="POL01015"/>
    <x v="0"/>
    <s v="East"/>
    <n v="60740.08"/>
    <d v="2025-06-25T00:00:00"/>
    <d v="2025-07-17T00:00:00"/>
    <s v="Settled"/>
    <n v="22"/>
    <n v="10"/>
    <s v="AGT017"/>
    <s v="Motor"/>
    <s v="Manual Review"/>
    <n v="1"/>
    <s v="Valid"/>
    <x v="1"/>
    <x v="3"/>
  </r>
  <r>
    <x v="6548"/>
    <s v="CUST00131"/>
    <s v="POL00250"/>
    <x v="12"/>
    <s v="West"/>
    <n v="50920.73"/>
    <d v="2025-08-04T00:00:00"/>
    <d v="2025-08-05T00:00:00"/>
    <s v="Settled"/>
    <n v="1"/>
    <n v="7"/>
    <s v="AGT008"/>
    <s v="Travel"/>
    <s v="Standard"/>
    <n v="1"/>
    <s v="Valid"/>
    <x v="2"/>
    <x v="1"/>
  </r>
  <r>
    <x v="6549"/>
    <s v="CUST02142"/>
    <s v="POL01883"/>
    <x v="3"/>
    <s v="North"/>
    <n v="68461.36"/>
    <d v="2025-09-03T00:00:00"/>
    <m/>
    <s v="Pending"/>
    <n v="7"/>
    <n v="12"/>
    <s v="AGT011"/>
    <s v="Home"/>
    <s v="Standard"/>
    <n v="1"/>
    <s v="Valid"/>
    <x v="2"/>
    <x v="2"/>
  </r>
  <r>
    <x v="6550"/>
    <s v="CUST01768"/>
    <s v="POL02103"/>
    <x v="3"/>
    <s v="Central"/>
    <n v="89887.32"/>
    <d v="2025-10-18T00:00:00"/>
    <d v="2025-10-29T00:00:00"/>
    <s v="Settled"/>
    <n v="11"/>
    <n v="12"/>
    <s v="AGT017"/>
    <s v="Home"/>
    <s v="Standard"/>
    <n v="1"/>
    <s v="Valid"/>
    <x v="0"/>
    <x v="4"/>
  </r>
  <r>
    <x v="6551"/>
    <s v="CUST01764"/>
    <s v="POL03199"/>
    <x v="4"/>
    <s v="West"/>
    <n v="96677.6"/>
    <d v="2025-08-22T00:00:00"/>
    <d v="2025-09-04T00:00:00"/>
    <s v="Settled"/>
    <n v="13"/>
    <n v="15"/>
    <s v="AGT070"/>
    <s v="Health"/>
    <s v="Standard"/>
    <n v="1"/>
    <s v="Valid"/>
    <x v="0"/>
    <x v="1"/>
  </r>
  <r>
    <x v="6552"/>
    <s v="CUST01092"/>
    <s v="POL01557"/>
    <x v="9"/>
    <s v="Central"/>
    <n v="72162.289999999994"/>
    <d v="2025-06-30T00:00:00"/>
    <d v="2025-07-12T00:00:00"/>
    <s v="Settled"/>
    <n v="12"/>
    <n v="12"/>
    <s v="AGT007"/>
    <s v="Home"/>
    <s v="Fast Track"/>
    <n v="1"/>
    <s v="Valid"/>
    <x v="3"/>
    <x v="4"/>
  </r>
  <r>
    <x v="6553"/>
    <s v="CUST00311"/>
    <s v="POL02559"/>
    <x v="8"/>
    <s v="South"/>
    <n v="130239.25"/>
    <d v="2025-07-03T00:00:00"/>
    <d v="2025-07-19T00:00:00"/>
    <s v="Settled"/>
    <n v="16"/>
    <n v="20"/>
    <s v="AGT055"/>
    <s v="Life"/>
    <s v="Standard"/>
    <n v="1"/>
    <s v="Valid"/>
    <x v="2"/>
    <x v="0"/>
  </r>
  <r>
    <x v="6554"/>
    <s v="CUST01098"/>
    <s v="POL01711"/>
    <x v="14"/>
    <s v="South"/>
    <n v="138389.46"/>
    <d v="2025-11-19T00:00:00"/>
    <d v="2025-11-30T00:00:00"/>
    <s v="Settled"/>
    <n v="11"/>
    <n v="15"/>
    <s v="AGT031"/>
    <s v="Health"/>
    <s v="Fast Track"/>
    <n v="1"/>
    <s v="Valid"/>
    <x v="4"/>
    <x v="0"/>
  </r>
  <r>
    <x v="6555"/>
    <s v="CUST02299"/>
    <s v="POL02956"/>
    <x v="9"/>
    <s v="South"/>
    <n v="50378.04"/>
    <d v="2025-09-19T00:00:00"/>
    <m/>
    <s v="Pending"/>
    <n v="28"/>
    <n v="12"/>
    <s v="AGT066"/>
    <s v="Home"/>
    <s v="Fraud Review"/>
    <n v="1"/>
    <s v="Valid"/>
    <x v="0"/>
    <x v="0"/>
  </r>
  <r>
    <x v="6556"/>
    <s v="CUST00903"/>
    <s v="POL01560"/>
    <x v="4"/>
    <s v="South"/>
    <n v="102680.18"/>
    <d v="2025-07-28T00:00:00"/>
    <m/>
    <s v="Under Review"/>
    <n v="19"/>
    <n v="15"/>
    <s v="AGT048"/>
    <s v="Health"/>
    <s v="Manual Review"/>
    <n v="1"/>
    <s v="Valid"/>
    <x v="1"/>
    <x v="0"/>
  </r>
  <r>
    <x v="6557"/>
    <s v="CUST00333"/>
    <s v="POL02161"/>
    <x v="10"/>
    <s v="North"/>
    <n v="45361.84"/>
    <d v="2025-07-22T00:00:00"/>
    <d v="2025-07-25T00:00:00"/>
    <s v="Settled"/>
    <n v="3"/>
    <n v="7"/>
    <s v="AGT062"/>
    <s v="Travel"/>
    <s v="Standard"/>
    <n v="1"/>
    <s v="Valid"/>
    <x v="1"/>
    <x v="2"/>
  </r>
  <r>
    <x v="6558"/>
    <s v="CUST01952"/>
    <s v="POL03083"/>
    <x v="11"/>
    <s v="North"/>
    <n v="175046.45"/>
    <d v="2025-04-10T00:00:00"/>
    <d v="2025-04-19T00:00:00"/>
    <s v="Settled"/>
    <n v="9"/>
    <n v="10"/>
    <s v="AGT067"/>
    <s v="Motor"/>
    <s v="Standard"/>
    <n v="1"/>
    <s v="Valid"/>
    <x v="4"/>
    <x v="2"/>
  </r>
  <r>
    <x v="6559"/>
    <s v="CUST01812"/>
    <s v="POL02808"/>
    <x v="1"/>
    <s v="West"/>
    <n v="1435532.47"/>
    <d v="2025-10-11T00:00:00"/>
    <m/>
    <s v="Under Review"/>
    <n v="27"/>
    <n v="20"/>
    <s v="AGT073"/>
    <s v="Life"/>
    <s v="Fraud Review"/>
    <n v="1"/>
    <s v="Valid"/>
    <x v="0"/>
    <x v="1"/>
  </r>
  <r>
    <x v="6560"/>
    <s v="CUST00259"/>
    <s v="POL01284"/>
    <x v="4"/>
    <s v="North"/>
    <n v="213893.71"/>
    <d v="2025-08-28T00:00:00"/>
    <m/>
    <s v="Under Review"/>
    <n v="36"/>
    <n v="15"/>
    <s v="AGT065"/>
    <s v="Health"/>
    <s v="Fraud Review"/>
    <n v="1"/>
    <s v="Valid"/>
    <x v="0"/>
    <x v="2"/>
  </r>
  <r>
    <x v="6561"/>
    <s v="CUST00278"/>
    <s v="POL01623"/>
    <x v="5"/>
    <s v="North"/>
    <n v="57353.120000000003"/>
    <d v="2025-02-08T00:00:00"/>
    <m/>
    <s v="Pending"/>
    <n v="10"/>
    <n v="15"/>
    <s v="AGT031"/>
    <s v="Health"/>
    <s v="Standard"/>
    <n v="1"/>
    <s v="Valid"/>
    <x v="1"/>
    <x v="2"/>
  </r>
  <r>
    <x v="6562"/>
    <s v="CUST01521"/>
    <s v="POL01897"/>
    <x v="14"/>
    <s v="East"/>
    <n v="74808.92"/>
    <d v="2025-09-24T00:00:00"/>
    <d v="2025-10-09T00:00:00"/>
    <s v="Settled"/>
    <n v="15"/>
    <n v="15"/>
    <s v="AGT074"/>
    <s v="Health"/>
    <s v="Standard"/>
    <n v="1"/>
    <s v="Valid"/>
    <x v="3"/>
    <x v="3"/>
  </r>
  <r>
    <x v="6563"/>
    <s v="CUST00501"/>
    <s v="POL00398"/>
    <x v="4"/>
    <s v="West"/>
    <n v="110437.75999999999"/>
    <d v="2025-11-24T00:00:00"/>
    <d v="2025-12-05T00:00:00"/>
    <s v="Settled"/>
    <n v="11"/>
    <n v="15"/>
    <s v="AGT029"/>
    <s v="Health"/>
    <s v="Standard"/>
    <n v="1"/>
    <s v="Valid"/>
    <x v="0"/>
    <x v="1"/>
  </r>
  <r>
    <x v="6564"/>
    <s v="CUST01743"/>
    <s v="POL00747"/>
    <x v="17"/>
    <s v="West"/>
    <n v="112797.97"/>
    <d v="2025-08-31T00:00:00"/>
    <d v="2025-09-07T00:00:00"/>
    <s v="Rejected"/>
    <n v="7"/>
    <n v="12"/>
    <s v="AGT047"/>
    <s v="Home"/>
    <s v="Standard"/>
    <n v="1"/>
    <s v="Valid"/>
    <x v="1"/>
    <x v="1"/>
  </r>
  <r>
    <x v="6565"/>
    <s v="CUST00637"/>
    <s v="POL02271"/>
    <x v="7"/>
    <s v="East"/>
    <n v="35382.36"/>
    <d v="2025-10-22T00:00:00"/>
    <d v="2025-11-01T00:00:00"/>
    <s v="Settled"/>
    <n v="10"/>
    <n v="7"/>
    <s v="AGT019"/>
    <s v="Travel"/>
    <s v="Standard"/>
    <n v="1"/>
    <s v="Valid"/>
    <x v="0"/>
    <x v="3"/>
  </r>
  <r>
    <x v="6566"/>
    <s v="CUST01634"/>
    <s v="POL00230"/>
    <x v="3"/>
    <s v="North"/>
    <n v="155922.28"/>
    <d v="2025-09-18T00:00:00"/>
    <d v="2025-10-02T00:00:00"/>
    <s v="Settled"/>
    <n v="14"/>
    <n v="10"/>
    <s v="AGT065"/>
    <s v="Motor"/>
    <s v="Standard"/>
    <n v="1"/>
    <s v="Valid"/>
    <x v="1"/>
    <x v="2"/>
  </r>
  <r>
    <x v="6567"/>
    <s v="CUST00408"/>
    <s v="POL01925"/>
    <x v="4"/>
    <s v="East"/>
    <n v="98591.24"/>
    <d v="2025-10-27T00:00:00"/>
    <d v="2025-11-05T00:00:00"/>
    <s v="Settled"/>
    <n v="9"/>
    <n v="15"/>
    <s v="AGT009"/>
    <s v="Health"/>
    <s v="Fast Track"/>
    <n v="1"/>
    <s v="Valid"/>
    <x v="2"/>
    <x v="3"/>
  </r>
  <r>
    <x v="6568"/>
    <s v="CUST01811"/>
    <s v="POL01552"/>
    <x v="3"/>
    <s v="West"/>
    <n v="212441.28"/>
    <d v="2025-07-14T00:00:00"/>
    <d v="2025-07-29T00:00:00"/>
    <s v="Settled"/>
    <n v="15"/>
    <n v="12"/>
    <s v="AGT077"/>
    <s v="Home"/>
    <s v="Manual Review"/>
    <n v="1"/>
    <s v="Valid"/>
    <x v="1"/>
    <x v="1"/>
  </r>
  <r>
    <x v="6569"/>
    <s v="CUST01846"/>
    <s v="POL01554"/>
    <x v="11"/>
    <s v="South"/>
    <n v="33199.199999999997"/>
    <d v="2025-05-02T00:00:00"/>
    <d v="2025-05-23T00:00:00"/>
    <s v="Settled"/>
    <n v="21"/>
    <n v="10"/>
    <s v="AGT039"/>
    <s v="Motor"/>
    <s v="Manual Review"/>
    <n v="1"/>
    <s v="Valid"/>
    <x v="4"/>
    <x v="0"/>
  </r>
  <r>
    <x v="6570"/>
    <s v="CUST00369"/>
    <s v="POL02707"/>
    <x v="10"/>
    <s v="North"/>
    <n v="43672.82"/>
    <d v="2025-06-06T00:00:00"/>
    <d v="2025-06-14T00:00:00"/>
    <s v="Settled"/>
    <n v="8"/>
    <n v="7"/>
    <s v="AGT068"/>
    <s v="Travel"/>
    <s v="Manual Review"/>
    <n v="1"/>
    <s v="Valid"/>
    <x v="4"/>
    <x v="2"/>
  </r>
  <r>
    <x v="6571"/>
    <s v="CUST02288"/>
    <s v="POL00880"/>
    <x v="3"/>
    <s v="Central"/>
    <n v="23299.15"/>
    <d v="2025-11-13T00:00:00"/>
    <d v="2025-12-08T00:00:00"/>
    <s v="Settled"/>
    <n v="25"/>
    <n v="10"/>
    <s v="AGT040"/>
    <s v="Motor"/>
    <s v="Manual Review"/>
    <n v="1"/>
    <s v="Valid"/>
    <x v="0"/>
    <x v="4"/>
  </r>
  <r>
    <x v="6572"/>
    <s v="CUST01734"/>
    <s v="POL02531"/>
    <x v="10"/>
    <s v="North"/>
    <n v="65993.27"/>
    <d v="2025-08-21T00:00:00"/>
    <d v="2025-09-01T00:00:00"/>
    <s v="Settled"/>
    <n v="11"/>
    <n v="7"/>
    <s v="AGT012"/>
    <s v="Travel"/>
    <s v="Standard"/>
    <n v="1"/>
    <s v="Valid"/>
    <x v="0"/>
    <x v="2"/>
  </r>
  <r>
    <x v="6573"/>
    <s v="CUST00454"/>
    <s v="POL02510"/>
    <x v="4"/>
    <s v="South"/>
    <n v="80019.360000000001"/>
    <d v="2025-02-17T00:00:00"/>
    <d v="2025-03-08T00:00:00"/>
    <s v="Settled"/>
    <n v="19"/>
    <n v="15"/>
    <s v="AGT010"/>
    <s v="Health"/>
    <s v="Fraud Review"/>
    <n v="1"/>
    <s v="Valid"/>
    <x v="4"/>
    <x v="0"/>
  </r>
  <r>
    <x v="6574"/>
    <s v="CUST00413"/>
    <s v="POL03177"/>
    <x v="4"/>
    <s v="South"/>
    <n v="36788.559999999998"/>
    <d v="2025-05-10T00:00:00"/>
    <m/>
    <s v="Pending"/>
    <n v="14"/>
    <n v="15"/>
    <s v="AGT071"/>
    <s v="Health"/>
    <s v="Standard"/>
    <n v="1"/>
    <s v="Valid"/>
    <x v="1"/>
    <x v="0"/>
  </r>
  <r>
    <x v="6575"/>
    <s v="CUST00537"/>
    <s v="POL02626"/>
    <x v="0"/>
    <s v="Central"/>
    <n v="57540.36"/>
    <d v="2025-01-27T00:00:00"/>
    <m/>
    <s v="Pending"/>
    <n v="13"/>
    <n v="10"/>
    <s v="AGT049"/>
    <s v="Motor"/>
    <s v="Fast Track"/>
    <n v="1"/>
    <s v="Valid"/>
    <x v="1"/>
    <x v="4"/>
  </r>
  <r>
    <x v="6576"/>
    <s v="CUST00278"/>
    <s v="POL01623"/>
    <x v="14"/>
    <s v="East"/>
    <n v="122767.29"/>
    <d v="2025-10-28T00:00:00"/>
    <d v="2025-11-10T00:00:00"/>
    <s v="Settled"/>
    <n v="13"/>
    <n v="15"/>
    <s v="AGT012"/>
    <s v="Health"/>
    <s v="Standard"/>
    <n v="1"/>
    <s v="Valid"/>
    <x v="1"/>
    <x v="3"/>
  </r>
  <r>
    <x v="6577"/>
    <s v="CUST01815"/>
    <s v="POL01166"/>
    <x v="6"/>
    <s v="Central"/>
    <n v="52127.67"/>
    <d v="2025-05-14T00:00:00"/>
    <d v="2025-06-03T00:00:00"/>
    <s v="Settled"/>
    <n v="20"/>
    <n v="12"/>
    <s v="AGT030"/>
    <s v="Home"/>
    <s v="Manual Review"/>
    <n v="1"/>
    <s v="Valid"/>
    <x v="2"/>
    <x v="4"/>
  </r>
  <r>
    <x v="6578"/>
    <s v="CUST02118"/>
    <s v="POL02500"/>
    <x v="0"/>
    <s v="West"/>
    <n v="38919.410000000003"/>
    <d v="2025-01-25T00:00:00"/>
    <m/>
    <s v="Under Review"/>
    <n v="7"/>
    <n v="10"/>
    <s v="AGT046"/>
    <s v="Motor"/>
    <s v="Standard"/>
    <n v="1"/>
    <s v="Valid"/>
    <x v="1"/>
    <x v="1"/>
  </r>
  <r>
    <x v="6579"/>
    <s v="CUST02185"/>
    <s v="POL02969"/>
    <x v="3"/>
    <s v="West"/>
    <n v="90163.12"/>
    <d v="2025-11-08T00:00:00"/>
    <d v="2025-11-20T00:00:00"/>
    <s v="Settled"/>
    <n v="12"/>
    <n v="12"/>
    <s v="AGT037"/>
    <s v="Home"/>
    <s v="Standard"/>
    <n v="1"/>
    <s v="Valid"/>
    <x v="4"/>
    <x v="1"/>
  </r>
  <r>
    <x v="6580"/>
    <s v="CUST00823"/>
    <s v="POL00899"/>
    <x v="3"/>
    <s v="North"/>
    <n v="200473.69"/>
    <d v="2025-10-11T00:00:00"/>
    <d v="2025-10-22T00:00:00"/>
    <s v="Settled"/>
    <n v="11"/>
    <n v="12"/>
    <s v="AGT006"/>
    <s v="Home"/>
    <s v="Standard"/>
    <n v="1"/>
    <s v="Valid"/>
    <x v="0"/>
    <x v="2"/>
  </r>
  <r>
    <x v="6581"/>
    <s v="CUST01249"/>
    <s v="POL01184"/>
    <x v="4"/>
    <s v="South"/>
    <n v="24357.03"/>
    <d v="2025-11-20T00:00:00"/>
    <d v="2025-12-05T00:00:00"/>
    <s v="Settled"/>
    <n v="15"/>
    <n v="15"/>
    <s v="AGT041"/>
    <s v="Health"/>
    <s v="Standard"/>
    <n v="1"/>
    <s v="Valid"/>
    <x v="3"/>
    <x v="0"/>
  </r>
  <r>
    <x v="6582"/>
    <s v="CUST01407"/>
    <s v="POL01591"/>
    <x v="8"/>
    <s v="West"/>
    <n v="428456.64"/>
    <d v="2025-04-28T00:00:00"/>
    <d v="2025-05-29T00:00:00"/>
    <s v="Settled"/>
    <n v="31"/>
    <n v="20"/>
    <s v="AGT014"/>
    <s v="Life"/>
    <s v="Fraud Review"/>
    <n v="1"/>
    <s v="Valid"/>
    <x v="0"/>
    <x v="1"/>
  </r>
  <r>
    <x v="6583"/>
    <s v="CUST00978"/>
    <s v="POL00345"/>
    <x v="2"/>
    <s v="Central"/>
    <n v="269569.99"/>
    <d v="2025-06-14T00:00:00"/>
    <m/>
    <s v="Pending"/>
    <n v="20"/>
    <n v="20"/>
    <s v="AGT025"/>
    <s v="Life"/>
    <s v="Standard"/>
    <n v="1"/>
    <s v="Valid"/>
    <x v="4"/>
    <x v="4"/>
  </r>
  <r>
    <x v="6584"/>
    <s v="CUST02036"/>
    <s v="POL01006"/>
    <x v="5"/>
    <s v="Central"/>
    <n v="180850.3"/>
    <d v="2025-06-19T00:00:00"/>
    <d v="2025-07-06T00:00:00"/>
    <s v="Settled"/>
    <n v="17"/>
    <n v="15"/>
    <s v="AGT054"/>
    <s v="Health"/>
    <s v="Standard"/>
    <n v="1"/>
    <s v="Valid"/>
    <x v="2"/>
    <x v="4"/>
  </r>
  <r>
    <x v="6585"/>
    <s v="CUST00600"/>
    <s v="POL00533"/>
    <x v="7"/>
    <s v="Central"/>
    <n v="41280.449999999997"/>
    <d v="2025-09-09T00:00:00"/>
    <d v="2025-10-05T00:00:00"/>
    <s v="Settled"/>
    <n v="26"/>
    <n v="7"/>
    <s v="AGT055"/>
    <s v="Travel"/>
    <s v="Fraud Review"/>
    <n v="1"/>
    <s v="Valid"/>
    <x v="2"/>
    <x v="4"/>
  </r>
  <r>
    <x v="6586"/>
    <s v="CUST01327"/>
    <s v="POL02472"/>
    <x v="0"/>
    <s v="West"/>
    <n v="166710.28"/>
    <d v="2025-10-04T00:00:00"/>
    <d v="2025-10-10T00:00:00"/>
    <s v="Settled"/>
    <n v="6"/>
    <n v="10"/>
    <s v="AGT007"/>
    <s v="Motor"/>
    <s v="Manual Review"/>
    <n v="1"/>
    <s v="Valid"/>
    <x v="3"/>
    <x v="1"/>
  </r>
  <r>
    <x v="6587"/>
    <s v="CUST00901"/>
    <s v="POL01583"/>
    <x v="4"/>
    <s v="East"/>
    <n v="117685.04"/>
    <d v="2025-06-29T00:00:00"/>
    <d v="2025-06-30T00:00:00"/>
    <s v="Settled"/>
    <n v="1"/>
    <n v="15"/>
    <s v="AGT041"/>
    <s v="Health"/>
    <s v="Fast Track"/>
    <n v="1"/>
    <s v="Valid"/>
    <x v="2"/>
    <x v="3"/>
  </r>
  <r>
    <x v="6588"/>
    <s v="CUST02489"/>
    <s v="POL01933"/>
    <x v="0"/>
    <s v="East"/>
    <n v="31346.05"/>
    <d v="2025-07-01T00:00:00"/>
    <m/>
    <s v="Pending"/>
    <n v="13"/>
    <n v="10"/>
    <s v="AGT021"/>
    <s v="Motor"/>
    <s v="Standard"/>
    <n v="1"/>
    <s v="Valid"/>
    <x v="4"/>
    <x v="3"/>
  </r>
  <r>
    <x v="6589"/>
    <s v="CUST01706"/>
    <s v="POL00256"/>
    <x v="4"/>
    <s v="East"/>
    <n v="119075.15"/>
    <d v="2025-02-07T00:00:00"/>
    <d v="2025-02-19T00:00:00"/>
    <s v="Settled"/>
    <n v="12"/>
    <n v="15"/>
    <s v="AGT036"/>
    <s v="Health"/>
    <s v="Standard"/>
    <n v="1"/>
    <s v="Valid"/>
    <x v="0"/>
    <x v="3"/>
  </r>
  <r>
    <x v="6590"/>
    <s v="CUST01088"/>
    <s v="POL01836"/>
    <x v="9"/>
    <s v="North"/>
    <n v="160541.37"/>
    <d v="2025-03-04T00:00:00"/>
    <d v="2025-03-14T00:00:00"/>
    <s v="Settled"/>
    <n v="10"/>
    <n v="12"/>
    <s v="AGT065"/>
    <s v="Home"/>
    <s v="Standard"/>
    <n v="1"/>
    <s v="Valid"/>
    <x v="1"/>
    <x v="2"/>
  </r>
  <r>
    <x v="6591"/>
    <s v="CUST00629"/>
    <s v="POL02299"/>
    <x v="3"/>
    <s v="South"/>
    <n v="74029.259999999995"/>
    <d v="2025-08-07T00:00:00"/>
    <m/>
    <s v="Under Review"/>
    <n v="5"/>
    <n v="12"/>
    <s v="AGT033"/>
    <s v="Home"/>
    <s v="Fast Track"/>
    <n v="1"/>
    <s v="Valid"/>
    <x v="0"/>
    <x v="0"/>
  </r>
  <r>
    <x v="6592"/>
    <s v="CUST00232"/>
    <s v="POL02207"/>
    <x v="1"/>
    <s v="North"/>
    <n v="222609.07"/>
    <d v="2025-06-01T00:00:00"/>
    <d v="2025-07-16T00:00:00"/>
    <s v="Settled"/>
    <n v="45"/>
    <n v="20"/>
    <s v="AGT047"/>
    <s v="Life"/>
    <s v="Fraud Review"/>
    <n v="1"/>
    <s v="Valid"/>
    <x v="3"/>
    <x v="2"/>
  </r>
  <r>
    <x v="6593"/>
    <s v="CUST01777"/>
    <s v="POL02545"/>
    <x v="0"/>
    <s v="North"/>
    <n v="14340.45"/>
    <d v="2025-02-19T00:00:00"/>
    <d v="2025-03-09T00:00:00"/>
    <s v="Settled"/>
    <n v="18"/>
    <n v="10"/>
    <s v="AGT002"/>
    <s v="Motor"/>
    <s v="Fraud Review"/>
    <n v="1"/>
    <s v="Valid"/>
    <x v="3"/>
    <x v="2"/>
  </r>
  <r>
    <x v="6594"/>
    <s v="CUST01723"/>
    <s v="POL00365"/>
    <x v="8"/>
    <s v="South"/>
    <n v="509209.55"/>
    <d v="2025-02-05T00:00:00"/>
    <m/>
    <s v="Pending"/>
    <n v="29"/>
    <n v="20"/>
    <s v="AGT040"/>
    <s v="Life"/>
    <s v="Manual Review"/>
    <n v="1"/>
    <s v="Valid"/>
    <x v="3"/>
    <x v="0"/>
  </r>
  <r>
    <x v="6595"/>
    <s v="CUST00470"/>
    <s v="POL01759"/>
    <x v="3"/>
    <s v="West"/>
    <n v="105411.29"/>
    <d v="2025-08-08T00:00:00"/>
    <d v="2025-08-14T00:00:00"/>
    <s v="Settled"/>
    <n v="6"/>
    <n v="12"/>
    <s v="AGT062"/>
    <s v="Home"/>
    <s v="Standard"/>
    <n v="1"/>
    <s v="Valid"/>
    <x v="2"/>
    <x v="1"/>
  </r>
  <r>
    <x v="6596"/>
    <s v="CUST01795"/>
    <s v="POL01544"/>
    <x v="11"/>
    <s v="East"/>
    <n v="47005.13"/>
    <d v="2025-10-26T00:00:00"/>
    <d v="2025-11-06T00:00:00"/>
    <s v="Settled"/>
    <n v="11"/>
    <n v="10"/>
    <s v="AGT052"/>
    <s v="Motor"/>
    <s v="Standard"/>
    <n v="1"/>
    <s v="Valid"/>
    <x v="0"/>
    <x v="3"/>
  </r>
  <r>
    <x v="6597"/>
    <s v="CUST00303"/>
    <s v="POL02859"/>
    <x v="9"/>
    <s v="East"/>
    <n v="59854.34"/>
    <d v="2025-03-22T00:00:00"/>
    <d v="2025-04-14T00:00:00"/>
    <s v="Settled"/>
    <n v="23"/>
    <n v="12"/>
    <s v="AGT078"/>
    <s v="Home"/>
    <s v="Manual Review"/>
    <n v="1"/>
    <s v="Valid"/>
    <x v="2"/>
    <x v="3"/>
  </r>
  <r>
    <x v="6598"/>
    <s v="CUST01924"/>
    <s v="POL02210"/>
    <x v="11"/>
    <s v="West"/>
    <n v="49210.39"/>
    <d v="2025-07-01T00:00:00"/>
    <d v="2025-07-03T00:00:00"/>
    <s v="Settled"/>
    <n v="2"/>
    <n v="10"/>
    <s v="AGT063"/>
    <s v="Motor"/>
    <s v="Standard"/>
    <n v="1"/>
    <s v="Valid"/>
    <x v="3"/>
    <x v="1"/>
  </r>
  <r>
    <x v="6599"/>
    <s v="CUST01128"/>
    <s v="POL03054"/>
    <x v="0"/>
    <s v="South"/>
    <n v="90260.52"/>
    <d v="2025-03-29T00:00:00"/>
    <d v="2025-04-07T00:00:00"/>
    <s v="Settled"/>
    <n v="9"/>
    <n v="10"/>
    <s v="AGT011"/>
    <s v="Motor"/>
    <s v="Manual Review"/>
    <n v="1"/>
    <s v="Valid"/>
    <x v="0"/>
    <x v="0"/>
  </r>
  <r>
    <x v="6600"/>
    <s v="CUST00992"/>
    <s v="POL00082"/>
    <x v="1"/>
    <s v="East"/>
    <n v="352143.07"/>
    <d v="2025-10-01T00:00:00"/>
    <d v="2025-10-17T00:00:00"/>
    <s v="Settled"/>
    <n v="16"/>
    <n v="20"/>
    <s v="AGT005"/>
    <s v="Life"/>
    <s v="Fast Track"/>
    <n v="1"/>
    <s v="Valid"/>
    <x v="2"/>
    <x v="3"/>
  </r>
  <r>
    <x v="6601"/>
    <s v="CUST02093"/>
    <s v="POL01433"/>
    <x v="3"/>
    <s v="East"/>
    <n v="54572.6"/>
    <d v="2025-08-14T00:00:00"/>
    <d v="2025-08-22T00:00:00"/>
    <s v="Settled"/>
    <n v="8"/>
    <n v="10"/>
    <s v="AGT024"/>
    <s v="Motor"/>
    <s v="Standard"/>
    <n v="1"/>
    <s v="Valid"/>
    <x v="0"/>
    <x v="3"/>
  </r>
  <r>
    <x v="6602"/>
    <s v="CUST01388"/>
    <s v="POL02251"/>
    <x v="5"/>
    <s v="North"/>
    <n v="39961.760000000002"/>
    <d v="2025-04-26T00:00:00"/>
    <m/>
    <s v="Under Review"/>
    <n v="18"/>
    <n v="15"/>
    <s v="AGT066"/>
    <s v="Health"/>
    <s v="Manual Review"/>
    <n v="1"/>
    <s v="Valid"/>
    <x v="0"/>
    <x v="2"/>
  </r>
  <r>
    <x v="6603"/>
    <s v="CUST02284"/>
    <s v="POL00286"/>
    <x v="4"/>
    <s v="East"/>
    <n v="70819.02"/>
    <d v="2025-06-05T00:00:00"/>
    <d v="2025-06-21T00:00:00"/>
    <s v="Rejected"/>
    <n v="16"/>
    <n v="15"/>
    <s v="AGT068"/>
    <s v="Health"/>
    <s v="Standard"/>
    <n v="1"/>
    <s v="Valid"/>
    <x v="1"/>
    <x v="3"/>
  </r>
  <r>
    <x v="6604"/>
    <s v="CUST00714"/>
    <s v="POL02085"/>
    <x v="4"/>
    <s v="West"/>
    <n v="51349.03"/>
    <d v="2025-06-28T00:00:00"/>
    <d v="2025-07-06T00:00:00"/>
    <s v="Settled"/>
    <n v="8"/>
    <n v="15"/>
    <s v="AGT059"/>
    <s v="Health"/>
    <s v="Standard"/>
    <n v="1"/>
    <s v="Valid"/>
    <x v="1"/>
    <x v="1"/>
  </r>
  <r>
    <x v="6605"/>
    <s v="CUST01855"/>
    <s v="POL00741"/>
    <x v="14"/>
    <s v="South"/>
    <n v="76448.44"/>
    <d v="2025-10-05T00:00:00"/>
    <d v="2025-10-19T00:00:00"/>
    <s v="Settled"/>
    <n v="14"/>
    <n v="15"/>
    <s v="AGT057"/>
    <s v="Health"/>
    <s v="Standard"/>
    <n v="1"/>
    <s v="Valid"/>
    <x v="4"/>
    <x v="0"/>
  </r>
  <r>
    <x v="6606"/>
    <s v="CUST00190"/>
    <s v="POL00238"/>
    <x v="10"/>
    <s v="Central"/>
    <n v="46513.66"/>
    <d v="2025-06-12T00:00:00"/>
    <m/>
    <s v="Pending"/>
    <n v="5"/>
    <n v="7"/>
    <s v="AGT054"/>
    <s v="Travel"/>
    <s v="Standard"/>
    <n v="1"/>
    <s v="Valid"/>
    <x v="1"/>
    <x v="4"/>
  </r>
  <r>
    <x v="6607"/>
    <s v="CUST02278"/>
    <s v="POL02105"/>
    <x v="3"/>
    <s v="South"/>
    <n v="47344.14"/>
    <d v="2025-08-16T00:00:00"/>
    <m/>
    <s v="Under Review"/>
    <n v="14"/>
    <n v="10"/>
    <s v="AGT025"/>
    <s v="Motor"/>
    <s v="Manual Review"/>
    <n v="1"/>
    <s v="Valid"/>
    <x v="2"/>
    <x v="0"/>
  </r>
  <r>
    <x v="6608"/>
    <s v="CUST01227"/>
    <s v="POL01365"/>
    <x v="11"/>
    <s v="East"/>
    <n v="199102.05"/>
    <d v="2025-06-07T00:00:00"/>
    <d v="2025-06-10T00:00:00"/>
    <s v="Settled"/>
    <n v="3"/>
    <n v="10"/>
    <s v="AGT055"/>
    <s v="Motor"/>
    <s v="Standard"/>
    <n v="1"/>
    <s v="Valid"/>
    <x v="4"/>
    <x v="3"/>
  </r>
  <r>
    <x v="6609"/>
    <s v="CUST00982"/>
    <s v="POL01299"/>
    <x v="5"/>
    <s v="Central"/>
    <n v="60529.04"/>
    <d v="2025-04-09T00:00:00"/>
    <d v="2025-04-28T00:00:00"/>
    <s v="Settled"/>
    <n v="19"/>
    <n v="15"/>
    <s v="AGT052"/>
    <s v="Health"/>
    <s v="Standard"/>
    <n v="1"/>
    <s v="Valid"/>
    <x v="0"/>
    <x v="4"/>
  </r>
  <r>
    <x v="6610"/>
    <s v="CUST01807"/>
    <s v="POL01042"/>
    <x v="4"/>
    <s v="West"/>
    <n v="28742.57"/>
    <d v="2025-07-24T00:00:00"/>
    <d v="2025-08-13T00:00:00"/>
    <s v="Settled"/>
    <n v="20"/>
    <n v="15"/>
    <s v="AGT007"/>
    <s v="Health"/>
    <s v="Standard"/>
    <n v="1"/>
    <s v="Valid"/>
    <x v="1"/>
    <x v="1"/>
  </r>
  <r>
    <x v="6611"/>
    <s v="CUST00732"/>
    <s v="POL02193"/>
    <x v="3"/>
    <s v="East"/>
    <n v="57920.59"/>
    <d v="2025-09-17T00:00:00"/>
    <d v="2025-10-09T00:00:00"/>
    <s v="Rejected"/>
    <n v="22"/>
    <n v="10"/>
    <s v="AGT074"/>
    <s v="Motor"/>
    <s v="Manual Review"/>
    <n v="1"/>
    <s v="Valid"/>
    <x v="2"/>
    <x v="3"/>
  </r>
  <r>
    <x v="6612"/>
    <s v="CUST01053"/>
    <s v="POL01980"/>
    <x v="12"/>
    <s v="West"/>
    <n v="20850.87"/>
    <d v="2025-11-23T00:00:00"/>
    <m/>
    <s v="Pending"/>
    <n v="4"/>
    <n v="7"/>
    <s v="AGT061"/>
    <s v="Travel"/>
    <s v="Standard"/>
    <n v="1"/>
    <s v="Valid"/>
    <x v="3"/>
    <x v="1"/>
  </r>
  <r>
    <x v="6613"/>
    <s v="CUST00154"/>
    <s v="POL02134"/>
    <x v="11"/>
    <s v="North"/>
    <n v="614776.24"/>
    <d v="2025-01-22T00:00:00"/>
    <d v="2025-02-05T00:00:00"/>
    <s v="Settled"/>
    <n v="14"/>
    <n v="10"/>
    <s v="AGT018"/>
    <s v="Motor"/>
    <s v="Manual Review"/>
    <n v="1"/>
    <s v="Valid"/>
    <x v="0"/>
    <x v="2"/>
  </r>
  <r>
    <x v="6614"/>
    <s v="CUST00489"/>
    <s v="POL02521"/>
    <x v="4"/>
    <s v="West"/>
    <n v="64703.77"/>
    <d v="2025-11-23T00:00:00"/>
    <m/>
    <s v="Under Review"/>
    <n v="18"/>
    <n v="15"/>
    <s v="AGT024"/>
    <s v="Health"/>
    <s v="Standard"/>
    <n v="1"/>
    <s v="Valid"/>
    <x v="2"/>
    <x v="1"/>
  </r>
  <r>
    <x v="6615"/>
    <s v="CUST00045"/>
    <s v="POL01938"/>
    <x v="0"/>
    <s v="East"/>
    <n v="24738.73"/>
    <d v="2025-09-03T00:00:00"/>
    <m/>
    <s v="Pending"/>
    <n v="25"/>
    <n v="10"/>
    <s v="AGT055"/>
    <s v="Motor"/>
    <s v="Fraud Review"/>
    <n v="1"/>
    <s v="Valid"/>
    <x v="1"/>
    <x v="3"/>
  </r>
  <r>
    <x v="6616"/>
    <s v="CUST01581"/>
    <s v="POL00240"/>
    <x v="8"/>
    <s v="North"/>
    <n v="308137.46999999997"/>
    <d v="2025-04-02T00:00:00"/>
    <m/>
    <s v="Under Review"/>
    <n v="16"/>
    <n v="20"/>
    <s v="AGT020"/>
    <s v="Life"/>
    <s v="Standard"/>
    <n v="1"/>
    <s v="Valid"/>
    <x v="3"/>
    <x v="2"/>
  </r>
  <r>
    <x v="6617"/>
    <s v="CUST02445"/>
    <s v="POL00506"/>
    <x v="5"/>
    <s v="North"/>
    <n v="76443.73"/>
    <d v="2025-05-09T00:00:00"/>
    <m/>
    <s v="Under Review"/>
    <n v="14"/>
    <n v="15"/>
    <s v="AGT065"/>
    <s v="Health"/>
    <s v="Standard"/>
    <n v="1"/>
    <s v="Valid"/>
    <x v="1"/>
    <x v="2"/>
  </r>
  <r>
    <x v="6618"/>
    <s v="CUST00989"/>
    <s v="POL03173"/>
    <x v="3"/>
    <s v="Central"/>
    <n v="30469.02"/>
    <d v="2025-08-15T00:00:00"/>
    <d v="2025-09-03T00:00:00"/>
    <s v="Settled"/>
    <n v="19"/>
    <n v="10"/>
    <s v="AGT038"/>
    <s v="Motor"/>
    <s v="Standard"/>
    <n v="1"/>
    <s v="Valid"/>
    <x v="2"/>
    <x v="4"/>
  </r>
  <r>
    <x v="6619"/>
    <s v="CUST02500"/>
    <s v="POL00915"/>
    <x v="2"/>
    <s v="North"/>
    <n v="378989.75"/>
    <d v="2025-04-11T00:00:00"/>
    <d v="2025-05-07T00:00:00"/>
    <s v="Settled"/>
    <n v="26"/>
    <n v="20"/>
    <s v="AGT008"/>
    <s v="Life"/>
    <s v="Manual Review"/>
    <n v="1"/>
    <s v="Valid"/>
    <x v="1"/>
    <x v="2"/>
  </r>
  <r>
    <x v="6620"/>
    <s v="CUST00803"/>
    <s v="POL01369"/>
    <x v="6"/>
    <s v="Central"/>
    <n v="158932.5"/>
    <d v="2025-04-24T00:00:00"/>
    <d v="2025-05-05T00:00:00"/>
    <s v="Settled"/>
    <n v="11"/>
    <n v="12"/>
    <s v="AGT056"/>
    <s v="Home"/>
    <s v="Fast Track"/>
    <n v="1"/>
    <s v="Valid"/>
    <x v="3"/>
    <x v="4"/>
  </r>
  <r>
    <x v="6621"/>
    <s v="CUST02099"/>
    <s v="POL01210"/>
    <x v="7"/>
    <s v="South"/>
    <n v="31623.93"/>
    <d v="2025-06-24T00:00:00"/>
    <d v="2025-06-25T00:00:00"/>
    <s v="Settled"/>
    <n v="1"/>
    <n v="7"/>
    <s v="AGT075"/>
    <s v="Travel"/>
    <s v="Fast Track"/>
    <n v="1"/>
    <s v="Valid"/>
    <x v="3"/>
    <x v="0"/>
  </r>
  <r>
    <x v="6622"/>
    <s v="CUST00328"/>
    <s v="POL03169"/>
    <x v="3"/>
    <s v="South"/>
    <n v="54650.98"/>
    <d v="2025-08-22T00:00:00"/>
    <d v="2025-08-30T00:00:00"/>
    <s v="Settled"/>
    <n v="8"/>
    <n v="10"/>
    <s v="AGT027"/>
    <s v="Motor"/>
    <s v="Standard"/>
    <n v="1"/>
    <s v="Valid"/>
    <x v="2"/>
    <x v="0"/>
  </r>
  <r>
    <x v="6623"/>
    <s v="CUST00388"/>
    <s v="POL02639"/>
    <x v="9"/>
    <s v="East"/>
    <n v="86581.7"/>
    <d v="2025-10-30T00:00:00"/>
    <d v="2025-11-17T00:00:00"/>
    <s v="Settled"/>
    <n v="18"/>
    <n v="12"/>
    <s v="AGT077"/>
    <s v="Home"/>
    <s v="Manual Review"/>
    <n v="1"/>
    <s v="Valid"/>
    <x v="4"/>
    <x v="3"/>
  </r>
  <r>
    <x v="6624"/>
    <s v="CUST02071"/>
    <s v="POL01547"/>
    <x v="5"/>
    <s v="West"/>
    <n v="56682.74"/>
    <d v="2025-10-11T00:00:00"/>
    <d v="2025-11-04T00:00:00"/>
    <s v="Settled"/>
    <n v="24"/>
    <n v="15"/>
    <s v="AGT058"/>
    <s v="Health"/>
    <s v="Manual Review"/>
    <n v="1"/>
    <s v="Valid"/>
    <x v="3"/>
    <x v="1"/>
  </r>
  <r>
    <x v="6625"/>
    <s v="CUST01184"/>
    <s v="POL02184"/>
    <x v="12"/>
    <s v="East"/>
    <n v="13043.75"/>
    <d v="2025-03-27T00:00:00"/>
    <d v="2025-04-05T00:00:00"/>
    <s v="Settled"/>
    <n v="9"/>
    <n v="7"/>
    <s v="AGT059"/>
    <s v="Travel"/>
    <s v="Standard"/>
    <n v="1"/>
    <s v="Valid"/>
    <x v="1"/>
    <x v="3"/>
  </r>
  <r>
    <x v="6626"/>
    <s v="CUST01390"/>
    <s v="POL01766"/>
    <x v="14"/>
    <s v="South"/>
    <n v="223159.94"/>
    <d v="2025-03-05T00:00:00"/>
    <d v="2025-03-13T00:00:00"/>
    <s v="Settled"/>
    <n v="8"/>
    <n v="15"/>
    <s v="AGT029"/>
    <s v="Health"/>
    <s v="Standard"/>
    <n v="1"/>
    <s v="Valid"/>
    <x v="3"/>
    <x v="0"/>
  </r>
  <r>
    <x v="6627"/>
    <s v="CUST00130"/>
    <s v="POL02064"/>
    <x v="3"/>
    <s v="East"/>
    <n v="316974"/>
    <d v="2025-11-30T00:00:00"/>
    <m/>
    <s v="Under Review"/>
    <n v="24"/>
    <n v="10"/>
    <s v="AGT042"/>
    <s v="Motor"/>
    <s v="Manual Review"/>
    <n v="1"/>
    <s v="Valid"/>
    <x v="3"/>
    <x v="3"/>
  </r>
  <r>
    <x v="6628"/>
    <s v="CUST01768"/>
    <s v="POL03053"/>
    <x v="4"/>
    <s v="West"/>
    <m/>
    <d v="2025-11-10T00:00:00"/>
    <d v="2025-11-18T00:00:00"/>
    <s v="Settled"/>
    <n v="8"/>
    <n v="15"/>
    <s v="AGT018"/>
    <s v="Health"/>
    <s v="Fast Track"/>
    <n v="1"/>
    <s v="Missing Amount"/>
    <x v="0"/>
    <x v="1"/>
  </r>
  <r>
    <x v="6629"/>
    <s v="CUST00817"/>
    <s v="POL02151"/>
    <x v="11"/>
    <s v="South"/>
    <n v="43933.82"/>
    <d v="2025-07-16T00:00:00"/>
    <m/>
    <s v="Pending"/>
    <n v="10"/>
    <n v="10"/>
    <s v="AGT049"/>
    <s v="Motor"/>
    <s v="Standard"/>
    <n v="1"/>
    <s v="Valid"/>
    <x v="0"/>
    <x v="0"/>
  </r>
  <r>
    <x v="6630"/>
    <s v="CUST01973"/>
    <s v="POL00362"/>
    <x v="5"/>
    <s v="East"/>
    <n v="42080.31"/>
    <d v="2025-08-21T00:00:00"/>
    <d v="2025-09-04T00:00:00"/>
    <s v="Settled"/>
    <n v="14"/>
    <n v="15"/>
    <s v="AGT069"/>
    <s v="Health"/>
    <s v="Standard"/>
    <n v="1"/>
    <s v="Valid"/>
    <x v="0"/>
    <x v="3"/>
  </r>
  <r>
    <x v="6631"/>
    <s v="CUST00438"/>
    <s v="POL01611"/>
    <x v="7"/>
    <s v="South"/>
    <n v="53523.77"/>
    <d v="2025-03-26T00:00:00"/>
    <d v="2025-04-03T00:00:00"/>
    <s v="Settled"/>
    <n v="8"/>
    <n v="7"/>
    <s v="AGT052"/>
    <s v="Travel"/>
    <s v="Standard"/>
    <n v="1"/>
    <s v="Valid"/>
    <x v="2"/>
    <x v="0"/>
  </r>
  <r>
    <x v="6632"/>
    <s v="CUST01716"/>
    <s v="POL02624"/>
    <x v="6"/>
    <s v="South"/>
    <n v="56863.78"/>
    <d v="2025-07-26T00:00:00"/>
    <d v="2025-08-08T00:00:00"/>
    <s v="Settled"/>
    <n v="13"/>
    <n v="12"/>
    <s v="AGT070"/>
    <s v="Home"/>
    <s v="Standard"/>
    <n v="1"/>
    <s v="Valid"/>
    <x v="2"/>
    <x v="0"/>
  </r>
  <r>
    <x v="6633"/>
    <s v="CUST00045"/>
    <s v="POL00127"/>
    <x v="5"/>
    <s v="South"/>
    <n v="133838.07"/>
    <d v="2025-08-19T00:00:00"/>
    <d v="2025-09-11T00:00:00"/>
    <s v="Settled"/>
    <n v="23"/>
    <n v="15"/>
    <s v="AGT013"/>
    <s v="Health"/>
    <s v="Standard"/>
    <n v="1"/>
    <s v="Valid"/>
    <x v="1"/>
    <x v="0"/>
  </r>
  <r>
    <x v="6634"/>
    <s v="CUST02346"/>
    <s v="POL01143"/>
    <x v="14"/>
    <s v="South"/>
    <n v="112257.5"/>
    <d v="2025-04-10T00:00:00"/>
    <d v="2025-04-14T00:00:00"/>
    <s v="Settled"/>
    <n v="4"/>
    <n v="15"/>
    <s v="AGT049"/>
    <s v="Health"/>
    <s v="Standard"/>
    <n v="1"/>
    <s v="Valid"/>
    <x v="3"/>
    <x v="0"/>
  </r>
  <r>
    <x v="6635"/>
    <s v="CUST01861"/>
    <s v="POL00644"/>
    <x v="14"/>
    <s v="West"/>
    <n v="76942.48"/>
    <d v="2025-09-03T00:00:00"/>
    <d v="2025-09-14T00:00:00"/>
    <s v="Settled"/>
    <n v="11"/>
    <n v="15"/>
    <s v="AGT024"/>
    <s v="Health"/>
    <s v="Standard"/>
    <n v="1"/>
    <s v="Valid"/>
    <x v="3"/>
    <x v="1"/>
  </r>
  <r>
    <x v="6636"/>
    <s v="CUST01979"/>
    <s v="POL02308"/>
    <x v="6"/>
    <s v="Central"/>
    <n v="266241.15999999997"/>
    <d v="2025-05-06T00:00:00"/>
    <d v="2025-06-02T00:00:00"/>
    <s v="Settled"/>
    <n v="27"/>
    <n v="12"/>
    <s v="AGT046"/>
    <s v="Home"/>
    <s v="Fraud Review"/>
    <n v="1"/>
    <s v="Valid"/>
    <x v="0"/>
    <x v="4"/>
  </r>
  <r>
    <x v="6637"/>
    <s v="CUST00184"/>
    <s v="POL00449"/>
    <x v="9"/>
    <s v="North"/>
    <n v="87628.44"/>
    <d v="2025-06-27T00:00:00"/>
    <d v="2025-07-03T00:00:00"/>
    <s v="Settled"/>
    <n v="6"/>
    <n v="12"/>
    <s v="AGT009"/>
    <s v="Home"/>
    <s v="Standard"/>
    <n v="1"/>
    <s v="Valid"/>
    <x v="1"/>
    <x v="2"/>
  </r>
  <r>
    <x v="6638"/>
    <s v="CUST00118"/>
    <s v="POL01998"/>
    <x v="5"/>
    <s v="North"/>
    <n v="85127.09"/>
    <d v="2025-01-16T00:00:00"/>
    <d v="2025-02-02T00:00:00"/>
    <s v="Settled"/>
    <n v="17"/>
    <n v="15"/>
    <s v="AGT031"/>
    <s v="Health"/>
    <s v="Fraud Review"/>
    <n v="1"/>
    <s v="Valid"/>
    <x v="4"/>
    <x v="2"/>
  </r>
  <r>
    <x v="6639"/>
    <s v="CUST00413"/>
    <s v="POL00205"/>
    <x v="12"/>
    <s v="Central"/>
    <n v="13603.26"/>
    <d v="2025-02-13T00:00:00"/>
    <d v="2025-03-08T00:00:00"/>
    <s v="Rejected"/>
    <n v="23"/>
    <n v="7"/>
    <s v="AGT030"/>
    <s v="Travel"/>
    <s v="Fraud Review"/>
    <n v="1"/>
    <s v="Valid"/>
    <x v="1"/>
    <x v="4"/>
  </r>
  <r>
    <x v="6640"/>
    <s v="CUST00726"/>
    <s v="POL02957"/>
    <x v="16"/>
    <s v="South"/>
    <n v="6136.92"/>
    <d v="2025-07-30T00:00:00"/>
    <d v="2025-08-09T00:00:00"/>
    <s v="Settled"/>
    <n v="10"/>
    <n v="7"/>
    <s v="AGT043"/>
    <s v="Travel"/>
    <s v="Manual Review"/>
    <n v="1"/>
    <s v="Valid"/>
    <x v="0"/>
    <x v="0"/>
  </r>
  <r>
    <x v="6641"/>
    <s v="CUST01945"/>
    <s v="POL01023"/>
    <x v="14"/>
    <s v="South"/>
    <n v="169304.24"/>
    <d v="2025-09-30T00:00:00"/>
    <d v="2025-10-09T00:00:00"/>
    <s v="Settled"/>
    <n v="9"/>
    <n v="15"/>
    <s v="AGT060"/>
    <s v="Health"/>
    <s v="Standard"/>
    <n v="1"/>
    <s v="Valid"/>
    <x v="2"/>
    <x v="0"/>
  </r>
  <r>
    <x v="6642"/>
    <s v="CUST01055"/>
    <s v="POL01305"/>
    <x v="10"/>
    <s v="West"/>
    <n v="20071.43"/>
    <d v="2025-07-09T00:00:00"/>
    <d v="2025-07-16T00:00:00"/>
    <s v="Settled"/>
    <n v="7"/>
    <n v="7"/>
    <s v="AGT046"/>
    <s v="Travel"/>
    <s v="Fast Track"/>
    <n v="1"/>
    <s v="Valid"/>
    <x v="3"/>
    <x v="1"/>
  </r>
  <r>
    <x v="6643"/>
    <s v="CUST00489"/>
    <s v="POL02521"/>
    <x v="13"/>
    <s v="South"/>
    <n v="180250.8"/>
    <d v="2025-09-28T00:00:00"/>
    <d v="2025-10-07T00:00:00"/>
    <s v="Settled"/>
    <n v="9"/>
    <n v="15"/>
    <s v="AGT071"/>
    <s v="Health"/>
    <s v="Standard"/>
    <n v="1"/>
    <s v="Valid"/>
    <x v="2"/>
    <x v="0"/>
  </r>
  <r>
    <x v="6644"/>
    <s v="CUST02234"/>
    <s v="POL01215"/>
    <x v="2"/>
    <s v="East"/>
    <n v="238598.22"/>
    <d v="2025-09-25T00:00:00"/>
    <d v="2025-10-15T00:00:00"/>
    <s v="Settled"/>
    <n v="20"/>
    <n v="20"/>
    <s v="AGT023"/>
    <s v="Life"/>
    <s v="Standard"/>
    <n v="1"/>
    <s v="Valid"/>
    <x v="3"/>
    <x v="3"/>
  </r>
  <r>
    <x v="6645"/>
    <s v="CUST00828"/>
    <s v="POL00369"/>
    <x v="5"/>
    <s v="Central"/>
    <n v="79193.83"/>
    <d v="2025-09-13T00:00:00"/>
    <d v="2025-09-22T00:00:00"/>
    <s v="Settled"/>
    <n v="9"/>
    <n v="15"/>
    <s v="AGT030"/>
    <s v="Health"/>
    <s v="Standard"/>
    <n v="1"/>
    <s v="Valid"/>
    <x v="0"/>
    <x v="4"/>
  </r>
  <r>
    <x v="6646"/>
    <s v="CUST01903"/>
    <s v="POL02896"/>
    <x v="9"/>
    <s v="East"/>
    <n v="125764.45"/>
    <d v="2025-10-03T00:00:00"/>
    <d v="2025-10-09T00:00:00"/>
    <s v="Settled"/>
    <n v="6"/>
    <n v="12"/>
    <s v="AGT038"/>
    <s v="Home"/>
    <s v="Fast Track"/>
    <n v="1"/>
    <s v="Valid"/>
    <x v="2"/>
    <x v="3"/>
  </r>
  <r>
    <x v="6647"/>
    <s v="CUST00675"/>
    <s v="POL00357"/>
    <x v="1"/>
    <s v="West"/>
    <n v="211276.33"/>
    <d v="2025-09-10T00:00:00"/>
    <d v="2025-10-04T00:00:00"/>
    <s v="Settled"/>
    <n v="24"/>
    <n v="20"/>
    <s v="AGT050"/>
    <s v="Life"/>
    <s v="Standard"/>
    <n v="1"/>
    <s v="Valid"/>
    <x v="0"/>
    <x v="1"/>
  </r>
  <r>
    <x v="6648"/>
    <s v="CUST01407"/>
    <s v="POL01591"/>
    <x v="8"/>
    <s v="North"/>
    <n v="104987.35"/>
    <d v="2025-10-05T00:00:00"/>
    <m/>
    <s v="Under Review"/>
    <n v="18"/>
    <n v="20"/>
    <s v="AGT068"/>
    <s v="Life"/>
    <s v="Standard"/>
    <n v="1"/>
    <s v="Valid"/>
    <x v="0"/>
    <x v="2"/>
  </r>
  <r>
    <x v="6649"/>
    <s v="CUST00501"/>
    <s v="POL00398"/>
    <x v="14"/>
    <s v="South"/>
    <n v="48244.41"/>
    <d v="2025-05-08T00:00:00"/>
    <d v="2025-05-31T00:00:00"/>
    <s v="Settled"/>
    <n v="23"/>
    <n v="15"/>
    <s v="AGT048"/>
    <s v="Health"/>
    <s v="Manual Review"/>
    <n v="1"/>
    <s v="Valid"/>
    <x v="0"/>
    <x v="0"/>
  </r>
  <r>
    <x v="6650"/>
    <s v="CUST00437"/>
    <s v="POL02234"/>
    <x v="0"/>
    <s v="Central"/>
    <n v="35053.21"/>
    <d v="2025-05-12T00:00:00"/>
    <d v="2025-05-27T00:00:00"/>
    <s v="Settled"/>
    <n v="15"/>
    <n v="10"/>
    <s v="AGT077"/>
    <s v="Motor"/>
    <s v="Manual Review"/>
    <n v="1"/>
    <s v="Valid"/>
    <x v="3"/>
    <x v="4"/>
  </r>
  <r>
    <x v="6651"/>
    <s v="CUST00307"/>
    <s v="POL00864"/>
    <x v="3"/>
    <s v="Central"/>
    <n v="63598.58"/>
    <d v="2025-06-14T00:00:00"/>
    <d v="2025-07-03T00:00:00"/>
    <s v="Settled"/>
    <n v="19"/>
    <n v="10"/>
    <s v="AGT038"/>
    <s v="Motor"/>
    <s v="Manual Review"/>
    <n v="1"/>
    <s v="Valid"/>
    <x v="3"/>
    <x v="4"/>
  </r>
  <r>
    <x v="6652"/>
    <s v="CUST02324"/>
    <s v="POL02984"/>
    <x v="1"/>
    <s v="West"/>
    <n v="620068.92000000004"/>
    <d v="2025-06-29T00:00:00"/>
    <m/>
    <s v="Under Review"/>
    <n v="22"/>
    <n v="20"/>
    <s v="AGT043"/>
    <s v="Life"/>
    <s v="Standard"/>
    <n v="1"/>
    <s v="Valid"/>
    <x v="0"/>
    <x v="1"/>
  </r>
  <r>
    <x v="6653"/>
    <s v="CUST01362"/>
    <s v="POL00648"/>
    <x v="4"/>
    <s v="North"/>
    <n v="53037.27"/>
    <d v="2025-08-09T00:00:00"/>
    <d v="2025-08-30T00:00:00"/>
    <s v="Settled"/>
    <n v="21"/>
    <n v="15"/>
    <s v="AGT056"/>
    <s v="Health"/>
    <s v="Manual Review"/>
    <n v="1"/>
    <s v="Valid"/>
    <x v="2"/>
    <x v="2"/>
  </r>
  <r>
    <x v="6654"/>
    <s v="CUST01874"/>
    <s v="POL02144"/>
    <x v="6"/>
    <s v="West"/>
    <n v="103105.45"/>
    <d v="2025-07-02T00:00:00"/>
    <d v="2025-07-17T00:00:00"/>
    <s v="Settled"/>
    <n v="15"/>
    <n v="12"/>
    <s v="AGT012"/>
    <s v="Home"/>
    <s v="Standard"/>
    <n v="1"/>
    <s v="Valid"/>
    <x v="2"/>
    <x v="1"/>
  </r>
  <r>
    <x v="6655"/>
    <s v="CUST00392"/>
    <s v="POL00045"/>
    <x v="4"/>
    <s v="North"/>
    <n v="99272.94"/>
    <d v="2025-02-25T00:00:00"/>
    <d v="2025-03-16T00:00:00"/>
    <s v="Settled"/>
    <n v="19"/>
    <n v="15"/>
    <s v="AGT013"/>
    <s v="Health"/>
    <s v="Standard"/>
    <n v="1"/>
    <s v="Valid"/>
    <x v="4"/>
    <x v="2"/>
  </r>
  <r>
    <x v="6656"/>
    <s v="CUST01873"/>
    <s v="POL00363"/>
    <x v="3"/>
    <s v="East"/>
    <n v="38790.480000000003"/>
    <d v="2025-05-12T00:00:00"/>
    <d v="2025-05-24T00:00:00"/>
    <s v="Settled"/>
    <n v="12"/>
    <n v="10"/>
    <s v="AGT027"/>
    <s v="Motor"/>
    <s v="Standard"/>
    <n v="1"/>
    <s v="Valid"/>
    <x v="1"/>
    <x v="3"/>
  </r>
  <r>
    <x v="6657"/>
    <s v="CUST00016"/>
    <s v="POL00885"/>
    <x v="0"/>
    <s v="West"/>
    <n v="83501.19"/>
    <d v="2025-07-21T00:00:00"/>
    <d v="2025-07-22T00:00:00"/>
    <s v="Settled"/>
    <n v="1"/>
    <n v="10"/>
    <s v="AGT006"/>
    <s v="Motor"/>
    <s v="Standard"/>
    <n v="1"/>
    <s v="Valid"/>
    <x v="0"/>
    <x v="1"/>
  </r>
  <r>
    <x v="6658"/>
    <s v="CUST01005"/>
    <s v="POL02829"/>
    <x v="5"/>
    <s v="South"/>
    <n v="173810.41"/>
    <d v="2025-01-10T00:00:00"/>
    <d v="2025-01-23T00:00:00"/>
    <s v="Settled"/>
    <n v="13"/>
    <n v="15"/>
    <s v="AGT034"/>
    <s v="Health"/>
    <s v="Standard"/>
    <n v="1"/>
    <s v="Valid"/>
    <x v="0"/>
    <x v="0"/>
  </r>
  <r>
    <x v="6659"/>
    <s v="CUST02277"/>
    <s v="POL03189"/>
    <x v="0"/>
    <s v="East"/>
    <n v="83947.57"/>
    <d v="2025-02-06T00:00:00"/>
    <d v="2025-02-20T00:00:00"/>
    <s v="Settled"/>
    <n v="14"/>
    <n v="10"/>
    <s v="AGT028"/>
    <s v="Motor"/>
    <s v="Standard"/>
    <n v="1"/>
    <s v="Valid"/>
    <x v="3"/>
    <x v="3"/>
  </r>
  <r>
    <x v="6660"/>
    <s v="CUST01567"/>
    <s v="POL01964"/>
    <x v="10"/>
    <s v="West"/>
    <n v="29036.39"/>
    <d v="2025-11-09T00:00:00"/>
    <d v="2025-11-19T00:00:00"/>
    <s v="Settled"/>
    <n v="10"/>
    <n v="7"/>
    <s v="AGT050"/>
    <s v="Travel"/>
    <s v="Standard"/>
    <n v="1"/>
    <s v="Valid"/>
    <x v="3"/>
    <x v="1"/>
  </r>
  <r>
    <x v="6661"/>
    <s v="CUST01605"/>
    <s v="POL01077"/>
    <x v="2"/>
    <s v="Central"/>
    <n v="173670.7"/>
    <d v="2025-10-11T00:00:00"/>
    <m/>
    <s v="Under Review"/>
    <n v="20"/>
    <n v="20"/>
    <s v="AGT078"/>
    <s v="Life"/>
    <s v="Standard"/>
    <n v="1"/>
    <s v="Valid"/>
    <x v="4"/>
    <x v="4"/>
  </r>
  <r>
    <x v="6662"/>
    <s v="CUST00500"/>
    <s v="POL00999"/>
    <x v="9"/>
    <s v="North"/>
    <n v="101834.18"/>
    <d v="2025-07-14T00:00:00"/>
    <d v="2025-07-24T00:00:00"/>
    <s v="Settled"/>
    <n v="10"/>
    <n v="12"/>
    <s v="AGT046"/>
    <s v="Home"/>
    <s v="Standard"/>
    <n v="1"/>
    <s v="Valid"/>
    <x v="2"/>
    <x v="2"/>
  </r>
  <r>
    <x v="6663"/>
    <s v="CUST00972"/>
    <s v="POL00677"/>
    <x v="5"/>
    <s v="North"/>
    <n v="52106.879999999997"/>
    <d v="2025-02-10T00:00:00"/>
    <m/>
    <s v="Under Review"/>
    <n v="6"/>
    <n v="15"/>
    <s v="AGT077"/>
    <s v="Health"/>
    <s v="Standard"/>
    <n v="1"/>
    <s v="Valid"/>
    <x v="1"/>
    <x v="2"/>
  </r>
  <r>
    <x v="6664"/>
    <s v="CUST00890"/>
    <s v="POL01090"/>
    <x v="1"/>
    <s v="West"/>
    <n v="204886.46"/>
    <d v="2025-03-27T00:00:00"/>
    <d v="2025-04-22T00:00:00"/>
    <s v="Settled"/>
    <n v="26"/>
    <n v="20"/>
    <s v="AGT049"/>
    <s v="Life"/>
    <s v="Fraud Review"/>
    <n v="1"/>
    <s v="Valid"/>
    <x v="3"/>
    <x v="1"/>
  </r>
  <r>
    <x v="6665"/>
    <s v="CUST01907"/>
    <s v="POL01587"/>
    <x v="5"/>
    <s v="South"/>
    <n v="78514.59"/>
    <d v="2025-09-15T00:00:00"/>
    <d v="2025-09-28T00:00:00"/>
    <s v="Settled"/>
    <n v="13"/>
    <n v="15"/>
    <s v="AGT051"/>
    <s v="Health"/>
    <s v="Standard"/>
    <n v="1"/>
    <s v="Valid"/>
    <x v="4"/>
    <x v="0"/>
  </r>
  <r>
    <x v="6666"/>
    <s v="CUST00732"/>
    <s v="POL02193"/>
    <x v="3"/>
    <s v="North"/>
    <n v="56774.32"/>
    <d v="2025-09-01T00:00:00"/>
    <d v="2025-09-22T00:00:00"/>
    <s v="Settled"/>
    <n v="21"/>
    <n v="10"/>
    <s v="AGT067"/>
    <s v="Motor"/>
    <s v="Manual Review"/>
    <n v="1"/>
    <s v="Valid"/>
    <x v="2"/>
    <x v="2"/>
  </r>
  <r>
    <x v="6667"/>
    <s v="CUST00067"/>
    <s v="POL00734"/>
    <x v="9"/>
    <s v="North"/>
    <n v="215292.15"/>
    <d v="2025-03-16T00:00:00"/>
    <d v="2025-04-03T00:00:00"/>
    <s v="Settled"/>
    <n v="18"/>
    <n v="12"/>
    <s v="AGT047"/>
    <s v="Home"/>
    <s v="Standard"/>
    <n v="1"/>
    <s v="Valid"/>
    <x v="2"/>
    <x v="2"/>
  </r>
  <r>
    <x v="6668"/>
    <s v="CUST01730"/>
    <s v="POL00115"/>
    <x v="2"/>
    <s v="North"/>
    <n v="204715.71"/>
    <d v="2025-01-22T00:00:00"/>
    <d v="2025-02-17T00:00:00"/>
    <s v="Settled"/>
    <n v="26"/>
    <n v="20"/>
    <s v="AGT078"/>
    <s v="Life"/>
    <s v="Standard"/>
    <n v="1"/>
    <s v="Valid"/>
    <x v="3"/>
    <x v="2"/>
  </r>
  <r>
    <x v="6669"/>
    <s v="CUST02427"/>
    <s v="POL01791"/>
    <x v="5"/>
    <s v="East"/>
    <n v="109428.68"/>
    <d v="2025-11-07T00:00:00"/>
    <d v="2025-11-30T00:00:00"/>
    <s v="Settled"/>
    <n v="23"/>
    <n v="15"/>
    <s v="AGT051"/>
    <s v="Health"/>
    <s v="Standard"/>
    <n v="1"/>
    <s v="Valid"/>
    <x v="2"/>
    <x v="3"/>
  </r>
  <r>
    <x v="6670"/>
    <s v="CUST00186"/>
    <s v="POL00777"/>
    <x v="7"/>
    <s v="Central"/>
    <n v="22180.67"/>
    <d v="2025-08-30T00:00:00"/>
    <m/>
    <s v="Under Review"/>
    <n v="6"/>
    <n v="7"/>
    <s v="AGT027"/>
    <s v="Travel"/>
    <s v="Standard"/>
    <n v="1"/>
    <s v="Valid"/>
    <x v="0"/>
    <x v="4"/>
  </r>
  <r>
    <x v="6671"/>
    <s v="CUST01967"/>
    <s v="POL01283"/>
    <x v="11"/>
    <s v="West"/>
    <n v="35954.25"/>
    <d v="2025-08-08T00:00:00"/>
    <d v="2025-08-27T00:00:00"/>
    <s v="Settled"/>
    <n v="19"/>
    <n v="10"/>
    <s v="AGT035"/>
    <s v="Motor"/>
    <s v="Manual Review"/>
    <n v="1"/>
    <s v="Valid"/>
    <x v="2"/>
    <x v="1"/>
  </r>
  <r>
    <x v="6672"/>
    <s v="CUST00348"/>
    <s v="POL02278"/>
    <x v="7"/>
    <s v="East"/>
    <n v="44500.95"/>
    <d v="2025-10-19T00:00:00"/>
    <d v="2025-10-28T00:00:00"/>
    <s v="Settled"/>
    <n v="9"/>
    <n v="7"/>
    <s v="AGT052"/>
    <s v="Travel"/>
    <s v="Standard"/>
    <n v="1"/>
    <s v="Valid"/>
    <x v="2"/>
    <x v="3"/>
  </r>
  <r>
    <x v="6673"/>
    <s v="CUST02238"/>
    <s v="POL02870"/>
    <x v="2"/>
    <s v="North"/>
    <n v="393887.56"/>
    <d v="2025-05-25T00:00:00"/>
    <d v="2025-05-29T00:00:00"/>
    <s v="Settled"/>
    <n v="4"/>
    <n v="20"/>
    <s v="AGT024"/>
    <s v="Life"/>
    <s v="Fast Track"/>
    <n v="1"/>
    <s v="Valid"/>
    <x v="2"/>
    <x v="2"/>
  </r>
  <r>
    <x v="6674"/>
    <s v="CUST02173"/>
    <s v="POL01710"/>
    <x v="2"/>
    <s v="West"/>
    <n v="203100.66"/>
    <d v="2025-02-06T00:00:00"/>
    <m/>
    <s v="Under Review"/>
    <n v="23"/>
    <n v="20"/>
    <s v="AGT059"/>
    <s v="Life"/>
    <s v="Manual Review"/>
    <n v="1"/>
    <s v="Valid"/>
    <x v="2"/>
    <x v="1"/>
  </r>
  <r>
    <x v="6675"/>
    <s v="CUST00973"/>
    <s v="POL02970"/>
    <x v="14"/>
    <s v="East"/>
    <n v="11148.39"/>
    <d v="2025-01-15T00:00:00"/>
    <d v="2025-01-30T00:00:00"/>
    <s v="Rejected"/>
    <n v="15"/>
    <n v="15"/>
    <s v="AGT001"/>
    <s v="Health"/>
    <s v="Standard"/>
    <n v="1"/>
    <s v="Valid"/>
    <x v="1"/>
    <x v="3"/>
  </r>
  <r>
    <x v="6676"/>
    <s v="CUST00594"/>
    <s v="POL00862"/>
    <x v="12"/>
    <s v="West"/>
    <n v="62152.57"/>
    <d v="2025-11-23T00:00:00"/>
    <d v="2025-11-26T00:00:00"/>
    <s v="Settled"/>
    <n v="3"/>
    <n v="7"/>
    <s v="AGT059"/>
    <s v="Travel"/>
    <s v="Fast Track"/>
    <n v="1"/>
    <s v="Valid"/>
    <x v="4"/>
    <x v="1"/>
  </r>
  <r>
    <x v="6677"/>
    <s v="CUST00159"/>
    <s v="POL02282"/>
    <x v="5"/>
    <s v="East"/>
    <n v="140868.24"/>
    <d v="2025-07-22T00:00:00"/>
    <d v="2025-08-05T00:00:00"/>
    <s v="Rejected"/>
    <n v="14"/>
    <n v="15"/>
    <s v="AGT002"/>
    <s v="Health"/>
    <s v="Standard"/>
    <n v="1"/>
    <s v="Valid"/>
    <x v="2"/>
    <x v="3"/>
  </r>
  <r>
    <x v="6678"/>
    <s v="CUST02423"/>
    <s v="POL03135"/>
    <x v="3"/>
    <s v="West"/>
    <n v="137639.4"/>
    <d v="2025-09-05T00:00:00"/>
    <d v="2025-09-28T00:00:00"/>
    <s v="Settled"/>
    <n v="23"/>
    <n v="10"/>
    <s v="AGT014"/>
    <s v="Motor"/>
    <s v="Fraud Review"/>
    <n v="1"/>
    <s v="Valid"/>
    <x v="3"/>
    <x v="1"/>
  </r>
  <r>
    <x v="6679"/>
    <s v="CUST00531"/>
    <s v="POL00691"/>
    <x v="6"/>
    <s v="North"/>
    <n v="241184.15"/>
    <d v="2025-05-07T00:00:00"/>
    <m/>
    <s v="Pending"/>
    <n v="25"/>
    <n v="12"/>
    <s v="AGT078"/>
    <s v="Home"/>
    <s v="Standard"/>
    <n v="1"/>
    <s v="Valid"/>
    <x v="0"/>
    <x v="2"/>
  </r>
  <r>
    <x v="6680"/>
    <s v="CUST02404"/>
    <s v="POL02363"/>
    <x v="10"/>
    <s v="West"/>
    <n v="30288.58"/>
    <d v="2025-02-06T00:00:00"/>
    <m/>
    <s v="Pending"/>
    <n v="8"/>
    <n v="7"/>
    <s v="AGT067"/>
    <s v="Travel"/>
    <s v="Standard"/>
    <n v="1"/>
    <s v="Valid"/>
    <x v="4"/>
    <x v="1"/>
  </r>
  <r>
    <x v="6681"/>
    <s v="CUST02478"/>
    <s v="POL01517"/>
    <x v="9"/>
    <s v="West"/>
    <n v="83915.57"/>
    <d v="2025-09-24T00:00:00"/>
    <m/>
    <s v="Under Review"/>
    <n v="6"/>
    <n v="12"/>
    <s v="AGT060"/>
    <s v="Home"/>
    <s v="Standard"/>
    <n v="1"/>
    <s v="Valid"/>
    <x v="2"/>
    <x v="1"/>
  </r>
  <r>
    <x v="6682"/>
    <s v="CUST00337"/>
    <s v="POL02819"/>
    <x v="12"/>
    <s v="South"/>
    <n v="9362.25"/>
    <d v="2025-09-23T00:00:00"/>
    <d v="2025-10-02T00:00:00"/>
    <s v="Settled"/>
    <n v="9"/>
    <n v="7"/>
    <s v="AGT075"/>
    <s v="Travel"/>
    <s v="Fraud Review"/>
    <n v="1"/>
    <s v="Valid"/>
    <x v="0"/>
    <x v="0"/>
  </r>
  <r>
    <x v="6683"/>
    <s v="CUST01919"/>
    <s v="POL00978"/>
    <x v="11"/>
    <s v="Central"/>
    <n v="70988.320000000007"/>
    <d v="2025-09-22T00:00:00"/>
    <m/>
    <s v="Pending"/>
    <n v="7"/>
    <n v="10"/>
    <s v="AGT056"/>
    <s v="Motor"/>
    <s v="Standard"/>
    <n v="1"/>
    <s v="Valid"/>
    <x v="2"/>
    <x v="4"/>
  </r>
  <r>
    <x v="6684"/>
    <s v="CUST00295"/>
    <s v="POL03074"/>
    <x v="7"/>
    <s v="North"/>
    <n v="22401.4"/>
    <d v="2025-06-22T00:00:00"/>
    <d v="2025-07-10T00:00:00"/>
    <s v="Settled"/>
    <n v="18"/>
    <n v="7"/>
    <s v="AGT009"/>
    <s v="Travel"/>
    <s v="Manual Review"/>
    <n v="1"/>
    <s v="Valid"/>
    <x v="0"/>
    <x v="2"/>
  </r>
  <r>
    <x v="6685"/>
    <s v="CUST00190"/>
    <s v="POL02555"/>
    <x v="3"/>
    <s v="North"/>
    <n v="66130.73"/>
    <d v="2025-08-18T00:00:00"/>
    <d v="2025-08-23T00:00:00"/>
    <s v="Settled"/>
    <n v="5"/>
    <n v="12"/>
    <s v="AGT068"/>
    <s v="Home"/>
    <s v="Fast Track"/>
    <n v="1"/>
    <s v="Valid"/>
    <x v="1"/>
    <x v="2"/>
  </r>
  <r>
    <x v="6686"/>
    <s v="CUST00139"/>
    <s v="POL02257"/>
    <x v="0"/>
    <s v="West"/>
    <n v="26874.799999999999"/>
    <d v="2025-04-15T00:00:00"/>
    <m/>
    <s v="Pending"/>
    <n v="11"/>
    <n v="10"/>
    <s v="AGT019"/>
    <s v="Motor"/>
    <s v="Standard"/>
    <n v="1"/>
    <s v="Valid"/>
    <x v="0"/>
    <x v="1"/>
  </r>
  <r>
    <x v="6687"/>
    <s v="CUST00193"/>
    <s v="POL00094"/>
    <x v="11"/>
    <s v="East"/>
    <n v="33270.82"/>
    <d v="2025-03-31T00:00:00"/>
    <m/>
    <s v="Under Review"/>
    <n v="12"/>
    <n v="10"/>
    <s v="AGT049"/>
    <s v="Motor"/>
    <s v="Fast Track"/>
    <n v="1"/>
    <s v="Valid"/>
    <x v="4"/>
    <x v="3"/>
  </r>
  <r>
    <x v="6688"/>
    <s v="CUST02400"/>
    <s v="POL00265"/>
    <x v="13"/>
    <s v="North"/>
    <n v="35438.839999999997"/>
    <d v="2025-01-12T00:00:00"/>
    <d v="2025-01-24T00:00:00"/>
    <s v="Settled"/>
    <n v="12"/>
    <n v="15"/>
    <s v="AGT072"/>
    <s v="Health"/>
    <s v="Standard"/>
    <n v="1"/>
    <s v="Valid"/>
    <x v="0"/>
    <x v="2"/>
  </r>
  <r>
    <x v="6689"/>
    <s v="CUST01956"/>
    <s v="POL02120"/>
    <x v="5"/>
    <s v="North"/>
    <n v="162074.98000000001"/>
    <d v="2025-02-27T00:00:00"/>
    <m/>
    <s v="Under Review"/>
    <n v="26"/>
    <n v="15"/>
    <s v="AGT054"/>
    <s v="Health"/>
    <s v="Fraud Review"/>
    <n v="1"/>
    <s v="Valid"/>
    <x v="3"/>
    <x v="2"/>
  </r>
  <r>
    <x v="6690"/>
    <s v="CUST00095"/>
    <s v="POL01533"/>
    <x v="11"/>
    <s v="North"/>
    <n v="134230.04999999999"/>
    <d v="2025-05-26T00:00:00"/>
    <d v="2025-06-01T00:00:00"/>
    <s v="Settled"/>
    <n v="6"/>
    <n v="10"/>
    <s v="AGT003"/>
    <s v="Motor"/>
    <s v="Standard"/>
    <n v="1"/>
    <s v="Valid"/>
    <x v="3"/>
    <x v="2"/>
  </r>
  <r>
    <x v="6691"/>
    <s v="CUST01642"/>
    <s v="POL01035"/>
    <x v="2"/>
    <s v="North"/>
    <n v="185175.49"/>
    <d v="2025-06-16T00:00:00"/>
    <m/>
    <s v="Under Review"/>
    <n v="39"/>
    <n v="20"/>
    <s v="AGT064"/>
    <s v="Life"/>
    <s v="Fraud Review"/>
    <n v="1"/>
    <s v="Valid"/>
    <x v="1"/>
    <x v="2"/>
  </r>
  <r>
    <x v="6692"/>
    <s v="CUST00484"/>
    <s v="POL02695"/>
    <x v="6"/>
    <s v="East"/>
    <n v="243834.76"/>
    <d v="2025-05-30T00:00:00"/>
    <d v="2025-06-13T00:00:00"/>
    <s v="Settled"/>
    <n v="14"/>
    <n v="12"/>
    <s v="AGT065"/>
    <s v="Home"/>
    <s v="Fast Track"/>
    <n v="1"/>
    <s v="Valid"/>
    <x v="1"/>
    <x v="3"/>
  </r>
  <r>
    <x v="6693"/>
    <s v="CUST01747"/>
    <s v="POL01540"/>
    <x v="5"/>
    <s v="North"/>
    <n v="90869.47"/>
    <d v="2025-06-01T00:00:00"/>
    <d v="2025-06-17T00:00:00"/>
    <s v="Settled"/>
    <n v="16"/>
    <n v="15"/>
    <s v="AGT011"/>
    <s v="Health"/>
    <s v="Standard"/>
    <n v="1"/>
    <s v="Valid"/>
    <x v="4"/>
    <x v="2"/>
  </r>
  <r>
    <x v="6694"/>
    <s v="CUST00938"/>
    <s v="POL01469"/>
    <x v="6"/>
    <s v="East"/>
    <n v="285671.96999999997"/>
    <d v="2025-03-14T00:00:00"/>
    <d v="2025-04-09T00:00:00"/>
    <s v="Settled"/>
    <n v="26"/>
    <n v="12"/>
    <s v="AGT076"/>
    <s v="Home"/>
    <s v="Manual Review"/>
    <n v="1"/>
    <s v="Valid"/>
    <x v="3"/>
    <x v="3"/>
  </r>
  <r>
    <x v="6695"/>
    <s v="CUST00934"/>
    <s v="POL01034"/>
    <x v="5"/>
    <s v="East"/>
    <n v="125257.3"/>
    <d v="2025-08-13T00:00:00"/>
    <d v="2025-08-27T00:00:00"/>
    <s v="Settled"/>
    <n v="14"/>
    <n v="15"/>
    <s v="AGT016"/>
    <s v="Health"/>
    <s v="Fast Track"/>
    <n v="1"/>
    <s v="Valid"/>
    <x v="3"/>
    <x v="3"/>
  </r>
  <r>
    <x v="6696"/>
    <s v="CUST01077"/>
    <s v="POL03142"/>
    <x v="3"/>
    <s v="West"/>
    <n v="165900.53"/>
    <d v="2025-05-29T00:00:00"/>
    <d v="2025-06-21T00:00:00"/>
    <s v="Settled"/>
    <n v="23"/>
    <n v="12"/>
    <s v="AGT005"/>
    <s v="Home"/>
    <s v="Fraud Review"/>
    <n v="1"/>
    <s v="Valid"/>
    <x v="0"/>
    <x v="1"/>
  </r>
  <r>
    <x v="6697"/>
    <s v="CUST00277"/>
    <s v="POL01168"/>
    <x v="2"/>
    <s v="Central"/>
    <n v="351791.6"/>
    <d v="2025-06-27T00:00:00"/>
    <m/>
    <s v="Pending"/>
    <n v="12"/>
    <n v="20"/>
    <s v="AGT045"/>
    <s v="Life"/>
    <s v="Fast Track"/>
    <n v="1"/>
    <s v="Valid"/>
    <x v="0"/>
    <x v="4"/>
  </r>
  <r>
    <x v="6698"/>
    <s v="CUST02345"/>
    <s v="POL00831"/>
    <x v="3"/>
    <s v="North"/>
    <n v="68810.67"/>
    <d v="2025-07-16T00:00:00"/>
    <d v="2025-07-28T00:00:00"/>
    <s v="Settled"/>
    <n v="12"/>
    <n v="12"/>
    <s v="AGT055"/>
    <s v="Home"/>
    <s v="Manual Review"/>
    <n v="1"/>
    <s v="Valid"/>
    <x v="3"/>
    <x v="2"/>
  </r>
  <r>
    <x v="6699"/>
    <s v="CUST00274"/>
    <s v="POL02158"/>
    <x v="6"/>
    <s v="North"/>
    <n v="46631.54"/>
    <d v="2025-06-15T00:00:00"/>
    <d v="2025-06-22T00:00:00"/>
    <s v="Settled"/>
    <n v="7"/>
    <n v="12"/>
    <s v="AGT008"/>
    <s v="Home"/>
    <s v="Standard"/>
    <n v="1"/>
    <s v="Valid"/>
    <x v="2"/>
    <x v="2"/>
  </r>
  <r>
    <x v="6700"/>
    <s v="CUST01449"/>
    <s v="POL00110"/>
    <x v="3"/>
    <s v="North"/>
    <n v="74258.22"/>
    <d v="2025-07-03T00:00:00"/>
    <d v="2025-08-01T00:00:00"/>
    <s v="Settled"/>
    <n v="29"/>
    <n v="10"/>
    <s v="AGT013"/>
    <s v="Motor"/>
    <s v="Fraud Review"/>
    <n v="1"/>
    <s v="Valid"/>
    <x v="4"/>
    <x v="2"/>
  </r>
  <r>
    <x v="6701"/>
    <s v="CUST01265"/>
    <s v="POL01906"/>
    <x v="2"/>
    <s v="South"/>
    <n v="281971.65000000002"/>
    <d v="2025-06-10T00:00:00"/>
    <m/>
    <s v="Under Review"/>
    <n v="29"/>
    <n v="20"/>
    <s v="AGT053"/>
    <s v="Life"/>
    <s v="Manual Review"/>
    <n v="1"/>
    <s v="Valid"/>
    <x v="2"/>
    <x v="0"/>
  </r>
  <r>
    <x v="6702"/>
    <s v="CUST02154"/>
    <s v="POL01807"/>
    <x v="0"/>
    <s v="East"/>
    <n v="352142.38"/>
    <d v="2025-05-07T00:00:00"/>
    <m/>
    <s v="Under Review"/>
    <n v="16"/>
    <n v="10"/>
    <s v="AGT007"/>
    <s v="Motor"/>
    <s v="Standard"/>
    <n v="1"/>
    <s v="Valid"/>
    <x v="2"/>
    <x v="3"/>
  </r>
  <r>
    <x v="6703"/>
    <s v="CUST01488"/>
    <s v="POL00782"/>
    <x v="5"/>
    <s v="North"/>
    <n v="138192.42000000001"/>
    <d v="2025-06-18T00:00:00"/>
    <d v="2025-07-01T00:00:00"/>
    <s v="Settled"/>
    <n v="13"/>
    <n v="15"/>
    <s v="AGT067"/>
    <s v="Health"/>
    <s v="Standard"/>
    <n v="1"/>
    <s v="Valid"/>
    <x v="1"/>
    <x v="2"/>
  </r>
  <r>
    <x v="6704"/>
    <s v="CUST01248"/>
    <s v="POL02462"/>
    <x v="4"/>
    <s v="West"/>
    <n v="49093.41"/>
    <d v="2025-08-16T00:00:00"/>
    <d v="2025-08-31T00:00:00"/>
    <s v="Settled"/>
    <n v="15"/>
    <n v="15"/>
    <s v="AGT022"/>
    <s v="Health"/>
    <s v="Standard"/>
    <n v="1"/>
    <s v="Valid"/>
    <x v="4"/>
    <x v="1"/>
  </r>
  <r>
    <x v="6705"/>
    <s v="CUST00344"/>
    <s v="POL00140"/>
    <x v="5"/>
    <s v="Central"/>
    <n v="80463.25"/>
    <d v="2025-10-19T00:00:00"/>
    <d v="2025-11-01T00:00:00"/>
    <s v="Settled"/>
    <n v="13"/>
    <n v="15"/>
    <s v="AGT068"/>
    <s v="Health"/>
    <s v="Manual Review"/>
    <n v="1"/>
    <s v="Valid"/>
    <x v="3"/>
    <x v="4"/>
  </r>
  <r>
    <x v="6706"/>
    <s v="CUST01077"/>
    <s v="POL03142"/>
    <x v="6"/>
    <s v="South"/>
    <n v="86578.36"/>
    <d v="2025-02-02T00:00:00"/>
    <d v="2025-02-16T00:00:00"/>
    <s v="Settled"/>
    <n v="14"/>
    <n v="12"/>
    <s v="AGT060"/>
    <s v="Home"/>
    <s v="Fraud Review"/>
    <n v="1"/>
    <s v="Valid"/>
    <x v="0"/>
    <x v="0"/>
  </r>
  <r>
    <x v="6707"/>
    <s v="CUST00888"/>
    <s v="POL02740"/>
    <x v="11"/>
    <s v="North"/>
    <n v="63359.64"/>
    <d v="2025-02-27T00:00:00"/>
    <d v="2025-03-21T00:00:00"/>
    <s v="Settled"/>
    <n v="22"/>
    <n v="10"/>
    <s v="AGT026"/>
    <s v="Motor"/>
    <s v="Fraud Review"/>
    <n v="1"/>
    <s v="Valid"/>
    <x v="4"/>
    <x v="2"/>
  </r>
  <r>
    <x v="6708"/>
    <s v="CUST00747"/>
    <s v="POL00562"/>
    <x v="5"/>
    <s v="West"/>
    <n v="36241.29"/>
    <d v="2025-02-10T00:00:00"/>
    <d v="2025-02-25T00:00:00"/>
    <s v="Settled"/>
    <n v="15"/>
    <n v="15"/>
    <s v="AGT064"/>
    <s v="Health"/>
    <s v="Standard"/>
    <n v="1"/>
    <s v="Valid"/>
    <x v="3"/>
    <x v="1"/>
  </r>
  <r>
    <x v="6709"/>
    <s v="CUST00443"/>
    <s v="POL01576"/>
    <x v="4"/>
    <s v="West"/>
    <n v="153320.79999999999"/>
    <d v="2025-01-07T00:00:00"/>
    <d v="2025-01-10T00:00:00"/>
    <s v="Settled"/>
    <n v="3"/>
    <n v="15"/>
    <s v="AGT017"/>
    <s v="Health"/>
    <s v="Standard"/>
    <n v="1"/>
    <s v="Valid"/>
    <x v="0"/>
    <x v="1"/>
  </r>
  <r>
    <x v="6710"/>
    <s v="CUST00147"/>
    <s v="POL00631"/>
    <x v="14"/>
    <s v="North"/>
    <n v="65743.789999999994"/>
    <d v="2025-10-04T00:00:00"/>
    <d v="2025-10-21T00:00:00"/>
    <s v="Settled"/>
    <n v="17"/>
    <n v="15"/>
    <s v="AGT039"/>
    <s v="Health"/>
    <s v="Standard"/>
    <n v="1"/>
    <s v="Valid"/>
    <x v="0"/>
    <x v="2"/>
  </r>
  <r>
    <x v="6711"/>
    <s v="CUST01053"/>
    <s v="POL01980"/>
    <x v="10"/>
    <s v="East"/>
    <n v="45901.75"/>
    <d v="2025-03-16T00:00:00"/>
    <d v="2025-03-28T00:00:00"/>
    <s v="Settled"/>
    <n v="12"/>
    <n v="7"/>
    <s v="AGT077"/>
    <s v="Travel"/>
    <s v="Manual Review"/>
    <n v="1"/>
    <s v="Valid"/>
    <x v="3"/>
    <x v="3"/>
  </r>
  <r>
    <x v="6712"/>
    <s v="CUST00405"/>
    <s v="POL01128"/>
    <x v="8"/>
    <s v="South"/>
    <n v="202640.25"/>
    <d v="2025-04-08T00:00:00"/>
    <d v="2025-05-11T00:00:00"/>
    <s v="Rejected"/>
    <n v="33"/>
    <n v="20"/>
    <s v="AGT072"/>
    <s v="Life"/>
    <s v="Fraud Review"/>
    <n v="1"/>
    <s v="Valid"/>
    <x v="3"/>
    <x v="0"/>
  </r>
  <r>
    <x v="6713"/>
    <s v="CUST01907"/>
    <s v="POL01564"/>
    <x v="4"/>
    <s v="West"/>
    <n v="65645.48"/>
    <d v="2025-04-14T00:00:00"/>
    <d v="2025-04-21T00:00:00"/>
    <s v="Settled"/>
    <n v="7"/>
    <n v="15"/>
    <s v="AGT073"/>
    <s v="Health"/>
    <s v="Fast Track"/>
    <n v="1"/>
    <s v="Valid"/>
    <x v="4"/>
    <x v="1"/>
  </r>
  <r>
    <x v="6714"/>
    <s v="CUST02216"/>
    <s v="POL03063"/>
    <x v="5"/>
    <s v="West"/>
    <n v="124996.68"/>
    <d v="2025-10-16T00:00:00"/>
    <d v="2025-10-28T00:00:00"/>
    <s v="Settled"/>
    <n v="12"/>
    <n v="15"/>
    <s v="AGT012"/>
    <s v="Health"/>
    <s v="Standard"/>
    <n v="1"/>
    <s v="Valid"/>
    <x v="2"/>
    <x v="1"/>
  </r>
  <r>
    <x v="6715"/>
    <s v="CUST00138"/>
    <s v="POL01981"/>
    <x v="5"/>
    <s v="South"/>
    <n v="22118.49"/>
    <d v="2025-07-24T00:00:00"/>
    <d v="2025-08-21T00:00:00"/>
    <s v="Settled"/>
    <n v="28"/>
    <n v="15"/>
    <s v="AGT026"/>
    <s v="Health"/>
    <s v="Fraud Review"/>
    <n v="1"/>
    <s v="Valid"/>
    <x v="2"/>
    <x v="0"/>
  </r>
  <r>
    <x v="6716"/>
    <s v="CUST00269"/>
    <s v="POL02775"/>
    <x v="9"/>
    <s v="South"/>
    <n v="208975.06"/>
    <d v="2025-02-05T00:00:00"/>
    <d v="2025-02-27T00:00:00"/>
    <s v="Settled"/>
    <n v="22"/>
    <n v="12"/>
    <s v="AGT007"/>
    <s v="Home"/>
    <s v="Manual Review"/>
    <n v="1"/>
    <s v="Valid"/>
    <x v="0"/>
    <x v="0"/>
  </r>
  <r>
    <x v="6717"/>
    <s v="CUST00728"/>
    <s v="POL02007"/>
    <x v="9"/>
    <s v="East"/>
    <n v="285966.5"/>
    <d v="2025-10-09T00:00:00"/>
    <d v="2025-10-28T00:00:00"/>
    <s v="Settled"/>
    <n v="19"/>
    <n v="12"/>
    <s v="AGT072"/>
    <s v="Home"/>
    <s v="Fast Track"/>
    <n v="1"/>
    <s v="Valid"/>
    <x v="2"/>
    <x v="3"/>
  </r>
  <r>
    <x v="6718"/>
    <s v="CUST00141"/>
    <s v="POL01519"/>
    <x v="2"/>
    <s v="East"/>
    <n v="770099.75"/>
    <d v="2025-11-26T00:00:00"/>
    <d v="2026-01-06T00:00:00"/>
    <s v="Settled"/>
    <n v="41"/>
    <n v="20"/>
    <s v="AGT063"/>
    <s v="Life"/>
    <s v="Fraud Review"/>
    <n v="1"/>
    <s v="Valid"/>
    <x v="0"/>
    <x v="3"/>
  </r>
  <r>
    <x v="6719"/>
    <s v="CUST02289"/>
    <s v="POL00049"/>
    <x v="5"/>
    <s v="Central"/>
    <n v="53895.02"/>
    <d v="2025-08-27T00:00:00"/>
    <d v="2025-09-09T00:00:00"/>
    <s v="Settled"/>
    <n v="13"/>
    <n v="15"/>
    <s v="AGT071"/>
    <s v="Health"/>
    <s v="Standard"/>
    <n v="1"/>
    <s v="Valid"/>
    <x v="2"/>
    <x v="4"/>
  </r>
  <r>
    <x v="6720"/>
    <s v="CUST02284"/>
    <s v="POL00286"/>
    <x v="14"/>
    <s v="East"/>
    <n v="103418"/>
    <d v="2025-06-11T00:00:00"/>
    <d v="2025-07-07T00:00:00"/>
    <s v="Settled"/>
    <n v="26"/>
    <n v="15"/>
    <s v="AGT010"/>
    <s v="Health"/>
    <s v="Fraud Review"/>
    <n v="1"/>
    <s v="Valid"/>
    <x v="1"/>
    <x v="3"/>
  </r>
  <r>
    <x v="6721"/>
    <s v="CUST02309"/>
    <s v="POL01707"/>
    <x v="0"/>
    <s v="West"/>
    <n v="48634.239999999998"/>
    <d v="2025-11-30T00:00:00"/>
    <d v="2025-12-09T00:00:00"/>
    <s v="Settled"/>
    <n v="9"/>
    <n v="10"/>
    <s v="AGT028"/>
    <s v="Motor"/>
    <s v="Standard"/>
    <n v="1"/>
    <s v="Valid"/>
    <x v="3"/>
    <x v="1"/>
  </r>
  <r>
    <x v="6722"/>
    <s v="CUST00248"/>
    <s v="POL01613"/>
    <x v="4"/>
    <s v="West"/>
    <n v="32350.720000000001"/>
    <d v="2025-01-15T00:00:00"/>
    <m/>
    <s v="Under Review"/>
    <n v="33"/>
    <n v="15"/>
    <s v="AGT058"/>
    <s v="Health"/>
    <s v="Fraud Review"/>
    <n v="1"/>
    <s v="Valid"/>
    <x v="2"/>
    <x v="1"/>
  </r>
  <r>
    <x v="6723"/>
    <s v="CUST02245"/>
    <s v="POL01607"/>
    <x v="4"/>
    <s v="West"/>
    <n v="90045.93"/>
    <d v="2025-01-01T00:00:00"/>
    <d v="2025-01-26T00:00:00"/>
    <s v="Settled"/>
    <n v="25"/>
    <n v="15"/>
    <s v="AGT030"/>
    <s v="Health"/>
    <s v="Fraud Review"/>
    <n v="1"/>
    <s v="Valid"/>
    <x v="2"/>
    <x v="1"/>
  </r>
  <r>
    <x v="6724"/>
    <s v="CUST01487"/>
    <s v="POL02706"/>
    <x v="11"/>
    <s v="North"/>
    <n v="25218.55"/>
    <d v="2025-09-18T00:00:00"/>
    <d v="2025-09-27T00:00:00"/>
    <s v="Settled"/>
    <n v="9"/>
    <n v="10"/>
    <s v="AGT024"/>
    <s v="Motor"/>
    <s v="Fast Track"/>
    <n v="1"/>
    <s v="Valid"/>
    <x v="3"/>
    <x v="2"/>
  </r>
  <r>
    <x v="6725"/>
    <s v="CUST02455"/>
    <s v="POL00307"/>
    <x v="2"/>
    <s v="South"/>
    <n v="442938.09"/>
    <d v="2025-03-05T00:00:00"/>
    <d v="2025-03-26T00:00:00"/>
    <s v="Settled"/>
    <n v="21"/>
    <n v="20"/>
    <s v="AGT075"/>
    <s v="Life"/>
    <s v="Standard"/>
    <n v="1"/>
    <s v="Valid"/>
    <x v="3"/>
    <x v="0"/>
  </r>
  <r>
    <x v="6726"/>
    <s v="CUST02120"/>
    <s v="POL02109"/>
    <x v="8"/>
    <s v="East"/>
    <n v="510806.27"/>
    <d v="2025-01-20T00:00:00"/>
    <d v="2025-02-28T00:00:00"/>
    <s v="Settled"/>
    <n v="39"/>
    <n v="20"/>
    <s v="AGT043"/>
    <s v="Life"/>
    <s v="Fraud Review"/>
    <n v="1"/>
    <s v="Valid"/>
    <x v="1"/>
    <x v="3"/>
  </r>
  <r>
    <x v="6727"/>
    <s v="CUST01471"/>
    <s v="POL02387"/>
    <x v="5"/>
    <s v="North"/>
    <n v="196754.05"/>
    <d v="2025-01-30T00:00:00"/>
    <d v="2025-02-16T00:00:00"/>
    <s v="Settled"/>
    <n v="17"/>
    <n v="15"/>
    <s v="AGT060"/>
    <s v="Health"/>
    <s v="Standard"/>
    <n v="1"/>
    <s v="Valid"/>
    <x v="4"/>
    <x v="2"/>
  </r>
  <r>
    <x v="6728"/>
    <s v="CUST02112"/>
    <s v="POL02067"/>
    <x v="2"/>
    <s v="North"/>
    <n v="418577.9"/>
    <d v="2025-05-31T00:00:00"/>
    <d v="2025-06-28T00:00:00"/>
    <s v="Settled"/>
    <n v="28"/>
    <n v="20"/>
    <s v="AGT062"/>
    <s v="Life"/>
    <s v="Fraud Review"/>
    <n v="1"/>
    <s v="Valid"/>
    <x v="3"/>
    <x v="2"/>
  </r>
  <r>
    <x v="6729"/>
    <s v="CUST01050"/>
    <s v="POL00755"/>
    <x v="2"/>
    <s v="North"/>
    <n v="229270.74"/>
    <d v="2025-08-10T00:00:00"/>
    <m/>
    <s v="Under Review"/>
    <n v="12"/>
    <n v="20"/>
    <s v="AGT050"/>
    <s v="Life"/>
    <s v="Fast Track"/>
    <n v="1"/>
    <s v="Valid"/>
    <x v="4"/>
    <x v="2"/>
  </r>
  <r>
    <x v="6730"/>
    <s v="CUST01128"/>
    <s v="POL01301"/>
    <x v="1"/>
    <s v="Central"/>
    <n v="265330.71999999997"/>
    <d v="2025-05-29T00:00:00"/>
    <m/>
    <s v="Pending"/>
    <n v="21"/>
    <n v="20"/>
    <s v="AGT060"/>
    <s v="Life"/>
    <s v="Standard"/>
    <n v="1"/>
    <s v="Valid"/>
    <x v="0"/>
    <x v="4"/>
  </r>
  <r>
    <x v="6731"/>
    <s v="CUST00739"/>
    <s v="POL00175"/>
    <x v="5"/>
    <s v="West"/>
    <n v="92063.1"/>
    <d v="2025-05-23T00:00:00"/>
    <m/>
    <s v="Under Review"/>
    <n v="23"/>
    <n v="15"/>
    <s v="AGT077"/>
    <s v="Health"/>
    <s v="Manual Review"/>
    <n v="1"/>
    <s v="Valid"/>
    <x v="3"/>
    <x v="1"/>
  </r>
  <r>
    <x v="6732"/>
    <s v="CUST00981"/>
    <s v="POL00567"/>
    <x v="12"/>
    <s v="West"/>
    <n v="77638.009999999995"/>
    <d v="2025-02-18T00:00:00"/>
    <d v="2025-03-07T00:00:00"/>
    <s v="Settled"/>
    <n v="17"/>
    <n v="7"/>
    <s v="AGT040"/>
    <s v="Travel"/>
    <s v="Manual Review"/>
    <n v="1"/>
    <s v="Valid"/>
    <x v="1"/>
    <x v="1"/>
  </r>
  <r>
    <x v="6733"/>
    <s v="CUST01194"/>
    <s v="POL02571"/>
    <x v="0"/>
    <s v="Central"/>
    <n v="169371.92"/>
    <d v="2025-04-14T00:00:00"/>
    <m/>
    <s v="Under Review"/>
    <n v="25"/>
    <n v="10"/>
    <s v="AGT070"/>
    <s v="Motor"/>
    <s v="Fraud Review"/>
    <n v="1"/>
    <s v="Valid"/>
    <x v="1"/>
    <x v="4"/>
  </r>
  <r>
    <x v="6734"/>
    <s v="CUST02283"/>
    <s v="POL01976"/>
    <x v="14"/>
    <s v="West"/>
    <n v="80477.75"/>
    <d v="2025-11-12T00:00:00"/>
    <d v="2025-11-27T00:00:00"/>
    <s v="Settled"/>
    <n v="15"/>
    <n v="15"/>
    <s v="AGT006"/>
    <s v="Health"/>
    <s v="Standard"/>
    <n v="1"/>
    <s v="Valid"/>
    <x v="4"/>
    <x v="1"/>
  </r>
  <r>
    <x v="6735"/>
    <s v="CUST01528"/>
    <s v="POL02769"/>
    <x v="9"/>
    <s v="East"/>
    <n v="208378.45"/>
    <d v="2025-04-15T00:00:00"/>
    <d v="2025-04-26T00:00:00"/>
    <s v="Settled"/>
    <n v="11"/>
    <n v="12"/>
    <s v="AGT006"/>
    <s v="Home"/>
    <s v="Fast Track"/>
    <n v="1"/>
    <s v="Valid"/>
    <x v="0"/>
    <x v="3"/>
  </r>
  <r>
    <x v="6736"/>
    <s v="CUST00986"/>
    <s v="POL02214"/>
    <x v="9"/>
    <s v="East"/>
    <n v="78654.25"/>
    <d v="2025-04-25T00:00:00"/>
    <d v="2025-05-02T00:00:00"/>
    <s v="Settled"/>
    <n v="7"/>
    <n v="12"/>
    <s v="AGT032"/>
    <s v="Home"/>
    <s v="Fast Track"/>
    <n v="1"/>
    <s v="Valid"/>
    <x v="0"/>
    <x v="3"/>
  </r>
  <r>
    <x v="6737"/>
    <s v="CUST01035"/>
    <s v="POL00771"/>
    <x v="2"/>
    <s v="West"/>
    <n v="398358.74"/>
    <d v="2025-10-26T00:00:00"/>
    <d v="2025-11-15T00:00:00"/>
    <s v="Rejected"/>
    <n v="20"/>
    <n v="20"/>
    <s v="AGT040"/>
    <s v="Life"/>
    <s v="Manual Review"/>
    <n v="1"/>
    <s v="Valid"/>
    <x v="0"/>
    <x v="1"/>
  </r>
  <r>
    <x v="6738"/>
    <s v="CUST00603"/>
    <s v="POL02603"/>
    <x v="14"/>
    <s v="Central"/>
    <n v="67728.789999999994"/>
    <d v="2025-01-22T00:00:00"/>
    <m/>
    <s v="Pending"/>
    <n v="13"/>
    <n v="15"/>
    <s v="AGT027"/>
    <s v="Health"/>
    <s v="Standard"/>
    <n v="1"/>
    <s v="Valid"/>
    <x v="4"/>
    <x v="4"/>
  </r>
  <r>
    <x v="6739"/>
    <s v="CUST01693"/>
    <s v="POL02201"/>
    <x v="2"/>
    <s v="West"/>
    <n v="351545.96"/>
    <d v="2025-01-26T00:00:00"/>
    <d v="2025-02-19T00:00:00"/>
    <s v="Settled"/>
    <n v="24"/>
    <n v="20"/>
    <s v="AGT072"/>
    <s v="Life"/>
    <s v="Manual Review"/>
    <n v="1"/>
    <s v="Valid"/>
    <x v="1"/>
    <x v="1"/>
  </r>
  <r>
    <x v="6740"/>
    <s v="CUST01874"/>
    <s v="POL00614"/>
    <x v="11"/>
    <s v="East"/>
    <n v="38097.89"/>
    <d v="2025-10-27T00:00:00"/>
    <d v="2025-11-12T00:00:00"/>
    <s v="Rejected"/>
    <n v="16"/>
    <n v="10"/>
    <s v="AGT002"/>
    <s v="Motor"/>
    <s v="Standard"/>
    <n v="1"/>
    <s v="Valid"/>
    <x v="2"/>
    <x v="3"/>
  </r>
  <r>
    <x v="6741"/>
    <s v="CUST00448"/>
    <s v="POL00016"/>
    <x v="9"/>
    <s v="West"/>
    <n v="43694.49"/>
    <d v="2025-04-15T00:00:00"/>
    <d v="2025-05-10T00:00:00"/>
    <s v="Settled"/>
    <n v="25"/>
    <n v="12"/>
    <s v="AGT009"/>
    <s v="Home"/>
    <s v="Fraud Review"/>
    <n v="1"/>
    <s v="Valid"/>
    <x v="0"/>
    <x v="1"/>
  </r>
  <r>
    <x v="6742"/>
    <s v="CUST02197"/>
    <s v="POL02445"/>
    <x v="9"/>
    <s v="East"/>
    <n v="48930.98"/>
    <d v="2025-03-21T00:00:00"/>
    <d v="2025-04-03T00:00:00"/>
    <s v="Settled"/>
    <n v="13"/>
    <n v="12"/>
    <s v="AGT051"/>
    <s v="Home"/>
    <s v="Standard"/>
    <n v="1"/>
    <s v="Valid"/>
    <x v="3"/>
    <x v="3"/>
  </r>
  <r>
    <x v="6743"/>
    <s v="CUST01979"/>
    <s v="POL02308"/>
    <x v="9"/>
    <s v="South"/>
    <n v="160690.57999999999"/>
    <d v="2025-06-16T00:00:00"/>
    <d v="2025-06-25T00:00:00"/>
    <s v="Settled"/>
    <n v="9"/>
    <n v="12"/>
    <s v="AGT006"/>
    <s v="Home"/>
    <s v="Standard"/>
    <n v="1"/>
    <s v="Valid"/>
    <x v="0"/>
    <x v="0"/>
  </r>
  <r>
    <x v="6744"/>
    <s v="CUST01594"/>
    <s v="POL00288"/>
    <x v="10"/>
    <s v="South"/>
    <n v="14540.37"/>
    <d v="2025-01-13T00:00:00"/>
    <d v="2025-01-16T00:00:00"/>
    <s v="Settled"/>
    <n v="3"/>
    <n v="7"/>
    <s v="AGT016"/>
    <s v="Travel"/>
    <s v="Standard"/>
    <n v="1"/>
    <s v="Valid"/>
    <x v="2"/>
    <x v="0"/>
  </r>
  <r>
    <x v="6745"/>
    <s v="CUST01179"/>
    <s v="POL01488"/>
    <x v="3"/>
    <s v="North"/>
    <m/>
    <d v="2025-05-18T00:00:00"/>
    <d v="2025-05-27T00:00:00"/>
    <s v="Settled"/>
    <n v="9"/>
    <n v="10"/>
    <s v="AGT069"/>
    <s v="Motor"/>
    <s v="Manual Review"/>
    <n v="1"/>
    <s v="Missing Amount"/>
    <x v="3"/>
    <x v="2"/>
  </r>
  <r>
    <x v="6746"/>
    <s v="CUST00832"/>
    <s v="POL02925"/>
    <x v="2"/>
    <s v="North"/>
    <n v="535147.01"/>
    <d v="2025-01-04T00:00:00"/>
    <m/>
    <s v="Under Review"/>
    <n v="21"/>
    <n v="20"/>
    <s v="AGT066"/>
    <s v="Life"/>
    <s v="Manual Review"/>
    <n v="1"/>
    <s v="Valid"/>
    <x v="3"/>
    <x v="2"/>
  </r>
  <r>
    <x v="6747"/>
    <s v="CUST01917"/>
    <s v="POL02536"/>
    <x v="14"/>
    <s v="West"/>
    <n v="176069.51"/>
    <d v="2025-08-18T00:00:00"/>
    <m/>
    <s v="Under Review"/>
    <n v="21"/>
    <n v="15"/>
    <s v="AGT063"/>
    <s v="Health"/>
    <s v="Manual Review"/>
    <n v="1"/>
    <s v="Valid"/>
    <x v="1"/>
    <x v="1"/>
  </r>
  <r>
    <x v="6748"/>
    <s v="CUST01801"/>
    <s v="POL02615"/>
    <x v="4"/>
    <s v="North"/>
    <n v="44971.81"/>
    <d v="2025-10-12T00:00:00"/>
    <m/>
    <s v="Pending"/>
    <n v="11"/>
    <n v="15"/>
    <s v="AGT028"/>
    <s v="Health"/>
    <s v="Standard"/>
    <n v="1"/>
    <s v="Valid"/>
    <x v="1"/>
    <x v="2"/>
  </r>
  <r>
    <x v="6749"/>
    <s v="CUST01796"/>
    <s v="POL01258"/>
    <x v="6"/>
    <s v="Central"/>
    <n v="23109.83"/>
    <d v="2025-07-22T00:00:00"/>
    <d v="2025-07-29T00:00:00"/>
    <s v="Settled"/>
    <n v="7"/>
    <n v="12"/>
    <s v="AGT014"/>
    <s v="Home"/>
    <s v="Standard"/>
    <n v="1"/>
    <s v="Valid"/>
    <x v="3"/>
    <x v="4"/>
  </r>
  <r>
    <x v="6750"/>
    <s v="CUST00253"/>
    <s v="POL00388"/>
    <x v="3"/>
    <s v="North"/>
    <n v="65245.55"/>
    <d v="2025-03-02T00:00:00"/>
    <d v="2025-03-22T00:00:00"/>
    <s v="Settled"/>
    <n v="20"/>
    <n v="12"/>
    <s v="AGT026"/>
    <s v="Home"/>
    <s v="Standard"/>
    <n v="1"/>
    <s v="Valid"/>
    <x v="0"/>
    <x v="2"/>
  </r>
  <r>
    <x v="6751"/>
    <s v="CUST01273"/>
    <s v="POL01124"/>
    <x v="9"/>
    <s v="North"/>
    <n v="125314.52"/>
    <d v="2025-09-25T00:00:00"/>
    <d v="2025-10-19T00:00:00"/>
    <s v="Settled"/>
    <n v="24"/>
    <n v="12"/>
    <s v="AGT015"/>
    <s v="Home"/>
    <s v="Manual Review"/>
    <n v="1"/>
    <s v="Valid"/>
    <x v="0"/>
    <x v="2"/>
  </r>
  <r>
    <x v="6752"/>
    <s v="CUST01373"/>
    <s v="POL02199"/>
    <x v="5"/>
    <s v="East"/>
    <n v="131486.98000000001"/>
    <d v="2025-08-10T00:00:00"/>
    <d v="2025-08-30T00:00:00"/>
    <s v="Settled"/>
    <n v="20"/>
    <n v="15"/>
    <s v="AGT020"/>
    <s v="Health"/>
    <s v="Standard"/>
    <n v="1"/>
    <s v="Valid"/>
    <x v="2"/>
    <x v="3"/>
  </r>
  <r>
    <x v="6753"/>
    <s v="CUST00925"/>
    <s v="POL02691"/>
    <x v="14"/>
    <s v="South"/>
    <n v="39480.53"/>
    <d v="2025-10-09T00:00:00"/>
    <d v="2025-10-29T00:00:00"/>
    <s v="Settled"/>
    <n v="20"/>
    <n v="15"/>
    <s v="AGT067"/>
    <s v="Health"/>
    <s v="Manual Review"/>
    <n v="1"/>
    <s v="Valid"/>
    <x v="2"/>
    <x v="0"/>
  </r>
  <r>
    <x v="6754"/>
    <s v="CUST00449"/>
    <s v="POL02061"/>
    <x v="1"/>
    <s v="North"/>
    <n v="95148.479999999996"/>
    <d v="2025-11-01T00:00:00"/>
    <d v="2025-11-18T00:00:00"/>
    <s v="Settled"/>
    <n v="17"/>
    <n v="20"/>
    <s v="AGT020"/>
    <s v="Life"/>
    <s v="Standard"/>
    <n v="1"/>
    <s v="Valid"/>
    <x v="4"/>
    <x v="2"/>
  </r>
  <r>
    <x v="6755"/>
    <s v="CUST01091"/>
    <s v="POL00124"/>
    <x v="6"/>
    <s v="North"/>
    <n v="60972.09"/>
    <d v="2025-05-14T00:00:00"/>
    <d v="2025-05-21T00:00:00"/>
    <s v="Settled"/>
    <n v="7"/>
    <n v="12"/>
    <s v="AGT017"/>
    <s v="Home"/>
    <s v="Fast Track"/>
    <n v="1"/>
    <s v="Valid"/>
    <x v="0"/>
    <x v="2"/>
  </r>
  <r>
    <x v="6756"/>
    <s v="CUST01617"/>
    <s v="POL01890"/>
    <x v="3"/>
    <s v="East"/>
    <n v="46382.559999999998"/>
    <d v="2025-11-22T00:00:00"/>
    <d v="2025-12-05T00:00:00"/>
    <s v="Settled"/>
    <n v="13"/>
    <n v="10"/>
    <s v="AGT021"/>
    <s v="Motor"/>
    <s v="Standard"/>
    <n v="1"/>
    <s v="Valid"/>
    <x v="1"/>
    <x v="3"/>
  </r>
  <r>
    <x v="6757"/>
    <s v="CUST01547"/>
    <s v="POL00599"/>
    <x v="14"/>
    <s v="South"/>
    <n v="330168.64"/>
    <d v="2025-10-17T00:00:00"/>
    <m/>
    <s v="Pending"/>
    <n v="17"/>
    <n v="15"/>
    <s v="AGT012"/>
    <s v="Health"/>
    <s v="Standard"/>
    <n v="1"/>
    <s v="Valid"/>
    <x v="3"/>
    <x v="0"/>
  </r>
  <r>
    <x v="6758"/>
    <s v="CUST01096"/>
    <s v="POL01951"/>
    <x v="4"/>
    <s v="East"/>
    <n v="91290.08"/>
    <d v="2025-07-15T00:00:00"/>
    <d v="2025-08-02T00:00:00"/>
    <s v="Settled"/>
    <n v="18"/>
    <n v="15"/>
    <s v="AGT070"/>
    <s v="Health"/>
    <s v="Standard"/>
    <n v="1"/>
    <s v="Valid"/>
    <x v="4"/>
    <x v="3"/>
  </r>
  <r>
    <x v="6759"/>
    <s v="CUST00711"/>
    <s v="POL01319"/>
    <x v="2"/>
    <s v="North"/>
    <n v="457325.68"/>
    <d v="2025-07-31T00:00:00"/>
    <d v="2025-08-21T00:00:00"/>
    <s v="Settled"/>
    <n v="21"/>
    <n v="20"/>
    <s v="AGT073"/>
    <s v="Life"/>
    <s v="Standard"/>
    <n v="1"/>
    <s v="Valid"/>
    <x v="3"/>
    <x v="2"/>
  </r>
  <r>
    <x v="6760"/>
    <s v="CUST01528"/>
    <s v="POL01706"/>
    <x v="12"/>
    <s v="North"/>
    <n v="61331.17"/>
    <d v="2025-05-31T00:00:00"/>
    <d v="2025-06-01T00:00:00"/>
    <s v="Settled"/>
    <n v="1"/>
    <n v="7"/>
    <s v="AGT017"/>
    <s v="Travel"/>
    <s v="Standard"/>
    <n v="1"/>
    <s v="Valid"/>
    <x v="0"/>
    <x v="2"/>
  </r>
  <r>
    <x v="6761"/>
    <s v="CUST00040"/>
    <s v="POL01909"/>
    <x v="4"/>
    <s v="North"/>
    <n v="63462.45"/>
    <d v="2025-10-15T00:00:00"/>
    <d v="2025-11-20T00:00:00"/>
    <s v="Settled"/>
    <n v="36"/>
    <n v="15"/>
    <s v="AGT065"/>
    <s v="Health"/>
    <s v="Fraud Review"/>
    <n v="1"/>
    <s v="Valid"/>
    <x v="1"/>
    <x v="2"/>
  </r>
  <r>
    <x v="6762"/>
    <s v="CUST00590"/>
    <s v="POL02042"/>
    <x v="8"/>
    <s v="North"/>
    <n v="320243.42"/>
    <d v="2025-01-18T00:00:00"/>
    <m/>
    <s v="Under Review"/>
    <n v="27"/>
    <n v="20"/>
    <s v="AGT022"/>
    <s v="Life"/>
    <s v="Manual Review"/>
    <n v="1"/>
    <s v="Valid"/>
    <x v="4"/>
    <x v="2"/>
  </r>
  <r>
    <x v="6763"/>
    <s v="CUST01933"/>
    <s v="POL00017"/>
    <x v="4"/>
    <s v="West"/>
    <n v="100193.1"/>
    <d v="2025-06-05T00:00:00"/>
    <d v="2025-06-11T00:00:00"/>
    <s v="Settled"/>
    <n v="6"/>
    <n v="15"/>
    <s v="AGT033"/>
    <s v="Health"/>
    <s v="Standard"/>
    <n v="1"/>
    <s v="Valid"/>
    <x v="0"/>
    <x v="1"/>
  </r>
  <r>
    <x v="6764"/>
    <s v="CUST02070"/>
    <s v="POL03092"/>
    <x v="5"/>
    <s v="East"/>
    <n v="126059.18"/>
    <d v="2025-02-03T00:00:00"/>
    <d v="2025-02-16T00:00:00"/>
    <s v="Settled"/>
    <n v="13"/>
    <n v="15"/>
    <s v="AGT080"/>
    <s v="Health"/>
    <s v="Fast Track"/>
    <n v="1"/>
    <s v="Valid"/>
    <x v="1"/>
    <x v="3"/>
  </r>
  <r>
    <x v="6765"/>
    <s v="CUST01601"/>
    <s v="POL01841"/>
    <x v="3"/>
    <s v="West"/>
    <n v="59788.2"/>
    <d v="2025-01-09T00:00:00"/>
    <d v="2025-01-18T00:00:00"/>
    <s v="Settled"/>
    <n v="9"/>
    <n v="10"/>
    <s v="AGT051"/>
    <s v="Motor"/>
    <s v="Standard"/>
    <n v="1"/>
    <s v="Valid"/>
    <x v="3"/>
    <x v="1"/>
  </r>
  <r>
    <x v="6766"/>
    <s v="CUST00278"/>
    <s v="POL01623"/>
    <x v="5"/>
    <s v="Central"/>
    <n v="167541.57999999999"/>
    <d v="2025-11-11T00:00:00"/>
    <d v="2025-12-08T00:00:00"/>
    <s v="Settled"/>
    <n v="27"/>
    <n v="15"/>
    <s v="AGT065"/>
    <s v="Health"/>
    <s v="Fraud Review"/>
    <n v="1"/>
    <s v="Valid"/>
    <x v="1"/>
    <x v="4"/>
  </r>
  <r>
    <x v="6767"/>
    <s v="CUST00433"/>
    <s v="POL01212"/>
    <x v="0"/>
    <s v="North"/>
    <n v="133174.43"/>
    <d v="2025-08-08T00:00:00"/>
    <d v="2025-08-14T00:00:00"/>
    <s v="Settled"/>
    <n v="6"/>
    <n v="10"/>
    <s v="AGT035"/>
    <s v="Motor"/>
    <s v="Standard"/>
    <n v="1"/>
    <s v="Valid"/>
    <x v="1"/>
    <x v="2"/>
  </r>
  <r>
    <x v="6768"/>
    <s v="CUST01732"/>
    <s v="POL00335"/>
    <x v="0"/>
    <s v="Central"/>
    <n v="54063.37"/>
    <d v="2025-06-03T00:00:00"/>
    <m/>
    <s v="Under Review"/>
    <n v="7"/>
    <n v="10"/>
    <s v="AGT050"/>
    <s v="Motor"/>
    <s v="Standard"/>
    <n v="1"/>
    <s v="Valid"/>
    <x v="2"/>
    <x v="4"/>
  </r>
  <r>
    <x v="6769"/>
    <s v="CUST02286"/>
    <s v="POL02017"/>
    <x v="1"/>
    <s v="West"/>
    <n v="491363.94"/>
    <d v="2025-11-19T00:00:00"/>
    <m/>
    <s v="Pending"/>
    <n v="28"/>
    <n v="20"/>
    <s v="AGT022"/>
    <s v="Life"/>
    <s v="Fraud Review"/>
    <n v="1"/>
    <s v="Valid"/>
    <x v="4"/>
    <x v="1"/>
  </r>
  <r>
    <x v="6770"/>
    <s v="CUST00779"/>
    <s v="POL01163"/>
    <x v="14"/>
    <s v="West"/>
    <n v="109468.73"/>
    <d v="2025-01-31T00:00:00"/>
    <d v="2025-02-13T00:00:00"/>
    <s v="Settled"/>
    <n v="13"/>
    <n v="15"/>
    <s v="AGT059"/>
    <s v="Health"/>
    <s v="Standard"/>
    <n v="1"/>
    <s v="Valid"/>
    <x v="3"/>
    <x v="1"/>
  </r>
  <r>
    <x v="6771"/>
    <s v="CUST01346"/>
    <s v="POL02903"/>
    <x v="11"/>
    <s v="Central"/>
    <n v="366704.5"/>
    <d v="2025-11-07T00:00:00"/>
    <d v="2025-11-19T00:00:00"/>
    <s v="Settled"/>
    <n v="12"/>
    <n v="10"/>
    <s v="AGT079"/>
    <s v="Motor"/>
    <s v="Standard"/>
    <n v="1"/>
    <s v="Valid"/>
    <x v="1"/>
    <x v="4"/>
  </r>
  <r>
    <x v="6772"/>
    <s v="CUST00428"/>
    <s v="POL02106"/>
    <x v="6"/>
    <s v="North"/>
    <n v="196961.1"/>
    <d v="2025-06-11T00:00:00"/>
    <d v="2025-07-10T00:00:00"/>
    <s v="Settled"/>
    <n v="29"/>
    <n v="12"/>
    <s v="AGT013"/>
    <s v="Home"/>
    <s v="Fraud Review"/>
    <n v="1"/>
    <s v="Valid"/>
    <x v="1"/>
    <x v="2"/>
  </r>
  <r>
    <x v="6773"/>
    <s v="CUST00227"/>
    <s v="POL01411"/>
    <x v="0"/>
    <s v="East"/>
    <n v="83550.16"/>
    <d v="2025-02-20T00:00:00"/>
    <d v="2025-03-14T00:00:00"/>
    <s v="Settled"/>
    <n v="22"/>
    <n v="10"/>
    <s v="AGT044"/>
    <s v="Motor"/>
    <s v="Manual Review"/>
    <n v="1"/>
    <s v="Valid"/>
    <x v="0"/>
    <x v="3"/>
  </r>
  <r>
    <x v="6774"/>
    <s v="CUST01728"/>
    <s v="POL00102"/>
    <x v="8"/>
    <s v="East"/>
    <n v="207212.77"/>
    <d v="2025-04-09T00:00:00"/>
    <d v="2025-04-26T00:00:00"/>
    <s v="Settled"/>
    <n v="17"/>
    <n v="20"/>
    <s v="AGT022"/>
    <s v="Life"/>
    <s v="Fast Track"/>
    <n v="1"/>
    <s v="Valid"/>
    <x v="2"/>
    <x v="3"/>
  </r>
  <r>
    <x v="6775"/>
    <s v="CUST01669"/>
    <s v="POL01775"/>
    <x v="14"/>
    <s v="West"/>
    <n v="43390.58"/>
    <d v="2025-06-13T00:00:00"/>
    <d v="2025-07-09T00:00:00"/>
    <s v="Settled"/>
    <n v="26"/>
    <n v="15"/>
    <s v="AGT052"/>
    <s v="Health"/>
    <s v="Manual Review"/>
    <n v="1"/>
    <s v="Valid"/>
    <x v="1"/>
    <x v="1"/>
  </r>
  <r>
    <x v="6776"/>
    <s v="CUST01487"/>
    <s v="POL02706"/>
    <x v="0"/>
    <s v="South"/>
    <n v="91599.25"/>
    <d v="2025-09-27T00:00:00"/>
    <d v="2025-10-10T00:00:00"/>
    <s v="Settled"/>
    <n v="13"/>
    <n v="10"/>
    <s v="AGT037"/>
    <s v="Motor"/>
    <s v="Standard"/>
    <n v="1"/>
    <s v="Valid"/>
    <x v="3"/>
    <x v="0"/>
  </r>
  <r>
    <x v="6777"/>
    <s v="CUST00284"/>
    <s v="POL01481"/>
    <x v="12"/>
    <s v="North"/>
    <n v="9882.99"/>
    <d v="2025-10-19T00:00:00"/>
    <d v="2025-11-04T00:00:00"/>
    <s v="Settled"/>
    <n v="16"/>
    <n v="7"/>
    <s v="AGT033"/>
    <s v="Travel"/>
    <s v="Manual Review"/>
    <n v="1"/>
    <s v="Valid"/>
    <x v="3"/>
    <x v="2"/>
  </r>
  <r>
    <x v="6778"/>
    <s v="CUST02444"/>
    <s v="POL02081"/>
    <x v="4"/>
    <s v="Central"/>
    <n v="244253.21"/>
    <d v="2025-02-12T00:00:00"/>
    <d v="2025-03-17T00:00:00"/>
    <s v="Settled"/>
    <n v="33"/>
    <n v="15"/>
    <s v="AGT032"/>
    <s v="Health"/>
    <s v="Fraud Review"/>
    <n v="1"/>
    <s v="Valid"/>
    <x v="4"/>
    <x v="4"/>
  </r>
  <r>
    <x v="6779"/>
    <s v="CUST00739"/>
    <s v="POL00380"/>
    <x v="12"/>
    <s v="East"/>
    <n v="7866.41"/>
    <d v="2025-05-20T00:00:00"/>
    <m/>
    <s v="Under Review"/>
    <n v="12"/>
    <n v="7"/>
    <s v="AGT041"/>
    <s v="Travel"/>
    <s v="Standard"/>
    <n v="1"/>
    <s v="Valid"/>
    <x v="3"/>
    <x v="3"/>
  </r>
  <r>
    <x v="6780"/>
    <s v="CUST02438"/>
    <s v="POL01302"/>
    <x v="7"/>
    <s v="South"/>
    <n v="15367.25"/>
    <d v="2025-05-17T00:00:00"/>
    <d v="2025-05-24T00:00:00"/>
    <s v="Settled"/>
    <n v="7"/>
    <n v="7"/>
    <s v="AGT017"/>
    <s v="Travel"/>
    <s v="Standard"/>
    <n v="1"/>
    <s v="Valid"/>
    <x v="0"/>
    <x v="0"/>
  </r>
  <r>
    <x v="6781"/>
    <s v="CUST00044"/>
    <s v="POL02538"/>
    <x v="7"/>
    <s v="North"/>
    <n v="57466.87"/>
    <d v="2025-06-23T00:00:00"/>
    <d v="2025-07-09T00:00:00"/>
    <s v="Settled"/>
    <n v="16"/>
    <n v="7"/>
    <s v="AGT024"/>
    <s v="Travel"/>
    <s v="Manual Review"/>
    <n v="1"/>
    <s v="Valid"/>
    <x v="3"/>
    <x v="2"/>
  </r>
  <r>
    <x v="6782"/>
    <s v="CUST02376"/>
    <s v="POL01356"/>
    <x v="2"/>
    <s v="East"/>
    <n v="293173.45"/>
    <d v="2025-07-05T00:00:00"/>
    <d v="2025-08-05T00:00:00"/>
    <s v="Settled"/>
    <n v="31"/>
    <n v="20"/>
    <s v="AGT006"/>
    <s v="Life"/>
    <s v="Fraud Review"/>
    <n v="1"/>
    <s v="Valid"/>
    <x v="1"/>
    <x v="3"/>
  </r>
  <r>
    <x v="6783"/>
    <s v="CUST00541"/>
    <s v="POL02833"/>
    <x v="14"/>
    <s v="North"/>
    <n v="95738.51"/>
    <d v="2025-11-30T00:00:00"/>
    <d v="2025-12-12T00:00:00"/>
    <s v="Settled"/>
    <n v="12"/>
    <n v="15"/>
    <s v="AGT035"/>
    <s v="Health"/>
    <s v="Standard"/>
    <n v="1"/>
    <s v="Valid"/>
    <x v="3"/>
    <x v="2"/>
  </r>
  <r>
    <x v="6784"/>
    <s v="CUST00239"/>
    <s v="POL01311"/>
    <x v="8"/>
    <s v="North"/>
    <n v="191889.18"/>
    <d v="2025-03-31T00:00:00"/>
    <d v="2025-04-25T00:00:00"/>
    <s v="Settled"/>
    <n v="25"/>
    <n v="20"/>
    <s v="AGT049"/>
    <s v="Life"/>
    <s v="Manual Review"/>
    <n v="1"/>
    <s v="Valid"/>
    <x v="0"/>
    <x v="2"/>
  </r>
  <r>
    <x v="6785"/>
    <s v="CUST01943"/>
    <s v="POL02597"/>
    <x v="6"/>
    <s v="Central"/>
    <n v="101244.74"/>
    <d v="2025-06-11T00:00:00"/>
    <d v="2025-06-23T00:00:00"/>
    <s v="Settled"/>
    <n v="12"/>
    <n v="12"/>
    <s v="AGT051"/>
    <s v="Home"/>
    <s v="Standard"/>
    <n v="1"/>
    <s v="Valid"/>
    <x v="4"/>
    <x v="4"/>
  </r>
  <r>
    <x v="6786"/>
    <s v="CUST00449"/>
    <s v="POL02061"/>
    <x v="8"/>
    <s v="North"/>
    <n v="468024.41"/>
    <d v="2025-04-02T00:00:00"/>
    <d v="2025-05-01T00:00:00"/>
    <s v="Settled"/>
    <n v="29"/>
    <n v="20"/>
    <s v="AGT017"/>
    <s v="Life"/>
    <s v="Standard"/>
    <n v="1"/>
    <s v="Valid"/>
    <x v="4"/>
    <x v="2"/>
  </r>
  <r>
    <x v="6787"/>
    <s v="CUST01291"/>
    <s v="POL03033"/>
    <x v="11"/>
    <s v="North"/>
    <n v="37841.97"/>
    <d v="2025-03-05T00:00:00"/>
    <d v="2025-03-25T00:00:00"/>
    <s v="Settled"/>
    <n v="20"/>
    <n v="10"/>
    <s v="AGT065"/>
    <s v="Motor"/>
    <s v="Manual Review"/>
    <n v="1"/>
    <s v="Valid"/>
    <x v="3"/>
    <x v="2"/>
  </r>
  <r>
    <x v="6788"/>
    <s v="CUST01528"/>
    <s v="POL01706"/>
    <x v="10"/>
    <s v="West"/>
    <n v="25301.38"/>
    <d v="2025-05-14T00:00:00"/>
    <d v="2025-05-15T00:00:00"/>
    <s v="Settled"/>
    <n v="1"/>
    <n v="7"/>
    <s v="AGT034"/>
    <s v="Travel"/>
    <s v="Standard"/>
    <n v="1"/>
    <s v="Valid"/>
    <x v="0"/>
    <x v="1"/>
  </r>
  <r>
    <x v="6789"/>
    <s v="CUST01573"/>
    <s v="POL01498"/>
    <x v="7"/>
    <s v="North"/>
    <n v="30103.42"/>
    <d v="2025-01-13T00:00:00"/>
    <d v="2025-01-24T00:00:00"/>
    <s v="Settled"/>
    <n v="11"/>
    <n v="7"/>
    <s v="AGT065"/>
    <s v="Travel"/>
    <s v="Standard"/>
    <n v="1"/>
    <s v="Valid"/>
    <x v="3"/>
    <x v="2"/>
  </r>
  <r>
    <x v="6790"/>
    <s v="CUST00258"/>
    <s v="POL01132"/>
    <x v="3"/>
    <s v="North"/>
    <n v="54509.279999999999"/>
    <d v="2025-09-18T00:00:00"/>
    <d v="2025-10-07T00:00:00"/>
    <s v="Settled"/>
    <n v="19"/>
    <n v="10"/>
    <s v="AGT066"/>
    <s v="Motor"/>
    <s v="Manual Review"/>
    <n v="1"/>
    <s v="Valid"/>
    <x v="0"/>
    <x v="2"/>
  </r>
  <r>
    <x v="6791"/>
    <s v="CUST01097"/>
    <s v="POL02088"/>
    <x v="14"/>
    <s v="East"/>
    <n v="138476.72"/>
    <d v="2025-06-04T00:00:00"/>
    <d v="2025-06-16T00:00:00"/>
    <s v="Settled"/>
    <n v="12"/>
    <n v="15"/>
    <s v="AGT001"/>
    <s v="Health"/>
    <s v="Standard"/>
    <n v="1"/>
    <s v="Valid"/>
    <x v="4"/>
    <x v="3"/>
  </r>
  <r>
    <x v="6792"/>
    <s v="CUST00545"/>
    <s v="POL03137"/>
    <x v="1"/>
    <s v="West"/>
    <n v="404405.43"/>
    <d v="2025-05-28T00:00:00"/>
    <m/>
    <s v="Under Review"/>
    <n v="15"/>
    <n v="20"/>
    <s v="AGT004"/>
    <s v="Life"/>
    <s v="Fast Track"/>
    <n v="1"/>
    <s v="Valid"/>
    <x v="0"/>
    <x v="1"/>
  </r>
  <r>
    <x v="6793"/>
    <s v="CUST00218"/>
    <s v="POL00539"/>
    <x v="3"/>
    <s v="South"/>
    <n v="102768.16"/>
    <d v="2025-06-21T00:00:00"/>
    <d v="2025-06-27T00:00:00"/>
    <s v="Settled"/>
    <n v="6"/>
    <n v="12"/>
    <s v="AGT043"/>
    <s v="Home"/>
    <s v="Fast Track"/>
    <n v="1"/>
    <s v="Valid"/>
    <x v="4"/>
    <x v="0"/>
  </r>
  <r>
    <x v="6794"/>
    <s v="CUST01225"/>
    <s v="POL02997"/>
    <x v="11"/>
    <s v="West"/>
    <n v="21444.87"/>
    <d v="2025-06-23T00:00:00"/>
    <d v="2025-07-08T00:00:00"/>
    <s v="Rejected"/>
    <n v="15"/>
    <n v="10"/>
    <s v="AGT068"/>
    <s v="Motor"/>
    <s v="Manual Review"/>
    <n v="1"/>
    <s v="Valid"/>
    <x v="0"/>
    <x v="1"/>
  </r>
  <r>
    <x v="6795"/>
    <s v="CUST01676"/>
    <s v="POL03126"/>
    <x v="5"/>
    <s v="West"/>
    <n v="183248.25"/>
    <d v="2025-11-04T00:00:00"/>
    <d v="2025-11-27T00:00:00"/>
    <s v="Settled"/>
    <n v="23"/>
    <n v="15"/>
    <s v="AGT030"/>
    <s v="Health"/>
    <s v="Fraud Review"/>
    <n v="1"/>
    <s v="Valid"/>
    <x v="1"/>
    <x v="1"/>
  </r>
  <r>
    <x v="6796"/>
    <s v="CUST01685"/>
    <s v="POL02461"/>
    <x v="6"/>
    <s v="West"/>
    <n v="60343.03"/>
    <d v="2025-07-15T00:00:00"/>
    <d v="2025-07-25T00:00:00"/>
    <s v="Rejected"/>
    <n v="10"/>
    <n v="12"/>
    <s v="AGT049"/>
    <s v="Home"/>
    <s v="Fast Track"/>
    <n v="1"/>
    <s v="Valid"/>
    <x v="4"/>
    <x v="1"/>
  </r>
  <r>
    <x v="6797"/>
    <s v="CUST01305"/>
    <s v="POL01858"/>
    <x v="3"/>
    <s v="East"/>
    <n v="348945.35"/>
    <d v="2025-09-22T00:00:00"/>
    <d v="2025-10-24T00:00:00"/>
    <s v="Settled"/>
    <n v="32"/>
    <n v="12"/>
    <s v="AGT049"/>
    <s v="Home"/>
    <s v="Manual Review"/>
    <n v="1"/>
    <s v="Valid"/>
    <x v="2"/>
    <x v="3"/>
  </r>
  <r>
    <x v="6798"/>
    <s v="CUST01901"/>
    <s v="POL02762"/>
    <x v="7"/>
    <s v="West"/>
    <n v="17323.28"/>
    <d v="2025-10-02T00:00:00"/>
    <d v="2025-10-18T00:00:00"/>
    <s v="Rejected"/>
    <n v="16"/>
    <n v="7"/>
    <s v="AGT061"/>
    <s v="Travel"/>
    <s v="Fraud Review"/>
    <n v="1"/>
    <s v="Valid"/>
    <x v="0"/>
    <x v="1"/>
  </r>
  <r>
    <x v="6799"/>
    <s v="CUST00416"/>
    <s v="POL00838"/>
    <x v="14"/>
    <s v="North"/>
    <n v="100267.64"/>
    <d v="2025-01-21T00:00:00"/>
    <d v="2025-01-28T00:00:00"/>
    <s v="Rejected"/>
    <n v="7"/>
    <n v="15"/>
    <s v="AGT071"/>
    <s v="Health"/>
    <s v="Standard"/>
    <n v="1"/>
    <s v="Valid"/>
    <x v="2"/>
    <x v="2"/>
  </r>
  <r>
    <x v="6800"/>
    <s v="CUST01866"/>
    <s v="POL02029"/>
    <x v="8"/>
    <s v="East"/>
    <n v="453563.27"/>
    <d v="2025-09-26T00:00:00"/>
    <d v="2025-10-30T00:00:00"/>
    <s v="Settled"/>
    <n v="34"/>
    <n v="20"/>
    <s v="AGT046"/>
    <s v="Life"/>
    <s v="Fraud Review"/>
    <n v="1"/>
    <s v="Valid"/>
    <x v="2"/>
    <x v="3"/>
  </r>
  <r>
    <x v="6801"/>
    <s v="CUST01804"/>
    <s v="POL02578"/>
    <x v="1"/>
    <s v="North"/>
    <n v="264009.57"/>
    <d v="2025-09-30T00:00:00"/>
    <d v="2025-10-25T00:00:00"/>
    <s v="Settled"/>
    <n v="25"/>
    <n v="20"/>
    <s v="AGT063"/>
    <s v="Life"/>
    <s v="Standard"/>
    <n v="1"/>
    <s v="Valid"/>
    <x v="3"/>
    <x v="2"/>
  </r>
  <r>
    <x v="6802"/>
    <s v="CUST00074"/>
    <s v="POL02577"/>
    <x v="6"/>
    <s v="South"/>
    <n v="134726.82"/>
    <d v="2025-08-01T00:00:00"/>
    <d v="2025-08-09T00:00:00"/>
    <s v="Settled"/>
    <n v="8"/>
    <n v="12"/>
    <s v="AGT049"/>
    <s v="Home"/>
    <s v="Standard"/>
    <n v="1"/>
    <s v="Valid"/>
    <x v="0"/>
    <x v="0"/>
  </r>
  <r>
    <x v="6803"/>
    <s v="CUST01779"/>
    <s v="POL01877"/>
    <x v="3"/>
    <s v="Central"/>
    <n v="54095.13"/>
    <d v="2025-01-24T00:00:00"/>
    <d v="2025-02-12T00:00:00"/>
    <s v="Settled"/>
    <n v="19"/>
    <n v="10"/>
    <s v="AGT027"/>
    <s v="Motor"/>
    <s v="Manual Review"/>
    <n v="1"/>
    <s v="Valid"/>
    <x v="3"/>
    <x v="4"/>
  </r>
  <r>
    <x v="6804"/>
    <s v="CUST00991"/>
    <s v="POL01234"/>
    <x v="3"/>
    <s v="North"/>
    <n v="375572.32"/>
    <d v="2025-01-03T00:00:00"/>
    <d v="2025-01-12T00:00:00"/>
    <s v="Settled"/>
    <n v="9"/>
    <n v="12"/>
    <s v="AGT046"/>
    <s v="Home"/>
    <s v="Standard"/>
    <n v="1"/>
    <s v="Valid"/>
    <x v="1"/>
    <x v="2"/>
  </r>
  <r>
    <x v="6805"/>
    <s v="CUST01009"/>
    <s v="POL03039"/>
    <x v="0"/>
    <s v="South"/>
    <n v="74129.97"/>
    <d v="2025-01-05T00:00:00"/>
    <d v="2025-01-20T00:00:00"/>
    <s v="Rejected"/>
    <n v="15"/>
    <n v="10"/>
    <s v="AGT060"/>
    <s v="Motor"/>
    <s v="Standard"/>
    <n v="1"/>
    <s v="Valid"/>
    <x v="0"/>
    <x v="0"/>
  </r>
  <r>
    <x v="6806"/>
    <s v="CUST01632"/>
    <s v="POL02156"/>
    <x v="17"/>
    <s v="North"/>
    <n v="101984.31"/>
    <d v="2025-08-22T00:00:00"/>
    <m/>
    <s v="Pending"/>
    <n v="16"/>
    <n v="12"/>
    <s v="AGT072"/>
    <s v="Home"/>
    <s v="Manual Review"/>
    <n v="1"/>
    <s v="Valid"/>
    <x v="0"/>
    <x v="2"/>
  </r>
  <r>
    <x v="6807"/>
    <s v="CUST02078"/>
    <s v="POL02464"/>
    <x v="6"/>
    <s v="East"/>
    <n v="128924.26"/>
    <d v="2025-07-02T00:00:00"/>
    <m/>
    <s v="Pending"/>
    <n v="14"/>
    <n v="12"/>
    <s v="AGT009"/>
    <s v="Home"/>
    <s v="Standard"/>
    <n v="1"/>
    <s v="Valid"/>
    <x v="2"/>
    <x v="3"/>
  </r>
  <r>
    <x v="6808"/>
    <s v="CUST02296"/>
    <s v="POL01995"/>
    <x v="2"/>
    <s v="West"/>
    <n v="626237.91"/>
    <d v="2025-05-03T00:00:00"/>
    <m/>
    <s v="Under Review"/>
    <n v="12"/>
    <n v="20"/>
    <s v="AGT027"/>
    <s v="Life"/>
    <s v="Fast Track"/>
    <n v="1"/>
    <s v="Valid"/>
    <x v="2"/>
    <x v="1"/>
  </r>
  <r>
    <x v="6809"/>
    <s v="CUST01812"/>
    <s v="POL02808"/>
    <x v="8"/>
    <s v="South"/>
    <n v="386664.54"/>
    <d v="2025-06-26T00:00:00"/>
    <d v="2025-07-07T00:00:00"/>
    <s v="Settled"/>
    <n v="11"/>
    <n v="20"/>
    <s v="AGT011"/>
    <s v="Life"/>
    <s v="Fast Track"/>
    <n v="1"/>
    <s v="Valid"/>
    <x v="0"/>
    <x v="0"/>
  </r>
  <r>
    <x v="6810"/>
    <s v="CUST00449"/>
    <s v="POL01529"/>
    <x v="5"/>
    <s v="West"/>
    <n v="95762.47"/>
    <d v="2025-05-31T00:00:00"/>
    <d v="2025-06-18T00:00:00"/>
    <s v="Settled"/>
    <n v="18"/>
    <n v="15"/>
    <s v="AGT014"/>
    <s v="Health"/>
    <s v="Manual Review"/>
    <n v="1"/>
    <s v="Valid"/>
    <x v="4"/>
    <x v="1"/>
  </r>
  <r>
    <x v="6811"/>
    <s v="CUST00546"/>
    <s v="POL01750"/>
    <x v="2"/>
    <s v="East"/>
    <n v="118068.16"/>
    <d v="2025-04-16T00:00:00"/>
    <m/>
    <s v="Pending"/>
    <n v="19"/>
    <n v="20"/>
    <s v="AGT019"/>
    <s v="Life"/>
    <s v="Standard"/>
    <n v="1"/>
    <s v="Valid"/>
    <x v="4"/>
    <x v="3"/>
  </r>
  <r>
    <x v="6812"/>
    <s v="CUST00994"/>
    <s v="POL02573"/>
    <x v="10"/>
    <s v="Central"/>
    <n v="63571.97"/>
    <d v="2025-09-12T00:00:00"/>
    <d v="2025-09-30T00:00:00"/>
    <s v="Settled"/>
    <n v="18"/>
    <n v="7"/>
    <s v="AGT073"/>
    <s v="Travel"/>
    <s v="Manual Review"/>
    <n v="1"/>
    <s v="Valid"/>
    <x v="1"/>
    <x v="4"/>
  </r>
  <r>
    <x v="6813"/>
    <s v="CUST01173"/>
    <s v="POL01656"/>
    <x v="4"/>
    <s v="West"/>
    <n v="106733.16"/>
    <d v="2025-06-03T00:00:00"/>
    <d v="2025-06-07T00:00:00"/>
    <s v="Settled"/>
    <n v="4"/>
    <n v="15"/>
    <s v="AGT032"/>
    <s v="Health"/>
    <s v="Standard"/>
    <n v="1"/>
    <s v="Valid"/>
    <x v="3"/>
    <x v="1"/>
  </r>
  <r>
    <x v="6814"/>
    <s v="CUST00531"/>
    <s v="POL00784"/>
    <x v="5"/>
    <s v="North"/>
    <n v="63634.46"/>
    <d v="2025-07-02T00:00:00"/>
    <d v="2025-07-17T00:00:00"/>
    <s v="Settled"/>
    <n v="15"/>
    <n v="15"/>
    <s v="AGT074"/>
    <s v="Health"/>
    <s v="Manual Review"/>
    <n v="1"/>
    <s v="Valid"/>
    <x v="0"/>
    <x v="2"/>
  </r>
  <r>
    <x v="6815"/>
    <s v="CUST01755"/>
    <s v="POL02424"/>
    <x v="14"/>
    <s v="Central"/>
    <n v="105110.96"/>
    <d v="2025-11-04T00:00:00"/>
    <m/>
    <s v="Pending"/>
    <n v="11"/>
    <n v="15"/>
    <s v="AGT041"/>
    <s v="Health"/>
    <s v="Standard"/>
    <n v="1"/>
    <s v="Valid"/>
    <x v="0"/>
    <x v="4"/>
  </r>
  <r>
    <x v="6816"/>
    <s v="CUST00004"/>
    <s v="POL01202"/>
    <x v="3"/>
    <s v="North"/>
    <n v="160527.51"/>
    <d v="2025-10-31T00:00:00"/>
    <d v="2025-11-09T00:00:00"/>
    <s v="Settled"/>
    <n v="9"/>
    <n v="10"/>
    <s v="AGT002"/>
    <s v="Motor"/>
    <s v="Standard"/>
    <n v="1"/>
    <s v="Valid"/>
    <x v="0"/>
    <x v="2"/>
  </r>
  <r>
    <x v="6817"/>
    <s v="CUST00353"/>
    <s v="POL00337"/>
    <x v="5"/>
    <s v="East"/>
    <n v="135292.38"/>
    <d v="2025-08-14T00:00:00"/>
    <d v="2025-08-24T00:00:00"/>
    <s v="Settled"/>
    <n v="10"/>
    <n v="15"/>
    <s v="AGT032"/>
    <s v="Health"/>
    <s v="Standard"/>
    <n v="1"/>
    <s v="Valid"/>
    <x v="0"/>
    <x v="3"/>
  </r>
  <r>
    <x v="6818"/>
    <s v="CUST01785"/>
    <s v="POL01193"/>
    <x v="3"/>
    <s v="North"/>
    <n v="395455.82"/>
    <d v="2025-10-29T00:00:00"/>
    <d v="2025-11-08T00:00:00"/>
    <s v="Rejected"/>
    <n v="10"/>
    <n v="12"/>
    <s v="AGT059"/>
    <s v="Home"/>
    <s v="Fast Track"/>
    <n v="1"/>
    <s v="Valid"/>
    <x v="4"/>
    <x v="2"/>
  </r>
  <r>
    <x v="6819"/>
    <s v="CUST01152"/>
    <s v="POL00173"/>
    <x v="12"/>
    <s v="South"/>
    <n v="52959.48"/>
    <d v="2025-04-25T00:00:00"/>
    <d v="2025-04-27T00:00:00"/>
    <s v="Settled"/>
    <n v="2"/>
    <n v="7"/>
    <s v="AGT051"/>
    <s v="Travel"/>
    <s v="Standard"/>
    <n v="1"/>
    <s v="Valid"/>
    <x v="2"/>
    <x v="0"/>
  </r>
  <r>
    <x v="6820"/>
    <s v="CUST00553"/>
    <s v="POL02811"/>
    <x v="2"/>
    <s v="Central"/>
    <n v="85599.66"/>
    <d v="2025-05-04T00:00:00"/>
    <d v="2025-05-21T00:00:00"/>
    <s v="Settled"/>
    <n v="17"/>
    <n v="20"/>
    <s v="AGT030"/>
    <s v="Life"/>
    <s v="Standard"/>
    <n v="1"/>
    <s v="Valid"/>
    <x v="0"/>
    <x v="4"/>
  </r>
  <r>
    <x v="6821"/>
    <s v="CUST01920"/>
    <s v="POL03148"/>
    <x v="2"/>
    <s v="West"/>
    <n v="680884.37"/>
    <d v="2025-11-08T00:00:00"/>
    <m/>
    <s v="Pending"/>
    <n v="15"/>
    <n v="20"/>
    <s v="AGT010"/>
    <s v="Life"/>
    <s v="Standard"/>
    <n v="1"/>
    <s v="Valid"/>
    <x v="1"/>
    <x v="1"/>
  </r>
  <r>
    <x v="6822"/>
    <s v="CUST02072"/>
    <s v="POL00854"/>
    <x v="14"/>
    <s v="East"/>
    <n v="27373.18"/>
    <d v="2025-10-24T00:00:00"/>
    <d v="2025-11-04T00:00:00"/>
    <s v="Settled"/>
    <n v="11"/>
    <n v="15"/>
    <s v="AGT061"/>
    <s v="Health"/>
    <s v="Standard"/>
    <n v="1"/>
    <s v="Valid"/>
    <x v="4"/>
    <x v="3"/>
  </r>
  <r>
    <x v="6823"/>
    <s v="CUST02046"/>
    <s v="POL02933"/>
    <x v="11"/>
    <s v="Central"/>
    <n v="156412.76999999999"/>
    <d v="2025-02-24T00:00:00"/>
    <d v="2025-03-05T00:00:00"/>
    <s v="Settled"/>
    <n v="9"/>
    <n v="10"/>
    <s v="AGT042"/>
    <s v="Motor"/>
    <s v="Fast Track"/>
    <n v="1"/>
    <s v="Valid"/>
    <x v="3"/>
    <x v="4"/>
  </r>
  <r>
    <x v="6824"/>
    <s v="CUST01601"/>
    <s v="POL02277"/>
    <x v="9"/>
    <s v="South"/>
    <n v="195546.97"/>
    <d v="2025-01-03T00:00:00"/>
    <d v="2025-01-16T00:00:00"/>
    <s v="Settled"/>
    <n v="13"/>
    <n v="12"/>
    <s v="AGT064"/>
    <s v="Home"/>
    <s v="Standard"/>
    <n v="1"/>
    <s v="Valid"/>
    <x v="3"/>
    <x v="0"/>
  </r>
  <r>
    <x v="6825"/>
    <s v="CUST02270"/>
    <s v="POL03059"/>
    <x v="3"/>
    <s v="North"/>
    <n v="193710.19"/>
    <d v="2025-02-28T00:00:00"/>
    <d v="2025-03-12T00:00:00"/>
    <s v="Settled"/>
    <n v="12"/>
    <n v="10"/>
    <s v="AGT022"/>
    <s v="Motor"/>
    <s v="Standard"/>
    <n v="1"/>
    <s v="Valid"/>
    <x v="0"/>
    <x v="2"/>
  </r>
  <r>
    <x v="6826"/>
    <s v="CUST01446"/>
    <s v="POL00521"/>
    <x v="11"/>
    <s v="West"/>
    <n v="86683.53"/>
    <d v="2025-09-11T00:00:00"/>
    <d v="2025-09-28T00:00:00"/>
    <s v="Settled"/>
    <n v="17"/>
    <n v="10"/>
    <s v="AGT013"/>
    <s v="Motor"/>
    <s v="Standard"/>
    <n v="1"/>
    <s v="Valid"/>
    <x v="4"/>
    <x v="1"/>
  </r>
  <r>
    <x v="6827"/>
    <s v="CUST00370"/>
    <s v="POL00200"/>
    <x v="3"/>
    <s v="North"/>
    <n v="132491.65"/>
    <d v="2025-03-19T00:00:00"/>
    <d v="2025-04-10T00:00:00"/>
    <s v="Settled"/>
    <n v="22"/>
    <n v="12"/>
    <s v="AGT030"/>
    <s v="Home"/>
    <s v="Manual Review"/>
    <n v="1"/>
    <s v="Valid"/>
    <x v="2"/>
    <x v="2"/>
  </r>
  <r>
    <x v="6828"/>
    <s v="CUST00340"/>
    <s v="POL02945"/>
    <x v="0"/>
    <s v="West"/>
    <n v="145403.35"/>
    <d v="2025-11-26T00:00:00"/>
    <d v="2025-12-10T00:00:00"/>
    <s v="Settled"/>
    <n v="14"/>
    <n v="10"/>
    <s v="AGT020"/>
    <s v="Motor"/>
    <s v="Manual Review"/>
    <n v="1"/>
    <s v="Valid"/>
    <x v="2"/>
    <x v="1"/>
  </r>
  <r>
    <x v="6829"/>
    <s v="CUST00594"/>
    <s v="POL00862"/>
    <x v="10"/>
    <s v="North"/>
    <n v="13961.11"/>
    <d v="2025-03-19T00:00:00"/>
    <d v="2025-04-15T00:00:00"/>
    <s v="Settled"/>
    <n v="27"/>
    <n v="7"/>
    <s v="AGT041"/>
    <s v="Travel"/>
    <s v="Fraud Review"/>
    <n v="1"/>
    <s v="Valid"/>
    <x v="4"/>
    <x v="2"/>
  </r>
  <r>
    <x v="6830"/>
    <s v="CUST00040"/>
    <s v="POL01909"/>
    <x v="5"/>
    <s v="South"/>
    <n v="87256.62"/>
    <d v="2025-02-26T00:00:00"/>
    <m/>
    <s v="Under Review"/>
    <n v="28"/>
    <n v="15"/>
    <s v="AGT041"/>
    <s v="Health"/>
    <s v="Fraud Review"/>
    <n v="1"/>
    <s v="Valid"/>
    <x v="1"/>
    <x v="0"/>
  </r>
  <r>
    <x v="6831"/>
    <s v="CUST01855"/>
    <s v="POL02885"/>
    <x v="14"/>
    <s v="South"/>
    <n v="73196.33"/>
    <d v="2025-01-24T00:00:00"/>
    <m/>
    <s v="Under Review"/>
    <n v="7"/>
    <n v="15"/>
    <s v="AGT011"/>
    <s v="Health"/>
    <s v="Standard"/>
    <n v="1"/>
    <s v="Valid"/>
    <x v="4"/>
    <x v="0"/>
  </r>
  <r>
    <x v="6832"/>
    <s v="CUST00934"/>
    <s v="POL01098"/>
    <x v="0"/>
    <s v="South"/>
    <n v="49167.09"/>
    <d v="2025-11-14T00:00:00"/>
    <m/>
    <s v="Under Review"/>
    <n v="2"/>
    <n v="10"/>
    <s v="AGT038"/>
    <s v="Motor"/>
    <s v="Fast Track"/>
    <n v="1"/>
    <s v="Valid"/>
    <x v="3"/>
    <x v="0"/>
  </r>
  <r>
    <x v="6833"/>
    <s v="CUST00739"/>
    <s v="POL00287"/>
    <x v="4"/>
    <s v="South"/>
    <n v="58656.46"/>
    <d v="2025-04-14T00:00:00"/>
    <d v="2025-05-10T00:00:00"/>
    <s v="Settled"/>
    <n v="26"/>
    <n v="15"/>
    <s v="AGT032"/>
    <s v="Health"/>
    <s v="Fraud Review"/>
    <n v="1"/>
    <s v="Valid"/>
    <x v="3"/>
    <x v="0"/>
  </r>
  <r>
    <x v="6834"/>
    <s v="CUST00293"/>
    <s v="POL02533"/>
    <x v="2"/>
    <s v="North"/>
    <n v="332459.07"/>
    <d v="2025-10-02T00:00:00"/>
    <m/>
    <s v="Under Review"/>
    <n v="30"/>
    <n v="20"/>
    <s v="AGT042"/>
    <s v="Life"/>
    <s v="Manual Review"/>
    <n v="1"/>
    <s v="Valid"/>
    <x v="0"/>
    <x v="2"/>
  </r>
  <r>
    <x v="6835"/>
    <s v="CUST02079"/>
    <s v="POL01445"/>
    <x v="14"/>
    <s v="North"/>
    <n v="135578.20000000001"/>
    <d v="2025-07-03T00:00:00"/>
    <m/>
    <s v="Pending"/>
    <n v="11"/>
    <n v="15"/>
    <s v="AGT061"/>
    <s v="Health"/>
    <s v="Standard"/>
    <n v="1"/>
    <s v="Valid"/>
    <x v="1"/>
    <x v="2"/>
  </r>
  <r>
    <x v="6836"/>
    <s v="CUST02440"/>
    <s v="POL00073"/>
    <x v="1"/>
    <s v="West"/>
    <n v="788814.12"/>
    <d v="2025-02-23T00:00:00"/>
    <d v="2025-03-16T00:00:00"/>
    <s v="Rejected"/>
    <n v="21"/>
    <n v="20"/>
    <s v="AGT037"/>
    <s v="Life"/>
    <s v="Manual Review"/>
    <n v="1"/>
    <s v="Valid"/>
    <x v="2"/>
    <x v="1"/>
  </r>
  <r>
    <x v="6837"/>
    <s v="CUST00054"/>
    <s v="POL01093"/>
    <x v="8"/>
    <s v="East"/>
    <n v="249302.16"/>
    <d v="2025-03-16T00:00:00"/>
    <m/>
    <s v="Under Review"/>
    <n v="32"/>
    <n v="20"/>
    <s v="AGT023"/>
    <s v="Life"/>
    <s v="Manual Review"/>
    <n v="1"/>
    <s v="Valid"/>
    <x v="4"/>
    <x v="3"/>
  </r>
  <r>
    <x v="6838"/>
    <s v="CUST00687"/>
    <s v="POL01697"/>
    <x v="1"/>
    <s v="North"/>
    <n v="236250.01"/>
    <d v="2025-01-29T00:00:00"/>
    <d v="2025-02-13T00:00:00"/>
    <s v="Settled"/>
    <n v="15"/>
    <n v="20"/>
    <s v="AGT073"/>
    <s v="Life"/>
    <s v="Standard"/>
    <n v="1"/>
    <s v="Valid"/>
    <x v="0"/>
    <x v="2"/>
  </r>
  <r>
    <x v="6839"/>
    <s v="CUST01716"/>
    <s v="POL02816"/>
    <x v="12"/>
    <s v="North"/>
    <n v="4794.91"/>
    <d v="2025-02-05T00:00:00"/>
    <d v="2025-02-12T00:00:00"/>
    <s v="Settled"/>
    <n v="7"/>
    <n v="7"/>
    <s v="AGT062"/>
    <s v="Travel"/>
    <s v="Standard"/>
    <n v="1"/>
    <s v="Valid"/>
    <x v="2"/>
    <x v="2"/>
  </r>
  <r>
    <x v="6840"/>
    <s v="CUST00954"/>
    <s v="POL00724"/>
    <x v="1"/>
    <s v="South"/>
    <n v="777213.2"/>
    <d v="2025-09-26T00:00:00"/>
    <d v="2025-10-21T00:00:00"/>
    <s v="Settled"/>
    <n v="25"/>
    <n v="20"/>
    <s v="AGT077"/>
    <s v="Life"/>
    <s v="Manual Review"/>
    <n v="1"/>
    <s v="Valid"/>
    <x v="2"/>
    <x v="0"/>
  </r>
  <r>
    <x v="6841"/>
    <s v="CUST00116"/>
    <s v="POL01658"/>
    <x v="6"/>
    <s v="South"/>
    <n v="45502.35"/>
    <d v="2025-08-06T00:00:00"/>
    <d v="2025-08-17T00:00:00"/>
    <s v="Settled"/>
    <n v="11"/>
    <n v="12"/>
    <s v="AGT019"/>
    <s v="Home"/>
    <s v="Manual Review"/>
    <n v="1"/>
    <s v="Valid"/>
    <x v="1"/>
    <x v="0"/>
  </r>
  <r>
    <x v="6842"/>
    <s v="CUST00723"/>
    <s v="POL00581"/>
    <x v="3"/>
    <s v="East"/>
    <n v="88824.6"/>
    <d v="2025-02-23T00:00:00"/>
    <m/>
    <s v="Pending"/>
    <n v="19"/>
    <n v="10"/>
    <s v="AGT050"/>
    <s v="Motor"/>
    <s v="Standard"/>
    <n v="1"/>
    <s v="Valid"/>
    <x v="0"/>
    <x v="3"/>
  </r>
  <r>
    <x v="6843"/>
    <s v="CUST00818"/>
    <s v="POL00930"/>
    <x v="3"/>
    <s v="North"/>
    <n v="78614.69"/>
    <d v="2025-05-21T00:00:00"/>
    <d v="2025-05-27T00:00:00"/>
    <s v="Settled"/>
    <n v="6"/>
    <n v="10"/>
    <s v="AGT061"/>
    <s v="Motor"/>
    <s v="Fast Track"/>
    <n v="1"/>
    <s v="Valid"/>
    <x v="2"/>
    <x v="2"/>
  </r>
  <r>
    <x v="6844"/>
    <s v="CUST00900"/>
    <s v="POL00845"/>
    <x v="7"/>
    <s v="Central"/>
    <n v="57107.06"/>
    <d v="2025-03-18T00:00:00"/>
    <d v="2025-03-21T00:00:00"/>
    <s v="Settled"/>
    <n v="3"/>
    <n v="7"/>
    <s v="AGT072"/>
    <s v="Travel"/>
    <s v="Standard"/>
    <n v="1"/>
    <s v="Valid"/>
    <x v="0"/>
    <x v="4"/>
  </r>
  <r>
    <x v="6845"/>
    <s v="CUST01248"/>
    <s v="POL01678"/>
    <x v="11"/>
    <s v="South"/>
    <n v="36695.699999999997"/>
    <d v="2025-08-07T00:00:00"/>
    <d v="2025-08-15T00:00:00"/>
    <s v="Settled"/>
    <n v="8"/>
    <n v="10"/>
    <s v="AGT016"/>
    <s v="Motor"/>
    <s v="Standard"/>
    <n v="1"/>
    <s v="Valid"/>
    <x v="4"/>
    <x v="0"/>
  </r>
  <r>
    <x v="6846"/>
    <s v="CUST01957"/>
    <s v="POL02124"/>
    <x v="3"/>
    <s v="East"/>
    <n v="94403.71"/>
    <d v="2025-02-13T00:00:00"/>
    <d v="2025-02-18T00:00:00"/>
    <s v="Settled"/>
    <n v="5"/>
    <n v="10"/>
    <s v="AGT021"/>
    <s v="Motor"/>
    <s v="Standard"/>
    <n v="1"/>
    <s v="Valid"/>
    <x v="2"/>
    <x v="3"/>
  </r>
  <r>
    <x v="6847"/>
    <s v="CUST01654"/>
    <s v="POL00360"/>
    <x v="14"/>
    <s v="West"/>
    <n v="244978.15"/>
    <d v="2025-03-24T00:00:00"/>
    <m/>
    <s v="Pending"/>
    <n v="22"/>
    <n v="15"/>
    <s v="AGT077"/>
    <s v="Health"/>
    <s v="Manual Review"/>
    <n v="1"/>
    <s v="Valid"/>
    <x v="1"/>
    <x v="1"/>
  </r>
  <r>
    <x v="6848"/>
    <s v="CUST00057"/>
    <s v="POL00243"/>
    <x v="3"/>
    <s v="South"/>
    <n v="127946.64"/>
    <d v="2025-08-13T00:00:00"/>
    <m/>
    <s v="Pending"/>
    <n v="12"/>
    <n v="12"/>
    <s v="AGT046"/>
    <s v="Home"/>
    <s v="Standard"/>
    <n v="1"/>
    <s v="Valid"/>
    <x v="2"/>
    <x v="0"/>
  </r>
  <r>
    <x v="6849"/>
    <s v="CUST01945"/>
    <s v="POL02340"/>
    <x v="7"/>
    <s v="North"/>
    <n v="16974.060000000001"/>
    <d v="2025-09-10T00:00:00"/>
    <m/>
    <s v="Pending"/>
    <n v="29"/>
    <n v="7"/>
    <s v="AGT013"/>
    <s v="Travel"/>
    <s v="Manual Review"/>
    <n v="1"/>
    <s v="Valid"/>
    <x v="2"/>
    <x v="2"/>
  </r>
  <r>
    <x v="6850"/>
    <s v="CUST01231"/>
    <s v="POL00941"/>
    <x v="3"/>
    <s v="South"/>
    <n v="25046.1"/>
    <d v="2025-11-20T00:00:00"/>
    <d v="2025-11-28T00:00:00"/>
    <s v="Settled"/>
    <n v="8"/>
    <n v="10"/>
    <s v="AGT016"/>
    <s v="Motor"/>
    <s v="Standard"/>
    <n v="1"/>
    <s v="Valid"/>
    <x v="4"/>
    <x v="0"/>
  </r>
  <r>
    <x v="6851"/>
    <s v="CUST02370"/>
    <s v="POL01979"/>
    <x v="1"/>
    <s v="East"/>
    <n v="789653.36"/>
    <d v="2025-11-21T00:00:00"/>
    <d v="2025-12-10T00:00:00"/>
    <s v="Settled"/>
    <n v="19"/>
    <n v="20"/>
    <s v="AGT080"/>
    <s v="Life"/>
    <s v="Standard"/>
    <n v="1"/>
    <s v="Valid"/>
    <x v="0"/>
    <x v="3"/>
  </r>
  <r>
    <x v="6852"/>
    <s v="CUST01045"/>
    <s v="POL00246"/>
    <x v="5"/>
    <s v="West"/>
    <n v="63891.05"/>
    <d v="2025-08-26T00:00:00"/>
    <d v="2025-09-07T00:00:00"/>
    <s v="Settled"/>
    <n v="12"/>
    <n v="15"/>
    <s v="AGT072"/>
    <s v="Health"/>
    <s v="Standard"/>
    <n v="1"/>
    <s v="Valid"/>
    <x v="3"/>
    <x v="1"/>
  </r>
  <r>
    <x v="6853"/>
    <s v="CUST01893"/>
    <s v="POL01923"/>
    <x v="12"/>
    <s v="South"/>
    <n v="25658.03"/>
    <d v="2025-03-29T00:00:00"/>
    <d v="2025-04-09T00:00:00"/>
    <s v="Settled"/>
    <n v="11"/>
    <n v="7"/>
    <s v="AGT019"/>
    <s v="Travel"/>
    <s v="Standard"/>
    <n v="1"/>
    <s v="Valid"/>
    <x v="1"/>
    <x v="0"/>
  </r>
  <r>
    <x v="6854"/>
    <s v="CUST00550"/>
    <s v="POL02911"/>
    <x v="3"/>
    <s v="Central"/>
    <n v="336270.55"/>
    <d v="2025-10-04T00:00:00"/>
    <d v="2025-10-20T00:00:00"/>
    <s v="Settled"/>
    <n v="16"/>
    <n v="10"/>
    <s v="AGT045"/>
    <s v="Motor"/>
    <s v="Standard"/>
    <n v="1"/>
    <s v="Valid"/>
    <x v="3"/>
    <x v="4"/>
  </r>
  <r>
    <x v="6855"/>
    <s v="CUST01191"/>
    <s v="POL01402"/>
    <x v="5"/>
    <s v="East"/>
    <n v="154866.04"/>
    <d v="2025-08-02T00:00:00"/>
    <d v="2025-08-20T00:00:00"/>
    <s v="Settled"/>
    <n v="18"/>
    <n v="15"/>
    <s v="AGT057"/>
    <s v="Health"/>
    <s v="Standard"/>
    <n v="1"/>
    <s v="Valid"/>
    <x v="2"/>
    <x v="3"/>
  </r>
  <r>
    <x v="6856"/>
    <s v="CUST01815"/>
    <s v="POL01850"/>
    <x v="2"/>
    <s v="West"/>
    <n v="631728.43999999994"/>
    <d v="2025-11-18T00:00:00"/>
    <d v="2025-12-09T00:00:00"/>
    <s v="Settled"/>
    <n v="21"/>
    <n v="20"/>
    <s v="AGT036"/>
    <s v="Life"/>
    <s v="Standard"/>
    <n v="1"/>
    <s v="Valid"/>
    <x v="2"/>
    <x v="1"/>
  </r>
  <r>
    <x v="6857"/>
    <s v="CUST00512"/>
    <s v="POL00942"/>
    <x v="5"/>
    <s v="North"/>
    <n v="247075.35"/>
    <d v="2025-09-13T00:00:00"/>
    <d v="2025-09-30T00:00:00"/>
    <s v="Settled"/>
    <n v="17"/>
    <n v="15"/>
    <s v="AGT025"/>
    <s v="Health"/>
    <s v="Standard"/>
    <n v="1"/>
    <s v="Valid"/>
    <x v="4"/>
    <x v="2"/>
  </r>
  <r>
    <x v="6858"/>
    <s v="CUST02500"/>
    <s v="POL00915"/>
    <x v="8"/>
    <s v="Central"/>
    <n v="108831.53"/>
    <d v="2025-09-27T00:00:00"/>
    <d v="2025-10-06T00:00:00"/>
    <s v="Settled"/>
    <n v="9"/>
    <n v="20"/>
    <s v="AGT057"/>
    <s v="Life"/>
    <s v="Fast Track"/>
    <n v="1"/>
    <s v="Valid"/>
    <x v="1"/>
    <x v="4"/>
  </r>
  <r>
    <x v="6859"/>
    <s v="CUST00366"/>
    <s v="POL00210"/>
    <x v="6"/>
    <s v="North"/>
    <n v="298285.43"/>
    <d v="2025-07-01T00:00:00"/>
    <d v="2025-07-15T00:00:00"/>
    <s v="Rejected"/>
    <n v="14"/>
    <n v="12"/>
    <s v="AGT007"/>
    <s v="Home"/>
    <s v="Manual Review"/>
    <n v="1"/>
    <s v="Valid"/>
    <x v="2"/>
    <x v="2"/>
  </r>
  <r>
    <x v="6860"/>
    <s v="CUST00095"/>
    <s v="POL01533"/>
    <x v="3"/>
    <s v="South"/>
    <n v="192571.13"/>
    <d v="2025-09-27T00:00:00"/>
    <d v="2025-09-29T00:00:00"/>
    <s v="Settled"/>
    <n v="2"/>
    <n v="10"/>
    <s v="AGT017"/>
    <s v="Motor"/>
    <s v="Standard"/>
    <n v="1"/>
    <s v="Valid"/>
    <x v="3"/>
    <x v="0"/>
  </r>
  <r>
    <x v="6861"/>
    <s v="CUST01743"/>
    <s v="POL03031"/>
    <x v="8"/>
    <s v="East"/>
    <n v="224479.49"/>
    <d v="2025-04-08T00:00:00"/>
    <d v="2025-04-25T00:00:00"/>
    <s v="Settled"/>
    <n v="17"/>
    <n v="20"/>
    <s v="AGT002"/>
    <s v="Life"/>
    <s v="Standard"/>
    <n v="1"/>
    <s v="Valid"/>
    <x v="1"/>
    <x v="3"/>
  </r>
  <r>
    <x v="6862"/>
    <s v="CUST00061"/>
    <s v="POL00372"/>
    <x v="4"/>
    <s v="Central"/>
    <n v="138580.85999999999"/>
    <d v="2025-01-29T00:00:00"/>
    <m/>
    <s v="Pending"/>
    <n v="10"/>
    <n v="15"/>
    <s v="AGT072"/>
    <s v="Health"/>
    <s v="Standard"/>
    <n v="1"/>
    <s v="Valid"/>
    <x v="1"/>
    <x v="4"/>
  </r>
  <r>
    <x v="6863"/>
    <s v="CUST01622"/>
    <s v="POL01333"/>
    <x v="4"/>
    <s v="South"/>
    <n v="159421.07"/>
    <d v="2025-03-13T00:00:00"/>
    <d v="2025-03-31T00:00:00"/>
    <s v="Settled"/>
    <n v="18"/>
    <n v="15"/>
    <s v="AGT012"/>
    <s v="Health"/>
    <s v="Standard"/>
    <n v="1"/>
    <s v="Valid"/>
    <x v="0"/>
    <x v="0"/>
  </r>
  <r>
    <x v="6864"/>
    <s v="CUST02090"/>
    <s v="POL02679"/>
    <x v="11"/>
    <s v="South"/>
    <n v="41029.74"/>
    <d v="2025-07-09T00:00:00"/>
    <d v="2025-07-14T00:00:00"/>
    <s v="Settled"/>
    <n v="5"/>
    <n v="10"/>
    <s v="AGT070"/>
    <s v="Motor"/>
    <s v="Standard"/>
    <n v="1"/>
    <s v="Valid"/>
    <x v="4"/>
    <x v="0"/>
  </r>
  <r>
    <x v="6865"/>
    <s v="CUST01907"/>
    <s v="POL01587"/>
    <x v="5"/>
    <s v="Central"/>
    <n v="154021.1"/>
    <d v="2025-08-04T00:00:00"/>
    <d v="2025-08-15T00:00:00"/>
    <s v="Settled"/>
    <n v="11"/>
    <n v="15"/>
    <s v="AGT033"/>
    <s v="Health"/>
    <s v="Fast Track"/>
    <n v="1"/>
    <s v="Valid"/>
    <x v="4"/>
    <x v="4"/>
  </r>
  <r>
    <x v="6866"/>
    <s v="CUST00738"/>
    <s v="POL02434"/>
    <x v="1"/>
    <s v="West"/>
    <n v="198518.07"/>
    <d v="2025-06-15T00:00:00"/>
    <d v="2025-06-29T00:00:00"/>
    <s v="Settled"/>
    <n v="14"/>
    <n v="20"/>
    <s v="AGT009"/>
    <s v="Life"/>
    <s v="Standard"/>
    <n v="1"/>
    <s v="Valid"/>
    <x v="3"/>
    <x v="1"/>
  </r>
  <r>
    <x v="6867"/>
    <s v="CUST01586"/>
    <s v="POL01203"/>
    <x v="3"/>
    <s v="West"/>
    <n v="350450.52"/>
    <d v="2025-06-10T00:00:00"/>
    <m/>
    <s v="Pending"/>
    <n v="26"/>
    <n v="10"/>
    <s v="AGT047"/>
    <s v="Motor"/>
    <s v="Fraud Review"/>
    <n v="1"/>
    <s v="Valid"/>
    <x v="4"/>
    <x v="1"/>
  </r>
  <r>
    <x v="6868"/>
    <s v="CUST00793"/>
    <s v="POL01929"/>
    <x v="11"/>
    <s v="South"/>
    <n v="72202.06"/>
    <d v="2025-03-08T00:00:00"/>
    <m/>
    <s v="Pending"/>
    <n v="20"/>
    <n v="10"/>
    <s v="AGT026"/>
    <s v="Motor"/>
    <s v="Manual Review"/>
    <n v="1"/>
    <s v="Valid"/>
    <x v="1"/>
    <x v="0"/>
  </r>
  <r>
    <x v="6869"/>
    <s v="CUST00945"/>
    <s v="POL03162"/>
    <x v="3"/>
    <s v="South"/>
    <n v="93971.71"/>
    <d v="2025-10-07T00:00:00"/>
    <d v="2025-10-15T00:00:00"/>
    <s v="Settled"/>
    <n v="8"/>
    <n v="10"/>
    <s v="AGT039"/>
    <s v="Motor"/>
    <s v="Standard"/>
    <n v="1"/>
    <s v="Valid"/>
    <x v="4"/>
    <x v="0"/>
  </r>
  <r>
    <x v="6870"/>
    <s v="CUST01956"/>
    <s v="POL01914"/>
    <x v="5"/>
    <s v="Central"/>
    <n v="29509.89"/>
    <d v="2025-03-19T00:00:00"/>
    <d v="2025-04-04T00:00:00"/>
    <s v="Settled"/>
    <n v="16"/>
    <n v="15"/>
    <s v="AGT079"/>
    <s v="Health"/>
    <s v="Standard"/>
    <n v="1"/>
    <s v="Valid"/>
    <x v="3"/>
    <x v="4"/>
  </r>
  <r>
    <x v="6871"/>
    <s v="CUST00424"/>
    <s v="POL02548"/>
    <x v="7"/>
    <s v="North"/>
    <n v="38806.879999999997"/>
    <d v="2025-01-30T00:00:00"/>
    <m/>
    <s v="Pending"/>
    <n v="3"/>
    <n v="7"/>
    <s v="AGT051"/>
    <s v="Travel"/>
    <s v="Standard"/>
    <n v="1"/>
    <s v="Valid"/>
    <x v="0"/>
    <x v="2"/>
  </r>
  <r>
    <x v="6872"/>
    <s v="CUST02108"/>
    <s v="POL02220"/>
    <x v="3"/>
    <s v="West"/>
    <n v="143649.96"/>
    <d v="2025-02-20T00:00:00"/>
    <d v="2025-03-11T00:00:00"/>
    <s v="Settled"/>
    <n v="19"/>
    <n v="10"/>
    <s v="AGT002"/>
    <s v="Motor"/>
    <s v="Fraud Review"/>
    <n v="1"/>
    <s v="Valid"/>
    <x v="2"/>
    <x v="1"/>
  </r>
  <r>
    <x v="6873"/>
    <s v="CUST02455"/>
    <s v="POL00307"/>
    <x v="8"/>
    <s v="East"/>
    <n v="167719.94"/>
    <d v="2025-01-11T00:00:00"/>
    <d v="2025-01-26T00:00:00"/>
    <s v="Settled"/>
    <n v="15"/>
    <n v="20"/>
    <s v="AGT008"/>
    <s v="Life"/>
    <s v="Fast Track"/>
    <n v="1"/>
    <s v="Valid"/>
    <x v="3"/>
    <x v="3"/>
  </r>
  <r>
    <x v="6874"/>
    <s v="CUST01888"/>
    <s v="POL00514"/>
    <x v="7"/>
    <s v="Central"/>
    <n v="21364.639999999999"/>
    <d v="2025-11-29T00:00:00"/>
    <d v="2025-12-10T00:00:00"/>
    <s v="Settled"/>
    <n v="11"/>
    <n v="7"/>
    <s v="AGT062"/>
    <s v="Travel"/>
    <s v="Standard"/>
    <n v="1"/>
    <s v="Valid"/>
    <x v="2"/>
    <x v="4"/>
  </r>
  <r>
    <x v="6875"/>
    <s v="CUST01442"/>
    <s v="POL01947"/>
    <x v="12"/>
    <s v="East"/>
    <n v="18899.41"/>
    <d v="2025-05-04T00:00:00"/>
    <d v="2025-05-11T00:00:00"/>
    <s v="Settled"/>
    <n v="7"/>
    <n v="7"/>
    <s v="AGT055"/>
    <s v="Travel"/>
    <s v="Standard"/>
    <n v="1"/>
    <s v="Valid"/>
    <x v="2"/>
    <x v="3"/>
  </r>
  <r>
    <x v="6876"/>
    <s v="CUST00990"/>
    <s v="POL01114"/>
    <x v="6"/>
    <s v="South"/>
    <n v="51947.85"/>
    <d v="2025-09-23T00:00:00"/>
    <m/>
    <s v="Pending"/>
    <n v="9"/>
    <n v="12"/>
    <s v="AGT040"/>
    <s v="Home"/>
    <s v="Standard"/>
    <n v="1"/>
    <s v="Valid"/>
    <x v="1"/>
    <x v="0"/>
  </r>
  <r>
    <x v="6877"/>
    <s v="CUST01118"/>
    <s v="POL01551"/>
    <x v="14"/>
    <s v="West"/>
    <n v="36622.839999999997"/>
    <d v="2025-06-08T00:00:00"/>
    <d v="2025-06-21T00:00:00"/>
    <s v="Settled"/>
    <n v="13"/>
    <n v="15"/>
    <s v="AGT063"/>
    <s v="Health"/>
    <s v="Standard"/>
    <n v="1"/>
    <s v="Valid"/>
    <x v="2"/>
    <x v="1"/>
  </r>
  <r>
    <x v="6878"/>
    <s v="CUST02071"/>
    <s v="POL01547"/>
    <x v="4"/>
    <s v="Central"/>
    <n v="165946.35999999999"/>
    <d v="2025-11-03T00:00:00"/>
    <d v="2025-11-15T00:00:00"/>
    <s v="Settled"/>
    <n v="12"/>
    <n v="15"/>
    <s v="AGT018"/>
    <s v="Health"/>
    <s v="Fast Track"/>
    <n v="1"/>
    <s v="Valid"/>
    <x v="3"/>
    <x v="4"/>
  </r>
  <r>
    <x v="6879"/>
    <s v="CUST00967"/>
    <s v="POL02539"/>
    <x v="11"/>
    <s v="Central"/>
    <n v="28550.98"/>
    <d v="2025-08-02T00:00:00"/>
    <d v="2025-08-14T00:00:00"/>
    <s v="Rejected"/>
    <n v="12"/>
    <n v="10"/>
    <s v="AGT019"/>
    <s v="Motor"/>
    <s v="Standard"/>
    <n v="1"/>
    <s v="Valid"/>
    <x v="1"/>
    <x v="4"/>
  </r>
  <r>
    <x v="6880"/>
    <s v="CUST00642"/>
    <s v="POL03171"/>
    <x v="4"/>
    <s v="South"/>
    <n v="26663.07"/>
    <d v="2025-03-23T00:00:00"/>
    <d v="2025-03-28T00:00:00"/>
    <s v="Settled"/>
    <n v="5"/>
    <n v="15"/>
    <s v="AGT033"/>
    <s v="Health"/>
    <s v="Standard"/>
    <n v="1"/>
    <s v="Valid"/>
    <x v="2"/>
    <x v="0"/>
  </r>
  <r>
    <x v="6881"/>
    <s v="CUST02012"/>
    <s v="POL03192"/>
    <x v="8"/>
    <s v="South"/>
    <n v="212275.72"/>
    <d v="2025-02-08T00:00:00"/>
    <m/>
    <s v="Under Review"/>
    <n v="26"/>
    <n v="20"/>
    <s v="AGT064"/>
    <s v="Life"/>
    <s v="Manual Review"/>
    <n v="1"/>
    <s v="Valid"/>
    <x v="1"/>
    <x v="0"/>
  </r>
  <r>
    <x v="6882"/>
    <s v="CUST01706"/>
    <s v="POL00256"/>
    <x v="5"/>
    <s v="West"/>
    <m/>
    <d v="2025-02-27T00:00:00"/>
    <d v="2025-03-06T00:00:00"/>
    <s v="Settled"/>
    <n v="7"/>
    <n v="15"/>
    <s v="AGT079"/>
    <s v="Health"/>
    <s v="Standard"/>
    <n v="1"/>
    <s v="Missing Amount"/>
    <x v="0"/>
    <x v="1"/>
  </r>
  <r>
    <x v="6883"/>
    <s v="CUST01746"/>
    <s v="POL02382"/>
    <x v="3"/>
    <s v="East"/>
    <n v="94784.35"/>
    <d v="2025-07-16T00:00:00"/>
    <m/>
    <s v="Under Review"/>
    <n v="5"/>
    <n v="10"/>
    <s v="AGT021"/>
    <s v="Motor"/>
    <s v="Standard"/>
    <n v="1"/>
    <s v="Valid"/>
    <x v="3"/>
    <x v="3"/>
  </r>
  <r>
    <x v="6884"/>
    <s v="CUST01485"/>
    <s v="POL02321"/>
    <x v="7"/>
    <s v="North"/>
    <n v="16850.72"/>
    <d v="2025-01-10T00:00:00"/>
    <d v="2025-01-14T00:00:00"/>
    <s v="Settled"/>
    <n v="4"/>
    <n v="7"/>
    <s v="AGT050"/>
    <s v="Travel"/>
    <s v="Standard"/>
    <n v="1"/>
    <s v="Valid"/>
    <x v="3"/>
    <x v="2"/>
  </r>
  <r>
    <x v="6885"/>
    <s v="CUST01712"/>
    <s v="POL02768"/>
    <x v="3"/>
    <s v="North"/>
    <n v="44346.31"/>
    <d v="2025-09-29T00:00:00"/>
    <m/>
    <s v="Pending"/>
    <n v="14"/>
    <n v="10"/>
    <s v="AGT036"/>
    <s v="Motor"/>
    <s v="Manual Review"/>
    <n v="1"/>
    <s v="Valid"/>
    <x v="3"/>
    <x v="2"/>
  </r>
  <r>
    <x v="6886"/>
    <s v="CUST01210"/>
    <s v="POL01366"/>
    <x v="9"/>
    <s v="North"/>
    <n v="156347.22"/>
    <d v="2025-04-06T00:00:00"/>
    <d v="2025-04-25T00:00:00"/>
    <s v="Settled"/>
    <n v="19"/>
    <n v="12"/>
    <s v="AGT071"/>
    <s v="Home"/>
    <s v="Fast Track"/>
    <n v="1"/>
    <s v="Valid"/>
    <x v="0"/>
    <x v="2"/>
  </r>
  <r>
    <x v="6887"/>
    <s v="CUST01040"/>
    <s v="POL01609"/>
    <x v="9"/>
    <s v="North"/>
    <n v="198028.67"/>
    <d v="2025-10-31T00:00:00"/>
    <d v="2025-11-16T00:00:00"/>
    <s v="Settled"/>
    <n v="16"/>
    <n v="12"/>
    <s v="AGT065"/>
    <s v="Home"/>
    <s v="Fast Track"/>
    <n v="1"/>
    <s v="Valid"/>
    <x v="3"/>
    <x v="2"/>
  </r>
  <r>
    <x v="6888"/>
    <s v="CUST02219"/>
    <s v="POL01446"/>
    <x v="7"/>
    <s v="South"/>
    <n v="67320.639999999999"/>
    <d v="2025-02-10T00:00:00"/>
    <d v="2025-02-25T00:00:00"/>
    <s v="Settled"/>
    <n v="15"/>
    <n v="7"/>
    <s v="AGT014"/>
    <s v="Travel"/>
    <s v="Manual Review"/>
    <n v="1"/>
    <s v="Valid"/>
    <x v="1"/>
    <x v="0"/>
  </r>
  <r>
    <x v="6889"/>
    <s v="CUST01071"/>
    <s v="POL01196"/>
    <x v="7"/>
    <s v="Central"/>
    <n v="40972.199999999997"/>
    <d v="2025-10-28T00:00:00"/>
    <m/>
    <s v="Under Review"/>
    <n v="20"/>
    <n v="7"/>
    <s v="AGT055"/>
    <s v="Travel"/>
    <s v="Fraud Review"/>
    <n v="1"/>
    <s v="Valid"/>
    <x v="0"/>
    <x v="4"/>
  </r>
  <r>
    <x v="6890"/>
    <s v="CUST00526"/>
    <s v="POL00790"/>
    <x v="2"/>
    <s v="West"/>
    <n v="102130.67"/>
    <d v="2025-10-20T00:00:00"/>
    <d v="2025-11-10T00:00:00"/>
    <s v="Settled"/>
    <n v="21"/>
    <n v="20"/>
    <s v="AGT002"/>
    <s v="Life"/>
    <s v="Manual Review"/>
    <n v="1"/>
    <s v="Valid"/>
    <x v="2"/>
    <x v="1"/>
  </r>
  <r>
    <x v="6891"/>
    <s v="CUST02228"/>
    <s v="POL02059"/>
    <x v="3"/>
    <s v="North"/>
    <n v="36800.78"/>
    <d v="2025-06-23T00:00:00"/>
    <d v="2025-07-12T00:00:00"/>
    <s v="Settled"/>
    <n v="19"/>
    <n v="10"/>
    <s v="AGT041"/>
    <s v="Motor"/>
    <s v="Standard"/>
    <n v="1"/>
    <s v="Valid"/>
    <x v="3"/>
    <x v="2"/>
  </r>
  <r>
    <x v="6892"/>
    <s v="CUST01369"/>
    <s v="POL00054"/>
    <x v="5"/>
    <s v="East"/>
    <n v="192044.38"/>
    <d v="2025-06-09T00:00:00"/>
    <d v="2025-06-21T00:00:00"/>
    <s v="Settled"/>
    <n v="12"/>
    <n v="15"/>
    <s v="AGT022"/>
    <s v="Health"/>
    <s v="Standard"/>
    <n v="1"/>
    <s v="Valid"/>
    <x v="0"/>
    <x v="3"/>
  </r>
  <r>
    <x v="6893"/>
    <s v="CUST00023"/>
    <s v="POL02399"/>
    <x v="3"/>
    <s v="South"/>
    <n v="205490.28"/>
    <d v="2025-10-28T00:00:00"/>
    <d v="2025-11-09T00:00:00"/>
    <s v="Settled"/>
    <n v="12"/>
    <n v="10"/>
    <s v="AGT030"/>
    <s v="Motor"/>
    <s v="Standard"/>
    <n v="1"/>
    <s v="Valid"/>
    <x v="3"/>
    <x v="0"/>
  </r>
  <r>
    <x v="6894"/>
    <s v="CUST01966"/>
    <s v="POL02693"/>
    <x v="14"/>
    <s v="West"/>
    <n v="80290.61"/>
    <d v="2025-09-30T00:00:00"/>
    <d v="2025-10-18T00:00:00"/>
    <s v="Settled"/>
    <n v="18"/>
    <n v="15"/>
    <s v="AGT027"/>
    <s v="Health"/>
    <s v="Standard"/>
    <n v="1"/>
    <s v="Valid"/>
    <x v="2"/>
    <x v="1"/>
  </r>
  <r>
    <x v="6895"/>
    <s v="CUST00845"/>
    <s v="POL00729"/>
    <x v="3"/>
    <s v="Central"/>
    <n v="98129.76"/>
    <d v="2025-06-29T00:00:00"/>
    <d v="2025-07-05T00:00:00"/>
    <s v="Settled"/>
    <n v="6"/>
    <n v="12"/>
    <s v="AGT046"/>
    <s v="Home"/>
    <s v="Fast Track"/>
    <n v="1"/>
    <s v="Valid"/>
    <x v="1"/>
    <x v="4"/>
  </r>
  <r>
    <x v="6896"/>
    <s v="CUST00303"/>
    <s v="POL00684"/>
    <x v="16"/>
    <s v="North"/>
    <n v="15651.62"/>
    <d v="2025-04-21T00:00:00"/>
    <d v="2025-05-05T00:00:00"/>
    <s v="Settled"/>
    <n v="14"/>
    <n v="7"/>
    <s v="AGT068"/>
    <s v="Travel"/>
    <s v="Manual Review"/>
    <n v="1"/>
    <s v="Valid"/>
    <x v="2"/>
    <x v="2"/>
  </r>
  <r>
    <x v="6897"/>
    <s v="CUST00438"/>
    <s v="POL01611"/>
    <x v="12"/>
    <s v="Central"/>
    <n v="75520.570000000007"/>
    <d v="2025-01-25T00:00:00"/>
    <m/>
    <s v="Under Review"/>
    <n v="5"/>
    <n v="7"/>
    <s v="AGT042"/>
    <s v="Travel"/>
    <s v="Fast Track"/>
    <n v="1"/>
    <s v="Valid"/>
    <x v="2"/>
    <x v="4"/>
  </r>
  <r>
    <x v="6898"/>
    <s v="CUST01016"/>
    <s v="POL02709"/>
    <x v="4"/>
    <s v="North"/>
    <n v="42722.79"/>
    <d v="2025-11-07T00:00:00"/>
    <m/>
    <s v="Pending"/>
    <n v="8"/>
    <n v="15"/>
    <s v="AGT070"/>
    <s v="Health"/>
    <s v="Standard"/>
    <n v="1"/>
    <s v="Valid"/>
    <x v="0"/>
    <x v="2"/>
  </r>
  <r>
    <x v="6899"/>
    <s v="CUST01723"/>
    <s v="POL00365"/>
    <x v="2"/>
    <s v="West"/>
    <n v="1073737.98"/>
    <d v="2025-11-22T00:00:00"/>
    <d v="2025-12-18T00:00:00"/>
    <s v="Settled"/>
    <n v="26"/>
    <n v="20"/>
    <s v="AGT078"/>
    <s v="Life"/>
    <s v="Standard"/>
    <n v="1"/>
    <s v="Valid"/>
    <x v="3"/>
    <x v="1"/>
  </r>
  <r>
    <x v="6900"/>
    <s v="CUST00956"/>
    <s v="POL01383"/>
    <x v="1"/>
    <s v="Central"/>
    <n v="284492.55"/>
    <d v="2025-10-19T00:00:00"/>
    <d v="2025-11-02T00:00:00"/>
    <s v="Settled"/>
    <n v="14"/>
    <n v="20"/>
    <s v="AGT018"/>
    <s v="Life"/>
    <s v="Fast Track"/>
    <n v="1"/>
    <s v="Valid"/>
    <x v="0"/>
    <x v="4"/>
  </r>
  <r>
    <x v="6901"/>
    <s v="CUST02010"/>
    <s v="POL00693"/>
    <x v="11"/>
    <s v="West"/>
    <n v="37167.69"/>
    <d v="2025-01-01T00:00:00"/>
    <d v="2025-01-12T00:00:00"/>
    <s v="Settled"/>
    <n v="11"/>
    <n v="10"/>
    <s v="AGT067"/>
    <s v="Motor"/>
    <s v="Standard"/>
    <n v="1"/>
    <s v="Valid"/>
    <x v="3"/>
    <x v="1"/>
  </r>
  <r>
    <x v="6902"/>
    <s v="CUST00097"/>
    <s v="POL02727"/>
    <x v="14"/>
    <s v="North"/>
    <n v="26672.42"/>
    <d v="2025-05-24T00:00:00"/>
    <d v="2025-06-07T00:00:00"/>
    <s v="Settled"/>
    <n v="14"/>
    <n v="15"/>
    <s v="AGT018"/>
    <s v="Health"/>
    <s v="Standard"/>
    <n v="1"/>
    <s v="Valid"/>
    <x v="2"/>
    <x v="2"/>
  </r>
  <r>
    <x v="6903"/>
    <s v="CUST00978"/>
    <s v="POL02822"/>
    <x v="11"/>
    <s v="North"/>
    <n v="54521.24"/>
    <d v="2025-04-06T00:00:00"/>
    <d v="2025-04-19T00:00:00"/>
    <s v="Settled"/>
    <n v="13"/>
    <n v="10"/>
    <s v="AGT010"/>
    <s v="Motor"/>
    <s v="Standard"/>
    <n v="1"/>
    <s v="Valid"/>
    <x v="4"/>
    <x v="2"/>
  </r>
  <r>
    <x v="6904"/>
    <s v="CUST02025"/>
    <s v="POL00270"/>
    <x v="11"/>
    <s v="North"/>
    <n v="59879.02"/>
    <d v="2025-05-25T00:00:00"/>
    <m/>
    <s v="Under Review"/>
    <n v="5"/>
    <n v="10"/>
    <s v="AGT017"/>
    <s v="Motor"/>
    <s v="Fast Track"/>
    <n v="1"/>
    <s v="Valid"/>
    <x v="0"/>
    <x v="2"/>
  </r>
  <r>
    <x v="6905"/>
    <s v="CUST00070"/>
    <s v="POL00464"/>
    <x v="10"/>
    <s v="North"/>
    <n v="24385.4"/>
    <d v="2025-01-16T00:00:00"/>
    <d v="2025-01-24T00:00:00"/>
    <s v="Settled"/>
    <n v="8"/>
    <n v="7"/>
    <s v="AGT033"/>
    <s v="Travel"/>
    <s v="Standard"/>
    <n v="1"/>
    <s v="Valid"/>
    <x v="4"/>
    <x v="2"/>
  </r>
  <r>
    <x v="6906"/>
    <s v="CUST00289"/>
    <s v="POL00504"/>
    <x v="1"/>
    <s v="North"/>
    <n v="300985.09999999998"/>
    <d v="2025-06-30T00:00:00"/>
    <d v="2025-07-20T00:00:00"/>
    <s v="Rejected"/>
    <n v="20"/>
    <n v="20"/>
    <s v="AGT014"/>
    <s v="Life"/>
    <s v="Fast Track"/>
    <n v="1"/>
    <s v="Valid"/>
    <x v="4"/>
    <x v="2"/>
  </r>
  <r>
    <x v="6907"/>
    <s v="CUST01943"/>
    <s v="POL02597"/>
    <x v="17"/>
    <s v="North"/>
    <n v="270731.31"/>
    <d v="2025-07-01T00:00:00"/>
    <d v="2025-07-08T00:00:00"/>
    <s v="Settled"/>
    <n v="7"/>
    <n v="12"/>
    <s v="AGT047"/>
    <s v="Home"/>
    <s v="Standard"/>
    <n v="1"/>
    <s v="Valid"/>
    <x v="4"/>
    <x v="2"/>
  </r>
  <r>
    <x v="6908"/>
    <s v="CUST00730"/>
    <s v="POL02882"/>
    <x v="3"/>
    <s v="East"/>
    <n v="164468.44"/>
    <d v="2025-03-24T00:00:00"/>
    <d v="2025-04-01T00:00:00"/>
    <s v="Settled"/>
    <n v="8"/>
    <n v="12"/>
    <s v="AGT048"/>
    <s v="Home"/>
    <s v="Standard"/>
    <n v="1"/>
    <s v="Valid"/>
    <x v="1"/>
    <x v="3"/>
  </r>
  <r>
    <x v="6909"/>
    <s v="CUST01785"/>
    <s v="POL01193"/>
    <x v="6"/>
    <s v="North"/>
    <n v="124847.75"/>
    <d v="2025-07-09T00:00:00"/>
    <d v="2025-08-04T00:00:00"/>
    <s v="Settled"/>
    <n v="26"/>
    <n v="12"/>
    <s v="AGT057"/>
    <s v="Home"/>
    <s v="Fraud Review"/>
    <n v="1"/>
    <s v="Valid"/>
    <x v="4"/>
    <x v="2"/>
  </r>
  <r>
    <x v="6910"/>
    <s v="CUST00543"/>
    <s v="POL00505"/>
    <x v="11"/>
    <s v="South"/>
    <n v="136521.51"/>
    <d v="2025-07-01T00:00:00"/>
    <d v="2025-07-12T00:00:00"/>
    <s v="Settled"/>
    <n v="11"/>
    <n v="10"/>
    <s v="AGT073"/>
    <s v="Motor"/>
    <s v="Standard"/>
    <n v="1"/>
    <s v="Valid"/>
    <x v="0"/>
    <x v="0"/>
  </r>
  <r>
    <x v="6911"/>
    <s v="CUST01957"/>
    <s v="POL02124"/>
    <x v="0"/>
    <s v="West"/>
    <n v="35830.699999999997"/>
    <d v="2025-08-02T00:00:00"/>
    <d v="2025-08-11T00:00:00"/>
    <s v="Settled"/>
    <n v="9"/>
    <n v="10"/>
    <s v="AGT015"/>
    <s v="Motor"/>
    <s v="Standard"/>
    <n v="1"/>
    <s v="Valid"/>
    <x v="2"/>
    <x v="1"/>
  </r>
  <r>
    <x v="6912"/>
    <s v="CUST02490"/>
    <s v="POL02850"/>
    <x v="1"/>
    <s v="North"/>
    <n v="476976.94"/>
    <d v="2025-03-20T00:00:00"/>
    <d v="2025-04-19T00:00:00"/>
    <s v="Settled"/>
    <n v="30"/>
    <n v="20"/>
    <s v="AGT079"/>
    <s v="Life"/>
    <s v="Manual Review"/>
    <n v="1"/>
    <s v="Valid"/>
    <x v="2"/>
    <x v="2"/>
  </r>
  <r>
    <x v="6913"/>
    <s v="CUST01694"/>
    <s v="POL02914"/>
    <x v="3"/>
    <s v="West"/>
    <n v="102075.8"/>
    <d v="2025-02-16T00:00:00"/>
    <d v="2025-02-23T00:00:00"/>
    <s v="Settled"/>
    <n v="7"/>
    <n v="10"/>
    <s v="AGT067"/>
    <s v="Motor"/>
    <s v="Standard"/>
    <n v="1"/>
    <s v="Valid"/>
    <x v="0"/>
    <x v="1"/>
  </r>
  <r>
    <x v="6914"/>
    <s v="CUST00887"/>
    <s v="POL01425"/>
    <x v="0"/>
    <s v="West"/>
    <n v="172292"/>
    <d v="2025-04-19T00:00:00"/>
    <d v="2025-05-02T00:00:00"/>
    <s v="Settled"/>
    <n v="13"/>
    <n v="10"/>
    <s v="AGT005"/>
    <s v="Motor"/>
    <s v="Standard"/>
    <n v="1"/>
    <s v="Valid"/>
    <x v="1"/>
    <x v="1"/>
  </r>
  <r>
    <x v="6915"/>
    <s v="CUST00290"/>
    <s v="POL02499"/>
    <x v="9"/>
    <s v="East"/>
    <n v="45131.29"/>
    <d v="2025-01-06T00:00:00"/>
    <d v="2025-01-19T00:00:00"/>
    <s v="Settled"/>
    <n v="13"/>
    <n v="12"/>
    <s v="AGT051"/>
    <s v="Home"/>
    <s v="Standard"/>
    <n v="1"/>
    <s v="Valid"/>
    <x v="3"/>
    <x v="3"/>
  </r>
  <r>
    <x v="6916"/>
    <s v="CUST01446"/>
    <s v="POL03060"/>
    <x v="7"/>
    <s v="East"/>
    <n v="17084.68"/>
    <d v="2025-08-21T00:00:00"/>
    <d v="2025-08-27T00:00:00"/>
    <s v="Settled"/>
    <n v="6"/>
    <n v="7"/>
    <s v="AGT021"/>
    <s v="Travel"/>
    <s v="Standard"/>
    <n v="1"/>
    <s v="Valid"/>
    <x v="4"/>
    <x v="3"/>
  </r>
  <r>
    <x v="6917"/>
    <s v="CUST00756"/>
    <s v="POL02644"/>
    <x v="4"/>
    <s v="West"/>
    <n v="50201.74"/>
    <d v="2025-03-30T00:00:00"/>
    <d v="2025-04-16T00:00:00"/>
    <s v="Settled"/>
    <n v="17"/>
    <n v="15"/>
    <s v="AGT006"/>
    <s v="Health"/>
    <s v="Standard"/>
    <n v="1"/>
    <s v="Valid"/>
    <x v="0"/>
    <x v="1"/>
  </r>
  <r>
    <x v="6918"/>
    <s v="CUST00141"/>
    <s v="POL01519"/>
    <x v="2"/>
    <s v="East"/>
    <n v="409364.15"/>
    <d v="2025-04-17T00:00:00"/>
    <d v="2025-05-26T00:00:00"/>
    <s v="Settled"/>
    <n v="39"/>
    <n v="20"/>
    <s v="AGT055"/>
    <s v="Life"/>
    <s v="Fraud Review"/>
    <n v="1"/>
    <s v="Valid"/>
    <x v="0"/>
    <x v="3"/>
  </r>
  <r>
    <x v="6919"/>
    <s v="CUST01966"/>
    <s v="POL00836"/>
    <x v="9"/>
    <s v="East"/>
    <n v="127239.7"/>
    <d v="2025-01-18T00:00:00"/>
    <d v="2025-02-12T00:00:00"/>
    <s v="Rejected"/>
    <n v="25"/>
    <n v="12"/>
    <s v="AGT005"/>
    <s v="Home"/>
    <s v="Fraud Review"/>
    <n v="1"/>
    <s v="Valid"/>
    <x v="2"/>
    <x v="3"/>
  </r>
  <r>
    <x v="6920"/>
    <s v="CUST01733"/>
    <s v="POL01191"/>
    <x v="2"/>
    <s v="West"/>
    <n v="433904.57"/>
    <d v="2025-06-25T00:00:00"/>
    <d v="2025-07-11T00:00:00"/>
    <s v="Settled"/>
    <n v="16"/>
    <n v="20"/>
    <s v="AGT015"/>
    <s v="Life"/>
    <s v="Standard"/>
    <n v="1"/>
    <s v="Valid"/>
    <x v="0"/>
    <x v="1"/>
  </r>
  <r>
    <x v="6921"/>
    <s v="CUST02199"/>
    <s v="POL01158"/>
    <x v="11"/>
    <s v="West"/>
    <n v="16525.8"/>
    <d v="2025-01-12T00:00:00"/>
    <m/>
    <s v="Pending"/>
    <n v="10"/>
    <n v="10"/>
    <s v="AGT055"/>
    <s v="Motor"/>
    <s v="Standard"/>
    <n v="1"/>
    <s v="Valid"/>
    <x v="1"/>
    <x v="1"/>
  </r>
  <r>
    <x v="6922"/>
    <s v="CUST00577"/>
    <s v="POL03161"/>
    <x v="3"/>
    <s v="South"/>
    <n v="169239.36"/>
    <d v="2025-06-08T00:00:00"/>
    <m/>
    <s v="Pending"/>
    <n v="11"/>
    <n v="10"/>
    <s v="AGT007"/>
    <s v="Motor"/>
    <s v="Manual Review"/>
    <n v="1"/>
    <s v="Valid"/>
    <x v="3"/>
    <x v="0"/>
  </r>
  <r>
    <x v="6923"/>
    <s v="CUST01488"/>
    <s v="POL02345"/>
    <x v="5"/>
    <s v="South"/>
    <n v="99028.43"/>
    <d v="2025-03-30T00:00:00"/>
    <d v="2025-04-18T00:00:00"/>
    <s v="Settled"/>
    <n v="19"/>
    <n v="15"/>
    <s v="AGT061"/>
    <s v="Health"/>
    <s v="Manual Review"/>
    <n v="1"/>
    <s v="Valid"/>
    <x v="1"/>
    <x v="0"/>
  </r>
  <r>
    <x v="6924"/>
    <s v="CUST01076"/>
    <s v="POL02748"/>
    <x v="3"/>
    <s v="West"/>
    <n v="93088.79"/>
    <d v="2025-07-30T00:00:00"/>
    <d v="2025-08-06T00:00:00"/>
    <s v="Settled"/>
    <n v="7"/>
    <n v="10"/>
    <s v="AGT003"/>
    <s v="Motor"/>
    <s v="Standard"/>
    <n v="1"/>
    <s v="Valid"/>
    <x v="3"/>
    <x v="1"/>
  </r>
  <r>
    <x v="6925"/>
    <s v="CUST00562"/>
    <s v="POL02488"/>
    <x v="11"/>
    <s v="East"/>
    <n v="82689.710000000006"/>
    <d v="2025-11-30T00:00:00"/>
    <d v="2025-12-20T00:00:00"/>
    <s v="Settled"/>
    <n v="20"/>
    <n v="10"/>
    <s v="AGT025"/>
    <s v="Motor"/>
    <s v="Manual Review"/>
    <n v="1"/>
    <s v="Valid"/>
    <x v="1"/>
    <x v="3"/>
  </r>
  <r>
    <x v="6926"/>
    <s v="CUST02165"/>
    <s v="POL01525"/>
    <x v="12"/>
    <s v="West"/>
    <n v="19947.7"/>
    <d v="2025-07-08T00:00:00"/>
    <d v="2025-07-09T00:00:00"/>
    <s v="Settled"/>
    <n v="1"/>
    <n v="7"/>
    <s v="AGT021"/>
    <s v="Travel"/>
    <s v="Standard"/>
    <n v="1"/>
    <s v="Valid"/>
    <x v="1"/>
    <x v="1"/>
  </r>
  <r>
    <x v="6927"/>
    <s v="CUST00854"/>
    <s v="POL02529"/>
    <x v="8"/>
    <s v="North"/>
    <n v="420101.95"/>
    <d v="2025-09-26T00:00:00"/>
    <d v="2025-10-16T00:00:00"/>
    <s v="Settled"/>
    <n v="20"/>
    <n v="20"/>
    <s v="AGT013"/>
    <s v="Life"/>
    <s v="Standard"/>
    <n v="1"/>
    <s v="Valid"/>
    <x v="3"/>
    <x v="2"/>
  </r>
  <r>
    <x v="6928"/>
    <s v="CUST02088"/>
    <s v="POL02048"/>
    <x v="14"/>
    <s v="North"/>
    <n v="89317.58"/>
    <d v="2025-03-08T00:00:00"/>
    <m/>
    <s v="Under Review"/>
    <n v="13"/>
    <n v="15"/>
    <s v="AGT043"/>
    <s v="Health"/>
    <s v="Standard"/>
    <n v="1"/>
    <s v="Valid"/>
    <x v="4"/>
    <x v="2"/>
  </r>
  <r>
    <x v="6929"/>
    <s v="CUST00106"/>
    <s v="POL02369"/>
    <x v="14"/>
    <s v="East"/>
    <n v="88549.94"/>
    <d v="2025-05-01T00:00:00"/>
    <d v="2025-05-17T00:00:00"/>
    <s v="Settled"/>
    <n v="16"/>
    <n v="15"/>
    <s v="AGT018"/>
    <s v="Health"/>
    <s v="Fast Track"/>
    <n v="1"/>
    <s v="Valid"/>
    <x v="2"/>
    <x v="3"/>
  </r>
  <r>
    <x v="6930"/>
    <s v="CUST01997"/>
    <s v="POL00963"/>
    <x v="12"/>
    <s v="West"/>
    <n v="41337.58"/>
    <d v="2025-09-30T00:00:00"/>
    <m/>
    <s v="Pending"/>
    <n v="9"/>
    <n v="7"/>
    <s v="AGT013"/>
    <s v="Travel"/>
    <s v="Standard"/>
    <n v="1"/>
    <s v="Valid"/>
    <x v="1"/>
    <x v="1"/>
  </r>
  <r>
    <x v="6931"/>
    <s v="CUST02050"/>
    <s v="POL00742"/>
    <x v="14"/>
    <m/>
    <n v="79520.36"/>
    <d v="2025-05-06T00:00:00"/>
    <d v="2025-05-27T00:00:00"/>
    <s v="Settled"/>
    <n v="21"/>
    <n v="15"/>
    <s v="AGT032"/>
    <s v="Health"/>
    <s v="Manual Review"/>
    <n v="1"/>
    <s v="Valid"/>
    <x v="3"/>
    <x v="0"/>
  </r>
  <r>
    <x v="6932"/>
    <s v="CUST00842"/>
    <s v="POL00577"/>
    <x v="5"/>
    <s v="Central"/>
    <n v="35100.11"/>
    <d v="2025-11-05T00:00:00"/>
    <d v="2025-11-13T00:00:00"/>
    <s v="Settled"/>
    <n v="8"/>
    <n v="15"/>
    <s v="AGT040"/>
    <s v="Health"/>
    <s v="Standard"/>
    <n v="1"/>
    <s v="Valid"/>
    <x v="0"/>
    <x v="4"/>
  </r>
  <r>
    <x v="6933"/>
    <s v="CUST02226"/>
    <s v="POL00926"/>
    <x v="4"/>
    <s v="West"/>
    <n v="75540.97"/>
    <d v="2025-11-07T00:00:00"/>
    <d v="2025-11-16T00:00:00"/>
    <s v="Settled"/>
    <n v="9"/>
    <n v="15"/>
    <s v="AGT051"/>
    <s v="Health"/>
    <s v="Standard"/>
    <n v="1"/>
    <s v="Valid"/>
    <x v="3"/>
    <x v="1"/>
  </r>
  <r>
    <x v="6934"/>
    <s v="CUST01428"/>
    <s v="POL03132"/>
    <x v="11"/>
    <s v="West"/>
    <n v="186914.53"/>
    <d v="2025-09-07T00:00:00"/>
    <m/>
    <s v="Pending"/>
    <n v="9"/>
    <n v="10"/>
    <s v="AGT007"/>
    <s v="Motor"/>
    <s v="Standard"/>
    <n v="1"/>
    <s v="Valid"/>
    <x v="0"/>
    <x v="1"/>
  </r>
  <r>
    <x v="6935"/>
    <s v="CUST01534"/>
    <s v="POL03015"/>
    <x v="5"/>
    <s v="West"/>
    <n v="59318.84"/>
    <d v="2025-08-10T00:00:00"/>
    <d v="2025-08-21T00:00:00"/>
    <s v="Settled"/>
    <n v="11"/>
    <n v="15"/>
    <s v="AGT016"/>
    <s v="Health"/>
    <s v="Standard"/>
    <n v="1"/>
    <s v="Valid"/>
    <x v="1"/>
    <x v="1"/>
  </r>
  <r>
    <x v="6936"/>
    <s v="CUST01507"/>
    <s v="POL00469"/>
    <x v="12"/>
    <s v="South"/>
    <n v="31891.9"/>
    <d v="2025-04-25T00:00:00"/>
    <d v="2025-05-10T00:00:00"/>
    <s v="Settled"/>
    <n v="15"/>
    <n v="7"/>
    <s v="AGT005"/>
    <s v="Travel"/>
    <s v="Manual Review"/>
    <n v="1"/>
    <s v="Valid"/>
    <x v="1"/>
    <x v="0"/>
  </r>
  <r>
    <x v="6937"/>
    <s v="CUST01328"/>
    <s v="POL01773"/>
    <x v="1"/>
    <s v="South"/>
    <n v="516001.77"/>
    <d v="2025-10-07T00:00:00"/>
    <d v="2025-10-31T00:00:00"/>
    <s v="Settled"/>
    <n v="24"/>
    <n v="20"/>
    <s v="AGT064"/>
    <s v="Life"/>
    <s v="Manual Review"/>
    <n v="1"/>
    <s v="Valid"/>
    <x v="3"/>
    <x v="0"/>
  </r>
  <r>
    <x v="6938"/>
    <s v="CUST02308"/>
    <s v="POL03010"/>
    <x v="3"/>
    <s v="North"/>
    <n v="257737.62"/>
    <d v="2025-11-27T00:00:00"/>
    <m/>
    <s v="Under Review"/>
    <n v="11"/>
    <n v="10"/>
    <s v="AGT045"/>
    <s v="Motor"/>
    <s v="Standard"/>
    <n v="1"/>
    <s v="Valid"/>
    <x v="1"/>
    <x v="2"/>
  </r>
  <r>
    <x v="6939"/>
    <s v="CUST00339"/>
    <s v="POL02415"/>
    <x v="14"/>
    <s v="South"/>
    <n v="71982.12"/>
    <d v="2025-10-16T00:00:00"/>
    <d v="2025-10-30T00:00:00"/>
    <s v="Settled"/>
    <n v="14"/>
    <n v="15"/>
    <s v="AGT020"/>
    <s v="Health"/>
    <s v="Standard"/>
    <n v="1"/>
    <s v="Valid"/>
    <x v="3"/>
    <x v="0"/>
  </r>
  <r>
    <x v="6940"/>
    <s v="CUST01528"/>
    <s v="POL01960"/>
    <x v="2"/>
    <s v="North"/>
    <n v="135112.79999999999"/>
    <d v="2025-04-26T00:00:00"/>
    <d v="2025-05-10T00:00:00"/>
    <s v="Settled"/>
    <n v="14"/>
    <n v="20"/>
    <s v="AGT043"/>
    <s v="Life"/>
    <s v="Standard"/>
    <n v="1"/>
    <s v="Valid"/>
    <x v="0"/>
    <x v="2"/>
  </r>
  <r>
    <x v="6941"/>
    <s v="CUST01618"/>
    <s v="POL01918"/>
    <x v="2"/>
    <s v="West"/>
    <n v="464480.39"/>
    <d v="2025-02-26T00:00:00"/>
    <d v="2025-03-24T00:00:00"/>
    <s v="Settled"/>
    <n v="26"/>
    <n v="20"/>
    <s v="AGT065"/>
    <s v="Life"/>
    <s v="Manual Review"/>
    <n v="1"/>
    <s v="Valid"/>
    <x v="4"/>
    <x v="1"/>
  </r>
  <r>
    <x v="6942"/>
    <s v="CUST00236"/>
    <s v="POL01044"/>
    <x v="4"/>
    <s v="West"/>
    <n v="50132.86"/>
    <d v="2025-11-02T00:00:00"/>
    <d v="2025-11-15T00:00:00"/>
    <s v="Settled"/>
    <n v="13"/>
    <n v="15"/>
    <s v="AGT061"/>
    <s v="Health"/>
    <s v="Standard"/>
    <n v="1"/>
    <s v="Valid"/>
    <x v="1"/>
    <x v="1"/>
  </r>
  <r>
    <x v="6943"/>
    <s v="CUST02042"/>
    <s v="POL02959"/>
    <x v="4"/>
    <s v="North"/>
    <n v="102987.48"/>
    <d v="2025-01-06T00:00:00"/>
    <d v="2025-01-11T00:00:00"/>
    <s v="Settled"/>
    <n v="5"/>
    <n v="15"/>
    <s v="AGT074"/>
    <s v="Health"/>
    <s v="Fast Track"/>
    <n v="1"/>
    <s v="Valid"/>
    <x v="2"/>
    <x v="2"/>
  </r>
  <r>
    <x v="6944"/>
    <s v="CUST00562"/>
    <s v="POL00266"/>
    <x v="3"/>
    <s v="East"/>
    <n v="96380.57"/>
    <d v="2025-09-24T00:00:00"/>
    <d v="2025-10-12T00:00:00"/>
    <s v="Settled"/>
    <n v="18"/>
    <n v="10"/>
    <s v="AGT019"/>
    <s v="Motor"/>
    <s v="Standard"/>
    <n v="1"/>
    <s v="Valid"/>
    <x v="1"/>
    <x v="3"/>
  </r>
  <r>
    <x v="6945"/>
    <s v="CUST00631"/>
    <s v="POL02781"/>
    <x v="11"/>
    <s v="West"/>
    <n v="47598.3"/>
    <d v="2025-03-31T00:00:00"/>
    <d v="2025-04-01T00:00:00"/>
    <s v="Settled"/>
    <n v="1"/>
    <n v="10"/>
    <s v="AGT014"/>
    <s v="Motor"/>
    <s v="Standard"/>
    <n v="1"/>
    <s v="Valid"/>
    <x v="3"/>
    <x v="1"/>
  </r>
  <r>
    <x v="6946"/>
    <s v="CUST02014"/>
    <s v="POL02788"/>
    <x v="11"/>
    <s v="West"/>
    <n v="54464.27"/>
    <d v="2025-09-14T00:00:00"/>
    <m/>
    <s v="Under Review"/>
    <n v="14"/>
    <n v="10"/>
    <s v="AGT062"/>
    <s v="Motor"/>
    <s v="Manual Review"/>
    <n v="1"/>
    <s v="Valid"/>
    <x v="2"/>
    <x v="1"/>
  </r>
  <r>
    <x v="6947"/>
    <s v="CUST00827"/>
    <s v="POL00837"/>
    <x v="6"/>
    <s v="Central"/>
    <n v="187348.95"/>
    <d v="2025-07-18T00:00:00"/>
    <d v="2025-08-20T00:00:00"/>
    <s v="Settled"/>
    <n v="33"/>
    <n v="12"/>
    <s v="AGT074"/>
    <s v="Home"/>
    <s v="Fraud Review"/>
    <n v="1"/>
    <s v="Valid"/>
    <x v="3"/>
    <x v="4"/>
  </r>
  <r>
    <x v="6948"/>
    <s v="CUST01468"/>
    <s v="POL01639"/>
    <x v="9"/>
    <s v="North"/>
    <n v="223783.99"/>
    <d v="2025-02-08T00:00:00"/>
    <d v="2025-03-01T00:00:00"/>
    <s v="Settled"/>
    <n v="21"/>
    <n v="12"/>
    <s v="AGT015"/>
    <s v="Home"/>
    <s v="Standard"/>
    <n v="1"/>
    <s v="Valid"/>
    <x v="2"/>
    <x v="2"/>
  </r>
  <r>
    <x v="6949"/>
    <s v="CUST00670"/>
    <s v="POL02832"/>
    <x v="0"/>
    <s v="South"/>
    <n v="66895.16"/>
    <d v="2025-10-31T00:00:00"/>
    <d v="2025-11-08T00:00:00"/>
    <s v="Settled"/>
    <n v="8"/>
    <n v="10"/>
    <s v="AGT057"/>
    <s v="Motor"/>
    <s v="Standard"/>
    <n v="1"/>
    <s v="Valid"/>
    <x v="1"/>
    <x v="0"/>
  </r>
  <r>
    <x v="6950"/>
    <s v="CUST00646"/>
    <s v="POL01518"/>
    <x v="0"/>
    <s v="Central"/>
    <n v="72528.52"/>
    <d v="2025-11-09T00:00:00"/>
    <m/>
    <s v="Pending"/>
    <n v="15"/>
    <n v="10"/>
    <s v="AGT046"/>
    <s v="Motor"/>
    <s v="Standard"/>
    <n v="1"/>
    <s v="Valid"/>
    <x v="0"/>
    <x v="4"/>
  </r>
  <r>
    <x v="6951"/>
    <s v="CUST01876"/>
    <s v="POL00961"/>
    <x v="3"/>
    <s v="North"/>
    <n v="31306.61"/>
    <d v="2025-04-14T00:00:00"/>
    <d v="2025-04-26T00:00:00"/>
    <s v="Settled"/>
    <n v="12"/>
    <n v="10"/>
    <s v="AGT071"/>
    <s v="Motor"/>
    <s v="Standard"/>
    <n v="1"/>
    <s v="Valid"/>
    <x v="2"/>
    <x v="2"/>
  </r>
  <r>
    <x v="6952"/>
    <s v="CUST01335"/>
    <s v="POL00225"/>
    <x v="4"/>
    <s v="West"/>
    <n v="91780.62"/>
    <d v="2025-02-23T00:00:00"/>
    <d v="2025-03-11T00:00:00"/>
    <s v="Rejected"/>
    <n v="16"/>
    <n v="15"/>
    <s v="AGT016"/>
    <s v="Health"/>
    <s v="Manual Review"/>
    <n v="1"/>
    <s v="Valid"/>
    <x v="3"/>
    <x v="1"/>
  </r>
  <r>
    <x v="6953"/>
    <s v="CUST00851"/>
    <s v="POL01412"/>
    <x v="1"/>
    <s v="North"/>
    <n v="232574.5"/>
    <d v="2025-10-11T00:00:00"/>
    <d v="2025-11-08T00:00:00"/>
    <s v="Settled"/>
    <n v="28"/>
    <n v="20"/>
    <s v="AGT028"/>
    <s v="Life"/>
    <s v="Manual Review"/>
    <n v="1"/>
    <s v="Valid"/>
    <x v="2"/>
    <x v="2"/>
  </r>
  <r>
    <x v="6954"/>
    <s v="CUST00859"/>
    <s v="POL00889"/>
    <x v="6"/>
    <s v="East"/>
    <n v="115770"/>
    <d v="2025-05-27T00:00:00"/>
    <d v="2025-06-06T00:00:00"/>
    <s v="Settled"/>
    <n v="10"/>
    <n v="12"/>
    <s v="AGT050"/>
    <s v="Home"/>
    <s v="Standard"/>
    <n v="1"/>
    <s v="Valid"/>
    <x v="0"/>
    <x v="3"/>
  </r>
  <r>
    <x v="6955"/>
    <s v="CUST01464"/>
    <s v="POL02724"/>
    <x v="4"/>
    <s v="East"/>
    <n v="213682.42"/>
    <d v="2025-08-10T00:00:00"/>
    <d v="2025-08-22T00:00:00"/>
    <s v="Rejected"/>
    <n v="12"/>
    <n v="15"/>
    <s v="AGT070"/>
    <s v="Health"/>
    <s v="Standard"/>
    <n v="1"/>
    <s v="Valid"/>
    <x v="3"/>
    <x v="3"/>
  </r>
  <r>
    <x v="6956"/>
    <s v="CUST01316"/>
    <s v="POL02756"/>
    <x v="3"/>
    <s v="West"/>
    <n v="52903.86"/>
    <d v="2025-10-03T00:00:00"/>
    <m/>
    <s v="Pending"/>
    <n v="18"/>
    <n v="12"/>
    <s v="AGT067"/>
    <s v="Home"/>
    <s v="Manual Review"/>
    <n v="1"/>
    <s v="Valid"/>
    <x v="3"/>
    <x v="1"/>
  </r>
  <r>
    <x v="6957"/>
    <s v="CUST01978"/>
    <s v="POL01037"/>
    <x v="6"/>
    <m/>
    <n v="236147.77"/>
    <d v="2025-08-07T00:00:00"/>
    <d v="2025-09-03T00:00:00"/>
    <s v="Settled"/>
    <n v="27"/>
    <n v="12"/>
    <s v="AGT039"/>
    <s v="Home"/>
    <s v="Manual Review"/>
    <n v="1"/>
    <s v="Valid"/>
    <x v="3"/>
    <x v="0"/>
  </r>
  <r>
    <x v="6958"/>
    <s v="CUST00537"/>
    <s v="POL00674"/>
    <x v="0"/>
    <s v="West"/>
    <n v="73771.67"/>
    <d v="2025-06-08T00:00:00"/>
    <m/>
    <s v="Under Review"/>
    <n v="17"/>
    <n v="10"/>
    <s v="AGT030"/>
    <s v="Motor"/>
    <s v="Fraud Review"/>
    <n v="1"/>
    <s v="Valid"/>
    <x v="1"/>
    <x v="1"/>
  </r>
  <r>
    <x v="6959"/>
    <s v="CUST01146"/>
    <s v="POL00931"/>
    <x v="5"/>
    <s v="Central"/>
    <n v="83524.399999999994"/>
    <d v="2025-08-28T00:00:00"/>
    <d v="2025-09-17T00:00:00"/>
    <s v="Settled"/>
    <n v="20"/>
    <n v="15"/>
    <s v="AGT016"/>
    <s v="Health"/>
    <s v="Manual Review"/>
    <n v="1"/>
    <s v="Valid"/>
    <x v="0"/>
    <x v="4"/>
  </r>
  <r>
    <x v="6960"/>
    <s v="CUST00375"/>
    <s v="POL01286"/>
    <x v="1"/>
    <s v="West"/>
    <n v="170563.14"/>
    <d v="2025-01-28T00:00:00"/>
    <d v="2025-02-07T00:00:00"/>
    <s v="Settled"/>
    <n v="10"/>
    <n v="20"/>
    <s v="AGT033"/>
    <s v="Life"/>
    <s v="Standard"/>
    <n v="1"/>
    <s v="Valid"/>
    <x v="2"/>
    <x v="1"/>
  </r>
  <r>
    <x v="6961"/>
    <s v="CUST02381"/>
    <s v="POL02140"/>
    <x v="11"/>
    <s v="Central"/>
    <n v="77951.009999999995"/>
    <d v="2025-06-20T00:00:00"/>
    <m/>
    <s v="Pending"/>
    <n v="16"/>
    <n v="10"/>
    <s v="AGT080"/>
    <s v="Motor"/>
    <s v="Manual Review"/>
    <n v="1"/>
    <s v="Valid"/>
    <x v="2"/>
    <x v="4"/>
  </r>
  <r>
    <x v="6962"/>
    <s v="CUST00146"/>
    <s v="POL00488"/>
    <x v="10"/>
    <s v="Central"/>
    <n v="123057.66"/>
    <d v="2025-07-22T00:00:00"/>
    <d v="2025-07-28T00:00:00"/>
    <s v="Settled"/>
    <n v="6"/>
    <n v="7"/>
    <s v="AGT019"/>
    <s v="Travel"/>
    <s v="Standard"/>
    <n v="1"/>
    <s v="Valid"/>
    <x v="4"/>
    <x v="4"/>
  </r>
  <r>
    <x v="6963"/>
    <s v="CUST01764"/>
    <s v="POL03199"/>
    <x v="14"/>
    <s v="West"/>
    <n v="16227.89"/>
    <d v="2025-08-13T00:00:00"/>
    <m/>
    <s v="Under Review"/>
    <n v="21"/>
    <n v="15"/>
    <s v="AGT076"/>
    <s v="Health"/>
    <s v="Manual Review"/>
    <n v="1"/>
    <s v="Valid"/>
    <x v="0"/>
    <x v="1"/>
  </r>
  <r>
    <x v="6964"/>
    <s v="CUST01157"/>
    <s v="POL02241"/>
    <x v="5"/>
    <s v="East"/>
    <n v="23844.68"/>
    <d v="2025-03-15T00:00:00"/>
    <d v="2025-03-28T00:00:00"/>
    <s v="Settled"/>
    <n v="13"/>
    <n v="15"/>
    <s v="AGT023"/>
    <s v="Health"/>
    <s v="Standard"/>
    <n v="1"/>
    <s v="Valid"/>
    <x v="2"/>
    <x v="3"/>
  </r>
  <r>
    <x v="6965"/>
    <s v="CUST00990"/>
    <s v="POL00420"/>
    <x v="3"/>
    <s v="West"/>
    <n v="98059.05"/>
    <d v="2025-09-22T00:00:00"/>
    <m/>
    <s v="Under Review"/>
    <n v="18"/>
    <n v="12"/>
    <s v="AGT010"/>
    <s v="Home"/>
    <s v="Fraud Review"/>
    <n v="1"/>
    <s v="Valid"/>
    <x v="1"/>
    <x v="1"/>
  </r>
  <r>
    <x v="6966"/>
    <s v="CUST01217"/>
    <s v="POL01008"/>
    <x v="8"/>
    <s v="Central"/>
    <n v="371050.47"/>
    <d v="2025-04-20T00:00:00"/>
    <d v="2025-05-18T00:00:00"/>
    <s v="Settled"/>
    <n v="28"/>
    <n v="20"/>
    <s v="AGT058"/>
    <s v="Life"/>
    <s v="Standard"/>
    <n v="1"/>
    <s v="Valid"/>
    <x v="0"/>
    <x v="4"/>
  </r>
  <r>
    <x v="6967"/>
    <s v="CUST01287"/>
    <s v="POL02244"/>
    <x v="2"/>
    <s v="West"/>
    <n v="552512.25"/>
    <d v="2025-07-16T00:00:00"/>
    <m/>
    <s v="Under Review"/>
    <n v="20"/>
    <n v="20"/>
    <s v="AGT037"/>
    <s v="Life"/>
    <s v="Standard"/>
    <n v="1"/>
    <s v="Valid"/>
    <x v="4"/>
    <x v="1"/>
  </r>
  <r>
    <x v="6968"/>
    <s v="CUST00248"/>
    <s v="POL01613"/>
    <x v="5"/>
    <s v="South"/>
    <n v="114036.95"/>
    <d v="2025-08-24T00:00:00"/>
    <d v="2025-09-08T00:00:00"/>
    <s v="Settled"/>
    <n v="15"/>
    <n v="15"/>
    <s v="AGT059"/>
    <s v="Health"/>
    <s v="Standard"/>
    <n v="1"/>
    <s v="Valid"/>
    <x v="2"/>
    <x v="0"/>
  </r>
  <r>
    <x v="6969"/>
    <s v="CUST02158"/>
    <s v="POL01687"/>
    <x v="5"/>
    <s v="South"/>
    <n v="29349.119999999999"/>
    <d v="2025-01-14T00:00:00"/>
    <d v="2025-02-10T00:00:00"/>
    <s v="Settled"/>
    <n v="27"/>
    <n v="15"/>
    <s v="AGT079"/>
    <s v="Health"/>
    <s v="Fraud Review"/>
    <n v="1"/>
    <s v="Valid"/>
    <x v="2"/>
    <x v="0"/>
  </r>
  <r>
    <x v="6970"/>
    <s v="CUST02063"/>
    <s v="POL00133"/>
    <x v="7"/>
    <s v="West"/>
    <n v="44775.89"/>
    <d v="2025-11-15T00:00:00"/>
    <d v="2025-12-01T00:00:00"/>
    <s v="Settled"/>
    <n v="16"/>
    <n v="7"/>
    <s v="AGT012"/>
    <s v="Travel"/>
    <s v="Manual Review"/>
    <n v="1"/>
    <s v="Valid"/>
    <x v="3"/>
    <x v="1"/>
  </r>
  <r>
    <x v="6971"/>
    <s v="CUST00818"/>
    <s v="POL01314"/>
    <x v="3"/>
    <s v="Central"/>
    <n v="58103.81"/>
    <d v="2025-06-20T00:00:00"/>
    <d v="2025-07-03T00:00:00"/>
    <s v="Settled"/>
    <n v="13"/>
    <n v="10"/>
    <s v="AGT044"/>
    <s v="Motor"/>
    <s v="Standard"/>
    <n v="1"/>
    <s v="Valid"/>
    <x v="2"/>
    <x v="4"/>
  </r>
  <r>
    <x v="6972"/>
    <s v="CUST00466"/>
    <s v="POL01967"/>
    <x v="8"/>
    <s v="North"/>
    <n v="533380.59"/>
    <d v="2025-01-03T00:00:00"/>
    <d v="2025-01-24T00:00:00"/>
    <s v="Settled"/>
    <n v="21"/>
    <n v="20"/>
    <s v="AGT022"/>
    <s v="Life"/>
    <s v="Standard"/>
    <n v="1"/>
    <s v="Valid"/>
    <x v="1"/>
    <x v="2"/>
  </r>
  <r>
    <x v="6973"/>
    <s v="CUST00579"/>
    <s v="POL02400"/>
    <x v="7"/>
    <s v="Central"/>
    <n v="18823.259999999998"/>
    <d v="2025-07-19T00:00:00"/>
    <d v="2025-07-28T00:00:00"/>
    <s v="Settled"/>
    <n v="9"/>
    <n v="7"/>
    <s v="AGT040"/>
    <s v="Travel"/>
    <s v="Standard"/>
    <n v="1"/>
    <s v="Valid"/>
    <x v="1"/>
    <x v="4"/>
  </r>
  <r>
    <x v="6974"/>
    <s v="CUST01973"/>
    <s v="POL01431"/>
    <x v="8"/>
    <s v="South"/>
    <n v="110840.24"/>
    <d v="2025-03-28T00:00:00"/>
    <d v="2025-04-17T00:00:00"/>
    <s v="Settled"/>
    <n v="20"/>
    <n v="20"/>
    <s v="AGT021"/>
    <s v="Life"/>
    <s v="Manual Review"/>
    <n v="1"/>
    <s v="Valid"/>
    <x v="0"/>
    <x v="0"/>
  </r>
  <r>
    <x v="6975"/>
    <s v="CUST02324"/>
    <s v="POL01776"/>
    <x v="11"/>
    <s v="South"/>
    <n v="48482.87"/>
    <d v="2025-10-20T00:00:00"/>
    <m/>
    <s v="Pending"/>
    <n v="12"/>
    <n v="10"/>
    <s v="AGT016"/>
    <s v="Motor"/>
    <s v="Standard"/>
    <n v="1"/>
    <s v="Valid"/>
    <x v="0"/>
    <x v="0"/>
  </r>
  <r>
    <x v="6976"/>
    <s v="CUST00491"/>
    <s v="POL00711"/>
    <x v="11"/>
    <s v="Central"/>
    <n v="89439.32"/>
    <d v="2025-02-25T00:00:00"/>
    <d v="2025-03-14T00:00:00"/>
    <s v="Settled"/>
    <n v="17"/>
    <n v="10"/>
    <s v="AGT042"/>
    <s v="Motor"/>
    <s v="Manual Review"/>
    <n v="1"/>
    <s v="Valid"/>
    <x v="0"/>
    <x v="4"/>
  </r>
  <r>
    <x v="6977"/>
    <s v="CUST00050"/>
    <s v="POL02553"/>
    <x v="4"/>
    <s v="Central"/>
    <n v="109024.37"/>
    <d v="2025-01-02T00:00:00"/>
    <d v="2025-01-23T00:00:00"/>
    <s v="Rejected"/>
    <n v="21"/>
    <n v="15"/>
    <s v="AGT034"/>
    <s v="Health"/>
    <s v="Manual Review"/>
    <n v="1"/>
    <s v="Valid"/>
    <x v="3"/>
    <x v="4"/>
  </r>
  <r>
    <x v="6978"/>
    <s v="CUST00437"/>
    <s v="POL02234"/>
    <x v="0"/>
    <s v="East"/>
    <n v="65717.7"/>
    <d v="2025-08-31T00:00:00"/>
    <d v="2025-09-27T00:00:00"/>
    <s v="Settled"/>
    <n v="27"/>
    <n v="10"/>
    <s v="AGT062"/>
    <s v="Motor"/>
    <s v="Fraud Review"/>
    <n v="1"/>
    <s v="Valid"/>
    <x v="3"/>
    <x v="3"/>
  </r>
  <r>
    <x v="6979"/>
    <s v="CUST01801"/>
    <s v="POL02381"/>
    <x v="0"/>
    <s v="Central"/>
    <n v="43679.18"/>
    <d v="2025-01-17T00:00:00"/>
    <d v="2025-01-30T00:00:00"/>
    <s v="Settled"/>
    <n v="13"/>
    <n v="10"/>
    <s v="AGT040"/>
    <s v="Motor"/>
    <s v="Standard"/>
    <n v="1"/>
    <s v="Valid"/>
    <x v="1"/>
    <x v="4"/>
  </r>
  <r>
    <x v="6980"/>
    <s v="CUST01487"/>
    <s v="POL02138"/>
    <x v="16"/>
    <s v="West"/>
    <n v="27534"/>
    <d v="2025-03-08T00:00:00"/>
    <m/>
    <s v="Pending"/>
    <n v="15"/>
    <n v="7"/>
    <s v="AGT049"/>
    <s v="Travel"/>
    <s v="Fraud Review"/>
    <n v="1"/>
    <s v="Valid"/>
    <x v="3"/>
    <x v="1"/>
  </r>
  <r>
    <x v="6981"/>
    <s v="CUST01305"/>
    <s v="POL03153"/>
    <x v="11"/>
    <s v="Central"/>
    <n v="170294.49"/>
    <d v="2025-05-03T00:00:00"/>
    <d v="2025-05-15T00:00:00"/>
    <s v="Settled"/>
    <n v="12"/>
    <n v="10"/>
    <s v="AGT058"/>
    <s v="Motor"/>
    <s v="Standard"/>
    <n v="1"/>
    <s v="Valid"/>
    <x v="2"/>
    <x v="4"/>
  </r>
  <r>
    <x v="6982"/>
    <s v="CUST01716"/>
    <s v="POL02816"/>
    <x v="7"/>
    <s v="Central"/>
    <n v="157604.91"/>
    <d v="2025-10-19T00:00:00"/>
    <d v="2025-10-30T00:00:00"/>
    <s v="Settled"/>
    <n v="11"/>
    <n v="7"/>
    <s v="AGT005"/>
    <s v="Travel"/>
    <s v="Manual Review"/>
    <n v="1"/>
    <s v="Valid"/>
    <x v="2"/>
    <x v="4"/>
  </r>
  <r>
    <x v="6983"/>
    <s v="CUST00797"/>
    <s v="POL02595"/>
    <x v="6"/>
    <s v="South"/>
    <n v="145054.19"/>
    <d v="2025-09-26T00:00:00"/>
    <d v="2025-10-13T00:00:00"/>
    <s v="Settled"/>
    <n v="17"/>
    <n v="12"/>
    <s v="AGT037"/>
    <s v="Home"/>
    <s v="Manual Review"/>
    <n v="1"/>
    <s v="Valid"/>
    <x v="0"/>
    <x v="0"/>
  </r>
  <r>
    <x v="6984"/>
    <s v="CUST01544"/>
    <s v="POL01073"/>
    <x v="0"/>
    <s v="North"/>
    <n v="126563.92"/>
    <d v="2025-07-20T00:00:00"/>
    <d v="2025-07-29T00:00:00"/>
    <s v="Settled"/>
    <n v="9"/>
    <n v="10"/>
    <s v="AGT042"/>
    <s v="Motor"/>
    <s v="Fast Track"/>
    <n v="1"/>
    <s v="Valid"/>
    <x v="4"/>
    <x v="2"/>
  </r>
  <r>
    <x v="6985"/>
    <s v="CUST00909"/>
    <s v="POL00214"/>
    <x v="5"/>
    <s v="North"/>
    <n v="52976.99"/>
    <d v="2025-06-11T00:00:00"/>
    <m/>
    <s v="Under Review"/>
    <n v="19"/>
    <n v="15"/>
    <s v="AGT051"/>
    <s v="Health"/>
    <s v="Standard"/>
    <n v="1"/>
    <s v="Valid"/>
    <x v="1"/>
    <x v="2"/>
  </r>
  <r>
    <x v="6986"/>
    <s v="CUST00825"/>
    <s v="POL00003"/>
    <x v="0"/>
    <s v="North"/>
    <n v="156650.20000000001"/>
    <d v="2025-08-13T00:00:00"/>
    <d v="2025-08-31T00:00:00"/>
    <s v="Settled"/>
    <n v="18"/>
    <n v="10"/>
    <s v="AGT004"/>
    <s v="Motor"/>
    <s v="Manual Review"/>
    <n v="1"/>
    <s v="Valid"/>
    <x v="1"/>
    <x v="2"/>
  </r>
  <r>
    <x v="6987"/>
    <s v="CUST00010"/>
    <s v="POL02495"/>
    <x v="3"/>
    <s v="South"/>
    <n v="51800.85"/>
    <d v="2025-04-12T00:00:00"/>
    <m/>
    <s v="Under Review"/>
    <n v="18"/>
    <n v="10"/>
    <s v="AGT009"/>
    <s v="Motor"/>
    <s v="Manual Review"/>
    <n v="1"/>
    <s v="Valid"/>
    <x v="0"/>
    <x v="0"/>
  </r>
  <r>
    <x v="6988"/>
    <s v="CUST00357"/>
    <s v="POL02877"/>
    <x v="4"/>
    <s v="North"/>
    <n v="37309.39"/>
    <d v="2025-10-23T00:00:00"/>
    <d v="2025-10-28T00:00:00"/>
    <s v="Settled"/>
    <n v="5"/>
    <n v="15"/>
    <s v="AGT068"/>
    <s v="Health"/>
    <s v="Fast Track"/>
    <n v="1"/>
    <s v="Valid"/>
    <x v="0"/>
    <x v="2"/>
  </r>
  <r>
    <x v="6989"/>
    <s v="CUST01591"/>
    <s v="POL02080"/>
    <x v="0"/>
    <s v="South"/>
    <n v="137465.14000000001"/>
    <d v="2025-08-20T00:00:00"/>
    <m/>
    <s v="Under Review"/>
    <n v="10"/>
    <n v="10"/>
    <s v="AGT062"/>
    <s v="Motor"/>
    <s v="Standard"/>
    <n v="1"/>
    <s v="Valid"/>
    <x v="2"/>
    <x v="0"/>
  </r>
  <r>
    <x v="6990"/>
    <s v="CUST01979"/>
    <s v="POL02308"/>
    <x v="9"/>
    <s v="East"/>
    <n v="116599.88"/>
    <d v="2025-07-15T00:00:00"/>
    <d v="2025-07-31T00:00:00"/>
    <s v="Settled"/>
    <n v="16"/>
    <n v="12"/>
    <s v="AGT034"/>
    <s v="Home"/>
    <s v="Manual Review"/>
    <n v="1"/>
    <s v="Valid"/>
    <x v="0"/>
    <x v="3"/>
  </r>
  <r>
    <x v="6991"/>
    <s v="CUST01594"/>
    <s v="POL00288"/>
    <x v="7"/>
    <s v="North"/>
    <n v="74228.81"/>
    <d v="2025-06-18T00:00:00"/>
    <d v="2025-06-29T00:00:00"/>
    <s v="Settled"/>
    <n v="11"/>
    <n v="7"/>
    <s v="AGT001"/>
    <s v="Travel"/>
    <s v="Standard"/>
    <n v="1"/>
    <s v="Valid"/>
    <x v="2"/>
    <x v="2"/>
  </r>
  <r>
    <x v="6992"/>
    <s v="CUST01180"/>
    <s v="POL01810"/>
    <x v="1"/>
    <s v="South"/>
    <n v="513330.9"/>
    <d v="2025-07-30T00:00:00"/>
    <d v="2025-08-10T00:00:00"/>
    <s v="Settled"/>
    <n v="11"/>
    <n v="20"/>
    <s v="AGT021"/>
    <s v="Life"/>
    <s v="Fast Track"/>
    <n v="1"/>
    <s v="Valid"/>
    <x v="2"/>
    <x v="0"/>
  </r>
  <r>
    <x v="6993"/>
    <s v="CUST00045"/>
    <s v="POL01938"/>
    <x v="3"/>
    <s v="South"/>
    <n v="28036.69"/>
    <d v="2025-07-11T00:00:00"/>
    <d v="2025-08-03T00:00:00"/>
    <s v="Settled"/>
    <n v="23"/>
    <n v="10"/>
    <s v="AGT052"/>
    <s v="Motor"/>
    <s v="Fraud Review"/>
    <n v="1"/>
    <s v="Valid"/>
    <x v="1"/>
    <x v="0"/>
  </r>
  <r>
    <x v="6994"/>
    <s v="CUST00163"/>
    <s v="POL00502"/>
    <x v="14"/>
    <s v="North"/>
    <n v="95836.63"/>
    <d v="2025-08-17T00:00:00"/>
    <m/>
    <s v="Pending"/>
    <n v="22"/>
    <n v="15"/>
    <s v="AGT055"/>
    <s v="Health"/>
    <s v="Manual Review"/>
    <n v="1"/>
    <s v="Valid"/>
    <x v="3"/>
    <x v="2"/>
  </r>
  <r>
    <x v="6995"/>
    <s v="CUST00823"/>
    <s v="POL02403"/>
    <x v="1"/>
    <s v="West"/>
    <n v="167479.89000000001"/>
    <d v="2025-05-24T00:00:00"/>
    <d v="2025-06-15T00:00:00"/>
    <s v="Settled"/>
    <n v="22"/>
    <n v="20"/>
    <s v="AGT067"/>
    <s v="Life"/>
    <s v="Standard"/>
    <n v="1"/>
    <s v="Valid"/>
    <x v="0"/>
    <x v="1"/>
  </r>
  <r>
    <x v="6996"/>
    <s v="CUST01544"/>
    <s v="POL01073"/>
    <x v="3"/>
    <s v="Central"/>
    <n v="147798.54999999999"/>
    <d v="2025-04-10T00:00:00"/>
    <d v="2025-05-02T00:00:00"/>
    <s v="Rejected"/>
    <n v="22"/>
    <n v="10"/>
    <s v="AGT045"/>
    <s v="Motor"/>
    <s v="Manual Review"/>
    <n v="1"/>
    <s v="Valid"/>
    <x v="4"/>
    <x v="4"/>
  </r>
  <r>
    <x v="6997"/>
    <s v="CUST01328"/>
    <s v="POL00632"/>
    <x v="12"/>
    <s v="West"/>
    <n v="31728.959999999999"/>
    <d v="2025-08-31T00:00:00"/>
    <d v="2025-09-11T00:00:00"/>
    <s v="Settled"/>
    <n v="11"/>
    <n v="7"/>
    <s v="AGT062"/>
    <s v="Travel"/>
    <s v="Manual Review"/>
    <n v="1"/>
    <s v="Valid"/>
    <x v="3"/>
    <x v="1"/>
  </r>
  <r>
    <x v="6998"/>
    <s v="CUST00481"/>
    <s v="POL02228"/>
    <x v="11"/>
    <s v="West"/>
    <n v="42373.22"/>
    <d v="2025-04-13T00:00:00"/>
    <d v="2025-04-17T00:00:00"/>
    <s v="Settled"/>
    <n v="4"/>
    <n v="10"/>
    <s v="AGT019"/>
    <s v="Motor"/>
    <s v="Standard"/>
    <n v="1"/>
    <s v="Valid"/>
    <x v="1"/>
    <x v="1"/>
  </r>
  <r>
    <x v="6999"/>
    <s v="CUST02303"/>
    <s v="POL01392"/>
    <x v="2"/>
    <s v="Central"/>
    <n v="80171"/>
    <d v="2025-01-06T00:00:00"/>
    <m/>
    <s v="Under Review"/>
    <n v="30"/>
    <n v="20"/>
    <s v="AGT012"/>
    <s v="Life"/>
    <s v="Fraud Review"/>
    <n v="1"/>
    <s v="Valid"/>
    <x v="2"/>
    <x v="4"/>
  </r>
  <r>
    <x v="7000"/>
    <s v="CUST00308"/>
    <s v="POL01716"/>
    <x v="6"/>
    <s v="West"/>
    <n v="234746.81"/>
    <d v="2025-01-25T00:00:00"/>
    <m/>
    <s v="Under Review"/>
    <n v="13"/>
    <n v="12"/>
    <s v="AGT027"/>
    <s v="Home"/>
    <s v="Standard"/>
    <n v="1"/>
    <s v="Valid"/>
    <x v="0"/>
    <x v="1"/>
  </r>
  <r>
    <x v="7001"/>
    <s v="CUST01273"/>
    <s v="POL01736"/>
    <x v="4"/>
    <s v="North"/>
    <n v="68028.62"/>
    <d v="2025-01-01T00:00:00"/>
    <m/>
    <s v="Under Review"/>
    <n v="12"/>
    <n v="15"/>
    <s v="AGT068"/>
    <s v="Health"/>
    <s v="Standard"/>
    <n v="1"/>
    <s v="Valid"/>
    <x v="0"/>
    <x v="2"/>
  </r>
  <r>
    <x v="7002"/>
    <s v="CUST01742"/>
    <s v="POL01993"/>
    <x v="8"/>
    <s v="North"/>
    <n v="253055.33"/>
    <d v="2025-06-24T00:00:00"/>
    <m/>
    <s v="Pending"/>
    <n v="22"/>
    <n v="20"/>
    <s v="AGT071"/>
    <s v="Life"/>
    <s v="Manual Review"/>
    <n v="1"/>
    <s v="Valid"/>
    <x v="0"/>
    <x v="2"/>
  </r>
  <r>
    <x v="7003"/>
    <s v="CUST01094"/>
    <s v="POL01323"/>
    <x v="4"/>
    <s v="West"/>
    <n v="116411.2"/>
    <d v="2025-08-17T00:00:00"/>
    <d v="2025-09-02T00:00:00"/>
    <s v="Settled"/>
    <n v="16"/>
    <n v="15"/>
    <s v="AGT007"/>
    <s v="Health"/>
    <s v="Standard"/>
    <n v="1"/>
    <s v="Valid"/>
    <x v="2"/>
    <x v="1"/>
  </r>
  <r>
    <x v="7004"/>
    <s v="CUST01379"/>
    <s v="POL02607"/>
    <x v="8"/>
    <s v="West"/>
    <n v="168830.5"/>
    <d v="2025-04-07T00:00:00"/>
    <d v="2025-05-04T00:00:00"/>
    <s v="Settled"/>
    <n v="27"/>
    <n v="20"/>
    <s v="AGT016"/>
    <s v="Life"/>
    <s v="Manual Review"/>
    <n v="1"/>
    <s v="Valid"/>
    <x v="2"/>
    <x v="1"/>
  </r>
  <r>
    <x v="7005"/>
    <s v="CUST01052"/>
    <s v="POL02804"/>
    <x v="9"/>
    <s v="West"/>
    <n v="41004.400000000001"/>
    <d v="2025-01-09T00:00:00"/>
    <m/>
    <s v="Pending"/>
    <n v="17"/>
    <n v="12"/>
    <s v="AGT006"/>
    <s v="Home"/>
    <s v="Standard"/>
    <n v="1"/>
    <s v="Valid"/>
    <x v="1"/>
    <x v="1"/>
  </r>
  <r>
    <x v="7006"/>
    <s v="CUST01864"/>
    <s v="POL01549"/>
    <x v="0"/>
    <s v="North"/>
    <n v="73688.509999999995"/>
    <d v="2025-08-03T00:00:00"/>
    <d v="2025-08-12T00:00:00"/>
    <s v="Settled"/>
    <n v="9"/>
    <n v="10"/>
    <s v="AGT062"/>
    <s v="Motor"/>
    <s v="Manual Review"/>
    <n v="1"/>
    <s v="Valid"/>
    <x v="4"/>
    <x v="2"/>
  </r>
  <r>
    <x v="7007"/>
    <s v="CUST00152"/>
    <s v="POL00541"/>
    <x v="3"/>
    <s v="Central"/>
    <n v="35488.57"/>
    <d v="2025-04-23T00:00:00"/>
    <d v="2025-05-01T00:00:00"/>
    <s v="Settled"/>
    <n v="8"/>
    <n v="10"/>
    <s v="AGT066"/>
    <s v="Motor"/>
    <s v="Standard"/>
    <n v="1"/>
    <s v="Valid"/>
    <x v="3"/>
    <x v="4"/>
  </r>
  <r>
    <x v="7008"/>
    <s v="CUST01352"/>
    <s v="POL00893"/>
    <x v="9"/>
    <s v="East"/>
    <n v="104642.49"/>
    <d v="2025-09-24T00:00:00"/>
    <d v="2025-10-15T00:00:00"/>
    <s v="Rejected"/>
    <n v="21"/>
    <n v="12"/>
    <s v="AGT075"/>
    <s v="Home"/>
    <s v="Manual Review"/>
    <n v="1"/>
    <s v="Valid"/>
    <x v="3"/>
    <x v="3"/>
  </r>
  <r>
    <x v="7009"/>
    <s v="CUST02389"/>
    <s v="POL02469"/>
    <x v="0"/>
    <s v="Central"/>
    <n v="37035.93"/>
    <d v="2025-05-03T00:00:00"/>
    <d v="2025-05-21T00:00:00"/>
    <s v="Settled"/>
    <n v="18"/>
    <n v="10"/>
    <s v="AGT015"/>
    <s v="Motor"/>
    <s v="Manual Review"/>
    <n v="1"/>
    <s v="Valid"/>
    <x v="3"/>
    <x v="4"/>
  </r>
  <r>
    <x v="7010"/>
    <s v="CUST00383"/>
    <s v="POL00822"/>
    <x v="5"/>
    <s v="East"/>
    <n v="35133.26"/>
    <d v="2025-08-06T00:00:00"/>
    <m/>
    <s v="Pending"/>
    <n v="20"/>
    <n v="15"/>
    <s v="AGT042"/>
    <s v="Health"/>
    <s v="Manual Review"/>
    <n v="1"/>
    <s v="Valid"/>
    <x v="1"/>
    <x v="3"/>
  </r>
  <r>
    <x v="7011"/>
    <s v="CUST01941"/>
    <s v="POL02490"/>
    <x v="7"/>
    <s v="North"/>
    <n v="10322.209999999999"/>
    <d v="2025-07-25T00:00:00"/>
    <d v="2025-07-28T00:00:00"/>
    <s v="Settled"/>
    <n v="3"/>
    <n v="7"/>
    <s v="AGT036"/>
    <s v="Travel"/>
    <s v="Standard"/>
    <n v="1"/>
    <s v="Valid"/>
    <x v="2"/>
    <x v="2"/>
  </r>
  <r>
    <x v="7012"/>
    <s v="CUST01336"/>
    <s v="POL02119"/>
    <x v="11"/>
    <s v="South"/>
    <n v="69410.55"/>
    <d v="2025-04-05T00:00:00"/>
    <d v="2025-04-16T00:00:00"/>
    <s v="Settled"/>
    <n v="11"/>
    <n v="10"/>
    <s v="AGT079"/>
    <s v="Motor"/>
    <s v="Manual Review"/>
    <n v="1"/>
    <s v="Valid"/>
    <x v="3"/>
    <x v="0"/>
  </r>
  <r>
    <x v="7013"/>
    <s v="CUST02266"/>
    <s v="POL01434"/>
    <x v="2"/>
    <s v="South"/>
    <n v="611863.92000000004"/>
    <d v="2025-09-15T00:00:00"/>
    <d v="2025-10-11T00:00:00"/>
    <s v="Settled"/>
    <n v="26"/>
    <n v="20"/>
    <s v="AGT075"/>
    <s v="Life"/>
    <s v="Standard"/>
    <n v="1"/>
    <s v="Valid"/>
    <x v="3"/>
    <x v="0"/>
  </r>
  <r>
    <x v="7014"/>
    <s v="CUST00753"/>
    <s v="POL00405"/>
    <x v="3"/>
    <s v="South"/>
    <n v="122739.99"/>
    <d v="2025-09-30T00:00:00"/>
    <d v="2025-10-02T00:00:00"/>
    <s v="Settled"/>
    <n v="2"/>
    <n v="10"/>
    <s v="AGT067"/>
    <s v="Motor"/>
    <s v="Standard"/>
    <n v="1"/>
    <s v="Valid"/>
    <x v="3"/>
    <x v="0"/>
  </r>
  <r>
    <x v="7015"/>
    <s v="CUST01342"/>
    <s v="POL01727"/>
    <x v="9"/>
    <s v="Central"/>
    <n v="111791.58"/>
    <d v="2025-10-02T00:00:00"/>
    <d v="2025-10-08T00:00:00"/>
    <s v="Rejected"/>
    <n v="6"/>
    <n v="12"/>
    <s v="AGT017"/>
    <s v="Home"/>
    <s v="Standard"/>
    <n v="1"/>
    <s v="Valid"/>
    <x v="0"/>
    <x v="4"/>
  </r>
  <r>
    <x v="7016"/>
    <s v="CUST02297"/>
    <s v="POL02217"/>
    <x v="0"/>
    <s v="South"/>
    <n v="164100.76"/>
    <d v="2025-04-17T00:00:00"/>
    <d v="2025-04-20T00:00:00"/>
    <s v="Settled"/>
    <n v="3"/>
    <n v="10"/>
    <s v="AGT027"/>
    <s v="Motor"/>
    <s v="Standard"/>
    <n v="1"/>
    <s v="Valid"/>
    <x v="2"/>
    <x v="0"/>
  </r>
  <r>
    <x v="7017"/>
    <s v="CUST00957"/>
    <s v="POL00492"/>
    <x v="11"/>
    <s v="North"/>
    <n v="45888.57"/>
    <d v="2025-04-04T00:00:00"/>
    <m/>
    <s v="Pending"/>
    <n v="24"/>
    <n v="10"/>
    <s v="AGT063"/>
    <s v="Motor"/>
    <s v="Fraud Review"/>
    <n v="1"/>
    <s v="Valid"/>
    <x v="4"/>
    <x v="2"/>
  </r>
  <r>
    <x v="7018"/>
    <s v="CUST01991"/>
    <s v="POL02640"/>
    <x v="14"/>
    <s v="South"/>
    <n v="144732.49"/>
    <d v="2025-04-07T00:00:00"/>
    <d v="2025-04-17T00:00:00"/>
    <s v="Settled"/>
    <n v="10"/>
    <n v="15"/>
    <s v="AGT049"/>
    <s v="Health"/>
    <s v="Standard"/>
    <n v="1"/>
    <s v="Valid"/>
    <x v="1"/>
    <x v="0"/>
  </r>
  <r>
    <x v="7019"/>
    <s v="CUST00052"/>
    <s v="POL00625"/>
    <x v="14"/>
    <s v="East"/>
    <n v="61730.81"/>
    <d v="2025-02-24T00:00:00"/>
    <d v="2025-03-20T00:00:00"/>
    <s v="Settled"/>
    <n v="24"/>
    <n v="15"/>
    <s v="AGT047"/>
    <s v="Health"/>
    <s v="Manual Review"/>
    <n v="1"/>
    <s v="Valid"/>
    <x v="1"/>
    <x v="3"/>
  </r>
  <r>
    <x v="7020"/>
    <s v="CUST00859"/>
    <s v="POL01321"/>
    <x v="7"/>
    <s v="North"/>
    <n v="18715.66"/>
    <d v="2025-10-21T00:00:00"/>
    <d v="2025-10-31T00:00:00"/>
    <s v="Settled"/>
    <n v="10"/>
    <n v="7"/>
    <s v="AGT007"/>
    <s v="Travel"/>
    <s v="Manual Review"/>
    <n v="1"/>
    <s v="Valid"/>
    <x v="0"/>
    <x v="2"/>
  </r>
  <r>
    <x v="7021"/>
    <s v="CUST00613"/>
    <s v="POL01702"/>
    <x v="12"/>
    <s v="North"/>
    <n v="50777.440000000002"/>
    <d v="2025-11-24T00:00:00"/>
    <d v="2025-11-30T00:00:00"/>
    <s v="Settled"/>
    <n v="6"/>
    <n v="7"/>
    <s v="AGT033"/>
    <s v="Travel"/>
    <s v="Standard"/>
    <n v="1"/>
    <s v="Valid"/>
    <x v="0"/>
    <x v="2"/>
  </r>
  <r>
    <x v="7022"/>
    <s v="CUST01967"/>
    <s v="POL02365"/>
    <x v="14"/>
    <s v="Central"/>
    <n v="112602.31"/>
    <d v="2025-10-03T00:00:00"/>
    <d v="2025-10-17T00:00:00"/>
    <s v="Settled"/>
    <n v="14"/>
    <n v="15"/>
    <s v="AGT079"/>
    <s v="Health"/>
    <s v="Standard"/>
    <n v="1"/>
    <s v="Valid"/>
    <x v="2"/>
    <x v="4"/>
  </r>
  <r>
    <x v="7023"/>
    <s v="CUST00817"/>
    <s v="POL00719"/>
    <x v="7"/>
    <s v="South"/>
    <n v="45168.99"/>
    <d v="2025-01-15T00:00:00"/>
    <d v="2025-01-26T00:00:00"/>
    <s v="Settled"/>
    <n v="11"/>
    <n v="7"/>
    <s v="AGT037"/>
    <s v="Travel"/>
    <s v="Standard"/>
    <n v="1"/>
    <s v="Valid"/>
    <x v="0"/>
    <x v="0"/>
  </r>
  <r>
    <x v="7024"/>
    <s v="CUST01271"/>
    <s v="POL01075"/>
    <x v="3"/>
    <s v="Central"/>
    <n v="41802.160000000003"/>
    <d v="2025-11-12T00:00:00"/>
    <d v="2025-12-01T00:00:00"/>
    <s v="Settled"/>
    <n v="19"/>
    <n v="12"/>
    <s v="AGT071"/>
    <s v="Home"/>
    <s v="Standard"/>
    <n v="1"/>
    <s v="Valid"/>
    <x v="4"/>
    <x v="4"/>
  </r>
  <r>
    <x v="7025"/>
    <s v="CUST01575"/>
    <s v="POL02581"/>
    <x v="14"/>
    <s v="North"/>
    <n v="165919.48000000001"/>
    <d v="2025-09-29T00:00:00"/>
    <d v="2025-10-10T00:00:00"/>
    <s v="Settled"/>
    <n v="11"/>
    <n v="15"/>
    <s v="AGT033"/>
    <s v="Health"/>
    <s v="Standard"/>
    <n v="1"/>
    <s v="Valid"/>
    <x v="2"/>
    <x v="2"/>
  </r>
  <r>
    <x v="7026"/>
    <s v="CUST00873"/>
    <s v="POL01055"/>
    <x v="3"/>
    <s v="West"/>
    <n v="100941.67"/>
    <d v="2025-01-23T00:00:00"/>
    <d v="2025-02-17T00:00:00"/>
    <s v="Rejected"/>
    <n v="25"/>
    <n v="10"/>
    <s v="AGT068"/>
    <s v="Motor"/>
    <s v="Fraud Review"/>
    <n v="1"/>
    <s v="Valid"/>
    <x v="4"/>
    <x v="1"/>
  </r>
  <r>
    <x v="7027"/>
    <s v="CUST02491"/>
    <s v="POL01972"/>
    <x v="6"/>
    <s v="West"/>
    <n v="84660.22"/>
    <d v="2025-01-07T00:00:00"/>
    <d v="2025-01-14T00:00:00"/>
    <s v="Settled"/>
    <n v="7"/>
    <n v="12"/>
    <s v="AGT067"/>
    <s v="Home"/>
    <s v="Fast Track"/>
    <n v="1"/>
    <s v="Valid"/>
    <x v="2"/>
    <x v="1"/>
  </r>
  <r>
    <x v="7028"/>
    <s v="CUST01743"/>
    <s v="POL01274"/>
    <x v="4"/>
    <s v="North"/>
    <n v="124161.25"/>
    <d v="2025-03-25T00:00:00"/>
    <d v="2025-04-09T00:00:00"/>
    <s v="Rejected"/>
    <n v="15"/>
    <n v="15"/>
    <s v="AGT050"/>
    <s v="Health"/>
    <s v="Standard"/>
    <n v="1"/>
    <s v="Valid"/>
    <x v="1"/>
    <x v="2"/>
  </r>
  <r>
    <x v="7029"/>
    <s v="CUST02466"/>
    <s v="POL00182"/>
    <x v="0"/>
    <s v="West"/>
    <n v="132543.24"/>
    <d v="2025-06-12T00:00:00"/>
    <m/>
    <s v="Pending"/>
    <n v="10"/>
    <n v="10"/>
    <s v="AGT066"/>
    <s v="Motor"/>
    <s v="Standard"/>
    <n v="1"/>
    <s v="Valid"/>
    <x v="2"/>
    <x v="1"/>
  </r>
  <r>
    <x v="7030"/>
    <s v="CUST00741"/>
    <s v="POL01647"/>
    <x v="7"/>
    <s v="South"/>
    <n v="18594.09"/>
    <d v="2025-04-28T00:00:00"/>
    <d v="2025-05-13T00:00:00"/>
    <s v="Settled"/>
    <n v="15"/>
    <n v="7"/>
    <s v="AGT004"/>
    <s v="Travel"/>
    <s v="Manual Review"/>
    <n v="1"/>
    <s v="Valid"/>
    <x v="4"/>
    <x v="0"/>
  </r>
  <r>
    <x v="7031"/>
    <s v="CUST00780"/>
    <s v="POL01146"/>
    <x v="1"/>
    <s v="South"/>
    <n v="186734.44"/>
    <d v="2025-08-03T00:00:00"/>
    <d v="2025-08-18T00:00:00"/>
    <s v="Settled"/>
    <n v="15"/>
    <n v="20"/>
    <s v="AGT030"/>
    <s v="Life"/>
    <s v="Fast Track"/>
    <n v="1"/>
    <s v="Valid"/>
    <x v="2"/>
    <x v="0"/>
  </r>
  <r>
    <x v="7032"/>
    <s v="CUST00625"/>
    <s v="POL00848"/>
    <x v="0"/>
    <s v="Central"/>
    <n v="53885.48"/>
    <d v="2025-08-20T00:00:00"/>
    <d v="2025-08-30T00:00:00"/>
    <s v="Settled"/>
    <n v="10"/>
    <n v="10"/>
    <s v="AGT008"/>
    <s v="Motor"/>
    <s v="Fast Track"/>
    <n v="1"/>
    <s v="Valid"/>
    <x v="2"/>
    <x v="4"/>
  </r>
  <r>
    <x v="7033"/>
    <s v="CUST01464"/>
    <s v="POL02747"/>
    <x v="6"/>
    <s v="Central"/>
    <n v="25960.07"/>
    <d v="2025-06-09T00:00:00"/>
    <d v="2025-06-19T00:00:00"/>
    <s v="Settled"/>
    <n v="10"/>
    <n v="12"/>
    <s v="AGT056"/>
    <s v="Home"/>
    <s v="Fast Track"/>
    <n v="1"/>
    <s v="Valid"/>
    <x v="3"/>
    <x v="4"/>
  </r>
  <r>
    <x v="7034"/>
    <s v="CUST01202"/>
    <s v="POL02478"/>
    <x v="3"/>
    <s v="North"/>
    <n v="80556.070000000007"/>
    <d v="2025-05-07T00:00:00"/>
    <d v="2025-05-20T00:00:00"/>
    <s v="Settled"/>
    <n v="13"/>
    <n v="10"/>
    <s v="AGT024"/>
    <s v="Motor"/>
    <s v="Standard"/>
    <n v="1"/>
    <s v="Valid"/>
    <x v="3"/>
    <x v="2"/>
  </r>
  <r>
    <x v="7035"/>
    <s v="CUST02245"/>
    <s v="POL00888"/>
    <x v="5"/>
    <s v="West"/>
    <n v="153652.26999999999"/>
    <d v="2025-07-08T00:00:00"/>
    <d v="2025-07-15T00:00:00"/>
    <s v="Settled"/>
    <n v="7"/>
    <n v="15"/>
    <s v="AGT043"/>
    <s v="Health"/>
    <s v="Fast Track"/>
    <n v="1"/>
    <s v="Valid"/>
    <x v="2"/>
    <x v="1"/>
  </r>
  <r>
    <x v="7036"/>
    <s v="CUST00713"/>
    <s v="POL01677"/>
    <x v="14"/>
    <s v="North"/>
    <n v="123124.24"/>
    <d v="2025-02-04T00:00:00"/>
    <m/>
    <s v="Pending"/>
    <n v="10"/>
    <n v="15"/>
    <s v="AGT068"/>
    <s v="Health"/>
    <s v="Standard"/>
    <n v="1"/>
    <s v="Valid"/>
    <x v="0"/>
    <x v="2"/>
  </r>
  <r>
    <x v="7037"/>
    <s v="CUST01901"/>
    <s v="POL02304"/>
    <x v="6"/>
    <s v="North"/>
    <n v="150203.75"/>
    <d v="2025-01-09T00:00:00"/>
    <d v="2025-01-13T00:00:00"/>
    <s v="Settled"/>
    <n v="4"/>
    <n v="12"/>
    <s v="AGT060"/>
    <s v="Home"/>
    <s v="Standard"/>
    <n v="1"/>
    <s v="Valid"/>
    <x v="0"/>
    <x v="2"/>
  </r>
  <r>
    <x v="7038"/>
    <s v="CUST02085"/>
    <s v="POL00171"/>
    <x v="3"/>
    <s v="North"/>
    <n v="126425.56"/>
    <d v="2025-09-23T00:00:00"/>
    <d v="2025-10-11T00:00:00"/>
    <s v="Settled"/>
    <n v="18"/>
    <n v="10"/>
    <s v="AGT054"/>
    <s v="Motor"/>
    <s v="Manual Review"/>
    <n v="1"/>
    <s v="Valid"/>
    <x v="0"/>
    <x v="2"/>
  </r>
  <r>
    <x v="7039"/>
    <s v="CUST00452"/>
    <s v="POL00301"/>
    <x v="2"/>
    <s v="West"/>
    <n v="281077.37"/>
    <d v="2025-02-21T00:00:00"/>
    <m/>
    <s v="Pending"/>
    <n v="28"/>
    <n v="20"/>
    <s v="AGT005"/>
    <s v="Life"/>
    <s v="Manual Review"/>
    <n v="1"/>
    <s v="Valid"/>
    <x v="0"/>
    <x v="1"/>
  </r>
  <r>
    <x v="7040"/>
    <s v="CUST02498"/>
    <s v="POL01728"/>
    <x v="8"/>
    <s v="West"/>
    <n v="108008.05"/>
    <d v="2025-11-25T00:00:00"/>
    <m/>
    <s v="Pending"/>
    <n v="22"/>
    <n v="20"/>
    <s v="AGT050"/>
    <s v="Life"/>
    <s v="Fraud Review"/>
    <n v="1"/>
    <s v="Valid"/>
    <x v="1"/>
    <x v="1"/>
  </r>
  <r>
    <x v="7041"/>
    <s v="CUST00943"/>
    <s v="POL02978"/>
    <x v="3"/>
    <s v="East"/>
    <n v="119654.87"/>
    <d v="2025-07-04T00:00:00"/>
    <d v="2025-07-22T00:00:00"/>
    <s v="Settled"/>
    <n v="18"/>
    <n v="12"/>
    <s v="AGT027"/>
    <s v="Home"/>
    <s v="Manual Review"/>
    <n v="1"/>
    <s v="Valid"/>
    <x v="2"/>
    <x v="3"/>
  </r>
  <r>
    <x v="7042"/>
    <s v="CUST01264"/>
    <s v="POL02968"/>
    <x v="2"/>
    <s v="Central"/>
    <n v="699027.69"/>
    <d v="2025-06-26T00:00:00"/>
    <d v="2025-08-03T00:00:00"/>
    <s v="Settled"/>
    <n v="38"/>
    <n v="20"/>
    <s v="AGT080"/>
    <s v="Life"/>
    <s v="Fraud Review"/>
    <n v="1"/>
    <s v="Valid"/>
    <x v="3"/>
    <x v="4"/>
  </r>
  <r>
    <x v="7043"/>
    <s v="CUST02232"/>
    <s v="POL01438"/>
    <x v="7"/>
    <s v="West"/>
    <n v="37939.75"/>
    <d v="2025-10-04T00:00:00"/>
    <d v="2025-10-08T00:00:00"/>
    <s v="Settled"/>
    <n v="4"/>
    <n v="7"/>
    <s v="AGT027"/>
    <s v="Travel"/>
    <s v="Standard"/>
    <n v="1"/>
    <s v="Valid"/>
    <x v="4"/>
    <x v="1"/>
  </r>
  <r>
    <x v="7044"/>
    <s v="CUST01033"/>
    <s v="POL02253"/>
    <x v="14"/>
    <s v="North"/>
    <n v="66746.58"/>
    <d v="2025-03-11T00:00:00"/>
    <m/>
    <s v="Pending"/>
    <n v="12"/>
    <n v="15"/>
    <s v="AGT060"/>
    <s v="Health"/>
    <s v="Standard"/>
    <n v="1"/>
    <s v="Valid"/>
    <x v="1"/>
    <x v="2"/>
  </r>
  <r>
    <x v="7045"/>
    <s v="CUST02053"/>
    <s v="POL01574"/>
    <x v="4"/>
    <s v="North"/>
    <n v="141507.29999999999"/>
    <d v="2025-07-03T00:00:00"/>
    <d v="2025-08-02T00:00:00"/>
    <s v="Settled"/>
    <n v="30"/>
    <n v="15"/>
    <s v="AGT048"/>
    <s v="Health"/>
    <s v="Fraud Review"/>
    <n v="1"/>
    <s v="Valid"/>
    <x v="2"/>
    <x v="2"/>
  </r>
  <r>
    <x v="7046"/>
    <s v="CUST00775"/>
    <s v="POL02895"/>
    <x v="4"/>
    <s v="East"/>
    <n v="109249.15"/>
    <d v="2025-06-05T00:00:00"/>
    <m/>
    <s v="Pending"/>
    <n v="15"/>
    <n v="15"/>
    <s v="AGT027"/>
    <s v="Health"/>
    <s v="Standard"/>
    <n v="1"/>
    <s v="Valid"/>
    <x v="0"/>
    <x v="3"/>
  </r>
  <r>
    <x v="7047"/>
    <s v="CUST01352"/>
    <s v="POL01824"/>
    <x v="0"/>
    <s v="South"/>
    <n v="56493.42"/>
    <d v="2025-06-16T00:00:00"/>
    <d v="2025-06-26T00:00:00"/>
    <s v="Settled"/>
    <n v="10"/>
    <n v="10"/>
    <s v="AGT017"/>
    <s v="Motor"/>
    <s v="Standard"/>
    <n v="1"/>
    <s v="Valid"/>
    <x v="3"/>
    <x v="0"/>
  </r>
  <r>
    <x v="7048"/>
    <s v="CUST00127"/>
    <s v="POL02853"/>
    <x v="11"/>
    <s v="North"/>
    <n v="70230.75"/>
    <d v="2025-11-05T00:00:00"/>
    <m/>
    <s v="Pending"/>
    <n v="5"/>
    <n v="10"/>
    <s v="AGT021"/>
    <s v="Motor"/>
    <s v="Standard"/>
    <n v="1"/>
    <s v="Valid"/>
    <x v="1"/>
    <x v="2"/>
  </r>
  <r>
    <x v="7049"/>
    <s v="CUST00779"/>
    <s v="POL01163"/>
    <x v="5"/>
    <s v="North"/>
    <n v="69155.3"/>
    <d v="2025-11-27T00:00:00"/>
    <d v="2025-12-24T00:00:00"/>
    <s v="Settled"/>
    <n v="27"/>
    <n v="15"/>
    <s v="AGT043"/>
    <s v="Health"/>
    <s v="Fraud Review"/>
    <n v="1"/>
    <s v="Valid"/>
    <x v="3"/>
    <x v="2"/>
  </r>
  <r>
    <x v="7050"/>
    <s v="CUST02297"/>
    <s v="POL02980"/>
    <x v="3"/>
    <s v="South"/>
    <n v="96933.97"/>
    <d v="2025-05-16T00:00:00"/>
    <d v="2025-05-17T00:00:00"/>
    <s v="Rejected"/>
    <n v="1"/>
    <n v="10"/>
    <s v="AGT071"/>
    <s v="Motor"/>
    <s v="Fast Track"/>
    <n v="1"/>
    <s v="Valid"/>
    <x v="2"/>
    <x v="0"/>
  </r>
  <r>
    <x v="7051"/>
    <s v="CUST01485"/>
    <s v="POL02321"/>
    <x v="10"/>
    <s v="East"/>
    <n v="16714.3"/>
    <d v="2025-05-11T00:00:00"/>
    <d v="2025-05-29T00:00:00"/>
    <s v="Settled"/>
    <n v="18"/>
    <n v="7"/>
    <s v="AGT079"/>
    <s v="Travel"/>
    <s v="Fraud Review"/>
    <n v="1"/>
    <s v="Valid"/>
    <x v="3"/>
    <x v="3"/>
  </r>
  <r>
    <x v="7052"/>
    <s v="CUST01513"/>
    <s v="POL02457"/>
    <x v="14"/>
    <s v="West"/>
    <n v="105332.3"/>
    <d v="2025-03-31T00:00:00"/>
    <d v="2025-04-21T00:00:00"/>
    <s v="Settled"/>
    <n v="21"/>
    <n v="15"/>
    <s v="AGT026"/>
    <s v="Health"/>
    <s v="Manual Review"/>
    <n v="1"/>
    <s v="Valid"/>
    <x v="4"/>
    <x v="1"/>
  </r>
  <r>
    <x v="7053"/>
    <s v="CUST01977"/>
    <s v="POL00047"/>
    <x v="9"/>
    <s v="West"/>
    <n v="193543.67999999999"/>
    <d v="2025-05-09T00:00:00"/>
    <m/>
    <s v="Under Review"/>
    <n v="25"/>
    <n v="12"/>
    <s v="AGT004"/>
    <s v="Home"/>
    <s v="Fraud Review"/>
    <n v="1"/>
    <s v="Valid"/>
    <x v="1"/>
    <x v="1"/>
  </r>
  <r>
    <x v="7054"/>
    <s v="CUST01575"/>
    <s v="POL02581"/>
    <x v="14"/>
    <s v="Central"/>
    <n v="99216.06"/>
    <d v="2025-05-25T00:00:00"/>
    <d v="2025-06-08T00:00:00"/>
    <s v="Settled"/>
    <n v="14"/>
    <n v="15"/>
    <s v="AGT018"/>
    <s v="Health"/>
    <s v="Standard"/>
    <n v="1"/>
    <s v="Valid"/>
    <x v="2"/>
    <x v="4"/>
  </r>
  <r>
    <x v="7055"/>
    <s v="CUST01532"/>
    <s v="POL00520"/>
    <x v="0"/>
    <s v="West"/>
    <n v="76432.789999999994"/>
    <d v="2025-01-25T00:00:00"/>
    <d v="2025-02-06T00:00:00"/>
    <s v="Settled"/>
    <n v="12"/>
    <n v="10"/>
    <s v="AGT041"/>
    <s v="Motor"/>
    <s v="Manual Review"/>
    <n v="1"/>
    <s v="Valid"/>
    <x v="3"/>
    <x v="1"/>
  </r>
  <r>
    <x v="7056"/>
    <s v="CUST02048"/>
    <s v="POL02996"/>
    <x v="7"/>
    <s v="South"/>
    <n v="31396.83"/>
    <d v="2025-03-19T00:00:00"/>
    <m/>
    <s v="Under Review"/>
    <n v="16"/>
    <n v="7"/>
    <s v="AGT033"/>
    <s v="Travel"/>
    <s v="Manual Review"/>
    <n v="1"/>
    <s v="Valid"/>
    <x v="3"/>
    <x v="0"/>
  </r>
  <r>
    <x v="7057"/>
    <s v="CUST00961"/>
    <s v="POL00605"/>
    <x v="5"/>
    <s v="East"/>
    <n v="120318.24"/>
    <d v="2025-09-19T00:00:00"/>
    <m/>
    <s v="Pending"/>
    <n v="13"/>
    <n v="15"/>
    <s v="AGT012"/>
    <s v="Health"/>
    <s v="Fast Track"/>
    <n v="1"/>
    <s v="Valid"/>
    <x v="1"/>
    <x v="3"/>
  </r>
  <r>
    <x v="7058"/>
    <s v="CUST00756"/>
    <s v="POL02644"/>
    <x v="5"/>
    <s v="North"/>
    <n v="67297.5"/>
    <d v="2025-08-28T00:00:00"/>
    <d v="2025-09-13T00:00:00"/>
    <s v="Settled"/>
    <n v="16"/>
    <n v="15"/>
    <s v="AGT014"/>
    <s v="Health"/>
    <s v="Standard"/>
    <n v="1"/>
    <s v="Valid"/>
    <x v="0"/>
    <x v="2"/>
  </r>
  <r>
    <x v="7059"/>
    <s v="CUST00960"/>
    <s v="POL02034"/>
    <x v="0"/>
    <s v="Central"/>
    <n v="59712.38"/>
    <d v="2025-01-23T00:00:00"/>
    <d v="2025-01-27T00:00:00"/>
    <s v="Settled"/>
    <n v="4"/>
    <n v="10"/>
    <s v="AGT047"/>
    <s v="Motor"/>
    <s v="Fast Track"/>
    <n v="1"/>
    <s v="Valid"/>
    <x v="0"/>
    <x v="4"/>
  </r>
  <r>
    <x v="7060"/>
    <s v="CUST00023"/>
    <s v="POL01257"/>
    <x v="8"/>
    <s v="East"/>
    <n v="167023.26999999999"/>
    <d v="2025-10-26T00:00:00"/>
    <d v="2025-11-27T00:00:00"/>
    <s v="Settled"/>
    <n v="32"/>
    <n v="20"/>
    <s v="AGT022"/>
    <s v="Life"/>
    <s v="Manual Review"/>
    <n v="1"/>
    <s v="Valid"/>
    <x v="3"/>
    <x v="3"/>
  </r>
  <r>
    <x v="7061"/>
    <s v="CUST02490"/>
    <s v="POL02850"/>
    <x v="2"/>
    <s v="South"/>
    <n v="251725.81"/>
    <d v="2025-02-15T00:00:00"/>
    <d v="2025-03-11T00:00:00"/>
    <s v="Settled"/>
    <n v="24"/>
    <n v="20"/>
    <s v="AGT020"/>
    <s v="Life"/>
    <s v="Standard"/>
    <n v="1"/>
    <s v="Valid"/>
    <x v="2"/>
    <x v="0"/>
  </r>
  <r>
    <x v="7062"/>
    <s v="CUST01395"/>
    <s v="POL01243"/>
    <x v="9"/>
    <s v="West"/>
    <n v="29889.95"/>
    <d v="2025-02-24T00:00:00"/>
    <d v="2025-03-09T00:00:00"/>
    <s v="Settled"/>
    <n v="13"/>
    <n v="12"/>
    <s v="AGT031"/>
    <s v="Home"/>
    <s v="Standard"/>
    <n v="1"/>
    <s v="Valid"/>
    <x v="4"/>
    <x v="1"/>
  </r>
  <r>
    <x v="7063"/>
    <s v="CUST00288"/>
    <s v="POL00204"/>
    <x v="4"/>
    <s v="East"/>
    <n v="86591.15"/>
    <d v="2025-01-19T00:00:00"/>
    <d v="2025-02-05T00:00:00"/>
    <s v="Settled"/>
    <n v="17"/>
    <n v="15"/>
    <s v="AGT073"/>
    <s v="Health"/>
    <s v="Standard"/>
    <n v="1"/>
    <s v="Valid"/>
    <x v="1"/>
    <x v="3"/>
  </r>
  <r>
    <x v="7064"/>
    <s v="CUST00057"/>
    <s v="POL00243"/>
    <x v="9"/>
    <s v="Central"/>
    <n v="164167.19"/>
    <d v="2025-02-21T00:00:00"/>
    <d v="2025-03-14T00:00:00"/>
    <s v="Settled"/>
    <n v="21"/>
    <n v="12"/>
    <s v="AGT068"/>
    <s v="Home"/>
    <s v="Manual Review"/>
    <n v="1"/>
    <s v="Valid"/>
    <x v="2"/>
    <x v="4"/>
  </r>
  <r>
    <x v="7065"/>
    <s v="CUST01757"/>
    <s v="POL02728"/>
    <x v="2"/>
    <s v="North"/>
    <n v="287216.12"/>
    <d v="2025-03-06T00:00:00"/>
    <d v="2025-03-31T00:00:00"/>
    <s v="Settled"/>
    <n v="25"/>
    <n v="20"/>
    <s v="AGT026"/>
    <s v="Life"/>
    <s v="Standard"/>
    <n v="1"/>
    <s v="Valid"/>
    <x v="2"/>
    <x v="2"/>
  </r>
  <r>
    <x v="7066"/>
    <s v="CUST01605"/>
    <s v="POL01231"/>
    <x v="3"/>
    <s v="South"/>
    <n v="118293.85"/>
    <d v="2025-10-25T00:00:00"/>
    <d v="2025-11-11T00:00:00"/>
    <s v="Settled"/>
    <n v="17"/>
    <n v="10"/>
    <s v="AGT062"/>
    <s v="Motor"/>
    <s v="Fraud Review"/>
    <n v="1"/>
    <s v="Valid"/>
    <x v="4"/>
    <x v="0"/>
  </r>
  <r>
    <x v="7067"/>
    <s v="CUST02418"/>
    <s v="POL02623"/>
    <x v="14"/>
    <s v="Central"/>
    <n v="202480.67"/>
    <d v="2025-05-27T00:00:00"/>
    <m/>
    <s v="Pending"/>
    <n v="22"/>
    <n v="15"/>
    <s v="AGT077"/>
    <s v="Health"/>
    <s v="Manual Review"/>
    <n v="1"/>
    <s v="Valid"/>
    <x v="0"/>
    <x v="4"/>
  </r>
  <r>
    <x v="7068"/>
    <s v="CUST02368"/>
    <s v="POL00065"/>
    <x v="10"/>
    <s v="East"/>
    <n v="29688.2"/>
    <d v="2025-03-07T00:00:00"/>
    <d v="2025-03-30T00:00:00"/>
    <s v="Settled"/>
    <n v="23"/>
    <n v="7"/>
    <s v="AGT023"/>
    <s v="Travel"/>
    <s v="Fraud Review"/>
    <n v="1"/>
    <s v="Valid"/>
    <x v="3"/>
    <x v="3"/>
  </r>
  <r>
    <x v="7069"/>
    <s v="CUST01045"/>
    <s v="POL00246"/>
    <x v="14"/>
    <s v="South"/>
    <n v="44475.12"/>
    <d v="2025-01-15T00:00:00"/>
    <d v="2025-01-22T00:00:00"/>
    <s v="Settled"/>
    <n v="7"/>
    <n v="15"/>
    <s v="AGT001"/>
    <s v="Health"/>
    <s v="Standard"/>
    <n v="1"/>
    <s v="Valid"/>
    <x v="3"/>
    <x v="0"/>
  </r>
  <r>
    <x v="7070"/>
    <s v="CUST00945"/>
    <s v="POL03162"/>
    <x v="11"/>
    <s v="East"/>
    <n v="132137.04999999999"/>
    <d v="2025-03-24T00:00:00"/>
    <d v="2025-04-08T00:00:00"/>
    <s v="Settled"/>
    <n v="15"/>
    <n v="10"/>
    <s v="AGT019"/>
    <s v="Motor"/>
    <s v="Fast Track"/>
    <n v="1"/>
    <s v="Valid"/>
    <x v="4"/>
    <x v="3"/>
  </r>
  <r>
    <x v="7071"/>
    <s v="CUST00294"/>
    <s v="POL00459"/>
    <x v="16"/>
    <s v="West"/>
    <n v="53473.65"/>
    <d v="2025-05-18T00:00:00"/>
    <d v="2025-05-22T00:00:00"/>
    <s v="Settled"/>
    <n v="4"/>
    <n v="7"/>
    <s v="AGT067"/>
    <s v="Travel"/>
    <s v="Fast Track"/>
    <n v="1"/>
    <s v="Valid"/>
    <x v="4"/>
    <x v="1"/>
  </r>
  <r>
    <x v="7072"/>
    <s v="CUST01693"/>
    <s v="POL02201"/>
    <x v="2"/>
    <s v="North"/>
    <n v="401657.19"/>
    <d v="2025-05-28T00:00:00"/>
    <d v="2025-06-30T00:00:00"/>
    <s v="Settled"/>
    <n v="33"/>
    <n v="20"/>
    <s v="AGT009"/>
    <s v="Life"/>
    <s v="Manual Review"/>
    <n v="1"/>
    <s v="Valid"/>
    <x v="1"/>
    <x v="2"/>
  </r>
  <r>
    <x v="7073"/>
    <s v="CUST01135"/>
    <s v="POL01121"/>
    <x v="14"/>
    <s v="South"/>
    <n v="60446.080000000002"/>
    <d v="2025-06-10T00:00:00"/>
    <d v="2025-06-24T00:00:00"/>
    <s v="Settled"/>
    <n v="14"/>
    <n v="15"/>
    <s v="AGT021"/>
    <s v="Health"/>
    <s v="Standard"/>
    <n v="1"/>
    <s v="Valid"/>
    <x v="1"/>
    <x v="0"/>
  </r>
  <r>
    <x v="7074"/>
    <s v="CUST00098"/>
    <s v="POL01601"/>
    <x v="3"/>
    <s v="South"/>
    <n v="83100.149999999994"/>
    <d v="2025-03-08T00:00:00"/>
    <d v="2025-03-09T00:00:00"/>
    <s v="Settled"/>
    <n v="1"/>
    <n v="10"/>
    <s v="AGT077"/>
    <s v="Motor"/>
    <s v="Fast Track"/>
    <n v="1"/>
    <s v="Valid"/>
    <x v="3"/>
    <x v="0"/>
  </r>
  <r>
    <x v="7075"/>
    <s v="CUST01817"/>
    <s v="POL00367"/>
    <x v="0"/>
    <s v="South"/>
    <n v="53088.12"/>
    <d v="2025-02-07T00:00:00"/>
    <m/>
    <s v="Pending"/>
    <n v="27"/>
    <n v="10"/>
    <s v="AGT017"/>
    <s v="Motor"/>
    <s v="Fraud Review"/>
    <n v="1"/>
    <s v="Valid"/>
    <x v="4"/>
    <x v="0"/>
  </r>
  <r>
    <x v="7076"/>
    <s v="CUST02072"/>
    <s v="POL00854"/>
    <x v="14"/>
    <s v="South"/>
    <n v="52759.8"/>
    <d v="2025-06-11T00:00:00"/>
    <d v="2025-06-22T00:00:00"/>
    <s v="Rejected"/>
    <n v="11"/>
    <n v="15"/>
    <s v="AGT039"/>
    <s v="Health"/>
    <s v="Fast Track"/>
    <n v="1"/>
    <s v="Valid"/>
    <x v="4"/>
    <x v="0"/>
  </r>
  <r>
    <x v="7077"/>
    <s v="CUST00542"/>
    <s v="POL02427"/>
    <x v="3"/>
    <s v="South"/>
    <n v="138924.81"/>
    <d v="2025-01-19T00:00:00"/>
    <m/>
    <s v="Pending"/>
    <n v="14"/>
    <n v="12"/>
    <s v="AGT071"/>
    <s v="Home"/>
    <s v="Standard"/>
    <n v="1"/>
    <s v="Valid"/>
    <x v="4"/>
    <x v="0"/>
  </r>
  <r>
    <x v="7078"/>
    <s v="CUST01066"/>
    <s v="POL01715"/>
    <x v="14"/>
    <s v="West"/>
    <n v="45154.58"/>
    <d v="2025-10-25T00:00:00"/>
    <m/>
    <s v="Pending"/>
    <n v="31"/>
    <n v="15"/>
    <s v="AGT068"/>
    <s v="Health"/>
    <s v="Fraud Review"/>
    <n v="1"/>
    <s v="Valid"/>
    <x v="0"/>
    <x v="1"/>
  </r>
  <r>
    <x v="7079"/>
    <s v="CUST02221"/>
    <s v="POL01614"/>
    <x v="3"/>
    <s v="East"/>
    <n v="106240.54"/>
    <d v="2025-04-16T00:00:00"/>
    <d v="2025-05-03T00:00:00"/>
    <s v="Settled"/>
    <n v="17"/>
    <n v="10"/>
    <s v="AGT025"/>
    <s v="Motor"/>
    <s v="Standard"/>
    <n v="1"/>
    <s v="Valid"/>
    <x v="1"/>
    <x v="3"/>
  </r>
  <r>
    <x v="7080"/>
    <s v="CUST00469"/>
    <s v="POL03024"/>
    <x v="7"/>
    <s v="South"/>
    <n v="36024.980000000003"/>
    <d v="2025-08-07T00:00:00"/>
    <d v="2025-08-16T00:00:00"/>
    <s v="Settled"/>
    <n v="9"/>
    <n v="7"/>
    <s v="AGT020"/>
    <s v="Travel"/>
    <s v="Standard"/>
    <n v="1"/>
    <s v="Valid"/>
    <x v="1"/>
    <x v="0"/>
  </r>
  <r>
    <x v="7081"/>
    <s v="CUST00431"/>
    <s v="POL01315"/>
    <x v="4"/>
    <s v="North"/>
    <n v="79058.64"/>
    <d v="2025-08-06T00:00:00"/>
    <d v="2025-08-27T00:00:00"/>
    <s v="Settled"/>
    <n v="21"/>
    <n v="15"/>
    <s v="AGT047"/>
    <s v="Health"/>
    <s v="Manual Review"/>
    <n v="1"/>
    <s v="Valid"/>
    <x v="1"/>
    <x v="2"/>
  </r>
  <r>
    <x v="7082"/>
    <s v="CUST01159"/>
    <s v="POL02572"/>
    <x v="11"/>
    <s v="South"/>
    <n v="63266.31"/>
    <d v="2025-01-13T00:00:00"/>
    <m/>
    <s v="Pending"/>
    <n v="13"/>
    <n v="10"/>
    <s v="AGT026"/>
    <s v="Motor"/>
    <s v="Standard"/>
    <n v="1"/>
    <s v="Valid"/>
    <x v="4"/>
    <x v="0"/>
  </r>
  <r>
    <x v="7083"/>
    <s v="CUST01920"/>
    <s v="POL02320"/>
    <x v="6"/>
    <s v="North"/>
    <n v="54757.84"/>
    <d v="2025-07-22T00:00:00"/>
    <m/>
    <s v="Pending"/>
    <n v="18"/>
    <n v="12"/>
    <s v="AGT059"/>
    <s v="Home"/>
    <s v="Standard"/>
    <n v="1"/>
    <s v="Valid"/>
    <x v="1"/>
    <x v="2"/>
  </r>
  <r>
    <x v="7084"/>
    <s v="CUST02470"/>
    <s v="POL01475"/>
    <x v="8"/>
    <s v="Central"/>
    <n v="155279.47"/>
    <d v="2025-07-30T00:00:00"/>
    <d v="2025-08-18T00:00:00"/>
    <s v="Settled"/>
    <n v="19"/>
    <n v="20"/>
    <s v="AGT055"/>
    <s v="Life"/>
    <s v="Standard"/>
    <n v="1"/>
    <s v="Valid"/>
    <x v="0"/>
    <x v="4"/>
  </r>
  <r>
    <x v="7085"/>
    <s v="CUST00270"/>
    <s v="POL00938"/>
    <x v="3"/>
    <s v="North"/>
    <n v="200483.47"/>
    <d v="2025-02-12T00:00:00"/>
    <m/>
    <s v="Pending"/>
    <n v="10"/>
    <n v="10"/>
    <s v="AGT034"/>
    <s v="Motor"/>
    <s v="Standard"/>
    <n v="1"/>
    <s v="Valid"/>
    <x v="4"/>
    <x v="2"/>
  </r>
  <r>
    <x v="7086"/>
    <s v="CUST01588"/>
    <s v="POL01134"/>
    <x v="4"/>
    <s v="Central"/>
    <n v="77058.33"/>
    <d v="2025-07-13T00:00:00"/>
    <m/>
    <s v="Pending"/>
    <n v="23"/>
    <n v="15"/>
    <s v="AGT033"/>
    <s v="Health"/>
    <s v="Manual Review"/>
    <n v="1"/>
    <s v="Valid"/>
    <x v="1"/>
    <x v="4"/>
  </r>
  <r>
    <x v="7087"/>
    <s v="CUST00028"/>
    <s v="POL02789"/>
    <x v="11"/>
    <s v="East"/>
    <n v="25759.5"/>
    <d v="2025-01-31T00:00:00"/>
    <d v="2025-02-17T00:00:00"/>
    <s v="Rejected"/>
    <n v="17"/>
    <n v="10"/>
    <s v="AGT009"/>
    <s v="Motor"/>
    <s v="Standard"/>
    <n v="1"/>
    <s v="Valid"/>
    <x v="4"/>
    <x v="3"/>
  </r>
  <r>
    <x v="7088"/>
    <s v="CUST00949"/>
    <s v="POL00979"/>
    <x v="4"/>
    <s v="West"/>
    <n v="154422.25"/>
    <d v="2025-06-04T00:00:00"/>
    <d v="2025-06-19T00:00:00"/>
    <s v="Rejected"/>
    <n v="15"/>
    <n v="15"/>
    <s v="AGT056"/>
    <s v="Health"/>
    <s v="Standard"/>
    <n v="1"/>
    <s v="Valid"/>
    <x v="3"/>
    <x v="1"/>
  </r>
  <r>
    <x v="7089"/>
    <s v="CUST00806"/>
    <s v="POL02093"/>
    <x v="10"/>
    <s v="Central"/>
    <n v="15415.59"/>
    <d v="2025-03-04T00:00:00"/>
    <d v="2025-03-15T00:00:00"/>
    <s v="Settled"/>
    <n v="11"/>
    <n v="7"/>
    <s v="AGT074"/>
    <s v="Travel"/>
    <s v="Manual Review"/>
    <n v="1"/>
    <s v="Valid"/>
    <x v="2"/>
    <x v="4"/>
  </r>
  <r>
    <x v="7090"/>
    <s v="CUST00140"/>
    <s v="POL00399"/>
    <x v="8"/>
    <s v="West"/>
    <n v="436408.8"/>
    <d v="2025-04-20T00:00:00"/>
    <m/>
    <s v="Pending"/>
    <n v="19"/>
    <n v="20"/>
    <s v="AGT071"/>
    <s v="Life"/>
    <s v="Fast Track"/>
    <n v="1"/>
    <s v="Valid"/>
    <x v="2"/>
    <x v="1"/>
  </r>
  <r>
    <x v="7091"/>
    <s v="CUST01755"/>
    <s v="POL01109"/>
    <x v="5"/>
    <s v="East"/>
    <n v="221599.49"/>
    <d v="2025-10-20T00:00:00"/>
    <d v="2025-11-15T00:00:00"/>
    <s v="Settled"/>
    <n v="26"/>
    <n v="15"/>
    <s v="AGT052"/>
    <s v="Health"/>
    <s v="Standard"/>
    <n v="1"/>
    <s v="Valid"/>
    <x v="0"/>
    <x v="3"/>
  </r>
  <r>
    <x v="7092"/>
    <s v="CUST00718"/>
    <s v="POL02991"/>
    <x v="4"/>
    <s v="South"/>
    <n v="73813.05"/>
    <d v="2025-10-28T00:00:00"/>
    <d v="2025-11-07T00:00:00"/>
    <s v="Settled"/>
    <n v="10"/>
    <n v="15"/>
    <s v="AGT059"/>
    <s v="Health"/>
    <s v="Standard"/>
    <n v="1"/>
    <s v="Valid"/>
    <x v="2"/>
    <x v="0"/>
  </r>
  <r>
    <x v="7093"/>
    <s v="CUST02498"/>
    <s v="POL01728"/>
    <x v="2"/>
    <s v="West"/>
    <n v="636713.47"/>
    <d v="2025-11-08T00:00:00"/>
    <d v="2025-11-20T00:00:00"/>
    <s v="Settled"/>
    <n v="12"/>
    <n v="20"/>
    <s v="AGT072"/>
    <s v="Life"/>
    <s v="Fast Track"/>
    <n v="1"/>
    <s v="Valid"/>
    <x v="1"/>
    <x v="1"/>
  </r>
  <r>
    <x v="7094"/>
    <s v="CUST00736"/>
    <s v="POL02632"/>
    <x v="8"/>
    <s v="North"/>
    <n v="483367.31"/>
    <d v="2025-11-17T00:00:00"/>
    <d v="2025-12-09T00:00:00"/>
    <s v="Settled"/>
    <n v="22"/>
    <n v="20"/>
    <s v="AGT018"/>
    <s v="Life"/>
    <s v="Fast Track"/>
    <n v="1"/>
    <s v="Valid"/>
    <x v="2"/>
    <x v="2"/>
  </r>
  <r>
    <x v="7095"/>
    <s v="CUST02345"/>
    <s v="POL00831"/>
    <x v="3"/>
    <s v="South"/>
    <n v="305856.12"/>
    <d v="2025-06-24T00:00:00"/>
    <m/>
    <s v="Pending"/>
    <n v="25"/>
    <n v="12"/>
    <s v="AGT062"/>
    <s v="Home"/>
    <s v="Manual Review"/>
    <n v="1"/>
    <s v="Valid"/>
    <x v="3"/>
    <x v="0"/>
  </r>
  <r>
    <x v="7096"/>
    <s v="CUST00076"/>
    <s v="POL02436"/>
    <x v="5"/>
    <s v="Central"/>
    <n v="124070.58"/>
    <d v="2025-10-15T00:00:00"/>
    <d v="2025-11-04T00:00:00"/>
    <s v="Settled"/>
    <n v="20"/>
    <n v="15"/>
    <s v="AGT009"/>
    <s v="Health"/>
    <s v="Standard"/>
    <n v="1"/>
    <s v="Valid"/>
    <x v="1"/>
    <x v="4"/>
  </r>
  <r>
    <x v="7097"/>
    <s v="CUST01790"/>
    <s v="POL03152"/>
    <x v="12"/>
    <s v="East"/>
    <n v="21275.82"/>
    <d v="2025-10-29T00:00:00"/>
    <d v="2025-11-02T00:00:00"/>
    <s v="Settled"/>
    <n v="4"/>
    <n v="7"/>
    <s v="AGT062"/>
    <s v="Travel"/>
    <s v="Standard"/>
    <n v="1"/>
    <s v="Valid"/>
    <x v="1"/>
    <x v="3"/>
  </r>
  <r>
    <x v="7098"/>
    <s v="CUST00351"/>
    <s v="POL02961"/>
    <x v="8"/>
    <s v="South"/>
    <n v="77466.320000000007"/>
    <d v="2025-04-03T00:00:00"/>
    <m/>
    <s v="Pending"/>
    <n v="21"/>
    <n v="20"/>
    <s v="AGT018"/>
    <s v="Life"/>
    <s v="Manual Review"/>
    <n v="1"/>
    <s v="Valid"/>
    <x v="3"/>
    <x v="0"/>
  </r>
  <r>
    <x v="7099"/>
    <s v="CUST00022"/>
    <s v="POL01394"/>
    <x v="6"/>
    <s v="Central"/>
    <n v="65735.73"/>
    <d v="2025-02-13T00:00:00"/>
    <d v="2025-03-11T00:00:00"/>
    <s v="Settled"/>
    <n v="26"/>
    <n v="12"/>
    <s v="AGT048"/>
    <s v="Home"/>
    <s v="Fraud Review"/>
    <n v="1"/>
    <s v="Valid"/>
    <x v="1"/>
    <x v="4"/>
  </r>
  <r>
    <x v="7100"/>
    <s v="CUST02314"/>
    <s v="POL02182"/>
    <x v="5"/>
    <s v="North"/>
    <n v="61326"/>
    <d v="2025-05-13T00:00:00"/>
    <d v="2025-05-28T00:00:00"/>
    <s v="Settled"/>
    <n v="15"/>
    <n v="15"/>
    <s v="AGT001"/>
    <s v="Health"/>
    <s v="Fast Track"/>
    <n v="1"/>
    <s v="Valid"/>
    <x v="4"/>
    <x v="2"/>
  </r>
  <r>
    <x v="7101"/>
    <s v="CUST02238"/>
    <s v="POL02870"/>
    <x v="8"/>
    <s v="Central"/>
    <n v="571929.06000000006"/>
    <d v="2025-08-08T00:00:00"/>
    <d v="2025-09-01T00:00:00"/>
    <s v="Settled"/>
    <n v="24"/>
    <n v="20"/>
    <s v="AGT001"/>
    <s v="Life"/>
    <s v="Standard"/>
    <n v="1"/>
    <s v="Valid"/>
    <x v="2"/>
    <x v="4"/>
  </r>
  <r>
    <x v="7102"/>
    <s v="CUST00664"/>
    <s v="POL02604"/>
    <x v="10"/>
    <s v="West"/>
    <n v="66049.48"/>
    <d v="2025-02-09T00:00:00"/>
    <d v="2025-02-18T00:00:00"/>
    <s v="Settled"/>
    <n v="9"/>
    <n v="7"/>
    <s v="AGT052"/>
    <s v="Travel"/>
    <s v="Standard"/>
    <n v="1"/>
    <s v="Valid"/>
    <x v="0"/>
    <x v="1"/>
  </r>
  <r>
    <x v="7103"/>
    <s v="CUST02438"/>
    <s v="POL03130"/>
    <x v="4"/>
    <s v="North"/>
    <n v="41688.83"/>
    <d v="2025-08-05T00:00:00"/>
    <m/>
    <s v="Pending"/>
    <n v="10"/>
    <n v="15"/>
    <s v="AGT071"/>
    <s v="Health"/>
    <s v="Fast Track"/>
    <n v="1"/>
    <s v="Valid"/>
    <x v="0"/>
    <x v="2"/>
  </r>
  <r>
    <x v="7104"/>
    <s v="CUST01113"/>
    <s v="POL00101"/>
    <x v="9"/>
    <s v="North"/>
    <n v="243563.73"/>
    <d v="2025-04-19T00:00:00"/>
    <d v="2025-05-02T00:00:00"/>
    <s v="Settled"/>
    <n v="13"/>
    <n v="12"/>
    <s v="AGT009"/>
    <s v="Home"/>
    <s v="Fast Track"/>
    <n v="1"/>
    <s v="Valid"/>
    <x v="1"/>
    <x v="2"/>
  </r>
  <r>
    <x v="7105"/>
    <s v="CUST01066"/>
    <s v="POL01715"/>
    <x v="14"/>
    <s v="Central"/>
    <n v="51415.55"/>
    <d v="2025-05-31T00:00:00"/>
    <d v="2025-06-24T00:00:00"/>
    <s v="Settled"/>
    <n v="24"/>
    <n v="15"/>
    <s v="AGT067"/>
    <s v="Health"/>
    <s v="Manual Review"/>
    <n v="1"/>
    <s v="Valid"/>
    <x v="0"/>
    <x v="4"/>
  </r>
  <r>
    <x v="7106"/>
    <s v="CUST00293"/>
    <s v="POL02533"/>
    <x v="2"/>
    <s v="North"/>
    <n v="174530.07"/>
    <d v="2025-05-08T00:00:00"/>
    <d v="2025-05-31T00:00:00"/>
    <s v="Settled"/>
    <n v="23"/>
    <n v="20"/>
    <s v="AGT061"/>
    <s v="Life"/>
    <s v="Standard"/>
    <n v="1"/>
    <s v="Valid"/>
    <x v="0"/>
    <x v="2"/>
  </r>
  <r>
    <x v="7107"/>
    <s v="CUST01694"/>
    <s v="POL02336"/>
    <x v="0"/>
    <s v="Central"/>
    <n v="26444.54"/>
    <d v="2025-09-04T00:00:00"/>
    <m/>
    <s v="Under Review"/>
    <n v="24"/>
    <n v="10"/>
    <s v="AGT059"/>
    <s v="Motor"/>
    <s v="Manual Review"/>
    <n v="1"/>
    <s v="Valid"/>
    <x v="0"/>
    <x v="4"/>
  </r>
  <r>
    <x v="7108"/>
    <s v="CUST00957"/>
    <s v="POL00492"/>
    <x v="11"/>
    <s v="South"/>
    <n v="80958.03"/>
    <d v="2025-04-21T00:00:00"/>
    <m/>
    <s v="Under Review"/>
    <n v="13"/>
    <n v="10"/>
    <s v="AGT022"/>
    <s v="Motor"/>
    <s v="Standard"/>
    <n v="1"/>
    <s v="Valid"/>
    <x v="4"/>
    <x v="0"/>
  </r>
  <r>
    <x v="7109"/>
    <s v="CUST00548"/>
    <s v="POL01832"/>
    <x v="7"/>
    <s v="South"/>
    <n v="20501.560000000001"/>
    <d v="2025-06-08T00:00:00"/>
    <d v="2025-06-10T00:00:00"/>
    <s v="Settled"/>
    <n v="2"/>
    <n v="7"/>
    <s v="AGT071"/>
    <s v="Travel"/>
    <s v="Standard"/>
    <n v="1"/>
    <s v="Valid"/>
    <x v="0"/>
    <x v="0"/>
  </r>
  <r>
    <x v="7110"/>
    <s v="CUST00005"/>
    <s v="POL00530"/>
    <x v="9"/>
    <s v="West"/>
    <n v="258253.71"/>
    <d v="2025-07-31T00:00:00"/>
    <d v="2025-08-09T00:00:00"/>
    <s v="Settled"/>
    <n v="9"/>
    <n v="12"/>
    <s v="AGT049"/>
    <s v="Home"/>
    <s v="Standard"/>
    <n v="1"/>
    <s v="Valid"/>
    <x v="3"/>
    <x v="1"/>
  </r>
  <r>
    <x v="7111"/>
    <s v="CUST00454"/>
    <s v="POL00294"/>
    <x v="11"/>
    <s v="East"/>
    <n v="36021.17"/>
    <d v="2025-10-14T00:00:00"/>
    <d v="2025-10-22T00:00:00"/>
    <s v="Settled"/>
    <n v="8"/>
    <n v="10"/>
    <s v="AGT015"/>
    <s v="Motor"/>
    <s v="Standard"/>
    <n v="1"/>
    <s v="Valid"/>
    <x v="4"/>
    <x v="3"/>
  </r>
  <r>
    <x v="7112"/>
    <s v="CUST00675"/>
    <s v="POL00357"/>
    <x v="1"/>
    <s v="South"/>
    <n v="482855.06"/>
    <d v="2025-06-02T00:00:00"/>
    <d v="2025-06-22T00:00:00"/>
    <s v="Rejected"/>
    <n v="20"/>
    <n v="20"/>
    <s v="AGT071"/>
    <s v="Life"/>
    <s v="Standard"/>
    <n v="1"/>
    <s v="Valid"/>
    <x v="0"/>
    <x v="0"/>
  </r>
  <r>
    <x v="7113"/>
    <s v="CUST01001"/>
    <s v="POL03048"/>
    <x v="8"/>
    <s v="West"/>
    <n v="136424.06"/>
    <d v="2025-02-15T00:00:00"/>
    <d v="2025-02-28T00:00:00"/>
    <s v="Settled"/>
    <n v="13"/>
    <n v="20"/>
    <s v="AGT023"/>
    <s v="Life"/>
    <s v="Standard"/>
    <n v="1"/>
    <s v="Valid"/>
    <x v="3"/>
    <x v="1"/>
  </r>
  <r>
    <x v="7114"/>
    <s v="CUST01500"/>
    <s v="POL00871"/>
    <x v="0"/>
    <s v="South"/>
    <n v="127117.16"/>
    <d v="2025-07-07T00:00:00"/>
    <d v="2025-07-17T00:00:00"/>
    <s v="Settled"/>
    <n v="10"/>
    <n v="10"/>
    <s v="AGT040"/>
    <s v="Motor"/>
    <s v="Standard"/>
    <n v="1"/>
    <s v="Valid"/>
    <x v="2"/>
    <x v="0"/>
  </r>
  <r>
    <x v="7115"/>
    <s v="CUST02183"/>
    <s v="POL01462"/>
    <x v="9"/>
    <s v="North"/>
    <n v="118701.09"/>
    <d v="2025-01-06T00:00:00"/>
    <d v="2025-01-24T00:00:00"/>
    <s v="Settled"/>
    <n v="18"/>
    <n v="12"/>
    <s v="AGT013"/>
    <s v="Home"/>
    <s v="Standard"/>
    <n v="1"/>
    <s v="Valid"/>
    <x v="0"/>
    <x v="2"/>
  </r>
  <r>
    <x v="7116"/>
    <s v="CUST00267"/>
    <s v="POL00821"/>
    <x v="7"/>
    <s v="West"/>
    <m/>
    <d v="2025-08-10T00:00:00"/>
    <m/>
    <s v="Under Review"/>
    <n v="6"/>
    <n v="7"/>
    <s v="AGT032"/>
    <s v="Travel"/>
    <s v="Standard"/>
    <n v="1"/>
    <s v="Missing Amount"/>
    <x v="1"/>
    <x v="1"/>
  </r>
  <r>
    <x v="7117"/>
    <s v="CUST00265"/>
    <s v="POL02862"/>
    <x v="0"/>
    <s v="East"/>
    <n v="51491.46"/>
    <d v="2025-05-07T00:00:00"/>
    <d v="2025-05-25T00:00:00"/>
    <s v="Settled"/>
    <n v="18"/>
    <n v="10"/>
    <s v="AGT052"/>
    <s v="Motor"/>
    <s v="Fast Track"/>
    <n v="1"/>
    <s v="Valid"/>
    <x v="2"/>
    <x v="3"/>
  </r>
  <r>
    <x v="7118"/>
    <s v="CUST01576"/>
    <s v="POL02845"/>
    <x v="14"/>
    <s v="West"/>
    <n v="64900.82"/>
    <d v="2025-08-04T00:00:00"/>
    <m/>
    <s v="Under Review"/>
    <n v="16"/>
    <n v="15"/>
    <s v="AGT072"/>
    <s v="Health"/>
    <s v="Manual Review"/>
    <n v="1"/>
    <s v="Valid"/>
    <x v="3"/>
    <x v="1"/>
  </r>
  <r>
    <x v="7119"/>
    <s v="CUST01652"/>
    <s v="POL02098"/>
    <x v="5"/>
    <s v="East"/>
    <n v="117396.12"/>
    <d v="2025-02-12T00:00:00"/>
    <d v="2025-02-21T00:00:00"/>
    <s v="Settled"/>
    <n v="9"/>
    <n v="15"/>
    <s v="AGT036"/>
    <s v="Health"/>
    <s v="Standard"/>
    <n v="1"/>
    <s v="Valid"/>
    <x v="1"/>
    <x v="3"/>
  </r>
  <r>
    <x v="7120"/>
    <s v="CUST00839"/>
    <s v="POL02652"/>
    <x v="8"/>
    <s v="East"/>
    <n v="971957.89"/>
    <d v="2025-06-16T00:00:00"/>
    <d v="2025-07-12T00:00:00"/>
    <s v="Settled"/>
    <n v="26"/>
    <n v="20"/>
    <s v="AGT050"/>
    <s v="Life"/>
    <s v="Manual Review"/>
    <n v="1"/>
    <s v="Valid"/>
    <x v="3"/>
    <x v="3"/>
  </r>
  <r>
    <x v="7121"/>
    <s v="CUST00353"/>
    <s v="POL00337"/>
    <x v="14"/>
    <s v="North"/>
    <n v="42964.37"/>
    <d v="2025-03-01T00:00:00"/>
    <m/>
    <s v="Pending"/>
    <n v="15"/>
    <n v="15"/>
    <s v="AGT009"/>
    <s v="Health"/>
    <s v="Standard"/>
    <n v="1"/>
    <s v="Valid"/>
    <x v="0"/>
    <x v="2"/>
  </r>
  <r>
    <x v="7122"/>
    <s v="CUST00634"/>
    <s v="POL03200"/>
    <x v="0"/>
    <s v="Central"/>
    <n v="52090.05"/>
    <d v="2025-07-04T00:00:00"/>
    <m/>
    <s v="Pending"/>
    <n v="18"/>
    <n v="10"/>
    <s v="AGT020"/>
    <s v="Motor"/>
    <s v="Standard"/>
    <n v="1"/>
    <s v="Valid"/>
    <x v="2"/>
    <x v="4"/>
  </r>
  <r>
    <x v="7123"/>
    <s v="CUST00328"/>
    <s v="POL01335"/>
    <x v="3"/>
    <s v="East"/>
    <n v="43649.73"/>
    <d v="2025-01-16T00:00:00"/>
    <d v="2025-02-03T00:00:00"/>
    <s v="Settled"/>
    <n v="18"/>
    <n v="10"/>
    <s v="AGT047"/>
    <s v="Motor"/>
    <s v="Standard"/>
    <n v="1"/>
    <s v="Valid"/>
    <x v="2"/>
    <x v="3"/>
  </r>
  <r>
    <x v="7124"/>
    <s v="CUST01668"/>
    <s v="POL01282"/>
    <x v="4"/>
    <s v="Central"/>
    <n v="31817.279999999999"/>
    <d v="2025-06-24T00:00:00"/>
    <d v="2025-07-04T00:00:00"/>
    <s v="Settled"/>
    <n v="10"/>
    <n v="15"/>
    <s v="AGT004"/>
    <s v="Health"/>
    <s v="Fast Track"/>
    <n v="1"/>
    <s v="Valid"/>
    <x v="3"/>
    <x v="4"/>
  </r>
  <r>
    <x v="7125"/>
    <s v="CUST02328"/>
    <s v="POL00627"/>
    <x v="4"/>
    <s v="West"/>
    <n v="31558"/>
    <d v="2025-05-24T00:00:00"/>
    <m/>
    <s v="Pending"/>
    <n v="15"/>
    <n v="15"/>
    <s v="AGT028"/>
    <s v="Health"/>
    <s v="Standard"/>
    <n v="1"/>
    <s v="Valid"/>
    <x v="3"/>
    <x v="1"/>
  </r>
  <r>
    <x v="7126"/>
    <s v="CUST00619"/>
    <s v="POL02807"/>
    <x v="10"/>
    <s v="West"/>
    <n v="18635.36"/>
    <d v="2025-02-12T00:00:00"/>
    <m/>
    <s v="Pending"/>
    <n v="1"/>
    <n v="7"/>
    <s v="AGT005"/>
    <s v="Travel"/>
    <s v="Fast Track"/>
    <n v="1"/>
    <s v="Valid"/>
    <x v="3"/>
    <x v="1"/>
  </r>
  <r>
    <x v="7127"/>
    <s v="CUST02471"/>
    <s v="POL00544"/>
    <x v="12"/>
    <s v="East"/>
    <n v="23192.79"/>
    <d v="2025-09-04T00:00:00"/>
    <m/>
    <s v="Under Review"/>
    <n v="22"/>
    <n v="7"/>
    <s v="AGT040"/>
    <s v="Travel"/>
    <s v="Manual Review"/>
    <n v="1"/>
    <s v="Valid"/>
    <x v="0"/>
    <x v="3"/>
  </r>
  <r>
    <x v="7128"/>
    <s v="CUST00458"/>
    <s v="POL02746"/>
    <x v="8"/>
    <s v="North"/>
    <n v="753132.85"/>
    <d v="2025-10-07T00:00:00"/>
    <d v="2025-10-28T00:00:00"/>
    <s v="Settled"/>
    <n v="21"/>
    <n v="20"/>
    <s v="AGT022"/>
    <s v="Life"/>
    <s v="Standard"/>
    <n v="1"/>
    <s v="Valid"/>
    <x v="2"/>
    <x v="2"/>
  </r>
  <r>
    <x v="7129"/>
    <s v="CUST00953"/>
    <s v="POL02289"/>
    <x v="14"/>
    <s v="South"/>
    <n v="161693.71"/>
    <d v="2025-07-05T00:00:00"/>
    <d v="2025-07-16T00:00:00"/>
    <s v="Rejected"/>
    <n v="11"/>
    <n v="15"/>
    <s v="AGT021"/>
    <s v="Health"/>
    <s v="Fast Track"/>
    <n v="1"/>
    <s v="Valid"/>
    <x v="2"/>
    <x v="0"/>
  </r>
  <r>
    <x v="7130"/>
    <s v="CUST01405"/>
    <s v="POL02471"/>
    <x v="9"/>
    <s v="West"/>
    <n v="64535.199999999997"/>
    <d v="2025-06-23T00:00:00"/>
    <d v="2025-06-25T00:00:00"/>
    <s v="Settled"/>
    <n v="2"/>
    <n v="12"/>
    <s v="AGT037"/>
    <s v="Home"/>
    <s v="Standard"/>
    <n v="1"/>
    <s v="Valid"/>
    <x v="3"/>
    <x v="1"/>
  </r>
  <r>
    <x v="7131"/>
    <s v="CUST01920"/>
    <s v="POL00097"/>
    <x v="1"/>
    <s v="South"/>
    <n v="495777.95"/>
    <d v="2025-04-30T00:00:00"/>
    <d v="2025-06-01T00:00:00"/>
    <s v="Settled"/>
    <n v="32"/>
    <n v="20"/>
    <s v="AGT013"/>
    <s v="Life"/>
    <s v="Manual Review"/>
    <n v="1"/>
    <s v="Valid"/>
    <x v="1"/>
    <x v="0"/>
  </r>
  <r>
    <x v="7132"/>
    <s v="CUST00746"/>
    <s v="POL02364"/>
    <x v="14"/>
    <s v="North"/>
    <n v="50555.74"/>
    <d v="2025-04-03T00:00:00"/>
    <m/>
    <s v="Pending"/>
    <n v="34"/>
    <n v="15"/>
    <s v="AGT061"/>
    <s v="Health"/>
    <s v="Fraud Review"/>
    <n v="1"/>
    <s v="Valid"/>
    <x v="1"/>
    <x v="2"/>
  </r>
  <r>
    <x v="7133"/>
    <s v="CUST02070"/>
    <s v="POL03092"/>
    <x v="5"/>
    <s v="East"/>
    <n v="80283.7"/>
    <d v="2025-01-04T00:00:00"/>
    <m/>
    <s v="Pending"/>
    <n v="16"/>
    <n v="15"/>
    <s v="AGT037"/>
    <s v="Health"/>
    <s v="Standard"/>
    <n v="1"/>
    <s v="Valid"/>
    <x v="1"/>
    <x v="3"/>
  </r>
  <r>
    <x v="7134"/>
    <s v="CUST01289"/>
    <s v="POL01262"/>
    <x v="3"/>
    <s v="North"/>
    <n v="80225.919999999998"/>
    <d v="2025-06-10T00:00:00"/>
    <d v="2025-06-19T00:00:00"/>
    <s v="Settled"/>
    <n v="9"/>
    <n v="10"/>
    <s v="AGT073"/>
    <s v="Motor"/>
    <s v="Standard"/>
    <n v="1"/>
    <s v="Valid"/>
    <x v="3"/>
    <x v="2"/>
  </r>
  <r>
    <x v="7135"/>
    <s v="CUST00367"/>
    <s v="POL01440"/>
    <x v="11"/>
    <s v="South"/>
    <n v="256182.35"/>
    <d v="2025-06-20T00:00:00"/>
    <d v="2025-06-27T00:00:00"/>
    <s v="Settled"/>
    <n v="7"/>
    <n v="10"/>
    <s v="AGT019"/>
    <s v="Motor"/>
    <s v="Fast Track"/>
    <n v="1"/>
    <s v="Valid"/>
    <x v="3"/>
    <x v="0"/>
  </r>
  <r>
    <x v="7136"/>
    <s v="CUST01115"/>
    <s v="POL00359"/>
    <x v="5"/>
    <s v="East"/>
    <n v="101228.22"/>
    <d v="2025-01-11T00:00:00"/>
    <d v="2025-01-23T00:00:00"/>
    <s v="Settled"/>
    <n v="12"/>
    <n v="15"/>
    <s v="AGT005"/>
    <s v="Health"/>
    <s v="Standard"/>
    <n v="1"/>
    <s v="Valid"/>
    <x v="1"/>
    <x v="3"/>
  </r>
  <r>
    <x v="7137"/>
    <s v="CUST00688"/>
    <s v="POL01568"/>
    <x v="10"/>
    <s v="North"/>
    <n v="11478.71"/>
    <d v="2025-04-20T00:00:00"/>
    <m/>
    <s v="Under Review"/>
    <n v="4"/>
    <n v="7"/>
    <s v="AGT033"/>
    <s v="Travel"/>
    <s v="Fast Track"/>
    <n v="1"/>
    <s v="Valid"/>
    <x v="4"/>
    <x v="2"/>
  </r>
  <r>
    <x v="7138"/>
    <s v="CUST01632"/>
    <s v="POL02156"/>
    <x v="3"/>
    <s v="North"/>
    <n v="178432.07"/>
    <d v="2025-07-07T00:00:00"/>
    <d v="2025-07-12T00:00:00"/>
    <s v="Settled"/>
    <n v="5"/>
    <n v="12"/>
    <s v="AGT009"/>
    <s v="Home"/>
    <s v="Standard"/>
    <n v="1"/>
    <s v="Valid"/>
    <x v="0"/>
    <x v="2"/>
  </r>
  <r>
    <x v="7139"/>
    <s v="CUST01157"/>
    <s v="POL00959"/>
    <x v="14"/>
    <s v="North"/>
    <n v="178007.45"/>
    <d v="2025-03-21T00:00:00"/>
    <m/>
    <s v="Pending"/>
    <n v="14"/>
    <n v="15"/>
    <s v="AGT031"/>
    <s v="Health"/>
    <s v="Standard"/>
    <n v="1"/>
    <s v="Valid"/>
    <x v="2"/>
    <x v="2"/>
  </r>
  <r>
    <x v="7140"/>
    <s v="CUST01681"/>
    <s v="POL02373"/>
    <x v="5"/>
    <s v="East"/>
    <n v="151446.82"/>
    <d v="2025-07-17T00:00:00"/>
    <m/>
    <s v="Under Review"/>
    <n v="20"/>
    <n v="15"/>
    <s v="AGT062"/>
    <s v="Health"/>
    <s v="Standard"/>
    <n v="1"/>
    <s v="Valid"/>
    <x v="0"/>
    <x v="3"/>
  </r>
  <r>
    <x v="7141"/>
    <s v="CUST00816"/>
    <s v="POL00274"/>
    <x v="5"/>
    <s v="Central"/>
    <n v="44540.75"/>
    <d v="2025-05-31T00:00:00"/>
    <d v="2025-06-12T00:00:00"/>
    <s v="Rejected"/>
    <n v="12"/>
    <n v="15"/>
    <s v="AGT076"/>
    <s v="Health"/>
    <s v="Standard"/>
    <n v="1"/>
    <s v="Valid"/>
    <x v="2"/>
    <x v="4"/>
  </r>
  <r>
    <x v="7142"/>
    <s v="CUST00274"/>
    <s v="POL02158"/>
    <x v="9"/>
    <s v="South"/>
    <n v="119258.58"/>
    <d v="2025-11-07T00:00:00"/>
    <d v="2025-11-15T00:00:00"/>
    <s v="Settled"/>
    <n v="8"/>
    <n v="12"/>
    <s v="AGT037"/>
    <s v="Home"/>
    <s v="Fast Track"/>
    <n v="1"/>
    <s v="Valid"/>
    <x v="2"/>
    <x v="0"/>
  </r>
  <r>
    <x v="7143"/>
    <s v="CUST02142"/>
    <s v="POL01883"/>
    <x v="6"/>
    <s v="West"/>
    <n v="108726.1"/>
    <d v="2025-02-26T00:00:00"/>
    <d v="2025-03-07T00:00:00"/>
    <s v="Settled"/>
    <n v="9"/>
    <n v="12"/>
    <s v="AGT015"/>
    <s v="Home"/>
    <s v="Standard"/>
    <n v="1"/>
    <s v="Valid"/>
    <x v="2"/>
    <x v="1"/>
  </r>
  <r>
    <x v="7144"/>
    <s v="CUST00014"/>
    <s v="POL00736"/>
    <x v="7"/>
    <s v="North"/>
    <n v="94763.36"/>
    <d v="2025-01-13T00:00:00"/>
    <d v="2025-01-28T00:00:00"/>
    <s v="Settled"/>
    <n v="15"/>
    <n v="7"/>
    <s v="AGT032"/>
    <s v="Travel"/>
    <s v="Manual Review"/>
    <n v="1"/>
    <s v="Valid"/>
    <x v="2"/>
    <x v="2"/>
  </r>
  <r>
    <x v="7145"/>
    <s v="CUST01779"/>
    <s v="POL01104"/>
    <x v="3"/>
    <s v="West"/>
    <n v="97054.18"/>
    <d v="2025-04-18T00:00:00"/>
    <d v="2025-04-30T00:00:00"/>
    <s v="Settled"/>
    <n v="12"/>
    <n v="10"/>
    <s v="AGT023"/>
    <s v="Motor"/>
    <s v="Standard"/>
    <n v="1"/>
    <s v="Valid"/>
    <x v="3"/>
    <x v="1"/>
  </r>
  <r>
    <x v="7146"/>
    <s v="CUST01777"/>
    <s v="POL00768"/>
    <x v="5"/>
    <s v="North"/>
    <n v="259437.54"/>
    <d v="2025-09-25T00:00:00"/>
    <d v="2025-10-12T00:00:00"/>
    <s v="Settled"/>
    <n v="17"/>
    <n v="15"/>
    <s v="AGT010"/>
    <s v="Health"/>
    <s v="Standard"/>
    <n v="1"/>
    <s v="Valid"/>
    <x v="3"/>
    <x v="2"/>
  </r>
  <r>
    <x v="7147"/>
    <s v="CUST00118"/>
    <s v="POL01998"/>
    <x v="5"/>
    <s v="West"/>
    <n v="53601.27"/>
    <d v="2025-11-06T00:00:00"/>
    <m/>
    <s v="Under Review"/>
    <n v="15"/>
    <n v="15"/>
    <s v="AGT064"/>
    <s v="Health"/>
    <s v="Standard"/>
    <n v="1"/>
    <s v="Valid"/>
    <x v="4"/>
    <x v="1"/>
  </r>
  <r>
    <x v="7148"/>
    <s v="CUST01170"/>
    <s v="POL02038"/>
    <x v="2"/>
    <s v="West"/>
    <n v="260580.53"/>
    <d v="2025-07-30T00:00:00"/>
    <m/>
    <s v="Pending"/>
    <n v="27"/>
    <n v="20"/>
    <s v="AGT059"/>
    <s v="Life"/>
    <s v="Manual Review"/>
    <n v="1"/>
    <s v="Valid"/>
    <x v="1"/>
    <x v="1"/>
  </r>
  <r>
    <x v="7149"/>
    <s v="CUST00671"/>
    <s v="POL01779"/>
    <x v="2"/>
    <s v="West"/>
    <n v="211529.48"/>
    <d v="2025-07-24T00:00:00"/>
    <d v="2025-08-22T00:00:00"/>
    <s v="Settled"/>
    <n v="29"/>
    <n v="20"/>
    <s v="AGT024"/>
    <s v="Life"/>
    <s v="Manual Review"/>
    <n v="1"/>
    <s v="Valid"/>
    <x v="4"/>
    <x v="1"/>
  </r>
  <r>
    <x v="7150"/>
    <s v="CUST01267"/>
    <s v="POL00621"/>
    <x v="7"/>
    <s v="North"/>
    <n v="56676.26"/>
    <d v="2025-08-30T00:00:00"/>
    <d v="2025-09-11T00:00:00"/>
    <s v="Rejected"/>
    <n v="12"/>
    <n v="7"/>
    <s v="AGT039"/>
    <s v="Travel"/>
    <s v="Standard"/>
    <n v="1"/>
    <s v="Valid"/>
    <x v="1"/>
    <x v="2"/>
  </r>
  <r>
    <x v="7151"/>
    <s v="CUST00397"/>
    <s v="POL00695"/>
    <x v="0"/>
    <s v="West"/>
    <n v="136335.41"/>
    <d v="2025-11-27T00:00:00"/>
    <m/>
    <s v="Under Review"/>
    <n v="12"/>
    <n v="10"/>
    <s v="AGT039"/>
    <s v="Motor"/>
    <s v="Fast Track"/>
    <n v="1"/>
    <s v="Valid"/>
    <x v="4"/>
    <x v="1"/>
  </r>
  <r>
    <x v="7152"/>
    <s v="CUST00797"/>
    <s v="POL02595"/>
    <x v="3"/>
    <s v="North"/>
    <n v="141811.82999999999"/>
    <d v="2025-11-11T00:00:00"/>
    <d v="2025-11-24T00:00:00"/>
    <s v="Settled"/>
    <n v="13"/>
    <n v="12"/>
    <s v="AGT035"/>
    <s v="Home"/>
    <s v="Standard"/>
    <n v="1"/>
    <s v="Valid"/>
    <x v="0"/>
    <x v="2"/>
  </r>
  <r>
    <x v="7153"/>
    <s v="CUST00608"/>
    <s v="POL01478"/>
    <x v="14"/>
    <s v="East"/>
    <n v="90400.8"/>
    <d v="2025-07-29T00:00:00"/>
    <m/>
    <s v="Pending"/>
    <n v="29"/>
    <n v="15"/>
    <s v="AGT061"/>
    <s v="Health"/>
    <s v="Fraud Review"/>
    <n v="1"/>
    <s v="Valid"/>
    <x v="0"/>
    <x v="3"/>
  </r>
  <r>
    <x v="7154"/>
    <s v="CUST00022"/>
    <s v="POL01394"/>
    <x v="3"/>
    <s v="West"/>
    <n v="144324.12"/>
    <d v="2025-04-28T00:00:00"/>
    <m/>
    <s v="Under Review"/>
    <n v="11"/>
    <n v="12"/>
    <s v="AGT056"/>
    <s v="Home"/>
    <s v="Standard"/>
    <n v="1"/>
    <s v="Valid"/>
    <x v="1"/>
    <x v="1"/>
  </r>
  <r>
    <x v="7155"/>
    <s v="CUST01966"/>
    <s v="POL00986"/>
    <x v="9"/>
    <s v="West"/>
    <n v="44782.89"/>
    <d v="2025-02-02T00:00:00"/>
    <m/>
    <s v="Under Review"/>
    <n v="13"/>
    <n v="12"/>
    <s v="AGT001"/>
    <s v="Home"/>
    <s v="Manual Review"/>
    <n v="1"/>
    <s v="Valid"/>
    <x v="2"/>
    <x v="1"/>
  </r>
  <r>
    <x v="7156"/>
    <s v="CUST02341"/>
    <s v="POL02977"/>
    <x v="2"/>
    <s v="West"/>
    <n v="229634.29"/>
    <d v="2025-02-25T00:00:00"/>
    <m/>
    <s v="Under Review"/>
    <n v="11"/>
    <n v="20"/>
    <s v="AGT018"/>
    <s v="Life"/>
    <s v="Standard"/>
    <n v="1"/>
    <s v="Valid"/>
    <x v="4"/>
    <x v="1"/>
  </r>
  <r>
    <x v="7157"/>
    <s v="CUST01777"/>
    <s v="POL00768"/>
    <x v="4"/>
    <s v="West"/>
    <n v="68552.7"/>
    <d v="2025-08-11T00:00:00"/>
    <d v="2025-08-23T00:00:00"/>
    <s v="Settled"/>
    <n v="12"/>
    <n v="15"/>
    <s v="AGT077"/>
    <s v="Health"/>
    <s v="Standard"/>
    <n v="1"/>
    <s v="Valid"/>
    <x v="3"/>
    <x v="1"/>
  </r>
  <r>
    <x v="7158"/>
    <s v="CUST01685"/>
    <s v="POL02461"/>
    <x v="3"/>
    <s v="West"/>
    <n v="109032.17"/>
    <d v="2025-01-24T00:00:00"/>
    <d v="2025-02-13T00:00:00"/>
    <s v="Settled"/>
    <n v="20"/>
    <n v="12"/>
    <s v="AGT034"/>
    <s v="Home"/>
    <s v="Fraud Review"/>
    <n v="1"/>
    <s v="Valid"/>
    <x v="4"/>
    <x v="1"/>
  </r>
  <r>
    <x v="7159"/>
    <s v="CUST02078"/>
    <s v="POL02464"/>
    <x v="6"/>
    <s v="South"/>
    <n v="72000.679999999993"/>
    <d v="2025-10-17T00:00:00"/>
    <d v="2025-11-10T00:00:00"/>
    <s v="Settled"/>
    <n v="24"/>
    <n v="12"/>
    <s v="AGT038"/>
    <s v="Home"/>
    <s v="Manual Review"/>
    <n v="1"/>
    <s v="Valid"/>
    <x v="2"/>
    <x v="0"/>
  </r>
  <r>
    <x v="7160"/>
    <s v="CUST01276"/>
    <s v="POL00779"/>
    <x v="12"/>
    <s v="South"/>
    <n v="17273.04"/>
    <d v="2025-06-09T00:00:00"/>
    <d v="2025-06-11T00:00:00"/>
    <s v="Settled"/>
    <n v="2"/>
    <n v="7"/>
    <s v="AGT061"/>
    <s v="Travel"/>
    <s v="Standard"/>
    <n v="1"/>
    <s v="Valid"/>
    <x v="1"/>
    <x v="0"/>
  </r>
  <r>
    <x v="7161"/>
    <s v="CUST01484"/>
    <s v="POL00039"/>
    <x v="0"/>
    <s v="East"/>
    <n v="23004.53"/>
    <d v="2025-11-01T00:00:00"/>
    <m/>
    <s v="Pending"/>
    <n v="22"/>
    <n v="10"/>
    <s v="AGT061"/>
    <s v="Motor"/>
    <s v="Manual Review"/>
    <n v="1"/>
    <s v="Valid"/>
    <x v="3"/>
    <x v="3"/>
  </r>
  <r>
    <x v="7162"/>
    <s v="CUST00091"/>
    <s v="POL00800"/>
    <x v="14"/>
    <s v="East"/>
    <n v="112561.92"/>
    <d v="2025-10-15T00:00:00"/>
    <m/>
    <s v="Under Review"/>
    <n v="12"/>
    <n v="15"/>
    <s v="AGT046"/>
    <s v="Health"/>
    <s v="Standard"/>
    <n v="1"/>
    <s v="Valid"/>
    <x v="0"/>
    <x v="3"/>
  </r>
  <r>
    <x v="7163"/>
    <s v="CUST02355"/>
    <s v="POL00861"/>
    <x v="1"/>
    <s v="West"/>
    <n v="122997.4"/>
    <d v="2025-07-05T00:00:00"/>
    <d v="2025-07-20T00:00:00"/>
    <s v="Settled"/>
    <n v="15"/>
    <n v="20"/>
    <s v="AGT074"/>
    <s v="Life"/>
    <s v="Standard"/>
    <n v="1"/>
    <s v="Valid"/>
    <x v="2"/>
    <x v="1"/>
  </r>
  <r>
    <x v="7164"/>
    <s v="CUST02084"/>
    <s v="POL02384"/>
    <x v="7"/>
    <s v="East"/>
    <n v="57446.16"/>
    <d v="2025-05-23T00:00:00"/>
    <d v="2025-06-04T00:00:00"/>
    <s v="Settled"/>
    <n v="12"/>
    <n v="7"/>
    <s v="AGT048"/>
    <s v="Travel"/>
    <s v="Manual Review"/>
    <n v="1"/>
    <s v="Valid"/>
    <x v="4"/>
    <x v="3"/>
  </r>
  <r>
    <x v="7165"/>
    <s v="CUST02469"/>
    <s v="POL01700"/>
    <x v="1"/>
    <s v="West"/>
    <n v="370310.14"/>
    <d v="2025-02-10T00:00:00"/>
    <d v="2025-02-20T00:00:00"/>
    <s v="Settled"/>
    <n v="10"/>
    <n v="20"/>
    <s v="AGT071"/>
    <s v="Life"/>
    <s v="Fast Track"/>
    <n v="1"/>
    <s v="Valid"/>
    <x v="2"/>
    <x v="1"/>
  </r>
  <r>
    <x v="7166"/>
    <s v="CUST00906"/>
    <s v="POL01378"/>
    <x v="1"/>
    <s v="North"/>
    <n v="533768.80000000005"/>
    <d v="2025-11-18T00:00:00"/>
    <d v="2025-12-08T00:00:00"/>
    <s v="Settled"/>
    <n v="20"/>
    <n v="20"/>
    <s v="AGT037"/>
    <s v="Life"/>
    <s v="Standard"/>
    <n v="1"/>
    <s v="Valid"/>
    <x v="0"/>
    <x v="2"/>
  </r>
  <r>
    <x v="7167"/>
    <s v="CUST01044"/>
    <s v="POL01524"/>
    <x v="1"/>
    <s v="South"/>
    <n v="168028.75"/>
    <d v="2025-08-03T00:00:00"/>
    <d v="2025-08-24T00:00:00"/>
    <s v="Settled"/>
    <n v="21"/>
    <n v="20"/>
    <s v="AGT018"/>
    <s v="Life"/>
    <s v="Manual Review"/>
    <n v="1"/>
    <s v="Valid"/>
    <x v="3"/>
    <x v="0"/>
  </r>
  <r>
    <x v="7168"/>
    <s v="CUST01071"/>
    <s v="POL03049"/>
    <x v="10"/>
    <s v="Central"/>
    <n v="100751.72"/>
    <d v="2025-05-19T00:00:00"/>
    <d v="2025-06-13T00:00:00"/>
    <s v="Settled"/>
    <n v="25"/>
    <n v="7"/>
    <s v="AGT009"/>
    <s v="Travel"/>
    <s v="Fraud Review"/>
    <n v="1"/>
    <s v="Valid"/>
    <x v="0"/>
    <x v="4"/>
  </r>
  <r>
    <x v="7169"/>
    <s v="CUST00006"/>
    <s v="POL03009"/>
    <x v="11"/>
    <s v="North"/>
    <n v="275116.18"/>
    <d v="2025-02-17T00:00:00"/>
    <m/>
    <s v="Pending"/>
    <n v="24"/>
    <n v="10"/>
    <s v="AGT045"/>
    <s v="Motor"/>
    <s v="Manual Review"/>
    <n v="1"/>
    <s v="Valid"/>
    <x v="2"/>
    <x v="2"/>
  </r>
  <r>
    <x v="7170"/>
    <s v="CUST00992"/>
    <s v="POL00082"/>
    <x v="8"/>
    <s v="North"/>
    <n v="305916.67"/>
    <d v="2025-10-13T00:00:00"/>
    <d v="2025-10-26T00:00:00"/>
    <s v="Settled"/>
    <n v="13"/>
    <n v="20"/>
    <s v="AGT072"/>
    <s v="Life"/>
    <s v="Standard"/>
    <n v="1"/>
    <s v="Valid"/>
    <x v="2"/>
    <x v="2"/>
  </r>
  <r>
    <x v="7171"/>
    <s v="CUST02171"/>
    <s v="POL02700"/>
    <x v="4"/>
    <s v="West"/>
    <n v="109768.7"/>
    <d v="2025-01-19T00:00:00"/>
    <d v="2025-02-03T00:00:00"/>
    <s v="Settled"/>
    <n v="15"/>
    <n v="15"/>
    <s v="AGT033"/>
    <s v="Health"/>
    <s v="Standard"/>
    <n v="1"/>
    <s v="Valid"/>
    <x v="2"/>
    <x v="1"/>
  </r>
  <r>
    <x v="7172"/>
    <s v="CUST00405"/>
    <s v="POL01156"/>
    <x v="4"/>
    <s v="North"/>
    <n v="84295.95"/>
    <d v="2025-08-12T00:00:00"/>
    <d v="2025-08-20T00:00:00"/>
    <s v="Rejected"/>
    <n v="8"/>
    <n v="15"/>
    <s v="AGT059"/>
    <s v="Health"/>
    <s v="Standard"/>
    <n v="1"/>
    <s v="Valid"/>
    <x v="3"/>
    <x v="2"/>
  </r>
  <r>
    <x v="7173"/>
    <s v="CUST02042"/>
    <s v="POL02406"/>
    <x v="4"/>
    <s v="East"/>
    <n v="163597.99"/>
    <d v="2025-03-12T00:00:00"/>
    <d v="2025-03-26T00:00:00"/>
    <s v="Settled"/>
    <n v="14"/>
    <n v="15"/>
    <s v="AGT043"/>
    <s v="Health"/>
    <s v="Standard"/>
    <n v="1"/>
    <s v="Valid"/>
    <x v="2"/>
    <x v="3"/>
  </r>
  <r>
    <x v="7174"/>
    <s v="CUST01790"/>
    <s v="POL03152"/>
    <x v="10"/>
    <s v="West"/>
    <n v="50220.81"/>
    <d v="2025-07-31T00:00:00"/>
    <m/>
    <s v="Pending"/>
    <n v="11"/>
    <n v="7"/>
    <s v="AGT065"/>
    <s v="Travel"/>
    <s v="Manual Review"/>
    <n v="1"/>
    <s v="Valid"/>
    <x v="1"/>
    <x v="1"/>
  </r>
  <r>
    <x v="7175"/>
    <s v="CUST01510"/>
    <s v="POL01646"/>
    <x v="10"/>
    <s v="East"/>
    <n v="9461.26"/>
    <d v="2025-02-02T00:00:00"/>
    <d v="2025-02-06T00:00:00"/>
    <s v="Settled"/>
    <n v="4"/>
    <n v="7"/>
    <s v="AGT063"/>
    <s v="Travel"/>
    <s v="Standard"/>
    <n v="1"/>
    <s v="Valid"/>
    <x v="1"/>
    <x v="3"/>
  </r>
  <r>
    <x v="7176"/>
    <s v="CUST00118"/>
    <s v="POL01998"/>
    <x v="14"/>
    <s v="Central"/>
    <n v="49666.92"/>
    <d v="2025-09-26T00:00:00"/>
    <d v="2025-10-02T00:00:00"/>
    <s v="Settled"/>
    <n v="6"/>
    <n v="15"/>
    <s v="AGT056"/>
    <s v="Health"/>
    <s v="Standard"/>
    <n v="1"/>
    <s v="Valid"/>
    <x v="4"/>
    <x v="4"/>
  </r>
  <r>
    <x v="7177"/>
    <s v="CUST00784"/>
    <s v="POL01373"/>
    <x v="14"/>
    <s v="Central"/>
    <n v="109720.89"/>
    <d v="2025-05-29T00:00:00"/>
    <m/>
    <s v="Pending"/>
    <n v="19"/>
    <n v="15"/>
    <s v="AGT029"/>
    <s v="Health"/>
    <s v="Manual Review"/>
    <n v="1"/>
    <s v="Valid"/>
    <x v="2"/>
    <x v="4"/>
  </r>
  <r>
    <x v="7178"/>
    <s v="CUST01581"/>
    <s v="POL00240"/>
    <x v="8"/>
    <s v="East"/>
    <n v="496061.38"/>
    <d v="2025-05-25T00:00:00"/>
    <d v="2025-06-16T00:00:00"/>
    <s v="Settled"/>
    <n v="22"/>
    <n v="20"/>
    <s v="AGT033"/>
    <s v="Life"/>
    <s v="Standard"/>
    <n v="1"/>
    <s v="Valid"/>
    <x v="3"/>
    <x v="3"/>
  </r>
  <r>
    <x v="7179"/>
    <s v="CUST01808"/>
    <s v="POL00118"/>
    <x v="5"/>
    <s v="Central"/>
    <n v="93666.16"/>
    <d v="2025-11-12T00:00:00"/>
    <m/>
    <s v="Pending"/>
    <n v="25"/>
    <n v="15"/>
    <s v="AGT039"/>
    <s v="Health"/>
    <s v="Manual Review"/>
    <n v="1"/>
    <s v="Valid"/>
    <x v="3"/>
    <x v="4"/>
  </r>
  <r>
    <x v="7180"/>
    <s v="CUST00425"/>
    <s v="POL01153"/>
    <x v="11"/>
    <s v="South"/>
    <n v="21574.799999999999"/>
    <d v="2025-03-03T00:00:00"/>
    <d v="2025-03-11T00:00:00"/>
    <s v="Settled"/>
    <n v="8"/>
    <n v="10"/>
    <s v="AGT066"/>
    <s v="Motor"/>
    <s v="Manual Review"/>
    <n v="1"/>
    <s v="Valid"/>
    <x v="2"/>
    <x v="0"/>
  </r>
  <r>
    <x v="7181"/>
    <s v="CUST01590"/>
    <s v="POL02630"/>
    <x v="0"/>
    <s v="South"/>
    <n v="93332.11"/>
    <d v="2025-08-09T00:00:00"/>
    <d v="2025-08-16T00:00:00"/>
    <s v="Settled"/>
    <n v="7"/>
    <n v="10"/>
    <s v="AGT049"/>
    <s v="Motor"/>
    <s v="Manual Review"/>
    <n v="1"/>
    <s v="Valid"/>
    <x v="2"/>
    <x v="0"/>
  </r>
  <r>
    <x v="7182"/>
    <s v="CUST00054"/>
    <s v="POL01093"/>
    <x v="2"/>
    <s v="West"/>
    <n v="982334.84"/>
    <d v="2025-07-10T00:00:00"/>
    <m/>
    <s v="Under Review"/>
    <n v="18"/>
    <n v="20"/>
    <s v="AGT014"/>
    <s v="Life"/>
    <s v="Standard"/>
    <n v="1"/>
    <s v="Valid"/>
    <x v="4"/>
    <x v="1"/>
  </r>
  <r>
    <x v="7183"/>
    <s v="CUST02388"/>
    <s v="POL01379"/>
    <x v="5"/>
    <s v="East"/>
    <n v="19109.189999999999"/>
    <d v="2025-08-20T00:00:00"/>
    <d v="2025-09-07T00:00:00"/>
    <s v="Settled"/>
    <n v="18"/>
    <n v="15"/>
    <s v="AGT022"/>
    <s v="Health"/>
    <s v="Standard"/>
    <n v="1"/>
    <s v="Valid"/>
    <x v="0"/>
    <x v="3"/>
  </r>
  <r>
    <x v="7184"/>
    <s v="CUST02469"/>
    <s v="POL01700"/>
    <x v="1"/>
    <s v="South"/>
    <n v="552428.01"/>
    <d v="2025-08-07T00:00:00"/>
    <m/>
    <s v="Pending"/>
    <n v="19"/>
    <n v="20"/>
    <s v="AGT025"/>
    <s v="Life"/>
    <s v="Standard"/>
    <n v="1"/>
    <s v="Valid"/>
    <x v="2"/>
    <x v="0"/>
  </r>
  <r>
    <x v="7185"/>
    <s v="CUST02442"/>
    <s v="POL01028"/>
    <x v="12"/>
    <s v="South"/>
    <n v="98697.41"/>
    <d v="2025-09-26T00:00:00"/>
    <d v="2025-10-22T00:00:00"/>
    <s v="Rejected"/>
    <n v="26"/>
    <n v="7"/>
    <s v="AGT049"/>
    <s v="Travel"/>
    <s v="Fraud Review"/>
    <n v="1"/>
    <s v="Valid"/>
    <x v="2"/>
    <x v="0"/>
  </r>
  <r>
    <x v="7186"/>
    <s v="CUST00688"/>
    <s v="POL01568"/>
    <x v="10"/>
    <s v="South"/>
    <n v="55395.98"/>
    <d v="2025-04-28T00:00:00"/>
    <d v="2025-05-10T00:00:00"/>
    <s v="Settled"/>
    <n v="12"/>
    <n v="7"/>
    <s v="AGT062"/>
    <s v="Travel"/>
    <s v="Manual Review"/>
    <n v="1"/>
    <s v="Valid"/>
    <x v="4"/>
    <x v="0"/>
  </r>
  <r>
    <x v="7187"/>
    <s v="CUST00429"/>
    <s v="POL01942"/>
    <x v="8"/>
    <s v="South"/>
    <n v="284667.15999999997"/>
    <d v="2025-03-21T00:00:00"/>
    <d v="2025-04-16T00:00:00"/>
    <s v="Settled"/>
    <n v="26"/>
    <n v="20"/>
    <s v="AGT012"/>
    <s v="Life"/>
    <s v="Manual Review"/>
    <n v="1"/>
    <s v="Valid"/>
    <x v="3"/>
    <x v="0"/>
  </r>
  <r>
    <x v="7188"/>
    <s v="CUST01464"/>
    <s v="POL02724"/>
    <x v="14"/>
    <s v="South"/>
    <n v="152264.82"/>
    <d v="2025-08-15T00:00:00"/>
    <d v="2025-08-26T00:00:00"/>
    <s v="Settled"/>
    <n v="11"/>
    <n v="15"/>
    <s v="AGT058"/>
    <s v="Health"/>
    <s v="Standard"/>
    <n v="1"/>
    <s v="Valid"/>
    <x v="3"/>
    <x v="0"/>
  </r>
  <r>
    <x v="7189"/>
    <s v="CUST01745"/>
    <s v="POL02414"/>
    <x v="1"/>
    <s v="Central"/>
    <n v="283576.67"/>
    <d v="2025-07-11T00:00:00"/>
    <d v="2025-08-12T00:00:00"/>
    <s v="Settled"/>
    <n v="32"/>
    <n v="20"/>
    <s v="AGT050"/>
    <s v="Life"/>
    <s v="Fraud Review"/>
    <n v="1"/>
    <s v="Valid"/>
    <x v="0"/>
    <x v="4"/>
  </r>
  <r>
    <x v="7190"/>
    <s v="CUST01670"/>
    <s v="POL02617"/>
    <x v="4"/>
    <s v="West"/>
    <n v="120900.84"/>
    <d v="2025-11-01T00:00:00"/>
    <d v="2025-11-11T00:00:00"/>
    <s v="Settled"/>
    <n v="10"/>
    <n v="15"/>
    <s v="AGT017"/>
    <s v="Health"/>
    <s v="Standard"/>
    <n v="1"/>
    <s v="Valid"/>
    <x v="1"/>
    <x v="1"/>
  </r>
  <r>
    <x v="7191"/>
    <s v="CUST02226"/>
    <s v="POL01674"/>
    <x v="3"/>
    <s v="East"/>
    <n v="68617.56"/>
    <d v="2025-08-27T00:00:00"/>
    <d v="2025-09-11T00:00:00"/>
    <s v="Settled"/>
    <n v="15"/>
    <n v="10"/>
    <s v="AGT012"/>
    <s v="Motor"/>
    <s v="Standard"/>
    <n v="1"/>
    <s v="Valid"/>
    <x v="3"/>
    <x v="3"/>
  </r>
  <r>
    <x v="7192"/>
    <s v="CUST02079"/>
    <s v="POL02236"/>
    <x v="6"/>
    <s v="East"/>
    <n v="118252.68"/>
    <d v="2025-03-21T00:00:00"/>
    <d v="2025-04-07T00:00:00"/>
    <s v="Settled"/>
    <n v="17"/>
    <n v="12"/>
    <s v="AGT012"/>
    <s v="Home"/>
    <s v="Standard"/>
    <n v="1"/>
    <s v="Valid"/>
    <x v="1"/>
    <x v="3"/>
  </r>
  <r>
    <x v="7193"/>
    <s v="CUST00020"/>
    <s v="POL00479"/>
    <x v="3"/>
    <s v="North"/>
    <n v="67038.22"/>
    <d v="2025-04-12T00:00:00"/>
    <m/>
    <s v="Pending"/>
    <n v="25"/>
    <n v="12"/>
    <s v="AGT063"/>
    <s v="Home"/>
    <s v="Fraud Review"/>
    <n v="1"/>
    <s v="Valid"/>
    <x v="2"/>
    <x v="2"/>
  </r>
  <r>
    <x v="7194"/>
    <s v="CUST01177"/>
    <s v="POL00473"/>
    <x v="3"/>
    <s v="East"/>
    <n v="48097.42"/>
    <d v="2025-08-19T00:00:00"/>
    <d v="2025-09-13T00:00:00"/>
    <s v="Settled"/>
    <n v="25"/>
    <n v="10"/>
    <s v="AGT019"/>
    <s v="Motor"/>
    <s v="Manual Review"/>
    <n v="1"/>
    <s v="Valid"/>
    <x v="3"/>
    <x v="3"/>
  </r>
  <r>
    <x v="7195"/>
    <s v="CUST00740"/>
    <s v="POL02950"/>
    <x v="11"/>
    <s v="West"/>
    <n v="186876.55"/>
    <d v="2025-05-10T00:00:00"/>
    <m/>
    <s v="Pending"/>
    <n v="24"/>
    <n v="10"/>
    <s v="AGT016"/>
    <s v="Motor"/>
    <s v="Fraud Review"/>
    <n v="1"/>
    <s v="Valid"/>
    <x v="3"/>
    <x v="1"/>
  </r>
  <r>
    <x v="7196"/>
    <s v="CUST01179"/>
    <s v="POL01934"/>
    <x v="5"/>
    <s v="West"/>
    <n v="56813.37"/>
    <d v="2025-11-05T00:00:00"/>
    <d v="2025-11-24T00:00:00"/>
    <s v="Settled"/>
    <n v="19"/>
    <n v="15"/>
    <s v="AGT034"/>
    <s v="Health"/>
    <s v="Manual Review"/>
    <n v="1"/>
    <s v="Valid"/>
    <x v="3"/>
    <x v="1"/>
  </r>
  <r>
    <x v="7197"/>
    <s v="CUST01973"/>
    <s v="POL00362"/>
    <x v="5"/>
    <s v="South"/>
    <n v="23840.77"/>
    <d v="2025-08-23T00:00:00"/>
    <d v="2025-09-11T00:00:00"/>
    <s v="Settled"/>
    <n v="19"/>
    <n v="15"/>
    <s v="AGT052"/>
    <s v="Health"/>
    <s v="Fast Track"/>
    <n v="1"/>
    <s v="Valid"/>
    <x v="0"/>
    <x v="0"/>
  </r>
  <r>
    <x v="7198"/>
    <s v="CUST02342"/>
    <s v="POL01306"/>
    <x v="1"/>
    <s v="Central"/>
    <n v="2947722.05"/>
    <d v="2025-05-04T00:00:00"/>
    <m/>
    <s v="Under Review"/>
    <n v="25"/>
    <n v="20"/>
    <s v="AGT036"/>
    <s v="Life"/>
    <s v="Manual Review"/>
    <n v="1"/>
    <s v="Valid"/>
    <x v="3"/>
    <x v="4"/>
  </r>
  <r>
    <x v="7199"/>
    <s v="CUST01436"/>
    <s v="POL03103"/>
    <x v="11"/>
    <s v="West"/>
    <n v="48941.49"/>
    <d v="2025-09-28T00:00:00"/>
    <d v="2025-10-19T00:00:00"/>
    <s v="Settled"/>
    <n v="21"/>
    <n v="10"/>
    <s v="AGT047"/>
    <s v="Motor"/>
    <s v="Manual Review"/>
    <n v="1"/>
    <s v="Valid"/>
    <x v="3"/>
    <x v="1"/>
  </r>
  <r>
    <x v="7200"/>
    <s v="CUST01597"/>
    <s v="POL00068"/>
    <x v="9"/>
    <s v="North"/>
    <n v="92382.78"/>
    <d v="2025-08-20T00:00:00"/>
    <d v="2025-08-26T00:00:00"/>
    <s v="Settled"/>
    <n v="6"/>
    <n v="12"/>
    <s v="AGT030"/>
    <s v="Home"/>
    <s v="Standard"/>
    <n v="1"/>
    <s v="Valid"/>
    <x v="1"/>
    <x v="2"/>
  </r>
  <r>
    <x v="7201"/>
    <s v="CUST01977"/>
    <s v="POL01416"/>
    <x v="3"/>
    <s v="Central"/>
    <n v="50050.94"/>
    <d v="2025-05-01T00:00:00"/>
    <d v="2025-05-18T00:00:00"/>
    <s v="Settled"/>
    <n v="17"/>
    <n v="10"/>
    <s v="AGT035"/>
    <s v="Motor"/>
    <s v="Manual Review"/>
    <n v="1"/>
    <s v="Valid"/>
    <x v="1"/>
    <x v="4"/>
  </r>
  <r>
    <x v="7202"/>
    <s v="CUST02090"/>
    <s v="POL02679"/>
    <x v="3"/>
    <s v="South"/>
    <n v="65676.56"/>
    <d v="2025-05-22T00:00:00"/>
    <d v="2025-05-30T00:00:00"/>
    <s v="Settled"/>
    <n v="8"/>
    <n v="10"/>
    <s v="AGT047"/>
    <s v="Motor"/>
    <s v="Manual Review"/>
    <n v="1"/>
    <s v="Valid"/>
    <x v="4"/>
    <x v="0"/>
  </r>
  <r>
    <x v="7203"/>
    <s v="CUST01341"/>
    <s v="POL03030"/>
    <x v="8"/>
    <s v="Central"/>
    <n v="183157.44"/>
    <d v="2025-07-28T00:00:00"/>
    <d v="2025-08-21T00:00:00"/>
    <s v="Settled"/>
    <n v="24"/>
    <n v="20"/>
    <s v="AGT052"/>
    <s v="Life"/>
    <s v="Standard"/>
    <n v="1"/>
    <s v="Valid"/>
    <x v="0"/>
    <x v="4"/>
  </r>
  <r>
    <x v="7204"/>
    <s v="CUST01341"/>
    <s v="POL01180"/>
    <x v="8"/>
    <s v="West"/>
    <n v="789910.12"/>
    <d v="2025-03-24T00:00:00"/>
    <d v="2025-04-16T00:00:00"/>
    <s v="Settled"/>
    <n v="23"/>
    <n v="20"/>
    <s v="AGT059"/>
    <s v="Life"/>
    <s v="Standard"/>
    <n v="1"/>
    <s v="Valid"/>
    <x v="0"/>
    <x v="1"/>
  </r>
  <r>
    <x v="7205"/>
    <s v="CUST02382"/>
    <s v="POL02927"/>
    <x v="11"/>
    <s v="South"/>
    <n v="57091.71"/>
    <d v="2025-08-10T00:00:00"/>
    <m/>
    <s v="Under Review"/>
    <n v="4"/>
    <n v="10"/>
    <s v="AGT068"/>
    <s v="Motor"/>
    <s v="Standard"/>
    <n v="1"/>
    <s v="Valid"/>
    <x v="1"/>
    <x v="0"/>
  </r>
  <r>
    <x v="7206"/>
    <s v="CUST01138"/>
    <s v="POL02292"/>
    <x v="14"/>
    <s v="South"/>
    <n v="43079.45"/>
    <d v="2025-04-21T00:00:00"/>
    <d v="2025-05-01T00:00:00"/>
    <s v="Settled"/>
    <n v="10"/>
    <n v="15"/>
    <s v="AGT027"/>
    <s v="Health"/>
    <s v="Standard"/>
    <n v="1"/>
    <s v="Valid"/>
    <x v="2"/>
    <x v="0"/>
  </r>
  <r>
    <x v="7207"/>
    <s v="CUST01128"/>
    <s v="POL01301"/>
    <x v="8"/>
    <s v="East"/>
    <n v="46483.61"/>
    <d v="2025-11-07T00:00:00"/>
    <m/>
    <s v="Under Review"/>
    <n v="25"/>
    <n v="20"/>
    <s v="AGT010"/>
    <s v="Life"/>
    <s v="Manual Review"/>
    <n v="1"/>
    <s v="Valid"/>
    <x v="0"/>
    <x v="3"/>
  </r>
  <r>
    <x v="7208"/>
    <s v="CUST00010"/>
    <s v="POL02495"/>
    <x v="3"/>
    <s v="West"/>
    <n v="132430.22"/>
    <d v="2025-07-11T00:00:00"/>
    <d v="2025-07-18T00:00:00"/>
    <s v="Settled"/>
    <n v="7"/>
    <n v="10"/>
    <s v="AGT008"/>
    <s v="Motor"/>
    <s v="Standard"/>
    <n v="1"/>
    <s v="Valid"/>
    <x v="0"/>
    <x v="1"/>
  </r>
  <r>
    <x v="7209"/>
    <s v="CUST01202"/>
    <s v="POL02561"/>
    <x v="9"/>
    <s v="West"/>
    <m/>
    <d v="2025-09-21T00:00:00"/>
    <d v="2025-09-23T00:00:00"/>
    <s v="Settled"/>
    <n v="2"/>
    <n v="12"/>
    <s v="AGT055"/>
    <s v="Home"/>
    <s v="Fast Track"/>
    <n v="1"/>
    <s v="Missing Amount"/>
    <x v="3"/>
    <x v="1"/>
  </r>
  <r>
    <x v="7210"/>
    <s v="CUST00389"/>
    <s v="POL00881"/>
    <x v="11"/>
    <s v="South"/>
    <n v="82979.100000000006"/>
    <d v="2025-07-03T00:00:00"/>
    <d v="2025-07-11T00:00:00"/>
    <s v="Settled"/>
    <n v="8"/>
    <n v="10"/>
    <s v="AGT035"/>
    <s v="Motor"/>
    <s v="Standard"/>
    <n v="1"/>
    <s v="Valid"/>
    <x v="2"/>
    <x v="0"/>
  </r>
  <r>
    <x v="7211"/>
    <s v="CUST01594"/>
    <s v="POL00288"/>
    <x v="10"/>
    <s v="West"/>
    <n v="16401.02"/>
    <d v="2025-03-06T00:00:00"/>
    <d v="2025-03-24T00:00:00"/>
    <s v="Settled"/>
    <n v="18"/>
    <n v="7"/>
    <s v="AGT033"/>
    <s v="Travel"/>
    <s v="Manual Review"/>
    <n v="1"/>
    <s v="Valid"/>
    <x v="2"/>
    <x v="1"/>
  </r>
  <r>
    <x v="7212"/>
    <s v="CUST00290"/>
    <s v="POL02499"/>
    <x v="9"/>
    <s v="East"/>
    <n v="116915.38"/>
    <d v="2025-08-13T00:00:00"/>
    <d v="2025-08-31T00:00:00"/>
    <s v="Settled"/>
    <n v="18"/>
    <n v="12"/>
    <s v="AGT059"/>
    <s v="Home"/>
    <s v="Manual Review"/>
    <n v="1"/>
    <s v="Valid"/>
    <x v="3"/>
    <x v="3"/>
  </r>
  <r>
    <x v="7213"/>
    <s v="CUST02400"/>
    <s v="POL00265"/>
    <x v="4"/>
    <s v="South"/>
    <n v="83506.070000000007"/>
    <d v="2025-07-28T00:00:00"/>
    <d v="2025-08-16T00:00:00"/>
    <s v="Settled"/>
    <n v="19"/>
    <n v="15"/>
    <s v="AGT054"/>
    <s v="Health"/>
    <s v="Manual Review"/>
    <n v="1"/>
    <s v="Valid"/>
    <x v="0"/>
    <x v="0"/>
  </r>
  <r>
    <x v="7214"/>
    <s v="CUST00278"/>
    <s v="POL02492"/>
    <x v="10"/>
    <s v="South"/>
    <n v="54585.49"/>
    <d v="2025-02-19T00:00:00"/>
    <d v="2025-02-25T00:00:00"/>
    <s v="Rejected"/>
    <n v="6"/>
    <n v="7"/>
    <s v="AGT074"/>
    <s v="Travel"/>
    <s v="Standard"/>
    <n v="1"/>
    <s v="Valid"/>
    <x v="1"/>
    <x v="0"/>
  </r>
  <r>
    <x v="7215"/>
    <s v="CUST01813"/>
    <s v="POL01140"/>
    <x v="14"/>
    <s v="West"/>
    <n v="94656.66"/>
    <d v="2025-11-16T00:00:00"/>
    <d v="2025-11-25T00:00:00"/>
    <s v="Settled"/>
    <n v="9"/>
    <n v="15"/>
    <s v="AGT071"/>
    <s v="Health"/>
    <s v="Standard"/>
    <n v="1"/>
    <s v="Valid"/>
    <x v="3"/>
    <x v="1"/>
  </r>
  <r>
    <x v="7216"/>
    <s v="CUST02045"/>
    <s v="POL02250"/>
    <x v="4"/>
    <s v="West"/>
    <n v="40966.57"/>
    <d v="2025-01-30T00:00:00"/>
    <d v="2025-02-11T00:00:00"/>
    <s v="Settled"/>
    <n v="12"/>
    <n v="15"/>
    <s v="AGT060"/>
    <s v="Health"/>
    <s v="Standard"/>
    <n v="1"/>
    <s v="Valid"/>
    <x v="3"/>
    <x v="1"/>
  </r>
  <r>
    <x v="7217"/>
    <s v="CUST01215"/>
    <s v="POL01952"/>
    <x v="1"/>
    <s v="South"/>
    <n v="1429897.88"/>
    <d v="2025-05-07T00:00:00"/>
    <d v="2025-05-30T00:00:00"/>
    <s v="Settled"/>
    <n v="23"/>
    <n v="20"/>
    <s v="AGT053"/>
    <s v="Life"/>
    <s v="Manual Review"/>
    <n v="1"/>
    <s v="Valid"/>
    <x v="4"/>
    <x v="0"/>
  </r>
  <r>
    <x v="7218"/>
    <s v="CUST00597"/>
    <s v="POL00123"/>
    <x v="1"/>
    <s v="West"/>
    <n v="397919.5"/>
    <d v="2025-02-11T00:00:00"/>
    <d v="2025-03-03T00:00:00"/>
    <s v="Settled"/>
    <n v="20"/>
    <n v="20"/>
    <s v="AGT072"/>
    <s v="Life"/>
    <s v="Standard"/>
    <n v="1"/>
    <s v="Valid"/>
    <x v="2"/>
    <x v="1"/>
  </r>
  <r>
    <x v="7219"/>
    <s v="CUST02440"/>
    <s v="POL00030"/>
    <x v="4"/>
    <s v="Central"/>
    <n v="45992.51"/>
    <d v="2025-09-13T00:00:00"/>
    <d v="2025-10-02T00:00:00"/>
    <s v="Settled"/>
    <n v="19"/>
    <n v="15"/>
    <s v="AGT013"/>
    <s v="Health"/>
    <s v="Standard"/>
    <n v="1"/>
    <s v="Valid"/>
    <x v="2"/>
    <x v="4"/>
  </r>
  <r>
    <x v="7220"/>
    <s v="CUST01023"/>
    <s v="POL02015"/>
    <x v="7"/>
    <s v="North"/>
    <n v="33923.96"/>
    <d v="2025-05-24T00:00:00"/>
    <d v="2025-05-25T00:00:00"/>
    <s v="Settled"/>
    <n v="1"/>
    <n v="7"/>
    <s v="AGT077"/>
    <s v="Travel"/>
    <s v="Fast Track"/>
    <n v="1"/>
    <s v="Valid"/>
    <x v="2"/>
    <x v="2"/>
  </r>
  <r>
    <x v="7221"/>
    <s v="CUST01099"/>
    <s v="POL01649"/>
    <x v="2"/>
    <s v="South"/>
    <n v="386830.49"/>
    <d v="2025-06-30T00:00:00"/>
    <d v="2025-07-18T00:00:00"/>
    <s v="Settled"/>
    <n v="18"/>
    <n v="20"/>
    <s v="AGT034"/>
    <s v="Life"/>
    <s v="Manual Review"/>
    <n v="1"/>
    <s v="Valid"/>
    <x v="4"/>
    <x v="0"/>
  </r>
  <r>
    <x v="7222"/>
    <s v="CUST00344"/>
    <s v="POL00140"/>
    <x v="14"/>
    <s v="South"/>
    <n v="116432.81"/>
    <d v="2025-10-28T00:00:00"/>
    <d v="2025-10-30T00:00:00"/>
    <s v="Rejected"/>
    <n v="2"/>
    <n v="15"/>
    <s v="AGT020"/>
    <s v="Health"/>
    <s v="Standard"/>
    <n v="1"/>
    <s v="Valid"/>
    <x v="3"/>
    <x v="0"/>
  </r>
  <r>
    <x v="7223"/>
    <s v="CUST01434"/>
    <s v="POL03123"/>
    <x v="12"/>
    <s v="North"/>
    <n v="37990.47"/>
    <d v="2025-05-27T00:00:00"/>
    <d v="2025-05-31T00:00:00"/>
    <s v="Settled"/>
    <n v="4"/>
    <n v="7"/>
    <s v="AGT044"/>
    <s v="Travel"/>
    <s v="Standard"/>
    <n v="1"/>
    <s v="Valid"/>
    <x v="2"/>
    <x v="2"/>
  </r>
  <r>
    <x v="7224"/>
    <s v="CUST00562"/>
    <s v="POL00764"/>
    <x v="9"/>
    <s v="South"/>
    <n v="129018.6"/>
    <d v="2025-06-15T00:00:00"/>
    <d v="2025-07-04T00:00:00"/>
    <s v="Settled"/>
    <n v="19"/>
    <n v="12"/>
    <s v="AGT072"/>
    <s v="Home"/>
    <s v="Manual Review"/>
    <n v="1"/>
    <s v="Valid"/>
    <x v="1"/>
    <x v="0"/>
  </r>
  <r>
    <x v="7225"/>
    <s v="CUST01076"/>
    <s v="POL02748"/>
    <x v="3"/>
    <s v="West"/>
    <n v="118023.94"/>
    <d v="2025-07-10T00:00:00"/>
    <d v="2025-07-12T00:00:00"/>
    <s v="Settled"/>
    <n v="2"/>
    <n v="10"/>
    <s v="AGT011"/>
    <s v="Motor"/>
    <s v="Fast Track"/>
    <n v="1"/>
    <s v="Valid"/>
    <x v="3"/>
    <x v="1"/>
  </r>
  <r>
    <x v="7226"/>
    <s v="CUST01429"/>
    <s v="POL00374"/>
    <x v="0"/>
    <s v="South"/>
    <n v="104324"/>
    <d v="2025-11-06T00:00:00"/>
    <d v="2025-11-27T00:00:00"/>
    <s v="Settled"/>
    <n v="21"/>
    <n v="10"/>
    <s v="AGT014"/>
    <s v="Motor"/>
    <s v="Fraud Review"/>
    <n v="1"/>
    <s v="Valid"/>
    <x v="2"/>
    <x v="0"/>
  </r>
  <r>
    <x v="7227"/>
    <s v="CUST02281"/>
    <s v="POL00744"/>
    <x v="0"/>
    <s v="West"/>
    <n v="105592.38"/>
    <d v="2025-05-22T00:00:00"/>
    <m/>
    <s v="Under Review"/>
    <n v="10"/>
    <n v="10"/>
    <s v="AGT052"/>
    <s v="Motor"/>
    <s v="Standard"/>
    <n v="1"/>
    <s v="Valid"/>
    <x v="3"/>
    <x v="1"/>
  </r>
  <r>
    <x v="7228"/>
    <s v="CUST01166"/>
    <s v="POL01693"/>
    <x v="7"/>
    <s v="Central"/>
    <n v="9453.98"/>
    <d v="2025-03-25T00:00:00"/>
    <m/>
    <s v="Under Review"/>
    <n v="2"/>
    <n v="7"/>
    <s v="AGT054"/>
    <s v="Travel"/>
    <s v="Fast Track"/>
    <n v="1"/>
    <s v="Valid"/>
    <x v="3"/>
    <x v="4"/>
  </r>
  <r>
    <x v="7229"/>
    <s v="CUST00154"/>
    <s v="POL01690"/>
    <x v="7"/>
    <s v="South"/>
    <n v="9717.23"/>
    <d v="2025-04-17T00:00:00"/>
    <d v="2025-05-01T00:00:00"/>
    <s v="Settled"/>
    <n v="14"/>
    <n v="7"/>
    <s v="AGT058"/>
    <s v="Travel"/>
    <s v="Standard"/>
    <n v="1"/>
    <s v="Valid"/>
    <x v="0"/>
    <x v="0"/>
  </r>
  <r>
    <x v="7230"/>
    <s v="CUST02415"/>
    <s v="POL01932"/>
    <x v="6"/>
    <s v="South"/>
    <n v="65687.28"/>
    <d v="2025-07-02T00:00:00"/>
    <d v="2025-07-08T00:00:00"/>
    <s v="Settled"/>
    <n v="6"/>
    <n v="12"/>
    <s v="AGT072"/>
    <s v="Home"/>
    <s v="Standard"/>
    <n v="1"/>
    <s v="Valid"/>
    <x v="3"/>
    <x v="0"/>
  </r>
  <r>
    <x v="7231"/>
    <s v="CUST00770"/>
    <s v="POL00549"/>
    <x v="0"/>
    <s v="North"/>
    <n v="55307.15"/>
    <d v="2025-09-12T00:00:00"/>
    <m/>
    <s v="Pending"/>
    <n v="4"/>
    <n v="10"/>
    <s v="AGT062"/>
    <s v="Motor"/>
    <s v="Standard"/>
    <n v="1"/>
    <s v="Valid"/>
    <x v="2"/>
    <x v="2"/>
  </r>
  <r>
    <x v="7232"/>
    <s v="CUST01642"/>
    <s v="POL00846"/>
    <x v="4"/>
    <s v="West"/>
    <n v="51867.23"/>
    <d v="2025-10-14T00:00:00"/>
    <d v="2025-10-26T00:00:00"/>
    <s v="Settled"/>
    <n v="12"/>
    <n v="15"/>
    <s v="AGT065"/>
    <s v="Health"/>
    <s v="Standard"/>
    <n v="1"/>
    <s v="Valid"/>
    <x v="1"/>
    <x v="1"/>
  </r>
  <r>
    <x v="7233"/>
    <s v="CUST02314"/>
    <s v="POL00843"/>
    <x v="6"/>
    <m/>
    <n v="56838.11"/>
    <d v="2025-06-27T00:00:00"/>
    <d v="2025-07-10T00:00:00"/>
    <s v="Settled"/>
    <n v="13"/>
    <n v="12"/>
    <s v="AGT010"/>
    <s v="Home"/>
    <s v="Standard"/>
    <n v="1"/>
    <s v="Valid"/>
    <x v="4"/>
    <x v="4"/>
  </r>
  <r>
    <x v="7234"/>
    <s v="CUST00879"/>
    <s v="POL01410"/>
    <x v="11"/>
    <s v="East"/>
    <n v="75918.13"/>
    <d v="2025-06-09T00:00:00"/>
    <m/>
    <s v="Pending"/>
    <n v="10"/>
    <n v="10"/>
    <s v="AGT029"/>
    <s v="Motor"/>
    <s v="Standard"/>
    <n v="1"/>
    <s v="Valid"/>
    <x v="1"/>
    <x v="3"/>
  </r>
  <r>
    <x v="7235"/>
    <s v="CUST01395"/>
    <s v="POL02954"/>
    <x v="0"/>
    <s v="West"/>
    <n v="36857.800000000003"/>
    <d v="2025-11-09T00:00:00"/>
    <d v="2025-11-18T00:00:00"/>
    <s v="Settled"/>
    <n v="9"/>
    <n v="10"/>
    <s v="AGT057"/>
    <s v="Motor"/>
    <s v="Standard"/>
    <n v="1"/>
    <s v="Valid"/>
    <x v="4"/>
    <x v="1"/>
  </r>
  <r>
    <x v="7236"/>
    <s v="CUST00549"/>
    <s v="POL01480"/>
    <x v="4"/>
    <s v="West"/>
    <n v="17820.41"/>
    <d v="2025-08-13T00:00:00"/>
    <d v="2025-08-21T00:00:00"/>
    <s v="Settled"/>
    <n v="8"/>
    <n v="15"/>
    <s v="AGT066"/>
    <s v="Health"/>
    <s v="Standard"/>
    <n v="1"/>
    <s v="Valid"/>
    <x v="4"/>
    <x v="1"/>
  </r>
  <r>
    <x v="7237"/>
    <s v="CUST01929"/>
    <s v="POL03193"/>
    <x v="6"/>
    <s v="East"/>
    <n v="45496.33"/>
    <d v="2025-01-03T00:00:00"/>
    <d v="2025-01-11T00:00:00"/>
    <s v="Settled"/>
    <n v="8"/>
    <n v="12"/>
    <s v="AGT030"/>
    <s v="Home"/>
    <s v="Fast Track"/>
    <n v="1"/>
    <s v="Valid"/>
    <x v="3"/>
    <x v="3"/>
  </r>
  <r>
    <x v="7238"/>
    <s v="CUST00901"/>
    <s v="POL00806"/>
    <x v="3"/>
    <s v="Central"/>
    <n v="43730.68"/>
    <d v="2025-08-07T00:00:00"/>
    <m/>
    <s v="Under Review"/>
    <n v="15"/>
    <n v="10"/>
    <s v="AGT047"/>
    <s v="Motor"/>
    <s v="Manual Review"/>
    <n v="1"/>
    <s v="Valid"/>
    <x v="2"/>
    <x v="4"/>
  </r>
  <r>
    <x v="7239"/>
    <s v="CUST00186"/>
    <s v="POL00777"/>
    <x v="7"/>
    <s v="Central"/>
    <n v="25363.87"/>
    <d v="2025-09-14T00:00:00"/>
    <d v="2025-09-29T00:00:00"/>
    <s v="Settled"/>
    <n v="15"/>
    <n v="7"/>
    <s v="AGT017"/>
    <s v="Travel"/>
    <s v="Manual Review"/>
    <n v="1"/>
    <s v="Valid"/>
    <x v="0"/>
    <x v="4"/>
  </r>
  <r>
    <x v="7240"/>
    <s v="CUST01738"/>
    <s v="POL00324"/>
    <x v="10"/>
    <s v="West"/>
    <n v="53803.95"/>
    <d v="2025-09-15T00:00:00"/>
    <m/>
    <s v="Pending"/>
    <n v="22"/>
    <n v="7"/>
    <s v="AGT070"/>
    <s v="Travel"/>
    <s v="Fraud Review"/>
    <n v="1"/>
    <s v="Valid"/>
    <x v="4"/>
    <x v="1"/>
  </r>
  <r>
    <x v="7241"/>
    <s v="CUST01691"/>
    <s v="POL00679"/>
    <x v="15"/>
    <s v="North"/>
    <n v="86214.61"/>
    <d v="2025-02-22T00:00:00"/>
    <d v="2025-03-13T00:00:00"/>
    <s v="Settled"/>
    <n v="19"/>
    <n v="10"/>
    <s v="AGT042"/>
    <s v="Motor"/>
    <s v="Manual Review"/>
    <n v="1"/>
    <s v="Valid"/>
    <x v="2"/>
    <x v="2"/>
  </r>
  <r>
    <x v="7242"/>
    <s v="CUST01580"/>
    <s v="POL00998"/>
    <x v="5"/>
    <s v="West"/>
    <n v="23087.11"/>
    <d v="2025-06-20T00:00:00"/>
    <d v="2025-07-07T00:00:00"/>
    <s v="Settled"/>
    <n v="17"/>
    <n v="15"/>
    <s v="AGT008"/>
    <s v="Health"/>
    <s v="Standard"/>
    <n v="1"/>
    <s v="Valid"/>
    <x v="1"/>
    <x v="1"/>
  </r>
  <r>
    <x v="7243"/>
    <s v="CUST00706"/>
    <s v="POL01229"/>
    <x v="15"/>
    <s v="Central"/>
    <n v="167094.99"/>
    <d v="2025-09-12T00:00:00"/>
    <d v="2025-09-15T00:00:00"/>
    <s v="Settled"/>
    <n v="3"/>
    <n v="10"/>
    <s v="AGT046"/>
    <s v="Motor"/>
    <s v="Fast Track"/>
    <n v="1"/>
    <s v="Valid"/>
    <x v="3"/>
    <x v="4"/>
  </r>
  <r>
    <x v="7244"/>
    <s v="CUST02020"/>
    <s v="POL02284"/>
    <x v="2"/>
    <s v="East"/>
    <n v="263545.06"/>
    <d v="2025-11-09T00:00:00"/>
    <d v="2025-11-27T00:00:00"/>
    <s v="Settled"/>
    <n v="18"/>
    <n v="20"/>
    <s v="AGT022"/>
    <s v="Life"/>
    <s v="Standard"/>
    <n v="1"/>
    <s v="Valid"/>
    <x v="3"/>
    <x v="3"/>
  </r>
  <r>
    <x v="7245"/>
    <s v="CUST01274"/>
    <s v="POL01427"/>
    <x v="5"/>
    <s v="West"/>
    <n v="88908.45"/>
    <d v="2025-10-18T00:00:00"/>
    <d v="2025-10-25T00:00:00"/>
    <s v="Settled"/>
    <n v="7"/>
    <n v="15"/>
    <s v="AGT037"/>
    <s v="Health"/>
    <s v="Standard"/>
    <n v="1"/>
    <s v="Valid"/>
    <x v="0"/>
    <x v="1"/>
  </r>
  <r>
    <x v="7246"/>
    <s v="CUST00986"/>
    <s v="POL02196"/>
    <x v="14"/>
    <s v="South"/>
    <n v="91968.89"/>
    <d v="2025-09-21T00:00:00"/>
    <d v="2025-09-29T00:00:00"/>
    <s v="Settled"/>
    <n v="8"/>
    <n v="15"/>
    <s v="AGT028"/>
    <s v="Health"/>
    <s v="Fast Track"/>
    <n v="1"/>
    <s v="Valid"/>
    <x v="0"/>
    <x v="0"/>
  </r>
  <r>
    <x v="7247"/>
    <s v="CUST02284"/>
    <s v="POL00286"/>
    <x v="4"/>
    <s v="East"/>
    <n v="48833.1"/>
    <d v="2025-09-19T00:00:00"/>
    <d v="2025-09-30T00:00:00"/>
    <s v="Settled"/>
    <n v="11"/>
    <n v="15"/>
    <s v="AGT068"/>
    <s v="Health"/>
    <s v="Standard"/>
    <n v="1"/>
    <s v="Valid"/>
    <x v="1"/>
    <x v="3"/>
  </r>
  <r>
    <x v="7248"/>
    <s v="CUST01743"/>
    <s v="POL03031"/>
    <x v="2"/>
    <s v="West"/>
    <n v="432683.22"/>
    <d v="2025-04-28T00:00:00"/>
    <d v="2025-05-13T00:00:00"/>
    <s v="Settled"/>
    <n v="15"/>
    <n v="20"/>
    <s v="AGT068"/>
    <s v="Life"/>
    <s v="Standard"/>
    <n v="1"/>
    <s v="Valid"/>
    <x v="1"/>
    <x v="1"/>
  </r>
  <r>
    <x v="7249"/>
    <s v="CUST01177"/>
    <s v="POL00473"/>
    <x v="11"/>
    <s v="Central"/>
    <n v="18319.990000000002"/>
    <d v="2025-07-18T00:00:00"/>
    <d v="2025-08-03T00:00:00"/>
    <s v="Rejected"/>
    <n v="16"/>
    <n v="10"/>
    <s v="AGT013"/>
    <s v="Motor"/>
    <s v="Fast Track"/>
    <n v="1"/>
    <s v="Valid"/>
    <x v="3"/>
    <x v="4"/>
  </r>
  <r>
    <x v="7250"/>
    <s v="CUST00517"/>
    <s v="POL00108"/>
    <x v="2"/>
    <m/>
    <n v="716838.82"/>
    <d v="2025-01-12T00:00:00"/>
    <m/>
    <s v="Under Review"/>
    <n v="28"/>
    <n v="20"/>
    <s v="AGT026"/>
    <s v="Life"/>
    <s v="Standard"/>
    <n v="1"/>
    <s v="Valid"/>
    <x v="4"/>
    <x v="4"/>
  </r>
  <r>
    <x v="7251"/>
    <s v="CUST00958"/>
    <s v="POL01360"/>
    <x v="8"/>
    <s v="North"/>
    <n v="338890.36"/>
    <d v="2025-02-10T00:00:00"/>
    <d v="2025-03-04T00:00:00"/>
    <s v="Settled"/>
    <n v="22"/>
    <n v="20"/>
    <s v="AGT033"/>
    <s v="Life"/>
    <s v="Standard"/>
    <n v="1"/>
    <s v="Valid"/>
    <x v="4"/>
    <x v="2"/>
  </r>
  <r>
    <x v="7252"/>
    <s v="CUST00714"/>
    <s v="POL02085"/>
    <x v="5"/>
    <s v="South"/>
    <n v="107635.98"/>
    <d v="2025-03-26T00:00:00"/>
    <m/>
    <s v="Pending"/>
    <n v="9"/>
    <n v="15"/>
    <s v="AGT069"/>
    <s v="Health"/>
    <s v="Fast Track"/>
    <n v="1"/>
    <s v="Valid"/>
    <x v="1"/>
    <x v="0"/>
  </r>
  <r>
    <x v="7253"/>
    <s v="CUST02274"/>
    <s v="POL00754"/>
    <x v="11"/>
    <s v="South"/>
    <n v="91532.05"/>
    <d v="2025-11-17T00:00:00"/>
    <d v="2025-11-19T00:00:00"/>
    <s v="Settled"/>
    <n v="2"/>
    <n v="10"/>
    <s v="AGT022"/>
    <s v="Motor"/>
    <s v="Fast Track"/>
    <n v="1"/>
    <s v="Valid"/>
    <x v="1"/>
    <x v="0"/>
  </r>
  <r>
    <x v="7254"/>
    <s v="CUST02034"/>
    <s v="POL00522"/>
    <x v="12"/>
    <s v="West"/>
    <n v="22516.66"/>
    <d v="2025-03-24T00:00:00"/>
    <d v="2025-03-26T00:00:00"/>
    <s v="Settled"/>
    <n v="2"/>
    <n v="7"/>
    <s v="AGT057"/>
    <s v="Travel"/>
    <s v="Fast Track"/>
    <n v="1"/>
    <s v="Valid"/>
    <x v="1"/>
    <x v="1"/>
  </r>
  <r>
    <x v="7255"/>
    <s v="CUST00624"/>
    <s v="POL02704"/>
    <x v="8"/>
    <s v="North"/>
    <n v="685421.05"/>
    <d v="2025-04-20T00:00:00"/>
    <d v="2025-05-14T00:00:00"/>
    <s v="Settled"/>
    <n v="24"/>
    <n v="20"/>
    <s v="AGT004"/>
    <s v="Life"/>
    <s v="Standard"/>
    <n v="1"/>
    <s v="Valid"/>
    <x v="1"/>
    <x v="2"/>
  </r>
  <r>
    <x v="7256"/>
    <s v="CUST00388"/>
    <s v="POL02639"/>
    <x v="3"/>
    <s v="West"/>
    <n v="68654.77"/>
    <d v="2025-09-27T00:00:00"/>
    <m/>
    <s v="Under Review"/>
    <n v="26"/>
    <n v="12"/>
    <s v="AGT077"/>
    <s v="Home"/>
    <s v="Fraud Review"/>
    <n v="1"/>
    <s v="Valid"/>
    <x v="4"/>
    <x v="1"/>
  </r>
  <r>
    <x v="7257"/>
    <s v="CUST00555"/>
    <s v="POL02405"/>
    <x v="3"/>
    <s v="East"/>
    <n v="33920.089999999997"/>
    <d v="2025-01-10T00:00:00"/>
    <d v="2025-02-02T00:00:00"/>
    <s v="Settled"/>
    <n v="23"/>
    <n v="10"/>
    <s v="AGT028"/>
    <s v="Motor"/>
    <s v="Manual Review"/>
    <n v="1"/>
    <s v="Valid"/>
    <x v="1"/>
    <x v="3"/>
  </r>
  <r>
    <x v="7258"/>
    <s v="CUST00142"/>
    <s v="POL00707"/>
    <x v="14"/>
    <s v="West"/>
    <n v="93644.73"/>
    <d v="2025-02-27T00:00:00"/>
    <d v="2025-03-21T00:00:00"/>
    <s v="Settled"/>
    <n v="22"/>
    <n v="15"/>
    <s v="AGT022"/>
    <s v="Health"/>
    <s v="Manual Review"/>
    <n v="1"/>
    <s v="Valid"/>
    <x v="0"/>
    <x v="1"/>
  </r>
  <r>
    <x v="7259"/>
    <s v="CUST00530"/>
    <s v="POL01717"/>
    <x v="0"/>
    <s v="East"/>
    <n v="26544.7"/>
    <d v="2025-01-01T00:00:00"/>
    <d v="2025-01-12T00:00:00"/>
    <s v="Settled"/>
    <n v="11"/>
    <n v="10"/>
    <s v="AGT058"/>
    <s v="Motor"/>
    <s v="Standard"/>
    <n v="1"/>
    <s v="Valid"/>
    <x v="3"/>
    <x v="3"/>
  </r>
  <r>
    <x v="7260"/>
    <s v="CUST00232"/>
    <s v="POL02207"/>
    <x v="1"/>
    <s v="West"/>
    <n v="207615.97"/>
    <d v="2025-07-20T00:00:00"/>
    <m/>
    <s v="Pending"/>
    <n v="28"/>
    <n v="20"/>
    <s v="AGT049"/>
    <s v="Life"/>
    <s v="Manual Review"/>
    <n v="1"/>
    <s v="Valid"/>
    <x v="3"/>
    <x v="1"/>
  </r>
  <r>
    <x v="7261"/>
    <s v="CUST01711"/>
    <s v="POL01385"/>
    <x v="4"/>
    <s v="South"/>
    <n v="100700.76"/>
    <d v="2025-09-04T00:00:00"/>
    <d v="2025-09-13T00:00:00"/>
    <s v="Settled"/>
    <n v="9"/>
    <n v="15"/>
    <s v="AGT042"/>
    <s v="Health"/>
    <s v="Standard"/>
    <n v="1"/>
    <s v="Valid"/>
    <x v="0"/>
    <x v="0"/>
  </r>
  <r>
    <x v="7262"/>
    <s v="CUST01609"/>
    <s v="POL00573"/>
    <x v="3"/>
    <s v="South"/>
    <n v="104812.19"/>
    <d v="2025-11-07T00:00:00"/>
    <m/>
    <s v="Pending"/>
    <n v="7"/>
    <n v="10"/>
    <s v="AGT075"/>
    <s v="Motor"/>
    <s v="Fast Track"/>
    <n v="1"/>
    <s v="Valid"/>
    <x v="4"/>
    <x v="0"/>
  </r>
  <r>
    <x v="7263"/>
    <s v="CUST01212"/>
    <s v="POL02660"/>
    <x v="14"/>
    <s v="West"/>
    <n v="82957.59"/>
    <d v="2025-10-06T00:00:00"/>
    <m/>
    <s v="Pending"/>
    <n v="23"/>
    <n v="15"/>
    <s v="AGT034"/>
    <s v="Health"/>
    <s v="Manual Review"/>
    <n v="1"/>
    <s v="Valid"/>
    <x v="0"/>
    <x v="1"/>
  </r>
  <r>
    <x v="7264"/>
    <s v="CUST02470"/>
    <s v="POL03003"/>
    <x v="9"/>
    <s v="East"/>
    <n v="61111.85"/>
    <d v="2025-08-31T00:00:00"/>
    <d v="2025-09-26T00:00:00"/>
    <s v="Settled"/>
    <n v="26"/>
    <n v="12"/>
    <s v="AGT044"/>
    <s v="Home"/>
    <s v="Manual Review"/>
    <n v="1"/>
    <s v="Valid"/>
    <x v="0"/>
    <x v="3"/>
  </r>
  <r>
    <x v="7265"/>
    <s v="CUST01220"/>
    <s v="POL00532"/>
    <x v="3"/>
    <s v="South"/>
    <n v="52206.42"/>
    <d v="2025-09-26T00:00:00"/>
    <d v="2025-10-06T00:00:00"/>
    <s v="Settled"/>
    <n v="10"/>
    <n v="10"/>
    <s v="AGT038"/>
    <s v="Motor"/>
    <s v="Standard"/>
    <n v="1"/>
    <s v="Valid"/>
    <x v="1"/>
    <x v="0"/>
  </r>
  <r>
    <x v="7266"/>
    <s v="CUST02045"/>
    <s v="POL02250"/>
    <x v="5"/>
    <s v="Central"/>
    <n v="55059.34"/>
    <d v="2025-11-04T00:00:00"/>
    <d v="2025-11-20T00:00:00"/>
    <s v="Settled"/>
    <n v="16"/>
    <n v="15"/>
    <s v="AGT014"/>
    <s v="Health"/>
    <s v="Standard"/>
    <n v="1"/>
    <s v="Valid"/>
    <x v="3"/>
    <x v="4"/>
  </r>
  <r>
    <x v="7267"/>
    <s v="CUST02433"/>
    <s v="POL02840"/>
    <x v="11"/>
    <s v="West"/>
    <n v="61002.48"/>
    <d v="2025-07-06T00:00:00"/>
    <d v="2025-07-25T00:00:00"/>
    <s v="Settled"/>
    <n v="19"/>
    <n v="10"/>
    <s v="AGT026"/>
    <s v="Motor"/>
    <s v="Standard"/>
    <n v="1"/>
    <s v="Valid"/>
    <x v="0"/>
    <x v="1"/>
  </r>
  <r>
    <x v="7268"/>
    <s v="CUST02122"/>
    <s v="POL01732"/>
    <x v="2"/>
    <s v="North"/>
    <n v="200460.4"/>
    <d v="2025-02-12T00:00:00"/>
    <d v="2025-03-14T00:00:00"/>
    <s v="Settled"/>
    <n v="30"/>
    <n v="20"/>
    <s v="AGT049"/>
    <s v="Life"/>
    <s v="Fraud Review"/>
    <n v="1"/>
    <s v="Valid"/>
    <x v="4"/>
    <x v="2"/>
  </r>
  <r>
    <x v="7269"/>
    <s v="CUST02040"/>
    <s v="POL00158"/>
    <x v="4"/>
    <s v="West"/>
    <n v="45033.21"/>
    <d v="2025-07-31T00:00:00"/>
    <d v="2025-08-24T00:00:00"/>
    <s v="Settled"/>
    <n v="24"/>
    <n v="15"/>
    <s v="AGT010"/>
    <s v="Health"/>
    <s v="Manual Review"/>
    <n v="1"/>
    <s v="Valid"/>
    <x v="3"/>
    <x v="1"/>
  </r>
  <r>
    <x v="7270"/>
    <s v="CUST01924"/>
    <s v="POL02210"/>
    <x v="3"/>
    <s v="South"/>
    <n v="31760.05"/>
    <d v="2025-04-14T00:00:00"/>
    <d v="2025-04-23T00:00:00"/>
    <s v="Settled"/>
    <n v="9"/>
    <n v="10"/>
    <s v="AGT059"/>
    <s v="Motor"/>
    <s v="Standard"/>
    <n v="1"/>
    <s v="Valid"/>
    <x v="3"/>
    <x v="0"/>
  </r>
  <r>
    <x v="7271"/>
    <s v="CUST01559"/>
    <s v="POL02955"/>
    <x v="14"/>
    <s v="South"/>
    <n v="25731.95"/>
    <d v="2025-10-30T00:00:00"/>
    <d v="2025-11-11T00:00:00"/>
    <s v="Rejected"/>
    <n v="12"/>
    <n v="15"/>
    <s v="AGT048"/>
    <s v="Health"/>
    <s v="Standard"/>
    <n v="1"/>
    <s v="Valid"/>
    <x v="3"/>
    <x v="0"/>
  </r>
  <r>
    <x v="7272"/>
    <s v="CUST00827"/>
    <s v="POL00837"/>
    <x v="3"/>
    <s v="North"/>
    <n v="222140"/>
    <d v="2025-06-27T00:00:00"/>
    <d v="2025-07-13T00:00:00"/>
    <s v="Settled"/>
    <n v="16"/>
    <n v="12"/>
    <s v="AGT052"/>
    <s v="Home"/>
    <s v="Standard"/>
    <n v="1"/>
    <s v="Valid"/>
    <x v="3"/>
    <x v="2"/>
  </r>
  <r>
    <x v="7273"/>
    <s v="CUST01257"/>
    <s v="POL00445"/>
    <x v="3"/>
    <s v="North"/>
    <n v="103508.23"/>
    <d v="2025-08-10T00:00:00"/>
    <d v="2025-08-14T00:00:00"/>
    <s v="Settled"/>
    <n v="4"/>
    <n v="10"/>
    <s v="AGT066"/>
    <s v="Motor"/>
    <s v="Standard"/>
    <n v="1"/>
    <s v="Valid"/>
    <x v="3"/>
    <x v="2"/>
  </r>
  <r>
    <x v="7274"/>
    <s v="CUST01182"/>
    <s v="POL00809"/>
    <x v="16"/>
    <s v="South"/>
    <n v="13499.64"/>
    <d v="2025-06-22T00:00:00"/>
    <d v="2025-07-08T00:00:00"/>
    <s v="Settled"/>
    <n v="16"/>
    <n v="7"/>
    <s v="AGT039"/>
    <s v="Travel"/>
    <s v="Standard"/>
    <n v="1"/>
    <s v="Valid"/>
    <x v="2"/>
    <x v="0"/>
  </r>
  <r>
    <x v="7275"/>
    <s v="CUST00971"/>
    <s v="POL02599"/>
    <x v="6"/>
    <s v="East"/>
    <n v="167918.11"/>
    <d v="2025-04-28T00:00:00"/>
    <d v="2025-05-13T00:00:00"/>
    <s v="Settled"/>
    <n v="15"/>
    <n v="12"/>
    <s v="AGT064"/>
    <s v="Home"/>
    <s v="Standard"/>
    <n v="1"/>
    <s v="Valid"/>
    <x v="3"/>
    <x v="3"/>
  </r>
  <r>
    <x v="7276"/>
    <s v="CUST02440"/>
    <s v="POL01784"/>
    <x v="11"/>
    <s v="South"/>
    <n v="66815.47"/>
    <d v="2025-11-01T00:00:00"/>
    <d v="2025-11-08T00:00:00"/>
    <s v="Rejected"/>
    <n v="7"/>
    <n v="10"/>
    <s v="AGT060"/>
    <s v="Motor"/>
    <s v="Standard"/>
    <n v="1"/>
    <s v="Valid"/>
    <x v="2"/>
    <x v="0"/>
  </r>
  <r>
    <x v="7277"/>
    <s v="CUST00804"/>
    <s v="POL00058"/>
    <x v="6"/>
    <s v="North"/>
    <n v="47498.42"/>
    <d v="2025-11-14T00:00:00"/>
    <m/>
    <s v="Under Review"/>
    <n v="18"/>
    <n v="12"/>
    <s v="AGT019"/>
    <s v="Home"/>
    <s v="Manual Review"/>
    <n v="1"/>
    <s v="Valid"/>
    <x v="4"/>
    <x v="2"/>
  </r>
  <r>
    <x v="7278"/>
    <s v="CUST01316"/>
    <s v="POL01881"/>
    <x v="10"/>
    <s v="South"/>
    <n v="15155.62"/>
    <d v="2025-10-27T00:00:00"/>
    <d v="2025-10-31T00:00:00"/>
    <s v="Settled"/>
    <n v="4"/>
    <n v="7"/>
    <s v="AGT022"/>
    <s v="Travel"/>
    <s v="Standard"/>
    <n v="1"/>
    <s v="Valid"/>
    <x v="3"/>
    <x v="0"/>
  </r>
  <r>
    <x v="7279"/>
    <s v="CUST02103"/>
    <s v="POL02609"/>
    <x v="14"/>
    <s v="South"/>
    <n v="77151.399999999994"/>
    <d v="2025-11-19T00:00:00"/>
    <m/>
    <s v="Under Review"/>
    <n v="4"/>
    <n v="15"/>
    <s v="AGT035"/>
    <s v="Health"/>
    <s v="Standard"/>
    <n v="1"/>
    <s v="Valid"/>
    <x v="4"/>
    <x v="0"/>
  </r>
  <r>
    <x v="7280"/>
    <s v="CUST00607"/>
    <s v="POL00593"/>
    <x v="6"/>
    <s v="East"/>
    <n v="178082.8"/>
    <d v="2025-01-06T00:00:00"/>
    <d v="2025-01-25T00:00:00"/>
    <s v="Settled"/>
    <n v="19"/>
    <n v="12"/>
    <s v="AGT008"/>
    <s v="Home"/>
    <s v="Manual Review"/>
    <n v="1"/>
    <s v="Valid"/>
    <x v="3"/>
    <x v="3"/>
  </r>
  <r>
    <x v="7281"/>
    <s v="CUST01909"/>
    <s v="POL01870"/>
    <x v="9"/>
    <s v="South"/>
    <n v="161849.70000000001"/>
    <d v="2025-07-29T00:00:00"/>
    <d v="2025-08-01T00:00:00"/>
    <s v="Settled"/>
    <n v="3"/>
    <n v="12"/>
    <s v="AGT045"/>
    <s v="Home"/>
    <s v="Standard"/>
    <n v="1"/>
    <s v="Valid"/>
    <x v="4"/>
    <x v="0"/>
  </r>
  <r>
    <x v="7282"/>
    <s v="CUST00500"/>
    <s v="POL00733"/>
    <x v="14"/>
    <s v="East"/>
    <n v="59890.04"/>
    <d v="2025-05-21T00:00:00"/>
    <d v="2025-06-06T00:00:00"/>
    <s v="Settled"/>
    <n v="16"/>
    <n v="15"/>
    <s v="AGT073"/>
    <s v="Health"/>
    <s v="Standard"/>
    <n v="1"/>
    <s v="Valid"/>
    <x v="2"/>
    <x v="3"/>
  </r>
  <r>
    <x v="7283"/>
    <s v="CUST02365"/>
    <s v="POL00061"/>
    <x v="4"/>
    <s v="East"/>
    <n v="114569.56"/>
    <d v="2025-07-09T00:00:00"/>
    <m/>
    <s v="Pending"/>
    <n v="26"/>
    <n v="15"/>
    <s v="AGT065"/>
    <s v="Health"/>
    <s v="Standard"/>
    <n v="1"/>
    <s v="Valid"/>
    <x v="0"/>
    <x v="3"/>
  </r>
  <r>
    <x v="7284"/>
    <s v="CUST01967"/>
    <s v="POL01283"/>
    <x v="0"/>
    <s v="South"/>
    <n v="58477.88"/>
    <d v="2025-06-01T00:00:00"/>
    <d v="2025-06-06T00:00:00"/>
    <s v="Settled"/>
    <n v="5"/>
    <n v="10"/>
    <s v="AGT059"/>
    <s v="Motor"/>
    <s v="Standard"/>
    <n v="1"/>
    <s v="Valid"/>
    <x v="2"/>
    <x v="0"/>
  </r>
  <r>
    <x v="7285"/>
    <s v="CUST01202"/>
    <s v="POL02478"/>
    <x v="0"/>
    <m/>
    <n v="40313.589999999997"/>
    <d v="2025-11-09T00:00:00"/>
    <d v="2025-12-04T00:00:00"/>
    <s v="Settled"/>
    <n v="25"/>
    <n v="10"/>
    <s v="AGT016"/>
    <s v="Motor"/>
    <s v="Fraud Review"/>
    <n v="1"/>
    <s v="Valid"/>
    <x v="3"/>
    <x v="0"/>
  </r>
  <r>
    <x v="7286"/>
    <s v="CUST00719"/>
    <s v="POL02141"/>
    <x v="7"/>
    <s v="West"/>
    <n v="56011.07"/>
    <d v="2025-10-01T00:00:00"/>
    <m/>
    <s v="Under Review"/>
    <n v="7"/>
    <n v="7"/>
    <s v="AGT065"/>
    <s v="Travel"/>
    <s v="Standard"/>
    <n v="1"/>
    <s v="Valid"/>
    <x v="3"/>
    <x v="1"/>
  </r>
  <r>
    <x v="7287"/>
    <s v="CUST02199"/>
    <s v="POL00325"/>
    <x v="0"/>
    <s v="West"/>
    <n v="71925.09"/>
    <d v="2025-09-17T00:00:00"/>
    <d v="2025-09-22T00:00:00"/>
    <s v="Settled"/>
    <n v="5"/>
    <n v="10"/>
    <s v="AGT011"/>
    <s v="Motor"/>
    <s v="Fast Track"/>
    <n v="1"/>
    <s v="Valid"/>
    <x v="1"/>
    <x v="1"/>
  </r>
  <r>
    <x v="7288"/>
    <s v="CUST02460"/>
    <s v="POL00595"/>
    <x v="7"/>
    <s v="South"/>
    <n v="41814.5"/>
    <d v="2025-08-08T00:00:00"/>
    <m/>
    <s v="Pending"/>
    <n v="1"/>
    <n v="7"/>
    <s v="AGT033"/>
    <s v="Travel"/>
    <s v="Standard"/>
    <n v="1"/>
    <s v="Valid"/>
    <x v="0"/>
    <x v="0"/>
  </r>
  <r>
    <x v="7289"/>
    <s v="CUST02498"/>
    <s v="POL01728"/>
    <x v="1"/>
    <s v="South"/>
    <n v="146974.35"/>
    <d v="2025-02-09T00:00:00"/>
    <d v="2025-03-12T00:00:00"/>
    <s v="Rejected"/>
    <n v="31"/>
    <n v="20"/>
    <s v="AGT075"/>
    <s v="Life"/>
    <s v="Fraud Review"/>
    <n v="1"/>
    <s v="Valid"/>
    <x v="1"/>
    <x v="0"/>
  </r>
  <r>
    <x v="7290"/>
    <s v="CUST00283"/>
    <s v="POL01027"/>
    <x v="3"/>
    <s v="East"/>
    <n v="46367.92"/>
    <d v="2025-03-02T00:00:00"/>
    <d v="2025-03-16T00:00:00"/>
    <s v="Settled"/>
    <n v="14"/>
    <n v="10"/>
    <s v="AGT061"/>
    <s v="Motor"/>
    <s v="Fast Track"/>
    <n v="1"/>
    <s v="Valid"/>
    <x v="0"/>
    <x v="3"/>
  </r>
  <r>
    <x v="7291"/>
    <s v="CUST01721"/>
    <s v="POL01063"/>
    <x v="11"/>
    <s v="Central"/>
    <n v="110772.96"/>
    <d v="2025-11-17T00:00:00"/>
    <d v="2025-11-29T00:00:00"/>
    <s v="Rejected"/>
    <n v="12"/>
    <n v="10"/>
    <s v="AGT012"/>
    <s v="Motor"/>
    <s v="Standard"/>
    <n v="1"/>
    <s v="Valid"/>
    <x v="2"/>
    <x v="4"/>
  </r>
  <r>
    <x v="7292"/>
    <s v="CUST00141"/>
    <s v="POL01396"/>
    <x v="4"/>
    <s v="South"/>
    <n v="70824.19"/>
    <d v="2025-01-15T00:00:00"/>
    <m/>
    <s v="Pending"/>
    <n v="20"/>
    <n v="15"/>
    <s v="AGT042"/>
    <s v="Health"/>
    <s v="Manual Review"/>
    <n v="1"/>
    <s v="Valid"/>
    <x v="0"/>
    <x v="0"/>
  </r>
  <r>
    <x v="7293"/>
    <s v="CUST00558"/>
    <s v="POL02430"/>
    <x v="12"/>
    <s v="West"/>
    <n v="25953.78"/>
    <d v="2025-08-30T00:00:00"/>
    <m/>
    <s v="Pending"/>
    <n v="7"/>
    <n v="7"/>
    <s v="AGT080"/>
    <s v="Travel"/>
    <s v="Standard"/>
    <n v="1"/>
    <s v="Valid"/>
    <x v="2"/>
    <x v="1"/>
  </r>
  <r>
    <x v="7294"/>
    <s v="CUST02010"/>
    <s v="POL01843"/>
    <x v="5"/>
    <s v="East"/>
    <n v="42645.74"/>
    <d v="2025-07-15T00:00:00"/>
    <d v="2025-07-29T00:00:00"/>
    <s v="Settled"/>
    <n v="14"/>
    <n v="15"/>
    <s v="AGT036"/>
    <s v="Health"/>
    <s v="Standard"/>
    <n v="1"/>
    <s v="Valid"/>
    <x v="3"/>
    <x v="3"/>
  </r>
  <r>
    <x v="7295"/>
    <s v="CUST01567"/>
    <s v="POL02731"/>
    <x v="3"/>
    <s v="Central"/>
    <n v="73873.17"/>
    <d v="2025-09-04T00:00:00"/>
    <d v="2025-10-04T00:00:00"/>
    <s v="Settled"/>
    <n v="30"/>
    <n v="10"/>
    <s v="AGT048"/>
    <s v="Motor"/>
    <s v="Fraud Review"/>
    <n v="1"/>
    <s v="Valid"/>
    <x v="3"/>
    <x v="4"/>
  </r>
  <r>
    <x v="7296"/>
    <s v="CUST01068"/>
    <s v="POL00327"/>
    <x v="11"/>
    <s v="South"/>
    <n v="32231.23"/>
    <d v="2025-11-27T00:00:00"/>
    <d v="2025-12-03T00:00:00"/>
    <s v="Settled"/>
    <n v="6"/>
    <n v="10"/>
    <s v="AGT031"/>
    <s v="Motor"/>
    <s v="Standard"/>
    <n v="1"/>
    <s v="Valid"/>
    <x v="1"/>
    <x v="0"/>
  </r>
  <r>
    <x v="7297"/>
    <s v="CUST00763"/>
    <s v="POL01486"/>
    <x v="11"/>
    <s v="East"/>
    <n v="82445.759999999995"/>
    <d v="2025-05-14T00:00:00"/>
    <m/>
    <s v="Under Review"/>
    <n v="3"/>
    <n v="10"/>
    <s v="AGT040"/>
    <s v="Motor"/>
    <s v="Fast Track"/>
    <n v="1"/>
    <s v="Valid"/>
    <x v="2"/>
    <x v="3"/>
  </r>
  <r>
    <x v="7298"/>
    <s v="CUST00970"/>
    <s v="POL01762"/>
    <x v="6"/>
    <s v="East"/>
    <n v="57692.14"/>
    <d v="2025-07-17T00:00:00"/>
    <d v="2025-08-09T00:00:00"/>
    <s v="Settled"/>
    <n v="23"/>
    <n v="12"/>
    <s v="AGT042"/>
    <s v="Home"/>
    <s v="Fraud Review"/>
    <n v="1"/>
    <s v="Valid"/>
    <x v="4"/>
    <x v="3"/>
  </r>
  <r>
    <x v="7299"/>
    <s v="CUST02481"/>
    <s v="POL02426"/>
    <x v="6"/>
    <s v="West"/>
    <n v="96002.07"/>
    <d v="2025-01-03T00:00:00"/>
    <d v="2025-01-21T00:00:00"/>
    <s v="Settled"/>
    <n v="18"/>
    <n v="12"/>
    <s v="AGT016"/>
    <s v="Home"/>
    <s v="Manual Review"/>
    <n v="1"/>
    <s v="Valid"/>
    <x v="4"/>
    <x v="1"/>
  </r>
  <r>
    <x v="7300"/>
    <s v="CUST00470"/>
    <s v="POL01650"/>
    <x v="11"/>
    <s v="West"/>
    <n v="180937.51"/>
    <d v="2025-04-27T00:00:00"/>
    <d v="2025-05-10T00:00:00"/>
    <s v="Settled"/>
    <n v="13"/>
    <n v="10"/>
    <s v="AGT076"/>
    <s v="Motor"/>
    <s v="Manual Review"/>
    <n v="1"/>
    <s v="Valid"/>
    <x v="2"/>
    <x v="1"/>
  </r>
  <r>
    <x v="7301"/>
    <s v="CUST01067"/>
    <s v="POL02934"/>
    <x v="2"/>
    <s v="West"/>
    <n v="380520.17"/>
    <d v="2025-04-01T00:00:00"/>
    <d v="2025-05-03T00:00:00"/>
    <s v="Rejected"/>
    <n v="32"/>
    <n v="20"/>
    <s v="AGT069"/>
    <s v="Life"/>
    <s v="Fraud Review"/>
    <n v="1"/>
    <s v="Valid"/>
    <x v="4"/>
    <x v="1"/>
  </r>
  <r>
    <x v="7302"/>
    <s v="CUST00016"/>
    <s v="POL02681"/>
    <x v="10"/>
    <s v="West"/>
    <n v="23950.79"/>
    <d v="2025-10-02T00:00:00"/>
    <d v="2025-10-06T00:00:00"/>
    <s v="Settled"/>
    <n v="4"/>
    <n v="7"/>
    <s v="AGT009"/>
    <s v="Travel"/>
    <s v="Standard"/>
    <n v="1"/>
    <s v="Valid"/>
    <x v="0"/>
    <x v="1"/>
  </r>
  <r>
    <x v="7303"/>
    <s v="CUST02321"/>
    <s v="POL02206"/>
    <x v="4"/>
    <s v="East"/>
    <n v="148351.85"/>
    <d v="2025-04-21T00:00:00"/>
    <d v="2025-05-14T00:00:00"/>
    <s v="Settled"/>
    <n v="23"/>
    <n v="15"/>
    <s v="AGT014"/>
    <s v="Health"/>
    <s v="Manual Review"/>
    <n v="1"/>
    <s v="Valid"/>
    <x v="0"/>
    <x v="3"/>
  </r>
  <r>
    <x v="7304"/>
    <s v="CUST01367"/>
    <s v="POL01273"/>
    <x v="0"/>
    <s v="North"/>
    <n v="40614"/>
    <d v="2025-04-12T00:00:00"/>
    <m/>
    <s v="Pending"/>
    <n v="18"/>
    <n v="10"/>
    <s v="AGT052"/>
    <s v="Motor"/>
    <s v="Standard"/>
    <n v="1"/>
    <s v="Valid"/>
    <x v="1"/>
    <x v="2"/>
  </r>
  <r>
    <x v="7305"/>
    <s v="CUST01413"/>
    <s v="POL01031"/>
    <x v="6"/>
    <s v="Central"/>
    <n v="57941.79"/>
    <d v="2025-06-02T00:00:00"/>
    <d v="2025-06-20T00:00:00"/>
    <s v="Settled"/>
    <n v="18"/>
    <n v="12"/>
    <s v="AGT033"/>
    <s v="Home"/>
    <s v="Standard"/>
    <n v="1"/>
    <s v="Valid"/>
    <x v="4"/>
    <x v="4"/>
  </r>
  <r>
    <x v="7306"/>
    <s v="CUST01373"/>
    <s v="POL01708"/>
    <x v="4"/>
    <s v="South"/>
    <n v="67060.639999999999"/>
    <d v="2025-07-13T00:00:00"/>
    <m/>
    <s v="Under Review"/>
    <n v="7"/>
    <n v="15"/>
    <s v="AGT055"/>
    <s v="Health"/>
    <s v="Standard"/>
    <n v="1"/>
    <s v="Valid"/>
    <x v="2"/>
    <x v="0"/>
  </r>
  <r>
    <x v="7307"/>
    <s v="CUST01698"/>
    <s v="POL01483"/>
    <x v="11"/>
    <s v="North"/>
    <n v="132757.82"/>
    <d v="2025-08-23T00:00:00"/>
    <d v="2025-09-05T00:00:00"/>
    <s v="Settled"/>
    <n v="13"/>
    <n v="10"/>
    <s v="AGT004"/>
    <s v="Motor"/>
    <s v="Standard"/>
    <n v="1"/>
    <s v="Valid"/>
    <x v="4"/>
    <x v="2"/>
  </r>
  <r>
    <x v="7308"/>
    <s v="CUST00193"/>
    <s v="POL00094"/>
    <x v="0"/>
    <s v="North"/>
    <n v="127996.86"/>
    <d v="2025-11-21T00:00:00"/>
    <d v="2025-12-01T00:00:00"/>
    <s v="Settled"/>
    <n v="10"/>
    <n v="10"/>
    <s v="AGT061"/>
    <s v="Motor"/>
    <s v="Standard"/>
    <n v="1"/>
    <s v="Valid"/>
    <x v="4"/>
    <x v="2"/>
  </r>
  <r>
    <x v="7309"/>
    <s v="CUST00014"/>
    <s v="POL00736"/>
    <x v="7"/>
    <s v="East"/>
    <n v="21722.85"/>
    <d v="2025-05-31T00:00:00"/>
    <d v="2025-06-11T00:00:00"/>
    <s v="Settled"/>
    <n v="11"/>
    <n v="7"/>
    <s v="AGT002"/>
    <s v="Travel"/>
    <s v="Manual Review"/>
    <n v="1"/>
    <s v="Valid"/>
    <x v="2"/>
    <x v="3"/>
  </r>
  <r>
    <x v="7310"/>
    <s v="CUST01788"/>
    <s v="POL02673"/>
    <x v="5"/>
    <s v="South"/>
    <n v="70674.8"/>
    <d v="2025-07-23T00:00:00"/>
    <d v="2025-08-12T00:00:00"/>
    <s v="Settled"/>
    <n v="20"/>
    <n v="15"/>
    <s v="AGT016"/>
    <s v="Health"/>
    <s v="Manual Review"/>
    <n v="1"/>
    <s v="Valid"/>
    <x v="2"/>
    <x v="0"/>
  </r>
  <r>
    <x v="7311"/>
    <s v="CUST00704"/>
    <s v="POL01467"/>
    <x v="3"/>
    <s v="West"/>
    <n v="85421.08"/>
    <d v="2025-05-05T00:00:00"/>
    <m/>
    <s v="Pending"/>
    <n v="12"/>
    <n v="10"/>
    <s v="AGT059"/>
    <s v="Motor"/>
    <s v="Fast Track"/>
    <n v="1"/>
    <s v="Valid"/>
    <x v="0"/>
    <x v="1"/>
  </r>
  <r>
    <x v="7312"/>
    <s v="CUST01012"/>
    <s v="POL03040"/>
    <x v="14"/>
    <s v="East"/>
    <n v="411975.46"/>
    <d v="2025-07-16T00:00:00"/>
    <d v="2025-08-14T00:00:00"/>
    <s v="Settled"/>
    <n v="29"/>
    <n v="15"/>
    <s v="AGT028"/>
    <s v="Health"/>
    <s v="Fraud Review"/>
    <n v="1"/>
    <s v="Valid"/>
    <x v="0"/>
    <x v="3"/>
  </r>
  <r>
    <x v="7313"/>
    <s v="CUST02490"/>
    <s v="POL00787"/>
    <x v="14"/>
    <s v="North"/>
    <n v="72836.52"/>
    <d v="2025-03-24T00:00:00"/>
    <d v="2025-04-18T00:00:00"/>
    <s v="Rejected"/>
    <n v="25"/>
    <n v="15"/>
    <s v="AGT017"/>
    <s v="Health"/>
    <s v="Fraud Review"/>
    <n v="1"/>
    <s v="Valid"/>
    <x v="2"/>
    <x v="2"/>
  </r>
  <r>
    <x v="7314"/>
    <s v="CUST00002"/>
    <s v="POL03097"/>
    <x v="11"/>
    <s v="South"/>
    <n v="159657.92000000001"/>
    <d v="2025-03-21T00:00:00"/>
    <d v="2025-03-22T00:00:00"/>
    <s v="Settled"/>
    <n v="1"/>
    <n v="10"/>
    <s v="AGT071"/>
    <s v="Motor"/>
    <s v="Fast Track"/>
    <n v="1"/>
    <s v="Valid"/>
    <x v="0"/>
    <x v="0"/>
  </r>
  <r>
    <x v="7315"/>
    <s v="CUST01975"/>
    <s v="POL02584"/>
    <x v="11"/>
    <m/>
    <n v="76442.86"/>
    <d v="2025-09-14T00:00:00"/>
    <m/>
    <s v="Under Review"/>
    <n v="25"/>
    <n v="10"/>
    <s v="AGT049"/>
    <s v="Motor"/>
    <s v="Fraud Review"/>
    <n v="1"/>
    <s v="Valid"/>
    <x v="1"/>
    <x v="3"/>
  </r>
  <r>
    <x v="7316"/>
    <s v="CUST02492"/>
    <s v="POL01148"/>
    <x v="11"/>
    <s v="West"/>
    <n v="113183.47"/>
    <d v="2025-08-12T00:00:00"/>
    <d v="2025-08-21T00:00:00"/>
    <s v="Settled"/>
    <n v="9"/>
    <n v="10"/>
    <s v="AGT024"/>
    <s v="Motor"/>
    <s v="Standard"/>
    <n v="1"/>
    <s v="Valid"/>
    <x v="4"/>
    <x v="1"/>
  </r>
  <r>
    <x v="7317"/>
    <s v="CUST01215"/>
    <s v="POL01952"/>
    <x v="2"/>
    <s v="Central"/>
    <n v="579753.28"/>
    <d v="2025-09-21T00:00:00"/>
    <d v="2025-10-20T00:00:00"/>
    <s v="Settled"/>
    <n v="29"/>
    <n v="20"/>
    <s v="AGT058"/>
    <s v="Life"/>
    <s v="Standard"/>
    <n v="1"/>
    <s v="Valid"/>
    <x v="4"/>
    <x v="4"/>
  </r>
  <r>
    <x v="7318"/>
    <s v="CUST01072"/>
    <s v="POL03163"/>
    <x v="5"/>
    <s v="North"/>
    <n v="95300.44"/>
    <d v="2025-08-30T00:00:00"/>
    <d v="2025-09-07T00:00:00"/>
    <s v="Rejected"/>
    <n v="8"/>
    <n v="15"/>
    <s v="AGT011"/>
    <s v="Health"/>
    <s v="Standard"/>
    <n v="1"/>
    <s v="Valid"/>
    <x v="2"/>
    <x v="2"/>
  </r>
  <r>
    <x v="7319"/>
    <s v="CUST01366"/>
    <s v="POL02027"/>
    <x v="0"/>
    <s v="Central"/>
    <n v="63813.760000000002"/>
    <d v="2025-05-02T00:00:00"/>
    <d v="2025-05-17T00:00:00"/>
    <s v="Settled"/>
    <n v="15"/>
    <n v="10"/>
    <s v="AGT040"/>
    <s v="Motor"/>
    <s v="Standard"/>
    <n v="1"/>
    <s v="Valid"/>
    <x v="3"/>
    <x v="4"/>
  </r>
  <r>
    <x v="7320"/>
    <s v="CUST01650"/>
    <s v="POL02982"/>
    <x v="9"/>
    <s v="Central"/>
    <n v="96140.11"/>
    <d v="2025-09-19T00:00:00"/>
    <m/>
    <s v="Pending"/>
    <n v="10"/>
    <n v="12"/>
    <s v="AGT016"/>
    <s v="Home"/>
    <s v="Fast Track"/>
    <n v="1"/>
    <s v="Valid"/>
    <x v="3"/>
    <x v="4"/>
  </r>
  <r>
    <x v="7321"/>
    <s v="CUST02350"/>
    <s v="POL00353"/>
    <x v="4"/>
    <s v="East"/>
    <n v="106757.65"/>
    <d v="2025-03-14T00:00:00"/>
    <m/>
    <s v="Pending"/>
    <n v="24"/>
    <n v="15"/>
    <s v="AGT053"/>
    <s v="Health"/>
    <s v="Standard"/>
    <n v="1"/>
    <s v="Valid"/>
    <x v="0"/>
    <x v="3"/>
  </r>
  <r>
    <x v="7322"/>
    <s v="CUST01011"/>
    <s v="POL00524"/>
    <x v="8"/>
    <s v="West"/>
    <n v="649283.41"/>
    <d v="2025-01-02T00:00:00"/>
    <d v="2025-01-18T00:00:00"/>
    <s v="Settled"/>
    <n v="16"/>
    <n v="20"/>
    <s v="AGT022"/>
    <s v="Life"/>
    <s v="Fast Track"/>
    <n v="1"/>
    <s v="Valid"/>
    <x v="4"/>
    <x v="1"/>
  </r>
  <r>
    <x v="7323"/>
    <s v="CUST01517"/>
    <s v="POL00005"/>
    <x v="1"/>
    <s v="South"/>
    <n v="708787.54"/>
    <d v="2025-03-15T00:00:00"/>
    <m/>
    <s v="Pending"/>
    <n v="18"/>
    <n v="20"/>
    <s v="AGT020"/>
    <s v="Life"/>
    <s v="Standard"/>
    <n v="1"/>
    <s v="Valid"/>
    <x v="3"/>
    <x v="0"/>
  </r>
  <r>
    <x v="7324"/>
    <s v="CUST02172"/>
    <s v="POL01041"/>
    <x v="11"/>
    <s v="West"/>
    <n v="142772.54999999999"/>
    <d v="2025-08-18T00:00:00"/>
    <d v="2025-08-26T00:00:00"/>
    <s v="Settled"/>
    <n v="8"/>
    <n v="10"/>
    <s v="AGT021"/>
    <s v="Motor"/>
    <s v="Fast Track"/>
    <n v="1"/>
    <s v="Valid"/>
    <x v="3"/>
    <x v="1"/>
  </r>
  <r>
    <x v="7325"/>
    <s v="CUST01244"/>
    <s v="POL02526"/>
    <x v="5"/>
    <s v="West"/>
    <n v="62789.48"/>
    <d v="2025-08-10T00:00:00"/>
    <d v="2025-08-23T00:00:00"/>
    <s v="Settled"/>
    <n v="13"/>
    <n v="15"/>
    <s v="AGT066"/>
    <s v="Health"/>
    <s v="Standard"/>
    <n v="1"/>
    <s v="Valid"/>
    <x v="1"/>
    <x v="1"/>
  </r>
  <r>
    <x v="7326"/>
    <s v="CUST01498"/>
    <s v="POL03085"/>
    <x v="10"/>
    <s v="East"/>
    <n v="20736.240000000002"/>
    <d v="2025-09-03T00:00:00"/>
    <d v="2025-09-16T00:00:00"/>
    <s v="Settled"/>
    <n v="13"/>
    <n v="7"/>
    <s v="AGT070"/>
    <s v="Travel"/>
    <s v="Standard"/>
    <n v="1"/>
    <s v="Valid"/>
    <x v="1"/>
    <x v="3"/>
  </r>
  <r>
    <x v="7327"/>
    <s v="CUST01273"/>
    <s v="POL01736"/>
    <x v="14"/>
    <s v="North"/>
    <n v="49620.11"/>
    <d v="2025-09-16T00:00:00"/>
    <d v="2025-09-27T00:00:00"/>
    <s v="Settled"/>
    <n v="11"/>
    <n v="15"/>
    <s v="AGT017"/>
    <s v="Health"/>
    <s v="Fast Track"/>
    <n v="1"/>
    <s v="Valid"/>
    <x v="0"/>
    <x v="2"/>
  </r>
  <r>
    <x v="7328"/>
    <s v="CUST00729"/>
    <s v="POL01353"/>
    <x v="0"/>
    <s v="South"/>
    <n v="71844.58"/>
    <d v="2025-03-15T00:00:00"/>
    <m/>
    <s v="Under Review"/>
    <n v="7"/>
    <n v="10"/>
    <s v="AGT013"/>
    <s v="Motor"/>
    <s v="Standard"/>
    <n v="1"/>
    <s v="Valid"/>
    <x v="0"/>
    <x v="0"/>
  </r>
  <r>
    <x v="7329"/>
    <s v="CUST00257"/>
    <s v="POL02981"/>
    <x v="5"/>
    <s v="West"/>
    <n v="155872.98000000001"/>
    <d v="2025-09-20T00:00:00"/>
    <d v="2025-10-10T00:00:00"/>
    <s v="Settled"/>
    <n v="20"/>
    <n v="15"/>
    <s v="AGT048"/>
    <s v="Health"/>
    <s v="Manual Review"/>
    <n v="1"/>
    <s v="Valid"/>
    <x v="4"/>
    <x v="1"/>
  </r>
  <r>
    <x v="7330"/>
    <s v="CUST02142"/>
    <s v="POL01883"/>
    <x v="3"/>
    <m/>
    <n v="76188.600000000006"/>
    <d v="2025-06-07T00:00:00"/>
    <m/>
    <s v="Under Review"/>
    <n v="16"/>
    <n v="12"/>
    <s v="AGT052"/>
    <s v="Home"/>
    <s v="Standard"/>
    <n v="1"/>
    <s v="Valid"/>
    <x v="2"/>
    <x v="2"/>
  </r>
  <r>
    <x v="7331"/>
    <s v="CUST00331"/>
    <s v="POL01720"/>
    <x v="4"/>
    <s v="East"/>
    <n v="75468.17"/>
    <d v="2025-10-18T00:00:00"/>
    <d v="2025-11-13T00:00:00"/>
    <s v="Settled"/>
    <n v="26"/>
    <n v="15"/>
    <s v="AGT067"/>
    <s v="Health"/>
    <s v="Fraud Review"/>
    <n v="1"/>
    <s v="Valid"/>
    <x v="3"/>
    <x v="3"/>
  </r>
  <r>
    <x v="7332"/>
    <s v="CUST02136"/>
    <s v="POL00272"/>
    <x v="3"/>
    <s v="Central"/>
    <n v="98960.37"/>
    <d v="2025-01-08T00:00:00"/>
    <d v="2025-01-27T00:00:00"/>
    <s v="Settled"/>
    <n v="19"/>
    <n v="10"/>
    <s v="AGT066"/>
    <s v="Motor"/>
    <s v="Manual Review"/>
    <n v="1"/>
    <s v="Valid"/>
    <x v="2"/>
    <x v="4"/>
  </r>
  <r>
    <x v="7333"/>
    <s v="CUST02121"/>
    <s v="POL00687"/>
    <x v="8"/>
    <s v="North"/>
    <n v="243478.66"/>
    <d v="2025-09-09T00:00:00"/>
    <d v="2025-10-05T00:00:00"/>
    <s v="Rejected"/>
    <n v="26"/>
    <n v="20"/>
    <s v="AGT064"/>
    <s v="Life"/>
    <s v="Fraud Review"/>
    <n v="1"/>
    <s v="Valid"/>
    <x v="2"/>
    <x v="2"/>
  </r>
  <r>
    <x v="7334"/>
    <s v="CUST02099"/>
    <s v="POL02233"/>
    <x v="9"/>
    <s v="North"/>
    <n v="97197.75"/>
    <d v="2025-08-19T00:00:00"/>
    <d v="2025-08-30T00:00:00"/>
    <s v="Rejected"/>
    <n v="11"/>
    <n v="12"/>
    <s v="AGT004"/>
    <s v="Home"/>
    <s v="Standard"/>
    <n v="1"/>
    <s v="Valid"/>
    <x v="3"/>
    <x v="2"/>
  </r>
  <r>
    <x v="7335"/>
    <s v="CUST02079"/>
    <s v="POL02236"/>
    <x v="3"/>
    <s v="South"/>
    <n v="226966.56"/>
    <d v="2025-06-12T00:00:00"/>
    <m/>
    <s v="Under Review"/>
    <n v="22"/>
    <n v="12"/>
    <s v="AGT005"/>
    <s v="Home"/>
    <s v="Manual Review"/>
    <n v="1"/>
    <s v="Valid"/>
    <x v="1"/>
    <x v="0"/>
  </r>
  <r>
    <x v="7336"/>
    <s v="CUST01907"/>
    <s v="POL01587"/>
    <x v="4"/>
    <s v="West"/>
    <n v="86319.37"/>
    <d v="2025-10-18T00:00:00"/>
    <m/>
    <s v="Pending"/>
    <n v="15"/>
    <n v="15"/>
    <s v="AGT015"/>
    <s v="Health"/>
    <s v="Standard"/>
    <n v="1"/>
    <s v="Valid"/>
    <x v="4"/>
    <x v="1"/>
  </r>
  <r>
    <x v="7337"/>
    <s v="CUST01287"/>
    <s v="POL02244"/>
    <x v="1"/>
    <s v="West"/>
    <n v="187844.19"/>
    <d v="2025-03-31T00:00:00"/>
    <m/>
    <s v="Pending"/>
    <n v="25"/>
    <n v="20"/>
    <s v="AGT030"/>
    <s v="Life"/>
    <s v="Manual Review"/>
    <n v="1"/>
    <s v="Valid"/>
    <x v="4"/>
    <x v="1"/>
  </r>
  <r>
    <x v="7338"/>
    <s v="CUST00511"/>
    <s v="POL02213"/>
    <x v="10"/>
    <s v="West"/>
    <n v="31938.880000000001"/>
    <d v="2025-05-04T00:00:00"/>
    <d v="2025-05-12T00:00:00"/>
    <s v="Settled"/>
    <n v="8"/>
    <n v="7"/>
    <s v="AGT060"/>
    <s v="Travel"/>
    <s v="Manual Review"/>
    <n v="1"/>
    <s v="Valid"/>
    <x v="3"/>
    <x v="1"/>
  </r>
  <r>
    <x v="7339"/>
    <s v="CUST00366"/>
    <s v="POL00210"/>
    <x v="9"/>
    <s v="Central"/>
    <n v="145787.57999999999"/>
    <d v="2025-05-05T00:00:00"/>
    <d v="2025-05-11T00:00:00"/>
    <s v="Settled"/>
    <n v="6"/>
    <n v="12"/>
    <s v="AGT069"/>
    <s v="Home"/>
    <s v="Standard"/>
    <n v="1"/>
    <s v="Valid"/>
    <x v="2"/>
    <x v="4"/>
  </r>
  <r>
    <x v="7340"/>
    <s v="CUST02173"/>
    <s v="POL02672"/>
    <x v="6"/>
    <s v="East"/>
    <n v="560274.22"/>
    <d v="2025-06-10T00:00:00"/>
    <m/>
    <s v="Pending"/>
    <n v="34"/>
    <n v="12"/>
    <s v="AGT058"/>
    <s v="Home"/>
    <s v="Fraud Review"/>
    <n v="1"/>
    <s v="Valid"/>
    <x v="2"/>
    <x v="3"/>
  </r>
  <r>
    <x v="7341"/>
    <s v="CUST02108"/>
    <s v="POL02220"/>
    <x v="0"/>
    <s v="South"/>
    <n v="174476.48"/>
    <d v="2025-04-05T00:00:00"/>
    <d v="2025-04-15T00:00:00"/>
    <s v="Settled"/>
    <n v="10"/>
    <n v="10"/>
    <s v="AGT069"/>
    <s v="Motor"/>
    <s v="Standard"/>
    <n v="1"/>
    <s v="Valid"/>
    <x v="2"/>
    <x v="0"/>
  </r>
  <r>
    <x v="7342"/>
    <s v="CUST01351"/>
    <s v="POL00703"/>
    <x v="4"/>
    <s v="East"/>
    <n v="677009.41"/>
    <d v="2025-08-15T00:00:00"/>
    <d v="2025-09-04T00:00:00"/>
    <s v="Settled"/>
    <n v="20"/>
    <n v="15"/>
    <s v="AGT030"/>
    <s v="Health"/>
    <s v="Standard"/>
    <n v="1"/>
    <s v="Valid"/>
    <x v="3"/>
    <x v="3"/>
  </r>
  <r>
    <x v="7343"/>
    <s v="CUST01547"/>
    <s v="POL00681"/>
    <x v="5"/>
    <s v="South"/>
    <n v="42528.68"/>
    <d v="2025-02-03T00:00:00"/>
    <m/>
    <s v="Pending"/>
    <n v="25"/>
    <n v="15"/>
    <s v="AGT051"/>
    <s v="Health"/>
    <s v="Manual Review"/>
    <n v="1"/>
    <s v="Valid"/>
    <x v="3"/>
    <x v="0"/>
  </r>
  <r>
    <x v="7344"/>
    <s v="CUST00378"/>
    <s v="POL03066"/>
    <x v="2"/>
    <s v="East"/>
    <n v="741058.41"/>
    <d v="2025-01-12T00:00:00"/>
    <m/>
    <s v="Pending"/>
    <n v="23"/>
    <n v="20"/>
    <s v="AGT011"/>
    <s v="Life"/>
    <s v="Manual Review"/>
    <n v="1"/>
    <s v="Valid"/>
    <x v="3"/>
    <x v="3"/>
  </r>
  <r>
    <x v="7345"/>
    <s v="CUST00614"/>
    <s v="POL00815"/>
    <x v="3"/>
    <s v="North"/>
    <n v="178355.94"/>
    <d v="2025-02-18T00:00:00"/>
    <m/>
    <s v="Pending"/>
    <n v="23"/>
    <n v="10"/>
    <s v="AGT009"/>
    <s v="Motor"/>
    <s v="Manual Review"/>
    <n v="1"/>
    <s v="Valid"/>
    <x v="0"/>
    <x v="2"/>
  </r>
  <r>
    <x v="7346"/>
    <s v="CUST01592"/>
    <s v="POL00104"/>
    <x v="11"/>
    <s v="South"/>
    <n v="66300.88"/>
    <d v="2025-05-29T00:00:00"/>
    <m/>
    <s v="Under Review"/>
    <n v="3"/>
    <n v="10"/>
    <s v="AGT067"/>
    <s v="Motor"/>
    <s v="Fast Track"/>
    <n v="1"/>
    <s v="Valid"/>
    <x v="0"/>
    <x v="0"/>
  </r>
  <r>
    <x v="7347"/>
    <s v="CUST01113"/>
    <s v="POL00101"/>
    <x v="6"/>
    <s v="East"/>
    <n v="85234.83"/>
    <d v="2025-01-05T00:00:00"/>
    <d v="2025-01-21T00:00:00"/>
    <s v="Settled"/>
    <n v="16"/>
    <n v="12"/>
    <s v="AGT033"/>
    <s v="Home"/>
    <s v="Standard"/>
    <n v="1"/>
    <s v="Valid"/>
    <x v="1"/>
    <x v="3"/>
  </r>
  <r>
    <x v="7348"/>
    <s v="CUST00855"/>
    <s v="POL00731"/>
    <x v="1"/>
    <s v="North"/>
    <n v="484448.16"/>
    <d v="2025-07-31T00:00:00"/>
    <d v="2025-08-16T00:00:00"/>
    <s v="Settled"/>
    <n v="16"/>
    <n v="20"/>
    <s v="AGT059"/>
    <s v="Life"/>
    <s v="Fast Track"/>
    <n v="1"/>
    <s v="Valid"/>
    <x v="1"/>
    <x v="2"/>
  </r>
  <r>
    <x v="7349"/>
    <s v="CUST00495"/>
    <s v="POL02008"/>
    <x v="4"/>
    <s v="Central"/>
    <n v="68774.83"/>
    <d v="2025-03-07T00:00:00"/>
    <d v="2025-03-27T00:00:00"/>
    <s v="Settled"/>
    <n v="20"/>
    <n v="15"/>
    <s v="AGT077"/>
    <s v="Health"/>
    <s v="Manual Review"/>
    <n v="1"/>
    <s v="Valid"/>
    <x v="1"/>
    <x v="4"/>
  </r>
  <r>
    <x v="7350"/>
    <s v="CUST01479"/>
    <s v="POL01461"/>
    <x v="0"/>
    <s v="North"/>
    <n v="30902.44"/>
    <d v="2025-09-10T00:00:00"/>
    <d v="2025-09-13T00:00:00"/>
    <s v="Settled"/>
    <n v="3"/>
    <n v="10"/>
    <s v="AGT046"/>
    <s v="Motor"/>
    <s v="Standard"/>
    <n v="1"/>
    <s v="Valid"/>
    <x v="1"/>
    <x v="2"/>
  </r>
  <r>
    <x v="7351"/>
    <s v="CUST01216"/>
    <s v="POL02342"/>
    <x v="4"/>
    <s v="Central"/>
    <n v="33833.49"/>
    <d v="2025-10-06T00:00:00"/>
    <d v="2025-10-24T00:00:00"/>
    <s v="Settled"/>
    <n v="18"/>
    <n v="15"/>
    <s v="AGT009"/>
    <s v="Health"/>
    <s v="Manual Review"/>
    <n v="1"/>
    <s v="Valid"/>
    <x v="0"/>
    <x v="4"/>
  </r>
  <r>
    <x v="7352"/>
    <s v="CUST02342"/>
    <s v="POL00743"/>
    <x v="2"/>
    <s v="North"/>
    <n v="113396.28"/>
    <d v="2025-10-12T00:00:00"/>
    <d v="2025-10-30T00:00:00"/>
    <s v="Settled"/>
    <n v="18"/>
    <n v="20"/>
    <s v="AGT053"/>
    <s v="Life"/>
    <s v="Standard"/>
    <n v="1"/>
    <s v="Valid"/>
    <x v="3"/>
    <x v="2"/>
  </r>
  <r>
    <x v="7353"/>
    <s v="CUST00999"/>
    <s v="POL00738"/>
    <x v="14"/>
    <s v="Central"/>
    <n v="98905.76"/>
    <d v="2025-06-29T00:00:00"/>
    <m/>
    <s v="Pending"/>
    <n v="17"/>
    <n v="15"/>
    <s v="AGT065"/>
    <s v="Health"/>
    <s v="Fast Track"/>
    <n v="1"/>
    <s v="Valid"/>
    <x v="3"/>
    <x v="4"/>
  </r>
  <r>
    <x v="7354"/>
    <s v="CUST00091"/>
    <s v="POL01294"/>
    <x v="2"/>
    <s v="East"/>
    <n v="464100.48"/>
    <d v="2025-06-27T00:00:00"/>
    <m/>
    <s v="Under Review"/>
    <n v="26"/>
    <n v="20"/>
    <s v="AGT023"/>
    <s v="Life"/>
    <s v="Standard"/>
    <n v="1"/>
    <s v="Valid"/>
    <x v="0"/>
    <x v="3"/>
  </r>
  <r>
    <x v="7355"/>
    <s v="CUST00008"/>
    <s v="POL02537"/>
    <x v="10"/>
    <s v="North"/>
    <n v="15921.82"/>
    <d v="2025-05-11T00:00:00"/>
    <d v="2025-05-14T00:00:00"/>
    <s v="Settled"/>
    <n v="3"/>
    <n v="7"/>
    <s v="AGT034"/>
    <s v="Travel"/>
    <s v="Standard"/>
    <n v="1"/>
    <s v="Valid"/>
    <x v="4"/>
    <x v="2"/>
  </r>
  <r>
    <x v="7356"/>
    <s v="CUST01729"/>
    <s v="POL01610"/>
    <x v="9"/>
    <s v="South"/>
    <n v="150633.94"/>
    <d v="2025-02-14T00:00:00"/>
    <d v="2025-03-05T00:00:00"/>
    <s v="Settled"/>
    <n v="19"/>
    <n v="12"/>
    <s v="AGT051"/>
    <s v="Home"/>
    <s v="Manual Review"/>
    <n v="1"/>
    <s v="Valid"/>
    <x v="1"/>
    <x v="0"/>
  </r>
  <r>
    <x v="7357"/>
    <s v="CUST01633"/>
    <s v="POL02439"/>
    <x v="4"/>
    <s v="South"/>
    <n v="115866.98"/>
    <d v="2025-03-21T00:00:00"/>
    <m/>
    <s v="Under Review"/>
    <n v="11"/>
    <n v="15"/>
    <s v="AGT060"/>
    <s v="Health"/>
    <s v="Standard"/>
    <n v="1"/>
    <s v="Valid"/>
    <x v="3"/>
    <x v="0"/>
  </r>
  <r>
    <x v="7358"/>
    <s v="CUST01353"/>
    <s v="POL00300"/>
    <x v="4"/>
    <s v="West"/>
    <n v="106487.97"/>
    <d v="2025-03-25T00:00:00"/>
    <d v="2025-04-08T00:00:00"/>
    <s v="Settled"/>
    <n v="14"/>
    <n v="15"/>
    <s v="AGT015"/>
    <s v="Health"/>
    <s v="Standard"/>
    <n v="1"/>
    <s v="Valid"/>
    <x v="3"/>
    <x v="1"/>
  </r>
  <r>
    <x v="7359"/>
    <s v="CUST00712"/>
    <s v="POL01312"/>
    <x v="4"/>
    <s v="North"/>
    <n v="132236.54"/>
    <d v="2025-07-17T00:00:00"/>
    <d v="2025-07-31T00:00:00"/>
    <s v="Settled"/>
    <n v="14"/>
    <n v="15"/>
    <s v="AGT005"/>
    <s v="Health"/>
    <s v="Standard"/>
    <n v="1"/>
    <s v="Valid"/>
    <x v="0"/>
    <x v="2"/>
  </r>
  <r>
    <x v="7360"/>
    <s v="CUST01690"/>
    <s v="POL01400"/>
    <x v="6"/>
    <s v="South"/>
    <n v="126543.39"/>
    <d v="2025-01-07T00:00:00"/>
    <d v="2025-01-16T00:00:00"/>
    <s v="Settled"/>
    <n v="9"/>
    <n v="12"/>
    <s v="AGT052"/>
    <s v="Home"/>
    <s v="Fast Track"/>
    <n v="1"/>
    <s v="Valid"/>
    <x v="1"/>
    <x v="0"/>
  </r>
  <r>
    <x v="7361"/>
    <s v="CUST01210"/>
    <s v="POL00219"/>
    <x v="8"/>
    <s v="West"/>
    <n v="713477.76"/>
    <d v="2025-11-22T00:00:00"/>
    <d v="2025-12-11T00:00:00"/>
    <s v="Settled"/>
    <n v="19"/>
    <n v="20"/>
    <s v="AGT001"/>
    <s v="Life"/>
    <s v="Standard"/>
    <n v="1"/>
    <s v="Valid"/>
    <x v="0"/>
    <x v="1"/>
  </r>
  <r>
    <x v="7362"/>
    <s v="CUST02036"/>
    <s v="POL01006"/>
    <x v="5"/>
    <s v="East"/>
    <n v="127497.58"/>
    <d v="2025-02-09T00:00:00"/>
    <d v="2025-02-26T00:00:00"/>
    <s v="Settled"/>
    <n v="17"/>
    <n v="15"/>
    <s v="AGT037"/>
    <s v="Health"/>
    <s v="Standard"/>
    <n v="1"/>
    <s v="Valid"/>
    <x v="2"/>
    <x v="3"/>
  </r>
  <r>
    <x v="7363"/>
    <s v="CUST01040"/>
    <s v="POL00897"/>
    <x v="3"/>
    <s v="South"/>
    <n v="28758.080000000002"/>
    <d v="2025-04-27T00:00:00"/>
    <d v="2025-05-08T00:00:00"/>
    <s v="Rejected"/>
    <n v="11"/>
    <n v="10"/>
    <s v="AGT025"/>
    <s v="Motor"/>
    <s v="Standard"/>
    <n v="1"/>
    <s v="Valid"/>
    <x v="3"/>
    <x v="0"/>
  </r>
  <r>
    <x v="7364"/>
    <s v="CUST00671"/>
    <s v="POL01458"/>
    <x v="3"/>
    <s v="North"/>
    <n v="214951.41"/>
    <d v="2025-04-22T00:00:00"/>
    <d v="2025-05-07T00:00:00"/>
    <s v="Settled"/>
    <n v="15"/>
    <n v="10"/>
    <s v="AGT036"/>
    <s v="Motor"/>
    <s v="Fast Track"/>
    <n v="1"/>
    <s v="Valid"/>
    <x v="4"/>
    <x v="2"/>
  </r>
  <r>
    <x v="7365"/>
    <s v="CUST00005"/>
    <s v="POL00530"/>
    <x v="6"/>
    <s v="East"/>
    <n v="58907.7"/>
    <d v="2025-10-11T00:00:00"/>
    <m/>
    <s v="Under Review"/>
    <n v="7"/>
    <n v="12"/>
    <s v="AGT070"/>
    <s v="Home"/>
    <s v="Fast Track"/>
    <n v="1"/>
    <s v="Valid"/>
    <x v="3"/>
    <x v="3"/>
  </r>
  <r>
    <x v="7366"/>
    <s v="CUST01733"/>
    <s v="POL00863"/>
    <x v="12"/>
    <s v="South"/>
    <n v="29685.79"/>
    <d v="2025-07-29T00:00:00"/>
    <m/>
    <s v="Pending"/>
    <n v="1"/>
    <n v="7"/>
    <s v="AGT075"/>
    <s v="Travel"/>
    <s v="Fast Track"/>
    <n v="1"/>
    <s v="Valid"/>
    <x v="0"/>
    <x v="0"/>
  </r>
  <r>
    <x v="7367"/>
    <s v="CUST00920"/>
    <s v="POL03069"/>
    <x v="6"/>
    <s v="East"/>
    <n v="577876.56999999995"/>
    <d v="2025-11-10T00:00:00"/>
    <d v="2025-12-01T00:00:00"/>
    <s v="Settled"/>
    <n v="21"/>
    <n v="12"/>
    <s v="AGT055"/>
    <s v="Home"/>
    <s v="Standard"/>
    <n v="1"/>
    <s v="Valid"/>
    <x v="4"/>
    <x v="3"/>
  </r>
  <r>
    <x v="7368"/>
    <s v="CUST01010"/>
    <s v="POL00458"/>
    <x v="3"/>
    <s v="South"/>
    <n v="89362.35"/>
    <d v="2025-11-01T00:00:00"/>
    <m/>
    <s v="Under Review"/>
    <n v="3"/>
    <n v="10"/>
    <s v="AGT030"/>
    <s v="Motor"/>
    <s v="Standard"/>
    <n v="1"/>
    <s v="Valid"/>
    <x v="3"/>
    <x v="0"/>
  </r>
  <r>
    <x v="7369"/>
    <s v="CUST01670"/>
    <s v="POL02617"/>
    <x v="5"/>
    <s v="Central"/>
    <n v="49799.24"/>
    <d v="2025-09-20T00:00:00"/>
    <d v="2025-10-22T00:00:00"/>
    <s v="Settled"/>
    <n v="32"/>
    <n v="15"/>
    <s v="AGT049"/>
    <s v="Health"/>
    <s v="Fraud Review"/>
    <n v="1"/>
    <s v="Valid"/>
    <x v="1"/>
    <x v="4"/>
  </r>
  <r>
    <x v="7370"/>
    <s v="CUST02436"/>
    <s v="POL01738"/>
    <x v="2"/>
    <m/>
    <n v="373411.71"/>
    <d v="2025-02-19T00:00:00"/>
    <d v="2025-03-09T00:00:00"/>
    <s v="Rejected"/>
    <n v="18"/>
    <n v="20"/>
    <s v="AGT012"/>
    <s v="Life"/>
    <s v="Standard"/>
    <n v="1"/>
    <s v="Valid"/>
    <x v="2"/>
    <x v="2"/>
  </r>
  <r>
    <x v="7371"/>
    <s v="CUST00223"/>
    <s v="POL00251"/>
    <x v="1"/>
    <s v="East"/>
    <n v="421285.7"/>
    <d v="2025-07-17T00:00:00"/>
    <d v="2025-08-05T00:00:00"/>
    <s v="Settled"/>
    <n v="19"/>
    <n v="20"/>
    <s v="AGT080"/>
    <s v="Life"/>
    <s v="Standard"/>
    <n v="1"/>
    <s v="Valid"/>
    <x v="3"/>
    <x v="3"/>
  </r>
  <r>
    <x v="7372"/>
    <s v="CUST01967"/>
    <s v="POL01283"/>
    <x v="3"/>
    <s v="West"/>
    <n v="74079.759999999995"/>
    <d v="2025-07-19T00:00:00"/>
    <d v="2025-07-24T00:00:00"/>
    <s v="Settled"/>
    <n v="5"/>
    <n v="10"/>
    <s v="AGT070"/>
    <s v="Motor"/>
    <s v="Fast Track"/>
    <n v="1"/>
    <s v="Valid"/>
    <x v="2"/>
    <x v="1"/>
  </r>
  <r>
    <x v="7373"/>
    <s v="CUST02130"/>
    <s v="POL01644"/>
    <x v="14"/>
    <s v="Central"/>
    <n v="61145.14"/>
    <d v="2025-04-11T00:00:00"/>
    <d v="2025-04-19T00:00:00"/>
    <s v="Settled"/>
    <n v="8"/>
    <n v="15"/>
    <s v="AGT028"/>
    <s v="Health"/>
    <s v="Standard"/>
    <n v="1"/>
    <s v="Valid"/>
    <x v="3"/>
    <x v="4"/>
  </r>
  <r>
    <x v="7374"/>
    <s v="CUST02245"/>
    <s v="POL00888"/>
    <x v="14"/>
    <s v="West"/>
    <n v="36994.230000000003"/>
    <d v="2025-01-13T00:00:00"/>
    <m/>
    <s v="Under Review"/>
    <n v="7"/>
    <n v="15"/>
    <s v="AGT002"/>
    <s v="Health"/>
    <s v="Standard"/>
    <n v="1"/>
    <s v="Valid"/>
    <x v="2"/>
    <x v="1"/>
  </r>
  <r>
    <x v="7375"/>
    <s v="CUST01685"/>
    <s v="POL00855"/>
    <x v="5"/>
    <s v="East"/>
    <n v="39870.15"/>
    <d v="2025-01-12T00:00:00"/>
    <m/>
    <s v="Pending"/>
    <n v="8"/>
    <n v="15"/>
    <s v="AGT069"/>
    <s v="Health"/>
    <s v="Standard"/>
    <n v="1"/>
    <s v="Valid"/>
    <x v="4"/>
    <x v="3"/>
  </r>
  <r>
    <x v="7376"/>
    <s v="CUST02398"/>
    <s v="POL02279"/>
    <x v="3"/>
    <s v="Central"/>
    <n v="66282.009999999995"/>
    <d v="2025-05-09T00:00:00"/>
    <d v="2025-05-24T00:00:00"/>
    <s v="Settled"/>
    <n v="15"/>
    <n v="12"/>
    <s v="AGT003"/>
    <s v="Home"/>
    <s v="Standard"/>
    <n v="1"/>
    <s v="Valid"/>
    <x v="1"/>
    <x v="4"/>
  </r>
  <r>
    <x v="7377"/>
    <s v="CUST01819"/>
    <s v="POL00103"/>
    <x v="3"/>
    <s v="North"/>
    <n v="255233.62"/>
    <d v="2025-09-04T00:00:00"/>
    <m/>
    <s v="Pending"/>
    <n v="10"/>
    <n v="12"/>
    <s v="AGT009"/>
    <s v="Home"/>
    <s v="Fast Track"/>
    <n v="1"/>
    <s v="Valid"/>
    <x v="4"/>
    <x v="2"/>
  </r>
  <r>
    <x v="7378"/>
    <s v="CUST02248"/>
    <s v="POL02971"/>
    <x v="8"/>
    <s v="West"/>
    <n v="135839.54999999999"/>
    <d v="2025-02-26T00:00:00"/>
    <d v="2025-03-13T00:00:00"/>
    <s v="Settled"/>
    <n v="15"/>
    <n v="20"/>
    <s v="AGT001"/>
    <s v="Life"/>
    <s v="Standard"/>
    <n v="1"/>
    <s v="Valid"/>
    <x v="1"/>
    <x v="1"/>
  </r>
  <r>
    <x v="7379"/>
    <s v="CUST00026"/>
    <s v="POL01032"/>
    <x v="13"/>
    <s v="West"/>
    <n v="94055.679999999993"/>
    <d v="2025-11-16T00:00:00"/>
    <m/>
    <s v="Pending"/>
    <n v="11"/>
    <n v="15"/>
    <s v="AGT014"/>
    <s v="Health"/>
    <s v="Standard"/>
    <n v="1"/>
    <s v="Valid"/>
    <x v="2"/>
    <x v="1"/>
  </r>
  <r>
    <x v="7380"/>
    <s v="CUST02210"/>
    <s v="POL01222"/>
    <x v="9"/>
    <s v="East"/>
    <n v="272979.75"/>
    <d v="2025-04-06T00:00:00"/>
    <d v="2025-04-22T00:00:00"/>
    <s v="Settled"/>
    <n v="16"/>
    <n v="12"/>
    <s v="AGT074"/>
    <s v="Home"/>
    <s v="Standard"/>
    <n v="1"/>
    <s v="Valid"/>
    <x v="3"/>
    <x v="3"/>
  </r>
  <r>
    <x v="7381"/>
    <s v="CUST00052"/>
    <s v="POL00409"/>
    <x v="3"/>
    <s v="Central"/>
    <n v="167918.17"/>
    <d v="2025-08-19T00:00:00"/>
    <d v="2025-09-03T00:00:00"/>
    <s v="Settled"/>
    <n v="15"/>
    <n v="12"/>
    <s v="AGT039"/>
    <s v="Home"/>
    <s v="Standard"/>
    <n v="1"/>
    <s v="Valid"/>
    <x v="1"/>
    <x v="4"/>
  </r>
  <r>
    <x v="7382"/>
    <s v="CUST01233"/>
    <s v="POL02820"/>
    <x v="0"/>
    <s v="West"/>
    <n v="163741.63"/>
    <d v="2025-01-17T00:00:00"/>
    <d v="2025-02-12T00:00:00"/>
    <s v="Settled"/>
    <n v="26"/>
    <n v="10"/>
    <s v="AGT014"/>
    <s v="Motor"/>
    <s v="Fraud Review"/>
    <n v="1"/>
    <s v="Valid"/>
    <x v="1"/>
    <x v="1"/>
  </r>
  <r>
    <x v="7383"/>
    <s v="CUST01256"/>
    <s v="POL00713"/>
    <x v="3"/>
    <s v="West"/>
    <n v="44401.06"/>
    <d v="2025-01-13T00:00:00"/>
    <m/>
    <s v="Pending"/>
    <n v="8"/>
    <n v="10"/>
    <s v="AGT077"/>
    <s v="Motor"/>
    <s v="Manual Review"/>
    <n v="1"/>
    <s v="Valid"/>
    <x v="3"/>
    <x v="1"/>
  </r>
  <r>
    <x v="7384"/>
    <s v="CUST01159"/>
    <s v="POL02572"/>
    <x v="3"/>
    <s v="Central"/>
    <n v="97776.12"/>
    <d v="2025-06-18T00:00:00"/>
    <d v="2025-06-30T00:00:00"/>
    <s v="Settled"/>
    <n v="12"/>
    <n v="10"/>
    <s v="AGT034"/>
    <s v="Motor"/>
    <s v="Manual Review"/>
    <n v="1"/>
    <s v="Valid"/>
    <x v="4"/>
    <x v="4"/>
  </r>
  <r>
    <x v="7385"/>
    <s v="CUST02196"/>
    <s v="POL01045"/>
    <x v="10"/>
    <s v="West"/>
    <n v="63388.83"/>
    <d v="2025-02-16T00:00:00"/>
    <m/>
    <s v="Under Review"/>
    <n v="10"/>
    <n v="7"/>
    <s v="AGT057"/>
    <s v="Travel"/>
    <s v="Standard"/>
    <n v="1"/>
    <s v="Valid"/>
    <x v="0"/>
    <x v="1"/>
  </r>
  <r>
    <x v="7386"/>
    <s v="CUST01728"/>
    <s v="POL00102"/>
    <x v="1"/>
    <s v="South"/>
    <n v="553102.87"/>
    <d v="2025-08-01T00:00:00"/>
    <d v="2025-08-20T00:00:00"/>
    <s v="Settled"/>
    <n v="19"/>
    <n v="20"/>
    <s v="AGT044"/>
    <s v="Life"/>
    <s v="Standard"/>
    <n v="1"/>
    <s v="Valid"/>
    <x v="2"/>
    <x v="0"/>
  </r>
  <r>
    <x v="7387"/>
    <s v="CUST02037"/>
    <s v="POL01309"/>
    <x v="8"/>
    <s v="North"/>
    <n v="534976.53"/>
    <d v="2025-05-12T00:00:00"/>
    <d v="2025-05-23T00:00:00"/>
    <s v="Settled"/>
    <n v="11"/>
    <n v="20"/>
    <s v="AGT010"/>
    <s v="Life"/>
    <s v="Standard"/>
    <n v="1"/>
    <s v="Valid"/>
    <x v="0"/>
    <x v="2"/>
  </r>
  <r>
    <x v="7388"/>
    <s v="CUST00475"/>
    <s v="POL01675"/>
    <x v="6"/>
    <s v="East"/>
    <n v="50600.89"/>
    <d v="2025-03-19T00:00:00"/>
    <m/>
    <s v="Pending"/>
    <n v="11"/>
    <n v="12"/>
    <s v="AGT057"/>
    <s v="Home"/>
    <s v="Fast Track"/>
    <n v="1"/>
    <s v="Valid"/>
    <x v="1"/>
    <x v="3"/>
  </r>
  <r>
    <x v="7389"/>
    <s v="CUST02023"/>
    <s v="POL01500"/>
    <x v="6"/>
    <s v="South"/>
    <n v="169706.57"/>
    <d v="2025-11-27T00:00:00"/>
    <m/>
    <s v="Pending"/>
    <n v="17"/>
    <n v="12"/>
    <s v="AGT077"/>
    <s v="Home"/>
    <s v="Fraud Review"/>
    <n v="1"/>
    <s v="Valid"/>
    <x v="0"/>
    <x v="0"/>
  </r>
  <r>
    <x v="7390"/>
    <s v="CUST00309"/>
    <s v="POL03159"/>
    <x v="9"/>
    <m/>
    <n v="151036.5"/>
    <d v="2025-05-13T00:00:00"/>
    <d v="2025-05-27T00:00:00"/>
    <s v="Settled"/>
    <n v="14"/>
    <n v="12"/>
    <s v="AGT079"/>
    <s v="Home"/>
    <s v="Standard"/>
    <n v="1"/>
    <s v="Valid"/>
    <x v="2"/>
    <x v="2"/>
  </r>
  <r>
    <x v="7391"/>
    <s v="CUST01961"/>
    <s v="POL01665"/>
    <x v="1"/>
    <s v="West"/>
    <n v="272072.59999999998"/>
    <d v="2025-01-29T00:00:00"/>
    <m/>
    <s v="Under Review"/>
    <n v="36"/>
    <n v="20"/>
    <s v="AGT062"/>
    <s v="Life"/>
    <s v="Fraud Review"/>
    <n v="1"/>
    <s v="Valid"/>
    <x v="3"/>
    <x v="1"/>
  </r>
  <r>
    <x v="7392"/>
    <s v="CUST01250"/>
    <s v="POL02493"/>
    <x v="14"/>
    <s v="South"/>
    <n v="57366.17"/>
    <d v="2025-02-17T00:00:00"/>
    <m/>
    <s v="Pending"/>
    <n v="33"/>
    <n v="15"/>
    <s v="AGT054"/>
    <s v="Health"/>
    <s v="Fraud Review"/>
    <n v="1"/>
    <s v="Valid"/>
    <x v="2"/>
    <x v="0"/>
  </r>
  <r>
    <x v="7393"/>
    <s v="CUST00849"/>
    <s v="POL01185"/>
    <x v="5"/>
    <s v="Central"/>
    <n v="113913.60000000001"/>
    <d v="2025-04-17T00:00:00"/>
    <m/>
    <s v="Pending"/>
    <n v="27"/>
    <n v="15"/>
    <s v="AGT059"/>
    <s v="Health"/>
    <s v="Fraud Review"/>
    <n v="1"/>
    <s v="Valid"/>
    <x v="0"/>
    <x v="4"/>
  </r>
  <r>
    <x v="7394"/>
    <s v="CUST00070"/>
    <s v="POL00464"/>
    <x v="12"/>
    <s v="West"/>
    <n v="15790.83"/>
    <d v="2025-06-16T00:00:00"/>
    <d v="2025-07-05T00:00:00"/>
    <s v="Settled"/>
    <n v="19"/>
    <n v="7"/>
    <s v="AGT078"/>
    <s v="Travel"/>
    <s v="Fraud Review"/>
    <n v="1"/>
    <s v="Valid"/>
    <x v="4"/>
    <x v="1"/>
  </r>
  <r>
    <x v="7395"/>
    <s v="CUST02103"/>
    <s v="POL01595"/>
    <x v="4"/>
    <s v="Central"/>
    <n v="64219.47"/>
    <d v="2025-07-04T00:00:00"/>
    <m/>
    <s v="Pending"/>
    <n v="9"/>
    <n v="15"/>
    <s v="AGT045"/>
    <s v="Health"/>
    <s v="Fast Track"/>
    <n v="1"/>
    <s v="Valid"/>
    <x v="4"/>
    <x v="4"/>
  </r>
  <r>
    <x v="7396"/>
    <s v="CUST02095"/>
    <s v="POL01792"/>
    <x v="11"/>
    <s v="North"/>
    <n v="119914.39"/>
    <d v="2025-05-30T00:00:00"/>
    <d v="2025-06-06T00:00:00"/>
    <s v="Settled"/>
    <n v="7"/>
    <n v="10"/>
    <s v="AGT073"/>
    <s v="Motor"/>
    <s v="Standard"/>
    <n v="1"/>
    <s v="Valid"/>
    <x v="2"/>
    <x v="2"/>
  </r>
  <r>
    <x v="7397"/>
    <s v="CUST01127"/>
    <s v="POL01338"/>
    <x v="8"/>
    <s v="East"/>
    <n v="590567.64"/>
    <d v="2025-02-07T00:00:00"/>
    <d v="2025-03-03T00:00:00"/>
    <s v="Settled"/>
    <n v="24"/>
    <n v="20"/>
    <s v="AGT032"/>
    <s v="Life"/>
    <s v="Standard"/>
    <n v="1"/>
    <s v="Valid"/>
    <x v="4"/>
    <x v="3"/>
  </r>
  <r>
    <x v="7398"/>
    <s v="CUST01214"/>
    <s v="POL02454"/>
    <x v="11"/>
    <s v="West"/>
    <n v="88920.88"/>
    <d v="2025-03-28T00:00:00"/>
    <d v="2025-03-31T00:00:00"/>
    <s v="Settled"/>
    <n v="3"/>
    <n v="10"/>
    <s v="AGT026"/>
    <s v="Motor"/>
    <s v="Fast Track"/>
    <n v="1"/>
    <s v="Valid"/>
    <x v="0"/>
    <x v="1"/>
  </r>
  <r>
    <x v="7399"/>
    <s v="CUST01334"/>
    <s v="POL03087"/>
    <x v="11"/>
    <s v="West"/>
    <n v="48207.839999999997"/>
    <d v="2025-02-09T00:00:00"/>
    <m/>
    <s v="Pending"/>
    <n v="15"/>
    <n v="10"/>
    <s v="AGT009"/>
    <s v="Motor"/>
    <s v="Manual Review"/>
    <n v="1"/>
    <s v="Valid"/>
    <x v="1"/>
    <x v="1"/>
  </r>
  <r>
    <x v="7400"/>
    <s v="CUST01524"/>
    <s v="POL00259"/>
    <x v="12"/>
    <s v="Central"/>
    <n v="14566.21"/>
    <d v="2025-06-22T00:00:00"/>
    <d v="2025-07-03T00:00:00"/>
    <s v="Settled"/>
    <n v="11"/>
    <n v="7"/>
    <s v="AGT037"/>
    <s v="Travel"/>
    <s v="Manual Review"/>
    <n v="1"/>
    <s v="Valid"/>
    <x v="4"/>
    <x v="4"/>
  </r>
  <r>
    <x v="7401"/>
    <s v="CUST00427"/>
    <s v="POL00217"/>
    <x v="5"/>
    <s v="Central"/>
    <n v="51214.18"/>
    <d v="2025-01-23T00:00:00"/>
    <d v="2025-02-04T00:00:00"/>
    <s v="Settled"/>
    <n v="12"/>
    <n v="15"/>
    <s v="AGT050"/>
    <s v="Health"/>
    <s v="Standard"/>
    <n v="1"/>
    <s v="Valid"/>
    <x v="0"/>
    <x v="4"/>
  </r>
  <r>
    <x v="7402"/>
    <s v="CUST01925"/>
    <s v="POL00877"/>
    <x v="3"/>
    <s v="South"/>
    <n v="149909.72"/>
    <d v="2025-09-16T00:00:00"/>
    <d v="2025-09-30T00:00:00"/>
    <s v="Settled"/>
    <n v="14"/>
    <n v="10"/>
    <s v="AGT033"/>
    <s v="Motor"/>
    <s v="Standard"/>
    <n v="1"/>
    <s v="Valid"/>
    <x v="1"/>
    <x v="0"/>
  </r>
  <r>
    <x v="7403"/>
    <s v="CUST01504"/>
    <s v="POL01876"/>
    <x v="3"/>
    <s v="South"/>
    <n v="73761.69"/>
    <d v="2025-06-17T00:00:00"/>
    <d v="2025-06-26T00:00:00"/>
    <s v="Settled"/>
    <n v="9"/>
    <n v="10"/>
    <s v="AGT011"/>
    <s v="Motor"/>
    <s v="Fast Track"/>
    <n v="1"/>
    <s v="Valid"/>
    <x v="3"/>
    <x v="0"/>
  </r>
  <r>
    <x v="7404"/>
    <s v="CUST00902"/>
    <s v="POL00136"/>
    <x v="8"/>
    <s v="West"/>
    <n v="280769.15999999997"/>
    <d v="2025-04-06T00:00:00"/>
    <d v="2025-04-27T00:00:00"/>
    <s v="Settled"/>
    <n v="21"/>
    <n v="20"/>
    <s v="AGT036"/>
    <s v="Life"/>
    <s v="Standard"/>
    <n v="1"/>
    <s v="Valid"/>
    <x v="0"/>
    <x v="1"/>
  </r>
  <r>
    <x v="7405"/>
    <s v="CUST00612"/>
    <s v="POL00620"/>
    <x v="0"/>
    <s v="North"/>
    <n v="72286.7"/>
    <d v="2025-04-06T00:00:00"/>
    <d v="2025-04-25T00:00:00"/>
    <s v="Settled"/>
    <n v="19"/>
    <n v="10"/>
    <s v="AGT048"/>
    <s v="Motor"/>
    <s v="Manual Review"/>
    <n v="1"/>
    <s v="Valid"/>
    <x v="3"/>
    <x v="2"/>
  </r>
  <r>
    <x v="7406"/>
    <s v="CUST02037"/>
    <s v="POL01309"/>
    <x v="1"/>
    <s v="Central"/>
    <n v="468130.93"/>
    <d v="2025-01-14T00:00:00"/>
    <d v="2025-02-03T00:00:00"/>
    <s v="Settled"/>
    <n v="20"/>
    <n v="20"/>
    <s v="AGT010"/>
    <s v="Life"/>
    <s v="Standard"/>
    <n v="1"/>
    <s v="Valid"/>
    <x v="0"/>
    <x v="4"/>
  </r>
  <r>
    <x v="7407"/>
    <s v="CUST00004"/>
    <s v="POL01202"/>
    <x v="3"/>
    <s v="West"/>
    <n v="33351.53"/>
    <d v="2025-01-14T00:00:00"/>
    <d v="2025-01-19T00:00:00"/>
    <s v="Settled"/>
    <n v="5"/>
    <n v="10"/>
    <s v="AGT044"/>
    <s v="Motor"/>
    <s v="Fast Track"/>
    <n v="1"/>
    <s v="Valid"/>
    <x v="0"/>
    <x v="1"/>
  </r>
  <r>
    <x v="7408"/>
    <s v="CUST01016"/>
    <s v="POL02709"/>
    <x v="4"/>
    <s v="West"/>
    <n v="61961.760000000002"/>
    <d v="2025-08-08T00:00:00"/>
    <m/>
    <s v="Under Review"/>
    <n v="5"/>
    <n v="15"/>
    <s v="AGT031"/>
    <s v="Health"/>
    <s v="Standard"/>
    <n v="1"/>
    <s v="Valid"/>
    <x v="0"/>
    <x v="1"/>
  </r>
  <r>
    <x v="7409"/>
    <s v="CUST00875"/>
    <s v="POL01749"/>
    <x v="13"/>
    <s v="Central"/>
    <n v="129359.36"/>
    <d v="2025-06-17T00:00:00"/>
    <d v="2025-06-23T00:00:00"/>
    <s v="Settled"/>
    <n v="6"/>
    <n v="15"/>
    <s v="AGT048"/>
    <s v="Health"/>
    <s v="Fast Track"/>
    <n v="1"/>
    <s v="Valid"/>
    <x v="1"/>
    <x v="4"/>
  </r>
  <r>
    <x v="7410"/>
    <s v="CUST02265"/>
    <s v="POL02792"/>
    <x v="5"/>
    <s v="North"/>
    <n v="99335.8"/>
    <d v="2025-02-12T00:00:00"/>
    <d v="2025-02-25T00:00:00"/>
    <s v="Settled"/>
    <n v="13"/>
    <n v="15"/>
    <s v="AGT001"/>
    <s v="Health"/>
    <s v="Standard"/>
    <n v="1"/>
    <s v="Valid"/>
    <x v="3"/>
    <x v="2"/>
  </r>
  <r>
    <x v="7411"/>
    <s v="CUST01558"/>
    <s v="POL02432"/>
    <x v="7"/>
    <s v="South"/>
    <n v="61569.72"/>
    <d v="2025-09-01T00:00:00"/>
    <d v="2025-09-02T00:00:00"/>
    <s v="Settled"/>
    <n v="1"/>
    <n v="7"/>
    <s v="AGT067"/>
    <s v="Travel"/>
    <s v="Fast Track"/>
    <n v="1"/>
    <s v="Valid"/>
    <x v="4"/>
    <x v="0"/>
  </r>
  <r>
    <x v="7412"/>
    <s v="CUST00816"/>
    <s v="POL01326"/>
    <x v="8"/>
    <s v="West"/>
    <n v="489553.14"/>
    <d v="2025-11-20T00:00:00"/>
    <m/>
    <s v="Pending"/>
    <n v="21"/>
    <n v="20"/>
    <s v="AGT032"/>
    <s v="Life"/>
    <s v="Standard"/>
    <n v="1"/>
    <s v="Valid"/>
    <x v="2"/>
    <x v="1"/>
  </r>
  <r>
    <x v="7413"/>
    <s v="CUST01780"/>
    <s v="POL03129"/>
    <x v="11"/>
    <s v="West"/>
    <n v="39351.79"/>
    <d v="2025-08-12T00:00:00"/>
    <m/>
    <s v="Under Review"/>
    <n v="5"/>
    <n v="10"/>
    <s v="AGT033"/>
    <s v="Motor"/>
    <s v="Fast Track"/>
    <n v="1"/>
    <s v="Valid"/>
    <x v="0"/>
    <x v="1"/>
  </r>
  <r>
    <x v="7414"/>
    <s v="CUST02171"/>
    <s v="POL02700"/>
    <x v="14"/>
    <s v="West"/>
    <n v="9710.92"/>
    <d v="2025-10-23T00:00:00"/>
    <m/>
    <s v="Under Review"/>
    <n v="17"/>
    <n v="15"/>
    <s v="AGT009"/>
    <s v="Health"/>
    <s v="Manual Review"/>
    <n v="1"/>
    <s v="Valid"/>
    <x v="2"/>
    <x v="1"/>
  </r>
  <r>
    <x v="7415"/>
    <s v="CUST01003"/>
    <s v="POL01580"/>
    <x v="5"/>
    <s v="North"/>
    <n v="97070.1"/>
    <d v="2025-08-17T00:00:00"/>
    <d v="2025-08-27T00:00:00"/>
    <s v="Settled"/>
    <n v="10"/>
    <n v="15"/>
    <s v="AGT035"/>
    <s v="Health"/>
    <s v="Standard"/>
    <n v="1"/>
    <s v="Valid"/>
    <x v="2"/>
    <x v="2"/>
  </r>
  <r>
    <x v="7416"/>
    <s v="CUST00973"/>
    <s v="POL02722"/>
    <x v="0"/>
    <s v="West"/>
    <n v="32948.78"/>
    <d v="2025-11-05T00:00:00"/>
    <d v="2025-11-15T00:00:00"/>
    <s v="Settled"/>
    <n v="10"/>
    <n v="10"/>
    <s v="AGT032"/>
    <s v="Motor"/>
    <s v="Standard"/>
    <n v="1"/>
    <s v="Valid"/>
    <x v="1"/>
    <x v="1"/>
  </r>
  <r>
    <x v="7417"/>
    <s v="CUST01461"/>
    <s v="POL00823"/>
    <x v="0"/>
    <s v="South"/>
    <n v="90407.38"/>
    <d v="2025-07-03T00:00:00"/>
    <d v="2025-07-28T00:00:00"/>
    <s v="Rejected"/>
    <n v="25"/>
    <n v="10"/>
    <s v="AGT005"/>
    <s v="Motor"/>
    <s v="Fraud Review"/>
    <n v="1"/>
    <s v="Valid"/>
    <x v="3"/>
    <x v="0"/>
  </r>
  <r>
    <x v="7418"/>
    <s v="CUST01812"/>
    <s v="POL00667"/>
    <x v="11"/>
    <s v="South"/>
    <n v="182765.57"/>
    <d v="2025-09-29T00:00:00"/>
    <d v="2025-10-10T00:00:00"/>
    <s v="Settled"/>
    <n v="11"/>
    <n v="10"/>
    <s v="AGT047"/>
    <s v="Motor"/>
    <s v="Manual Review"/>
    <n v="1"/>
    <s v="Valid"/>
    <x v="0"/>
    <x v="0"/>
  </r>
  <r>
    <x v="7419"/>
    <s v="CUST01270"/>
    <s v="POL02534"/>
    <x v="5"/>
    <s v="Central"/>
    <n v="43526.9"/>
    <d v="2025-09-18T00:00:00"/>
    <m/>
    <s v="Under Review"/>
    <n v="12"/>
    <n v="15"/>
    <s v="AGT024"/>
    <s v="Health"/>
    <s v="Standard"/>
    <n v="1"/>
    <s v="Valid"/>
    <x v="0"/>
    <x v="4"/>
  </r>
  <r>
    <x v="7420"/>
    <s v="CUST01244"/>
    <s v="POL02526"/>
    <x v="14"/>
    <s v="North"/>
    <n v="129392.25"/>
    <d v="2025-04-22T00:00:00"/>
    <m/>
    <s v="Under Review"/>
    <n v="11"/>
    <n v="15"/>
    <s v="AGT029"/>
    <s v="Health"/>
    <s v="Standard"/>
    <n v="1"/>
    <s v="Valid"/>
    <x v="1"/>
    <x v="2"/>
  </r>
  <r>
    <x v="7421"/>
    <s v="CUST00561"/>
    <s v="POL00710"/>
    <x v="1"/>
    <s v="North"/>
    <n v="528180.65"/>
    <d v="2025-01-21T00:00:00"/>
    <m/>
    <s v="Under Review"/>
    <n v="34"/>
    <n v="20"/>
    <s v="AGT007"/>
    <s v="Life"/>
    <s v="Fraud Review"/>
    <n v="1"/>
    <s v="Valid"/>
    <x v="1"/>
    <x v="2"/>
  </r>
  <r>
    <x v="7422"/>
    <s v="CUST02162"/>
    <s v="POL02413"/>
    <x v="8"/>
    <s v="South"/>
    <n v="375589.8"/>
    <d v="2025-05-22T00:00:00"/>
    <d v="2025-06-22T00:00:00"/>
    <s v="Rejected"/>
    <n v="31"/>
    <n v="20"/>
    <s v="AGT052"/>
    <s v="Life"/>
    <s v="Manual Review"/>
    <n v="1"/>
    <s v="Valid"/>
    <x v="4"/>
    <x v="0"/>
  </r>
  <r>
    <x v="7423"/>
    <s v="CUST00167"/>
    <s v="POL01626"/>
    <x v="5"/>
    <s v="Central"/>
    <n v="105190.8"/>
    <d v="2025-03-05T00:00:00"/>
    <d v="2025-03-26T00:00:00"/>
    <s v="Settled"/>
    <n v="21"/>
    <n v="15"/>
    <s v="AGT012"/>
    <s v="Health"/>
    <s v="Manual Review"/>
    <n v="1"/>
    <s v="Valid"/>
    <x v="4"/>
    <x v="4"/>
  </r>
  <r>
    <x v="7424"/>
    <s v="CUST02381"/>
    <s v="POL01788"/>
    <x v="3"/>
    <s v="North"/>
    <n v="16856.11"/>
    <d v="2025-10-18T00:00:00"/>
    <d v="2025-10-30T00:00:00"/>
    <s v="Settled"/>
    <n v="12"/>
    <n v="10"/>
    <s v="AGT048"/>
    <s v="Motor"/>
    <s v="Standard"/>
    <n v="1"/>
    <s v="Valid"/>
    <x v="2"/>
    <x v="2"/>
  </r>
  <r>
    <x v="7425"/>
    <s v="CUST01376"/>
    <s v="POL02710"/>
    <x v="7"/>
    <s v="North"/>
    <n v="31305.65"/>
    <d v="2025-08-23T00:00:00"/>
    <d v="2025-08-28T00:00:00"/>
    <s v="Settled"/>
    <n v="5"/>
    <n v="7"/>
    <s v="AGT035"/>
    <s v="Travel"/>
    <s v="Standard"/>
    <n v="1"/>
    <s v="Valid"/>
    <x v="3"/>
    <x v="2"/>
  </r>
  <r>
    <x v="7426"/>
    <s v="CUST01059"/>
    <s v="POL00513"/>
    <x v="8"/>
    <s v="South"/>
    <n v="298312.78999999998"/>
    <d v="2025-10-26T00:00:00"/>
    <d v="2025-11-07T00:00:00"/>
    <s v="Settled"/>
    <n v="12"/>
    <n v="20"/>
    <s v="AGT060"/>
    <s v="Life"/>
    <s v="Standard"/>
    <n v="1"/>
    <s v="Valid"/>
    <x v="0"/>
    <x v="0"/>
  </r>
  <r>
    <x v="7427"/>
    <s v="CUST01880"/>
    <s v="POL01293"/>
    <x v="10"/>
    <s v="West"/>
    <n v="59354.09"/>
    <d v="2025-04-23T00:00:00"/>
    <m/>
    <s v="Pending"/>
    <n v="10"/>
    <n v="7"/>
    <s v="AGT033"/>
    <s v="Travel"/>
    <s v="Standard"/>
    <n v="1"/>
    <s v="Valid"/>
    <x v="2"/>
    <x v="1"/>
  </r>
  <r>
    <x v="7428"/>
    <s v="CUST00632"/>
    <s v="POL00928"/>
    <x v="2"/>
    <s v="North"/>
    <n v="559894.13"/>
    <d v="2025-07-01T00:00:00"/>
    <m/>
    <s v="Under Review"/>
    <n v="20"/>
    <n v="20"/>
    <s v="AGT053"/>
    <s v="Life"/>
    <s v="Fast Track"/>
    <n v="1"/>
    <s v="Valid"/>
    <x v="4"/>
    <x v="2"/>
  </r>
  <r>
    <x v="7429"/>
    <s v="CUST01182"/>
    <s v="POL01783"/>
    <x v="0"/>
    <s v="West"/>
    <n v="46649.57"/>
    <d v="2025-03-21T00:00:00"/>
    <d v="2025-03-23T00:00:00"/>
    <s v="Settled"/>
    <n v="2"/>
    <n v="10"/>
    <s v="AGT075"/>
    <s v="Motor"/>
    <s v="Standard"/>
    <n v="1"/>
    <s v="Valid"/>
    <x v="2"/>
    <x v="1"/>
  </r>
  <r>
    <x v="7430"/>
    <s v="CUST02445"/>
    <s v="POL00506"/>
    <x v="4"/>
    <s v="West"/>
    <n v="24721.78"/>
    <d v="2025-06-09T00:00:00"/>
    <m/>
    <s v="Pending"/>
    <n v="12"/>
    <n v="15"/>
    <s v="AGT021"/>
    <s v="Health"/>
    <s v="Standard"/>
    <n v="1"/>
    <s v="Valid"/>
    <x v="1"/>
    <x v="1"/>
  </r>
  <r>
    <x v="7431"/>
    <s v="CUST00456"/>
    <s v="POL00383"/>
    <x v="2"/>
    <s v="East"/>
    <n v="106311.85"/>
    <d v="2025-01-10T00:00:00"/>
    <d v="2025-02-03T00:00:00"/>
    <s v="Settled"/>
    <n v="24"/>
    <n v="20"/>
    <s v="AGT010"/>
    <s v="Life"/>
    <s v="Standard"/>
    <n v="1"/>
    <s v="Valid"/>
    <x v="3"/>
    <x v="3"/>
  </r>
  <r>
    <x v="7432"/>
    <s v="CUST00481"/>
    <s v="POL02228"/>
    <x v="3"/>
    <s v="North"/>
    <n v="162398.57999999999"/>
    <d v="2025-04-28T00:00:00"/>
    <d v="2025-05-06T00:00:00"/>
    <s v="Settled"/>
    <n v="8"/>
    <n v="10"/>
    <s v="AGT049"/>
    <s v="Motor"/>
    <s v="Standard"/>
    <n v="1"/>
    <s v="Valid"/>
    <x v="1"/>
    <x v="2"/>
  </r>
  <r>
    <x v="7433"/>
    <s v="CUST00222"/>
    <s v="POL00180"/>
    <x v="4"/>
    <s v="East"/>
    <n v="80835.19"/>
    <d v="2025-10-18T00:00:00"/>
    <d v="2025-11-12T00:00:00"/>
    <s v="Settled"/>
    <n v="25"/>
    <n v="15"/>
    <s v="AGT012"/>
    <s v="Health"/>
    <s v="Manual Review"/>
    <n v="1"/>
    <s v="Valid"/>
    <x v="0"/>
    <x v="3"/>
  </r>
  <r>
    <x v="7434"/>
    <s v="CUST01357"/>
    <s v="POL01336"/>
    <x v="3"/>
    <s v="North"/>
    <n v="25382.84"/>
    <d v="2025-07-25T00:00:00"/>
    <m/>
    <s v="Pending"/>
    <n v="20"/>
    <n v="10"/>
    <s v="AGT018"/>
    <s v="Motor"/>
    <s v="Manual Review"/>
    <n v="1"/>
    <s v="Valid"/>
    <x v="0"/>
    <x v="2"/>
  </r>
  <r>
    <x v="7435"/>
    <s v="CUST00881"/>
    <s v="POL03157"/>
    <x v="0"/>
    <s v="East"/>
    <n v="27518.78"/>
    <d v="2025-10-07T00:00:00"/>
    <d v="2025-11-03T00:00:00"/>
    <s v="Settled"/>
    <n v="27"/>
    <n v="10"/>
    <s v="AGT061"/>
    <s v="Motor"/>
    <s v="Fraud Review"/>
    <n v="1"/>
    <s v="Valid"/>
    <x v="3"/>
    <x v="3"/>
  </r>
  <r>
    <x v="7436"/>
    <s v="CUST00327"/>
    <s v="POL03197"/>
    <x v="0"/>
    <s v="West"/>
    <n v="75520.73"/>
    <d v="2025-09-14T00:00:00"/>
    <d v="2025-10-01T00:00:00"/>
    <s v="Settled"/>
    <n v="17"/>
    <n v="10"/>
    <s v="AGT055"/>
    <s v="Motor"/>
    <s v="Standard"/>
    <n v="1"/>
    <s v="Valid"/>
    <x v="1"/>
    <x v="1"/>
  </r>
  <r>
    <x v="7437"/>
    <s v="CUST01609"/>
    <s v="POL00573"/>
    <x v="11"/>
    <s v="North"/>
    <n v="70316.83"/>
    <d v="2025-01-21T00:00:00"/>
    <d v="2025-01-30T00:00:00"/>
    <s v="Settled"/>
    <n v="9"/>
    <n v="10"/>
    <s v="AGT002"/>
    <s v="Motor"/>
    <s v="Fast Track"/>
    <n v="1"/>
    <s v="Valid"/>
    <x v="4"/>
    <x v="2"/>
  </r>
  <r>
    <x v="7438"/>
    <s v="CUST00255"/>
    <s v="POL02967"/>
    <x v="2"/>
    <s v="North"/>
    <n v="880168.77"/>
    <d v="2025-06-10T00:00:00"/>
    <d v="2025-06-26T00:00:00"/>
    <s v="Settled"/>
    <n v="16"/>
    <n v="20"/>
    <s v="AGT048"/>
    <s v="Life"/>
    <s v="Fast Track"/>
    <n v="1"/>
    <s v="Valid"/>
    <x v="4"/>
    <x v="2"/>
  </r>
  <r>
    <x v="7439"/>
    <s v="CUST02081"/>
    <s v="POL01074"/>
    <x v="8"/>
    <s v="North"/>
    <n v="284759.96999999997"/>
    <d v="2025-04-12T00:00:00"/>
    <d v="2025-04-27T00:00:00"/>
    <s v="Settled"/>
    <n v="15"/>
    <n v="20"/>
    <s v="AGT053"/>
    <s v="Life"/>
    <s v="Fast Track"/>
    <n v="1"/>
    <s v="Valid"/>
    <x v="0"/>
    <x v="2"/>
  </r>
  <r>
    <x v="7440"/>
    <s v="CUST01630"/>
    <s v="POL00636"/>
    <x v="2"/>
    <s v="North"/>
    <n v="385597.95"/>
    <d v="2025-02-09T00:00:00"/>
    <d v="2025-03-05T00:00:00"/>
    <s v="Settled"/>
    <n v="24"/>
    <n v="20"/>
    <s v="AGT026"/>
    <s v="Life"/>
    <s v="Standard"/>
    <n v="1"/>
    <s v="Valid"/>
    <x v="4"/>
    <x v="2"/>
  </r>
  <r>
    <x v="7441"/>
    <s v="CUST00620"/>
    <s v="POL01615"/>
    <x v="6"/>
    <s v="South"/>
    <n v="107043.43"/>
    <d v="2025-03-13T00:00:00"/>
    <d v="2025-03-20T00:00:00"/>
    <s v="Settled"/>
    <n v="7"/>
    <n v="12"/>
    <s v="AGT060"/>
    <s v="Home"/>
    <s v="Standard"/>
    <n v="1"/>
    <s v="Valid"/>
    <x v="3"/>
    <x v="0"/>
  </r>
  <r>
    <x v="7442"/>
    <s v="CUST02251"/>
    <s v="POL01563"/>
    <x v="6"/>
    <s v="South"/>
    <n v="187313.92000000001"/>
    <d v="2025-01-04T00:00:00"/>
    <d v="2025-01-06T00:00:00"/>
    <s v="Settled"/>
    <n v="2"/>
    <n v="12"/>
    <s v="AGT058"/>
    <s v="Home"/>
    <s v="Fast Track"/>
    <n v="1"/>
    <s v="Valid"/>
    <x v="2"/>
    <x v="0"/>
  </r>
  <r>
    <x v="7443"/>
    <s v="CUST00089"/>
    <s v="POL01199"/>
    <x v="0"/>
    <s v="West"/>
    <n v="204062.11"/>
    <d v="2025-03-11T00:00:00"/>
    <m/>
    <s v="Under Review"/>
    <n v="21"/>
    <n v="10"/>
    <s v="AGT051"/>
    <s v="Motor"/>
    <s v="Fraud Review"/>
    <n v="1"/>
    <s v="Valid"/>
    <x v="1"/>
    <x v="1"/>
  </r>
  <r>
    <x v="7444"/>
    <s v="CUST01594"/>
    <s v="POL01367"/>
    <x v="4"/>
    <s v="North"/>
    <n v="157046.35"/>
    <d v="2025-08-13T00:00:00"/>
    <d v="2025-08-24T00:00:00"/>
    <s v="Settled"/>
    <n v="11"/>
    <n v="15"/>
    <s v="AGT021"/>
    <s v="Health"/>
    <s v="Standard"/>
    <n v="1"/>
    <s v="Valid"/>
    <x v="2"/>
    <x v="2"/>
  </r>
  <r>
    <x v="7445"/>
    <s v="CUST02360"/>
    <s v="POL00312"/>
    <x v="3"/>
    <s v="South"/>
    <n v="234054.7"/>
    <d v="2025-03-28T00:00:00"/>
    <d v="2025-04-08T00:00:00"/>
    <s v="Settled"/>
    <n v="11"/>
    <n v="10"/>
    <s v="AGT024"/>
    <s v="Motor"/>
    <s v="Fast Track"/>
    <n v="1"/>
    <s v="Valid"/>
    <x v="3"/>
    <x v="0"/>
  </r>
  <r>
    <x v="7446"/>
    <s v="CUST02052"/>
    <s v="POL00844"/>
    <x v="6"/>
    <s v="Central"/>
    <n v="156350.66"/>
    <d v="2025-08-31T00:00:00"/>
    <d v="2025-09-27T00:00:00"/>
    <s v="Settled"/>
    <n v="27"/>
    <n v="12"/>
    <s v="AGT044"/>
    <s v="Home"/>
    <s v="Fraud Review"/>
    <n v="1"/>
    <s v="Valid"/>
    <x v="0"/>
    <x v="4"/>
  </r>
  <r>
    <x v="7447"/>
    <s v="CUST00147"/>
    <s v="POL00631"/>
    <x v="5"/>
    <s v="East"/>
    <n v="30317.45"/>
    <d v="2025-04-10T00:00:00"/>
    <d v="2025-05-10T00:00:00"/>
    <s v="Rejected"/>
    <n v="30"/>
    <n v="15"/>
    <s v="AGT009"/>
    <s v="Health"/>
    <s v="Fraud Review"/>
    <n v="1"/>
    <s v="Valid"/>
    <x v="0"/>
    <x v="3"/>
  </r>
  <r>
    <x v="7448"/>
    <s v="CUST00665"/>
    <s v="POL02983"/>
    <x v="10"/>
    <s v="West"/>
    <n v="17559.259999999998"/>
    <d v="2025-01-19T00:00:00"/>
    <d v="2025-02-01T00:00:00"/>
    <s v="Settled"/>
    <n v="13"/>
    <n v="7"/>
    <s v="AGT033"/>
    <s v="Travel"/>
    <s v="Standard"/>
    <n v="1"/>
    <s v="Valid"/>
    <x v="1"/>
    <x v="1"/>
  </r>
  <r>
    <x v="7449"/>
    <s v="CUST01003"/>
    <s v="POL01580"/>
    <x v="14"/>
    <s v="East"/>
    <n v="144923.76999999999"/>
    <d v="2025-08-24T00:00:00"/>
    <d v="2025-09-22T00:00:00"/>
    <s v="Settled"/>
    <n v="29"/>
    <n v="15"/>
    <s v="AGT080"/>
    <s v="Health"/>
    <s v="Manual Review"/>
    <n v="1"/>
    <s v="Valid"/>
    <x v="2"/>
    <x v="3"/>
  </r>
  <r>
    <x v="7450"/>
    <s v="CUST01452"/>
    <s v="POL01748"/>
    <x v="11"/>
    <s v="North"/>
    <n v="55565.15"/>
    <d v="2025-02-25T00:00:00"/>
    <d v="2025-03-14T00:00:00"/>
    <s v="Settled"/>
    <n v="17"/>
    <n v="10"/>
    <s v="AGT052"/>
    <s v="Motor"/>
    <s v="Manual Review"/>
    <n v="1"/>
    <s v="Valid"/>
    <x v="4"/>
    <x v="2"/>
  </r>
  <r>
    <x v="7451"/>
    <s v="CUST00731"/>
    <s v="POL01405"/>
    <x v="5"/>
    <s v="North"/>
    <n v="85102.19"/>
    <d v="2025-11-20T00:00:00"/>
    <m/>
    <s v="Under Review"/>
    <n v="15"/>
    <n v="15"/>
    <s v="AGT069"/>
    <s v="Health"/>
    <s v="Standard"/>
    <n v="1"/>
    <s v="Valid"/>
    <x v="3"/>
    <x v="2"/>
  </r>
  <r>
    <x v="7452"/>
    <s v="CUST01784"/>
    <s v="POL02831"/>
    <x v="3"/>
    <s v="West"/>
    <n v="38390.11"/>
    <d v="2025-05-24T00:00:00"/>
    <m/>
    <s v="Pending"/>
    <n v="22"/>
    <n v="10"/>
    <s v="AGT026"/>
    <s v="Motor"/>
    <s v="Fraud Review"/>
    <n v="1"/>
    <s v="Valid"/>
    <x v="2"/>
    <x v="1"/>
  </r>
  <r>
    <x v="7453"/>
    <s v="CUST00190"/>
    <s v="POL02555"/>
    <x v="3"/>
    <s v="Central"/>
    <n v="281282.34000000003"/>
    <d v="2025-01-16T00:00:00"/>
    <d v="2025-02-01T00:00:00"/>
    <s v="Settled"/>
    <n v="16"/>
    <n v="12"/>
    <s v="AGT059"/>
    <s v="Home"/>
    <s v="Standard"/>
    <n v="1"/>
    <s v="Valid"/>
    <x v="1"/>
    <x v="4"/>
  </r>
  <r>
    <x v="7454"/>
    <s v="CUST00232"/>
    <s v="POL02207"/>
    <x v="8"/>
    <s v="East"/>
    <n v="811761.91"/>
    <d v="2025-03-21T00:00:00"/>
    <d v="2025-04-07T00:00:00"/>
    <s v="Settled"/>
    <n v="17"/>
    <n v="20"/>
    <s v="AGT059"/>
    <s v="Life"/>
    <s v="Standard"/>
    <n v="1"/>
    <s v="Valid"/>
    <x v="3"/>
    <x v="3"/>
  </r>
  <r>
    <x v="7455"/>
    <s v="CUST01580"/>
    <s v="POL00998"/>
    <x v="5"/>
    <s v="East"/>
    <n v="73244.639999999999"/>
    <d v="2025-04-18T00:00:00"/>
    <d v="2025-04-28T00:00:00"/>
    <s v="Settled"/>
    <n v="10"/>
    <n v="15"/>
    <s v="AGT015"/>
    <s v="Health"/>
    <s v="Fast Track"/>
    <n v="1"/>
    <s v="Valid"/>
    <x v="1"/>
    <x v="3"/>
  </r>
  <r>
    <x v="7456"/>
    <s v="CUST00765"/>
    <s v="POL00987"/>
    <x v="11"/>
    <s v="East"/>
    <n v="56367.42"/>
    <d v="2025-06-16T00:00:00"/>
    <d v="2025-06-30T00:00:00"/>
    <s v="Settled"/>
    <n v="14"/>
    <n v="10"/>
    <s v="AGT018"/>
    <s v="Motor"/>
    <s v="Standard"/>
    <n v="1"/>
    <s v="Valid"/>
    <x v="3"/>
    <x v="3"/>
  </r>
  <r>
    <x v="7457"/>
    <s v="CUST02308"/>
    <s v="POL03010"/>
    <x v="11"/>
    <s v="North"/>
    <n v="148920.5"/>
    <d v="2025-08-11T00:00:00"/>
    <d v="2025-08-18T00:00:00"/>
    <s v="Settled"/>
    <n v="7"/>
    <n v="10"/>
    <s v="AGT035"/>
    <s v="Motor"/>
    <s v="Standard"/>
    <n v="1"/>
    <s v="Valid"/>
    <x v="1"/>
    <x v="2"/>
  </r>
  <r>
    <x v="7458"/>
    <s v="CUST02341"/>
    <s v="POL02977"/>
    <x v="8"/>
    <s v="North"/>
    <n v="592137.98"/>
    <d v="2025-04-17T00:00:00"/>
    <d v="2025-05-16T00:00:00"/>
    <s v="Rejected"/>
    <n v="29"/>
    <n v="20"/>
    <s v="AGT051"/>
    <s v="Life"/>
    <s v="Fraud Review"/>
    <n v="1"/>
    <s v="Valid"/>
    <x v="4"/>
    <x v="2"/>
  </r>
  <r>
    <x v="7459"/>
    <s v="CUST01488"/>
    <s v="POL00905"/>
    <x v="9"/>
    <s v="Central"/>
    <n v="38105.629999999997"/>
    <d v="2025-04-13T00:00:00"/>
    <m/>
    <s v="Pending"/>
    <n v="23"/>
    <n v="12"/>
    <s v="AGT057"/>
    <s v="Home"/>
    <s v="Fraud Review"/>
    <n v="1"/>
    <s v="Valid"/>
    <x v="1"/>
    <x v="4"/>
  </r>
  <r>
    <x v="7460"/>
    <s v="CUST01605"/>
    <s v="POL01077"/>
    <x v="8"/>
    <s v="North"/>
    <n v="466589.39"/>
    <d v="2025-11-06T00:00:00"/>
    <d v="2025-12-05T00:00:00"/>
    <s v="Settled"/>
    <n v="29"/>
    <n v="20"/>
    <s v="AGT079"/>
    <s v="Life"/>
    <s v="Fraud Review"/>
    <n v="1"/>
    <s v="Valid"/>
    <x v="4"/>
    <x v="2"/>
  </r>
  <r>
    <x v="7461"/>
    <s v="CUST01047"/>
    <s v="POL01061"/>
    <x v="11"/>
    <s v="South"/>
    <n v="89716.68"/>
    <d v="2025-03-05T00:00:00"/>
    <d v="2025-03-15T00:00:00"/>
    <s v="Settled"/>
    <n v="10"/>
    <n v="10"/>
    <s v="AGT009"/>
    <s v="Motor"/>
    <s v="Standard"/>
    <n v="1"/>
    <s v="Valid"/>
    <x v="1"/>
    <x v="0"/>
  </r>
  <r>
    <x v="7462"/>
    <s v="CUST00454"/>
    <s v="POL02510"/>
    <x v="5"/>
    <s v="West"/>
    <n v="95965.36"/>
    <d v="2025-09-02T00:00:00"/>
    <m/>
    <s v="Under Review"/>
    <n v="28"/>
    <n v="15"/>
    <s v="AGT052"/>
    <s v="Health"/>
    <s v="Manual Review"/>
    <n v="1"/>
    <s v="Valid"/>
    <x v="4"/>
    <x v="1"/>
  </r>
  <r>
    <x v="7463"/>
    <s v="CUST01508"/>
    <s v="POL03038"/>
    <x v="0"/>
    <s v="South"/>
    <n v="36742.959999999999"/>
    <d v="2025-02-26T00:00:00"/>
    <d v="2025-03-05T00:00:00"/>
    <s v="Settled"/>
    <n v="7"/>
    <n v="10"/>
    <s v="AGT077"/>
    <s v="Motor"/>
    <s v="Standard"/>
    <n v="1"/>
    <s v="Valid"/>
    <x v="2"/>
    <x v="0"/>
  </r>
  <r>
    <x v="7464"/>
    <s v="CUST01363"/>
    <s v="POL02841"/>
    <x v="12"/>
    <s v="Central"/>
    <n v="17200.11"/>
    <d v="2025-03-29T00:00:00"/>
    <d v="2025-04-10T00:00:00"/>
    <s v="Settled"/>
    <n v="12"/>
    <n v="7"/>
    <s v="AGT014"/>
    <s v="Travel"/>
    <s v="Standard"/>
    <n v="1"/>
    <s v="Valid"/>
    <x v="0"/>
    <x v="4"/>
  </r>
  <r>
    <x v="7465"/>
    <s v="CUST00367"/>
    <s v="POL02690"/>
    <x v="1"/>
    <s v="North"/>
    <n v="40034.74"/>
    <d v="2025-07-19T00:00:00"/>
    <d v="2025-08-02T00:00:00"/>
    <s v="Settled"/>
    <n v="14"/>
    <n v="20"/>
    <s v="AGT077"/>
    <s v="Life"/>
    <s v="Standard"/>
    <n v="1"/>
    <s v="Valid"/>
    <x v="3"/>
    <x v="2"/>
  </r>
  <r>
    <x v="7466"/>
    <s v="CUST00563"/>
    <s v="POL01115"/>
    <x v="14"/>
    <s v="Central"/>
    <n v="55477.56"/>
    <d v="2025-02-02T00:00:00"/>
    <d v="2025-02-16T00:00:00"/>
    <s v="Settled"/>
    <n v="14"/>
    <n v="15"/>
    <s v="AGT068"/>
    <s v="Health"/>
    <s v="Standard"/>
    <n v="1"/>
    <s v="Valid"/>
    <x v="3"/>
    <x v="4"/>
  </r>
  <r>
    <x v="7467"/>
    <s v="CUST00529"/>
    <s v="POL01015"/>
    <x v="3"/>
    <s v="North"/>
    <n v="18055.2"/>
    <d v="2025-02-20T00:00:00"/>
    <m/>
    <s v="Under Review"/>
    <n v="28"/>
    <n v="10"/>
    <s v="AGT013"/>
    <s v="Motor"/>
    <s v="Manual Review"/>
    <n v="1"/>
    <s v="Valid"/>
    <x v="1"/>
    <x v="2"/>
  </r>
  <r>
    <x v="7468"/>
    <s v="CUST01576"/>
    <s v="POL02845"/>
    <x v="5"/>
    <s v="North"/>
    <n v="59804.01"/>
    <d v="2025-10-12T00:00:00"/>
    <d v="2025-10-23T00:00:00"/>
    <s v="Settled"/>
    <n v="11"/>
    <n v="15"/>
    <s v="AGT017"/>
    <s v="Health"/>
    <s v="Standard"/>
    <n v="1"/>
    <s v="Valid"/>
    <x v="3"/>
    <x v="2"/>
  </r>
  <r>
    <x v="7469"/>
    <s v="CUST01633"/>
    <s v="POL01265"/>
    <x v="6"/>
    <s v="East"/>
    <n v="142862.81"/>
    <d v="2025-02-02T00:00:00"/>
    <m/>
    <s v="Pending"/>
    <n v="14"/>
    <n v="12"/>
    <s v="AGT016"/>
    <s v="Home"/>
    <s v="Fast Track"/>
    <n v="1"/>
    <s v="Valid"/>
    <x v="3"/>
    <x v="3"/>
  </r>
  <r>
    <x v="7470"/>
    <s v="CUST00479"/>
    <s v="POL00690"/>
    <x v="4"/>
    <s v="Central"/>
    <n v="39791.89"/>
    <d v="2025-02-17T00:00:00"/>
    <d v="2025-02-25T00:00:00"/>
    <s v="Settled"/>
    <n v="8"/>
    <n v="15"/>
    <s v="AGT008"/>
    <s v="Health"/>
    <s v="Fast Track"/>
    <n v="1"/>
    <s v="Valid"/>
    <x v="0"/>
    <x v="4"/>
  </r>
  <r>
    <x v="7471"/>
    <s v="CUST00767"/>
    <s v="POL02696"/>
    <x v="7"/>
    <s v="South"/>
    <n v="71303.63"/>
    <d v="2025-09-08T00:00:00"/>
    <d v="2025-09-13T00:00:00"/>
    <s v="Settled"/>
    <n v="5"/>
    <n v="7"/>
    <s v="AGT030"/>
    <s v="Travel"/>
    <s v="Standard"/>
    <n v="1"/>
    <s v="Valid"/>
    <x v="2"/>
    <x v="0"/>
  </r>
  <r>
    <x v="7472"/>
    <s v="CUST01296"/>
    <s v="POL01535"/>
    <x v="11"/>
    <s v="South"/>
    <n v="231770.29"/>
    <d v="2025-06-07T00:00:00"/>
    <d v="2025-06-29T00:00:00"/>
    <s v="Settled"/>
    <n v="22"/>
    <n v="10"/>
    <s v="AGT036"/>
    <s v="Motor"/>
    <s v="Fraud Review"/>
    <n v="1"/>
    <s v="Valid"/>
    <x v="0"/>
    <x v="0"/>
  </r>
  <r>
    <x v="7473"/>
    <s v="CUST01321"/>
    <s v="POL00276"/>
    <x v="1"/>
    <s v="South"/>
    <n v="349946.16"/>
    <d v="2025-04-25T00:00:00"/>
    <m/>
    <s v="Under Review"/>
    <n v="25"/>
    <n v="20"/>
    <s v="AGT037"/>
    <s v="Life"/>
    <s v="Manual Review"/>
    <n v="1"/>
    <s v="Valid"/>
    <x v="0"/>
    <x v="0"/>
  </r>
  <r>
    <x v="7474"/>
    <s v="CUST02154"/>
    <s v="POL02868"/>
    <x v="11"/>
    <s v="North"/>
    <m/>
    <d v="2025-10-02T00:00:00"/>
    <d v="2025-10-12T00:00:00"/>
    <s v="Settled"/>
    <n v="10"/>
    <n v="10"/>
    <s v="AGT067"/>
    <s v="Motor"/>
    <s v="Standard"/>
    <n v="1"/>
    <s v="Missing Amount"/>
    <x v="2"/>
    <x v="2"/>
  </r>
  <r>
    <x v="7475"/>
    <s v="CUST01608"/>
    <s v="POL00943"/>
    <x v="11"/>
    <s v="West"/>
    <n v="22700.45"/>
    <d v="2025-10-26T00:00:00"/>
    <d v="2025-11-06T00:00:00"/>
    <s v="Settled"/>
    <n v="11"/>
    <n v="10"/>
    <s v="AGT036"/>
    <s v="Motor"/>
    <s v="Standard"/>
    <n v="1"/>
    <s v="Valid"/>
    <x v="0"/>
    <x v="1"/>
  </r>
  <r>
    <x v="7476"/>
    <s v="CUST01001"/>
    <s v="POL00989"/>
    <x v="11"/>
    <s v="Central"/>
    <n v="73229.73"/>
    <d v="2025-02-09T00:00:00"/>
    <d v="2025-02-25T00:00:00"/>
    <s v="Settled"/>
    <n v="16"/>
    <n v="10"/>
    <s v="AGT016"/>
    <s v="Motor"/>
    <s v="Manual Review"/>
    <n v="1"/>
    <s v="Valid"/>
    <x v="3"/>
    <x v="4"/>
  </r>
  <r>
    <x v="7477"/>
    <s v="CUST02039"/>
    <s v="POL01701"/>
    <x v="7"/>
    <s v="West"/>
    <n v="12035.33"/>
    <d v="2025-06-15T00:00:00"/>
    <d v="2025-06-19T00:00:00"/>
    <s v="Settled"/>
    <n v="4"/>
    <n v="7"/>
    <s v="AGT056"/>
    <s v="Travel"/>
    <s v="Standard"/>
    <n v="1"/>
    <s v="Valid"/>
    <x v="2"/>
    <x v="1"/>
  </r>
  <r>
    <x v="7478"/>
    <s v="CUST02390"/>
    <s v="POL00865"/>
    <x v="9"/>
    <s v="East"/>
    <n v="35869.019999999997"/>
    <d v="2025-11-05T00:00:00"/>
    <d v="2025-12-05T00:00:00"/>
    <s v="Settled"/>
    <n v="30"/>
    <n v="12"/>
    <s v="AGT052"/>
    <s v="Home"/>
    <s v="Manual Review"/>
    <n v="1"/>
    <s v="Valid"/>
    <x v="4"/>
    <x v="3"/>
  </r>
  <r>
    <x v="7479"/>
    <s v="CUST01937"/>
    <s v="POL02653"/>
    <x v="3"/>
    <s v="East"/>
    <n v="48306.27"/>
    <d v="2025-02-14T00:00:00"/>
    <d v="2025-02-22T00:00:00"/>
    <s v="Settled"/>
    <n v="8"/>
    <n v="12"/>
    <s v="AGT038"/>
    <s v="Home"/>
    <s v="Standard"/>
    <n v="1"/>
    <s v="Valid"/>
    <x v="0"/>
    <x v="3"/>
  </r>
  <r>
    <x v="7480"/>
    <s v="CUST00986"/>
    <s v="POL02214"/>
    <x v="6"/>
    <s v="East"/>
    <n v="99499.04"/>
    <d v="2025-05-18T00:00:00"/>
    <d v="2025-05-26T00:00:00"/>
    <s v="Settled"/>
    <n v="8"/>
    <n v="12"/>
    <s v="AGT052"/>
    <s v="Home"/>
    <s v="Standard"/>
    <n v="1"/>
    <s v="Valid"/>
    <x v="0"/>
    <x v="3"/>
  </r>
  <r>
    <x v="7481"/>
    <s v="CUST02154"/>
    <s v="POL01807"/>
    <x v="3"/>
    <s v="North"/>
    <n v="63303.35"/>
    <d v="2025-03-06T00:00:00"/>
    <m/>
    <s v="Pending"/>
    <n v="13"/>
    <n v="10"/>
    <s v="AGT015"/>
    <s v="Motor"/>
    <s v="Manual Review"/>
    <n v="1"/>
    <s v="Valid"/>
    <x v="2"/>
    <x v="2"/>
  </r>
  <r>
    <x v="7482"/>
    <s v="CUST02177"/>
    <s v="POL00641"/>
    <x v="12"/>
    <s v="South"/>
    <n v="28613.46"/>
    <d v="2025-02-19T00:00:00"/>
    <d v="2025-02-26T00:00:00"/>
    <s v="Settled"/>
    <n v="7"/>
    <n v="7"/>
    <s v="AGT063"/>
    <s v="Travel"/>
    <s v="Standard"/>
    <n v="1"/>
    <s v="Valid"/>
    <x v="2"/>
    <x v="0"/>
  </r>
  <r>
    <x v="7483"/>
    <s v="CUST00688"/>
    <s v="POL01568"/>
    <x v="7"/>
    <s v="West"/>
    <n v="14079.96"/>
    <d v="2025-10-22T00:00:00"/>
    <d v="2025-11-03T00:00:00"/>
    <s v="Settled"/>
    <n v="12"/>
    <n v="7"/>
    <s v="AGT021"/>
    <s v="Travel"/>
    <s v="Manual Review"/>
    <n v="1"/>
    <s v="Valid"/>
    <x v="4"/>
    <x v="1"/>
  </r>
  <r>
    <x v="7484"/>
    <s v="CUST02165"/>
    <s v="POL00872"/>
    <x v="14"/>
    <s v="West"/>
    <n v="91071.97"/>
    <d v="2025-08-06T00:00:00"/>
    <d v="2025-08-20T00:00:00"/>
    <s v="Settled"/>
    <n v="14"/>
    <n v="15"/>
    <s v="AGT004"/>
    <s v="Health"/>
    <s v="Manual Review"/>
    <n v="1"/>
    <s v="Valid"/>
    <x v="1"/>
    <x v="1"/>
  </r>
  <r>
    <x v="7485"/>
    <s v="CUST01000"/>
    <s v="POL03079"/>
    <x v="4"/>
    <s v="South"/>
    <n v="54090.3"/>
    <d v="2025-02-11T00:00:00"/>
    <m/>
    <s v="Pending"/>
    <n v="11"/>
    <n v="15"/>
    <s v="AGT033"/>
    <s v="Health"/>
    <s v="Standard"/>
    <n v="1"/>
    <s v="Valid"/>
    <x v="4"/>
    <x v="0"/>
  </r>
  <r>
    <x v="7486"/>
    <s v="CUST00008"/>
    <s v="POL02537"/>
    <x v="10"/>
    <s v="West"/>
    <n v="32617.63"/>
    <d v="2025-04-24T00:00:00"/>
    <d v="2025-04-25T00:00:00"/>
    <s v="Settled"/>
    <n v="1"/>
    <n v="7"/>
    <s v="AGT020"/>
    <s v="Travel"/>
    <s v="Fast Track"/>
    <n v="1"/>
    <s v="Valid"/>
    <x v="4"/>
    <x v="1"/>
  </r>
  <r>
    <x v="7487"/>
    <s v="CUST02499"/>
    <s v="POL00373"/>
    <x v="4"/>
    <s v="West"/>
    <n v="72913.11"/>
    <d v="2025-04-16T00:00:00"/>
    <d v="2025-04-21T00:00:00"/>
    <s v="Settled"/>
    <n v="5"/>
    <n v="15"/>
    <s v="AGT042"/>
    <s v="Health"/>
    <s v="Standard"/>
    <n v="1"/>
    <s v="Valid"/>
    <x v="3"/>
    <x v="1"/>
  </r>
  <r>
    <x v="7488"/>
    <s v="CUST00154"/>
    <s v="POL01690"/>
    <x v="12"/>
    <s v="Central"/>
    <n v="9294.9500000000007"/>
    <d v="2025-11-05T00:00:00"/>
    <d v="2025-11-19T00:00:00"/>
    <s v="Settled"/>
    <n v="14"/>
    <n v="7"/>
    <s v="AGT038"/>
    <s v="Travel"/>
    <s v="Manual Review"/>
    <n v="1"/>
    <s v="Valid"/>
    <x v="0"/>
    <x v="4"/>
  </r>
  <r>
    <x v="7489"/>
    <s v="CUST00992"/>
    <s v="POL02497"/>
    <x v="10"/>
    <s v="Central"/>
    <n v="19290.509999999998"/>
    <d v="2025-04-12T00:00:00"/>
    <d v="2025-04-23T00:00:00"/>
    <s v="Settled"/>
    <n v="11"/>
    <n v="7"/>
    <s v="AGT074"/>
    <s v="Travel"/>
    <s v="Standard"/>
    <n v="1"/>
    <s v="Valid"/>
    <x v="2"/>
    <x v="4"/>
  </r>
  <r>
    <x v="7490"/>
    <s v="CUST00475"/>
    <s v="POL01675"/>
    <x v="9"/>
    <s v="North"/>
    <n v="156686.92000000001"/>
    <d v="2025-02-07T00:00:00"/>
    <d v="2025-02-16T00:00:00"/>
    <s v="Settled"/>
    <n v="9"/>
    <n v="12"/>
    <s v="AGT034"/>
    <s v="Home"/>
    <s v="Standard"/>
    <n v="1"/>
    <s v="Valid"/>
    <x v="1"/>
    <x v="2"/>
  </r>
  <r>
    <x v="7491"/>
    <s v="CUST01262"/>
    <s v="POL00407"/>
    <x v="10"/>
    <s v="South"/>
    <n v="51745.27"/>
    <d v="2025-11-26T00:00:00"/>
    <d v="2025-11-27T00:00:00"/>
    <s v="Settled"/>
    <n v="1"/>
    <n v="7"/>
    <s v="AGT008"/>
    <s v="Travel"/>
    <s v="Fast Track"/>
    <n v="1"/>
    <s v="Valid"/>
    <x v="3"/>
    <x v="0"/>
  </r>
  <r>
    <x v="7492"/>
    <s v="CUST01336"/>
    <s v="POL00448"/>
    <x v="4"/>
    <s v="West"/>
    <n v="38166.31"/>
    <d v="2025-01-22T00:00:00"/>
    <d v="2025-02-06T00:00:00"/>
    <s v="Settled"/>
    <n v="15"/>
    <n v="15"/>
    <s v="AGT042"/>
    <s v="Health"/>
    <s v="Fast Track"/>
    <n v="1"/>
    <s v="Valid"/>
    <x v="3"/>
    <x v="1"/>
  </r>
  <r>
    <x v="7493"/>
    <s v="CUST02270"/>
    <s v="POL02346"/>
    <x v="3"/>
    <s v="West"/>
    <n v="66939.570000000007"/>
    <d v="2025-11-22T00:00:00"/>
    <m/>
    <s v="Pending"/>
    <n v="10"/>
    <n v="12"/>
    <s v="AGT065"/>
    <s v="Home"/>
    <s v="Standard"/>
    <n v="1"/>
    <s v="Valid"/>
    <x v="0"/>
    <x v="1"/>
  </r>
  <r>
    <x v="7494"/>
    <s v="CUST00713"/>
    <s v="POL01677"/>
    <x v="4"/>
    <s v="North"/>
    <n v="63556.75"/>
    <d v="2025-04-18T00:00:00"/>
    <m/>
    <s v="Under Review"/>
    <n v="13"/>
    <n v="15"/>
    <s v="AGT022"/>
    <s v="Health"/>
    <s v="Standard"/>
    <n v="1"/>
    <s v="Valid"/>
    <x v="0"/>
    <x v="2"/>
  </r>
  <r>
    <x v="7495"/>
    <s v="CUST02436"/>
    <s v="POL01738"/>
    <x v="1"/>
    <s v="East"/>
    <n v="642439.62"/>
    <d v="2025-08-20T00:00:00"/>
    <d v="2025-09-21T00:00:00"/>
    <s v="Settled"/>
    <n v="32"/>
    <n v="20"/>
    <s v="AGT025"/>
    <s v="Life"/>
    <s v="Manual Review"/>
    <n v="1"/>
    <s v="Valid"/>
    <x v="2"/>
    <x v="3"/>
  </r>
  <r>
    <x v="7496"/>
    <s v="CUST00307"/>
    <s v="POL00864"/>
    <x v="0"/>
    <s v="Central"/>
    <n v="88176.03"/>
    <d v="2025-07-01T00:00:00"/>
    <d v="2025-07-14T00:00:00"/>
    <s v="Settled"/>
    <n v="13"/>
    <n v="10"/>
    <s v="AGT015"/>
    <s v="Motor"/>
    <s v="Standard"/>
    <n v="1"/>
    <s v="Valid"/>
    <x v="3"/>
    <x v="4"/>
  </r>
  <r>
    <x v="7497"/>
    <s v="CUST00645"/>
    <s v="POL00847"/>
    <x v="0"/>
    <s v="South"/>
    <n v="28287.52"/>
    <d v="2025-03-20T00:00:00"/>
    <d v="2025-03-24T00:00:00"/>
    <s v="Settled"/>
    <n v="4"/>
    <n v="10"/>
    <s v="AGT059"/>
    <s v="Motor"/>
    <s v="Fast Track"/>
    <n v="1"/>
    <s v="Valid"/>
    <x v="0"/>
    <x v="0"/>
  </r>
  <r>
    <x v="7498"/>
    <s v="CUST01928"/>
    <s v="POL01304"/>
    <x v="14"/>
    <s v="South"/>
    <n v="117040.01"/>
    <d v="2025-07-02T00:00:00"/>
    <d v="2025-07-06T00:00:00"/>
    <s v="Settled"/>
    <n v="4"/>
    <n v="15"/>
    <s v="AGT014"/>
    <s v="Health"/>
    <s v="Standard"/>
    <n v="1"/>
    <s v="Valid"/>
    <x v="2"/>
    <x v="0"/>
  </r>
  <r>
    <x v="7499"/>
    <s v="CUST00446"/>
    <s v="POL01739"/>
    <x v="7"/>
    <s v="South"/>
    <n v="68434.77"/>
    <d v="2025-03-01T00:00:00"/>
    <d v="2025-03-11T00:00:00"/>
    <s v="Settled"/>
    <n v="10"/>
    <n v="7"/>
    <s v="AGT021"/>
    <s v="Travel"/>
    <s v="Standard"/>
    <n v="1"/>
    <s v="Valid"/>
    <x v="3"/>
    <x v="0"/>
  </r>
  <r>
    <x v="7500"/>
    <s v="CUST02023"/>
    <s v="POL01500"/>
    <x v="3"/>
    <s v="South"/>
    <n v="126613.75"/>
    <d v="2025-06-18T00:00:00"/>
    <m/>
    <s v="Pending"/>
    <n v="4"/>
    <n v="12"/>
    <s v="AGT007"/>
    <s v="Home"/>
    <s v="Standard"/>
    <n v="1"/>
    <s v="Valid"/>
    <x v="0"/>
    <x v="0"/>
  </r>
  <r>
    <x v="7501"/>
    <s v="CUST00268"/>
    <s v="POL02815"/>
    <x v="14"/>
    <s v="East"/>
    <n v="51361.83"/>
    <d v="2025-01-21T00:00:00"/>
    <d v="2025-02-09T00:00:00"/>
    <s v="Settled"/>
    <n v="19"/>
    <n v="15"/>
    <s v="AGT031"/>
    <s v="Health"/>
    <s v="Standard"/>
    <n v="1"/>
    <s v="Valid"/>
    <x v="0"/>
    <x v="3"/>
  </r>
  <r>
    <x v="7502"/>
    <s v="CUST00961"/>
    <s v="POL00605"/>
    <x v="4"/>
    <s v="North"/>
    <n v="147520.68"/>
    <d v="2025-03-20T00:00:00"/>
    <d v="2025-04-02T00:00:00"/>
    <s v="Settled"/>
    <n v="13"/>
    <n v="15"/>
    <s v="AGT070"/>
    <s v="Health"/>
    <s v="Fast Track"/>
    <n v="1"/>
    <s v="Valid"/>
    <x v="1"/>
    <x v="2"/>
  </r>
  <r>
    <x v="7503"/>
    <s v="CUST00260"/>
    <s v="POL01511"/>
    <x v="11"/>
    <s v="West"/>
    <n v="73305.08"/>
    <d v="2025-01-21T00:00:00"/>
    <d v="2025-01-31T00:00:00"/>
    <s v="Settled"/>
    <n v="10"/>
    <n v="10"/>
    <s v="AGT036"/>
    <s v="Motor"/>
    <s v="Manual Review"/>
    <n v="1"/>
    <s v="Valid"/>
    <x v="1"/>
    <x v="1"/>
  </r>
  <r>
    <x v="7504"/>
    <s v="CUST02119"/>
    <s v="POL00753"/>
    <x v="12"/>
    <s v="North"/>
    <n v="25505.86"/>
    <d v="2025-07-28T00:00:00"/>
    <d v="2025-07-29T00:00:00"/>
    <s v="Settled"/>
    <n v="1"/>
    <n v="7"/>
    <s v="AGT010"/>
    <s v="Travel"/>
    <s v="Standard"/>
    <n v="1"/>
    <s v="Valid"/>
    <x v="1"/>
    <x v="2"/>
  </r>
  <r>
    <x v="7505"/>
    <s v="CUST02194"/>
    <s v="POL00022"/>
    <x v="14"/>
    <s v="West"/>
    <n v="151892.45000000001"/>
    <d v="2025-11-11T00:00:00"/>
    <d v="2025-11-20T00:00:00"/>
    <s v="Settled"/>
    <n v="9"/>
    <n v="15"/>
    <s v="AGT061"/>
    <s v="Health"/>
    <s v="Standard"/>
    <n v="1"/>
    <s v="Valid"/>
    <x v="4"/>
    <x v="1"/>
  </r>
  <r>
    <x v="7506"/>
    <s v="CUST02152"/>
    <s v="POL01328"/>
    <x v="5"/>
    <s v="North"/>
    <n v="84784.49"/>
    <d v="2025-01-15T00:00:00"/>
    <d v="2025-01-31T00:00:00"/>
    <s v="Settled"/>
    <n v="16"/>
    <n v="15"/>
    <s v="AGT029"/>
    <s v="Health"/>
    <s v="Standard"/>
    <n v="1"/>
    <s v="Valid"/>
    <x v="0"/>
    <x v="2"/>
  </r>
  <r>
    <x v="7507"/>
    <s v="CUST02466"/>
    <s v="POL00182"/>
    <x v="3"/>
    <s v="West"/>
    <n v="68499.97"/>
    <d v="2025-07-21T00:00:00"/>
    <d v="2025-08-03T00:00:00"/>
    <s v="Rejected"/>
    <n v="13"/>
    <n v="10"/>
    <s v="AGT014"/>
    <s v="Motor"/>
    <s v="Manual Review"/>
    <n v="1"/>
    <s v="Valid"/>
    <x v="2"/>
    <x v="1"/>
  </r>
  <r>
    <x v="7508"/>
    <s v="CUST01733"/>
    <s v="POL01191"/>
    <x v="1"/>
    <s v="South"/>
    <n v="524744.62"/>
    <d v="2025-06-18T00:00:00"/>
    <m/>
    <s v="Pending"/>
    <n v="25"/>
    <n v="20"/>
    <s v="AGT002"/>
    <s v="Life"/>
    <s v="Manual Review"/>
    <n v="1"/>
    <s v="Valid"/>
    <x v="0"/>
    <x v="0"/>
  </r>
  <r>
    <x v="7509"/>
    <s v="CUST00344"/>
    <s v="POL02025"/>
    <x v="5"/>
    <s v="West"/>
    <n v="61376.05"/>
    <d v="2025-03-08T00:00:00"/>
    <d v="2025-03-17T00:00:00"/>
    <s v="Settled"/>
    <n v="9"/>
    <n v="15"/>
    <s v="AGT028"/>
    <s v="Health"/>
    <s v="Standard"/>
    <n v="1"/>
    <s v="Valid"/>
    <x v="3"/>
    <x v="1"/>
  </r>
  <r>
    <x v="7510"/>
    <s v="CUST01586"/>
    <s v="POL01203"/>
    <x v="11"/>
    <s v="North"/>
    <n v="30654.22"/>
    <d v="2025-08-20T00:00:00"/>
    <d v="2025-09-20T00:00:00"/>
    <s v="Settled"/>
    <n v="31"/>
    <n v="10"/>
    <s v="AGT013"/>
    <s v="Motor"/>
    <s v="Fraud Review"/>
    <n v="1"/>
    <s v="Valid"/>
    <x v="4"/>
    <x v="2"/>
  </r>
  <r>
    <x v="7511"/>
    <s v="CUST00393"/>
    <s v="POL02170"/>
    <x v="14"/>
    <s v="East"/>
    <n v="105010.91"/>
    <d v="2025-09-18T00:00:00"/>
    <m/>
    <s v="Under Review"/>
    <n v="19"/>
    <n v="15"/>
    <s v="AGT043"/>
    <s v="Health"/>
    <s v="Manual Review"/>
    <n v="1"/>
    <s v="Valid"/>
    <x v="1"/>
    <x v="3"/>
  </r>
  <r>
    <x v="7512"/>
    <s v="CUST01336"/>
    <s v="POL00944"/>
    <x v="11"/>
    <s v="South"/>
    <n v="178810.14"/>
    <d v="2025-11-06T00:00:00"/>
    <d v="2025-11-08T00:00:00"/>
    <s v="Settled"/>
    <n v="2"/>
    <n v="10"/>
    <s v="AGT035"/>
    <s v="Motor"/>
    <s v="Fast Track"/>
    <n v="1"/>
    <s v="Valid"/>
    <x v="3"/>
    <x v="0"/>
  </r>
  <r>
    <x v="7513"/>
    <s v="CUST00375"/>
    <s v="POL01286"/>
    <x v="2"/>
    <s v="North"/>
    <n v="68398.14"/>
    <d v="2025-01-26T00:00:00"/>
    <d v="2025-02-14T00:00:00"/>
    <s v="Settled"/>
    <n v="19"/>
    <n v="20"/>
    <s v="AGT053"/>
    <s v="Life"/>
    <s v="Manual Review"/>
    <n v="1"/>
    <s v="Valid"/>
    <x v="2"/>
    <x v="2"/>
  </r>
  <r>
    <x v="7514"/>
    <s v="CUST00588"/>
    <s v="POL02801"/>
    <x v="4"/>
    <s v="West"/>
    <n v="136914.42000000001"/>
    <d v="2025-03-01T00:00:00"/>
    <d v="2025-03-08T00:00:00"/>
    <s v="Settled"/>
    <n v="7"/>
    <n v="15"/>
    <s v="AGT022"/>
    <s v="Health"/>
    <s v="Standard"/>
    <n v="1"/>
    <s v="Valid"/>
    <x v="1"/>
    <x v="1"/>
  </r>
  <r>
    <x v="7515"/>
    <s v="CUST00186"/>
    <s v="POL00777"/>
    <x v="12"/>
    <s v="North"/>
    <n v="30685.91"/>
    <d v="2025-06-24T00:00:00"/>
    <d v="2025-07-04T00:00:00"/>
    <s v="Settled"/>
    <n v="10"/>
    <n v="7"/>
    <s v="AGT007"/>
    <s v="Travel"/>
    <s v="Standard"/>
    <n v="1"/>
    <s v="Valid"/>
    <x v="0"/>
    <x v="2"/>
  </r>
  <r>
    <x v="7516"/>
    <s v="CUST00286"/>
    <s v="POL01603"/>
    <x v="12"/>
    <s v="Central"/>
    <n v="21200.13"/>
    <d v="2025-09-15T00:00:00"/>
    <d v="2025-09-19T00:00:00"/>
    <s v="Settled"/>
    <n v="4"/>
    <n v="7"/>
    <s v="AGT010"/>
    <s v="Travel"/>
    <s v="Fast Track"/>
    <n v="1"/>
    <s v="Valid"/>
    <x v="0"/>
    <x v="4"/>
  </r>
  <r>
    <x v="7517"/>
    <s v="CUST01138"/>
    <s v="POL02292"/>
    <x v="4"/>
    <s v="East"/>
    <n v="55842.559999999998"/>
    <d v="2025-03-07T00:00:00"/>
    <d v="2025-03-18T00:00:00"/>
    <s v="Settled"/>
    <n v="11"/>
    <n v="15"/>
    <s v="AGT008"/>
    <s v="Health"/>
    <s v="Standard"/>
    <n v="1"/>
    <s v="Valid"/>
    <x v="2"/>
    <x v="3"/>
  </r>
  <r>
    <x v="7518"/>
    <s v="CUST00523"/>
    <s v="POL01159"/>
    <x v="7"/>
    <s v="North"/>
    <n v="53953.42"/>
    <d v="2025-04-29T00:00:00"/>
    <d v="2025-04-30T00:00:00"/>
    <s v="Settled"/>
    <n v="1"/>
    <n v="7"/>
    <s v="AGT022"/>
    <s v="Travel"/>
    <s v="Standard"/>
    <n v="1"/>
    <s v="Valid"/>
    <x v="1"/>
    <x v="2"/>
  </r>
  <r>
    <x v="7519"/>
    <s v="CUST00712"/>
    <s v="POL00974"/>
    <x v="14"/>
    <s v="Central"/>
    <n v="132234.35"/>
    <d v="2025-05-30T00:00:00"/>
    <d v="2025-06-12T00:00:00"/>
    <s v="Settled"/>
    <n v="13"/>
    <n v="15"/>
    <s v="AGT058"/>
    <s v="Health"/>
    <s v="Standard"/>
    <n v="1"/>
    <s v="Valid"/>
    <x v="0"/>
    <x v="4"/>
  </r>
  <r>
    <x v="7520"/>
    <s v="CUST02099"/>
    <s v="POL02233"/>
    <x v="9"/>
    <s v="North"/>
    <n v="56056.76"/>
    <d v="2025-08-09T00:00:00"/>
    <d v="2025-08-23T00:00:00"/>
    <s v="Settled"/>
    <n v="14"/>
    <n v="12"/>
    <s v="AGT044"/>
    <s v="Home"/>
    <s v="Manual Review"/>
    <n v="1"/>
    <s v="Valid"/>
    <x v="3"/>
    <x v="2"/>
  </r>
  <r>
    <x v="7521"/>
    <s v="CUST00803"/>
    <s v="POL00237"/>
    <x v="14"/>
    <s v="West"/>
    <n v="103612.18"/>
    <d v="2025-03-18T00:00:00"/>
    <d v="2025-04-01T00:00:00"/>
    <s v="Settled"/>
    <n v="14"/>
    <n v="15"/>
    <s v="AGT030"/>
    <s v="Health"/>
    <s v="Manual Review"/>
    <n v="1"/>
    <s v="Valid"/>
    <x v="3"/>
    <x v="1"/>
  </r>
  <r>
    <x v="7522"/>
    <s v="CUST00507"/>
    <s v="POL00850"/>
    <x v="14"/>
    <s v="South"/>
    <n v="207400.54"/>
    <d v="2025-04-09T00:00:00"/>
    <d v="2025-04-27T00:00:00"/>
    <s v="Settled"/>
    <n v="18"/>
    <n v="15"/>
    <s v="AGT020"/>
    <s v="Health"/>
    <s v="Manual Review"/>
    <n v="1"/>
    <s v="Valid"/>
    <x v="1"/>
    <x v="0"/>
  </r>
  <r>
    <x v="7523"/>
    <s v="CUST00239"/>
    <s v="POL01311"/>
    <x v="8"/>
    <s v="East"/>
    <n v="472058.93"/>
    <d v="2025-02-15T00:00:00"/>
    <d v="2025-03-09T00:00:00"/>
    <s v="Rejected"/>
    <n v="22"/>
    <n v="20"/>
    <s v="AGT014"/>
    <s v="Life"/>
    <s v="Standard"/>
    <n v="1"/>
    <s v="Valid"/>
    <x v="0"/>
    <x v="3"/>
  </r>
  <r>
    <x v="7524"/>
    <s v="CUST00717"/>
    <s v="POL00696"/>
    <x v="6"/>
    <s v="West"/>
    <n v="37201.730000000003"/>
    <d v="2025-03-12T00:00:00"/>
    <d v="2025-03-23T00:00:00"/>
    <s v="Settled"/>
    <n v="11"/>
    <n v="12"/>
    <s v="AGT012"/>
    <s v="Home"/>
    <s v="Manual Review"/>
    <n v="1"/>
    <s v="Valid"/>
    <x v="3"/>
    <x v="1"/>
  </r>
  <r>
    <x v="7525"/>
    <s v="CUST01432"/>
    <s v="POL01726"/>
    <x v="1"/>
    <s v="North"/>
    <n v="456543.29"/>
    <d v="2025-11-06T00:00:00"/>
    <d v="2025-11-21T00:00:00"/>
    <s v="Settled"/>
    <n v="15"/>
    <n v="20"/>
    <s v="AGT022"/>
    <s v="Life"/>
    <s v="Fast Track"/>
    <n v="1"/>
    <s v="Valid"/>
    <x v="1"/>
    <x v="2"/>
  </r>
  <r>
    <x v="7526"/>
    <s v="CUST01360"/>
    <s v="POL01983"/>
    <x v="1"/>
    <s v="West"/>
    <n v="133345.72"/>
    <d v="2025-09-08T00:00:00"/>
    <m/>
    <s v="Pending"/>
    <n v="19"/>
    <n v="20"/>
    <s v="AGT040"/>
    <s v="Life"/>
    <s v="Standard"/>
    <n v="1"/>
    <s v="Valid"/>
    <x v="2"/>
    <x v="1"/>
  </r>
  <r>
    <x v="7527"/>
    <s v="CUST00099"/>
    <s v="POL03091"/>
    <x v="4"/>
    <s v="North"/>
    <n v="97944.92"/>
    <d v="2025-11-04T00:00:00"/>
    <m/>
    <s v="Under Review"/>
    <n v="10"/>
    <n v="15"/>
    <s v="AGT048"/>
    <s v="Health"/>
    <s v="Standard"/>
    <n v="1"/>
    <s v="Valid"/>
    <x v="4"/>
    <x v="2"/>
  </r>
  <r>
    <x v="7528"/>
    <s v="CUST00325"/>
    <s v="POL01926"/>
    <x v="2"/>
    <s v="West"/>
    <n v="184526.66"/>
    <d v="2025-11-10T00:00:00"/>
    <d v="2025-11-18T00:00:00"/>
    <s v="Settled"/>
    <n v="8"/>
    <n v="20"/>
    <s v="AGT076"/>
    <s v="Life"/>
    <s v="Fast Track"/>
    <n v="1"/>
    <s v="Valid"/>
    <x v="4"/>
    <x v="1"/>
  </r>
  <r>
    <x v="7529"/>
    <s v="CUST00992"/>
    <s v="POL01896"/>
    <x v="12"/>
    <s v="North"/>
    <n v="38971.050000000003"/>
    <d v="2025-06-14T00:00:00"/>
    <d v="2025-06-24T00:00:00"/>
    <s v="Settled"/>
    <n v="10"/>
    <n v="7"/>
    <s v="AGT077"/>
    <s v="Travel"/>
    <s v="Standard"/>
    <n v="1"/>
    <s v="Valid"/>
    <x v="2"/>
    <x v="2"/>
  </r>
  <r>
    <x v="7530"/>
    <s v="CUST02039"/>
    <s v="POL02323"/>
    <x v="9"/>
    <s v="North"/>
    <n v="71176.03"/>
    <d v="2025-02-26T00:00:00"/>
    <d v="2025-03-08T00:00:00"/>
    <s v="Settled"/>
    <n v="10"/>
    <n v="12"/>
    <s v="AGT021"/>
    <s v="Home"/>
    <s v="Standard"/>
    <n v="1"/>
    <s v="Valid"/>
    <x v="2"/>
    <x v="2"/>
  </r>
  <r>
    <x v="7531"/>
    <s v="CUST01812"/>
    <s v="POL00667"/>
    <x v="11"/>
    <s v="North"/>
    <n v="32925.440000000002"/>
    <d v="2025-09-20T00:00:00"/>
    <d v="2025-09-28T00:00:00"/>
    <s v="Settled"/>
    <n v="8"/>
    <n v="10"/>
    <s v="AGT059"/>
    <s v="Motor"/>
    <s v="Standard"/>
    <n v="1"/>
    <s v="Valid"/>
    <x v="0"/>
    <x v="2"/>
  </r>
  <r>
    <x v="7532"/>
    <s v="CUST01054"/>
    <s v="POL01506"/>
    <x v="1"/>
    <s v="West"/>
    <n v="368143.53"/>
    <d v="2025-11-26T00:00:00"/>
    <m/>
    <s v="Pending"/>
    <n v="27"/>
    <n v="20"/>
    <s v="AGT011"/>
    <s v="Life"/>
    <s v="Manual Review"/>
    <n v="1"/>
    <s v="Valid"/>
    <x v="1"/>
    <x v="1"/>
  </r>
  <r>
    <x v="7533"/>
    <s v="CUST01555"/>
    <s v="POL02664"/>
    <x v="11"/>
    <s v="Central"/>
    <n v="70062.63"/>
    <d v="2025-03-09T00:00:00"/>
    <d v="2025-03-27T00:00:00"/>
    <s v="Settled"/>
    <n v="18"/>
    <n v="10"/>
    <s v="AGT064"/>
    <s v="Motor"/>
    <s v="Manual Review"/>
    <n v="1"/>
    <s v="Valid"/>
    <x v="0"/>
    <x v="4"/>
  </r>
  <r>
    <x v="7534"/>
    <s v="CUST00747"/>
    <s v="POL00562"/>
    <x v="14"/>
    <s v="Central"/>
    <n v="144995.24"/>
    <d v="2025-09-13T00:00:00"/>
    <d v="2025-10-11T00:00:00"/>
    <s v="Settled"/>
    <n v="28"/>
    <n v="15"/>
    <s v="AGT075"/>
    <s v="Health"/>
    <s v="Fraud Review"/>
    <n v="1"/>
    <s v="Valid"/>
    <x v="3"/>
    <x v="4"/>
  </r>
  <r>
    <x v="7535"/>
    <s v="CUST00984"/>
    <s v="POL00933"/>
    <x v="7"/>
    <s v="West"/>
    <n v="21253.58"/>
    <d v="2025-05-13T00:00:00"/>
    <d v="2025-05-14T00:00:00"/>
    <s v="Settled"/>
    <n v="1"/>
    <n v="7"/>
    <s v="AGT049"/>
    <s v="Travel"/>
    <s v="Standard"/>
    <n v="1"/>
    <s v="Valid"/>
    <x v="1"/>
    <x v="1"/>
  </r>
  <r>
    <x v="7536"/>
    <s v="CUST01519"/>
    <s v="POL00704"/>
    <x v="12"/>
    <s v="West"/>
    <n v="11213.68"/>
    <d v="2025-11-06T00:00:00"/>
    <d v="2025-11-08T00:00:00"/>
    <s v="Settled"/>
    <n v="2"/>
    <n v="7"/>
    <s v="AGT044"/>
    <s v="Travel"/>
    <s v="Standard"/>
    <n v="1"/>
    <s v="Valid"/>
    <x v="2"/>
    <x v="1"/>
  </r>
  <r>
    <x v="7537"/>
    <s v="CUST01779"/>
    <s v="POL03070"/>
    <x v="5"/>
    <s v="Central"/>
    <n v="131904.95999999999"/>
    <d v="2025-03-17T00:00:00"/>
    <m/>
    <s v="Pending"/>
    <n v="21"/>
    <n v="15"/>
    <s v="AGT030"/>
    <s v="Health"/>
    <s v="Standard"/>
    <n v="1"/>
    <s v="Valid"/>
    <x v="3"/>
    <x v="4"/>
  </r>
  <r>
    <x v="7538"/>
    <s v="CUST01588"/>
    <s v="POL01134"/>
    <x v="4"/>
    <s v="East"/>
    <n v="217703.83"/>
    <d v="2025-08-08T00:00:00"/>
    <d v="2025-08-22T00:00:00"/>
    <s v="Settled"/>
    <n v="14"/>
    <n v="15"/>
    <s v="AGT071"/>
    <s v="Health"/>
    <s v="Standard"/>
    <n v="1"/>
    <s v="Valid"/>
    <x v="1"/>
    <x v="3"/>
  </r>
  <r>
    <x v="7539"/>
    <s v="CUST02172"/>
    <s v="POL01041"/>
    <x v="11"/>
    <s v="South"/>
    <n v="44647.93"/>
    <d v="2025-01-28T00:00:00"/>
    <m/>
    <s v="Under Review"/>
    <n v="15"/>
    <n v="10"/>
    <s v="AGT077"/>
    <s v="Motor"/>
    <s v="Manual Review"/>
    <n v="1"/>
    <s v="Valid"/>
    <x v="3"/>
    <x v="0"/>
  </r>
  <r>
    <x v="7540"/>
    <s v="CUST01612"/>
    <s v="POL02610"/>
    <x v="4"/>
    <s v="West"/>
    <n v="116587.51"/>
    <d v="2025-11-07T00:00:00"/>
    <d v="2025-12-02T00:00:00"/>
    <s v="Settled"/>
    <n v="25"/>
    <n v="15"/>
    <s v="AGT057"/>
    <s v="Health"/>
    <s v="Manual Review"/>
    <n v="1"/>
    <s v="Valid"/>
    <x v="0"/>
    <x v="1"/>
  </r>
  <r>
    <x v="7541"/>
    <s v="CUST00550"/>
    <s v="POL02911"/>
    <x v="11"/>
    <s v="North"/>
    <n v="53078.74"/>
    <d v="2025-05-22T00:00:00"/>
    <d v="2025-05-31T00:00:00"/>
    <s v="Settled"/>
    <n v="9"/>
    <n v="10"/>
    <s v="AGT007"/>
    <s v="Motor"/>
    <s v="Fast Track"/>
    <n v="1"/>
    <s v="Valid"/>
    <x v="3"/>
    <x v="2"/>
  </r>
  <r>
    <x v="7542"/>
    <s v="CUST00448"/>
    <s v="POL00016"/>
    <x v="9"/>
    <s v="West"/>
    <n v="386307.69"/>
    <d v="2025-06-14T00:00:00"/>
    <d v="2025-06-27T00:00:00"/>
    <s v="Settled"/>
    <n v="13"/>
    <n v="12"/>
    <s v="AGT071"/>
    <s v="Home"/>
    <s v="Standard"/>
    <n v="1"/>
    <s v="Valid"/>
    <x v="0"/>
    <x v="1"/>
  </r>
  <r>
    <x v="7543"/>
    <s v="CUST00608"/>
    <s v="POL02813"/>
    <x v="3"/>
    <s v="South"/>
    <n v="46179.77"/>
    <d v="2025-09-06T00:00:00"/>
    <m/>
    <s v="Pending"/>
    <n v="10"/>
    <n v="10"/>
    <s v="AGT065"/>
    <s v="Motor"/>
    <s v="Standard"/>
    <n v="1"/>
    <s v="Valid"/>
    <x v="0"/>
    <x v="0"/>
  </r>
  <r>
    <x v="7544"/>
    <s v="CUST02183"/>
    <s v="POL02263"/>
    <x v="0"/>
    <s v="South"/>
    <n v="63081.52"/>
    <d v="2025-03-18T00:00:00"/>
    <d v="2025-04-07T00:00:00"/>
    <s v="Settled"/>
    <n v="20"/>
    <n v="10"/>
    <s v="AGT029"/>
    <s v="Motor"/>
    <s v="Fraud Review"/>
    <n v="1"/>
    <s v="Valid"/>
    <x v="0"/>
    <x v="0"/>
  </r>
  <r>
    <x v="7545"/>
    <s v="CUST00347"/>
    <s v="POL02765"/>
    <x v="2"/>
    <s v="West"/>
    <n v="80595.98"/>
    <d v="2025-09-06T00:00:00"/>
    <m/>
    <s v="Pending"/>
    <n v="21"/>
    <n v="20"/>
    <s v="AGT021"/>
    <s v="Life"/>
    <s v="Manual Review"/>
    <n v="1"/>
    <s v="Valid"/>
    <x v="3"/>
    <x v="1"/>
  </r>
  <r>
    <x v="7546"/>
    <s v="CUST01934"/>
    <s v="POL00278"/>
    <x v="5"/>
    <s v="North"/>
    <n v="236313.04"/>
    <d v="2025-02-08T00:00:00"/>
    <m/>
    <s v="Pending"/>
    <n v="16"/>
    <n v="15"/>
    <s v="AGT062"/>
    <s v="Health"/>
    <s v="Standard"/>
    <n v="1"/>
    <s v="Valid"/>
    <x v="3"/>
    <x v="2"/>
  </r>
  <r>
    <x v="7547"/>
    <s v="CUST00045"/>
    <s v="POL00127"/>
    <x v="4"/>
    <s v="Central"/>
    <n v="60058.33"/>
    <d v="2025-05-29T00:00:00"/>
    <d v="2025-06-14T00:00:00"/>
    <s v="Settled"/>
    <n v="16"/>
    <n v="15"/>
    <s v="AGT049"/>
    <s v="Health"/>
    <s v="Fast Track"/>
    <n v="1"/>
    <s v="Valid"/>
    <x v="1"/>
    <x v="4"/>
  </r>
  <r>
    <x v="7548"/>
    <s v="CUST01271"/>
    <s v="POL01075"/>
    <x v="6"/>
    <s v="Central"/>
    <n v="255823.24"/>
    <d v="2025-04-22T00:00:00"/>
    <d v="2025-05-14T00:00:00"/>
    <s v="Settled"/>
    <n v="22"/>
    <n v="12"/>
    <s v="AGT061"/>
    <s v="Home"/>
    <s v="Manual Review"/>
    <n v="1"/>
    <s v="Valid"/>
    <x v="4"/>
    <x v="4"/>
  </r>
  <r>
    <x v="7549"/>
    <s v="CUST02340"/>
    <s v="POL02720"/>
    <x v="3"/>
    <s v="East"/>
    <n v="42047.81"/>
    <d v="2025-05-30T00:00:00"/>
    <d v="2025-06-09T00:00:00"/>
    <s v="Settled"/>
    <n v="10"/>
    <n v="10"/>
    <s v="AGT079"/>
    <s v="Motor"/>
    <s v="Standard"/>
    <n v="1"/>
    <s v="Valid"/>
    <x v="2"/>
    <x v="3"/>
  </r>
  <r>
    <x v="7550"/>
    <s v="CUST00973"/>
    <s v="POL01596"/>
    <x v="5"/>
    <s v="West"/>
    <n v="80760"/>
    <d v="2025-07-12T00:00:00"/>
    <d v="2025-08-06T00:00:00"/>
    <s v="Settled"/>
    <n v="25"/>
    <n v="15"/>
    <s v="AGT030"/>
    <s v="Health"/>
    <s v="Fraud Review"/>
    <n v="1"/>
    <s v="Valid"/>
    <x v="1"/>
    <x v="1"/>
  </r>
  <r>
    <x v="7551"/>
    <s v="CUST02079"/>
    <s v="POL02309"/>
    <x v="14"/>
    <s v="North"/>
    <n v="51150.37"/>
    <d v="2025-07-21T00:00:00"/>
    <d v="2025-08-11T00:00:00"/>
    <s v="Settled"/>
    <n v="21"/>
    <n v="15"/>
    <s v="AGT068"/>
    <s v="Health"/>
    <s v="Manual Review"/>
    <n v="1"/>
    <s v="Valid"/>
    <x v="1"/>
    <x v="2"/>
  </r>
  <r>
    <x v="7552"/>
    <s v="CUST02273"/>
    <s v="POL00785"/>
    <x v="4"/>
    <s v="South"/>
    <n v="46299.79"/>
    <d v="2025-03-11T00:00:00"/>
    <d v="2025-03-23T00:00:00"/>
    <s v="Settled"/>
    <n v="12"/>
    <n v="15"/>
    <s v="AGT038"/>
    <s v="Health"/>
    <s v="Standard"/>
    <n v="1"/>
    <s v="Valid"/>
    <x v="2"/>
    <x v="0"/>
  </r>
  <r>
    <x v="7553"/>
    <s v="CUST01519"/>
    <s v="POL01070"/>
    <x v="0"/>
    <s v="Central"/>
    <n v="53725.18"/>
    <d v="2025-11-08T00:00:00"/>
    <d v="2025-11-18T00:00:00"/>
    <s v="Settled"/>
    <n v="10"/>
    <n v="10"/>
    <s v="AGT069"/>
    <s v="Motor"/>
    <s v="Standard"/>
    <n v="1"/>
    <s v="Valid"/>
    <x v="2"/>
    <x v="4"/>
  </r>
  <r>
    <x v="7554"/>
    <s v="CUST02240"/>
    <s v="POL02810"/>
    <x v="3"/>
    <s v="North"/>
    <n v="100530.78"/>
    <d v="2025-08-09T00:00:00"/>
    <m/>
    <s v="Pending"/>
    <n v="6"/>
    <n v="12"/>
    <s v="AGT020"/>
    <s v="Home"/>
    <s v="Standard"/>
    <n v="1"/>
    <s v="Valid"/>
    <x v="0"/>
    <x v="2"/>
  </r>
  <r>
    <x v="7555"/>
    <s v="CUST02210"/>
    <s v="POL01569"/>
    <x v="2"/>
    <s v="South"/>
    <n v="236663.57"/>
    <d v="2025-02-20T00:00:00"/>
    <d v="2025-03-14T00:00:00"/>
    <s v="Settled"/>
    <n v="22"/>
    <n v="20"/>
    <s v="AGT066"/>
    <s v="Life"/>
    <s v="Standard"/>
    <n v="1"/>
    <s v="Valid"/>
    <x v="3"/>
    <x v="0"/>
  </r>
  <r>
    <x v="7556"/>
    <s v="CUST00010"/>
    <s v="POL02495"/>
    <x v="3"/>
    <s v="South"/>
    <n v="24171.09"/>
    <d v="2025-02-22T00:00:00"/>
    <d v="2025-03-08T00:00:00"/>
    <s v="Settled"/>
    <n v="14"/>
    <n v="10"/>
    <s v="AGT057"/>
    <s v="Motor"/>
    <s v="Manual Review"/>
    <n v="1"/>
    <s v="Valid"/>
    <x v="0"/>
    <x v="0"/>
  </r>
  <r>
    <x v="7557"/>
    <s v="CUST02088"/>
    <s v="POL02048"/>
    <x v="5"/>
    <s v="West"/>
    <n v="102210.65"/>
    <d v="2025-05-16T00:00:00"/>
    <d v="2025-05-28T00:00:00"/>
    <s v="Settled"/>
    <n v="12"/>
    <n v="15"/>
    <s v="AGT037"/>
    <s v="Health"/>
    <s v="Standard"/>
    <n v="1"/>
    <s v="Valid"/>
    <x v="4"/>
    <x v="1"/>
  </r>
  <r>
    <x v="7558"/>
    <s v="CUST00747"/>
    <s v="POL00562"/>
    <x v="14"/>
    <s v="West"/>
    <n v="23825.19"/>
    <d v="2025-11-21T00:00:00"/>
    <d v="2025-11-29T00:00:00"/>
    <s v="Settled"/>
    <n v="8"/>
    <n v="15"/>
    <s v="AGT074"/>
    <s v="Health"/>
    <s v="Standard"/>
    <n v="1"/>
    <s v="Valid"/>
    <x v="3"/>
    <x v="1"/>
  </r>
  <r>
    <x v="7559"/>
    <s v="CUST02470"/>
    <s v="POL03020"/>
    <x v="2"/>
    <s v="North"/>
    <n v="240845.24"/>
    <d v="2025-10-30T00:00:00"/>
    <d v="2025-11-22T00:00:00"/>
    <s v="Settled"/>
    <n v="23"/>
    <n v="20"/>
    <s v="AGT032"/>
    <s v="Life"/>
    <s v="Manual Review"/>
    <n v="1"/>
    <s v="Valid"/>
    <x v="0"/>
    <x v="2"/>
  </r>
  <r>
    <x v="7560"/>
    <s v="CUST01723"/>
    <s v="POL03028"/>
    <x v="5"/>
    <s v="North"/>
    <n v="30427.66"/>
    <d v="2025-03-22T00:00:00"/>
    <m/>
    <s v="Pending"/>
    <n v="14"/>
    <n v="15"/>
    <s v="AGT060"/>
    <s v="Health"/>
    <s v="Standard"/>
    <n v="1"/>
    <s v="Valid"/>
    <x v="3"/>
    <x v="2"/>
  </r>
  <r>
    <x v="7561"/>
    <s v="CUST00992"/>
    <s v="POL02497"/>
    <x v="7"/>
    <s v="West"/>
    <n v="53860.35"/>
    <d v="2025-07-03T00:00:00"/>
    <d v="2025-07-17T00:00:00"/>
    <s v="Settled"/>
    <n v="14"/>
    <n v="7"/>
    <s v="AGT042"/>
    <s v="Travel"/>
    <s v="Fraud Review"/>
    <n v="1"/>
    <s v="Valid"/>
    <x v="2"/>
    <x v="1"/>
  </r>
  <r>
    <x v="7562"/>
    <s v="CUST02242"/>
    <s v="POL01503"/>
    <x v="8"/>
    <s v="North"/>
    <n v="668249.26"/>
    <d v="2025-04-20T00:00:00"/>
    <m/>
    <s v="Under Review"/>
    <n v="21"/>
    <n v="20"/>
    <s v="AGT012"/>
    <s v="Life"/>
    <s v="Manual Review"/>
    <n v="1"/>
    <s v="Valid"/>
    <x v="3"/>
    <x v="2"/>
  </r>
  <r>
    <x v="7563"/>
    <s v="CUST00526"/>
    <s v="POL01372"/>
    <x v="3"/>
    <s v="South"/>
    <n v="161612.71"/>
    <d v="2025-09-22T00:00:00"/>
    <m/>
    <s v="Pending"/>
    <n v="22"/>
    <n v="12"/>
    <s v="AGT023"/>
    <s v="Home"/>
    <s v="Manual Review"/>
    <n v="1"/>
    <s v="Valid"/>
    <x v="2"/>
    <x v="0"/>
  </r>
  <r>
    <x v="7564"/>
    <s v="CUST01826"/>
    <s v="POL00953"/>
    <x v="5"/>
    <s v="North"/>
    <n v="62370.55"/>
    <d v="2025-09-05T00:00:00"/>
    <d v="2025-09-25T00:00:00"/>
    <s v="Settled"/>
    <n v="20"/>
    <n v="15"/>
    <s v="AGT065"/>
    <s v="Health"/>
    <s v="Standard"/>
    <n v="1"/>
    <s v="Valid"/>
    <x v="1"/>
    <x v="2"/>
  </r>
  <r>
    <x v="7565"/>
    <s v="CUST01990"/>
    <s v="POL02066"/>
    <x v="11"/>
    <s v="West"/>
    <n v="40140.47"/>
    <d v="2025-06-04T00:00:00"/>
    <d v="2025-06-19T00:00:00"/>
    <s v="Settled"/>
    <n v="15"/>
    <n v="10"/>
    <s v="AGT039"/>
    <s v="Motor"/>
    <s v="Standard"/>
    <n v="1"/>
    <s v="Valid"/>
    <x v="1"/>
    <x v="1"/>
  </r>
  <r>
    <x v="7566"/>
    <s v="CUST01875"/>
    <s v="POL00993"/>
    <x v="9"/>
    <s v="North"/>
    <n v="93277.77"/>
    <d v="2025-04-27T00:00:00"/>
    <d v="2025-05-10T00:00:00"/>
    <s v="Settled"/>
    <n v="13"/>
    <n v="12"/>
    <s v="AGT069"/>
    <s v="Home"/>
    <s v="Manual Review"/>
    <n v="1"/>
    <s v="Valid"/>
    <x v="1"/>
    <x v="2"/>
  </r>
  <r>
    <x v="7567"/>
    <s v="CUST02460"/>
    <s v="POL00595"/>
    <x v="12"/>
    <s v="South"/>
    <n v="28949.54"/>
    <d v="2025-11-04T00:00:00"/>
    <d v="2025-11-10T00:00:00"/>
    <s v="Settled"/>
    <n v="6"/>
    <n v="7"/>
    <s v="AGT011"/>
    <s v="Travel"/>
    <s v="Standard"/>
    <n v="1"/>
    <s v="Valid"/>
    <x v="0"/>
    <x v="0"/>
  </r>
  <r>
    <x v="7568"/>
    <s v="CUST02242"/>
    <s v="POL00195"/>
    <x v="5"/>
    <s v="East"/>
    <n v="116321.91"/>
    <d v="2025-05-20T00:00:00"/>
    <d v="2025-06-11T00:00:00"/>
    <s v="Settled"/>
    <n v="22"/>
    <n v="15"/>
    <s v="AGT062"/>
    <s v="Health"/>
    <s v="Manual Review"/>
    <n v="1"/>
    <s v="Valid"/>
    <x v="3"/>
    <x v="3"/>
  </r>
  <r>
    <x v="7569"/>
    <s v="CUST01670"/>
    <s v="POL01357"/>
    <x v="3"/>
    <s v="North"/>
    <n v="142463.35999999999"/>
    <d v="2025-10-25T00:00:00"/>
    <d v="2025-11-02T00:00:00"/>
    <s v="Settled"/>
    <n v="8"/>
    <n v="12"/>
    <s v="AGT072"/>
    <s v="Home"/>
    <s v="Standard"/>
    <n v="1"/>
    <s v="Valid"/>
    <x v="1"/>
    <x v="2"/>
  </r>
  <r>
    <x v="7570"/>
    <s v="CUST01612"/>
    <s v="POL02610"/>
    <x v="5"/>
    <s v="Central"/>
    <n v="22595.5"/>
    <d v="2025-01-10T00:00:00"/>
    <d v="2025-01-31T00:00:00"/>
    <s v="Settled"/>
    <n v="21"/>
    <n v="15"/>
    <s v="AGT080"/>
    <s v="Health"/>
    <s v="Manual Review"/>
    <n v="1"/>
    <s v="Valid"/>
    <x v="0"/>
    <x v="4"/>
  </r>
  <r>
    <x v="7571"/>
    <s v="CUST00293"/>
    <s v="POL02533"/>
    <x v="8"/>
    <s v="Central"/>
    <n v="461359.08"/>
    <d v="2025-05-29T00:00:00"/>
    <d v="2025-06-13T00:00:00"/>
    <s v="Settled"/>
    <n v="15"/>
    <n v="20"/>
    <s v="AGT059"/>
    <s v="Life"/>
    <s v="Standard"/>
    <n v="1"/>
    <s v="Valid"/>
    <x v="0"/>
    <x v="4"/>
  </r>
  <r>
    <x v="7572"/>
    <s v="CUST01580"/>
    <s v="POL02719"/>
    <x v="1"/>
    <s v="West"/>
    <n v="385456.63"/>
    <d v="2025-07-01T00:00:00"/>
    <m/>
    <s v="Under Review"/>
    <n v="10"/>
    <n v="20"/>
    <s v="AGT038"/>
    <s v="Life"/>
    <s v="Standard"/>
    <n v="1"/>
    <s v="Valid"/>
    <x v="1"/>
    <x v="1"/>
  </r>
  <r>
    <x v="7573"/>
    <s v="CUST00429"/>
    <s v="POL01942"/>
    <x v="2"/>
    <s v="South"/>
    <n v="180475.51999999999"/>
    <d v="2025-01-02T00:00:00"/>
    <d v="2025-01-18T00:00:00"/>
    <s v="Settled"/>
    <n v="16"/>
    <n v="20"/>
    <s v="AGT005"/>
    <s v="Life"/>
    <s v="Standard"/>
    <n v="1"/>
    <s v="Valid"/>
    <x v="3"/>
    <x v="0"/>
  </r>
  <r>
    <x v="7574"/>
    <s v="CUST02175"/>
    <s v="POL02777"/>
    <x v="6"/>
    <s v="North"/>
    <n v="58650.84"/>
    <d v="2025-01-21T00:00:00"/>
    <m/>
    <s v="Under Review"/>
    <n v="18"/>
    <n v="12"/>
    <s v="AGT017"/>
    <s v="Home"/>
    <s v="Manual Review"/>
    <n v="1"/>
    <s v="Valid"/>
    <x v="0"/>
    <x v="2"/>
  </r>
  <r>
    <x v="7575"/>
    <s v="CUST00850"/>
    <s v="POL02507"/>
    <x v="14"/>
    <s v="East"/>
    <n v="88474.07"/>
    <d v="2025-07-09T00:00:00"/>
    <d v="2025-07-25T00:00:00"/>
    <s v="Settled"/>
    <n v="16"/>
    <n v="15"/>
    <s v="AGT053"/>
    <s v="Health"/>
    <s v="Standard"/>
    <n v="1"/>
    <s v="Valid"/>
    <x v="3"/>
    <x v="3"/>
  </r>
  <r>
    <x v="7576"/>
    <s v="CUST02353"/>
    <s v="POL02582"/>
    <x v="11"/>
    <s v="South"/>
    <n v="73071.42"/>
    <d v="2025-09-07T00:00:00"/>
    <d v="2025-09-18T00:00:00"/>
    <s v="Settled"/>
    <n v="11"/>
    <n v="10"/>
    <s v="AGT071"/>
    <s v="Motor"/>
    <s v="Standard"/>
    <n v="1"/>
    <s v="Valid"/>
    <x v="0"/>
    <x v="0"/>
  </r>
  <r>
    <x v="7577"/>
    <s v="CUST01061"/>
    <s v="POL01632"/>
    <x v="4"/>
    <s v="West"/>
    <n v="41526.800000000003"/>
    <d v="2025-03-10T00:00:00"/>
    <m/>
    <s v="Pending"/>
    <n v="27"/>
    <n v="15"/>
    <s v="AGT061"/>
    <s v="Health"/>
    <s v="Fraud Review"/>
    <n v="1"/>
    <s v="Valid"/>
    <x v="0"/>
    <x v="1"/>
  </r>
  <r>
    <x v="7578"/>
    <s v="CUST00816"/>
    <s v="POL00274"/>
    <x v="4"/>
    <s v="North"/>
    <n v="88281.05"/>
    <d v="2025-10-28T00:00:00"/>
    <d v="2025-11-15T00:00:00"/>
    <s v="Settled"/>
    <n v="18"/>
    <n v="15"/>
    <s v="AGT049"/>
    <s v="Health"/>
    <s v="Standard"/>
    <n v="1"/>
    <s v="Valid"/>
    <x v="2"/>
    <x v="2"/>
  </r>
  <r>
    <x v="7579"/>
    <s v="CUST01901"/>
    <s v="POL01217"/>
    <x v="5"/>
    <s v="West"/>
    <n v="95830.5"/>
    <d v="2025-03-22T00:00:00"/>
    <m/>
    <s v="Pending"/>
    <n v="23"/>
    <n v="15"/>
    <s v="AGT069"/>
    <s v="Health"/>
    <s v="Manual Review"/>
    <n v="1"/>
    <s v="Valid"/>
    <x v="0"/>
    <x v="1"/>
  </r>
  <r>
    <x v="7580"/>
    <s v="CUST01462"/>
    <s v="POL02712"/>
    <x v="3"/>
    <s v="South"/>
    <n v="113535.8"/>
    <d v="2025-01-18T00:00:00"/>
    <d v="2025-01-26T00:00:00"/>
    <s v="Settled"/>
    <n v="8"/>
    <n v="10"/>
    <s v="AGT025"/>
    <s v="Motor"/>
    <s v="Standard"/>
    <n v="1"/>
    <s v="Valid"/>
    <x v="2"/>
    <x v="0"/>
  </r>
  <r>
    <x v="7581"/>
    <s v="CUST02109"/>
    <s v="POL02377"/>
    <x v="11"/>
    <s v="East"/>
    <n v="60474.63"/>
    <d v="2025-05-24T00:00:00"/>
    <d v="2025-06-06T00:00:00"/>
    <s v="Settled"/>
    <n v="13"/>
    <n v="10"/>
    <s v="AGT027"/>
    <s v="Motor"/>
    <s v="Standard"/>
    <n v="1"/>
    <s v="Valid"/>
    <x v="2"/>
    <x v="3"/>
  </r>
  <r>
    <x v="7582"/>
    <s v="CUST01438"/>
    <s v="POL00041"/>
    <x v="9"/>
    <s v="North"/>
    <n v="29437.64"/>
    <d v="2025-02-06T00:00:00"/>
    <d v="2025-02-17T00:00:00"/>
    <s v="Settled"/>
    <n v="11"/>
    <n v="12"/>
    <s v="AGT008"/>
    <s v="Home"/>
    <s v="Standard"/>
    <n v="1"/>
    <s v="Valid"/>
    <x v="0"/>
    <x v="2"/>
  </r>
  <r>
    <x v="7583"/>
    <s v="CUST00452"/>
    <s v="POL00301"/>
    <x v="8"/>
    <s v="South"/>
    <n v="353402.31"/>
    <d v="2025-05-31T00:00:00"/>
    <d v="2025-06-09T00:00:00"/>
    <s v="Settled"/>
    <n v="9"/>
    <n v="20"/>
    <s v="AGT051"/>
    <s v="Life"/>
    <s v="Fast Track"/>
    <n v="1"/>
    <s v="Valid"/>
    <x v="0"/>
    <x v="0"/>
  </r>
  <r>
    <x v="7584"/>
    <s v="CUST01542"/>
    <s v="POL02108"/>
    <x v="4"/>
    <s v="East"/>
    <n v="28324.16"/>
    <d v="2025-01-13T00:00:00"/>
    <m/>
    <s v="Under Review"/>
    <n v="19"/>
    <n v="15"/>
    <s v="AGT015"/>
    <s v="Health"/>
    <s v="Standard"/>
    <n v="1"/>
    <s v="Valid"/>
    <x v="0"/>
    <x v="3"/>
  </r>
  <r>
    <x v="7585"/>
    <s v="CUST01428"/>
    <s v="POL03132"/>
    <x v="11"/>
    <s v="East"/>
    <n v="37409.14"/>
    <d v="2025-10-15T00:00:00"/>
    <d v="2025-10-29T00:00:00"/>
    <s v="Rejected"/>
    <n v="14"/>
    <n v="10"/>
    <s v="AGT023"/>
    <s v="Motor"/>
    <s v="Standard"/>
    <n v="1"/>
    <s v="Valid"/>
    <x v="0"/>
    <x v="3"/>
  </r>
  <r>
    <x v="7586"/>
    <s v="CUST02275"/>
    <s v="POL02341"/>
    <x v="0"/>
    <s v="Central"/>
    <n v="27014.86"/>
    <d v="2025-08-03T00:00:00"/>
    <d v="2025-08-07T00:00:00"/>
    <s v="Settled"/>
    <n v="4"/>
    <n v="10"/>
    <s v="AGT008"/>
    <s v="Motor"/>
    <s v="Standard"/>
    <n v="1"/>
    <s v="Valid"/>
    <x v="2"/>
    <x v="4"/>
  </r>
  <r>
    <x v="7587"/>
    <s v="CUST01417"/>
    <s v="POL03035"/>
    <x v="3"/>
    <s v="South"/>
    <n v="89604.1"/>
    <d v="2025-01-11T00:00:00"/>
    <m/>
    <s v="Pending"/>
    <n v="28"/>
    <n v="10"/>
    <s v="AGT068"/>
    <s v="Motor"/>
    <s v="Fraud Review"/>
    <n v="1"/>
    <s v="Valid"/>
    <x v="1"/>
    <x v="0"/>
  </r>
  <r>
    <x v="7588"/>
    <s v="CUST01765"/>
    <s v="POL00213"/>
    <x v="9"/>
    <s v="North"/>
    <n v="54297.13"/>
    <d v="2025-11-04T00:00:00"/>
    <d v="2025-11-12T00:00:00"/>
    <s v="Settled"/>
    <n v="8"/>
    <n v="12"/>
    <s v="AGT017"/>
    <s v="Home"/>
    <s v="Standard"/>
    <n v="1"/>
    <s v="Valid"/>
    <x v="0"/>
    <x v="2"/>
  </r>
  <r>
    <x v="7589"/>
    <s v="CUST01687"/>
    <s v="POL02818"/>
    <x v="7"/>
    <s v="East"/>
    <n v="57441"/>
    <d v="2025-04-09T00:00:00"/>
    <m/>
    <s v="Pending"/>
    <n v="23"/>
    <n v="7"/>
    <s v="AGT071"/>
    <s v="Travel"/>
    <s v="Fraud Review"/>
    <n v="1"/>
    <s v="Valid"/>
    <x v="2"/>
    <x v="3"/>
  </r>
  <r>
    <x v="7590"/>
    <s v="CUST01097"/>
    <s v="POL00411"/>
    <x v="11"/>
    <s v="South"/>
    <n v="30622.55"/>
    <d v="2025-06-18T00:00:00"/>
    <d v="2025-06-25T00:00:00"/>
    <s v="Settled"/>
    <n v="7"/>
    <n v="10"/>
    <s v="AGT019"/>
    <s v="Motor"/>
    <s v="Standard"/>
    <n v="1"/>
    <s v="Valid"/>
    <x v="4"/>
    <x v="0"/>
  </r>
  <r>
    <x v="7591"/>
    <s v="CUST01365"/>
    <s v="POL02830"/>
    <x v="11"/>
    <s v="Central"/>
    <n v="17559.3"/>
    <d v="2025-07-31T00:00:00"/>
    <m/>
    <s v="Pending"/>
    <n v="24"/>
    <n v="10"/>
    <s v="AGT007"/>
    <s v="Motor"/>
    <s v="Fraud Review"/>
    <n v="1"/>
    <s v="Valid"/>
    <x v="4"/>
    <x v="4"/>
  </r>
  <r>
    <x v="7592"/>
    <s v="CUST00848"/>
    <s v="POL03118"/>
    <x v="6"/>
    <s v="North"/>
    <n v="87736.11"/>
    <d v="2025-05-15T00:00:00"/>
    <d v="2025-06-01T00:00:00"/>
    <s v="Settled"/>
    <n v="17"/>
    <n v="12"/>
    <s v="AGT079"/>
    <s v="Home"/>
    <s v="Fast Track"/>
    <n v="1"/>
    <s v="Valid"/>
    <x v="1"/>
    <x v="2"/>
  </r>
  <r>
    <x v="7593"/>
    <s v="CUST00729"/>
    <s v="POL01636"/>
    <x v="0"/>
    <s v="Central"/>
    <n v="27419.33"/>
    <d v="2025-07-27T00:00:00"/>
    <d v="2025-08-06T00:00:00"/>
    <s v="Settled"/>
    <n v="10"/>
    <n v="10"/>
    <s v="AGT023"/>
    <s v="Motor"/>
    <s v="Standard"/>
    <n v="1"/>
    <s v="Valid"/>
    <x v="0"/>
    <x v="4"/>
  </r>
  <r>
    <x v="7594"/>
    <s v="CUST01006"/>
    <s v="POL01705"/>
    <x v="3"/>
    <s v="West"/>
    <n v="258852.27"/>
    <d v="2025-02-23T00:00:00"/>
    <d v="2025-03-03T00:00:00"/>
    <s v="Settled"/>
    <n v="8"/>
    <n v="12"/>
    <s v="AGT058"/>
    <s v="Home"/>
    <s v="Fast Track"/>
    <n v="1"/>
    <s v="Valid"/>
    <x v="1"/>
    <x v="1"/>
  </r>
  <r>
    <x v="7595"/>
    <s v="CUST00119"/>
    <s v="POL01594"/>
    <x v="7"/>
    <s v="North"/>
    <n v="19288.189999999999"/>
    <d v="2025-04-17T00:00:00"/>
    <m/>
    <s v="Pending"/>
    <n v="3"/>
    <n v="7"/>
    <s v="AGT009"/>
    <s v="Travel"/>
    <s v="Fast Track"/>
    <n v="1"/>
    <s v="Valid"/>
    <x v="0"/>
    <x v="2"/>
  </r>
  <r>
    <x v="7596"/>
    <s v="CUST01629"/>
    <s v="POL01771"/>
    <x v="14"/>
    <s v="South"/>
    <n v="179986.89"/>
    <d v="2025-08-15T00:00:00"/>
    <d v="2025-08-23T00:00:00"/>
    <s v="Settled"/>
    <n v="8"/>
    <n v="15"/>
    <s v="AGT015"/>
    <s v="Health"/>
    <s v="Standard"/>
    <n v="1"/>
    <s v="Valid"/>
    <x v="0"/>
    <x v="0"/>
  </r>
  <r>
    <x v="7597"/>
    <s v="CUST00965"/>
    <s v="POL02625"/>
    <x v="5"/>
    <s v="East"/>
    <n v="69672.83"/>
    <d v="2025-03-01T00:00:00"/>
    <m/>
    <s v="Under Review"/>
    <n v="23"/>
    <n v="15"/>
    <s v="AGT032"/>
    <s v="Health"/>
    <s v="Manual Review"/>
    <n v="1"/>
    <s v="Valid"/>
    <x v="0"/>
    <x v="3"/>
  </r>
  <r>
    <x v="7598"/>
    <s v="CUST00234"/>
    <s v="POL00901"/>
    <x v="0"/>
    <s v="East"/>
    <n v="81933.320000000007"/>
    <d v="2025-04-16T00:00:00"/>
    <d v="2025-05-02T00:00:00"/>
    <s v="Settled"/>
    <n v="16"/>
    <n v="10"/>
    <s v="AGT061"/>
    <s v="Motor"/>
    <s v="Manual Review"/>
    <n v="1"/>
    <s v="Valid"/>
    <x v="3"/>
    <x v="3"/>
  </r>
  <r>
    <x v="7599"/>
    <s v="CUST02227"/>
    <s v="POL00907"/>
    <x v="8"/>
    <s v="South"/>
    <n v="212660.83"/>
    <d v="2025-04-03T00:00:00"/>
    <d v="2025-05-07T00:00:00"/>
    <s v="Settled"/>
    <n v="34"/>
    <n v="20"/>
    <s v="AGT001"/>
    <s v="Life"/>
    <s v="Fraud Review"/>
    <n v="1"/>
    <s v="Valid"/>
    <x v="0"/>
    <x v="0"/>
  </r>
  <r>
    <x v="7600"/>
    <s v="CUST02273"/>
    <s v="POL03100"/>
    <x v="4"/>
    <s v="East"/>
    <n v="398536.03"/>
    <d v="2025-02-11T00:00:00"/>
    <d v="2025-03-04T00:00:00"/>
    <s v="Settled"/>
    <n v="21"/>
    <n v="15"/>
    <s v="AGT051"/>
    <s v="Health"/>
    <s v="Manual Review"/>
    <n v="1"/>
    <s v="Valid"/>
    <x v="2"/>
    <x v="3"/>
  </r>
  <r>
    <x v="7601"/>
    <s v="CUST02340"/>
    <s v="POL02720"/>
    <x v="11"/>
    <s v="West"/>
    <n v="30803.82"/>
    <d v="2025-10-26T00:00:00"/>
    <d v="2025-11-08T00:00:00"/>
    <s v="Settled"/>
    <n v="13"/>
    <n v="10"/>
    <s v="AGT063"/>
    <s v="Motor"/>
    <s v="Manual Review"/>
    <n v="1"/>
    <s v="Valid"/>
    <x v="2"/>
    <x v="1"/>
  </r>
  <r>
    <x v="7602"/>
    <s v="CUST00625"/>
    <s v="POL01729"/>
    <x v="1"/>
    <s v="East"/>
    <n v="41258.15"/>
    <d v="2025-11-25T00:00:00"/>
    <d v="2025-12-10T00:00:00"/>
    <s v="Settled"/>
    <n v="15"/>
    <n v="20"/>
    <s v="AGT009"/>
    <s v="Life"/>
    <s v="Standard"/>
    <n v="1"/>
    <s v="Valid"/>
    <x v="2"/>
    <x v="3"/>
  </r>
  <r>
    <x v="7603"/>
    <s v="CUST01415"/>
    <s v="POL00643"/>
    <x v="4"/>
    <s v="East"/>
    <n v="100663.13"/>
    <d v="2025-03-29T00:00:00"/>
    <d v="2025-04-25T00:00:00"/>
    <s v="Settled"/>
    <n v="27"/>
    <n v="15"/>
    <s v="AGT035"/>
    <s v="Health"/>
    <s v="Fraud Review"/>
    <n v="1"/>
    <s v="Valid"/>
    <x v="3"/>
    <x v="3"/>
  </r>
  <r>
    <x v="7604"/>
    <s v="CUST01329"/>
    <s v="POL03058"/>
    <x v="1"/>
    <s v="Central"/>
    <n v="154095.32999999999"/>
    <d v="2025-10-13T00:00:00"/>
    <d v="2025-10-24T00:00:00"/>
    <s v="Settled"/>
    <n v="11"/>
    <n v="20"/>
    <s v="AGT076"/>
    <s v="Life"/>
    <s v="Standard"/>
    <n v="1"/>
    <s v="Valid"/>
    <x v="4"/>
    <x v="4"/>
  </r>
  <r>
    <x v="7605"/>
    <s v="CUST01577"/>
    <s v="POL02814"/>
    <x v="6"/>
    <s v="East"/>
    <n v="125621.77"/>
    <d v="2025-06-14T00:00:00"/>
    <m/>
    <s v="Pending"/>
    <n v="10"/>
    <n v="12"/>
    <s v="AGT043"/>
    <s v="Home"/>
    <s v="Manual Review"/>
    <n v="1"/>
    <s v="Valid"/>
    <x v="0"/>
    <x v="3"/>
  </r>
  <r>
    <x v="7606"/>
    <s v="CUST02323"/>
    <s v="POL01051"/>
    <x v="11"/>
    <s v="South"/>
    <n v="62136.59"/>
    <d v="2025-03-21T00:00:00"/>
    <d v="2025-03-28T00:00:00"/>
    <s v="Settled"/>
    <n v="7"/>
    <n v="10"/>
    <s v="AGT061"/>
    <s v="Motor"/>
    <s v="Standard"/>
    <n v="1"/>
    <s v="Valid"/>
    <x v="0"/>
    <x v="0"/>
  </r>
  <r>
    <x v="7607"/>
    <s v="CUST02122"/>
    <s v="POL01732"/>
    <x v="2"/>
    <s v="South"/>
    <n v="212654.86"/>
    <d v="2025-11-11T00:00:00"/>
    <d v="2025-12-07T00:00:00"/>
    <s v="Settled"/>
    <n v="26"/>
    <n v="20"/>
    <s v="AGT060"/>
    <s v="Life"/>
    <s v="Fraud Review"/>
    <n v="1"/>
    <s v="Valid"/>
    <x v="4"/>
    <x v="0"/>
  </r>
  <r>
    <x v="7608"/>
    <s v="CUST01306"/>
    <s v="POL01343"/>
    <x v="3"/>
    <s v="North"/>
    <n v="84433.46"/>
    <d v="2025-02-13T00:00:00"/>
    <d v="2025-03-16T00:00:00"/>
    <s v="Rejected"/>
    <n v="31"/>
    <n v="12"/>
    <s v="AGT034"/>
    <s v="Home"/>
    <s v="Fraud Review"/>
    <n v="1"/>
    <s v="Valid"/>
    <x v="2"/>
    <x v="2"/>
  </r>
  <r>
    <x v="7609"/>
    <s v="CUST00990"/>
    <s v="POL02699"/>
    <x v="3"/>
    <s v="South"/>
    <n v="84808.76"/>
    <d v="2025-02-09T00:00:00"/>
    <d v="2025-02-16T00:00:00"/>
    <s v="Settled"/>
    <n v="7"/>
    <n v="10"/>
    <s v="AGT057"/>
    <s v="Motor"/>
    <s v="Standard"/>
    <n v="1"/>
    <s v="Valid"/>
    <x v="1"/>
    <x v="0"/>
  </r>
  <r>
    <x v="7610"/>
    <s v="CUST01333"/>
    <s v="POL02200"/>
    <x v="6"/>
    <s v="South"/>
    <n v="86978.1"/>
    <d v="2025-05-18T00:00:00"/>
    <m/>
    <s v="Pending"/>
    <n v="26"/>
    <n v="12"/>
    <s v="AGT076"/>
    <s v="Home"/>
    <s v="Fraud Review"/>
    <n v="1"/>
    <s v="Valid"/>
    <x v="3"/>
    <x v="0"/>
  </r>
  <r>
    <x v="7611"/>
    <s v="CUST01775"/>
    <s v="POL01579"/>
    <x v="6"/>
    <s v="West"/>
    <n v="99602.46"/>
    <d v="2025-10-18T00:00:00"/>
    <m/>
    <s v="Pending"/>
    <n v="29"/>
    <n v="12"/>
    <s v="AGT026"/>
    <s v="Home"/>
    <s v="Fraud Review"/>
    <n v="1"/>
    <s v="Valid"/>
    <x v="2"/>
    <x v="1"/>
  </r>
  <r>
    <x v="7612"/>
    <s v="CUST01358"/>
    <s v="POL03098"/>
    <x v="9"/>
    <s v="North"/>
    <n v="79590.990000000005"/>
    <d v="2025-04-10T00:00:00"/>
    <d v="2025-04-16T00:00:00"/>
    <s v="Settled"/>
    <n v="6"/>
    <n v="12"/>
    <s v="AGT004"/>
    <s v="Home"/>
    <s v="Standard"/>
    <n v="1"/>
    <s v="Valid"/>
    <x v="3"/>
    <x v="2"/>
  </r>
  <r>
    <x v="7613"/>
    <s v="CUST01442"/>
    <s v="POL01947"/>
    <x v="12"/>
    <s v="West"/>
    <n v="86456.94"/>
    <d v="2025-09-06T00:00:00"/>
    <m/>
    <s v="Pending"/>
    <n v="3"/>
    <n v="7"/>
    <s v="AGT063"/>
    <s v="Travel"/>
    <s v="Standard"/>
    <n v="1"/>
    <s v="Valid"/>
    <x v="2"/>
    <x v="1"/>
  </r>
  <r>
    <x v="7614"/>
    <s v="CUST01864"/>
    <s v="POL01549"/>
    <x v="3"/>
    <s v="North"/>
    <n v="152265.82"/>
    <d v="2025-10-19T00:00:00"/>
    <d v="2025-11-05T00:00:00"/>
    <s v="Settled"/>
    <n v="17"/>
    <n v="10"/>
    <s v="AGT026"/>
    <s v="Motor"/>
    <s v="Standard"/>
    <n v="1"/>
    <s v="Valid"/>
    <x v="4"/>
    <x v="2"/>
  </r>
  <r>
    <x v="7615"/>
    <s v="CUST01813"/>
    <s v="POL02966"/>
    <x v="3"/>
    <s v="North"/>
    <n v="42241.56"/>
    <d v="2025-06-12T00:00:00"/>
    <d v="2025-06-30T00:00:00"/>
    <s v="Settled"/>
    <n v="18"/>
    <n v="12"/>
    <s v="AGT052"/>
    <s v="Home"/>
    <s v="Standard"/>
    <n v="1"/>
    <s v="Valid"/>
    <x v="3"/>
    <x v="2"/>
  </r>
  <r>
    <x v="7616"/>
    <s v="CUST00367"/>
    <s v="POL01440"/>
    <x v="15"/>
    <s v="South"/>
    <n v="65107.49"/>
    <d v="2025-02-12T00:00:00"/>
    <m/>
    <s v="Pending"/>
    <n v="30"/>
    <n v="10"/>
    <s v="AGT013"/>
    <s v="Motor"/>
    <s v="Fraud Review"/>
    <n v="1"/>
    <s v="Valid"/>
    <x v="3"/>
    <x v="0"/>
  </r>
  <r>
    <x v="7617"/>
    <s v="CUST01107"/>
    <s v="POL01339"/>
    <x v="10"/>
    <s v="East"/>
    <n v="17667.72"/>
    <d v="2025-11-13T00:00:00"/>
    <m/>
    <s v="Under Review"/>
    <n v="6"/>
    <n v="7"/>
    <s v="AGT018"/>
    <s v="Travel"/>
    <s v="Standard"/>
    <n v="1"/>
    <s v="Valid"/>
    <x v="2"/>
    <x v="3"/>
  </r>
  <r>
    <x v="7618"/>
    <s v="CUST02269"/>
    <s v="POL01244"/>
    <x v="5"/>
    <s v="North"/>
    <n v="37835.47"/>
    <d v="2025-09-27T00:00:00"/>
    <m/>
    <s v="Pending"/>
    <n v="21"/>
    <n v="15"/>
    <s v="AGT061"/>
    <s v="Health"/>
    <s v="Manual Review"/>
    <n v="1"/>
    <s v="Valid"/>
    <x v="2"/>
    <x v="2"/>
  </r>
  <r>
    <x v="7619"/>
    <s v="CUST00443"/>
    <s v="POL00705"/>
    <x v="3"/>
    <s v="North"/>
    <n v="13757.06"/>
    <d v="2025-01-25T00:00:00"/>
    <d v="2025-02-02T00:00:00"/>
    <s v="Settled"/>
    <n v="8"/>
    <n v="12"/>
    <s v="AGT003"/>
    <s v="Home"/>
    <s v="Standard"/>
    <n v="1"/>
    <s v="Valid"/>
    <x v="0"/>
    <x v="2"/>
  </r>
  <r>
    <x v="7620"/>
    <s v="CUST01639"/>
    <s v="POL00894"/>
    <x v="14"/>
    <s v="East"/>
    <n v="68793.37"/>
    <d v="2025-07-13T00:00:00"/>
    <d v="2025-08-01T00:00:00"/>
    <s v="Settled"/>
    <n v="19"/>
    <n v="15"/>
    <s v="AGT040"/>
    <s v="Health"/>
    <s v="Standard"/>
    <n v="1"/>
    <s v="Valid"/>
    <x v="0"/>
    <x v="3"/>
  </r>
  <r>
    <x v="7621"/>
    <s v="CUST01212"/>
    <s v="POL00292"/>
    <x v="4"/>
    <s v="South"/>
    <n v="72314.53"/>
    <d v="2025-10-13T00:00:00"/>
    <d v="2025-11-04T00:00:00"/>
    <s v="Settled"/>
    <n v="22"/>
    <n v="15"/>
    <s v="AGT061"/>
    <s v="Health"/>
    <s v="Manual Review"/>
    <n v="1"/>
    <s v="Valid"/>
    <x v="0"/>
    <x v="0"/>
  </r>
  <r>
    <x v="7622"/>
    <s v="CUST00114"/>
    <s v="POL02331"/>
    <x v="7"/>
    <s v="South"/>
    <n v="72423.66"/>
    <d v="2025-07-09T00:00:00"/>
    <m/>
    <s v="Pending"/>
    <n v="1"/>
    <n v="7"/>
    <s v="AGT038"/>
    <s v="Travel"/>
    <s v="Standard"/>
    <n v="1"/>
    <s v="Valid"/>
    <x v="0"/>
    <x v="0"/>
  </r>
  <r>
    <x v="7623"/>
    <s v="CUST01420"/>
    <s v="POL01888"/>
    <x v="4"/>
    <s v="South"/>
    <n v="167919.34"/>
    <d v="2025-03-08T00:00:00"/>
    <m/>
    <s v="Pending"/>
    <n v="9"/>
    <n v="15"/>
    <s v="AGT014"/>
    <s v="Health"/>
    <s v="Fast Track"/>
    <n v="1"/>
    <s v="Valid"/>
    <x v="3"/>
    <x v="0"/>
  </r>
  <r>
    <x v="7624"/>
    <s v="CUST02435"/>
    <s v="POL02985"/>
    <x v="14"/>
    <s v="South"/>
    <n v="117019.72"/>
    <d v="2025-11-09T00:00:00"/>
    <m/>
    <s v="Under Review"/>
    <n v="7"/>
    <n v="15"/>
    <s v="AGT051"/>
    <s v="Health"/>
    <s v="Standard"/>
    <n v="1"/>
    <s v="Valid"/>
    <x v="0"/>
    <x v="0"/>
  </r>
  <r>
    <x v="7625"/>
    <s v="CUST01962"/>
    <s v="POL01956"/>
    <x v="11"/>
    <s v="North"/>
    <n v="105006.53"/>
    <d v="2025-04-29T00:00:00"/>
    <d v="2025-05-18T00:00:00"/>
    <s v="Rejected"/>
    <n v="19"/>
    <n v="10"/>
    <s v="AGT010"/>
    <s v="Motor"/>
    <s v="Manual Review"/>
    <n v="1"/>
    <s v="Valid"/>
    <x v="3"/>
    <x v="2"/>
  </r>
  <r>
    <x v="7626"/>
    <s v="CUST00300"/>
    <s v="POL00258"/>
    <x v="14"/>
    <s v="South"/>
    <n v="147859.89000000001"/>
    <d v="2025-01-01T00:00:00"/>
    <d v="2025-01-14T00:00:00"/>
    <s v="Settled"/>
    <n v="13"/>
    <n v="15"/>
    <s v="AGT047"/>
    <s v="Health"/>
    <s v="Manual Review"/>
    <n v="1"/>
    <s v="Valid"/>
    <x v="0"/>
    <x v="0"/>
  </r>
  <r>
    <x v="7627"/>
    <s v="CUST00758"/>
    <s v="POL01987"/>
    <x v="8"/>
    <s v="East"/>
    <n v="411876.06"/>
    <d v="2025-02-10T00:00:00"/>
    <m/>
    <s v="Pending"/>
    <n v="30"/>
    <n v="20"/>
    <s v="AGT034"/>
    <s v="Life"/>
    <s v="Manual Review"/>
    <n v="1"/>
    <s v="Valid"/>
    <x v="3"/>
    <x v="3"/>
  </r>
  <r>
    <x v="7628"/>
    <s v="CUST01758"/>
    <s v="POL00561"/>
    <x v="14"/>
    <s v="East"/>
    <n v="209085.55"/>
    <d v="2025-06-03T00:00:00"/>
    <m/>
    <s v="Pending"/>
    <n v="28"/>
    <n v="15"/>
    <s v="AGT044"/>
    <s v="Health"/>
    <s v="Manual Review"/>
    <n v="1"/>
    <s v="Valid"/>
    <x v="1"/>
    <x v="3"/>
  </r>
  <r>
    <x v="7629"/>
    <s v="CUST00218"/>
    <s v="POL00119"/>
    <x v="3"/>
    <s v="Central"/>
    <n v="28478.82"/>
    <d v="2025-06-15T00:00:00"/>
    <d v="2025-06-26T00:00:00"/>
    <s v="Settled"/>
    <n v="11"/>
    <n v="10"/>
    <s v="AGT074"/>
    <s v="Motor"/>
    <s v="Standard"/>
    <n v="1"/>
    <s v="Valid"/>
    <x v="4"/>
    <x v="4"/>
  </r>
  <r>
    <x v="7630"/>
    <s v="CUST00097"/>
    <s v="POL02121"/>
    <x v="11"/>
    <s v="West"/>
    <n v="47350.06"/>
    <d v="2025-07-27T00:00:00"/>
    <d v="2025-08-21T00:00:00"/>
    <s v="Settled"/>
    <n v="25"/>
    <n v="10"/>
    <s v="AGT071"/>
    <s v="Motor"/>
    <s v="Fraud Review"/>
    <n v="1"/>
    <s v="Valid"/>
    <x v="2"/>
    <x v="1"/>
  </r>
  <r>
    <x v="7631"/>
    <s v="CUST01476"/>
    <s v="POL00088"/>
    <x v="11"/>
    <s v="North"/>
    <n v="43197.29"/>
    <d v="2025-02-26T00:00:00"/>
    <d v="2025-03-15T00:00:00"/>
    <s v="Rejected"/>
    <n v="17"/>
    <n v="10"/>
    <s v="AGT058"/>
    <s v="Motor"/>
    <s v="Manual Review"/>
    <n v="1"/>
    <s v="Valid"/>
    <x v="2"/>
    <x v="2"/>
  </r>
  <r>
    <x v="7632"/>
    <s v="CUST01630"/>
    <s v="POL01310"/>
    <x v="1"/>
    <s v="South"/>
    <n v="209626.85"/>
    <d v="2025-02-03T00:00:00"/>
    <d v="2025-03-13T00:00:00"/>
    <s v="Rejected"/>
    <n v="38"/>
    <n v="20"/>
    <s v="AGT040"/>
    <s v="Life"/>
    <s v="Fraud Review"/>
    <n v="1"/>
    <s v="Valid"/>
    <x v="4"/>
    <x v="0"/>
  </r>
  <r>
    <x v="7633"/>
    <s v="CUST01919"/>
    <s v="POL02866"/>
    <x v="6"/>
    <s v="Central"/>
    <n v="99675.75"/>
    <d v="2025-03-27T00:00:00"/>
    <d v="2025-04-04T00:00:00"/>
    <s v="Settled"/>
    <n v="8"/>
    <n v="12"/>
    <s v="AGT064"/>
    <s v="Home"/>
    <s v="Standard"/>
    <n v="1"/>
    <s v="Valid"/>
    <x v="2"/>
    <x v="4"/>
  </r>
  <r>
    <x v="7634"/>
    <s v="CUST01251"/>
    <s v="POL00820"/>
    <x v="6"/>
    <s v="South"/>
    <n v="317873.94"/>
    <d v="2025-01-19T00:00:00"/>
    <d v="2025-01-29T00:00:00"/>
    <s v="Settled"/>
    <n v="10"/>
    <n v="12"/>
    <s v="AGT009"/>
    <s v="Home"/>
    <s v="Standard"/>
    <n v="1"/>
    <s v="Valid"/>
    <x v="2"/>
    <x v="0"/>
  </r>
  <r>
    <x v="7635"/>
    <s v="CUST02024"/>
    <s v="POL02226"/>
    <x v="14"/>
    <s v="East"/>
    <n v="152113.23000000001"/>
    <d v="2025-01-20T00:00:00"/>
    <m/>
    <s v="Pending"/>
    <n v="7"/>
    <n v="15"/>
    <s v="AGT022"/>
    <s v="Health"/>
    <s v="Standard"/>
    <n v="1"/>
    <s v="Valid"/>
    <x v="4"/>
    <x v="3"/>
  </r>
  <r>
    <x v="7636"/>
    <s v="CUST01726"/>
    <s v="POL01206"/>
    <x v="11"/>
    <s v="West"/>
    <n v="143943.07999999999"/>
    <d v="2025-08-02T00:00:00"/>
    <m/>
    <s v="Under Review"/>
    <n v="7"/>
    <n v="10"/>
    <s v="AGT038"/>
    <s v="Motor"/>
    <s v="Standard"/>
    <n v="1"/>
    <s v="Valid"/>
    <x v="4"/>
    <x v="1"/>
  </r>
  <r>
    <x v="7637"/>
    <s v="CUST01873"/>
    <s v="POL00363"/>
    <x v="3"/>
    <s v="East"/>
    <n v="61789.53"/>
    <d v="2025-04-12T00:00:00"/>
    <d v="2025-04-19T00:00:00"/>
    <s v="Settled"/>
    <n v="7"/>
    <n v="10"/>
    <s v="AGT067"/>
    <s v="Motor"/>
    <s v="Standard"/>
    <n v="1"/>
    <s v="Valid"/>
    <x v="1"/>
    <x v="3"/>
  </r>
  <r>
    <x v="7638"/>
    <s v="CUST00147"/>
    <s v="POL00631"/>
    <x v="4"/>
    <s v="North"/>
    <n v="78458.460000000006"/>
    <d v="2025-02-22T00:00:00"/>
    <d v="2025-02-28T00:00:00"/>
    <s v="Settled"/>
    <n v="6"/>
    <n v="15"/>
    <s v="AGT031"/>
    <s v="Health"/>
    <s v="Standard"/>
    <n v="1"/>
    <s v="Valid"/>
    <x v="0"/>
    <x v="2"/>
  </r>
  <r>
    <x v="7639"/>
    <s v="CUST00027"/>
    <s v="POL00239"/>
    <x v="4"/>
    <s v="North"/>
    <n v="123790.7"/>
    <d v="2025-02-24T00:00:00"/>
    <d v="2025-03-02T00:00:00"/>
    <s v="Settled"/>
    <n v="6"/>
    <n v="15"/>
    <s v="AGT034"/>
    <s v="Health"/>
    <s v="Standard"/>
    <n v="1"/>
    <s v="Valid"/>
    <x v="4"/>
    <x v="2"/>
  </r>
  <r>
    <x v="7640"/>
    <s v="CUST00127"/>
    <s v="POL00483"/>
    <x v="2"/>
    <s v="North"/>
    <n v="397269.64"/>
    <d v="2025-09-25T00:00:00"/>
    <d v="2025-10-12T00:00:00"/>
    <s v="Settled"/>
    <n v="17"/>
    <n v="20"/>
    <s v="AGT077"/>
    <s v="Life"/>
    <s v="Standard"/>
    <n v="1"/>
    <s v="Valid"/>
    <x v="1"/>
    <x v="2"/>
  </r>
  <r>
    <x v="7641"/>
    <s v="CUST01975"/>
    <s v="POL00518"/>
    <x v="11"/>
    <s v="North"/>
    <n v="86041.24"/>
    <d v="2025-08-17T00:00:00"/>
    <d v="2025-08-27T00:00:00"/>
    <s v="Settled"/>
    <n v="10"/>
    <n v="10"/>
    <s v="AGT079"/>
    <s v="Motor"/>
    <s v="Standard"/>
    <n v="1"/>
    <s v="Valid"/>
    <x v="1"/>
    <x v="2"/>
  </r>
  <r>
    <x v="7642"/>
    <s v="CUST00825"/>
    <s v="POL02827"/>
    <x v="3"/>
    <s v="North"/>
    <n v="496429.36"/>
    <d v="2025-01-16T00:00:00"/>
    <d v="2025-02-14T00:00:00"/>
    <s v="Settled"/>
    <n v="29"/>
    <n v="12"/>
    <s v="AGT004"/>
    <s v="Home"/>
    <s v="Fraud Review"/>
    <n v="1"/>
    <s v="Valid"/>
    <x v="1"/>
    <x v="2"/>
  </r>
  <r>
    <x v="7643"/>
    <s v="CUST02312"/>
    <s v="POL02583"/>
    <x v="14"/>
    <s v="West"/>
    <n v="124394.36"/>
    <d v="2025-08-02T00:00:00"/>
    <d v="2025-08-14T00:00:00"/>
    <s v="Settled"/>
    <n v="12"/>
    <n v="15"/>
    <s v="AGT046"/>
    <s v="Health"/>
    <s v="Fast Track"/>
    <n v="1"/>
    <s v="Valid"/>
    <x v="0"/>
    <x v="1"/>
  </r>
  <r>
    <x v="7644"/>
    <s v="CUST02266"/>
    <s v="POL01131"/>
    <x v="3"/>
    <s v="South"/>
    <n v="38968.94"/>
    <d v="2025-07-25T00:00:00"/>
    <d v="2025-08-06T00:00:00"/>
    <s v="Settled"/>
    <n v="12"/>
    <n v="10"/>
    <s v="AGT056"/>
    <s v="Motor"/>
    <s v="Standard"/>
    <n v="1"/>
    <s v="Valid"/>
    <x v="3"/>
    <x v="0"/>
  </r>
  <r>
    <x v="7645"/>
    <s v="CUST00934"/>
    <s v="POL02314"/>
    <x v="4"/>
    <s v="North"/>
    <n v="53791.19"/>
    <d v="2025-08-11T00:00:00"/>
    <d v="2025-08-18T00:00:00"/>
    <s v="Settled"/>
    <n v="7"/>
    <n v="15"/>
    <s v="AGT049"/>
    <s v="Health"/>
    <s v="Standard"/>
    <n v="1"/>
    <s v="Valid"/>
    <x v="3"/>
    <x v="2"/>
  </r>
  <r>
    <x v="7646"/>
    <s v="CUST00296"/>
    <s v="POL00654"/>
    <x v="11"/>
    <s v="North"/>
    <n v="112347.29"/>
    <d v="2025-09-21T00:00:00"/>
    <m/>
    <s v="Under Review"/>
    <n v="11"/>
    <n v="10"/>
    <s v="AGT078"/>
    <s v="Motor"/>
    <s v="Standard"/>
    <n v="1"/>
    <s v="Valid"/>
    <x v="1"/>
    <x v="2"/>
  </r>
  <r>
    <x v="7647"/>
    <s v="CUST01434"/>
    <s v="POL02044"/>
    <x v="14"/>
    <s v="Central"/>
    <n v="139645.84"/>
    <d v="2025-08-14T00:00:00"/>
    <d v="2025-09-12T00:00:00"/>
    <s v="Settled"/>
    <n v="29"/>
    <n v="15"/>
    <s v="AGT074"/>
    <s v="Health"/>
    <s v="Fraud Review"/>
    <n v="1"/>
    <s v="Valid"/>
    <x v="2"/>
    <x v="4"/>
  </r>
  <r>
    <x v="7648"/>
    <s v="CUST01362"/>
    <s v="POL00648"/>
    <x v="5"/>
    <s v="North"/>
    <n v="160585.51"/>
    <d v="2025-08-26T00:00:00"/>
    <d v="2025-09-05T00:00:00"/>
    <s v="Settled"/>
    <n v="10"/>
    <n v="15"/>
    <s v="AGT021"/>
    <s v="Health"/>
    <s v="Fast Track"/>
    <n v="1"/>
    <s v="Valid"/>
    <x v="2"/>
    <x v="2"/>
  </r>
  <r>
    <x v="7649"/>
    <s v="CUST02247"/>
    <s v="POL02051"/>
    <x v="9"/>
    <s v="South"/>
    <n v="154324.07"/>
    <d v="2025-02-04T00:00:00"/>
    <d v="2025-02-19T00:00:00"/>
    <s v="Settled"/>
    <n v="15"/>
    <n v="12"/>
    <s v="AGT076"/>
    <s v="Home"/>
    <s v="Standard"/>
    <n v="1"/>
    <s v="Valid"/>
    <x v="1"/>
    <x v="0"/>
  </r>
  <r>
    <x v="7650"/>
    <s v="CUST02050"/>
    <s v="POL01145"/>
    <x v="8"/>
    <s v="East"/>
    <n v="152585.01"/>
    <d v="2025-11-04T00:00:00"/>
    <d v="2025-11-22T00:00:00"/>
    <s v="Settled"/>
    <n v="18"/>
    <n v="20"/>
    <s v="AGT034"/>
    <s v="Life"/>
    <s v="Standard"/>
    <n v="1"/>
    <s v="Valid"/>
    <x v="3"/>
    <x v="3"/>
  </r>
  <r>
    <x v="7651"/>
    <s v="CUST01865"/>
    <s v="POL02749"/>
    <x v="8"/>
    <s v="North"/>
    <n v="814543.02"/>
    <d v="2025-03-13T00:00:00"/>
    <d v="2025-04-04T00:00:00"/>
    <s v="Settled"/>
    <n v="22"/>
    <n v="20"/>
    <s v="AGT002"/>
    <s v="Life"/>
    <s v="Standard"/>
    <n v="1"/>
    <s v="Valid"/>
    <x v="0"/>
    <x v="2"/>
  </r>
  <r>
    <x v="7652"/>
    <s v="CUST01788"/>
    <s v="POL02673"/>
    <x v="14"/>
    <s v="North"/>
    <n v="203470.88"/>
    <d v="2025-09-11T00:00:00"/>
    <d v="2025-09-25T00:00:00"/>
    <s v="Settled"/>
    <n v="14"/>
    <n v="15"/>
    <s v="AGT029"/>
    <s v="Health"/>
    <s v="Standard"/>
    <n v="1"/>
    <s v="Valid"/>
    <x v="2"/>
    <x v="2"/>
  </r>
  <r>
    <x v="7653"/>
    <s v="CUST01496"/>
    <s v="POL01068"/>
    <x v="1"/>
    <s v="North"/>
    <n v="233488"/>
    <d v="2025-09-04T00:00:00"/>
    <d v="2025-09-24T00:00:00"/>
    <s v="Settled"/>
    <n v="20"/>
    <n v="20"/>
    <s v="AGT019"/>
    <s v="Life"/>
    <s v="Standard"/>
    <n v="1"/>
    <s v="Valid"/>
    <x v="2"/>
    <x v="2"/>
  </r>
  <r>
    <x v="7654"/>
    <s v="CUST02333"/>
    <s v="POL00132"/>
    <x v="8"/>
    <s v="Central"/>
    <n v="380697.66"/>
    <d v="2025-06-11T00:00:00"/>
    <d v="2025-07-11T00:00:00"/>
    <s v="Settled"/>
    <n v="30"/>
    <n v="20"/>
    <s v="AGT075"/>
    <s v="Life"/>
    <s v="Manual Review"/>
    <n v="1"/>
    <s v="Valid"/>
    <x v="0"/>
    <x v="4"/>
  </r>
  <r>
    <x v="7655"/>
    <s v="CUST00026"/>
    <s v="POL01032"/>
    <x v="5"/>
    <s v="East"/>
    <n v="95911.37"/>
    <d v="2025-06-11T00:00:00"/>
    <d v="2025-06-26T00:00:00"/>
    <s v="Settled"/>
    <n v="15"/>
    <n v="15"/>
    <s v="AGT050"/>
    <s v="Health"/>
    <s v="Standard"/>
    <n v="1"/>
    <s v="Valid"/>
    <x v="2"/>
    <x v="3"/>
  </r>
  <r>
    <x v="7656"/>
    <s v="CUST00866"/>
    <s v="POL00903"/>
    <x v="1"/>
    <s v="East"/>
    <n v="235634.08"/>
    <d v="2025-10-28T00:00:00"/>
    <d v="2025-11-15T00:00:00"/>
    <s v="Rejected"/>
    <n v="18"/>
    <n v="20"/>
    <s v="AGT025"/>
    <s v="Life"/>
    <s v="Standard"/>
    <n v="1"/>
    <s v="Valid"/>
    <x v="3"/>
    <x v="3"/>
  </r>
  <r>
    <x v="7657"/>
    <s v="CUST02199"/>
    <s v="POL01362"/>
    <x v="9"/>
    <s v="Central"/>
    <n v="51780.33"/>
    <d v="2025-07-30T00:00:00"/>
    <m/>
    <s v="Pending"/>
    <n v="20"/>
    <n v="12"/>
    <s v="AGT001"/>
    <s v="Home"/>
    <s v="Manual Review"/>
    <n v="1"/>
    <s v="Valid"/>
    <x v="1"/>
    <x v="4"/>
  </r>
  <r>
    <x v="7658"/>
    <s v="CUST01246"/>
    <s v="POL01838"/>
    <x v="4"/>
    <s v="East"/>
    <n v="123477.97"/>
    <d v="2025-03-28T00:00:00"/>
    <m/>
    <s v="Pending"/>
    <n v="32"/>
    <n v="15"/>
    <s v="AGT030"/>
    <s v="Health"/>
    <s v="Fraud Review"/>
    <n v="1"/>
    <s v="Valid"/>
    <x v="0"/>
    <x v="3"/>
  </r>
  <r>
    <x v="7659"/>
    <s v="CUST02139"/>
    <s v="POL03167"/>
    <x v="11"/>
    <s v="South"/>
    <n v="24645.53"/>
    <d v="2025-01-19T00:00:00"/>
    <d v="2025-02-01T00:00:00"/>
    <s v="Rejected"/>
    <n v="13"/>
    <n v="10"/>
    <s v="AGT026"/>
    <s v="Motor"/>
    <s v="Standard"/>
    <n v="1"/>
    <s v="Valid"/>
    <x v="2"/>
    <x v="0"/>
  </r>
  <r>
    <x v="7660"/>
    <s v="CUST02394"/>
    <s v="POL00201"/>
    <x v="5"/>
    <s v="East"/>
    <n v="57723.03"/>
    <d v="2025-02-14T00:00:00"/>
    <m/>
    <s v="Pending"/>
    <n v="18"/>
    <n v="15"/>
    <s v="AGT036"/>
    <s v="Health"/>
    <s v="Fraud Review"/>
    <n v="1"/>
    <s v="Valid"/>
    <x v="3"/>
    <x v="3"/>
  </r>
  <r>
    <x v="7661"/>
    <s v="CUST02324"/>
    <s v="POL01776"/>
    <x v="11"/>
    <s v="East"/>
    <n v="197763.74"/>
    <d v="2025-05-10T00:00:00"/>
    <d v="2025-05-21T00:00:00"/>
    <s v="Settled"/>
    <n v="11"/>
    <n v="10"/>
    <s v="AGT016"/>
    <s v="Motor"/>
    <s v="Standard"/>
    <n v="1"/>
    <s v="Valid"/>
    <x v="0"/>
    <x v="3"/>
  </r>
  <r>
    <x v="7662"/>
    <s v="CUST01515"/>
    <s v="POL00550"/>
    <x v="5"/>
    <s v="South"/>
    <n v="111416.42"/>
    <d v="2025-08-11T00:00:00"/>
    <d v="2025-08-25T00:00:00"/>
    <s v="Rejected"/>
    <n v="14"/>
    <n v="15"/>
    <s v="AGT043"/>
    <s v="Health"/>
    <s v="Standard"/>
    <n v="1"/>
    <s v="Valid"/>
    <x v="1"/>
    <x v="0"/>
  </r>
  <r>
    <x v="7663"/>
    <s v="CUST01305"/>
    <s v="POL01751"/>
    <x v="0"/>
    <s v="West"/>
    <n v="83382.570000000007"/>
    <d v="2025-05-27T00:00:00"/>
    <d v="2025-05-31T00:00:00"/>
    <s v="Settled"/>
    <n v="4"/>
    <n v="10"/>
    <s v="AGT042"/>
    <s v="Motor"/>
    <s v="Standard"/>
    <n v="1"/>
    <s v="Valid"/>
    <x v="2"/>
    <x v="1"/>
  </r>
  <r>
    <x v="7664"/>
    <s v="CUST01170"/>
    <s v="POL02038"/>
    <x v="1"/>
    <s v="North"/>
    <n v="247729.46"/>
    <d v="2025-09-12T00:00:00"/>
    <d v="2025-10-05T00:00:00"/>
    <s v="Settled"/>
    <n v="23"/>
    <n v="20"/>
    <s v="AGT058"/>
    <s v="Life"/>
    <s v="Standard"/>
    <n v="1"/>
    <s v="Valid"/>
    <x v="1"/>
    <x v="2"/>
  </r>
  <r>
    <x v="7665"/>
    <s v="CUST02467"/>
    <s v="POL02591"/>
    <x v="4"/>
    <s v="North"/>
    <n v="30807.69"/>
    <d v="2025-08-20T00:00:00"/>
    <d v="2025-08-30T00:00:00"/>
    <s v="Settled"/>
    <n v="10"/>
    <n v="15"/>
    <s v="AGT048"/>
    <s v="Health"/>
    <s v="Standard"/>
    <n v="1"/>
    <s v="Valid"/>
    <x v="3"/>
    <x v="2"/>
  </r>
  <r>
    <x v="7666"/>
    <s v="CUST02095"/>
    <s v="POL01792"/>
    <x v="0"/>
    <s v="South"/>
    <n v="85086.75"/>
    <d v="2025-08-25T00:00:00"/>
    <d v="2025-09-08T00:00:00"/>
    <s v="Settled"/>
    <n v="14"/>
    <n v="10"/>
    <s v="AGT059"/>
    <s v="Motor"/>
    <s v="Manual Review"/>
    <n v="1"/>
    <s v="Valid"/>
    <x v="2"/>
    <x v="0"/>
  </r>
  <r>
    <x v="7667"/>
    <s v="CUST00193"/>
    <s v="POL00570"/>
    <x v="2"/>
    <s v="North"/>
    <n v="414913.98"/>
    <d v="2025-11-01T00:00:00"/>
    <d v="2025-11-18T00:00:00"/>
    <s v="Settled"/>
    <n v="17"/>
    <n v="20"/>
    <s v="AGT016"/>
    <s v="Life"/>
    <s v="Fast Track"/>
    <n v="1"/>
    <s v="Valid"/>
    <x v="4"/>
    <x v="2"/>
  </r>
  <r>
    <x v="7668"/>
    <s v="CUST01490"/>
    <s v="POL02924"/>
    <x v="4"/>
    <s v="Central"/>
    <n v="142432.12"/>
    <d v="2025-01-27T00:00:00"/>
    <d v="2025-02-06T00:00:00"/>
    <s v="Settled"/>
    <n v="10"/>
    <n v="15"/>
    <s v="AGT011"/>
    <s v="Health"/>
    <s v="Standard"/>
    <n v="1"/>
    <s v="Valid"/>
    <x v="4"/>
    <x v="4"/>
  </r>
  <r>
    <x v="7669"/>
    <s v="CUST00349"/>
    <s v="POL01298"/>
    <x v="4"/>
    <s v="East"/>
    <n v="65854.8"/>
    <d v="2025-07-11T00:00:00"/>
    <d v="2025-07-30T00:00:00"/>
    <s v="Settled"/>
    <n v="19"/>
    <n v="15"/>
    <s v="AGT043"/>
    <s v="Health"/>
    <s v="Standard"/>
    <n v="1"/>
    <s v="Valid"/>
    <x v="0"/>
    <x v="3"/>
  </r>
  <r>
    <x v="7670"/>
    <s v="CUST01296"/>
    <s v="POL01535"/>
    <x v="0"/>
    <s v="North"/>
    <n v="49836.46"/>
    <d v="2025-04-25T00:00:00"/>
    <d v="2025-05-09T00:00:00"/>
    <s v="Settled"/>
    <n v="14"/>
    <n v="10"/>
    <s v="AGT080"/>
    <s v="Motor"/>
    <s v="Standard"/>
    <n v="1"/>
    <s v="Valid"/>
    <x v="0"/>
    <x v="2"/>
  </r>
  <r>
    <x v="7671"/>
    <s v="CUST01229"/>
    <s v="POL02053"/>
    <x v="14"/>
    <s v="East"/>
    <n v="122966.18"/>
    <d v="2025-09-12T00:00:00"/>
    <d v="2025-09-23T00:00:00"/>
    <s v="Settled"/>
    <n v="11"/>
    <n v="15"/>
    <s v="AGT032"/>
    <s v="Health"/>
    <s v="Standard"/>
    <n v="1"/>
    <s v="Valid"/>
    <x v="0"/>
    <x v="3"/>
  </r>
  <r>
    <x v="7672"/>
    <s v="CUST00625"/>
    <s v="POL00848"/>
    <x v="3"/>
    <s v="West"/>
    <n v="28696.79"/>
    <d v="2025-09-27T00:00:00"/>
    <d v="2025-10-18T00:00:00"/>
    <s v="Settled"/>
    <n v="21"/>
    <n v="10"/>
    <s v="AGT059"/>
    <s v="Motor"/>
    <s v="Fraud Review"/>
    <n v="1"/>
    <s v="Valid"/>
    <x v="2"/>
    <x v="1"/>
  </r>
  <r>
    <x v="7673"/>
    <s v="CUST00945"/>
    <s v="POL03162"/>
    <x v="3"/>
    <s v="South"/>
    <n v="110264.59"/>
    <d v="2025-08-03T00:00:00"/>
    <d v="2025-08-19T00:00:00"/>
    <s v="Settled"/>
    <n v="16"/>
    <n v="10"/>
    <s v="AGT080"/>
    <s v="Motor"/>
    <s v="Standard"/>
    <n v="1"/>
    <s v="Valid"/>
    <x v="4"/>
    <x v="0"/>
  </r>
  <r>
    <x v="7674"/>
    <s v="CUST02111"/>
    <s v="POL00143"/>
    <x v="0"/>
    <s v="East"/>
    <n v="58569.87"/>
    <d v="2025-09-04T00:00:00"/>
    <d v="2025-09-27T00:00:00"/>
    <s v="Rejected"/>
    <n v="23"/>
    <n v="10"/>
    <s v="AGT008"/>
    <s v="Motor"/>
    <s v="Manual Review"/>
    <n v="1"/>
    <s v="Valid"/>
    <x v="4"/>
    <x v="3"/>
  </r>
  <r>
    <x v="7675"/>
    <s v="CUST00615"/>
    <s v="POL00495"/>
    <x v="5"/>
    <s v="West"/>
    <n v="102834.89"/>
    <d v="2025-10-31T00:00:00"/>
    <d v="2025-11-05T00:00:00"/>
    <s v="Settled"/>
    <n v="5"/>
    <n v="15"/>
    <s v="AGT006"/>
    <s v="Health"/>
    <s v="Standard"/>
    <n v="1"/>
    <s v="Valid"/>
    <x v="1"/>
    <x v="1"/>
  </r>
  <r>
    <x v="7676"/>
    <s v="CUST00328"/>
    <s v="POL03169"/>
    <x v="0"/>
    <s v="South"/>
    <n v="291311.15000000002"/>
    <d v="2025-07-05T00:00:00"/>
    <d v="2025-08-04T00:00:00"/>
    <s v="Rejected"/>
    <n v="30"/>
    <n v="10"/>
    <s v="AGT053"/>
    <s v="Motor"/>
    <s v="Fraud Review"/>
    <n v="1"/>
    <s v="Valid"/>
    <x v="2"/>
    <x v="0"/>
  </r>
  <r>
    <x v="7677"/>
    <s v="CUST02414"/>
    <s v="POL01447"/>
    <x v="3"/>
    <s v="East"/>
    <n v="54469.62"/>
    <d v="2025-09-28T00:00:00"/>
    <m/>
    <s v="Under Review"/>
    <n v="1"/>
    <n v="10"/>
    <s v="AGT068"/>
    <s v="Motor"/>
    <s v="Standard"/>
    <n v="1"/>
    <s v="Valid"/>
    <x v="4"/>
    <x v="3"/>
  </r>
  <r>
    <x v="7678"/>
    <s v="CUST00303"/>
    <s v="POL02859"/>
    <x v="6"/>
    <s v="West"/>
    <n v="120425.65"/>
    <d v="2025-02-04T00:00:00"/>
    <d v="2025-02-15T00:00:00"/>
    <s v="Settled"/>
    <n v="11"/>
    <n v="12"/>
    <s v="AGT054"/>
    <s v="Home"/>
    <s v="Standard"/>
    <n v="1"/>
    <s v="Valid"/>
    <x v="2"/>
    <x v="1"/>
  </r>
  <r>
    <x v="7679"/>
    <s v="CUST00057"/>
    <s v="POL02898"/>
    <x v="0"/>
    <s v="West"/>
    <n v="66278.320000000007"/>
    <d v="2025-03-24T00:00:00"/>
    <d v="2025-03-29T00:00:00"/>
    <s v="Settled"/>
    <n v="5"/>
    <n v="10"/>
    <s v="AGT080"/>
    <s v="Motor"/>
    <s v="Standard"/>
    <n v="1"/>
    <s v="Valid"/>
    <x v="2"/>
    <x v="1"/>
  </r>
  <r>
    <x v="7680"/>
    <s v="CUST02158"/>
    <s v="POL03170"/>
    <x v="2"/>
    <s v="Central"/>
    <n v="82890.960000000006"/>
    <d v="2025-10-31T00:00:00"/>
    <m/>
    <s v="Under Review"/>
    <n v="27"/>
    <n v="20"/>
    <s v="AGT004"/>
    <s v="Life"/>
    <s v="Manual Review"/>
    <n v="1"/>
    <s v="Valid"/>
    <x v="2"/>
    <x v="4"/>
  </r>
  <r>
    <x v="7681"/>
    <s v="CUST00512"/>
    <s v="POL02322"/>
    <x v="1"/>
    <s v="Central"/>
    <n v="446408.8"/>
    <d v="2025-03-16T00:00:00"/>
    <d v="2025-04-07T00:00:00"/>
    <s v="Settled"/>
    <n v="22"/>
    <n v="20"/>
    <s v="AGT044"/>
    <s v="Life"/>
    <s v="Standard"/>
    <n v="1"/>
    <s v="Valid"/>
    <x v="4"/>
    <x v="4"/>
  </r>
  <r>
    <x v="7682"/>
    <s v="CUST02320"/>
    <s v="POL02187"/>
    <x v="0"/>
    <s v="North"/>
    <n v="14222.14"/>
    <d v="2025-01-04T00:00:00"/>
    <d v="2025-01-21T00:00:00"/>
    <s v="Settled"/>
    <n v="17"/>
    <n v="10"/>
    <s v="AGT057"/>
    <s v="Motor"/>
    <s v="Manual Review"/>
    <n v="1"/>
    <s v="Valid"/>
    <x v="1"/>
    <x v="2"/>
  </r>
  <r>
    <x v="7683"/>
    <s v="CUST01566"/>
    <s v="POL01965"/>
    <x v="14"/>
    <s v="West"/>
    <n v="139073.76999999999"/>
    <d v="2025-11-01T00:00:00"/>
    <m/>
    <s v="Under Review"/>
    <n v="13"/>
    <n v="15"/>
    <s v="AGT055"/>
    <s v="Health"/>
    <s v="Standard"/>
    <n v="1"/>
    <s v="Valid"/>
    <x v="0"/>
    <x v="1"/>
  </r>
  <r>
    <x v="7684"/>
    <s v="CUST02320"/>
    <s v="POL02187"/>
    <x v="3"/>
    <s v="West"/>
    <n v="41464.550000000003"/>
    <d v="2025-04-30T00:00:00"/>
    <d v="2025-05-06T00:00:00"/>
    <s v="Settled"/>
    <n v="6"/>
    <n v="10"/>
    <s v="AGT003"/>
    <s v="Motor"/>
    <s v="Standard"/>
    <n v="1"/>
    <s v="Valid"/>
    <x v="1"/>
    <x v="1"/>
  </r>
  <r>
    <x v="7685"/>
    <s v="CUST01461"/>
    <s v="POL00823"/>
    <x v="0"/>
    <s v="South"/>
    <n v="40226.58"/>
    <d v="2025-07-19T00:00:00"/>
    <d v="2025-08-01T00:00:00"/>
    <s v="Settled"/>
    <n v="13"/>
    <n v="10"/>
    <s v="AGT011"/>
    <s v="Motor"/>
    <s v="Manual Review"/>
    <n v="1"/>
    <s v="Valid"/>
    <x v="3"/>
    <x v="0"/>
  </r>
  <r>
    <x v="7686"/>
    <s v="CUST02103"/>
    <s v="POL02609"/>
    <x v="14"/>
    <s v="Central"/>
    <n v="82902.240000000005"/>
    <d v="2025-09-15T00:00:00"/>
    <d v="2025-10-03T00:00:00"/>
    <s v="Settled"/>
    <n v="18"/>
    <n v="15"/>
    <s v="AGT080"/>
    <s v="Health"/>
    <s v="Standard"/>
    <n v="1"/>
    <s v="Valid"/>
    <x v="4"/>
    <x v="4"/>
  </r>
  <r>
    <x v="7687"/>
    <s v="CUST00334"/>
    <s v="POL00600"/>
    <x v="2"/>
    <s v="Central"/>
    <n v="126723.17"/>
    <d v="2025-05-31T00:00:00"/>
    <m/>
    <s v="Pending"/>
    <n v="15"/>
    <n v="20"/>
    <s v="AGT029"/>
    <s v="Life"/>
    <s v="Fast Track"/>
    <n v="1"/>
    <s v="Valid"/>
    <x v="0"/>
    <x v="4"/>
  </r>
  <r>
    <x v="7688"/>
    <s v="CUST01296"/>
    <s v="POL01535"/>
    <x v="0"/>
    <s v="West"/>
    <n v="60435.19"/>
    <d v="2025-01-07T00:00:00"/>
    <d v="2025-01-27T00:00:00"/>
    <s v="Settled"/>
    <n v="20"/>
    <n v="10"/>
    <s v="AGT015"/>
    <s v="Motor"/>
    <s v="Fraud Review"/>
    <n v="1"/>
    <s v="Valid"/>
    <x v="0"/>
    <x v="1"/>
  </r>
  <r>
    <x v="7689"/>
    <s v="CUST02406"/>
    <s v="POL01198"/>
    <x v="11"/>
    <s v="North"/>
    <n v="31882.79"/>
    <d v="2025-08-22T00:00:00"/>
    <m/>
    <s v="Pending"/>
    <n v="8"/>
    <n v="10"/>
    <s v="AGT015"/>
    <s v="Motor"/>
    <s v="Standard"/>
    <n v="1"/>
    <s v="Valid"/>
    <x v="1"/>
    <x v="2"/>
  </r>
  <r>
    <x v="7690"/>
    <s v="CUST00288"/>
    <s v="POL02437"/>
    <x v="9"/>
    <s v="North"/>
    <n v="47580.05"/>
    <d v="2025-08-07T00:00:00"/>
    <d v="2025-08-23T00:00:00"/>
    <s v="Settled"/>
    <n v="16"/>
    <n v="12"/>
    <s v="AGT014"/>
    <s v="Home"/>
    <s v="Manual Review"/>
    <n v="1"/>
    <s v="Valid"/>
    <x v="1"/>
    <x v="2"/>
  </r>
  <r>
    <x v="7691"/>
    <s v="CUST00875"/>
    <s v="POL00817"/>
    <x v="9"/>
    <s v="Central"/>
    <n v="95439.81"/>
    <d v="2025-04-05T00:00:00"/>
    <m/>
    <s v="Pending"/>
    <n v="11"/>
    <n v="12"/>
    <s v="AGT047"/>
    <s v="Home"/>
    <s v="Standard"/>
    <n v="1"/>
    <s v="Valid"/>
    <x v="1"/>
    <x v="4"/>
  </r>
  <r>
    <x v="7692"/>
    <s v="CUST01016"/>
    <s v="POL00661"/>
    <x v="6"/>
    <s v="Central"/>
    <n v="243658.22"/>
    <d v="2025-08-09T00:00:00"/>
    <d v="2025-08-23T00:00:00"/>
    <s v="Settled"/>
    <n v="14"/>
    <n v="12"/>
    <s v="AGT041"/>
    <s v="Home"/>
    <s v="Fast Track"/>
    <n v="1"/>
    <s v="Valid"/>
    <x v="0"/>
    <x v="4"/>
  </r>
  <r>
    <x v="7693"/>
    <s v="CUST02047"/>
    <s v="POL02588"/>
    <x v="9"/>
    <s v="South"/>
    <n v="175903.85"/>
    <d v="2025-09-28T00:00:00"/>
    <d v="2025-10-11T00:00:00"/>
    <s v="Rejected"/>
    <n v="13"/>
    <n v="12"/>
    <s v="AGT076"/>
    <s v="Home"/>
    <s v="Manual Review"/>
    <n v="1"/>
    <s v="Valid"/>
    <x v="4"/>
    <x v="0"/>
  </r>
  <r>
    <x v="7694"/>
    <s v="CUST00159"/>
    <s v="POL01558"/>
    <x v="11"/>
    <s v="South"/>
    <n v="45646.68"/>
    <d v="2025-11-25T00:00:00"/>
    <m/>
    <s v="Under Review"/>
    <n v="19"/>
    <n v="10"/>
    <s v="AGT039"/>
    <s v="Motor"/>
    <s v="Standard"/>
    <n v="1"/>
    <s v="Valid"/>
    <x v="2"/>
    <x v="0"/>
  </r>
  <r>
    <x v="7695"/>
    <s v="CUST00928"/>
    <s v="POL02307"/>
    <x v="7"/>
    <s v="East"/>
    <n v="26971.51"/>
    <d v="2025-06-26T00:00:00"/>
    <d v="2025-07-13T00:00:00"/>
    <s v="Settled"/>
    <n v="17"/>
    <n v="7"/>
    <s v="AGT003"/>
    <s v="Travel"/>
    <s v="Manual Review"/>
    <n v="1"/>
    <s v="Valid"/>
    <x v="4"/>
    <x v="3"/>
  </r>
  <r>
    <x v="7696"/>
    <s v="CUST00608"/>
    <s v="POL02813"/>
    <x v="0"/>
    <s v="North"/>
    <n v="45670.09"/>
    <d v="2025-01-23T00:00:00"/>
    <d v="2025-01-25T00:00:00"/>
    <s v="Settled"/>
    <n v="2"/>
    <n v="10"/>
    <s v="AGT043"/>
    <s v="Motor"/>
    <s v="Standard"/>
    <n v="1"/>
    <s v="Valid"/>
    <x v="0"/>
    <x v="2"/>
  </r>
  <r>
    <x v="7697"/>
    <s v="CUST01788"/>
    <s v="POL02673"/>
    <x v="5"/>
    <s v="East"/>
    <n v="39110.93"/>
    <d v="2025-10-18T00:00:00"/>
    <m/>
    <s v="Under Review"/>
    <n v="16"/>
    <n v="15"/>
    <s v="AGT040"/>
    <s v="Health"/>
    <s v="Standard"/>
    <n v="1"/>
    <s v="Valid"/>
    <x v="2"/>
    <x v="3"/>
  </r>
  <r>
    <x v="7698"/>
    <s v="CUST01243"/>
    <s v="POL01280"/>
    <x v="4"/>
    <s v="Central"/>
    <n v="43033.23"/>
    <d v="2025-05-26T00:00:00"/>
    <d v="2025-06-05T00:00:00"/>
    <s v="Settled"/>
    <n v="10"/>
    <n v="15"/>
    <s v="AGT027"/>
    <s v="Health"/>
    <s v="Standard"/>
    <n v="1"/>
    <s v="Valid"/>
    <x v="4"/>
    <x v="4"/>
  </r>
  <r>
    <x v="7699"/>
    <s v="CUST00929"/>
    <s v="POL00548"/>
    <x v="5"/>
    <s v="South"/>
    <n v="100957.42"/>
    <d v="2025-08-03T00:00:00"/>
    <d v="2025-08-14T00:00:00"/>
    <s v="Settled"/>
    <n v="11"/>
    <n v="15"/>
    <s v="AGT058"/>
    <s v="Health"/>
    <s v="Standard"/>
    <n v="1"/>
    <s v="Valid"/>
    <x v="4"/>
    <x v="0"/>
  </r>
  <r>
    <x v="7700"/>
    <s v="CUST00831"/>
    <s v="POL03073"/>
    <x v="14"/>
    <s v="West"/>
    <n v="52876.37"/>
    <d v="2025-10-24T00:00:00"/>
    <d v="2025-11-03T00:00:00"/>
    <s v="Settled"/>
    <n v="10"/>
    <n v="15"/>
    <s v="AGT076"/>
    <s v="Health"/>
    <s v="Standard"/>
    <n v="1"/>
    <s v="Valid"/>
    <x v="4"/>
    <x v="1"/>
  </r>
  <r>
    <x v="7701"/>
    <s v="CUST00089"/>
    <s v="POL00992"/>
    <x v="5"/>
    <s v="East"/>
    <n v="81714.87"/>
    <d v="2025-03-28T00:00:00"/>
    <d v="2025-04-12T00:00:00"/>
    <s v="Settled"/>
    <n v="15"/>
    <n v="15"/>
    <s v="AGT035"/>
    <s v="Health"/>
    <s v="Fast Track"/>
    <n v="1"/>
    <s v="Valid"/>
    <x v="1"/>
    <x v="3"/>
  </r>
  <r>
    <x v="7702"/>
    <s v="CUST01248"/>
    <s v="POL02462"/>
    <x v="14"/>
    <s v="South"/>
    <n v="43781.67"/>
    <d v="2025-01-02T00:00:00"/>
    <d v="2025-01-16T00:00:00"/>
    <s v="Settled"/>
    <n v="14"/>
    <n v="15"/>
    <s v="AGT059"/>
    <s v="Health"/>
    <s v="Standard"/>
    <n v="1"/>
    <s v="Valid"/>
    <x v="4"/>
    <x v="0"/>
  </r>
  <r>
    <x v="7703"/>
    <s v="CUST01071"/>
    <s v="POL02460"/>
    <x v="11"/>
    <s v="South"/>
    <n v="108748.49"/>
    <d v="2025-11-19T00:00:00"/>
    <d v="2025-11-25T00:00:00"/>
    <s v="Settled"/>
    <n v="6"/>
    <n v="10"/>
    <s v="AGT044"/>
    <s v="Motor"/>
    <s v="Fast Track"/>
    <n v="1"/>
    <s v="Valid"/>
    <x v="0"/>
    <x v="0"/>
  </r>
  <r>
    <x v="7704"/>
    <s v="CUST01043"/>
    <s v="POL01417"/>
    <x v="3"/>
    <s v="East"/>
    <n v="166638.97"/>
    <d v="2025-02-23T00:00:00"/>
    <d v="2025-03-16T00:00:00"/>
    <s v="Settled"/>
    <n v="21"/>
    <n v="12"/>
    <s v="AGT059"/>
    <s v="Home"/>
    <s v="Standard"/>
    <n v="1"/>
    <s v="Valid"/>
    <x v="4"/>
    <x v="3"/>
  </r>
  <r>
    <x v="7705"/>
    <s v="CUST01011"/>
    <s v="POL00524"/>
    <x v="2"/>
    <s v="West"/>
    <n v="825174.64"/>
    <d v="2025-05-15T00:00:00"/>
    <m/>
    <s v="Under Review"/>
    <n v="29"/>
    <n v="20"/>
    <s v="AGT037"/>
    <s v="Life"/>
    <s v="Fraud Review"/>
    <n v="1"/>
    <s v="Valid"/>
    <x v="4"/>
    <x v="1"/>
  </r>
  <r>
    <x v="7706"/>
    <s v="CUST00260"/>
    <s v="POL01511"/>
    <x v="11"/>
    <s v="East"/>
    <n v="157500.96"/>
    <d v="2025-09-21T00:00:00"/>
    <m/>
    <s v="Pending"/>
    <n v="24"/>
    <n v="10"/>
    <s v="AGT021"/>
    <s v="Motor"/>
    <s v="Manual Review"/>
    <n v="1"/>
    <s v="Valid"/>
    <x v="1"/>
    <x v="3"/>
  </r>
  <r>
    <x v="7707"/>
    <s v="CUST02395"/>
    <s v="POL00466"/>
    <x v="9"/>
    <s v="Central"/>
    <n v="60425.63"/>
    <d v="2025-09-13T00:00:00"/>
    <d v="2025-10-08T00:00:00"/>
    <s v="Settled"/>
    <n v="25"/>
    <n v="12"/>
    <s v="AGT048"/>
    <s v="Home"/>
    <s v="Manual Review"/>
    <n v="1"/>
    <s v="Valid"/>
    <x v="0"/>
    <x v="4"/>
  </r>
  <r>
    <x v="7708"/>
    <s v="CUST00232"/>
    <s v="POL01127"/>
    <x v="4"/>
    <s v="North"/>
    <n v="48602.87"/>
    <d v="2025-02-25T00:00:00"/>
    <d v="2025-03-24T00:00:00"/>
    <s v="Settled"/>
    <n v="27"/>
    <n v="15"/>
    <s v="AGT032"/>
    <s v="Health"/>
    <s v="Fraud Review"/>
    <n v="1"/>
    <s v="Valid"/>
    <x v="3"/>
    <x v="2"/>
  </r>
  <r>
    <x v="7709"/>
    <s v="CUST02033"/>
    <s v="POL01226"/>
    <x v="3"/>
    <s v="Central"/>
    <n v="81677.279999999999"/>
    <d v="2025-03-27T00:00:00"/>
    <d v="2025-04-09T00:00:00"/>
    <s v="Settled"/>
    <n v="13"/>
    <n v="10"/>
    <s v="AGT006"/>
    <s v="Motor"/>
    <s v="Standard"/>
    <n v="1"/>
    <s v="Valid"/>
    <x v="0"/>
    <x v="4"/>
  </r>
  <r>
    <x v="7710"/>
    <s v="CUST02079"/>
    <s v="POL01659"/>
    <x v="0"/>
    <s v="East"/>
    <n v="36535.17"/>
    <d v="2025-08-19T00:00:00"/>
    <d v="2025-09-11T00:00:00"/>
    <s v="Settled"/>
    <n v="23"/>
    <n v="10"/>
    <s v="AGT060"/>
    <s v="Motor"/>
    <s v="Manual Review"/>
    <n v="1"/>
    <s v="Valid"/>
    <x v="1"/>
    <x v="3"/>
  </r>
  <r>
    <x v="7711"/>
    <s v="CUST01037"/>
    <s v="POL00597"/>
    <x v="14"/>
    <s v="South"/>
    <n v="99043.41"/>
    <d v="2025-05-20T00:00:00"/>
    <d v="2025-05-27T00:00:00"/>
    <s v="Settled"/>
    <n v="7"/>
    <n v="15"/>
    <s v="AGT044"/>
    <s v="Health"/>
    <s v="Fast Track"/>
    <n v="1"/>
    <s v="Valid"/>
    <x v="3"/>
    <x v="0"/>
  </r>
  <r>
    <x v="7712"/>
    <s v="CUST00369"/>
    <s v="POL02707"/>
    <x v="10"/>
    <s v="North"/>
    <n v="23954.52"/>
    <d v="2025-06-18T00:00:00"/>
    <d v="2025-06-22T00:00:00"/>
    <s v="Settled"/>
    <n v="4"/>
    <n v="7"/>
    <s v="AGT049"/>
    <s v="Travel"/>
    <s v="Standard"/>
    <n v="1"/>
    <s v="Valid"/>
    <x v="4"/>
    <x v="2"/>
  </r>
  <r>
    <x v="7713"/>
    <s v="CUST01508"/>
    <s v="POL00253"/>
    <x v="3"/>
    <s v="South"/>
    <n v="117942.99"/>
    <d v="2025-09-04T00:00:00"/>
    <d v="2025-09-10T00:00:00"/>
    <s v="Settled"/>
    <n v="6"/>
    <n v="10"/>
    <s v="AGT041"/>
    <s v="Motor"/>
    <s v="Standard"/>
    <n v="1"/>
    <s v="Valid"/>
    <x v="2"/>
    <x v="0"/>
  </r>
  <r>
    <x v="7714"/>
    <s v="CUST02401"/>
    <s v="POL03155"/>
    <x v="9"/>
    <s v="South"/>
    <n v="203344.29"/>
    <d v="2025-10-15T00:00:00"/>
    <m/>
    <s v="Under Review"/>
    <n v="10"/>
    <n v="12"/>
    <s v="AGT071"/>
    <s v="Home"/>
    <s v="Fast Track"/>
    <n v="1"/>
    <s v="Valid"/>
    <x v="1"/>
    <x v="0"/>
  </r>
  <r>
    <x v="7715"/>
    <s v="CUST02426"/>
    <s v="POL01001"/>
    <x v="3"/>
    <s v="Central"/>
    <n v="53262.38"/>
    <d v="2025-08-21T00:00:00"/>
    <d v="2025-08-27T00:00:00"/>
    <s v="Settled"/>
    <n v="6"/>
    <n v="10"/>
    <s v="AGT015"/>
    <s v="Motor"/>
    <s v="Fast Track"/>
    <n v="1"/>
    <s v="Valid"/>
    <x v="3"/>
    <x v="4"/>
  </r>
  <r>
    <x v="7716"/>
    <s v="CUST01782"/>
    <s v="POL01567"/>
    <x v="11"/>
    <s v="West"/>
    <n v="19791.34"/>
    <d v="2025-02-27T00:00:00"/>
    <d v="2025-03-04T00:00:00"/>
    <s v="Settled"/>
    <n v="5"/>
    <n v="10"/>
    <s v="AGT007"/>
    <s v="Motor"/>
    <s v="Standard"/>
    <n v="1"/>
    <s v="Valid"/>
    <x v="3"/>
    <x v="1"/>
  </r>
  <r>
    <x v="7717"/>
    <s v="CUST01132"/>
    <s v="POL02802"/>
    <x v="10"/>
    <s v="North"/>
    <n v="57854.83"/>
    <d v="2025-11-10T00:00:00"/>
    <d v="2025-11-26T00:00:00"/>
    <s v="Settled"/>
    <n v="16"/>
    <n v="7"/>
    <s v="AGT043"/>
    <s v="Travel"/>
    <s v="Fraud Review"/>
    <n v="1"/>
    <s v="Valid"/>
    <x v="4"/>
    <x v="2"/>
  </r>
  <r>
    <x v="7718"/>
    <s v="CUST00861"/>
    <s v="POL02094"/>
    <x v="0"/>
    <s v="South"/>
    <n v="43692.49"/>
    <d v="2025-07-07T00:00:00"/>
    <d v="2025-07-08T00:00:00"/>
    <s v="Settled"/>
    <n v="1"/>
    <n v="10"/>
    <s v="AGT070"/>
    <s v="Motor"/>
    <s v="Fast Track"/>
    <n v="1"/>
    <s v="Valid"/>
    <x v="3"/>
    <x v="0"/>
  </r>
  <r>
    <x v="7719"/>
    <s v="CUST00414"/>
    <s v="POL00181"/>
    <x v="3"/>
    <s v="East"/>
    <n v="64015.6"/>
    <d v="2025-09-24T00:00:00"/>
    <d v="2025-10-03T00:00:00"/>
    <s v="Settled"/>
    <n v="9"/>
    <n v="10"/>
    <s v="AGT038"/>
    <s v="Motor"/>
    <s v="Standard"/>
    <n v="1"/>
    <s v="Valid"/>
    <x v="0"/>
    <x v="3"/>
  </r>
  <r>
    <x v="7720"/>
    <s v="CUST01179"/>
    <s v="POL01934"/>
    <x v="5"/>
    <s v="Central"/>
    <n v="77772.490000000005"/>
    <d v="2025-07-24T00:00:00"/>
    <d v="2025-08-05T00:00:00"/>
    <s v="Settled"/>
    <n v="12"/>
    <n v="15"/>
    <s v="AGT034"/>
    <s v="Health"/>
    <s v="Standard"/>
    <n v="1"/>
    <s v="Valid"/>
    <x v="3"/>
    <x v="4"/>
  </r>
  <r>
    <x v="7721"/>
    <s v="CUST01701"/>
    <s v="POL01812"/>
    <x v="14"/>
    <s v="West"/>
    <n v="109107.12"/>
    <d v="2025-04-19T00:00:00"/>
    <m/>
    <s v="Under Review"/>
    <n v="11"/>
    <n v="15"/>
    <s v="AGT048"/>
    <s v="Health"/>
    <s v="Standard"/>
    <n v="1"/>
    <s v="Valid"/>
    <x v="2"/>
    <x v="1"/>
  </r>
  <r>
    <x v="7722"/>
    <s v="CUST02435"/>
    <s v="POL02985"/>
    <x v="4"/>
    <s v="North"/>
    <n v="56718.44"/>
    <d v="2025-08-06T00:00:00"/>
    <d v="2025-08-15T00:00:00"/>
    <s v="Settled"/>
    <n v="9"/>
    <n v="15"/>
    <s v="AGT028"/>
    <s v="Health"/>
    <s v="Standard"/>
    <n v="1"/>
    <s v="Valid"/>
    <x v="0"/>
    <x v="2"/>
  </r>
  <r>
    <x v="7723"/>
    <s v="CUST00661"/>
    <s v="POL01802"/>
    <x v="3"/>
    <s v="North"/>
    <n v="53162.25"/>
    <d v="2025-10-16T00:00:00"/>
    <d v="2025-10-28T00:00:00"/>
    <s v="Settled"/>
    <n v="12"/>
    <n v="12"/>
    <s v="AGT046"/>
    <s v="Home"/>
    <s v="Standard"/>
    <n v="1"/>
    <s v="Valid"/>
    <x v="4"/>
    <x v="2"/>
  </r>
  <r>
    <x v="7724"/>
    <s v="CUST01092"/>
    <s v="POL03175"/>
    <x v="10"/>
    <s v="North"/>
    <n v="33105.68"/>
    <d v="2025-10-03T00:00:00"/>
    <d v="2025-10-19T00:00:00"/>
    <s v="Settled"/>
    <n v="16"/>
    <n v="7"/>
    <s v="AGT078"/>
    <s v="Travel"/>
    <s v="Fast Track"/>
    <n v="1"/>
    <s v="Valid"/>
    <x v="3"/>
    <x v="2"/>
  </r>
  <r>
    <x v="7725"/>
    <s v="CUST02172"/>
    <s v="POL01699"/>
    <x v="14"/>
    <s v="East"/>
    <n v="145456"/>
    <d v="2025-11-04T00:00:00"/>
    <d v="2025-12-01T00:00:00"/>
    <s v="Settled"/>
    <n v="27"/>
    <n v="15"/>
    <s v="AGT033"/>
    <s v="Health"/>
    <s v="Manual Review"/>
    <n v="1"/>
    <s v="Valid"/>
    <x v="3"/>
    <x v="3"/>
  </r>
  <r>
    <x v="7726"/>
    <s v="CUST01312"/>
    <s v="POL00616"/>
    <x v="0"/>
    <s v="North"/>
    <n v="59997.58"/>
    <d v="2025-01-19T00:00:00"/>
    <d v="2025-02-12T00:00:00"/>
    <s v="Settled"/>
    <n v="24"/>
    <n v="10"/>
    <s v="AGT039"/>
    <s v="Motor"/>
    <s v="Fraud Review"/>
    <n v="1"/>
    <s v="Valid"/>
    <x v="2"/>
    <x v="2"/>
  </r>
  <r>
    <x v="7727"/>
    <s v="CUST00940"/>
    <s v="POL01618"/>
    <x v="5"/>
    <s v="South"/>
    <n v="78302.850000000006"/>
    <d v="2025-11-15T00:00:00"/>
    <d v="2025-12-02T00:00:00"/>
    <s v="Settled"/>
    <n v="17"/>
    <n v="15"/>
    <s v="AGT063"/>
    <s v="Health"/>
    <s v="Manual Review"/>
    <n v="1"/>
    <s v="Valid"/>
    <x v="1"/>
    <x v="0"/>
  </r>
  <r>
    <x v="7728"/>
    <s v="CUST01543"/>
    <s v="POL02936"/>
    <x v="2"/>
    <s v="West"/>
    <n v="138732.03"/>
    <d v="2025-04-20T00:00:00"/>
    <d v="2025-04-30T00:00:00"/>
    <s v="Settled"/>
    <n v="10"/>
    <n v="20"/>
    <s v="AGT054"/>
    <s v="Life"/>
    <s v="Standard"/>
    <n v="1"/>
    <s v="Valid"/>
    <x v="2"/>
    <x v="1"/>
  </r>
  <r>
    <x v="7729"/>
    <s v="CUST01887"/>
    <s v="POL00056"/>
    <x v="14"/>
    <s v="South"/>
    <n v="118723.06"/>
    <d v="2025-10-28T00:00:00"/>
    <d v="2025-11-16T00:00:00"/>
    <s v="Settled"/>
    <n v="19"/>
    <n v="15"/>
    <s v="AGT029"/>
    <s v="Health"/>
    <s v="Manual Review"/>
    <n v="1"/>
    <s v="Valid"/>
    <x v="3"/>
    <x v="0"/>
  </r>
  <r>
    <x v="7730"/>
    <s v="CUST01805"/>
    <s v="POL01277"/>
    <x v="9"/>
    <s v="Central"/>
    <n v="161034.21"/>
    <d v="2025-06-26T00:00:00"/>
    <d v="2025-07-16T00:00:00"/>
    <s v="Settled"/>
    <n v="20"/>
    <n v="12"/>
    <s v="AGT042"/>
    <s v="Home"/>
    <s v="Manual Review"/>
    <n v="1"/>
    <s v="Valid"/>
    <x v="2"/>
    <x v="4"/>
  </r>
  <r>
    <x v="7731"/>
    <s v="CUST01435"/>
    <s v="POL00152"/>
    <x v="14"/>
    <s v="West"/>
    <n v="79276.05"/>
    <d v="2025-08-21T00:00:00"/>
    <m/>
    <s v="Pending"/>
    <n v="19"/>
    <n v="15"/>
    <s v="AGT038"/>
    <s v="Health"/>
    <s v="Manual Review"/>
    <n v="1"/>
    <s v="Valid"/>
    <x v="1"/>
    <x v="1"/>
  </r>
  <r>
    <x v="7732"/>
    <s v="CUST00484"/>
    <s v="POL02695"/>
    <x v="6"/>
    <s v="South"/>
    <n v="58390.29"/>
    <d v="2025-09-19T00:00:00"/>
    <d v="2025-09-24T00:00:00"/>
    <s v="Settled"/>
    <n v="5"/>
    <n v="12"/>
    <s v="AGT032"/>
    <s v="Home"/>
    <s v="Standard"/>
    <n v="1"/>
    <s v="Valid"/>
    <x v="1"/>
    <x v="0"/>
  </r>
  <r>
    <x v="7733"/>
    <s v="CUST00729"/>
    <s v="POL01636"/>
    <x v="11"/>
    <s v="North"/>
    <n v="68551.06"/>
    <d v="2025-09-23T00:00:00"/>
    <d v="2025-10-13T00:00:00"/>
    <s v="Settled"/>
    <n v="20"/>
    <n v="10"/>
    <s v="AGT035"/>
    <s v="Motor"/>
    <s v="Fraud Review"/>
    <n v="1"/>
    <s v="Valid"/>
    <x v="0"/>
    <x v="2"/>
  </r>
  <r>
    <x v="7734"/>
    <s v="CUST01138"/>
    <s v="POL02292"/>
    <x v="14"/>
    <s v="East"/>
    <n v="94677.65"/>
    <d v="2025-04-17T00:00:00"/>
    <d v="2025-05-06T00:00:00"/>
    <s v="Settled"/>
    <n v="19"/>
    <n v="15"/>
    <s v="AGT002"/>
    <s v="Health"/>
    <s v="Standard"/>
    <n v="1"/>
    <s v="Valid"/>
    <x v="2"/>
    <x v="3"/>
  </r>
  <r>
    <x v="7735"/>
    <s v="CUST00406"/>
    <s v="POL03099"/>
    <x v="7"/>
    <s v="West"/>
    <n v="29211.47"/>
    <d v="2025-08-05T00:00:00"/>
    <d v="2025-08-17T00:00:00"/>
    <s v="Settled"/>
    <n v="12"/>
    <n v="7"/>
    <s v="AGT039"/>
    <s v="Travel"/>
    <s v="Standard"/>
    <n v="1"/>
    <s v="Valid"/>
    <x v="0"/>
    <x v="1"/>
  </r>
  <r>
    <x v="7736"/>
    <s v="CUST01555"/>
    <s v="POL02664"/>
    <x v="11"/>
    <s v="East"/>
    <n v="32148.13"/>
    <d v="2025-07-08T00:00:00"/>
    <m/>
    <s v="Pending"/>
    <n v="21"/>
    <n v="10"/>
    <s v="AGT026"/>
    <s v="Motor"/>
    <s v="Manual Review"/>
    <n v="1"/>
    <s v="Valid"/>
    <x v="0"/>
    <x v="3"/>
  </r>
  <r>
    <x v="7737"/>
    <s v="CUST02342"/>
    <s v="POL01306"/>
    <x v="1"/>
    <s v="Central"/>
    <n v="353775.66"/>
    <d v="2025-04-17T00:00:00"/>
    <d v="2025-05-05T00:00:00"/>
    <s v="Settled"/>
    <n v="18"/>
    <n v="20"/>
    <s v="AGT065"/>
    <s v="Life"/>
    <s v="Fast Track"/>
    <n v="1"/>
    <s v="Valid"/>
    <x v="3"/>
    <x v="4"/>
  </r>
  <r>
    <x v="7738"/>
    <s v="CUST02400"/>
    <s v="POL02992"/>
    <x v="3"/>
    <s v="West"/>
    <n v="72249.16"/>
    <d v="2025-01-13T00:00:00"/>
    <d v="2025-01-21T00:00:00"/>
    <s v="Settled"/>
    <n v="8"/>
    <n v="10"/>
    <s v="AGT051"/>
    <s v="Motor"/>
    <s v="Standard"/>
    <n v="1"/>
    <s v="Valid"/>
    <x v="0"/>
    <x v="1"/>
  </r>
  <r>
    <x v="7739"/>
    <s v="CUST01422"/>
    <s v="POL01512"/>
    <x v="1"/>
    <s v="East"/>
    <n v="393852.74"/>
    <d v="2025-09-30T00:00:00"/>
    <d v="2025-10-22T00:00:00"/>
    <s v="Settled"/>
    <n v="22"/>
    <n v="20"/>
    <s v="AGT057"/>
    <s v="Life"/>
    <s v="Standard"/>
    <n v="1"/>
    <s v="Valid"/>
    <x v="4"/>
    <x v="3"/>
  </r>
  <r>
    <x v="7740"/>
    <s v="CUST01428"/>
    <s v="POL03132"/>
    <x v="3"/>
    <s v="North"/>
    <n v="59490.09"/>
    <d v="2025-05-22T00:00:00"/>
    <d v="2025-05-23T00:00:00"/>
    <s v="Settled"/>
    <n v="1"/>
    <n v="10"/>
    <s v="AGT022"/>
    <s v="Motor"/>
    <s v="Fast Track"/>
    <n v="1"/>
    <s v="Valid"/>
    <x v="0"/>
    <x v="2"/>
  </r>
  <r>
    <x v="7741"/>
    <s v="CUST01025"/>
    <s v="POL03143"/>
    <x v="3"/>
    <s v="South"/>
    <n v="149709.64000000001"/>
    <d v="2025-03-18T00:00:00"/>
    <d v="2025-03-22T00:00:00"/>
    <s v="Settled"/>
    <n v="4"/>
    <n v="10"/>
    <s v="AGT004"/>
    <s v="Motor"/>
    <s v="Fast Track"/>
    <n v="1"/>
    <s v="Valid"/>
    <x v="1"/>
    <x v="0"/>
  </r>
  <r>
    <x v="7742"/>
    <s v="CUST00561"/>
    <s v="POL00710"/>
    <x v="8"/>
    <s v="East"/>
    <n v="299630.53000000003"/>
    <d v="2025-04-23T00:00:00"/>
    <d v="2025-05-13T00:00:00"/>
    <s v="Settled"/>
    <n v="20"/>
    <n v="20"/>
    <s v="AGT031"/>
    <s v="Life"/>
    <s v="Standard"/>
    <n v="1"/>
    <s v="Valid"/>
    <x v="1"/>
    <x v="3"/>
  </r>
  <r>
    <x v="7743"/>
    <s v="CUST01175"/>
    <s v="POL02494"/>
    <x v="3"/>
    <s v="South"/>
    <n v="272391.02"/>
    <d v="2025-05-25T00:00:00"/>
    <d v="2025-06-18T00:00:00"/>
    <s v="Settled"/>
    <n v="24"/>
    <n v="12"/>
    <s v="AGT040"/>
    <s v="Home"/>
    <s v="Fraud Review"/>
    <n v="1"/>
    <s v="Valid"/>
    <x v="0"/>
    <x v="0"/>
  </r>
  <r>
    <x v="7744"/>
    <s v="CUST00437"/>
    <s v="POL02234"/>
    <x v="0"/>
    <s v="West"/>
    <n v="75132.22"/>
    <d v="2025-11-29T00:00:00"/>
    <d v="2025-12-02T00:00:00"/>
    <s v="Settled"/>
    <n v="3"/>
    <n v="10"/>
    <s v="AGT035"/>
    <s v="Motor"/>
    <s v="Fast Track"/>
    <n v="1"/>
    <s v="Valid"/>
    <x v="3"/>
    <x v="1"/>
  </r>
  <r>
    <x v="7745"/>
    <s v="CUST01298"/>
    <s v="POL02465"/>
    <x v="5"/>
    <s v="South"/>
    <n v="40034.769999999997"/>
    <d v="2025-04-25T00:00:00"/>
    <d v="2025-05-07T00:00:00"/>
    <s v="Settled"/>
    <n v="12"/>
    <n v="15"/>
    <s v="AGT010"/>
    <s v="Health"/>
    <s v="Standard"/>
    <n v="1"/>
    <s v="Valid"/>
    <x v="0"/>
    <x v="0"/>
  </r>
  <r>
    <x v="7746"/>
    <s v="CUST01516"/>
    <s v="POL00537"/>
    <x v="0"/>
    <s v="North"/>
    <n v="111906.75"/>
    <d v="2025-02-14T00:00:00"/>
    <m/>
    <s v="Under Review"/>
    <n v="23"/>
    <n v="10"/>
    <s v="AGT017"/>
    <s v="Motor"/>
    <s v="Fraud Review"/>
    <n v="1"/>
    <s v="Valid"/>
    <x v="1"/>
    <x v="2"/>
  </r>
  <r>
    <x v="7747"/>
    <s v="CUST01027"/>
    <s v="POL01616"/>
    <x v="11"/>
    <s v="West"/>
    <n v="51298.400000000001"/>
    <d v="2025-02-27T00:00:00"/>
    <d v="2025-03-12T00:00:00"/>
    <s v="Settled"/>
    <n v="13"/>
    <n v="10"/>
    <s v="AGT059"/>
    <s v="Motor"/>
    <s v="Standard"/>
    <n v="1"/>
    <s v="Valid"/>
    <x v="2"/>
    <x v="1"/>
  </r>
  <r>
    <x v="7748"/>
    <s v="CUST01049"/>
    <s v="POL00485"/>
    <x v="4"/>
    <s v="East"/>
    <n v="63687.22"/>
    <d v="2025-11-03T00:00:00"/>
    <m/>
    <s v="Under Review"/>
    <n v="30"/>
    <n v="15"/>
    <s v="AGT073"/>
    <s v="Health"/>
    <s v="Fraud Review"/>
    <n v="1"/>
    <s v="Valid"/>
    <x v="2"/>
    <x v="3"/>
  </r>
  <r>
    <x v="7749"/>
    <s v="CUST01303"/>
    <s v="POL02874"/>
    <x v="11"/>
    <s v="North"/>
    <n v="127631.79"/>
    <d v="2025-09-24T00:00:00"/>
    <d v="2025-10-06T00:00:00"/>
    <s v="Settled"/>
    <n v="12"/>
    <n v="10"/>
    <s v="AGT079"/>
    <s v="Motor"/>
    <s v="Standard"/>
    <n v="1"/>
    <s v="Valid"/>
    <x v="3"/>
    <x v="2"/>
  </r>
  <r>
    <x v="7750"/>
    <s v="CUST00972"/>
    <s v="POL02795"/>
    <x v="11"/>
    <s v="East"/>
    <n v="28854.67"/>
    <d v="2025-01-02T00:00:00"/>
    <d v="2025-01-16T00:00:00"/>
    <s v="Settled"/>
    <n v="14"/>
    <n v="10"/>
    <s v="AGT041"/>
    <s v="Motor"/>
    <s v="Manual Review"/>
    <n v="1"/>
    <s v="Valid"/>
    <x v="1"/>
    <x v="3"/>
  </r>
  <r>
    <x v="7751"/>
    <s v="CUST00038"/>
    <s v="POL01860"/>
    <x v="7"/>
    <s v="West"/>
    <n v="9607.4"/>
    <d v="2025-06-07T00:00:00"/>
    <d v="2025-06-27T00:00:00"/>
    <s v="Rejected"/>
    <n v="20"/>
    <n v="7"/>
    <s v="AGT050"/>
    <s v="Travel"/>
    <s v="Fraud Review"/>
    <n v="1"/>
    <s v="Valid"/>
    <x v="3"/>
    <x v="1"/>
  </r>
  <r>
    <x v="7752"/>
    <s v="CUST00121"/>
    <s v="POL00416"/>
    <x v="3"/>
    <s v="East"/>
    <n v="95397.57"/>
    <d v="2025-03-31T00:00:00"/>
    <d v="2025-04-12T00:00:00"/>
    <s v="Settled"/>
    <n v="12"/>
    <n v="12"/>
    <s v="AGT049"/>
    <s v="Home"/>
    <s v="Standard"/>
    <n v="1"/>
    <s v="Valid"/>
    <x v="4"/>
    <x v="3"/>
  </r>
  <r>
    <x v="7753"/>
    <s v="CUST00915"/>
    <s v="POL02102"/>
    <x v="8"/>
    <s v="South"/>
    <n v="364937.54"/>
    <d v="2025-06-26T00:00:00"/>
    <m/>
    <s v="Under Review"/>
    <n v="35"/>
    <n v="20"/>
    <s v="AGT031"/>
    <s v="Life"/>
    <s v="Fraud Review"/>
    <n v="1"/>
    <s v="Valid"/>
    <x v="3"/>
    <x v="0"/>
  </r>
  <r>
    <x v="7754"/>
    <s v="CUST00111"/>
    <s v="POL01406"/>
    <x v="3"/>
    <s v="West"/>
    <n v="193328.68"/>
    <d v="2025-07-20T00:00:00"/>
    <d v="2025-07-30T00:00:00"/>
    <s v="Settled"/>
    <n v="10"/>
    <n v="12"/>
    <s v="AGT027"/>
    <s v="Home"/>
    <s v="Standard"/>
    <n v="1"/>
    <s v="Valid"/>
    <x v="4"/>
    <x v="1"/>
  </r>
  <r>
    <x v="7755"/>
    <s v="CUST00489"/>
    <s v="POL02521"/>
    <x v="14"/>
    <s v="West"/>
    <n v="93391.55"/>
    <d v="2025-06-17T00:00:00"/>
    <m/>
    <s v="Pending"/>
    <n v="17"/>
    <n v="15"/>
    <s v="AGT006"/>
    <s v="Health"/>
    <s v="Standard"/>
    <n v="1"/>
    <s v="Valid"/>
    <x v="2"/>
    <x v="1"/>
  </r>
  <r>
    <x v="7756"/>
    <s v="CUST02454"/>
    <s v="POL00318"/>
    <x v="0"/>
    <s v="North"/>
    <n v="15051.04"/>
    <d v="2025-06-12T00:00:00"/>
    <m/>
    <s v="Under Review"/>
    <n v="2"/>
    <n v="10"/>
    <s v="AGT003"/>
    <s v="Motor"/>
    <s v="Fast Track"/>
    <n v="1"/>
    <s v="Valid"/>
    <x v="4"/>
    <x v="2"/>
  </r>
  <r>
    <x v="7757"/>
    <s v="CUST02438"/>
    <s v="POL01302"/>
    <x v="10"/>
    <s v="South"/>
    <n v="15959.49"/>
    <d v="2025-08-19T00:00:00"/>
    <d v="2025-08-20T00:00:00"/>
    <s v="Settled"/>
    <n v="1"/>
    <n v="7"/>
    <s v="AGT027"/>
    <s v="Travel"/>
    <s v="Fast Track"/>
    <n v="1"/>
    <s v="Valid"/>
    <x v="0"/>
    <x v="0"/>
  </r>
  <r>
    <x v="7758"/>
    <s v="CUST02199"/>
    <s v="POL01158"/>
    <x v="0"/>
    <s v="West"/>
    <n v="28662.799999999999"/>
    <d v="2025-08-26T00:00:00"/>
    <d v="2025-09-11T00:00:00"/>
    <s v="Settled"/>
    <n v="16"/>
    <n v="10"/>
    <s v="AGT030"/>
    <s v="Motor"/>
    <s v="Manual Review"/>
    <n v="1"/>
    <s v="Valid"/>
    <x v="1"/>
    <x v="1"/>
  </r>
  <r>
    <x v="7759"/>
    <s v="CUST01077"/>
    <s v="POL03051"/>
    <x v="9"/>
    <s v="South"/>
    <n v="32301.200000000001"/>
    <d v="2025-02-28T00:00:00"/>
    <m/>
    <s v="Under Review"/>
    <n v="5"/>
    <n v="12"/>
    <s v="AGT043"/>
    <s v="Home"/>
    <s v="Fast Track"/>
    <n v="1"/>
    <s v="Valid"/>
    <x v="0"/>
    <x v="0"/>
  </r>
  <r>
    <x v="7760"/>
    <s v="CUST01748"/>
    <s v="POL00955"/>
    <x v="12"/>
    <s v="Central"/>
    <n v="26858.86"/>
    <d v="2025-08-18T00:00:00"/>
    <d v="2025-08-27T00:00:00"/>
    <s v="Settled"/>
    <n v="9"/>
    <n v="7"/>
    <s v="AGT078"/>
    <s v="Travel"/>
    <s v="Standard"/>
    <n v="1"/>
    <s v="Valid"/>
    <x v="2"/>
    <x v="4"/>
  </r>
  <r>
    <x v="7761"/>
    <s v="CUST00945"/>
    <s v="POL03162"/>
    <x v="0"/>
    <s v="North"/>
    <n v="90602.17"/>
    <d v="2025-06-17T00:00:00"/>
    <d v="2025-06-27T00:00:00"/>
    <s v="Settled"/>
    <n v="10"/>
    <n v="10"/>
    <s v="AGT071"/>
    <s v="Motor"/>
    <s v="Standard"/>
    <n v="1"/>
    <s v="Valid"/>
    <x v="4"/>
    <x v="2"/>
  </r>
  <r>
    <x v="7762"/>
    <s v="CUST01547"/>
    <s v="POL02951"/>
    <x v="5"/>
    <s v="West"/>
    <n v="159802.54"/>
    <d v="2025-05-17T00:00:00"/>
    <d v="2025-05-23T00:00:00"/>
    <s v="Settled"/>
    <n v="6"/>
    <n v="15"/>
    <s v="AGT016"/>
    <s v="Health"/>
    <s v="Fast Track"/>
    <n v="1"/>
    <s v="Valid"/>
    <x v="3"/>
    <x v="1"/>
  </r>
  <r>
    <x v="7763"/>
    <s v="CUST02336"/>
    <s v="POL01879"/>
    <x v="7"/>
    <s v="Central"/>
    <n v="41424.239999999998"/>
    <d v="2025-03-28T00:00:00"/>
    <d v="2025-04-04T00:00:00"/>
    <s v="Settled"/>
    <n v="7"/>
    <n v="7"/>
    <s v="AGT042"/>
    <s v="Travel"/>
    <s v="Fast Track"/>
    <n v="1"/>
    <s v="Valid"/>
    <x v="0"/>
    <x v="4"/>
  </r>
  <r>
    <x v="7764"/>
    <s v="CUST01849"/>
    <s v="POL00559"/>
    <x v="3"/>
    <m/>
    <n v="45224.42"/>
    <d v="2025-07-04T00:00:00"/>
    <d v="2025-07-05T00:00:00"/>
    <s v="Settled"/>
    <n v="1"/>
    <n v="10"/>
    <s v="AGT045"/>
    <s v="Motor"/>
    <s v="Standard"/>
    <n v="1"/>
    <s v="Valid"/>
    <x v="1"/>
    <x v="3"/>
  </r>
  <r>
    <x v="7765"/>
    <s v="CUST00491"/>
    <s v="POL00711"/>
    <x v="3"/>
    <s v="East"/>
    <n v="131357.32999999999"/>
    <d v="2025-11-21T00:00:00"/>
    <d v="2025-12-02T00:00:00"/>
    <s v="Settled"/>
    <n v="11"/>
    <n v="10"/>
    <s v="AGT079"/>
    <s v="Motor"/>
    <s v="Standard"/>
    <n v="1"/>
    <s v="Valid"/>
    <x v="0"/>
    <x v="3"/>
  </r>
  <r>
    <x v="7766"/>
    <s v="CUST02223"/>
    <s v="POL00055"/>
    <x v="9"/>
    <s v="North"/>
    <n v="95941.07"/>
    <d v="2025-06-05T00:00:00"/>
    <d v="2025-06-23T00:00:00"/>
    <s v="Settled"/>
    <n v="18"/>
    <n v="12"/>
    <s v="AGT033"/>
    <s v="Home"/>
    <s v="Manual Review"/>
    <n v="1"/>
    <s v="Valid"/>
    <x v="3"/>
    <x v="2"/>
  </r>
  <r>
    <x v="7767"/>
    <s v="CUST02465"/>
    <s v="POL02480"/>
    <x v="3"/>
    <s v="West"/>
    <n v="67605.34"/>
    <d v="2025-01-21T00:00:00"/>
    <d v="2025-01-30T00:00:00"/>
    <s v="Settled"/>
    <n v="9"/>
    <n v="10"/>
    <s v="AGT030"/>
    <s v="Motor"/>
    <s v="Standard"/>
    <n v="1"/>
    <s v="Valid"/>
    <x v="3"/>
    <x v="1"/>
  </r>
  <r>
    <x v="7768"/>
    <s v="CUST00512"/>
    <s v="POL02322"/>
    <x v="1"/>
    <s v="Central"/>
    <n v="195060.4"/>
    <d v="2025-03-23T00:00:00"/>
    <d v="2025-04-27T00:00:00"/>
    <s v="Rejected"/>
    <n v="35"/>
    <n v="20"/>
    <s v="AGT061"/>
    <s v="Life"/>
    <s v="Fraud Review"/>
    <n v="1"/>
    <s v="Valid"/>
    <x v="4"/>
    <x v="4"/>
  </r>
  <r>
    <x v="7769"/>
    <s v="CUST01413"/>
    <s v="POL01031"/>
    <x v="6"/>
    <s v="Central"/>
    <n v="93803.65"/>
    <d v="2025-11-07T00:00:00"/>
    <d v="2025-11-18T00:00:00"/>
    <s v="Settled"/>
    <n v="11"/>
    <n v="12"/>
    <s v="AGT001"/>
    <s v="Home"/>
    <s v="Standard"/>
    <n v="1"/>
    <s v="Valid"/>
    <x v="4"/>
    <x v="4"/>
  </r>
  <r>
    <x v="7770"/>
    <s v="CUST02275"/>
    <s v="POL02341"/>
    <x v="3"/>
    <s v="South"/>
    <n v="49432.94"/>
    <d v="2025-09-25T00:00:00"/>
    <d v="2025-10-05T00:00:00"/>
    <s v="Settled"/>
    <n v="10"/>
    <n v="10"/>
    <s v="AGT008"/>
    <s v="Motor"/>
    <s v="Standard"/>
    <n v="1"/>
    <s v="Valid"/>
    <x v="2"/>
    <x v="0"/>
  </r>
  <r>
    <x v="7771"/>
    <s v="CUST00137"/>
    <s v="POL01847"/>
    <x v="4"/>
    <s v="West"/>
    <n v="34628.25"/>
    <d v="2025-01-21T00:00:00"/>
    <d v="2025-02-01T00:00:00"/>
    <s v="Settled"/>
    <n v="11"/>
    <n v="15"/>
    <s v="AGT051"/>
    <s v="Health"/>
    <s v="Standard"/>
    <n v="1"/>
    <s v="Valid"/>
    <x v="1"/>
    <x v="1"/>
  </r>
  <r>
    <x v="7772"/>
    <s v="CUST01382"/>
    <s v="POL02613"/>
    <x v="1"/>
    <s v="West"/>
    <n v="453889.65"/>
    <d v="2025-09-27T00:00:00"/>
    <d v="2025-10-25T00:00:00"/>
    <s v="Rejected"/>
    <n v="28"/>
    <n v="20"/>
    <s v="AGT027"/>
    <s v="Life"/>
    <s v="Manual Review"/>
    <n v="1"/>
    <s v="Valid"/>
    <x v="4"/>
    <x v="1"/>
  </r>
  <r>
    <x v="7773"/>
    <s v="CUST01934"/>
    <s v="POL00278"/>
    <x v="14"/>
    <s v="South"/>
    <n v="94787.96"/>
    <d v="2025-02-06T00:00:00"/>
    <m/>
    <s v="Under Review"/>
    <n v="2"/>
    <n v="15"/>
    <s v="AGT018"/>
    <s v="Health"/>
    <s v="Fast Track"/>
    <n v="1"/>
    <s v="Valid"/>
    <x v="3"/>
    <x v="0"/>
  </r>
  <r>
    <x v="7774"/>
    <s v="CUST00991"/>
    <s v="POL00637"/>
    <x v="11"/>
    <s v="West"/>
    <n v="108969.23"/>
    <d v="2025-04-11T00:00:00"/>
    <d v="2025-04-12T00:00:00"/>
    <s v="Settled"/>
    <n v="1"/>
    <n v="10"/>
    <s v="AGT067"/>
    <s v="Motor"/>
    <s v="Standard"/>
    <n v="1"/>
    <s v="Valid"/>
    <x v="1"/>
    <x v="1"/>
  </r>
  <r>
    <x v="7775"/>
    <s v="CUST01975"/>
    <s v="POL02584"/>
    <x v="3"/>
    <s v="North"/>
    <n v="41132.83"/>
    <d v="2025-10-30T00:00:00"/>
    <m/>
    <s v="Pending"/>
    <n v="11"/>
    <n v="10"/>
    <s v="AGT020"/>
    <s v="Motor"/>
    <s v="Fast Track"/>
    <n v="1"/>
    <s v="Valid"/>
    <x v="1"/>
    <x v="2"/>
  </r>
  <r>
    <x v="7776"/>
    <s v="CUST00513"/>
    <s v="POL01183"/>
    <x v="6"/>
    <s v="Central"/>
    <n v="173996.75"/>
    <d v="2025-08-05T00:00:00"/>
    <d v="2025-08-15T00:00:00"/>
    <s v="Settled"/>
    <n v="10"/>
    <n v="12"/>
    <s v="AGT003"/>
    <s v="Home"/>
    <s v="Standard"/>
    <n v="1"/>
    <s v="Valid"/>
    <x v="0"/>
    <x v="4"/>
  </r>
  <r>
    <x v="7777"/>
    <s v="CUST01779"/>
    <s v="POL03070"/>
    <x v="4"/>
    <s v="Central"/>
    <n v="30659.64"/>
    <d v="2025-08-05T00:00:00"/>
    <d v="2025-08-12T00:00:00"/>
    <s v="Settled"/>
    <n v="7"/>
    <n v="15"/>
    <s v="AGT002"/>
    <s v="Health"/>
    <s v="Standard"/>
    <n v="1"/>
    <s v="Valid"/>
    <x v="3"/>
    <x v="4"/>
  </r>
  <r>
    <x v="7778"/>
    <s v="CUST00337"/>
    <s v="POL02819"/>
    <x v="7"/>
    <s v="East"/>
    <n v="42654.46"/>
    <d v="2025-03-13T00:00:00"/>
    <d v="2025-04-04T00:00:00"/>
    <s v="Settled"/>
    <n v="22"/>
    <n v="7"/>
    <s v="AGT073"/>
    <s v="Travel"/>
    <s v="Fraud Review"/>
    <n v="1"/>
    <s v="Valid"/>
    <x v="0"/>
    <x v="3"/>
  </r>
  <r>
    <x v="7779"/>
    <s v="CUST01324"/>
    <s v="POL00302"/>
    <x v="4"/>
    <s v="South"/>
    <n v="131883.49"/>
    <d v="2025-04-19T00:00:00"/>
    <d v="2025-04-28T00:00:00"/>
    <s v="Settled"/>
    <n v="9"/>
    <n v="15"/>
    <s v="AGT043"/>
    <s v="Health"/>
    <s v="Standard"/>
    <n v="1"/>
    <s v="Valid"/>
    <x v="2"/>
    <x v="0"/>
  </r>
  <r>
    <x v="7780"/>
    <s v="CUST01652"/>
    <s v="POL01292"/>
    <x v="11"/>
    <s v="Central"/>
    <n v="33094.44"/>
    <d v="2025-02-01T00:00:00"/>
    <d v="2025-02-13T00:00:00"/>
    <s v="Settled"/>
    <n v="12"/>
    <n v="10"/>
    <s v="AGT002"/>
    <s v="Motor"/>
    <s v="Standard"/>
    <n v="1"/>
    <s v="Valid"/>
    <x v="1"/>
    <x v="4"/>
  </r>
  <r>
    <x v="7781"/>
    <s v="CUST01216"/>
    <s v="POL02342"/>
    <x v="14"/>
    <s v="North"/>
    <n v="175657.88"/>
    <d v="2025-07-16T00:00:00"/>
    <d v="2025-08-06T00:00:00"/>
    <s v="Settled"/>
    <n v="21"/>
    <n v="15"/>
    <s v="AGT020"/>
    <s v="Health"/>
    <s v="Manual Review"/>
    <n v="1"/>
    <s v="Valid"/>
    <x v="0"/>
    <x v="2"/>
  </r>
  <r>
    <x v="7782"/>
    <s v="CUST00945"/>
    <s v="POL00437"/>
    <x v="2"/>
    <s v="East"/>
    <n v="826167.41"/>
    <d v="2025-06-12T00:00:00"/>
    <d v="2025-07-02T00:00:00"/>
    <s v="Settled"/>
    <n v="20"/>
    <n v="20"/>
    <s v="AGT027"/>
    <s v="Life"/>
    <s v="Standard"/>
    <n v="1"/>
    <s v="Valid"/>
    <x v="4"/>
    <x v="3"/>
  </r>
  <r>
    <x v="7783"/>
    <s v="CUST00781"/>
    <s v="POL02755"/>
    <x v="4"/>
    <s v="East"/>
    <n v="58498.92"/>
    <d v="2025-02-25T00:00:00"/>
    <m/>
    <s v="Under Review"/>
    <n v="16"/>
    <n v="15"/>
    <s v="AGT080"/>
    <s v="Health"/>
    <s v="Fast Track"/>
    <n v="1"/>
    <s v="Valid"/>
    <x v="0"/>
    <x v="3"/>
  </r>
  <r>
    <x v="7784"/>
    <s v="CUST00388"/>
    <s v="POL00315"/>
    <x v="11"/>
    <s v="South"/>
    <m/>
    <d v="2025-04-08T00:00:00"/>
    <d v="2025-04-11T00:00:00"/>
    <s v="Settled"/>
    <n v="3"/>
    <n v="10"/>
    <s v="AGT044"/>
    <s v="Motor"/>
    <s v="Standard"/>
    <n v="1"/>
    <s v="Missing Amount"/>
    <x v="4"/>
    <x v="0"/>
  </r>
  <r>
    <x v="7785"/>
    <s v="CUST00372"/>
    <s v="POL00351"/>
    <x v="4"/>
    <s v="North"/>
    <n v="28121.71"/>
    <d v="2025-01-22T00:00:00"/>
    <d v="2025-01-25T00:00:00"/>
    <s v="Rejected"/>
    <n v="3"/>
    <n v="15"/>
    <s v="AGT067"/>
    <s v="Health"/>
    <s v="Standard"/>
    <n v="1"/>
    <s v="Valid"/>
    <x v="1"/>
    <x v="2"/>
  </r>
  <r>
    <x v="7786"/>
    <s v="CUST01044"/>
    <s v="POL01740"/>
    <x v="2"/>
    <s v="South"/>
    <n v="274570.81"/>
    <d v="2025-01-22T00:00:00"/>
    <d v="2025-02-10T00:00:00"/>
    <s v="Settled"/>
    <n v="19"/>
    <n v="20"/>
    <s v="AGT036"/>
    <s v="Life"/>
    <s v="Standard"/>
    <n v="1"/>
    <s v="Valid"/>
    <x v="3"/>
    <x v="0"/>
  </r>
  <r>
    <x v="7787"/>
    <s v="CUST00526"/>
    <s v="POL00790"/>
    <x v="1"/>
    <s v="Central"/>
    <n v="54850"/>
    <d v="2025-01-17T00:00:00"/>
    <d v="2025-02-03T00:00:00"/>
    <s v="Settled"/>
    <n v="17"/>
    <n v="20"/>
    <s v="AGT058"/>
    <s v="Life"/>
    <s v="Standard"/>
    <n v="1"/>
    <s v="Valid"/>
    <x v="2"/>
    <x v="4"/>
  </r>
  <r>
    <x v="7788"/>
    <s v="CUST01919"/>
    <s v="POL02046"/>
    <x v="3"/>
    <s v="West"/>
    <n v="118944.6"/>
    <d v="2025-04-18T00:00:00"/>
    <m/>
    <s v="Under Review"/>
    <n v="7"/>
    <n v="10"/>
    <s v="AGT003"/>
    <s v="Motor"/>
    <s v="Manual Review"/>
    <n v="1"/>
    <s v="Valid"/>
    <x v="2"/>
    <x v="1"/>
  </r>
  <r>
    <x v="7789"/>
    <s v="CUST01393"/>
    <s v="POL01254"/>
    <x v="11"/>
    <s v="West"/>
    <n v="24038.59"/>
    <d v="2025-04-01T00:00:00"/>
    <m/>
    <s v="Pending"/>
    <n v="10"/>
    <n v="10"/>
    <s v="AGT029"/>
    <s v="Motor"/>
    <s v="Standard"/>
    <n v="1"/>
    <s v="Valid"/>
    <x v="1"/>
    <x v="1"/>
  </r>
  <r>
    <x v="7790"/>
    <s v="CUST01077"/>
    <s v="POL00867"/>
    <x v="0"/>
    <s v="East"/>
    <n v="18285.310000000001"/>
    <d v="2025-03-04T00:00:00"/>
    <d v="2025-03-06T00:00:00"/>
    <s v="Settled"/>
    <n v="2"/>
    <n v="10"/>
    <s v="AGT037"/>
    <s v="Motor"/>
    <s v="Fast Track"/>
    <n v="1"/>
    <s v="Valid"/>
    <x v="0"/>
    <x v="3"/>
  </r>
  <r>
    <x v="7791"/>
    <s v="CUST00076"/>
    <s v="POL02678"/>
    <x v="1"/>
    <s v="West"/>
    <n v="355774.7"/>
    <d v="2025-03-01T00:00:00"/>
    <d v="2025-03-19T00:00:00"/>
    <s v="Settled"/>
    <n v="18"/>
    <n v="20"/>
    <s v="AGT006"/>
    <s v="Life"/>
    <s v="Standard"/>
    <n v="1"/>
    <s v="Valid"/>
    <x v="1"/>
    <x v="1"/>
  </r>
  <r>
    <x v="7792"/>
    <s v="CUST00802"/>
    <s v="POL00511"/>
    <x v="4"/>
    <s v="East"/>
    <n v="166706.39000000001"/>
    <d v="2025-11-14T00:00:00"/>
    <d v="2025-12-02T00:00:00"/>
    <s v="Settled"/>
    <n v="18"/>
    <n v="15"/>
    <s v="AGT022"/>
    <s v="Health"/>
    <s v="Standard"/>
    <n v="1"/>
    <s v="Valid"/>
    <x v="3"/>
    <x v="3"/>
  </r>
  <r>
    <x v="7793"/>
    <s v="CUST01775"/>
    <s v="POL01579"/>
    <x v="6"/>
    <s v="West"/>
    <n v="84568.57"/>
    <d v="2025-05-15T00:00:00"/>
    <d v="2025-06-01T00:00:00"/>
    <s v="Settled"/>
    <n v="17"/>
    <n v="12"/>
    <s v="AGT054"/>
    <s v="Home"/>
    <s v="Manual Review"/>
    <n v="1"/>
    <s v="Valid"/>
    <x v="2"/>
    <x v="1"/>
  </r>
  <r>
    <x v="7794"/>
    <s v="CUST00020"/>
    <s v="POL00540"/>
    <x v="17"/>
    <s v="Central"/>
    <n v="120190.66"/>
    <d v="2025-06-23T00:00:00"/>
    <d v="2025-07-06T00:00:00"/>
    <s v="Settled"/>
    <n v="13"/>
    <n v="12"/>
    <s v="AGT055"/>
    <s v="Home"/>
    <s v="Standard"/>
    <n v="1"/>
    <s v="Valid"/>
    <x v="2"/>
    <x v="4"/>
  </r>
  <r>
    <x v="7795"/>
    <s v="CUST02016"/>
    <s v="POL00439"/>
    <x v="0"/>
    <s v="South"/>
    <n v="204307.06"/>
    <d v="2025-10-20T00:00:00"/>
    <d v="2025-10-29T00:00:00"/>
    <s v="Settled"/>
    <n v="9"/>
    <n v="10"/>
    <s v="AGT002"/>
    <s v="Motor"/>
    <s v="Standard"/>
    <n v="1"/>
    <s v="Valid"/>
    <x v="3"/>
    <x v="0"/>
  </r>
  <r>
    <x v="7796"/>
    <s v="CUST02047"/>
    <s v="POL00657"/>
    <x v="9"/>
    <s v="Central"/>
    <n v="59295.71"/>
    <d v="2025-11-30T00:00:00"/>
    <m/>
    <s v="Pending"/>
    <n v="20"/>
    <n v="12"/>
    <s v="AGT022"/>
    <s v="Home"/>
    <s v="Manual Review"/>
    <n v="1"/>
    <s v="Valid"/>
    <x v="4"/>
    <x v="4"/>
  </r>
  <r>
    <x v="7797"/>
    <s v="CUST00267"/>
    <s v="POL00821"/>
    <x v="12"/>
    <s v="Central"/>
    <n v="15851.52"/>
    <d v="2025-05-07T00:00:00"/>
    <d v="2025-05-17T00:00:00"/>
    <s v="Settled"/>
    <n v="10"/>
    <n v="7"/>
    <s v="AGT036"/>
    <s v="Travel"/>
    <s v="Standard"/>
    <n v="1"/>
    <s v="Valid"/>
    <x v="1"/>
    <x v="4"/>
  </r>
  <r>
    <x v="7798"/>
    <s v="CUST00711"/>
    <s v="POL01319"/>
    <x v="8"/>
    <s v="South"/>
    <n v="607551.54"/>
    <d v="2025-09-14T00:00:00"/>
    <d v="2025-09-29T00:00:00"/>
    <s v="Settled"/>
    <n v="15"/>
    <n v="20"/>
    <s v="AGT022"/>
    <s v="Life"/>
    <s v="Standard"/>
    <n v="1"/>
    <s v="Valid"/>
    <x v="3"/>
    <x v="0"/>
  </r>
  <r>
    <x v="7799"/>
    <s v="CUST01707"/>
    <s v="POL01496"/>
    <x v="10"/>
    <s v="Central"/>
    <n v="34709.440000000002"/>
    <d v="2025-05-14T00:00:00"/>
    <d v="2025-05-15T00:00:00"/>
    <s v="Settled"/>
    <n v="1"/>
    <n v="7"/>
    <s v="AGT005"/>
    <s v="Travel"/>
    <s v="Fast Track"/>
    <n v="1"/>
    <s v="Valid"/>
    <x v="2"/>
    <x v="4"/>
  </r>
  <r>
    <x v="7800"/>
    <s v="CUST01257"/>
    <s v="POL00445"/>
    <x v="11"/>
    <s v="Central"/>
    <n v="164109.32999999999"/>
    <d v="2025-03-31T00:00:00"/>
    <d v="2025-04-14T00:00:00"/>
    <s v="Settled"/>
    <n v="14"/>
    <n v="10"/>
    <s v="AGT004"/>
    <s v="Motor"/>
    <s v="Standard"/>
    <n v="1"/>
    <s v="Valid"/>
    <x v="3"/>
    <x v="4"/>
  </r>
  <r>
    <x v="7801"/>
    <s v="CUST00626"/>
    <s v="POL00126"/>
    <x v="4"/>
    <s v="North"/>
    <n v="36613.64"/>
    <d v="2025-02-10T00:00:00"/>
    <d v="2025-03-08T00:00:00"/>
    <s v="Settled"/>
    <n v="26"/>
    <n v="15"/>
    <s v="AGT045"/>
    <s v="Health"/>
    <s v="Manual Review"/>
    <n v="1"/>
    <s v="Valid"/>
    <x v="2"/>
    <x v="2"/>
  </r>
  <r>
    <x v="7802"/>
    <s v="CUST01879"/>
    <s v="POL00303"/>
    <x v="6"/>
    <s v="North"/>
    <n v="34387.93"/>
    <d v="2025-04-27T00:00:00"/>
    <d v="2025-05-13T00:00:00"/>
    <s v="Settled"/>
    <n v="16"/>
    <n v="12"/>
    <s v="AGT030"/>
    <s v="Home"/>
    <s v="Standard"/>
    <n v="1"/>
    <s v="Valid"/>
    <x v="4"/>
    <x v="2"/>
  </r>
  <r>
    <x v="7803"/>
    <s v="CUST01565"/>
    <s v="POL02020"/>
    <x v="0"/>
    <s v="West"/>
    <n v="25590.43"/>
    <d v="2025-11-27T00:00:00"/>
    <d v="2025-11-28T00:00:00"/>
    <s v="Settled"/>
    <n v="1"/>
    <n v="10"/>
    <s v="AGT045"/>
    <s v="Motor"/>
    <s v="Fast Track"/>
    <n v="1"/>
    <s v="Valid"/>
    <x v="2"/>
    <x v="1"/>
  </r>
  <r>
    <x v="7804"/>
    <s v="CUST01953"/>
    <s v="POL03117"/>
    <x v="9"/>
    <s v="West"/>
    <n v="174137.66"/>
    <d v="2025-02-26T00:00:00"/>
    <d v="2025-03-12T00:00:00"/>
    <s v="Settled"/>
    <n v="14"/>
    <n v="12"/>
    <s v="AGT057"/>
    <s v="Home"/>
    <s v="Standard"/>
    <n v="1"/>
    <s v="Valid"/>
    <x v="0"/>
    <x v="1"/>
  </r>
  <r>
    <x v="7805"/>
    <s v="CUST00992"/>
    <s v="POL00082"/>
    <x v="8"/>
    <s v="South"/>
    <n v="654679.92000000004"/>
    <d v="2025-02-18T00:00:00"/>
    <d v="2025-03-05T00:00:00"/>
    <s v="Settled"/>
    <n v="15"/>
    <n v="20"/>
    <s v="AGT043"/>
    <s v="Life"/>
    <s v="Standard"/>
    <n v="1"/>
    <s v="Valid"/>
    <x v="2"/>
    <x v="0"/>
  </r>
  <r>
    <x v="7806"/>
    <s v="CUST01564"/>
    <s v="POL00112"/>
    <x v="12"/>
    <s v="East"/>
    <n v="60168.23"/>
    <d v="2025-03-27T00:00:00"/>
    <d v="2025-04-12T00:00:00"/>
    <s v="Settled"/>
    <n v="16"/>
    <n v="7"/>
    <s v="AGT045"/>
    <s v="Travel"/>
    <s v="Standard"/>
    <n v="1"/>
    <s v="Valid"/>
    <x v="1"/>
    <x v="3"/>
  </r>
  <r>
    <x v="7807"/>
    <s v="CUST00290"/>
    <s v="POL02499"/>
    <x v="9"/>
    <s v="East"/>
    <n v="157825.85999999999"/>
    <d v="2025-04-23T00:00:00"/>
    <m/>
    <s v="Under Review"/>
    <n v="16"/>
    <n v="12"/>
    <s v="AGT058"/>
    <s v="Home"/>
    <s v="Manual Review"/>
    <n v="1"/>
    <s v="Valid"/>
    <x v="3"/>
    <x v="3"/>
  </r>
  <r>
    <x v="7808"/>
    <s v="CUST01920"/>
    <s v="POL02320"/>
    <x v="9"/>
    <s v="East"/>
    <n v="248342.96"/>
    <d v="2025-05-08T00:00:00"/>
    <d v="2025-05-19T00:00:00"/>
    <s v="Settled"/>
    <n v="11"/>
    <n v="12"/>
    <s v="AGT015"/>
    <s v="Home"/>
    <s v="Standard"/>
    <n v="1"/>
    <s v="Valid"/>
    <x v="1"/>
    <x v="3"/>
  </r>
  <r>
    <x v="7809"/>
    <s v="CUST02467"/>
    <s v="POL02349"/>
    <x v="3"/>
    <s v="North"/>
    <n v="43797.71"/>
    <d v="2025-11-12T00:00:00"/>
    <d v="2025-12-05T00:00:00"/>
    <s v="Settled"/>
    <n v="23"/>
    <n v="10"/>
    <s v="AGT019"/>
    <s v="Motor"/>
    <s v="Fraud Review"/>
    <n v="1"/>
    <s v="Valid"/>
    <x v="3"/>
    <x v="2"/>
  </r>
  <r>
    <x v="7810"/>
    <s v="CUST00601"/>
    <s v="POL00554"/>
    <x v="3"/>
    <s v="North"/>
    <n v="17878.38"/>
    <d v="2025-11-07T00:00:00"/>
    <m/>
    <s v="Under Review"/>
    <n v="7"/>
    <n v="10"/>
    <s v="AGT059"/>
    <s v="Motor"/>
    <s v="Standard"/>
    <n v="1"/>
    <s v="Valid"/>
    <x v="4"/>
    <x v="2"/>
  </r>
  <r>
    <x v="7811"/>
    <s v="CUST00825"/>
    <s v="POL02770"/>
    <x v="9"/>
    <s v="West"/>
    <n v="38455.68"/>
    <d v="2025-06-01T00:00:00"/>
    <d v="2025-06-06T00:00:00"/>
    <s v="Settled"/>
    <n v="5"/>
    <n v="12"/>
    <s v="AGT020"/>
    <s v="Home"/>
    <s v="Fast Track"/>
    <n v="1"/>
    <s v="Valid"/>
    <x v="1"/>
    <x v="1"/>
  </r>
  <r>
    <x v="7812"/>
    <s v="CUST00210"/>
    <s v="POL01996"/>
    <x v="5"/>
    <s v="North"/>
    <n v="33051.25"/>
    <d v="2025-10-24T00:00:00"/>
    <d v="2025-11-06T00:00:00"/>
    <s v="Settled"/>
    <n v="13"/>
    <n v="15"/>
    <s v="AGT070"/>
    <s v="Health"/>
    <s v="Fast Track"/>
    <n v="1"/>
    <s v="Valid"/>
    <x v="0"/>
    <x v="2"/>
  </r>
  <r>
    <x v="7813"/>
    <s v="CUST00543"/>
    <s v="POL00505"/>
    <x v="11"/>
    <s v="West"/>
    <n v="18477.46"/>
    <d v="2025-04-23T00:00:00"/>
    <m/>
    <s v="Pending"/>
    <n v="27"/>
    <n v="10"/>
    <s v="AGT034"/>
    <s v="Motor"/>
    <s v="Fraud Review"/>
    <n v="1"/>
    <s v="Valid"/>
    <x v="0"/>
    <x v="1"/>
  </r>
  <r>
    <x v="7814"/>
    <s v="CUST00789"/>
    <s v="POL00371"/>
    <x v="3"/>
    <s v="West"/>
    <n v="45428.71"/>
    <d v="2025-05-12T00:00:00"/>
    <d v="2025-05-24T00:00:00"/>
    <s v="Settled"/>
    <n v="12"/>
    <n v="12"/>
    <s v="AGT007"/>
    <s v="Home"/>
    <s v="Manual Review"/>
    <n v="1"/>
    <s v="Valid"/>
    <x v="2"/>
    <x v="1"/>
  </r>
  <r>
    <x v="7815"/>
    <s v="CUST00793"/>
    <s v="POL01929"/>
    <x v="3"/>
    <s v="Central"/>
    <n v="35617.15"/>
    <d v="2025-08-27T00:00:00"/>
    <d v="2025-09-21T00:00:00"/>
    <s v="Settled"/>
    <n v="25"/>
    <n v="10"/>
    <s v="AGT057"/>
    <s v="Motor"/>
    <s v="Manual Review"/>
    <n v="1"/>
    <s v="Valid"/>
    <x v="1"/>
    <x v="4"/>
  </r>
  <r>
    <x v="7816"/>
    <s v="CUST01250"/>
    <s v="POL02493"/>
    <x v="4"/>
    <s v="Central"/>
    <n v="126097.71"/>
    <d v="2025-10-17T00:00:00"/>
    <d v="2025-11-09T00:00:00"/>
    <s v="Settled"/>
    <n v="23"/>
    <n v="15"/>
    <s v="AGT035"/>
    <s v="Health"/>
    <s v="Fraud Review"/>
    <n v="1"/>
    <s v="Valid"/>
    <x v="2"/>
    <x v="4"/>
  </r>
  <r>
    <x v="7817"/>
    <s v="CUST02118"/>
    <s v="POL02500"/>
    <x v="0"/>
    <s v="Central"/>
    <n v="78702.91"/>
    <d v="2025-01-12T00:00:00"/>
    <d v="2025-01-21T00:00:00"/>
    <s v="Settled"/>
    <n v="9"/>
    <n v="10"/>
    <s v="AGT010"/>
    <s v="Motor"/>
    <s v="Standard"/>
    <n v="1"/>
    <s v="Valid"/>
    <x v="1"/>
    <x v="4"/>
  </r>
  <r>
    <x v="7818"/>
    <s v="CUST01316"/>
    <s v="POL01881"/>
    <x v="10"/>
    <s v="East"/>
    <n v="79974.52"/>
    <d v="2025-07-16T00:00:00"/>
    <m/>
    <s v="Pending"/>
    <n v="33"/>
    <n v="7"/>
    <s v="AGT018"/>
    <s v="Travel"/>
    <s v="Fraud Review"/>
    <n v="1"/>
    <s v="Valid"/>
    <x v="3"/>
    <x v="3"/>
  </r>
  <r>
    <x v="7819"/>
    <s v="CUST00765"/>
    <s v="POL01651"/>
    <x v="3"/>
    <s v="North"/>
    <n v="29038.92"/>
    <d v="2025-04-18T00:00:00"/>
    <d v="2025-05-05T00:00:00"/>
    <s v="Settled"/>
    <n v="17"/>
    <n v="10"/>
    <s v="AGT071"/>
    <s v="Motor"/>
    <s v="Manual Review"/>
    <n v="1"/>
    <s v="Valid"/>
    <x v="3"/>
    <x v="2"/>
  </r>
  <r>
    <x v="7820"/>
    <s v="CUST02024"/>
    <s v="POL02226"/>
    <x v="14"/>
    <s v="South"/>
    <n v="108330.27"/>
    <d v="2025-05-11T00:00:00"/>
    <d v="2025-06-02T00:00:00"/>
    <s v="Settled"/>
    <n v="22"/>
    <n v="15"/>
    <s v="AGT037"/>
    <s v="Health"/>
    <s v="Fraud Review"/>
    <n v="1"/>
    <s v="Valid"/>
    <x v="4"/>
    <x v="0"/>
  </r>
  <r>
    <x v="7821"/>
    <s v="CUST01352"/>
    <s v="POL00419"/>
    <x v="4"/>
    <s v="East"/>
    <n v="199955.71"/>
    <d v="2025-07-13T00:00:00"/>
    <d v="2025-07-29T00:00:00"/>
    <s v="Settled"/>
    <n v="16"/>
    <n v="15"/>
    <s v="AGT021"/>
    <s v="Health"/>
    <s v="Standard"/>
    <n v="1"/>
    <s v="Valid"/>
    <x v="3"/>
    <x v="3"/>
  </r>
  <r>
    <x v="7822"/>
    <s v="CUST00277"/>
    <s v="POL01168"/>
    <x v="1"/>
    <s v="North"/>
    <n v="215228.92"/>
    <d v="2025-06-21T00:00:00"/>
    <d v="2025-07-20T00:00:00"/>
    <s v="Settled"/>
    <n v="29"/>
    <n v="20"/>
    <s v="AGT044"/>
    <s v="Life"/>
    <s v="Manual Review"/>
    <n v="1"/>
    <s v="Valid"/>
    <x v="0"/>
    <x v="2"/>
  </r>
  <r>
    <x v="7823"/>
    <s v="CUST01465"/>
    <s v="POL00317"/>
    <x v="0"/>
    <s v="North"/>
    <n v="48666.8"/>
    <d v="2025-11-27T00:00:00"/>
    <d v="2025-12-07T00:00:00"/>
    <s v="Settled"/>
    <n v="10"/>
    <n v="10"/>
    <s v="AGT011"/>
    <s v="Motor"/>
    <s v="Standard"/>
    <n v="1"/>
    <s v="Valid"/>
    <x v="3"/>
    <x v="2"/>
  </r>
  <r>
    <x v="7824"/>
    <s v="CUST02402"/>
    <s v="POL02685"/>
    <x v="9"/>
    <s v="South"/>
    <n v="270050.5"/>
    <d v="2025-05-28T00:00:00"/>
    <m/>
    <s v="Pending"/>
    <n v="17"/>
    <n v="12"/>
    <s v="AGT032"/>
    <s v="Home"/>
    <s v="Standard"/>
    <n v="1"/>
    <s v="Valid"/>
    <x v="3"/>
    <x v="0"/>
  </r>
  <r>
    <x v="7825"/>
    <s v="CUST00856"/>
    <s v="POL01939"/>
    <x v="10"/>
    <s v="South"/>
    <n v="23804.38"/>
    <d v="2025-11-20T00:00:00"/>
    <d v="2025-11-22T00:00:00"/>
    <s v="Settled"/>
    <n v="2"/>
    <n v="7"/>
    <s v="AGT048"/>
    <s v="Travel"/>
    <s v="Standard"/>
    <n v="1"/>
    <s v="Valid"/>
    <x v="3"/>
    <x v="0"/>
  </r>
  <r>
    <x v="7826"/>
    <s v="CUST00562"/>
    <s v="POL02488"/>
    <x v="3"/>
    <s v="East"/>
    <n v="165006.76"/>
    <d v="2025-08-15T00:00:00"/>
    <d v="2025-08-31T00:00:00"/>
    <s v="Settled"/>
    <n v="16"/>
    <n v="10"/>
    <s v="AGT077"/>
    <s v="Motor"/>
    <s v="Manual Review"/>
    <n v="1"/>
    <s v="Valid"/>
    <x v="1"/>
    <x v="3"/>
  </r>
  <r>
    <x v="7827"/>
    <s v="CUST02448"/>
    <s v="POL01593"/>
    <x v="4"/>
    <s v="Central"/>
    <n v="32449.57"/>
    <d v="2025-07-29T00:00:00"/>
    <m/>
    <s v="Under Review"/>
    <n v="10"/>
    <n v="15"/>
    <s v="AGT023"/>
    <s v="Health"/>
    <s v="Standard"/>
    <n v="1"/>
    <s v="Valid"/>
    <x v="0"/>
    <x v="4"/>
  </r>
  <r>
    <x v="7828"/>
    <s v="CUST01544"/>
    <s v="POL02976"/>
    <x v="9"/>
    <s v="South"/>
    <n v="315112.05"/>
    <d v="2025-06-28T00:00:00"/>
    <d v="2025-07-04T00:00:00"/>
    <s v="Settled"/>
    <n v="6"/>
    <n v="12"/>
    <s v="AGT067"/>
    <s v="Home"/>
    <s v="Fast Track"/>
    <n v="1"/>
    <s v="Valid"/>
    <x v="4"/>
    <x v="0"/>
  </r>
  <r>
    <x v="7829"/>
    <s v="CUST01566"/>
    <s v="POL02975"/>
    <x v="4"/>
    <s v="North"/>
    <n v="192476.46"/>
    <d v="2025-04-24T00:00:00"/>
    <m/>
    <s v="Pending"/>
    <n v="26"/>
    <n v="15"/>
    <s v="AGT033"/>
    <s v="Health"/>
    <s v="Fraud Review"/>
    <n v="1"/>
    <s v="Valid"/>
    <x v="0"/>
    <x v="2"/>
  </r>
  <r>
    <x v="7830"/>
    <s v="CUST00549"/>
    <s v="POL01973"/>
    <x v="11"/>
    <s v="East"/>
    <n v="34908.620000000003"/>
    <d v="2025-07-15T00:00:00"/>
    <d v="2025-07-20T00:00:00"/>
    <s v="Settled"/>
    <n v="5"/>
    <n v="10"/>
    <s v="AGT072"/>
    <s v="Motor"/>
    <s v="Fast Track"/>
    <n v="1"/>
    <s v="Valid"/>
    <x v="4"/>
    <x v="3"/>
  </r>
  <r>
    <x v="7831"/>
    <s v="CUST02328"/>
    <s v="POL02669"/>
    <x v="1"/>
    <s v="South"/>
    <n v="245534.35"/>
    <d v="2025-07-03T00:00:00"/>
    <d v="2025-07-19T00:00:00"/>
    <s v="Settled"/>
    <n v="16"/>
    <n v="20"/>
    <s v="AGT005"/>
    <s v="Life"/>
    <s v="Fast Track"/>
    <n v="1"/>
    <s v="Valid"/>
    <x v="3"/>
    <x v="0"/>
  </r>
  <r>
    <x v="7832"/>
    <s v="CUST01290"/>
    <s v="POL02111"/>
    <x v="5"/>
    <s v="Central"/>
    <n v="37938.14"/>
    <d v="2025-02-05T00:00:00"/>
    <d v="2025-02-22T00:00:00"/>
    <s v="Settled"/>
    <n v="17"/>
    <n v="15"/>
    <s v="AGT011"/>
    <s v="Health"/>
    <s v="Standard"/>
    <n v="1"/>
    <s v="Valid"/>
    <x v="0"/>
    <x v="4"/>
  </r>
  <r>
    <x v="7833"/>
    <s v="CUST02336"/>
    <s v="POL02316"/>
    <x v="11"/>
    <s v="South"/>
    <n v="47160.82"/>
    <d v="2025-11-08T00:00:00"/>
    <d v="2025-11-09T00:00:00"/>
    <s v="Settled"/>
    <n v="1"/>
    <n v="10"/>
    <s v="AGT038"/>
    <s v="Motor"/>
    <s v="Fast Track"/>
    <n v="1"/>
    <s v="Valid"/>
    <x v="0"/>
    <x v="0"/>
  </r>
  <r>
    <x v="7834"/>
    <s v="CUST01423"/>
    <s v="POL00791"/>
    <x v="7"/>
    <s v="South"/>
    <n v="10855.85"/>
    <d v="2025-10-24T00:00:00"/>
    <d v="2025-10-26T00:00:00"/>
    <s v="Settled"/>
    <n v="2"/>
    <n v="7"/>
    <s v="AGT064"/>
    <s v="Travel"/>
    <s v="Standard"/>
    <n v="1"/>
    <s v="Valid"/>
    <x v="3"/>
    <x v="0"/>
  </r>
  <r>
    <x v="7835"/>
    <s v="CUST02337"/>
    <s v="POL03144"/>
    <x v="4"/>
    <s v="West"/>
    <m/>
    <d v="2025-08-11T00:00:00"/>
    <d v="2025-08-20T00:00:00"/>
    <s v="Settled"/>
    <n v="9"/>
    <n v="15"/>
    <s v="AGT025"/>
    <s v="Health"/>
    <s v="Standard"/>
    <n v="1"/>
    <s v="Missing Amount"/>
    <x v="2"/>
    <x v="1"/>
  </r>
  <r>
    <x v="7836"/>
    <s v="CUST02009"/>
    <s v="POL00590"/>
    <x v="1"/>
    <s v="East"/>
    <n v="132787.1"/>
    <d v="2025-08-12T00:00:00"/>
    <d v="2025-08-30T00:00:00"/>
    <s v="Settled"/>
    <n v="18"/>
    <n v="20"/>
    <s v="AGT010"/>
    <s v="Life"/>
    <s v="Standard"/>
    <n v="1"/>
    <s v="Valid"/>
    <x v="0"/>
    <x v="3"/>
  </r>
  <r>
    <x v="7837"/>
    <s v="CUST02366"/>
    <s v="POL02223"/>
    <x v="3"/>
    <s v="East"/>
    <n v="127527.56"/>
    <d v="2025-02-19T00:00:00"/>
    <m/>
    <s v="Pending"/>
    <n v="11"/>
    <n v="10"/>
    <s v="AGT014"/>
    <s v="Motor"/>
    <s v="Standard"/>
    <n v="1"/>
    <s v="Valid"/>
    <x v="2"/>
    <x v="3"/>
  </r>
  <r>
    <x v="7838"/>
    <s v="CUST00429"/>
    <s v="POL01942"/>
    <x v="2"/>
    <s v="North"/>
    <n v="89540.9"/>
    <d v="2025-07-19T00:00:00"/>
    <d v="2025-08-08T00:00:00"/>
    <s v="Rejected"/>
    <n v="20"/>
    <n v="20"/>
    <s v="AGT024"/>
    <s v="Life"/>
    <s v="Standard"/>
    <n v="1"/>
    <s v="Valid"/>
    <x v="3"/>
    <x v="2"/>
  </r>
  <r>
    <x v="7839"/>
    <s v="CUST00865"/>
    <s v="POL00296"/>
    <x v="3"/>
    <s v="South"/>
    <n v="268480.84999999998"/>
    <d v="2025-11-21T00:00:00"/>
    <d v="2025-12-07T00:00:00"/>
    <s v="Settled"/>
    <n v="16"/>
    <n v="12"/>
    <s v="AGT031"/>
    <s v="Home"/>
    <s v="Standard"/>
    <n v="1"/>
    <s v="Valid"/>
    <x v="3"/>
    <x v="0"/>
  </r>
  <r>
    <x v="7840"/>
    <s v="CUST00739"/>
    <s v="POL02479"/>
    <x v="5"/>
    <s v="North"/>
    <m/>
    <d v="2025-02-11T00:00:00"/>
    <d v="2025-02-17T00:00:00"/>
    <s v="Settled"/>
    <n v="6"/>
    <n v="15"/>
    <s v="AGT046"/>
    <s v="Health"/>
    <s v="Fast Track"/>
    <n v="1"/>
    <s v="Missing Amount"/>
    <x v="3"/>
    <x v="2"/>
  </r>
  <r>
    <x v="7841"/>
    <s v="CUST01862"/>
    <s v="POL00249"/>
    <x v="0"/>
    <s v="West"/>
    <n v="153040.57999999999"/>
    <d v="2025-10-29T00:00:00"/>
    <d v="2025-11-09T00:00:00"/>
    <s v="Settled"/>
    <n v="11"/>
    <n v="10"/>
    <s v="AGT062"/>
    <s v="Motor"/>
    <s v="Standard"/>
    <n v="1"/>
    <s v="Valid"/>
    <x v="1"/>
    <x v="1"/>
  </r>
  <r>
    <x v="7842"/>
    <s v="CUST01978"/>
    <s v="POL01631"/>
    <x v="5"/>
    <s v="South"/>
    <n v="106348.36"/>
    <d v="2025-04-28T00:00:00"/>
    <d v="2025-05-11T00:00:00"/>
    <s v="Settled"/>
    <n v="13"/>
    <n v="15"/>
    <s v="AGT011"/>
    <s v="Health"/>
    <s v="Fast Track"/>
    <n v="1"/>
    <s v="Valid"/>
    <x v="3"/>
    <x v="0"/>
  </r>
  <r>
    <x v="7843"/>
    <s v="CUST01288"/>
    <s v="POL02611"/>
    <x v="5"/>
    <s v="North"/>
    <n v="248289.62"/>
    <d v="2025-03-14T00:00:00"/>
    <m/>
    <s v="Pending"/>
    <n v="34"/>
    <n v="15"/>
    <s v="AGT062"/>
    <s v="Health"/>
    <s v="Fraud Review"/>
    <n v="1"/>
    <s v="Valid"/>
    <x v="2"/>
    <x v="2"/>
  </r>
  <r>
    <x v="7844"/>
    <s v="CUST00120"/>
    <s v="POL00401"/>
    <x v="10"/>
    <s v="East"/>
    <n v="11809.53"/>
    <d v="2025-10-29T00:00:00"/>
    <d v="2025-11-05T00:00:00"/>
    <s v="Settled"/>
    <n v="7"/>
    <n v="7"/>
    <s v="AGT079"/>
    <s v="Travel"/>
    <s v="Fast Track"/>
    <n v="1"/>
    <s v="Valid"/>
    <x v="4"/>
    <x v="3"/>
  </r>
  <r>
    <x v="7845"/>
    <s v="CUST00443"/>
    <s v="POL01155"/>
    <x v="0"/>
    <s v="East"/>
    <n v="158191.99"/>
    <d v="2025-08-08T00:00:00"/>
    <m/>
    <s v="Pending"/>
    <n v="26"/>
    <n v="10"/>
    <s v="AGT029"/>
    <s v="Motor"/>
    <s v="Fraud Review"/>
    <n v="1"/>
    <s v="Valid"/>
    <x v="0"/>
    <x v="3"/>
  </r>
  <r>
    <x v="7846"/>
    <s v="CUST00056"/>
    <s v="POL01627"/>
    <x v="7"/>
    <s v="South"/>
    <n v="216617.96"/>
    <d v="2025-09-25T00:00:00"/>
    <d v="2025-09-29T00:00:00"/>
    <s v="Settled"/>
    <n v="4"/>
    <n v="7"/>
    <s v="AGT017"/>
    <s v="Travel"/>
    <s v="Fast Track"/>
    <n v="1"/>
    <s v="Valid"/>
    <x v="0"/>
    <x v="0"/>
  </r>
  <r>
    <x v="7847"/>
    <s v="CUST02240"/>
    <s v="POL02958"/>
    <x v="11"/>
    <s v="Central"/>
    <n v="54767.9"/>
    <d v="2025-10-21T00:00:00"/>
    <m/>
    <s v="Pending"/>
    <n v="14"/>
    <n v="10"/>
    <s v="AGT078"/>
    <s v="Motor"/>
    <s v="Standard"/>
    <n v="1"/>
    <s v="Valid"/>
    <x v="0"/>
    <x v="4"/>
  </r>
  <r>
    <x v="7848"/>
    <s v="CUST00235"/>
    <s v="POL01223"/>
    <x v="0"/>
    <s v="West"/>
    <n v="62702.9"/>
    <d v="2025-01-04T00:00:00"/>
    <m/>
    <s v="Pending"/>
    <n v="2"/>
    <n v="10"/>
    <s v="AGT073"/>
    <s v="Motor"/>
    <s v="Standard"/>
    <n v="1"/>
    <s v="Valid"/>
    <x v="3"/>
    <x v="1"/>
  </r>
  <r>
    <x v="7849"/>
    <s v="CUST01980"/>
    <s v="POL00379"/>
    <x v="4"/>
    <s v="Central"/>
    <n v="46699.43"/>
    <d v="2025-03-15T00:00:00"/>
    <d v="2025-04-03T00:00:00"/>
    <s v="Rejected"/>
    <n v="19"/>
    <n v="15"/>
    <s v="AGT011"/>
    <s v="Health"/>
    <s v="Standard"/>
    <n v="1"/>
    <s v="Valid"/>
    <x v="4"/>
    <x v="4"/>
  </r>
  <r>
    <x v="7850"/>
    <s v="CUST01591"/>
    <s v="POL00421"/>
    <x v="0"/>
    <s v="South"/>
    <n v="67866.12"/>
    <d v="2025-03-20T00:00:00"/>
    <d v="2025-03-27T00:00:00"/>
    <s v="Settled"/>
    <n v="7"/>
    <n v="10"/>
    <s v="AGT068"/>
    <s v="Motor"/>
    <s v="Standard"/>
    <n v="1"/>
    <s v="Valid"/>
    <x v="2"/>
    <x v="0"/>
  </r>
  <r>
    <x v="7851"/>
    <s v="CUST00991"/>
    <s v="POL00637"/>
    <x v="0"/>
    <s v="East"/>
    <n v="73360.19"/>
    <d v="2025-11-05T00:00:00"/>
    <d v="2025-11-17T00:00:00"/>
    <s v="Settled"/>
    <n v="12"/>
    <n v="10"/>
    <s v="AGT069"/>
    <s v="Motor"/>
    <s v="Standard"/>
    <n v="1"/>
    <s v="Valid"/>
    <x v="1"/>
    <x v="3"/>
  </r>
  <r>
    <x v="7852"/>
    <s v="CUST00863"/>
    <s v="POL02774"/>
    <x v="3"/>
    <s v="South"/>
    <n v="13991.27"/>
    <d v="2025-06-25T00:00:00"/>
    <d v="2025-07-01T00:00:00"/>
    <s v="Settled"/>
    <n v="6"/>
    <n v="10"/>
    <s v="AGT025"/>
    <s v="Motor"/>
    <s v="Standard"/>
    <n v="1"/>
    <s v="Valid"/>
    <x v="1"/>
    <x v="0"/>
  </r>
  <r>
    <x v="7853"/>
    <s v="CUST01734"/>
    <s v="POL02475"/>
    <x v="11"/>
    <s v="South"/>
    <n v="96757.49"/>
    <d v="2025-03-02T00:00:00"/>
    <d v="2025-03-03T00:00:00"/>
    <s v="Settled"/>
    <n v="1"/>
    <n v="10"/>
    <s v="AGT079"/>
    <s v="Motor"/>
    <s v="Fast Track"/>
    <n v="1"/>
    <s v="Valid"/>
    <x v="0"/>
    <x v="0"/>
  </r>
  <r>
    <x v="7854"/>
    <s v="CUST00723"/>
    <s v="POL01337"/>
    <x v="5"/>
    <s v="North"/>
    <n v="174843.4"/>
    <d v="2025-08-22T00:00:00"/>
    <d v="2025-09-06T00:00:00"/>
    <s v="Settled"/>
    <n v="15"/>
    <n v="15"/>
    <s v="AGT016"/>
    <s v="Health"/>
    <s v="Standard"/>
    <n v="1"/>
    <s v="Valid"/>
    <x v="0"/>
    <x v="2"/>
  </r>
  <r>
    <x v="7855"/>
    <s v="CUST01462"/>
    <s v="POL02712"/>
    <x v="11"/>
    <s v="North"/>
    <n v="36657.86"/>
    <d v="2025-04-30T00:00:00"/>
    <m/>
    <s v="Under Review"/>
    <n v="8"/>
    <n v="10"/>
    <s v="AGT046"/>
    <s v="Motor"/>
    <s v="Fast Track"/>
    <n v="1"/>
    <s v="Valid"/>
    <x v="2"/>
    <x v="2"/>
  </r>
  <r>
    <x v="7856"/>
    <s v="CUST00257"/>
    <s v="POL02939"/>
    <x v="17"/>
    <s v="Central"/>
    <n v="83480.3"/>
    <d v="2025-07-12T00:00:00"/>
    <m/>
    <s v="Under Review"/>
    <n v="16"/>
    <n v="12"/>
    <s v="AGT057"/>
    <s v="Home"/>
    <s v="Standard"/>
    <n v="1"/>
    <s v="Valid"/>
    <x v="4"/>
    <x v="4"/>
  </r>
  <r>
    <x v="7857"/>
    <s v="CUST01779"/>
    <s v="POL02776"/>
    <x v="0"/>
    <s v="West"/>
    <n v="112811.66"/>
    <d v="2025-11-12T00:00:00"/>
    <d v="2025-11-20T00:00:00"/>
    <s v="Rejected"/>
    <n v="8"/>
    <n v="10"/>
    <s v="AGT005"/>
    <s v="Motor"/>
    <s v="Manual Review"/>
    <n v="1"/>
    <s v="Valid"/>
    <x v="3"/>
    <x v="1"/>
  </r>
  <r>
    <x v="7858"/>
    <s v="CUST00092"/>
    <s v="POL00015"/>
    <x v="0"/>
    <s v="North"/>
    <n v="35531.01"/>
    <d v="2025-04-01T00:00:00"/>
    <d v="2025-04-15T00:00:00"/>
    <s v="Settled"/>
    <n v="14"/>
    <n v="10"/>
    <s v="AGT074"/>
    <s v="Motor"/>
    <s v="Standard"/>
    <n v="1"/>
    <s v="Valid"/>
    <x v="4"/>
    <x v="2"/>
  </r>
  <r>
    <x v="7859"/>
    <s v="CUST02454"/>
    <s v="POL00318"/>
    <x v="11"/>
    <s v="North"/>
    <n v="105373.35"/>
    <d v="2025-11-13T00:00:00"/>
    <d v="2025-11-18T00:00:00"/>
    <s v="Settled"/>
    <n v="5"/>
    <n v="10"/>
    <s v="AGT074"/>
    <s v="Motor"/>
    <s v="Fast Track"/>
    <n v="1"/>
    <s v="Valid"/>
    <x v="4"/>
    <x v="2"/>
  </r>
  <r>
    <x v="7860"/>
    <s v="CUST00512"/>
    <s v="POL02322"/>
    <x v="2"/>
    <s v="North"/>
    <n v="361307.06"/>
    <d v="2025-09-06T00:00:00"/>
    <m/>
    <s v="Under Review"/>
    <n v="29"/>
    <n v="20"/>
    <s v="AGT031"/>
    <s v="Life"/>
    <s v="Manual Review"/>
    <n v="1"/>
    <s v="Valid"/>
    <x v="4"/>
    <x v="2"/>
  </r>
  <r>
    <x v="7861"/>
    <s v="CUST02210"/>
    <s v="POL01222"/>
    <x v="3"/>
    <s v="West"/>
    <n v="501778.29"/>
    <d v="2025-01-08T00:00:00"/>
    <d v="2025-01-12T00:00:00"/>
    <s v="Settled"/>
    <n v="4"/>
    <n v="12"/>
    <s v="AGT035"/>
    <s v="Home"/>
    <s v="Standard"/>
    <n v="1"/>
    <s v="Valid"/>
    <x v="3"/>
    <x v="1"/>
  </r>
  <r>
    <x v="7862"/>
    <s v="CUST01251"/>
    <s v="POL00509"/>
    <x v="3"/>
    <s v="South"/>
    <n v="59803.55"/>
    <d v="2025-05-12T00:00:00"/>
    <d v="2025-05-19T00:00:00"/>
    <s v="Settled"/>
    <n v="7"/>
    <n v="10"/>
    <s v="AGT030"/>
    <s v="Motor"/>
    <s v="Fast Track"/>
    <n v="1"/>
    <s v="Valid"/>
    <x v="2"/>
    <x v="0"/>
  </r>
  <r>
    <x v="7863"/>
    <s v="CUST02028"/>
    <s v="POL02069"/>
    <x v="3"/>
    <s v="West"/>
    <n v="45943.43"/>
    <d v="2025-10-17T00:00:00"/>
    <d v="2025-10-25T00:00:00"/>
    <s v="Settled"/>
    <n v="8"/>
    <n v="10"/>
    <s v="AGT014"/>
    <s v="Motor"/>
    <s v="Standard"/>
    <n v="1"/>
    <s v="Valid"/>
    <x v="0"/>
    <x v="1"/>
  </r>
  <r>
    <x v="7864"/>
    <s v="CUST00664"/>
    <s v="POL01138"/>
    <x v="5"/>
    <s v="North"/>
    <n v="99811.87"/>
    <d v="2025-10-14T00:00:00"/>
    <d v="2025-10-22T00:00:00"/>
    <s v="Settled"/>
    <n v="8"/>
    <n v="15"/>
    <s v="AGT071"/>
    <s v="Health"/>
    <s v="Fast Track"/>
    <n v="1"/>
    <s v="Valid"/>
    <x v="0"/>
    <x v="2"/>
  </r>
  <r>
    <x v="7865"/>
    <s v="CUST00617"/>
    <s v="POL02941"/>
    <x v="0"/>
    <s v="West"/>
    <n v="70075.39"/>
    <d v="2025-08-20T00:00:00"/>
    <d v="2025-08-28T00:00:00"/>
    <s v="Settled"/>
    <n v="8"/>
    <n v="10"/>
    <s v="AGT072"/>
    <s v="Motor"/>
    <s v="Standard"/>
    <n v="1"/>
    <s v="Valid"/>
    <x v="2"/>
    <x v="1"/>
  </r>
  <r>
    <x v="7866"/>
    <s v="CUST00279"/>
    <s v="POL01846"/>
    <x v="8"/>
    <s v="Central"/>
    <n v="866575.55"/>
    <d v="2025-08-19T00:00:00"/>
    <d v="2025-09-07T00:00:00"/>
    <s v="Settled"/>
    <n v="19"/>
    <n v="20"/>
    <s v="AGT046"/>
    <s v="Life"/>
    <s v="Standard"/>
    <n v="1"/>
    <s v="Valid"/>
    <x v="3"/>
    <x v="4"/>
  </r>
  <r>
    <x v="7867"/>
    <s v="CUST01729"/>
    <s v="POL00765"/>
    <x v="4"/>
    <s v="North"/>
    <n v="237294.34"/>
    <d v="2025-10-19T00:00:00"/>
    <m/>
    <s v="Under Review"/>
    <n v="9"/>
    <n v="15"/>
    <s v="AGT035"/>
    <s v="Health"/>
    <s v="Standard"/>
    <n v="1"/>
    <s v="Valid"/>
    <x v="1"/>
    <x v="2"/>
  </r>
  <r>
    <x v="7868"/>
    <s v="CUST00718"/>
    <s v="POL02991"/>
    <x v="4"/>
    <s v="Central"/>
    <n v="52901.51"/>
    <d v="2025-02-17T00:00:00"/>
    <d v="2025-03-05T00:00:00"/>
    <s v="Settled"/>
    <n v="16"/>
    <n v="15"/>
    <s v="AGT055"/>
    <s v="Health"/>
    <s v="Manual Review"/>
    <n v="1"/>
    <s v="Valid"/>
    <x v="2"/>
    <x v="4"/>
  </r>
  <r>
    <x v="7869"/>
    <s v="CUST01267"/>
    <s v="POL01922"/>
    <x v="7"/>
    <s v="Central"/>
    <n v="26476.43"/>
    <d v="2025-06-04T00:00:00"/>
    <d v="2025-06-26T00:00:00"/>
    <s v="Settled"/>
    <n v="22"/>
    <n v="7"/>
    <s v="AGT040"/>
    <s v="Travel"/>
    <s v="Fraud Review"/>
    <n v="1"/>
    <s v="Valid"/>
    <x v="1"/>
    <x v="4"/>
  </r>
  <r>
    <x v="7870"/>
    <s v="CUST00249"/>
    <s v="POL00949"/>
    <x v="9"/>
    <s v="East"/>
    <n v="70034.02"/>
    <d v="2025-04-28T00:00:00"/>
    <d v="2025-05-23T00:00:00"/>
    <s v="Settled"/>
    <n v="25"/>
    <n v="12"/>
    <s v="AGT061"/>
    <s v="Home"/>
    <s v="Manual Review"/>
    <n v="1"/>
    <s v="Valid"/>
    <x v="1"/>
    <x v="3"/>
  </r>
  <r>
    <x v="7871"/>
    <s v="CUST01016"/>
    <s v="POL00460"/>
    <x v="4"/>
    <s v="South"/>
    <n v="48231.81"/>
    <d v="2025-11-24T00:00:00"/>
    <d v="2025-12-09T00:00:00"/>
    <s v="Settled"/>
    <n v="15"/>
    <n v="15"/>
    <s v="AGT046"/>
    <s v="Health"/>
    <s v="Standard"/>
    <n v="1"/>
    <s v="Valid"/>
    <x v="0"/>
    <x v="0"/>
  </r>
  <r>
    <x v="7872"/>
    <s v="CUST00096"/>
    <s v="POL01777"/>
    <x v="0"/>
    <s v="East"/>
    <n v="7806.09"/>
    <d v="2025-09-14T00:00:00"/>
    <d v="2025-09-27T00:00:00"/>
    <s v="Settled"/>
    <n v="13"/>
    <n v="10"/>
    <s v="AGT014"/>
    <s v="Motor"/>
    <s v="Standard"/>
    <n v="1"/>
    <s v="Valid"/>
    <x v="4"/>
    <x v="3"/>
  </r>
  <r>
    <x v="7873"/>
    <s v="CUST00804"/>
    <s v="POL02392"/>
    <x v="2"/>
    <s v="South"/>
    <n v="899217.18"/>
    <d v="2025-09-07T00:00:00"/>
    <d v="2025-09-23T00:00:00"/>
    <s v="Settled"/>
    <n v="16"/>
    <n v="20"/>
    <s v="AGT073"/>
    <s v="Life"/>
    <s v="Standard"/>
    <n v="1"/>
    <s v="Valid"/>
    <x v="4"/>
    <x v="0"/>
  </r>
  <r>
    <x v="7874"/>
    <s v="CUST00172"/>
    <s v="POL02675"/>
    <x v="11"/>
    <s v="Central"/>
    <n v="42042.14"/>
    <d v="2025-02-01T00:00:00"/>
    <d v="2025-02-20T00:00:00"/>
    <s v="Settled"/>
    <n v="19"/>
    <n v="10"/>
    <s v="AGT035"/>
    <s v="Motor"/>
    <s v="Standard"/>
    <n v="1"/>
    <s v="Valid"/>
    <x v="1"/>
    <x v="4"/>
  </r>
  <r>
    <x v="7875"/>
    <s v="CUST00052"/>
    <s v="POL00409"/>
    <x v="6"/>
    <s v="East"/>
    <n v="82311.429999999993"/>
    <d v="2025-09-11T00:00:00"/>
    <d v="2025-09-27T00:00:00"/>
    <s v="Settled"/>
    <n v="16"/>
    <n v="12"/>
    <s v="AGT041"/>
    <s v="Home"/>
    <s v="Standard"/>
    <n v="1"/>
    <s v="Valid"/>
    <x v="1"/>
    <x v="3"/>
  </r>
  <r>
    <x v="7876"/>
    <s v="CUST00956"/>
    <s v="POL01383"/>
    <x v="1"/>
    <s v="West"/>
    <n v="1815985.07"/>
    <d v="2025-10-07T00:00:00"/>
    <d v="2025-10-27T00:00:00"/>
    <s v="Settled"/>
    <n v="20"/>
    <n v="20"/>
    <s v="AGT054"/>
    <s v="Life"/>
    <s v="Standard"/>
    <n v="1"/>
    <s v="Valid"/>
    <x v="0"/>
    <x v="1"/>
  </r>
  <r>
    <x v="7877"/>
    <s v="CUST00634"/>
    <s v="POL03200"/>
    <x v="0"/>
    <s v="East"/>
    <n v="42873.8"/>
    <d v="2025-05-23T00:00:00"/>
    <m/>
    <s v="Under Review"/>
    <n v="14"/>
    <n v="10"/>
    <s v="AGT072"/>
    <s v="Motor"/>
    <s v="Manual Review"/>
    <n v="1"/>
    <s v="Valid"/>
    <x v="2"/>
    <x v="3"/>
  </r>
  <r>
    <x v="7878"/>
    <s v="CUST02288"/>
    <s v="POL02115"/>
    <x v="3"/>
    <s v="South"/>
    <n v="57707.59"/>
    <d v="2025-10-16T00:00:00"/>
    <m/>
    <s v="Pending"/>
    <n v="16"/>
    <n v="10"/>
    <s v="AGT034"/>
    <s v="Motor"/>
    <s v="Manual Review"/>
    <n v="1"/>
    <s v="Valid"/>
    <x v="0"/>
    <x v="0"/>
  </r>
  <r>
    <x v="7879"/>
    <s v="CUST00865"/>
    <s v="POL00296"/>
    <x v="9"/>
    <s v="East"/>
    <n v="130859.96"/>
    <d v="2025-05-12T00:00:00"/>
    <m/>
    <s v="Under Review"/>
    <n v="8"/>
    <n v="12"/>
    <s v="AGT014"/>
    <s v="Home"/>
    <s v="Standard"/>
    <n v="1"/>
    <s v="Valid"/>
    <x v="3"/>
    <x v="3"/>
  </r>
  <r>
    <x v="7880"/>
    <s v="CUST01501"/>
    <s v="POL02935"/>
    <x v="6"/>
    <s v="Central"/>
    <n v="137035.18"/>
    <d v="2025-08-07T00:00:00"/>
    <m/>
    <s v="Under Review"/>
    <n v="17"/>
    <n v="12"/>
    <s v="AGT009"/>
    <s v="Home"/>
    <s v="Fast Track"/>
    <n v="1"/>
    <s v="Valid"/>
    <x v="0"/>
    <x v="4"/>
  </r>
  <r>
    <x v="7881"/>
    <s v="CUST01468"/>
    <s v="POL02194"/>
    <x v="3"/>
    <s v="South"/>
    <n v="43477.77"/>
    <d v="2025-03-10T00:00:00"/>
    <d v="2025-03-29T00:00:00"/>
    <s v="Settled"/>
    <n v="19"/>
    <n v="10"/>
    <s v="AGT050"/>
    <s v="Motor"/>
    <s v="Fraud Review"/>
    <n v="1"/>
    <s v="Valid"/>
    <x v="2"/>
    <x v="0"/>
  </r>
  <r>
    <x v="7882"/>
    <s v="CUST01732"/>
    <s v="POL01473"/>
    <x v="4"/>
    <s v="South"/>
    <n v="176405.61"/>
    <d v="2025-06-20T00:00:00"/>
    <d v="2025-07-13T00:00:00"/>
    <s v="Settled"/>
    <n v="23"/>
    <n v="15"/>
    <s v="AGT034"/>
    <s v="Health"/>
    <s v="Fraud Review"/>
    <n v="1"/>
    <s v="Valid"/>
    <x v="2"/>
    <x v="0"/>
  </r>
  <r>
    <x v="7883"/>
    <s v="CUST01767"/>
    <s v="POL02487"/>
    <x v="0"/>
    <s v="Central"/>
    <n v="72151.69"/>
    <d v="2025-01-20T00:00:00"/>
    <m/>
    <s v="Under Review"/>
    <n v="22"/>
    <n v="10"/>
    <s v="AGT043"/>
    <s v="Motor"/>
    <s v="Fraud Review"/>
    <n v="1"/>
    <s v="Valid"/>
    <x v="3"/>
    <x v="4"/>
  </r>
  <r>
    <x v="7884"/>
    <s v="CUST00669"/>
    <s v="POL02075"/>
    <x v="2"/>
    <s v="South"/>
    <n v="322724.21000000002"/>
    <d v="2025-02-09T00:00:00"/>
    <m/>
    <s v="Pending"/>
    <n v="17"/>
    <n v="20"/>
    <s v="AGT068"/>
    <s v="Life"/>
    <s v="Standard"/>
    <n v="1"/>
    <s v="Valid"/>
    <x v="2"/>
    <x v="0"/>
  </r>
  <r>
    <x v="7885"/>
    <s v="CUST00150"/>
    <s v="POL00826"/>
    <x v="0"/>
    <s v="Central"/>
    <n v="41949.01"/>
    <d v="2025-10-29T00:00:00"/>
    <m/>
    <s v="Under Review"/>
    <n v="11"/>
    <n v="10"/>
    <s v="AGT027"/>
    <s v="Motor"/>
    <s v="Fast Track"/>
    <n v="1"/>
    <s v="Valid"/>
    <x v="0"/>
    <x v="4"/>
  </r>
  <r>
    <x v="7886"/>
    <s v="CUST01102"/>
    <s v="POL02549"/>
    <x v="5"/>
    <s v="North"/>
    <n v="78082.86"/>
    <d v="2025-08-23T00:00:00"/>
    <d v="2025-09-09T00:00:00"/>
    <s v="Settled"/>
    <n v="17"/>
    <n v="15"/>
    <s v="AGT052"/>
    <s v="Health"/>
    <s v="Standard"/>
    <n v="1"/>
    <s v="Valid"/>
    <x v="2"/>
    <x v="2"/>
  </r>
  <r>
    <x v="7887"/>
    <s v="CUST01532"/>
    <s v="POL00816"/>
    <x v="6"/>
    <s v="West"/>
    <n v="207274.17"/>
    <d v="2025-07-17T00:00:00"/>
    <d v="2025-07-29T00:00:00"/>
    <s v="Settled"/>
    <n v="12"/>
    <n v="12"/>
    <s v="AGT018"/>
    <s v="Home"/>
    <s v="Standard"/>
    <n v="1"/>
    <s v="Valid"/>
    <x v="3"/>
    <x v="1"/>
  </r>
  <r>
    <x v="7888"/>
    <s v="CUST00500"/>
    <s v="POL00733"/>
    <x v="14"/>
    <s v="East"/>
    <n v="160509.72"/>
    <d v="2025-05-16T00:00:00"/>
    <d v="2025-06-17T00:00:00"/>
    <s v="Settled"/>
    <n v="32"/>
    <n v="15"/>
    <s v="AGT056"/>
    <s v="Health"/>
    <s v="Fraud Review"/>
    <n v="1"/>
    <s v="Valid"/>
    <x v="2"/>
    <x v="3"/>
  </r>
  <r>
    <x v="7889"/>
    <s v="CUST01462"/>
    <s v="POL01908"/>
    <x v="4"/>
    <s v="North"/>
    <n v="64311.16"/>
    <d v="2025-07-06T00:00:00"/>
    <d v="2025-07-09T00:00:00"/>
    <s v="Settled"/>
    <n v="3"/>
    <n v="15"/>
    <s v="AGT006"/>
    <s v="Health"/>
    <s v="Fast Track"/>
    <n v="1"/>
    <s v="Valid"/>
    <x v="2"/>
    <x v="2"/>
  </r>
  <r>
    <x v="7890"/>
    <s v="CUST01799"/>
    <s v="POL00060"/>
    <x v="6"/>
    <s v="North"/>
    <n v="66511.539999999994"/>
    <d v="2025-08-24T00:00:00"/>
    <d v="2025-09-06T00:00:00"/>
    <s v="Settled"/>
    <n v="13"/>
    <n v="12"/>
    <s v="AGT017"/>
    <s v="Home"/>
    <s v="Standard"/>
    <n v="1"/>
    <s v="Valid"/>
    <x v="1"/>
    <x v="2"/>
  </r>
  <r>
    <x v="7891"/>
    <s v="CUST00991"/>
    <s v="POL02018"/>
    <x v="4"/>
    <s v="South"/>
    <n v="150459.32999999999"/>
    <d v="2025-04-23T00:00:00"/>
    <d v="2025-05-19T00:00:00"/>
    <s v="Rejected"/>
    <n v="26"/>
    <n v="15"/>
    <s v="AGT021"/>
    <s v="Health"/>
    <s v="Fraud Review"/>
    <n v="1"/>
    <s v="Valid"/>
    <x v="1"/>
    <x v="0"/>
  </r>
  <r>
    <x v="7892"/>
    <s v="CUST00970"/>
    <s v="POL01762"/>
    <x v="9"/>
    <s v="West"/>
    <n v="133798.68"/>
    <d v="2025-04-19T00:00:00"/>
    <m/>
    <s v="Pending"/>
    <n v="13"/>
    <n v="12"/>
    <s v="AGT016"/>
    <s v="Home"/>
    <s v="Manual Review"/>
    <n v="1"/>
    <s v="Valid"/>
    <x v="4"/>
    <x v="1"/>
  </r>
  <r>
    <x v="7893"/>
    <s v="CUST02187"/>
    <s v="POL02306"/>
    <x v="5"/>
    <s v="South"/>
    <n v="150294.72"/>
    <d v="2025-09-05T00:00:00"/>
    <d v="2025-09-17T00:00:00"/>
    <s v="Settled"/>
    <n v="12"/>
    <n v="15"/>
    <s v="AGT055"/>
    <s v="Health"/>
    <s v="Standard"/>
    <n v="1"/>
    <s v="Valid"/>
    <x v="3"/>
    <x v="0"/>
  </r>
  <r>
    <x v="7894"/>
    <s v="CUST00768"/>
    <s v="POL00510"/>
    <x v="14"/>
    <s v="South"/>
    <n v="45279.66"/>
    <d v="2025-06-30T00:00:00"/>
    <m/>
    <s v="Pending"/>
    <n v="8"/>
    <n v="15"/>
    <s v="AGT032"/>
    <s v="Health"/>
    <s v="Fast Track"/>
    <n v="1"/>
    <s v="Valid"/>
    <x v="0"/>
    <x v="0"/>
  </r>
  <r>
    <x v="7895"/>
    <s v="CUST02365"/>
    <s v="POL01857"/>
    <x v="4"/>
    <s v="East"/>
    <n v="83822.45"/>
    <d v="2025-05-16T00:00:00"/>
    <d v="2025-05-21T00:00:00"/>
    <s v="Settled"/>
    <n v="5"/>
    <n v="15"/>
    <s v="AGT023"/>
    <s v="Health"/>
    <s v="Standard"/>
    <n v="1"/>
    <s v="Valid"/>
    <x v="0"/>
    <x v="3"/>
  </r>
  <r>
    <x v="7896"/>
    <s v="CUST01220"/>
    <s v="POL01414"/>
    <x v="2"/>
    <s v="Central"/>
    <n v="531309.97"/>
    <d v="2025-05-30T00:00:00"/>
    <d v="2025-07-09T00:00:00"/>
    <s v="Settled"/>
    <n v="40"/>
    <n v="20"/>
    <s v="AGT022"/>
    <s v="Life"/>
    <s v="Fraud Review"/>
    <n v="1"/>
    <s v="Valid"/>
    <x v="1"/>
    <x v="4"/>
  </r>
  <r>
    <x v="7897"/>
    <s v="CUST01849"/>
    <s v="POL00559"/>
    <x v="0"/>
    <s v="North"/>
    <n v="40915.589999999997"/>
    <d v="2025-09-28T00:00:00"/>
    <m/>
    <s v="Pending"/>
    <n v="28"/>
    <n v="10"/>
    <s v="AGT059"/>
    <s v="Motor"/>
    <s v="Fraud Review"/>
    <n v="1"/>
    <s v="Valid"/>
    <x v="1"/>
    <x v="2"/>
  </r>
  <r>
    <x v="7898"/>
    <s v="CUST02414"/>
    <s v="POL01447"/>
    <x v="0"/>
    <s v="West"/>
    <n v="221652.47"/>
    <d v="2025-06-22T00:00:00"/>
    <d v="2025-06-28T00:00:00"/>
    <s v="Settled"/>
    <n v="6"/>
    <n v="10"/>
    <s v="AGT044"/>
    <s v="Motor"/>
    <s v="Standard"/>
    <n v="1"/>
    <s v="Valid"/>
    <x v="4"/>
    <x v="1"/>
  </r>
  <r>
    <x v="7899"/>
    <s v="CUST02240"/>
    <s v="POL02958"/>
    <x v="3"/>
    <s v="Central"/>
    <n v="187548.19"/>
    <d v="2025-01-27T00:00:00"/>
    <d v="2025-02-01T00:00:00"/>
    <s v="Settled"/>
    <n v="5"/>
    <n v="10"/>
    <s v="AGT071"/>
    <s v="Motor"/>
    <s v="Fast Track"/>
    <n v="1"/>
    <s v="Valid"/>
    <x v="0"/>
    <x v="4"/>
  </r>
  <r>
    <x v="7900"/>
    <s v="CUST02002"/>
    <s v="POL02638"/>
    <x v="10"/>
    <s v="East"/>
    <n v="26277.03"/>
    <d v="2025-10-04T00:00:00"/>
    <d v="2025-10-18T00:00:00"/>
    <s v="Settled"/>
    <n v="14"/>
    <n v="7"/>
    <s v="AGT041"/>
    <s v="Travel"/>
    <s v="Standard"/>
    <n v="1"/>
    <s v="Valid"/>
    <x v="1"/>
    <x v="3"/>
  </r>
  <r>
    <x v="7901"/>
    <s v="CUST00662"/>
    <s v="POL00534"/>
    <x v="5"/>
    <s v="Central"/>
    <n v="74797.42"/>
    <d v="2025-03-24T00:00:00"/>
    <d v="2025-04-24T00:00:00"/>
    <s v="Rejected"/>
    <n v="31"/>
    <n v="15"/>
    <s v="AGT056"/>
    <s v="Health"/>
    <s v="Fraud Review"/>
    <n v="1"/>
    <s v="Valid"/>
    <x v="4"/>
    <x v="4"/>
  </r>
  <r>
    <x v="7902"/>
    <s v="CUST01376"/>
    <s v="POL02710"/>
    <x v="12"/>
    <s v="East"/>
    <n v="36964.57"/>
    <d v="2025-01-25T00:00:00"/>
    <d v="2025-02-19T00:00:00"/>
    <s v="Settled"/>
    <n v="25"/>
    <n v="7"/>
    <s v="AGT074"/>
    <s v="Travel"/>
    <s v="Fraud Review"/>
    <n v="1"/>
    <s v="Valid"/>
    <x v="3"/>
    <x v="3"/>
  </r>
  <r>
    <x v="7903"/>
    <s v="CUST00579"/>
    <s v="POL01809"/>
    <x v="3"/>
    <s v="West"/>
    <n v="122850.18"/>
    <d v="2025-04-05T00:00:00"/>
    <m/>
    <s v="Under Review"/>
    <n v="23"/>
    <n v="12"/>
    <s v="AGT065"/>
    <s v="Home"/>
    <s v="Manual Review"/>
    <n v="1"/>
    <s v="Valid"/>
    <x v="1"/>
    <x v="1"/>
  </r>
  <r>
    <x v="7904"/>
    <s v="CUST02326"/>
    <s v="POL00151"/>
    <x v="4"/>
    <s v="West"/>
    <n v="187193.79"/>
    <d v="2025-02-09T00:00:00"/>
    <d v="2025-02-18T00:00:00"/>
    <s v="Settled"/>
    <n v="9"/>
    <n v="15"/>
    <s v="AGT061"/>
    <s v="Health"/>
    <s v="Fast Track"/>
    <n v="1"/>
    <s v="Valid"/>
    <x v="3"/>
    <x v="1"/>
  </r>
  <r>
    <x v="7905"/>
    <s v="CUST00340"/>
    <s v="POL02945"/>
    <x v="11"/>
    <s v="North"/>
    <n v="36665.9"/>
    <d v="2025-01-08T00:00:00"/>
    <d v="2025-01-20T00:00:00"/>
    <s v="Settled"/>
    <n v="12"/>
    <n v="10"/>
    <s v="AGT046"/>
    <s v="Motor"/>
    <s v="Manual Review"/>
    <n v="1"/>
    <s v="Valid"/>
    <x v="2"/>
    <x v="2"/>
  </r>
  <r>
    <x v="7906"/>
    <s v="CUST00150"/>
    <s v="POL01683"/>
    <x v="5"/>
    <s v="East"/>
    <n v="48279.61"/>
    <d v="2025-08-22T00:00:00"/>
    <m/>
    <s v="Under Review"/>
    <n v="13"/>
    <n v="15"/>
    <s v="AGT070"/>
    <s v="Health"/>
    <s v="Standard"/>
    <n v="1"/>
    <s v="Valid"/>
    <x v="0"/>
    <x v="3"/>
  </r>
  <r>
    <x v="7907"/>
    <s v="CUST01776"/>
    <s v="POL02922"/>
    <x v="12"/>
    <s v="East"/>
    <n v="35778.199999999997"/>
    <d v="2025-08-10T00:00:00"/>
    <d v="2025-08-30T00:00:00"/>
    <s v="Settled"/>
    <n v="20"/>
    <n v="7"/>
    <s v="AGT076"/>
    <s v="Travel"/>
    <s v="Manual Review"/>
    <n v="1"/>
    <s v="Valid"/>
    <x v="2"/>
    <x v="3"/>
  </r>
  <r>
    <x v="7908"/>
    <s v="CUST00388"/>
    <s v="POL00315"/>
    <x v="0"/>
    <s v="North"/>
    <n v="89666.67"/>
    <d v="2025-04-13T00:00:00"/>
    <d v="2025-05-02T00:00:00"/>
    <s v="Settled"/>
    <n v="19"/>
    <n v="10"/>
    <s v="AGT010"/>
    <s v="Motor"/>
    <s v="Manual Review"/>
    <n v="1"/>
    <s v="Valid"/>
    <x v="4"/>
    <x v="2"/>
  </r>
  <r>
    <x v="7909"/>
    <s v="CUST02116"/>
    <s v="POL00538"/>
    <x v="6"/>
    <s v="East"/>
    <n v="107463.8"/>
    <d v="2025-08-23T00:00:00"/>
    <m/>
    <s v="Under Review"/>
    <n v="14"/>
    <n v="12"/>
    <s v="AGT062"/>
    <s v="Home"/>
    <s v="Standard"/>
    <n v="1"/>
    <s v="Valid"/>
    <x v="3"/>
    <x v="3"/>
  </r>
  <r>
    <x v="7910"/>
    <s v="CUST00204"/>
    <s v="POL02887"/>
    <x v="11"/>
    <s v="West"/>
    <n v="116334.27"/>
    <d v="2025-01-13T00:00:00"/>
    <d v="2025-01-18T00:00:00"/>
    <s v="Settled"/>
    <n v="5"/>
    <n v="10"/>
    <s v="AGT002"/>
    <s v="Motor"/>
    <s v="Standard"/>
    <n v="1"/>
    <s v="Valid"/>
    <x v="0"/>
    <x v="1"/>
  </r>
  <r>
    <x v="7911"/>
    <s v="CUST00562"/>
    <s v="POL00764"/>
    <x v="6"/>
    <s v="North"/>
    <n v="267538.18"/>
    <d v="2025-05-19T00:00:00"/>
    <d v="2025-06-10T00:00:00"/>
    <s v="Settled"/>
    <n v="22"/>
    <n v="12"/>
    <s v="AGT026"/>
    <s v="Home"/>
    <s v="Standard"/>
    <n v="1"/>
    <s v="Valid"/>
    <x v="1"/>
    <x v="2"/>
  </r>
  <r>
    <x v="7912"/>
    <s v="CUST00928"/>
    <s v="POL01758"/>
    <x v="6"/>
    <s v="South"/>
    <n v="178774.14"/>
    <d v="2025-07-12T00:00:00"/>
    <d v="2025-07-19T00:00:00"/>
    <s v="Settled"/>
    <n v="7"/>
    <n v="12"/>
    <s v="AGT065"/>
    <s v="Home"/>
    <s v="Fast Track"/>
    <n v="1"/>
    <s v="Valid"/>
    <x v="4"/>
    <x v="0"/>
  </r>
  <r>
    <x v="7913"/>
    <s v="CUST00325"/>
    <s v="POL01926"/>
    <x v="2"/>
    <s v="North"/>
    <n v="381868.89"/>
    <d v="2025-09-23T00:00:00"/>
    <d v="2025-10-25T00:00:00"/>
    <s v="Settled"/>
    <n v="32"/>
    <n v="20"/>
    <s v="AGT058"/>
    <s v="Life"/>
    <s v="Manual Review"/>
    <n v="1"/>
    <s v="Valid"/>
    <x v="4"/>
    <x v="2"/>
  </r>
  <r>
    <x v="7914"/>
    <s v="CUST01417"/>
    <s v="POL03035"/>
    <x v="0"/>
    <s v="North"/>
    <n v="56465.34"/>
    <d v="2025-04-02T00:00:00"/>
    <d v="2025-04-05T00:00:00"/>
    <s v="Settled"/>
    <n v="3"/>
    <n v="10"/>
    <s v="AGT050"/>
    <s v="Motor"/>
    <s v="Fast Track"/>
    <n v="1"/>
    <s v="Valid"/>
    <x v="1"/>
    <x v="2"/>
  </r>
  <r>
    <x v="7915"/>
    <s v="CUST01396"/>
    <s v="POL01079"/>
    <x v="5"/>
    <s v="East"/>
    <n v="89247.54"/>
    <d v="2025-11-15T00:00:00"/>
    <d v="2025-11-27T00:00:00"/>
    <s v="Settled"/>
    <n v="12"/>
    <n v="15"/>
    <s v="AGT054"/>
    <s v="Health"/>
    <s v="Standard"/>
    <n v="1"/>
    <s v="Valid"/>
    <x v="0"/>
    <x v="3"/>
  </r>
  <r>
    <x v="7916"/>
    <s v="CUST02162"/>
    <s v="POL02413"/>
    <x v="2"/>
    <s v="North"/>
    <n v="123434.66"/>
    <d v="2025-05-05T00:00:00"/>
    <m/>
    <s v="Under Review"/>
    <n v="18"/>
    <n v="20"/>
    <s v="AGT013"/>
    <s v="Life"/>
    <s v="Fast Track"/>
    <n v="1"/>
    <s v="Valid"/>
    <x v="4"/>
    <x v="2"/>
  </r>
  <r>
    <x v="7917"/>
    <s v="CUST00021"/>
    <s v="POL02339"/>
    <x v="3"/>
    <s v="South"/>
    <n v="29999.24"/>
    <d v="2025-09-04T00:00:00"/>
    <d v="2025-09-27T00:00:00"/>
    <s v="Settled"/>
    <n v="23"/>
    <n v="10"/>
    <s v="AGT061"/>
    <s v="Motor"/>
    <s v="Fraud Review"/>
    <n v="1"/>
    <s v="Valid"/>
    <x v="2"/>
    <x v="0"/>
  </r>
  <r>
    <x v="7918"/>
    <s v="CUST01283"/>
    <s v="POL02243"/>
    <x v="3"/>
    <s v="North"/>
    <n v="147312.15"/>
    <d v="2025-03-01T00:00:00"/>
    <d v="2025-03-10T00:00:00"/>
    <s v="Settled"/>
    <n v="9"/>
    <n v="10"/>
    <s v="AGT009"/>
    <s v="Motor"/>
    <s v="Standard"/>
    <n v="1"/>
    <s v="Valid"/>
    <x v="4"/>
    <x v="2"/>
  </r>
  <r>
    <x v="7919"/>
    <s v="CUST00463"/>
    <s v="POL01672"/>
    <x v="11"/>
    <s v="Central"/>
    <n v="203209.3"/>
    <d v="2025-08-13T00:00:00"/>
    <m/>
    <s v="Pending"/>
    <n v="14"/>
    <n v="10"/>
    <s v="AGT026"/>
    <s v="Motor"/>
    <s v="Standard"/>
    <n v="1"/>
    <s v="Valid"/>
    <x v="2"/>
    <x v="4"/>
  </r>
  <r>
    <x v="7920"/>
    <s v="CUST01564"/>
    <s v="POL00228"/>
    <x v="11"/>
    <s v="Central"/>
    <n v="26744.99"/>
    <d v="2025-07-07T00:00:00"/>
    <d v="2025-07-17T00:00:00"/>
    <s v="Settled"/>
    <n v="10"/>
    <n v="10"/>
    <s v="AGT007"/>
    <s v="Motor"/>
    <s v="Fast Track"/>
    <n v="1"/>
    <s v="Valid"/>
    <x v="1"/>
    <x v="4"/>
  </r>
  <r>
    <x v="7921"/>
    <s v="CUST00895"/>
    <s v="POL00852"/>
    <x v="5"/>
    <s v="North"/>
    <n v="121253.41"/>
    <d v="2025-05-31T00:00:00"/>
    <m/>
    <s v="Pending"/>
    <n v="13"/>
    <n v="15"/>
    <s v="AGT041"/>
    <s v="Health"/>
    <s v="Fast Track"/>
    <n v="1"/>
    <s v="Valid"/>
    <x v="0"/>
    <x v="2"/>
  </r>
  <r>
    <x v="7922"/>
    <s v="CUST01412"/>
    <s v="POL01796"/>
    <x v="14"/>
    <s v="North"/>
    <n v="31553.29"/>
    <d v="2025-03-26T00:00:00"/>
    <d v="2025-04-07T00:00:00"/>
    <s v="Rejected"/>
    <n v="12"/>
    <n v="15"/>
    <s v="AGT069"/>
    <s v="Health"/>
    <s v="Standard"/>
    <n v="1"/>
    <s v="Valid"/>
    <x v="1"/>
    <x v="2"/>
  </r>
  <r>
    <x v="7923"/>
    <s v="CUST02369"/>
    <s v="POL01316"/>
    <x v="1"/>
    <s v="South"/>
    <n v="875646.87"/>
    <d v="2025-07-04T00:00:00"/>
    <d v="2025-07-30T00:00:00"/>
    <s v="Settled"/>
    <n v="26"/>
    <n v="20"/>
    <s v="AGT071"/>
    <s v="Life"/>
    <s v="Fraud Review"/>
    <n v="1"/>
    <s v="Valid"/>
    <x v="1"/>
    <x v="0"/>
  </r>
  <r>
    <x v="7924"/>
    <s v="CUST00096"/>
    <s v="POL00591"/>
    <x v="6"/>
    <s v="North"/>
    <n v="108813.81"/>
    <d v="2025-05-18T00:00:00"/>
    <m/>
    <s v="Pending"/>
    <n v="6"/>
    <n v="12"/>
    <s v="AGT001"/>
    <s v="Home"/>
    <s v="Fast Track"/>
    <n v="1"/>
    <s v="Valid"/>
    <x v="4"/>
    <x v="2"/>
  </r>
  <r>
    <x v="7925"/>
    <s v="CUST02300"/>
    <s v="POL02212"/>
    <x v="10"/>
    <s v="West"/>
    <n v="154273.51999999999"/>
    <d v="2025-04-07T00:00:00"/>
    <d v="2025-04-08T00:00:00"/>
    <s v="Settled"/>
    <n v="1"/>
    <n v="7"/>
    <s v="AGT079"/>
    <s v="Travel"/>
    <s v="Standard"/>
    <n v="1"/>
    <s v="Valid"/>
    <x v="0"/>
    <x v="1"/>
  </r>
  <r>
    <x v="7926"/>
    <s v="CUST00871"/>
    <s v="POL01476"/>
    <x v="11"/>
    <s v="East"/>
    <n v="42973.39"/>
    <d v="2025-06-25T00:00:00"/>
    <d v="2025-06-29T00:00:00"/>
    <s v="Settled"/>
    <n v="4"/>
    <n v="10"/>
    <s v="AGT017"/>
    <s v="Motor"/>
    <s v="Standard"/>
    <n v="1"/>
    <s v="Valid"/>
    <x v="4"/>
    <x v="3"/>
  </r>
  <r>
    <x v="7927"/>
    <s v="CUST01452"/>
    <s v="POL02513"/>
    <x v="5"/>
    <s v="East"/>
    <n v="61027.23"/>
    <d v="2025-03-23T00:00:00"/>
    <m/>
    <s v="Pending"/>
    <n v="27"/>
    <n v="15"/>
    <s v="AGT029"/>
    <s v="Health"/>
    <s v="Fraud Review"/>
    <n v="1"/>
    <s v="Valid"/>
    <x v="4"/>
    <x v="3"/>
  </r>
  <r>
    <x v="7928"/>
    <s v="CUST00974"/>
    <s v="POL01755"/>
    <x v="6"/>
    <s v="Central"/>
    <n v="142624.04"/>
    <d v="2025-08-07T00:00:00"/>
    <d v="2025-08-25T00:00:00"/>
    <s v="Settled"/>
    <n v="18"/>
    <n v="12"/>
    <s v="AGT023"/>
    <s v="Home"/>
    <s v="Standard"/>
    <n v="1"/>
    <s v="Valid"/>
    <x v="3"/>
    <x v="4"/>
  </r>
  <r>
    <x v="7929"/>
    <s v="CUST00513"/>
    <s v="POL01183"/>
    <x v="9"/>
    <s v="West"/>
    <n v="197925.19"/>
    <d v="2025-01-09T00:00:00"/>
    <d v="2025-02-06T00:00:00"/>
    <s v="Settled"/>
    <n v="28"/>
    <n v="12"/>
    <s v="AGT039"/>
    <s v="Home"/>
    <s v="Fraud Review"/>
    <n v="1"/>
    <s v="Valid"/>
    <x v="0"/>
    <x v="1"/>
  </r>
  <r>
    <x v="7930"/>
    <s v="CUST01871"/>
    <s v="POL00349"/>
    <x v="5"/>
    <s v="South"/>
    <n v="144020.45000000001"/>
    <d v="2025-03-23T00:00:00"/>
    <d v="2025-04-02T00:00:00"/>
    <s v="Settled"/>
    <n v="10"/>
    <n v="15"/>
    <s v="AGT001"/>
    <s v="Health"/>
    <s v="Standard"/>
    <n v="1"/>
    <s v="Valid"/>
    <x v="3"/>
    <x v="0"/>
  </r>
  <r>
    <x v="7931"/>
    <s v="CUST00178"/>
    <s v="POL00336"/>
    <x v="4"/>
    <s v="East"/>
    <n v="160092.28"/>
    <d v="2025-06-10T00:00:00"/>
    <d v="2025-06-28T00:00:00"/>
    <s v="Settled"/>
    <n v="18"/>
    <n v="15"/>
    <s v="AGT027"/>
    <s v="Health"/>
    <s v="Standard"/>
    <n v="1"/>
    <s v="Valid"/>
    <x v="0"/>
    <x v="3"/>
  </r>
  <r>
    <x v="7932"/>
    <s v="CUST00278"/>
    <s v="POL01623"/>
    <x v="14"/>
    <s v="East"/>
    <n v="73386.73"/>
    <d v="2025-02-12T00:00:00"/>
    <d v="2025-03-01T00:00:00"/>
    <s v="Settled"/>
    <n v="17"/>
    <n v="15"/>
    <s v="AGT025"/>
    <s v="Health"/>
    <s v="Standard"/>
    <n v="1"/>
    <s v="Valid"/>
    <x v="1"/>
    <x v="3"/>
  </r>
  <r>
    <x v="7933"/>
    <s v="CUST02266"/>
    <s v="POL01131"/>
    <x v="3"/>
    <s v="West"/>
    <n v="123343.65"/>
    <d v="2025-03-17T00:00:00"/>
    <d v="2025-03-26T00:00:00"/>
    <s v="Settled"/>
    <n v="9"/>
    <n v="10"/>
    <s v="AGT058"/>
    <s v="Motor"/>
    <s v="Manual Review"/>
    <n v="1"/>
    <s v="Valid"/>
    <x v="3"/>
    <x v="1"/>
  </r>
  <r>
    <x v="7934"/>
    <s v="CUST00629"/>
    <s v="POL02299"/>
    <x v="6"/>
    <s v="North"/>
    <n v="466746.74"/>
    <d v="2025-05-22T00:00:00"/>
    <d v="2025-06-11T00:00:00"/>
    <s v="Settled"/>
    <n v="20"/>
    <n v="12"/>
    <s v="AGT069"/>
    <s v="Home"/>
    <s v="Standard"/>
    <n v="1"/>
    <s v="Valid"/>
    <x v="0"/>
    <x v="2"/>
  </r>
  <r>
    <x v="7935"/>
    <s v="CUST00991"/>
    <s v="POL02018"/>
    <x v="5"/>
    <s v="South"/>
    <n v="143085.25"/>
    <d v="2025-06-06T00:00:00"/>
    <d v="2025-06-18T00:00:00"/>
    <s v="Settled"/>
    <n v="12"/>
    <n v="15"/>
    <s v="AGT004"/>
    <s v="Health"/>
    <s v="Standard"/>
    <n v="1"/>
    <s v="Valid"/>
    <x v="1"/>
    <x v="0"/>
  </r>
  <r>
    <x v="7936"/>
    <s v="CUST01498"/>
    <s v="POL00910"/>
    <x v="14"/>
    <s v="South"/>
    <n v="49946.720000000001"/>
    <d v="2025-04-24T00:00:00"/>
    <d v="2025-05-09T00:00:00"/>
    <s v="Settled"/>
    <n v="15"/>
    <n v="15"/>
    <s v="AGT033"/>
    <s v="Health"/>
    <s v="Standard"/>
    <n v="1"/>
    <s v="Valid"/>
    <x v="1"/>
    <x v="0"/>
  </r>
  <r>
    <x v="7937"/>
    <s v="CUST01558"/>
    <s v="POL02432"/>
    <x v="7"/>
    <s v="North"/>
    <n v="39595.65"/>
    <d v="2025-09-29T00:00:00"/>
    <d v="2025-10-03T00:00:00"/>
    <s v="Settled"/>
    <n v="4"/>
    <n v="7"/>
    <s v="AGT077"/>
    <s v="Travel"/>
    <s v="Standard"/>
    <n v="1"/>
    <s v="Valid"/>
    <x v="4"/>
    <x v="2"/>
  </r>
  <r>
    <x v="7938"/>
    <s v="CUST01360"/>
    <s v="POL01811"/>
    <x v="10"/>
    <s v="South"/>
    <n v="8403.7999999999993"/>
    <d v="2025-06-20T00:00:00"/>
    <d v="2025-07-01T00:00:00"/>
    <s v="Settled"/>
    <n v="11"/>
    <n v="7"/>
    <s v="AGT075"/>
    <s v="Travel"/>
    <s v="Fraud Review"/>
    <n v="1"/>
    <s v="Valid"/>
    <x v="2"/>
    <x v="0"/>
  </r>
  <r>
    <x v="7939"/>
    <s v="CUST00268"/>
    <s v="POL02815"/>
    <x v="14"/>
    <s v="West"/>
    <n v="134180.47"/>
    <d v="2025-05-03T00:00:00"/>
    <m/>
    <s v="Under Review"/>
    <n v="11"/>
    <n v="15"/>
    <s v="AGT044"/>
    <s v="Health"/>
    <s v="Standard"/>
    <n v="1"/>
    <s v="Valid"/>
    <x v="0"/>
    <x v="1"/>
  </r>
  <r>
    <x v="7940"/>
    <s v="CUST01521"/>
    <s v="POL03050"/>
    <x v="5"/>
    <s v="South"/>
    <n v="28755.29"/>
    <d v="2025-06-21T00:00:00"/>
    <m/>
    <s v="Pending"/>
    <n v="7"/>
    <n v="15"/>
    <s v="AGT061"/>
    <s v="Health"/>
    <s v="Standard"/>
    <n v="1"/>
    <s v="Valid"/>
    <x v="3"/>
    <x v="0"/>
  </r>
  <r>
    <x v="7941"/>
    <s v="CUST01000"/>
    <s v="POL03079"/>
    <x v="5"/>
    <s v="Central"/>
    <n v="135576.67000000001"/>
    <d v="2025-04-18T00:00:00"/>
    <d v="2025-05-07T00:00:00"/>
    <s v="Settled"/>
    <n v="19"/>
    <n v="15"/>
    <s v="AGT022"/>
    <s v="Health"/>
    <s v="Standard"/>
    <n v="1"/>
    <s v="Valid"/>
    <x v="4"/>
    <x v="4"/>
  </r>
  <r>
    <x v="7942"/>
    <s v="CUST01262"/>
    <s v="POL00407"/>
    <x v="10"/>
    <s v="South"/>
    <n v="29223.74"/>
    <d v="2025-01-17T00:00:00"/>
    <d v="2025-01-21T00:00:00"/>
    <s v="Settled"/>
    <n v="4"/>
    <n v="7"/>
    <s v="AGT065"/>
    <s v="Travel"/>
    <s v="Standard"/>
    <n v="1"/>
    <s v="Valid"/>
    <x v="3"/>
    <x v="0"/>
  </r>
  <r>
    <x v="7943"/>
    <s v="CUST01849"/>
    <s v="POL01694"/>
    <x v="3"/>
    <s v="Central"/>
    <n v="124899.17"/>
    <d v="2025-05-30T00:00:00"/>
    <d v="2025-06-10T00:00:00"/>
    <s v="Settled"/>
    <n v="11"/>
    <n v="10"/>
    <s v="AGT003"/>
    <s v="Motor"/>
    <s v="Standard"/>
    <n v="1"/>
    <s v="Valid"/>
    <x v="1"/>
    <x v="4"/>
  </r>
  <r>
    <x v="7944"/>
    <s v="CUST01947"/>
    <s v="POL00093"/>
    <x v="1"/>
    <s v="North"/>
    <n v="309611.96000000002"/>
    <d v="2025-05-01T00:00:00"/>
    <d v="2025-05-29T00:00:00"/>
    <s v="Settled"/>
    <n v="28"/>
    <n v="20"/>
    <s v="AGT042"/>
    <s v="Life"/>
    <s v="Manual Review"/>
    <n v="1"/>
    <s v="Valid"/>
    <x v="3"/>
    <x v="2"/>
  </r>
  <r>
    <x v="7945"/>
    <s v="CUST02048"/>
    <s v="POL02817"/>
    <x v="11"/>
    <s v="South"/>
    <n v="162883.01999999999"/>
    <d v="2025-06-15T00:00:00"/>
    <m/>
    <s v="Under Review"/>
    <n v="17"/>
    <n v="10"/>
    <s v="AGT045"/>
    <s v="Motor"/>
    <s v="Manual Review"/>
    <n v="1"/>
    <s v="Valid"/>
    <x v="3"/>
    <x v="0"/>
  </r>
  <r>
    <x v="7946"/>
    <s v="CUST01641"/>
    <s v="POL02249"/>
    <x v="11"/>
    <s v="North"/>
    <n v="94302.75"/>
    <d v="2025-06-21T00:00:00"/>
    <d v="2025-06-28T00:00:00"/>
    <s v="Settled"/>
    <n v="7"/>
    <n v="10"/>
    <s v="AGT014"/>
    <s v="Motor"/>
    <s v="Standard"/>
    <n v="1"/>
    <s v="Valid"/>
    <x v="3"/>
    <x v="2"/>
  </r>
  <r>
    <x v="7947"/>
    <s v="CUST00227"/>
    <s v="POL00839"/>
    <x v="4"/>
    <s v="South"/>
    <n v="173939.88"/>
    <d v="2025-04-02T00:00:00"/>
    <d v="2025-04-06T00:00:00"/>
    <s v="Rejected"/>
    <n v="4"/>
    <n v="15"/>
    <s v="AGT047"/>
    <s v="Health"/>
    <s v="Standard"/>
    <n v="1"/>
    <s v="Valid"/>
    <x v="0"/>
    <x v="0"/>
  </r>
  <r>
    <x v="7948"/>
    <s v="CUST00470"/>
    <s v="POL01944"/>
    <x v="2"/>
    <s v="North"/>
    <n v="233719.71"/>
    <d v="2025-06-01T00:00:00"/>
    <d v="2025-06-14T00:00:00"/>
    <s v="Settled"/>
    <n v="13"/>
    <n v="20"/>
    <s v="AGT076"/>
    <s v="Life"/>
    <s v="Standard"/>
    <n v="1"/>
    <s v="Valid"/>
    <x v="2"/>
    <x v="2"/>
  </r>
  <r>
    <x v="7949"/>
    <s v="CUST02427"/>
    <s v="POL01791"/>
    <x v="4"/>
    <s v="West"/>
    <n v="63992.85"/>
    <d v="2025-07-20T00:00:00"/>
    <d v="2025-07-25T00:00:00"/>
    <s v="Settled"/>
    <n v="5"/>
    <n v="15"/>
    <s v="AGT056"/>
    <s v="Health"/>
    <s v="Fast Track"/>
    <n v="1"/>
    <s v="Valid"/>
    <x v="2"/>
    <x v="1"/>
  </r>
  <r>
    <x v="7950"/>
    <s v="CUST00446"/>
    <s v="POL01739"/>
    <x v="10"/>
    <s v="North"/>
    <n v="12124.29"/>
    <d v="2025-03-22T00:00:00"/>
    <d v="2025-03-23T00:00:00"/>
    <s v="Settled"/>
    <n v="1"/>
    <n v="7"/>
    <s v="AGT012"/>
    <s v="Travel"/>
    <s v="Standard"/>
    <n v="1"/>
    <s v="Valid"/>
    <x v="3"/>
    <x v="2"/>
  </r>
  <r>
    <x v="7951"/>
    <s v="CUST01342"/>
    <s v="POL01727"/>
    <x v="6"/>
    <s v="North"/>
    <n v="52513.09"/>
    <d v="2025-01-10T00:00:00"/>
    <d v="2025-01-27T00:00:00"/>
    <s v="Settled"/>
    <n v="17"/>
    <n v="12"/>
    <s v="AGT043"/>
    <s v="Home"/>
    <s v="Manual Review"/>
    <n v="1"/>
    <s v="Valid"/>
    <x v="0"/>
    <x v="2"/>
  </r>
  <r>
    <x v="7952"/>
    <s v="CUST00607"/>
    <s v="POL03150"/>
    <x v="7"/>
    <s v="South"/>
    <n v="31951.09"/>
    <d v="2025-03-03T00:00:00"/>
    <d v="2025-03-04T00:00:00"/>
    <s v="Settled"/>
    <n v="1"/>
    <n v="7"/>
    <s v="AGT057"/>
    <s v="Travel"/>
    <s v="Fast Track"/>
    <n v="1"/>
    <s v="Valid"/>
    <x v="3"/>
    <x v="0"/>
  </r>
  <r>
    <x v="7953"/>
    <s v="CUST01071"/>
    <s v="POL02460"/>
    <x v="11"/>
    <s v="West"/>
    <n v="67828.009999999995"/>
    <d v="2025-06-12T00:00:00"/>
    <d v="2025-06-15T00:00:00"/>
    <s v="Settled"/>
    <n v="3"/>
    <n v="10"/>
    <s v="AGT042"/>
    <s v="Motor"/>
    <s v="Standard"/>
    <n v="1"/>
    <s v="Valid"/>
    <x v="0"/>
    <x v="1"/>
  </r>
  <r>
    <x v="7954"/>
    <s v="CUST01585"/>
    <s v="POL01288"/>
    <x v="6"/>
    <s v="South"/>
    <n v="142851.70000000001"/>
    <d v="2025-08-19T00:00:00"/>
    <d v="2025-08-27T00:00:00"/>
    <s v="Settled"/>
    <n v="8"/>
    <n v="12"/>
    <s v="AGT013"/>
    <s v="Home"/>
    <s v="Standard"/>
    <n v="1"/>
    <s v="Valid"/>
    <x v="1"/>
    <x v="0"/>
  </r>
  <r>
    <x v="7955"/>
    <s v="CUST02070"/>
    <s v="POL02474"/>
    <x v="3"/>
    <s v="North"/>
    <n v="70288.490000000005"/>
    <d v="2025-08-05T00:00:00"/>
    <m/>
    <s v="Pending"/>
    <n v="18"/>
    <n v="12"/>
    <s v="AGT025"/>
    <s v="Home"/>
    <s v="Fraud Review"/>
    <n v="1"/>
    <s v="Valid"/>
    <x v="1"/>
    <x v="2"/>
  </r>
  <r>
    <x v="7956"/>
    <s v="CUST00274"/>
    <s v="POL00452"/>
    <x v="10"/>
    <s v="North"/>
    <n v="33509.56"/>
    <d v="2025-09-16T00:00:00"/>
    <m/>
    <s v="Pending"/>
    <n v="3"/>
    <n v="7"/>
    <s v="AGT037"/>
    <s v="Travel"/>
    <s v="Fast Track"/>
    <n v="1"/>
    <s v="Valid"/>
    <x v="2"/>
    <x v="2"/>
  </r>
  <r>
    <x v="7957"/>
    <s v="CUST01369"/>
    <s v="POL00914"/>
    <x v="6"/>
    <s v="West"/>
    <n v="263952.11"/>
    <d v="2025-06-05T00:00:00"/>
    <d v="2025-06-14T00:00:00"/>
    <s v="Settled"/>
    <n v="9"/>
    <n v="12"/>
    <s v="AGT016"/>
    <s v="Home"/>
    <s v="Standard"/>
    <n v="1"/>
    <s v="Valid"/>
    <x v="0"/>
    <x v="1"/>
  </r>
  <r>
    <x v="7958"/>
    <s v="CUST02022"/>
    <s v="POL00376"/>
    <x v="2"/>
    <s v="West"/>
    <n v="397725.64"/>
    <d v="2025-10-21T00:00:00"/>
    <d v="2025-11-15T00:00:00"/>
    <s v="Rejected"/>
    <n v="25"/>
    <n v="20"/>
    <s v="AGT034"/>
    <s v="Life"/>
    <s v="Manual Review"/>
    <n v="1"/>
    <s v="Valid"/>
    <x v="3"/>
    <x v="1"/>
  </r>
  <r>
    <x v="7959"/>
    <s v="CUST00235"/>
    <s v="POL02835"/>
    <x v="4"/>
    <s v="East"/>
    <n v="87243.81"/>
    <d v="2025-11-23T00:00:00"/>
    <d v="2025-12-15T00:00:00"/>
    <s v="Settled"/>
    <n v="22"/>
    <n v="15"/>
    <s v="AGT021"/>
    <s v="Health"/>
    <s v="Manual Review"/>
    <n v="1"/>
    <s v="Valid"/>
    <x v="3"/>
    <x v="3"/>
  </r>
  <r>
    <x v="7960"/>
    <s v="CUST00334"/>
    <s v="POL00077"/>
    <x v="9"/>
    <s v="East"/>
    <n v="132481.65"/>
    <d v="2025-01-06T00:00:00"/>
    <m/>
    <s v="Under Review"/>
    <n v="12"/>
    <n v="12"/>
    <s v="AGT012"/>
    <s v="Home"/>
    <s v="Standard"/>
    <n v="1"/>
    <s v="Valid"/>
    <x v="0"/>
    <x v="3"/>
  </r>
  <r>
    <x v="7961"/>
    <s v="CUST00127"/>
    <s v="POL02853"/>
    <x v="0"/>
    <s v="South"/>
    <n v="145908.29999999999"/>
    <d v="2025-02-21T00:00:00"/>
    <d v="2025-03-11T00:00:00"/>
    <s v="Settled"/>
    <n v="18"/>
    <n v="10"/>
    <s v="AGT030"/>
    <s v="Motor"/>
    <s v="Manual Review"/>
    <n v="1"/>
    <s v="Valid"/>
    <x v="1"/>
    <x v="0"/>
  </r>
  <r>
    <x v="7962"/>
    <s v="CUST01555"/>
    <s v="POL02664"/>
    <x v="0"/>
    <s v="East"/>
    <n v="72786.94"/>
    <d v="2025-05-14T00:00:00"/>
    <m/>
    <s v="Under Review"/>
    <n v="6"/>
    <n v="10"/>
    <s v="AGT002"/>
    <s v="Motor"/>
    <s v="Standard"/>
    <n v="1"/>
    <s v="Valid"/>
    <x v="0"/>
    <x v="3"/>
  </r>
  <r>
    <x v="7963"/>
    <s v="CUST01417"/>
    <s v="POL03035"/>
    <x v="11"/>
    <s v="West"/>
    <n v="46378.1"/>
    <d v="2025-06-01T00:00:00"/>
    <d v="2025-06-09T00:00:00"/>
    <s v="Settled"/>
    <n v="8"/>
    <n v="10"/>
    <s v="AGT062"/>
    <s v="Motor"/>
    <s v="Fast Track"/>
    <n v="1"/>
    <s v="Valid"/>
    <x v="1"/>
    <x v="1"/>
  </r>
  <r>
    <x v="7964"/>
    <s v="CUST00471"/>
    <s v="POL02451"/>
    <x v="14"/>
    <s v="West"/>
    <n v="61041.71"/>
    <d v="2025-03-10T00:00:00"/>
    <m/>
    <s v="Pending"/>
    <n v="13"/>
    <n v="15"/>
    <s v="AGT004"/>
    <s v="Health"/>
    <s v="Standard"/>
    <n v="1"/>
    <s v="Valid"/>
    <x v="1"/>
    <x v="1"/>
  </r>
  <r>
    <x v="7965"/>
    <s v="CUST02138"/>
    <s v="POL01465"/>
    <x v="14"/>
    <s v="South"/>
    <n v="59678.33"/>
    <d v="2025-04-08T00:00:00"/>
    <d v="2025-04-18T00:00:00"/>
    <s v="Rejected"/>
    <n v="10"/>
    <n v="15"/>
    <s v="AGT010"/>
    <s v="Health"/>
    <s v="Standard"/>
    <n v="1"/>
    <s v="Valid"/>
    <x v="0"/>
    <x v="0"/>
  </r>
  <r>
    <x v="7966"/>
    <s v="CUST01062"/>
    <s v="POL02598"/>
    <x v="12"/>
    <s v="West"/>
    <n v="20722.54"/>
    <d v="2025-01-16T00:00:00"/>
    <m/>
    <s v="Under Review"/>
    <n v="9"/>
    <n v="7"/>
    <s v="AGT025"/>
    <s v="Travel"/>
    <s v="Manual Review"/>
    <n v="1"/>
    <s v="Valid"/>
    <x v="1"/>
    <x v="1"/>
  </r>
  <r>
    <x v="7967"/>
    <s v="CUST02342"/>
    <s v="POL03160"/>
    <x v="10"/>
    <s v="East"/>
    <n v="50123.92"/>
    <d v="2025-10-29T00:00:00"/>
    <d v="2025-11-12T00:00:00"/>
    <s v="Settled"/>
    <n v="14"/>
    <n v="7"/>
    <s v="AGT052"/>
    <s v="Travel"/>
    <s v="Standard"/>
    <n v="1"/>
    <s v="Valid"/>
    <x v="3"/>
    <x v="3"/>
  </r>
  <r>
    <x v="7968"/>
    <s v="CUST01241"/>
    <s v="POL02856"/>
    <x v="9"/>
    <s v="West"/>
    <n v="332238.26"/>
    <d v="2025-09-20T00:00:00"/>
    <m/>
    <s v="Pending"/>
    <n v="14"/>
    <n v="12"/>
    <s v="AGT036"/>
    <s v="Home"/>
    <s v="Standard"/>
    <n v="1"/>
    <s v="Valid"/>
    <x v="2"/>
    <x v="1"/>
  </r>
  <r>
    <x v="7969"/>
    <s v="CUST01404"/>
    <s v="POL02512"/>
    <x v="4"/>
    <s v="West"/>
    <n v="65174.559999999998"/>
    <d v="2025-03-01T00:00:00"/>
    <d v="2025-03-06T00:00:00"/>
    <s v="Settled"/>
    <n v="5"/>
    <n v="15"/>
    <s v="AGT004"/>
    <s v="Health"/>
    <s v="Standard"/>
    <n v="1"/>
    <s v="Valid"/>
    <x v="1"/>
    <x v="1"/>
  </r>
  <r>
    <x v="7970"/>
    <s v="CUST01214"/>
    <s v="POL02454"/>
    <x v="3"/>
    <s v="West"/>
    <n v="36160.89"/>
    <d v="2025-05-14T00:00:00"/>
    <d v="2025-05-31T00:00:00"/>
    <s v="Settled"/>
    <n v="17"/>
    <n v="10"/>
    <s v="AGT027"/>
    <s v="Motor"/>
    <s v="Manual Review"/>
    <n v="1"/>
    <s v="Valid"/>
    <x v="0"/>
    <x v="1"/>
  </r>
  <r>
    <x v="7971"/>
    <s v="CUST01954"/>
    <s v="POL02091"/>
    <x v="4"/>
    <s v="North"/>
    <n v="37223.78"/>
    <d v="2025-06-24T00:00:00"/>
    <d v="2025-07-13T00:00:00"/>
    <s v="Settled"/>
    <n v="19"/>
    <n v="15"/>
    <s v="AGT004"/>
    <s v="Health"/>
    <s v="Standard"/>
    <n v="1"/>
    <s v="Valid"/>
    <x v="0"/>
    <x v="2"/>
  </r>
  <r>
    <x v="7972"/>
    <s v="CUST00582"/>
    <s v="POL02854"/>
    <x v="3"/>
    <s v="South"/>
    <n v="337869.84"/>
    <d v="2025-05-30T00:00:00"/>
    <d v="2025-06-25T00:00:00"/>
    <s v="Settled"/>
    <n v="26"/>
    <n v="12"/>
    <s v="AGT035"/>
    <s v="Home"/>
    <s v="Fraud Review"/>
    <n v="1"/>
    <s v="Valid"/>
    <x v="2"/>
    <x v="0"/>
  </r>
  <r>
    <x v="7973"/>
    <s v="CUST02064"/>
    <s v="POL01384"/>
    <x v="11"/>
    <s v="South"/>
    <n v="121825.77"/>
    <d v="2025-05-22T00:00:00"/>
    <m/>
    <s v="Pending"/>
    <n v="27"/>
    <n v="10"/>
    <s v="AGT022"/>
    <s v="Motor"/>
    <s v="Fraud Review"/>
    <n v="1"/>
    <s v="Valid"/>
    <x v="0"/>
    <x v="0"/>
  </r>
  <r>
    <x v="7974"/>
    <s v="CUST00286"/>
    <s v="POL01603"/>
    <x v="7"/>
    <s v="East"/>
    <n v="19269.8"/>
    <d v="2025-07-04T00:00:00"/>
    <m/>
    <s v="Pending"/>
    <n v="11"/>
    <n v="7"/>
    <s v="AGT072"/>
    <s v="Travel"/>
    <s v="Standard"/>
    <n v="1"/>
    <s v="Valid"/>
    <x v="0"/>
    <x v="3"/>
  </r>
  <r>
    <x v="7975"/>
    <s v="CUST00767"/>
    <s v="POL02696"/>
    <x v="10"/>
    <s v="East"/>
    <n v="32864.28"/>
    <d v="2025-11-03T00:00:00"/>
    <m/>
    <s v="Pending"/>
    <n v="17"/>
    <n v="7"/>
    <s v="AGT029"/>
    <s v="Travel"/>
    <s v="Manual Review"/>
    <n v="1"/>
    <s v="Valid"/>
    <x v="2"/>
    <x v="3"/>
  </r>
  <r>
    <x v="7976"/>
    <s v="CUST02313"/>
    <s v="POL00840"/>
    <x v="11"/>
    <s v="West"/>
    <n v="161794.25"/>
    <d v="2025-06-25T00:00:00"/>
    <d v="2025-06-30T00:00:00"/>
    <s v="Settled"/>
    <n v="5"/>
    <n v="10"/>
    <s v="AGT048"/>
    <s v="Motor"/>
    <s v="Standard"/>
    <n v="1"/>
    <s v="Valid"/>
    <x v="1"/>
    <x v="1"/>
  </r>
  <r>
    <x v="7977"/>
    <s v="CUST00733"/>
    <s v="POL02446"/>
    <x v="0"/>
    <s v="East"/>
    <n v="62364.09"/>
    <d v="2025-07-06T00:00:00"/>
    <d v="2025-07-17T00:00:00"/>
    <s v="Settled"/>
    <n v="11"/>
    <n v="10"/>
    <s v="AGT016"/>
    <s v="Motor"/>
    <s v="Standard"/>
    <n v="1"/>
    <s v="Valid"/>
    <x v="1"/>
    <x v="3"/>
  </r>
  <r>
    <x v="7978"/>
    <s v="CUST00562"/>
    <s v="POL00354"/>
    <x v="5"/>
    <s v="East"/>
    <n v="148913.29999999999"/>
    <d v="2025-03-28T00:00:00"/>
    <d v="2025-04-13T00:00:00"/>
    <s v="Settled"/>
    <n v="16"/>
    <n v="15"/>
    <s v="AGT039"/>
    <s v="Health"/>
    <s v="Standard"/>
    <n v="1"/>
    <s v="Valid"/>
    <x v="1"/>
    <x v="3"/>
  </r>
  <r>
    <x v="7979"/>
    <s v="CUST01589"/>
    <s v="POL01874"/>
    <x v="4"/>
    <s v="West"/>
    <n v="76797.740000000005"/>
    <d v="2025-06-05T00:00:00"/>
    <d v="2025-06-20T00:00:00"/>
    <s v="Settled"/>
    <n v="15"/>
    <n v="15"/>
    <s v="AGT071"/>
    <s v="Health"/>
    <s v="Standard"/>
    <n v="1"/>
    <s v="Valid"/>
    <x v="2"/>
    <x v="1"/>
  </r>
  <r>
    <x v="7980"/>
    <s v="CUST01564"/>
    <s v="POL00112"/>
    <x v="12"/>
    <s v="South"/>
    <n v="24758.23"/>
    <d v="2025-08-14T00:00:00"/>
    <d v="2025-08-30T00:00:00"/>
    <s v="Rejected"/>
    <n v="16"/>
    <n v="7"/>
    <s v="AGT003"/>
    <s v="Travel"/>
    <s v="Fraud Review"/>
    <n v="1"/>
    <s v="Valid"/>
    <x v="1"/>
    <x v="0"/>
  </r>
  <r>
    <x v="7981"/>
    <s v="CUST01397"/>
    <s v="POL03191"/>
    <x v="0"/>
    <s v="South"/>
    <n v="11619.16"/>
    <d v="2025-07-15T00:00:00"/>
    <d v="2025-07-27T00:00:00"/>
    <s v="Settled"/>
    <n v="12"/>
    <n v="10"/>
    <s v="AGT025"/>
    <s v="Motor"/>
    <s v="Fast Track"/>
    <n v="1"/>
    <s v="Valid"/>
    <x v="3"/>
    <x v="0"/>
  </r>
  <r>
    <x v="7982"/>
    <s v="CUST00484"/>
    <s v="POL02695"/>
    <x v="9"/>
    <s v="North"/>
    <n v="84563.56"/>
    <d v="2025-06-12T00:00:00"/>
    <d v="2025-06-24T00:00:00"/>
    <s v="Settled"/>
    <n v="12"/>
    <n v="12"/>
    <s v="AGT029"/>
    <s v="Home"/>
    <s v="Standard"/>
    <n v="1"/>
    <s v="Valid"/>
    <x v="1"/>
    <x v="2"/>
  </r>
  <r>
    <x v="7983"/>
    <s v="CUST00034"/>
    <s v="POL00799"/>
    <x v="0"/>
    <s v="West"/>
    <n v="45874.31"/>
    <d v="2025-08-26T00:00:00"/>
    <d v="2025-09-05T00:00:00"/>
    <s v="Settled"/>
    <n v="10"/>
    <n v="10"/>
    <s v="AGT038"/>
    <s v="Motor"/>
    <s v="Standard"/>
    <n v="1"/>
    <s v="Valid"/>
    <x v="2"/>
    <x v="1"/>
  </r>
  <r>
    <x v="7984"/>
    <s v="CUST00144"/>
    <s v="POL00481"/>
    <x v="6"/>
    <s v="North"/>
    <n v="154276.89000000001"/>
    <d v="2025-03-14T00:00:00"/>
    <d v="2025-03-19T00:00:00"/>
    <s v="Settled"/>
    <n v="5"/>
    <n v="12"/>
    <s v="AGT034"/>
    <s v="Home"/>
    <s v="Standard"/>
    <n v="1"/>
    <s v="Valid"/>
    <x v="4"/>
    <x v="2"/>
  </r>
  <r>
    <x v="7985"/>
    <s v="CUST01210"/>
    <s v="POL02054"/>
    <x v="0"/>
    <s v="South"/>
    <n v="76456.37"/>
    <d v="2025-01-11T00:00:00"/>
    <d v="2025-01-22T00:00:00"/>
    <s v="Settled"/>
    <n v="11"/>
    <n v="10"/>
    <s v="AGT080"/>
    <s v="Motor"/>
    <s v="Standard"/>
    <n v="1"/>
    <s v="Valid"/>
    <x v="0"/>
    <x v="0"/>
  </r>
  <r>
    <x v="7986"/>
    <s v="CUST02176"/>
    <s v="POL02886"/>
    <x v="12"/>
    <s v="South"/>
    <n v="34115.440000000002"/>
    <d v="2025-04-15T00:00:00"/>
    <d v="2025-04-16T00:00:00"/>
    <s v="Settled"/>
    <n v="1"/>
    <n v="7"/>
    <s v="AGT012"/>
    <s v="Travel"/>
    <s v="Fast Track"/>
    <n v="1"/>
    <s v="Valid"/>
    <x v="2"/>
    <x v="0"/>
  </r>
  <r>
    <x v="7987"/>
    <s v="CUST02442"/>
    <s v="POL01028"/>
    <x v="7"/>
    <s v="East"/>
    <n v="55719.58"/>
    <d v="2025-03-24T00:00:00"/>
    <d v="2025-03-31T00:00:00"/>
    <s v="Settled"/>
    <n v="7"/>
    <n v="7"/>
    <s v="AGT021"/>
    <s v="Travel"/>
    <s v="Standard"/>
    <n v="1"/>
    <s v="Valid"/>
    <x v="2"/>
    <x v="3"/>
  </r>
  <r>
    <x v="7988"/>
    <s v="CUST00761"/>
    <s v="POL03077"/>
    <x v="0"/>
    <s v="Central"/>
    <n v="14225.78"/>
    <d v="2025-11-01T00:00:00"/>
    <d v="2025-11-06T00:00:00"/>
    <s v="Settled"/>
    <n v="5"/>
    <n v="10"/>
    <s v="AGT038"/>
    <s v="Motor"/>
    <s v="Fast Track"/>
    <n v="1"/>
    <s v="Valid"/>
    <x v="2"/>
    <x v="4"/>
  </r>
  <r>
    <x v="7989"/>
    <s v="CUST00532"/>
    <s v="POL01466"/>
    <x v="4"/>
    <s v="Central"/>
    <n v="82308.42"/>
    <d v="2025-03-20T00:00:00"/>
    <d v="2025-03-29T00:00:00"/>
    <s v="Settled"/>
    <n v="9"/>
    <n v="15"/>
    <s v="AGT050"/>
    <s v="Health"/>
    <s v="Standard"/>
    <n v="1"/>
    <s v="Valid"/>
    <x v="2"/>
    <x v="4"/>
  </r>
  <r>
    <x v="7990"/>
    <s v="CUST01220"/>
    <s v="POL01414"/>
    <x v="2"/>
    <s v="North"/>
    <n v="140249.53"/>
    <d v="2025-11-01T00:00:00"/>
    <m/>
    <s v="Pending"/>
    <n v="23"/>
    <n v="20"/>
    <s v="AGT007"/>
    <s v="Life"/>
    <s v="Manual Review"/>
    <n v="1"/>
    <s v="Valid"/>
    <x v="1"/>
    <x v="2"/>
  </r>
  <r>
    <x v="7991"/>
    <s v="CUST01566"/>
    <s v="POL01085"/>
    <x v="3"/>
    <s v="East"/>
    <n v="28814.25"/>
    <d v="2025-05-19T00:00:00"/>
    <d v="2025-06-06T00:00:00"/>
    <s v="Settled"/>
    <n v="18"/>
    <n v="10"/>
    <s v="AGT060"/>
    <s v="Motor"/>
    <s v="Manual Review"/>
    <n v="1"/>
    <s v="Valid"/>
    <x v="0"/>
    <x v="3"/>
  </r>
  <r>
    <x v="7992"/>
    <s v="CUST01077"/>
    <s v="POL00867"/>
    <x v="11"/>
    <s v="North"/>
    <n v="53812.77"/>
    <d v="2025-08-27T00:00:00"/>
    <d v="2025-08-31T00:00:00"/>
    <s v="Settled"/>
    <n v="4"/>
    <n v="10"/>
    <s v="AGT043"/>
    <s v="Motor"/>
    <s v="Standard"/>
    <n v="1"/>
    <s v="Valid"/>
    <x v="0"/>
    <x v="2"/>
  </r>
  <r>
    <x v="7993"/>
    <s v="CUST01888"/>
    <s v="POL01071"/>
    <x v="14"/>
    <s v="West"/>
    <n v="86204.28"/>
    <d v="2025-07-12T00:00:00"/>
    <d v="2025-08-01T00:00:00"/>
    <s v="Settled"/>
    <n v="20"/>
    <n v="15"/>
    <s v="AGT022"/>
    <s v="Health"/>
    <s v="Manual Review"/>
    <n v="1"/>
    <s v="Valid"/>
    <x v="2"/>
    <x v="1"/>
  </r>
  <r>
    <x v="7994"/>
    <s v="CUST00601"/>
    <s v="POL00554"/>
    <x v="0"/>
    <s v="South"/>
    <n v="90099.63"/>
    <d v="2025-01-02T00:00:00"/>
    <d v="2025-02-02T00:00:00"/>
    <s v="Rejected"/>
    <n v="31"/>
    <n v="10"/>
    <s v="AGT031"/>
    <s v="Motor"/>
    <s v="Fraud Review"/>
    <n v="1"/>
    <s v="Valid"/>
    <x v="4"/>
    <x v="0"/>
  </r>
  <r>
    <x v="7995"/>
    <s v="CUST01726"/>
    <s v="POL01206"/>
    <x v="0"/>
    <s v="North"/>
    <n v="86296.26"/>
    <d v="2025-11-02T00:00:00"/>
    <d v="2025-11-05T00:00:00"/>
    <s v="Rejected"/>
    <n v="3"/>
    <n v="10"/>
    <s v="AGT005"/>
    <s v="Motor"/>
    <s v="Standard"/>
    <n v="1"/>
    <s v="Valid"/>
    <x v="4"/>
    <x v="2"/>
  </r>
  <r>
    <x v="7996"/>
    <s v="CUST00632"/>
    <s v="POL00928"/>
    <x v="1"/>
    <s v="East"/>
    <n v="175310.66"/>
    <d v="2025-06-08T00:00:00"/>
    <d v="2025-06-27T00:00:00"/>
    <s v="Settled"/>
    <n v="19"/>
    <n v="20"/>
    <s v="AGT054"/>
    <s v="Life"/>
    <s v="Standard"/>
    <n v="1"/>
    <s v="Valid"/>
    <x v="4"/>
    <x v="3"/>
  </r>
  <r>
    <x v="7997"/>
    <s v="CUST02466"/>
    <s v="POL00182"/>
    <x v="3"/>
    <s v="South"/>
    <n v="57186.69"/>
    <d v="2025-07-08T00:00:00"/>
    <d v="2025-07-23T00:00:00"/>
    <s v="Settled"/>
    <n v="15"/>
    <n v="10"/>
    <s v="AGT064"/>
    <s v="Motor"/>
    <s v="Standard"/>
    <n v="1"/>
    <s v="Valid"/>
    <x v="2"/>
    <x v="0"/>
  </r>
  <r>
    <x v="7998"/>
    <s v="CUST01337"/>
    <s v="POL01161"/>
    <x v="9"/>
    <s v="Central"/>
    <n v="279939.55"/>
    <d v="2025-03-30T00:00:00"/>
    <d v="2025-04-08T00:00:00"/>
    <s v="Rejected"/>
    <n v="9"/>
    <n v="12"/>
    <s v="AGT080"/>
    <s v="Home"/>
    <s v="Fast Track"/>
    <n v="1"/>
    <s v="Valid"/>
    <x v="0"/>
    <x v="4"/>
  </r>
  <r>
    <x v="7999"/>
    <s v="CUST02019"/>
    <s v="POL00128"/>
    <x v="1"/>
    <s v="North"/>
    <n v="856473.53"/>
    <d v="2025-03-02T00:00:00"/>
    <d v="2025-03-20T00:00:00"/>
    <s v="Settled"/>
    <n v="18"/>
    <n v="20"/>
    <s v="AGT024"/>
    <s v="Life"/>
    <s v="Fast Track"/>
    <n v="1"/>
    <s v="Valid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90FAA-30BC-4FBA-BC87-E03A3F3E13B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8">
    <pivotField dataField="1" showAll="0"/>
    <pivotField showAll="0"/>
    <pivotField showAll="0"/>
    <pivotField axis="axisRow" showAll="0">
      <items count="19">
        <item x="0"/>
        <item x="7"/>
        <item x="5"/>
        <item x="2"/>
        <item x="1"/>
        <item x="9"/>
        <item x="13"/>
        <item x="4"/>
        <item x="8"/>
        <item x="16"/>
        <item x="10"/>
        <item x="14"/>
        <item x="6"/>
        <item x="17"/>
        <item x="3"/>
        <item x="12"/>
        <item x="11"/>
        <item x="15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Claim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E638C-5838-4C52-AAB4-C53F130A203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18">
    <pivotField dataField="1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1"/>
        <item x="2"/>
        <item x="3"/>
        <item x="0"/>
        <item t="default"/>
      </items>
    </pivotField>
    <pivotField axis="axisRow" showAll="0">
      <items count="6">
        <item x="4"/>
        <item x="3"/>
        <item x="2"/>
        <item x="0"/>
        <item x="1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laim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EA482-8130-4B5B-B0D8-722553BA6EA1}" name="Table1" displayName="Table1" ref="A1:U8001" totalsRowShown="0">
  <autoFilter ref="A1:U8001" xr:uid="{AC3EA482-8130-4B5B-B0D8-722553BA6EA1}"/>
  <tableColumns count="21">
    <tableColumn id="1" xr3:uid="{9B23B2BF-BFEF-4F90-8099-87981356A99B}" name="Claim_ID"/>
    <tableColumn id="2" xr3:uid="{6C07C599-BD12-4D3C-A4D1-C38B83327024}" name="Customer_ID"/>
    <tableColumn id="3" xr3:uid="{46409F17-2E43-4D4A-862D-45A1B3785CE2}" name="Policy_ID"/>
    <tableColumn id="4" xr3:uid="{B6D835D1-1D4C-4E7B-90E5-30A3F1365BA3}" name="Claim_Type"/>
    <tableColumn id="5" xr3:uid="{80AC524C-6D54-45C9-968F-81FAD8FD57CB}" name="Region"/>
    <tableColumn id="6" xr3:uid="{30DFB4C3-5553-4B6C-8370-A27E37159BA7}" name="Claim_Amount"/>
    <tableColumn id="7" xr3:uid="{D2BD15CE-CA4D-4200-966A-3961A8C0E8E3}" name="Claim_Date" dataDxfId="8"/>
    <tableColumn id="8" xr3:uid="{61D6F532-1ACA-41AF-983E-70C1E3E9514B}" name="Settlement_Date" dataDxfId="7"/>
    <tableColumn id="9" xr3:uid="{3644EB4B-052C-4C14-B63C-79E14A543D97}" name="Claim_Status"/>
    <tableColumn id="10" xr3:uid="{01531B27-5E6F-4195-9602-E45098119307}" name="Processing_Days"/>
    <tableColumn id="11" xr3:uid="{9BFE73E8-BE3D-4080-99F4-0267C5269B3F}" name="SLA_Days"/>
    <tableColumn id="12" xr3:uid="{DE308F7E-ED29-4B55-8959-4916492653B9}" name="Agent_ID"/>
    <tableColumn id="13" xr3:uid="{CA784EF2-4B39-4E69-B302-2ADB1717621F}" name="Policy_Type"/>
    <tableColumn id="14" xr3:uid="{D87BF64A-865B-4824-A242-9727CE0C3989}" name="Workflow"/>
    <tableColumn id="15" xr3:uid="{28ABAC4B-5567-4FFC-8DD3-3E0EFA2376C6}" name="Duplicate_check" dataDxfId="6">
      <calculatedColumnFormula>COUNTIF($A:$A,A2)</calculatedColumnFormula>
    </tableColumn>
    <tableColumn id="16" xr3:uid="{88805B06-F1AF-45AE-8B35-36E06280B7C9}" name="Amount_Validation" dataDxfId="5">
      <calculatedColumnFormula>IF(F2="","Missing Amount","Valid")</calculatedColumnFormula>
    </tableColumn>
    <tableColumn id="17" xr3:uid="{B48A37D7-0F64-49EB-AC1A-C24D301760F0}" name="Customer_Region_Lookup" dataDxfId="4">
      <calculatedColumnFormula>_xlfn.XLOOKUP(B2,Customers!$A:$A,Customers!$C:$C,"Not Found")</calculatedColumnFormula>
    </tableColumn>
    <tableColumn id="18" xr3:uid="{92E69178-768B-4F74-9DA8-F47CD974F302}" name="Final_Region" dataDxfId="3">
      <calculatedColumnFormula>IF(E2="",Q2,E2)</calculatedColumnFormula>
    </tableColumn>
    <tableColumn id="19" xr3:uid="{49B4B7DC-4730-4466-A109-FCF846D2B15B}" name="Standardized_Claim_Type" dataDxfId="2">
      <calculatedColumnFormula>IF(D2="Hospitalisation","Hospitalization",IF(D2="Medical Emerg.","Medical Emergency",IF(D2="Property dmg","Property Damage",IF(D2="Vehicle dmg","Vehicle Damage",D2))))</calculatedColumnFormula>
    </tableColumn>
    <tableColumn id="20" xr3:uid="{9320116B-3277-4E13-8907-EAEEDF25BC68}" name="SLA_Status" dataDxfId="1">
      <calculatedColumnFormula>IF(J2&gt;K2,"SLA Breach","Within SLA")</calculatedColumnFormula>
    </tableColumn>
    <tableColumn id="21" xr3:uid="{D38E3EA6-B232-48E0-9855-F5C882174DFD}" name="Delay_Days" dataDxfId="0">
      <calculatedColumnFormula>IF(J2&gt;K2,J2-K2,0)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DB5860-06FE-44F6-B168-21C9D1DC0D12}" name="Table2" displayName="Table2" ref="A1:D2501" totalsRowShown="0">
  <autoFilter ref="A1:D2501" xr:uid="{DEDB5860-06FE-44F6-B168-21C9D1DC0D12}"/>
  <tableColumns count="4">
    <tableColumn id="1" xr3:uid="{0224755B-6010-4B03-AC07-2F5C5EAF6582}" name="Customer_ID"/>
    <tableColumn id="2" xr3:uid="{0C3B5938-ED09-450E-B402-350B9B93A1CF}" name="Customer_Segment"/>
    <tableColumn id="3" xr3:uid="{F468C474-A426-408F-B261-2B8189B17AA7}" name="Customer_Region"/>
    <tableColumn id="4" xr3:uid="{EF8048AE-FA30-485D-97EC-251E20BE657C}" name="Customer_Tenure_Yea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320155-1844-4B2F-ADF9-508C83FA2982}" name="Table3" displayName="Table3" ref="A10:D15" totalsRowShown="0" headerRowDxfId="26" dataDxfId="25">
  <autoFilter ref="A10:D15" xr:uid="{00320155-1844-4B2F-ADF9-508C83FA2982}"/>
  <tableColumns count="4">
    <tableColumn id="1" xr3:uid="{3379234C-CDF6-4439-A913-D1BF0F8D40AD}" name="Region" dataDxfId="24"/>
    <tableColumn id="2" xr3:uid="{53B8C1CB-6B2D-4C3C-8B5B-8B88FC609298}" name="Total Claims" dataDxfId="23">
      <calculatedColumnFormula>COUNTIFS(claims_raw!R:R,A11)</calculatedColumnFormula>
    </tableColumn>
    <tableColumn id="3" xr3:uid="{20B6857B-C10D-4710-9DBB-94D87568ADEE}" name="SLA Breaches" dataDxfId="22">
      <calculatedColumnFormula>COUNTIFS(claims_raw!R:R,A11,claims_raw!T:T,"SLA Breach")</calculatedColumnFormula>
    </tableColumn>
    <tableColumn id="4" xr3:uid="{53C74FC1-6ACF-45C2-81D4-52F91D945EA0}" name="Breach Rate" dataDxfId="21">
      <calculatedColumnFormula>C11/B11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722D66-1064-4227-8068-31EA6A089C8E}" name="Table4" displayName="Table4" ref="A17:D21" totalsRowShown="0">
  <autoFilter ref="A17:D21" xr:uid="{C6722D66-1064-4227-8068-31EA6A089C8E}"/>
  <tableColumns count="4">
    <tableColumn id="1" xr3:uid="{372FA217-078C-477B-AF43-1F1B8C83EA05}" name="Workflow" dataDxfId="20"/>
    <tableColumn id="2" xr3:uid="{634FD12E-4097-4D16-A48D-A8823A288AF7}" name="Average Processing Days" dataDxfId="19">
      <calculatedColumnFormula>AVERAGEIFS(claims_raw!J:J,claims_raw!N:N,A18)</calculatedColumnFormula>
    </tableColumn>
    <tableColumn id="3" xr3:uid="{FCAB3FB9-AA8E-4418-83A2-FC0888DCBE94}" name="SLA Breach Claims" dataDxfId="18">
      <calculatedColumnFormula>COUNTIFS(claims_raw!N:N,A18,claims_raw!T:T,"SLA Breach")</calculatedColumnFormula>
    </tableColumn>
    <tableColumn id="4" xr3:uid="{A697B87E-0396-475E-93DF-8E87F8EBAB10}" name="SLA Breach Rate" dataDxfId="17">
      <calculatedColumnFormula>COUNTIFS(claims_raw!N:N,A18,claims_raw!T:T,"SLA Breach")/COUNTIFS(claims_raw!N:N,A18)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5D69D7-3A36-4E49-91EE-865C834D04E8}" name="Table5" displayName="Table5" ref="A1:B6" totalsRowShown="0" headerRowDxfId="16" dataDxfId="15">
  <autoFilter ref="A1:B6" xr:uid="{D15D69D7-3A36-4E49-91EE-865C834D04E8}"/>
  <tableColumns count="2">
    <tableColumn id="1" xr3:uid="{18D510D5-6A55-40F5-8246-ADBF18644D53}" name="Metric" dataDxfId="14"/>
    <tableColumn id="2" xr3:uid="{6C625624-17E7-46EB-9047-8DBC956643B8}" name="Value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CEFCC8-E7FB-4467-90C0-362E284BB235}" name="Table6" displayName="Table6" ref="A23:B28" totalsRowShown="0" headerRowDxfId="12" dataDxfId="11">
  <autoFilter ref="A23:B28" xr:uid="{53CEFCC8-E7FB-4467-90C0-362E284BB235}"/>
  <tableColumns count="2">
    <tableColumn id="1" xr3:uid="{4D921B6D-D973-451D-8909-ACAD48F9E9AB}" name="Policy Type" dataDxfId="10"/>
    <tableColumn id="2" xr3:uid="{21F870C9-AC69-4727-A66D-82541FCB5AFF}" name="Total Claim Amount" dataDxfId="9">
      <calculatedColumnFormula>SUMIFS(claims_raw!F:F,claims_raw!M:M,A24,claims_raw!P:P,"Valid")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17EE-5399-4D61-BD5B-06FBB93983C6}">
  <dimension ref="A3:E22"/>
  <sheetViews>
    <sheetView tabSelected="1" workbookViewId="0">
      <selection activeCell="E14" sqref="E14"/>
    </sheetView>
  </sheetViews>
  <sheetFormatPr defaultRowHeight="14.4" x14ac:dyDescent="0.3"/>
  <cols>
    <col min="1" max="1" width="16.88671875" bestFit="1" customWidth="1"/>
    <col min="2" max="2" width="16.33203125" bestFit="1" customWidth="1"/>
    <col min="4" max="4" width="12.5546875" bestFit="1" customWidth="1"/>
    <col min="5" max="5" width="16.33203125" bestFit="1" customWidth="1"/>
  </cols>
  <sheetData>
    <row r="3" spans="1:5" x14ac:dyDescent="0.3">
      <c r="A3" s="2" t="s">
        <v>13590</v>
      </c>
      <c r="B3" t="s">
        <v>13592</v>
      </c>
      <c r="D3" s="2" t="s">
        <v>13590</v>
      </c>
      <c r="E3" t="s">
        <v>13592</v>
      </c>
    </row>
    <row r="4" spans="1:5" x14ac:dyDescent="0.3">
      <c r="A4" s="3" t="s">
        <v>17</v>
      </c>
      <c r="B4">
        <v>743</v>
      </c>
      <c r="D4" s="3" t="s">
        <v>173</v>
      </c>
      <c r="E4" s="17">
        <v>1188</v>
      </c>
    </row>
    <row r="5" spans="1:5" x14ac:dyDescent="0.3">
      <c r="A5" s="3" t="s">
        <v>92</v>
      </c>
      <c r="B5">
        <v>348</v>
      </c>
      <c r="D5" s="3" t="s">
        <v>74</v>
      </c>
      <c r="E5" s="17">
        <v>1459</v>
      </c>
    </row>
    <row r="6" spans="1:5" x14ac:dyDescent="0.3">
      <c r="A6" s="3" t="s">
        <v>59</v>
      </c>
      <c r="B6">
        <v>726</v>
      </c>
      <c r="D6" s="3" t="s">
        <v>39</v>
      </c>
      <c r="E6" s="17">
        <v>1718</v>
      </c>
    </row>
    <row r="7" spans="1:5" x14ac:dyDescent="0.3">
      <c r="A7" s="3" t="s">
        <v>34</v>
      </c>
      <c r="B7">
        <v>420</v>
      </c>
      <c r="D7" s="3" t="s">
        <v>18</v>
      </c>
      <c r="E7" s="17">
        <v>1763</v>
      </c>
    </row>
    <row r="8" spans="1:5" x14ac:dyDescent="0.3">
      <c r="A8" s="3" t="s">
        <v>26</v>
      </c>
      <c r="B8">
        <v>432</v>
      </c>
      <c r="D8" s="3" t="s">
        <v>27</v>
      </c>
      <c r="E8" s="17">
        <v>1872</v>
      </c>
    </row>
    <row r="9" spans="1:5" x14ac:dyDescent="0.3">
      <c r="A9" s="3" t="s">
        <v>111</v>
      </c>
      <c r="B9">
        <v>425</v>
      </c>
      <c r="D9" s="3" t="s">
        <v>13591</v>
      </c>
      <c r="E9" s="17">
        <v>8000</v>
      </c>
    </row>
    <row r="10" spans="1:5" x14ac:dyDescent="0.3">
      <c r="A10" s="3" t="s">
        <v>203</v>
      </c>
      <c r="B10">
        <v>21</v>
      </c>
    </row>
    <row r="11" spans="1:5" x14ac:dyDescent="0.3">
      <c r="A11" s="3" t="s">
        <v>53</v>
      </c>
      <c r="B11">
        <v>780</v>
      </c>
    </row>
    <row r="12" spans="1:5" x14ac:dyDescent="0.3">
      <c r="A12" s="3" t="s">
        <v>102</v>
      </c>
      <c r="B12">
        <v>367</v>
      </c>
    </row>
    <row r="13" spans="1:5" x14ac:dyDescent="0.3">
      <c r="A13" s="3" t="s">
        <v>725</v>
      </c>
      <c r="B13">
        <v>19</v>
      </c>
    </row>
    <row r="14" spans="1:5" x14ac:dyDescent="0.3">
      <c r="A14" s="3" t="s">
        <v>116</v>
      </c>
      <c r="B14">
        <v>330</v>
      </c>
    </row>
    <row r="15" spans="1:5" x14ac:dyDescent="0.3">
      <c r="A15" s="3" t="s">
        <v>216</v>
      </c>
      <c r="B15">
        <v>758</v>
      </c>
    </row>
    <row r="16" spans="1:5" x14ac:dyDescent="0.3">
      <c r="A16" s="3" t="s">
        <v>69</v>
      </c>
      <c r="B16">
        <v>404</v>
      </c>
    </row>
    <row r="17" spans="1:2" x14ac:dyDescent="0.3">
      <c r="A17" s="3" t="s">
        <v>1254</v>
      </c>
      <c r="B17">
        <v>18</v>
      </c>
    </row>
    <row r="18" spans="1:2" x14ac:dyDescent="0.3">
      <c r="A18" s="3" t="s">
        <v>46</v>
      </c>
      <c r="B18">
        <v>1135</v>
      </c>
    </row>
    <row r="19" spans="1:2" x14ac:dyDescent="0.3">
      <c r="A19" s="3" t="s">
        <v>182</v>
      </c>
      <c r="B19">
        <v>326</v>
      </c>
    </row>
    <row r="20" spans="1:2" x14ac:dyDescent="0.3">
      <c r="A20" s="3" t="s">
        <v>154</v>
      </c>
      <c r="B20">
        <v>728</v>
      </c>
    </row>
    <row r="21" spans="1:2" x14ac:dyDescent="0.3">
      <c r="A21" s="3" t="s">
        <v>238</v>
      </c>
      <c r="B21">
        <v>20</v>
      </c>
    </row>
    <row r="22" spans="1:2" x14ac:dyDescent="0.3">
      <c r="A22" s="3" t="s">
        <v>13591</v>
      </c>
      <c r="B22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23B6-CE57-4A7D-969B-599FF93A3752}">
  <dimension ref="A1:U8001"/>
  <sheetViews>
    <sheetView topLeftCell="N2093" zoomScale="81" workbookViewId="0">
      <selection activeCell="S18" sqref="S18"/>
    </sheetView>
  </sheetViews>
  <sheetFormatPr defaultColWidth="11.33203125" defaultRowHeight="14.4" x14ac:dyDescent="0.3"/>
  <cols>
    <col min="2" max="2" width="13.77734375" customWidth="1"/>
    <col min="4" max="4" width="18.21875" customWidth="1"/>
    <col min="6" max="6" width="15.44140625" customWidth="1"/>
    <col min="7" max="7" width="12.44140625" customWidth="1"/>
    <col min="8" max="8" width="17" customWidth="1"/>
    <col min="9" max="9" width="13.77734375" customWidth="1"/>
    <col min="10" max="10" width="16.77734375" customWidth="1"/>
    <col min="13" max="13" width="13" customWidth="1"/>
    <col min="17" max="17" width="42.5546875" customWidth="1"/>
    <col min="19" max="19" width="27.6640625" customWidth="1"/>
    <col min="20" max="20" width="28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12836</v>
      </c>
      <c r="P1" t="s">
        <v>12837</v>
      </c>
      <c r="Q1" t="s">
        <v>13588</v>
      </c>
      <c r="R1" t="s">
        <v>13589</v>
      </c>
      <c r="S1" t="s">
        <v>13593</v>
      </c>
      <c r="T1" t="s">
        <v>13594</v>
      </c>
      <c r="U1" t="s">
        <v>13595</v>
      </c>
    </row>
    <row r="2" spans="1:21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83890.75</v>
      </c>
      <c r="G2" s="1">
        <v>45748</v>
      </c>
      <c r="H2" s="1">
        <v>45757</v>
      </c>
      <c r="I2" t="s">
        <v>19</v>
      </c>
      <c r="J2">
        <v>9</v>
      </c>
      <c r="K2">
        <v>10</v>
      </c>
      <c r="L2" t="s">
        <v>20</v>
      </c>
      <c r="M2" t="s">
        <v>21</v>
      </c>
      <c r="N2" t="s">
        <v>22</v>
      </c>
      <c r="O2">
        <f t="shared" ref="O2:O65" si="0">COUNTIF($A:$A,A2)</f>
        <v>1</v>
      </c>
      <c r="P2" t="str">
        <f t="shared" ref="P2:P65" si="1">IF(F2="","Missing Amount","Valid")</f>
        <v>Valid</v>
      </c>
      <c r="Q2" t="str">
        <f>_xlfn.XLOOKUP(B2,Customers!$A:$A,Customers!$C:$C,"Not Found")</f>
        <v>West</v>
      </c>
      <c r="R2" t="str">
        <f t="shared" ref="R2:R65" si="2">IF(E2="",Q2,E2)</f>
        <v>South</v>
      </c>
      <c r="S2" t="str">
        <f t="shared" ref="S2:S65" si="3">IF(D2="Hospitalisation","Hospitalization",IF(D2="Medical Emerg.","Medical Emergency",IF(D2="Property dmg","Property Damage",IF(D2="Vehicle dmg","Vehicle Damage",D2))))</f>
        <v>Accident</v>
      </c>
      <c r="T2" t="str">
        <f t="shared" ref="T2:T65" si="4">IF(J2&gt;K2,"SLA Breach","Within SLA")</f>
        <v>Within SLA</v>
      </c>
      <c r="U2">
        <f t="shared" ref="U2:U65" si="5">IF(J2&gt;K2,J2-K2,0)</f>
        <v>0</v>
      </c>
    </row>
    <row r="3" spans="1:21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460193.63</v>
      </c>
      <c r="G3" s="1">
        <v>45765</v>
      </c>
      <c r="H3" s="1">
        <v>45785</v>
      </c>
      <c r="I3" t="s">
        <v>19</v>
      </c>
      <c r="J3">
        <v>20</v>
      </c>
      <c r="K3">
        <v>20</v>
      </c>
      <c r="L3" t="s">
        <v>28</v>
      </c>
      <c r="M3" t="s">
        <v>29</v>
      </c>
      <c r="N3" t="s">
        <v>30</v>
      </c>
      <c r="O3">
        <f t="shared" si="0"/>
        <v>1</v>
      </c>
      <c r="P3" t="str">
        <f t="shared" si="1"/>
        <v>Valid</v>
      </c>
      <c r="Q3" t="str">
        <f>_xlfn.XLOOKUP(B3,Customers!$A:$A,Customers!$C:$C,"Not Found")</f>
        <v>East</v>
      </c>
      <c r="R3" t="str">
        <f t="shared" si="2"/>
        <v>West</v>
      </c>
      <c r="S3" t="str">
        <f t="shared" si="3"/>
        <v>Disability</v>
      </c>
      <c r="T3" t="str">
        <f t="shared" si="4"/>
        <v>Within SLA</v>
      </c>
      <c r="U3">
        <f t="shared" si="5"/>
        <v>0</v>
      </c>
    </row>
    <row r="4" spans="1:21" x14ac:dyDescent="0.3">
      <c r="A4" t="s">
        <v>31</v>
      </c>
      <c r="B4" t="s">
        <v>32</v>
      </c>
      <c r="C4" t="s">
        <v>33</v>
      </c>
      <c r="D4" t="s">
        <v>34</v>
      </c>
      <c r="E4" t="s">
        <v>18</v>
      </c>
      <c r="F4">
        <v>987323.12</v>
      </c>
      <c r="G4" s="1">
        <v>45701</v>
      </c>
      <c r="H4" s="1">
        <v>45718</v>
      </c>
      <c r="I4" t="s">
        <v>19</v>
      </c>
      <c r="J4">
        <v>17</v>
      </c>
      <c r="K4">
        <v>20</v>
      </c>
      <c r="L4" t="s">
        <v>35</v>
      </c>
      <c r="M4" t="s">
        <v>29</v>
      </c>
      <c r="N4" t="s">
        <v>30</v>
      </c>
      <c r="O4">
        <f t="shared" si="0"/>
        <v>1</v>
      </c>
      <c r="P4" t="str">
        <f t="shared" si="1"/>
        <v>Valid</v>
      </c>
      <c r="Q4" t="str">
        <f>_xlfn.XLOOKUP(B4,Customers!$A:$A,Customers!$C:$C,"Not Found")</f>
        <v>East</v>
      </c>
      <c r="R4" t="str">
        <f t="shared" si="2"/>
        <v>South</v>
      </c>
      <c r="S4" t="str">
        <f t="shared" si="3"/>
        <v>Death Benefit</v>
      </c>
      <c r="T4" t="str">
        <f t="shared" si="4"/>
        <v>Within SLA</v>
      </c>
      <c r="U4">
        <f t="shared" si="5"/>
        <v>0</v>
      </c>
    </row>
    <row r="5" spans="1:21" x14ac:dyDescent="0.3">
      <c r="A5" t="s">
        <v>36</v>
      </c>
      <c r="B5" t="s">
        <v>37</v>
      </c>
      <c r="C5" t="s">
        <v>38</v>
      </c>
      <c r="D5" t="s">
        <v>34</v>
      </c>
      <c r="E5" t="s">
        <v>39</v>
      </c>
      <c r="F5">
        <v>93726.48</v>
      </c>
      <c r="G5" s="1">
        <v>45796</v>
      </c>
      <c r="I5" t="s">
        <v>40</v>
      </c>
      <c r="J5">
        <v>24</v>
      </c>
      <c r="K5">
        <v>20</v>
      </c>
      <c r="L5" t="s">
        <v>41</v>
      </c>
      <c r="M5" t="s">
        <v>29</v>
      </c>
      <c r="N5" t="s">
        <v>42</v>
      </c>
      <c r="O5">
        <f t="shared" si="0"/>
        <v>1</v>
      </c>
      <c r="P5" t="str">
        <f t="shared" si="1"/>
        <v>Valid</v>
      </c>
      <c r="Q5" t="str">
        <f>_xlfn.XLOOKUP(B5,Customers!$A:$A,Customers!$C:$C,"Not Found")</f>
        <v>North</v>
      </c>
      <c r="R5" t="str">
        <f t="shared" si="2"/>
        <v>North</v>
      </c>
      <c r="S5" t="str">
        <f t="shared" si="3"/>
        <v>Death Benefit</v>
      </c>
      <c r="T5" t="str">
        <f t="shared" si="4"/>
        <v>SLA Breach</v>
      </c>
      <c r="U5">
        <f t="shared" si="5"/>
        <v>4</v>
      </c>
    </row>
    <row r="6" spans="1:21" x14ac:dyDescent="0.3">
      <c r="A6" t="s">
        <v>43</v>
      </c>
      <c r="B6" t="s">
        <v>44</v>
      </c>
      <c r="C6" t="s">
        <v>45</v>
      </c>
      <c r="D6" t="s">
        <v>46</v>
      </c>
      <c r="E6" t="s">
        <v>39</v>
      </c>
      <c r="F6">
        <v>124530.61</v>
      </c>
      <c r="G6" s="1">
        <v>45699</v>
      </c>
      <c r="H6" s="1">
        <v>45711</v>
      </c>
      <c r="I6" t="s">
        <v>47</v>
      </c>
      <c r="J6">
        <v>12</v>
      </c>
      <c r="K6">
        <v>12</v>
      </c>
      <c r="L6" t="s">
        <v>48</v>
      </c>
      <c r="M6" t="s">
        <v>49</v>
      </c>
      <c r="N6" t="s">
        <v>30</v>
      </c>
      <c r="O6">
        <f t="shared" si="0"/>
        <v>1</v>
      </c>
      <c r="P6" t="str">
        <f t="shared" si="1"/>
        <v>Valid</v>
      </c>
      <c r="Q6" t="str">
        <f>_xlfn.XLOOKUP(B6,Customers!$A:$A,Customers!$C:$C,"Not Found")</f>
        <v>East</v>
      </c>
      <c r="R6" t="str">
        <f t="shared" si="2"/>
        <v>North</v>
      </c>
      <c r="S6" t="str">
        <f t="shared" si="3"/>
        <v>Theft</v>
      </c>
      <c r="T6" t="str">
        <f t="shared" si="4"/>
        <v>Within SLA</v>
      </c>
      <c r="U6">
        <f t="shared" si="5"/>
        <v>0</v>
      </c>
    </row>
    <row r="7" spans="1:21" x14ac:dyDescent="0.3">
      <c r="A7" t="s">
        <v>50</v>
      </c>
      <c r="B7" t="s">
        <v>51</v>
      </c>
      <c r="C7" t="s">
        <v>52</v>
      </c>
      <c r="D7" t="s">
        <v>53</v>
      </c>
      <c r="E7" t="s">
        <v>27</v>
      </c>
      <c r="F7">
        <v>61375.46</v>
      </c>
      <c r="G7" s="1">
        <v>45671</v>
      </c>
      <c r="H7" s="1">
        <v>45686</v>
      </c>
      <c r="I7" t="s">
        <v>19</v>
      </c>
      <c r="J7">
        <v>15</v>
      </c>
      <c r="K7">
        <v>15</v>
      </c>
      <c r="L7" t="s">
        <v>54</v>
      </c>
      <c r="M7" t="s">
        <v>55</v>
      </c>
      <c r="N7" t="s">
        <v>22</v>
      </c>
      <c r="O7">
        <f t="shared" si="0"/>
        <v>1</v>
      </c>
      <c r="P7" t="str">
        <f t="shared" si="1"/>
        <v>Valid</v>
      </c>
      <c r="Q7" t="str">
        <f>_xlfn.XLOOKUP(B7,Customers!$A:$A,Customers!$C:$C,"Not Found")</f>
        <v>West</v>
      </c>
      <c r="R7" t="str">
        <f t="shared" si="2"/>
        <v>West</v>
      </c>
      <c r="S7" t="str">
        <f t="shared" si="3"/>
        <v>Hospitalization</v>
      </c>
      <c r="T7" t="str">
        <f t="shared" si="4"/>
        <v>Within SLA</v>
      </c>
      <c r="U7">
        <f t="shared" si="5"/>
        <v>0</v>
      </c>
    </row>
    <row r="8" spans="1:21" x14ac:dyDescent="0.3">
      <c r="A8" t="s">
        <v>56</v>
      </c>
      <c r="B8" t="s">
        <v>57</v>
      </c>
      <c r="C8" t="s">
        <v>58</v>
      </c>
      <c r="D8" t="s">
        <v>59</v>
      </c>
      <c r="E8" t="s">
        <v>18</v>
      </c>
      <c r="F8">
        <v>82830.720000000001</v>
      </c>
      <c r="G8" s="1">
        <v>45771</v>
      </c>
      <c r="H8" s="1">
        <v>45784</v>
      </c>
      <c r="I8" t="s">
        <v>19</v>
      </c>
      <c r="J8">
        <v>13</v>
      </c>
      <c r="K8">
        <v>15</v>
      </c>
      <c r="L8" t="s">
        <v>60</v>
      </c>
      <c r="M8" t="s">
        <v>55</v>
      </c>
      <c r="N8" t="s">
        <v>30</v>
      </c>
      <c r="O8">
        <f t="shared" si="0"/>
        <v>1</v>
      </c>
      <c r="P8" t="str">
        <f t="shared" si="1"/>
        <v>Valid</v>
      </c>
      <c r="Q8" t="str">
        <f>_xlfn.XLOOKUP(B8,Customers!$A:$A,Customers!$C:$C,"Not Found")</f>
        <v>South</v>
      </c>
      <c r="R8" t="str">
        <f t="shared" si="2"/>
        <v>South</v>
      </c>
      <c r="S8" t="str">
        <f t="shared" si="3"/>
        <v>Critical Illness</v>
      </c>
      <c r="T8" t="str">
        <f t="shared" si="4"/>
        <v>Within SLA</v>
      </c>
      <c r="U8">
        <f t="shared" si="5"/>
        <v>0</v>
      </c>
    </row>
    <row r="9" spans="1:21" x14ac:dyDescent="0.3">
      <c r="A9" t="s">
        <v>61</v>
      </c>
      <c r="B9" t="s">
        <v>62</v>
      </c>
      <c r="C9" t="s">
        <v>63</v>
      </c>
      <c r="D9" t="s">
        <v>53</v>
      </c>
      <c r="E9" t="s">
        <v>27</v>
      </c>
      <c r="F9">
        <v>87525.1</v>
      </c>
      <c r="G9" s="1">
        <v>45942</v>
      </c>
      <c r="I9" t="s">
        <v>64</v>
      </c>
      <c r="J9">
        <v>12</v>
      </c>
      <c r="K9">
        <v>15</v>
      </c>
      <c r="L9" t="s">
        <v>65</v>
      </c>
      <c r="M9" t="s">
        <v>55</v>
      </c>
      <c r="N9" t="s">
        <v>30</v>
      </c>
      <c r="O9">
        <f t="shared" si="0"/>
        <v>1</v>
      </c>
      <c r="P9" t="str">
        <f t="shared" si="1"/>
        <v>Valid</v>
      </c>
      <c r="Q9" t="str">
        <f>_xlfn.XLOOKUP(B9,Customers!$A:$A,Customers!$C:$C,"Not Found")</f>
        <v>South</v>
      </c>
      <c r="R9" t="str">
        <f t="shared" si="2"/>
        <v>West</v>
      </c>
      <c r="S9" t="str">
        <f t="shared" si="3"/>
        <v>Hospitalization</v>
      </c>
      <c r="T9" t="str">
        <f t="shared" si="4"/>
        <v>Within SLA</v>
      </c>
      <c r="U9">
        <f t="shared" si="5"/>
        <v>0</v>
      </c>
    </row>
    <row r="10" spans="1:21" x14ac:dyDescent="0.3">
      <c r="A10" t="s">
        <v>66</v>
      </c>
      <c r="B10" t="s">
        <v>67</v>
      </c>
      <c r="C10" t="s">
        <v>68</v>
      </c>
      <c r="D10" t="s">
        <v>69</v>
      </c>
      <c r="E10" t="s">
        <v>39</v>
      </c>
      <c r="F10">
        <v>90857.279999999999</v>
      </c>
      <c r="G10" s="1">
        <v>45982</v>
      </c>
      <c r="H10" s="1">
        <v>46000</v>
      </c>
      <c r="I10" t="s">
        <v>19</v>
      </c>
      <c r="J10">
        <v>18</v>
      </c>
      <c r="K10">
        <v>12</v>
      </c>
      <c r="L10" t="s">
        <v>70</v>
      </c>
      <c r="M10" t="s">
        <v>49</v>
      </c>
      <c r="N10" t="s">
        <v>30</v>
      </c>
      <c r="O10">
        <f t="shared" si="0"/>
        <v>1</v>
      </c>
      <c r="P10" t="str">
        <f t="shared" si="1"/>
        <v>Valid</v>
      </c>
      <c r="Q10" t="str">
        <f>_xlfn.XLOOKUP(B10,Customers!$A:$A,Customers!$C:$C,"Not Found")</f>
        <v>North</v>
      </c>
      <c r="R10" t="str">
        <f t="shared" si="2"/>
        <v>North</v>
      </c>
      <c r="S10" t="str">
        <f t="shared" si="3"/>
        <v>Property Damage</v>
      </c>
      <c r="T10" t="str">
        <f t="shared" si="4"/>
        <v>SLA Breach</v>
      </c>
      <c r="U10">
        <f t="shared" si="5"/>
        <v>6</v>
      </c>
    </row>
    <row r="11" spans="1:21" x14ac:dyDescent="0.3">
      <c r="A11" t="s">
        <v>71</v>
      </c>
      <c r="B11" t="s">
        <v>72</v>
      </c>
      <c r="C11" t="s">
        <v>73</v>
      </c>
      <c r="D11" t="s">
        <v>53</v>
      </c>
      <c r="E11" t="s">
        <v>74</v>
      </c>
      <c r="F11">
        <v>41926.339999999997</v>
      </c>
      <c r="G11" s="1">
        <v>45946</v>
      </c>
      <c r="H11" s="1">
        <v>45950</v>
      </c>
      <c r="I11" t="s">
        <v>19</v>
      </c>
      <c r="J11">
        <v>4</v>
      </c>
      <c r="K11">
        <v>15</v>
      </c>
      <c r="L11" t="s">
        <v>75</v>
      </c>
      <c r="M11" t="s">
        <v>55</v>
      </c>
      <c r="N11" t="s">
        <v>22</v>
      </c>
      <c r="O11">
        <f t="shared" si="0"/>
        <v>1</v>
      </c>
      <c r="P11" t="str">
        <f t="shared" si="1"/>
        <v>Valid</v>
      </c>
      <c r="Q11" t="str">
        <f>_xlfn.XLOOKUP(B11,Customers!$A:$A,Customers!$C:$C,"Not Found")</f>
        <v>Central</v>
      </c>
      <c r="R11" t="str">
        <f t="shared" si="2"/>
        <v>East</v>
      </c>
      <c r="S11" t="str">
        <f t="shared" si="3"/>
        <v>Hospitalization</v>
      </c>
      <c r="T11" t="str">
        <f t="shared" si="4"/>
        <v>Within SLA</v>
      </c>
      <c r="U11">
        <f t="shared" si="5"/>
        <v>0</v>
      </c>
    </row>
    <row r="12" spans="1:21" x14ac:dyDescent="0.3">
      <c r="A12" t="s">
        <v>76</v>
      </c>
      <c r="B12" t="s">
        <v>77</v>
      </c>
      <c r="C12" t="s">
        <v>78</v>
      </c>
      <c r="D12" t="s">
        <v>46</v>
      </c>
      <c r="E12" t="s">
        <v>39</v>
      </c>
      <c r="F12">
        <v>56713.74</v>
      </c>
      <c r="G12" s="1">
        <v>45977</v>
      </c>
      <c r="H12" s="1">
        <v>45994</v>
      </c>
      <c r="I12" t="s">
        <v>19</v>
      </c>
      <c r="J12">
        <v>17</v>
      </c>
      <c r="K12">
        <v>12</v>
      </c>
      <c r="L12" t="s">
        <v>79</v>
      </c>
      <c r="M12" t="s">
        <v>49</v>
      </c>
      <c r="N12" t="s">
        <v>42</v>
      </c>
      <c r="O12">
        <f t="shared" si="0"/>
        <v>1</v>
      </c>
      <c r="P12" t="str">
        <f t="shared" si="1"/>
        <v>Valid</v>
      </c>
      <c r="Q12" t="str">
        <f>_xlfn.XLOOKUP(B12,Customers!$A:$A,Customers!$C:$C,"Not Found")</f>
        <v>West</v>
      </c>
      <c r="R12" t="str">
        <f t="shared" si="2"/>
        <v>North</v>
      </c>
      <c r="S12" t="str">
        <f t="shared" si="3"/>
        <v>Theft</v>
      </c>
      <c r="T12" t="str">
        <f t="shared" si="4"/>
        <v>SLA Breach</v>
      </c>
      <c r="U12">
        <f t="shared" si="5"/>
        <v>5</v>
      </c>
    </row>
    <row r="13" spans="1:21" x14ac:dyDescent="0.3">
      <c r="A13" t="s">
        <v>80</v>
      </c>
      <c r="B13" t="s">
        <v>81</v>
      </c>
      <c r="C13" t="s">
        <v>82</v>
      </c>
      <c r="D13" t="s">
        <v>34</v>
      </c>
      <c r="E13" t="s">
        <v>18</v>
      </c>
      <c r="F13">
        <v>1194436.96</v>
      </c>
      <c r="G13" s="1">
        <v>45949</v>
      </c>
      <c r="I13" t="s">
        <v>40</v>
      </c>
      <c r="J13">
        <v>27</v>
      </c>
      <c r="K13">
        <v>20</v>
      </c>
      <c r="L13" t="s">
        <v>83</v>
      </c>
      <c r="M13" t="s">
        <v>29</v>
      </c>
      <c r="N13" t="s">
        <v>42</v>
      </c>
      <c r="O13">
        <f t="shared" si="0"/>
        <v>1</v>
      </c>
      <c r="P13" t="str">
        <f t="shared" si="1"/>
        <v>Valid</v>
      </c>
      <c r="Q13" t="str">
        <f>_xlfn.XLOOKUP(B13,Customers!$A:$A,Customers!$C:$C,"Not Found")</f>
        <v>Central</v>
      </c>
      <c r="R13" t="str">
        <f t="shared" si="2"/>
        <v>South</v>
      </c>
      <c r="S13" t="str">
        <f t="shared" si="3"/>
        <v>Death Benefit</v>
      </c>
      <c r="T13" t="str">
        <f t="shared" si="4"/>
        <v>SLA Breach</v>
      </c>
      <c r="U13">
        <f t="shared" si="5"/>
        <v>7</v>
      </c>
    </row>
    <row r="14" spans="1:21" x14ac:dyDescent="0.3">
      <c r="A14" t="s">
        <v>84</v>
      </c>
      <c r="B14" t="s">
        <v>85</v>
      </c>
      <c r="C14" t="s">
        <v>86</v>
      </c>
      <c r="D14" t="s">
        <v>17</v>
      </c>
      <c r="E14" t="s">
        <v>74</v>
      </c>
      <c r="F14">
        <v>26479.35</v>
      </c>
      <c r="G14" s="1">
        <v>45876</v>
      </c>
      <c r="H14" s="1">
        <v>45901</v>
      </c>
      <c r="I14" t="s">
        <v>19</v>
      </c>
      <c r="J14">
        <v>25</v>
      </c>
      <c r="K14">
        <v>10</v>
      </c>
      <c r="L14" t="s">
        <v>87</v>
      </c>
      <c r="M14" t="s">
        <v>21</v>
      </c>
      <c r="N14" t="s">
        <v>88</v>
      </c>
      <c r="O14">
        <f t="shared" si="0"/>
        <v>1</v>
      </c>
      <c r="P14" t="str">
        <f t="shared" si="1"/>
        <v>Valid</v>
      </c>
      <c r="Q14" t="str">
        <f>_xlfn.XLOOKUP(B14,Customers!$A:$A,Customers!$C:$C,"Not Found")</f>
        <v>Central</v>
      </c>
      <c r="R14" t="str">
        <f t="shared" si="2"/>
        <v>East</v>
      </c>
      <c r="S14" t="str">
        <f t="shared" si="3"/>
        <v>Accident</v>
      </c>
      <c r="T14" t="str">
        <f t="shared" si="4"/>
        <v>SLA Breach</v>
      </c>
      <c r="U14">
        <f t="shared" si="5"/>
        <v>15</v>
      </c>
    </row>
    <row r="15" spans="1:21" x14ac:dyDescent="0.3">
      <c r="A15" t="s">
        <v>89</v>
      </c>
      <c r="B15" t="s">
        <v>90</v>
      </c>
      <c r="C15" t="s">
        <v>91</v>
      </c>
      <c r="D15" t="s">
        <v>92</v>
      </c>
      <c r="E15" t="s">
        <v>39</v>
      </c>
      <c r="F15">
        <v>66587.41</v>
      </c>
      <c r="G15" s="1">
        <v>45718</v>
      </c>
      <c r="I15" t="s">
        <v>40</v>
      </c>
      <c r="J15">
        <v>8</v>
      </c>
      <c r="K15">
        <v>7</v>
      </c>
      <c r="L15" t="s">
        <v>93</v>
      </c>
      <c r="M15" t="s">
        <v>94</v>
      </c>
      <c r="N15" t="s">
        <v>30</v>
      </c>
      <c r="O15">
        <f t="shared" si="0"/>
        <v>1</v>
      </c>
      <c r="P15" t="str">
        <f t="shared" si="1"/>
        <v>Valid</v>
      </c>
      <c r="Q15" t="str">
        <f>_xlfn.XLOOKUP(B15,Customers!$A:$A,Customers!$C:$C,"Not Found")</f>
        <v>East</v>
      </c>
      <c r="R15" t="str">
        <f t="shared" si="2"/>
        <v>North</v>
      </c>
      <c r="S15" t="str">
        <f t="shared" si="3"/>
        <v>Baggage Loss</v>
      </c>
      <c r="T15" t="str">
        <f t="shared" si="4"/>
        <v>SLA Breach</v>
      </c>
      <c r="U15">
        <f t="shared" si="5"/>
        <v>1</v>
      </c>
    </row>
    <row r="16" spans="1:21" x14ac:dyDescent="0.3">
      <c r="A16" t="s">
        <v>95</v>
      </c>
      <c r="B16" t="s">
        <v>96</v>
      </c>
      <c r="C16" t="s">
        <v>97</v>
      </c>
      <c r="D16" t="s">
        <v>46</v>
      </c>
      <c r="E16" t="s">
        <v>18</v>
      </c>
      <c r="F16">
        <v>33168.94</v>
      </c>
      <c r="G16" s="1">
        <v>45928</v>
      </c>
      <c r="H16" s="1">
        <v>45937</v>
      </c>
      <c r="I16" t="s">
        <v>19</v>
      </c>
      <c r="J16">
        <v>9</v>
      </c>
      <c r="K16">
        <v>10</v>
      </c>
      <c r="L16" t="s">
        <v>98</v>
      </c>
      <c r="M16" t="s">
        <v>21</v>
      </c>
      <c r="N16" t="s">
        <v>22</v>
      </c>
      <c r="O16">
        <f t="shared" si="0"/>
        <v>1</v>
      </c>
      <c r="P16" t="str">
        <f t="shared" si="1"/>
        <v>Valid</v>
      </c>
      <c r="Q16" t="str">
        <f>_xlfn.XLOOKUP(B16,Customers!$A:$A,Customers!$C:$C,"Not Found")</f>
        <v>North</v>
      </c>
      <c r="R16" t="str">
        <f t="shared" si="2"/>
        <v>South</v>
      </c>
      <c r="S16" t="str">
        <f t="shared" si="3"/>
        <v>Theft</v>
      </c>
      <c r="T16" t="str">
        <f t="shared" si="4"/>
        <v>Within SLA</v>
      </c>
      <c r="U16">
        <f t="shared" si="5"/>
        <v>0</v>
      </c>
    </row>
    <row r="17" spans="1:21" x14ac:dyDescent="0.3">
      <c r="A17" t="s">
        <v>99</v>
      </c>
      <c r="B17" t="s">
        <v>100</v>
      </c>
      <c r="C17" t="s">
        <v>101</v>
      </c>
      <c r="D17" t="s">
        <v>102</v>
      </c>
      <c r="E17" t="s">
        <v>74</v>
      </c>
      <c r="F17">
        <v>319188.49</v>
      </c>
      <c r="G17" s="1">
        <v>45984</v>
      </c>
      <c r="H17" s="1">
        <v>46004</v>
      </c>
      <c r="I17" t="s">
        <v>19</v>
      </c>
      <c r="J17">
        <v>20</v>
      </c>
      <c r="K17">
        <v>20</v>
      </c>
      <c r="L17" t="s">
        <v>103</v>
      </c>
      <c r="M17" t="s">
        <v>29</v>
      </c>
      <c r="N17" t="s">
        <v>30</v>
      </c>
      <c r="O17">
        <f t="shared" si="0"/>
        <v>1</v>
      </c>
      <c r="P17" t="str">
        <f t="shared" si="1"/>
        <v>Valid</v>
      </c>
      <c r="Q17" t="str">
        <f>_xlfn.XLOOKUP(B17,Customers!$A:$A,Customers!$C:$C,"Not Found")</f>
        <v>West</v>
      </c>
      <c r="R17" t="str">
        <f t="shared" si="2"/>
        <v>East</v>
      </c>
      <c r="S17" t="str">
        <f t="shared" si="3"/>
        <v>Maturity</v>
      </c>
      <c r="T17" t="str">
        <f t="shared" si="4"/>
        <v>Within SLA</v>
      </c>
      <c r="U17">
        <f t="shared" si="5"/>
        <v>0</v>
      </c>
    </row>
    <row r="18" spans="1:21" x14ac:dyDescent="0.3">
      <c r="A18" t="s">
        <v>104</v>
      </c>
      <c r="B18" t="s">
        <v>105</v>
      </c>
      <c r="C18" t="s">
        <v>106</v>
      </c>
      <c r="D18" t="s">
        <v>17</v>
      </c>
      <c r="E18" t="s">
        <v>27</v>
      </c>
      <c r="F18">
        <v>233621.8</v>
      </c>
      <c r="G18" s="1">
        <v>45823</v>
      </c>
      <c r="I18" t="s">
        <v>40</v>
      </c>
      <c r="J18">
        <v>28</v>
      </c>
      <c r="K18">
        <v>10</v>
      </c>
      <c r="L18" t="s">
        <v>107</v>
      </c>
      <c r="M18" t="s">
        <v>21</v>
      </c>
      <c r="N18" t="s">
        <v>88</v>
      </c>
      <c r="O18">
        <f t="shared" si="0"/>
        <v>1</v>
      </c>
      <c r="P18" t="str">
        <f t="shared" si="1"/>
        <v>Valid</v>
      </c>
      <c r="Q18" t="str">
        <f>_xlfn.XLOOKUP(B18,Customers!$A:$A,Customers!$C:$C,"Not Found")</f>
        <v>West</v>
      </c>
      <c r="R18" t="str">
        <f t="shared" si="2"/>
        <v>West</v>
      </c>
      <c r="S18" t="str">
        <f t="shared" si="3"/>
        <v>Accident</v>
      </c>
      <c r="T18" t="str">
        <f t="shared" si="4"/>
        <v>SLA Breach</v>
      </c>
      <c r="U18">
        <f t="shared" si="5"/>
        <v>18</v>
      </c>
    </row>
    <row r="19" spans="1:21" x14ac:dyDescent="0.3">
      <c r="A19" t="s">
        <v>108</v>
      </c>
      <c r="B19" t="s">
        <v>109</v>
      </c>
      <c r="C19" t="s">
        <v>110</v>
      </c>
      <c r="D19" t="s">
        <v>111</v>
      </c>
      <c r="E19" t="s">
        <v>27</v>
      </c>
      <c r="F19">
        <v>184402.86</v>
      </c>
      <c r="G19" s="1">
        <v>45878</v>
      </c>
      <c r="I19" t="s">
        <v>64</v>
      </c>
      <c r="J19">
        <v>12</v>
      </c>
      <c r="K19">
        <v>12</v>
      </c>
      <c r="L19" t="s">
        <v>112</v>
      </c>
      <c r="M19" t="s">
        <v>49</v>
      </c>
      <c r="N19" t="s">
        <v>42</v>
      </c>
      <c r="O19">
        <f t="shared" si="0"/>
        <v>1</v>
      </c>
      <c r="P19" t="str">
        <f t="shared" si="1"/>
        <v>Valid</v>
      </c>
      <c r="Q19" t="str">
        <f>_xlfn.XLOOKUP(B19,Customers!$A:$A,Customers!$C:$C,"Not Found")</f>
        <v>South</v>
      </c>
      <c r="R19" t="str">
        <f t="shared" si="2"/>
        <v>West</v>
      </c>
      <c r="S19" t="str">
        <f t="shared" si="3"/>
        <v>Fire</v>
      </c>
      <c r="T19" t="str">
        <f t="shared" si="4"/>
        <v>Within SLA</v>
      </c>
      <c r="U19">
        <f t="shared" si="5"/>
        <v>0</v>
      </c>
    </row>
    <row r="20" spans="1:21" x14ac:dyDescent="0.3">
      <c r="A20" t="s">
        <v>113</v>
      </c>
      <c r="B20" t="s">
        <v>114</v>
      </c>
      <c r="C20" t="s">
        <v>115</v>
      </c>
      <c r="D20" t="s">
        <v>116</v>
      </c>
      <c r="E20" t="s">
        <v>39</v>
      </c>
      <c r="F20">
        <v>11780.23</v>
      </c>
      <c r="G20" s="1">
        <v>45786</v>
      </c>
      <c r="I20" t="s">
        <v>40</v>
      </c>
      <c r="J20">
        <v>1</v>
      </c>
      <c r="K20">
        <v>7</v>
      </c>
      <c r="L20" t="s">
        <v>117</v>
      </c>
      <c r="M20" t="s">
        <v>94</v>
      </c>
      <c r="N20" t="s">
        <v>30</v>
      </c>
      <c r="O20">
        <f t="shared" si="0"/>
        <v>1</v>
      </c>
      <c r="P20" t="str">
        <f t="shared" si="1"/>
        <v>Valid</v>
      </c>
      <c r="Q20" t="str">
        <f>_xlfn.XLOOKUP(B20,Customers!$A:$A,Customers!$C:$C,"Not Found")</f>
        <v>Central</v>
      </c>
      <c r="R20" t="str">
        <f t="shared" si="2"/>
        <v>North</v>
      </c>
      <c r="S20" t="str">
        <f t="shared" si="3"/>
        <v>Medical Emergency</v>
      </c>
      <c r="T20" t="str">
        <f t="shared" si="4"/>
        <v>Within SLA</v>
      </c>
      <c r="U20">
        <f t="shared" si="5"/>
        <v>0</v>
      </c>
    </row>
    <row r="21" spans="1:21" x14ac:dyDescent="0.3">
      <c r="A21" t="s">
        <v>118</v>
      </c>
      <c r="B21" t="s">
        <v>119</v>
      </c>
      <c r="C21" t="s">
        <v>120</v>
      </c>
      <c r="D21" t="s">
        <v>116</v>
      </c>
      <c r="E21" t="s">
        <v>39</v>
      </c>
      <c r="F21">
        <v>24098.03</v>
      </c>
      <c r="G21" s="1">
        <v>45856</v>
      </c>
      <c r="H21" s="1">
        <v>45876</v>
      </c>
      <c r="I21" t="s">
        <v>19</v>
      </c>
      <c r="J21">
        <v>20</v>
      </c>
      <c r="K21">
        <v>7</v>
      </c>
      <c r="L21" t="s">
        <v>121</v>
      </c>
      <c r="M21" t="s">
        <v>94</v>
      </c>
      <c r="N21" t="s">
        <v>88</v>
      </c>
      <c r="O21">
        <f t="shared" si="0"/>
        <v>1</v>
      </c>
      <c r="P21" t="str">
        <f t="shared" si="1"/>
        <v>Valid</v>
      </c>
      <c r="Q21" t="str">
        <f>_xlfn.XLOOKUP(B21,Customers!$A:$A,Customers!$C:$C,"Not Found")</f>
        <v>North</v>
      </c>
      <c r="R21" t="str">
        <f t="shared" si="2"/>
        <v>North</v>
      </c>
      <c r="S21" t="str">
        <f t="shared" si="3"/>
        <v>Medical Emergency</v>
      </c>
      <c r="T21" t="str">
        <f t="shared" si="4"/>
        <v>SLA Breach</v>
      </c>
      <c r="U21">
        <f t="shared" si="5"/>
        <v>13</v>
      </c>
    </row>
    <row r="22" spans="1:21" x14ac:dyDescent="0.3">
      <c r="A22" t="s">
        <v>122</v>
      </c>
      <c r="B22" t="s">
        <v>123</v>
      </c>
      <c r="C22" t="s">
        <v>124</v>
      </c>
      <c r="D22" t="s">
        <v>46</v>
      </c>
      <c r="E22" t="s">
        <v>18</v>
      </c>
      <c r="F22">
        <v>63916.2</v>
      </c>
      <c r="G22" s="1">
        <v>45665</v>
      </c>
      <c r="H22" s="1">
        <v>45679</v>
      </c>
      <c r="I22" t="s">
        <v>19</v>
      </c>
      <c r="J22">
        <v>14</v>
      </c>
      <c r="K22">
        <v>10</v>
      </c>
      <c r="L22" t="s">
        <v>98</v>
      </c>
      <c r="M22" t="s">
        <v>21</v>
      </c>
      <c r="N22" t="s">
        <v>42</v>
      </c>
      <c r="O22">
        <f t="shared" si="0"/>
        <v>1</v>
      </c>
      <c r="P22" t="str">
        <f t="shared" si="1"/>
        <v>Valid</v>
      </c>
      <c r="Q22" t="str">
        <f>_xlfn.XLOOKUP(B22,Customers!$A:$A,Customers!$C:$C,"Not Found")</f>
        <v>North</v>
      </c>
      <c r="R22" t="str">
        <f t="shared" si="2"/>
        <v>South</v>
      </c>
      <c r="S22" t="str">
        <f t="shared" si="3"/>
        <v>Theft</v>
      </c>
      <c r="T22" t="str">
        <f t="shared" si="4"/>
        <v>SLA Breach</v>
      </c>
      <c r="U22">
        <f t="shared" si="5"/>
        <v>4</v>
      </c>
    </row>
    <row r="23" spans="1:21" x14ac:dyDescent="0.3">
      <c r="A23" t="s">
        <v>125</v>
      </c>
      <c r="B23" t="s">
        <v>126</v>
      </c>
      <c r="C23" t="s">
        <v>127</v>
      </c>
      <c r="D23" t="s">
        <v>69</v>
      </c>
      <c r="E23" t="s">
        <v>18</v>
      </c>
      <c r="F23">
        <v>214938.27</v>
      </c>
      <c r="G23" s="1">
        <v>45899</v>
      </c>
      <c r="H23" s="1">
        <v>45917</v>
      </c>
      <c r="I23" t="s">
        <v>19</v>
      </c>
      <c r="J23">
        <v>18</v>
      </c>
      <c r="K23">
        <v>12</v>
      </c>
      <c r="L23" t="s">
        <v>128</v>
      </c>
      <c r="M23" t="s">
        <v>49</v>
      </c>
      <c r="N23" t="s">
        <v>30</v>
      </c>
      <c r="O23">
        <f t="shared" si="0"/>
        <v>1</v>
      </c>
      <c r="P23" t="str">
        <f t="shared" si="1"/>
        <v>Valid</v>
      </c>
      <c r="Q23" t="str">
        <f>_xlfn.XLOOKUP(B23,Customers!$A:$A,Customers!$C:$C,"Not Found")</f>
        <v>Central</v>
      </c>
      <c r="R23" t="str">
        <f t="shared" si="2"/>
        <v>South</v>
      </c>
      <c r="S23" t="str">
        <f t="shared" si="3"/>
        <v>Property Damage</v>
      </c>
      <c r="T23" t="str">
        <f t="shared" si="4"/>
        <v>SLA Breach</v>
      </c>
      <c r="U23">
        <f t="shared" si="5"/>
        <v>6</v>
      </c>
    </row>
    <row r="24" spans="1:21" x14ac:dyDescent="0.3">
      <c r="A24" t="s">
        <v>129</v>
      </c>
      <c r="B24" t="s">
        <v>130</v>
      </c>
      <c r="C24" t="s">
        <v>131</v>
      </c>
      <c r="D24" t="s">
        <v>92</v>
      </c>
      <c r="E24" t="s">
        <v>18</v>
      </c>
      <c r="F24">
        <v>30935.87</v>
      </c>
      <c r="G24" s="1">
        <v>45831</v>
      </c>
      <c r="I24" t="s">
        <v>64</v>
      </c>
      <c r="J24">
        <v>21</v>
      </c>
      <c r="K24">
        <v>7</v>
      </c>
      <c r="L24" t="s">
        <v>132</v>
      </c>
      <c r="M24" t="s">
        <v>94</v>
      </c>
      <c r="N24" t="s">
        <v>42</v>
      </c>
      <c r="O24">
        <f t="shared" si="0"/>
        <v>1</v>
      </c>
      <c r="P24" t="str">
        <f t="shared" si="1"/>
        <v>Valid</v>
      </c>
      <c r="Q24" t="str">
        <f>_xlfn.XLOOKUP(B24,Customers!$A:$A,Customers!$C:$C,"Not Found")</f>
        <v>East</v>
      </c>
      <c r="R24" t="str">
        <f t="shared" si="2"/>
        <v>South</v>
      </c>
      <c r="S24" t="str">
        <f t="shared" si="3"/>
        <v>Baggage Loss</v>
      </c>
      <c r="T24" t="str">
        <f t="shared" si="4"/>
        <v>SLA Breach</v>
      </c>
      <c r="U24">
        <f t="shared" si="5"/>
        <v>14</v>
      </c>
    </row>
    <row r="25" spans="1:21" x14ac:dyDescent="0.3">
      <c r="A25" t="s">
        <v>133</v>
      </c>
      <c r="B25" t="s">
        <v>134</v>
      </c>
      <c r="C25" t="s">
        <v>135</v>
      </c>
      <c r="D25" t="s">
        <v>92</v>
      </c>
      <c r="E25" t="s">
        <v>18</v>
      </c>
      <c r="F25">
        <v>27056.639999999999</v>
      </c>
      <c r="G25" s="1">
        <v>45910</v>
      </c>
      <c r="H25" s="1">
        <v>45913</v>
      </c>
      <c r="I25" t="s">
        <v>19</v>
      </c>
      <c r="J25">
        <v>3</v>
      </c>
      <c r="K25">
        <v>7</v>
      </c>
      <c r="L25" t="s">
        <v>136</v>
      </c>
      <c r="M25" t="s">
        <v>94</v>
      </c>
      <c r="N25" t="s">
        <v>30</v>
      </c>
      <c r="O25">
        <f t="shared" si="0"/>
        <v>1</v>
      </c>
      <c r="P25" t="str">
        <f t="shared" si="1"/>
        <v>Valid</v>
      </c>
      <c r="Q25" t="str">
        <f>_xlfn.XLOOKUP(B25,Customers!$A:$A,Customers!$C:$C,"Not Found")</f>
        <v>East</v>
      </c>
      <c r="R25" t="str">
        <f t="shared" si="2"/>
        <v>South</v>
      </c>
      <c r="S25" t="str">
        <f t="shared" si="3"/>
        <v>Baggage Loss</v>
      </c>
      <c r="T25" t="str">
        <f t="shared" si="4"/>
        <v>Within SLA</v>
      </c>
      <c r="U25">
        <f t="shared" si="5"/>
        <v>0</v>
      </c>
    </row>
    <row r="26" spans="1:21" x14ac:dyDescent="0.3">
      <c r="A26" t="s">
        <v>137</v>
      </c>
      <c r="B26" t="s">
        <v>138</v>
      </c>
      <c r="C26" t="s">
        <v>139</v>
      </c>
      <c r="D26" t="s">
        <v>34</v>
      </c>
      <c r="E26" t="s">
        <v>18</v>
      </c>
      <c r="F26">
        <v>917601.23</v>
      </c>
      <c r="G26" s="1">
        <v>45783</v>
      </c>
      <c r="I26" t="s">
        <v>40</v>
      </c>
      <c r="J26">
        <v>25</v>
      </c>
      <c r="K26">
        <v>20</v>
      </c>
      <c r="L26" t="s">
        <v>140</v>
      </c>
      <c r="M26" t="s">
        <v>29</v>
      </c>
      <c r="N26" t="s">
        <v>88</v>
      </c>
      <c r="O26">
        <f t="shared" si="0"/>
        <v>1</v>
      </c>
      <c r="P26" t="str">
        <f t="shared" si="1"/>
        <v>Valid</v>
      </c>
      <c r="Q26" t="str">
        <f>_xlfn.XLOOKUP(B26,Customers!$A:$A,Customers!$C:$C,"Not Found")</f>
        <v>South</v>
      </c>
      <c r="R26" t="str">
        <f t="shared" si="2"/>
        <v>South</v>
      </c>
      <c r="S26" t="str">
        <f t="shared" si="3"/>
        <v>Death Benefit</v>
      </c>
      <c r="T26" t="str">
        <f t="shared" si="4"/>
        <v>SLA Breach</v>
      </c>
      <c r="U26">
        <f t="shared" si="5"/>
        <v>5</v>
      </c>
    </row>
    <row r="27" spans="1:21" x14ac:dyDescent="0.3">
      <c r="A27" t="s">
        <v>141</v>
      </c>
      <c r="B27" t="s">
        <v>142</v>
      </c>
      <c r="C27" t="s">
        <v>143</v>
      </c>
      <c r="D27" t="s">
        <v>46</v>
      </c>
      <c r="E27" t="s">
        <v>74</v>
      </c>
      <c r="F27">
        <v>307261.32</v>
      </c>
      <c r="G27" s="1">
        <v>45796</v>
      </c>
      <c r="I27" t="s">
        <v>40</v>
      </c>
      <c r="J27">
        <v>25</v>
      </c>
      <c r="K27">
        <v>12</v>
      </c>
      <c r="L27" t="s">
        <v>41</v>
      </c>
      <c r="M27" t="s">
        <v>49</v>
      </c>
      <c r="N27" t="s">
        <v>88</v>
      </c>
      <c r="O27">
        <f t="shared" si="0"/>
        <v>1</v>
      </c>
      <c r="P27" t="str">
        <f t="shared" si="1"/>
        <v>Valid</v>
      </c>
      <c r="Q27" t="str">
        <f>_xlfn.XLOOKUP(B27,Customers!$A:$A,Customers!$C:$C,"Not Found")</f>
        <v>West</v>
      </c>
      <c r="R27" t="str">
        <f t="shared" si="2"/>
        <v>East</v>
      </c>
      <c r="S27" t="str">
        <f t="shared" si="3"/>
        <v>Theft</v>
      </c>
      <c r="T27" t="str">
        <f t="shared" si="4"/>
        <v>SLA Breach</v>
      </c>
      <c r="U27">
        <f t="shared" si="5"/>
        <v>13</v>
      </c>
    </row>
    <row r="28" spans="1:21" x14ac:dyDescent="0.3">
      <c r="A28" t="s">
        <v>144</v>
      </c>
      <c r="B28" t="s">
        <v>145</v>
      </c>
      <c r="C28" t="s">
        <v>146</v>
      </c>
      <c r="D28" t="s">
        <v>17</v>
      </c>
      <c r="E28" t="s">
        <v>39</v>
      </c>
      <c r="F28">
        <v>102362.34</v>
      </c>
      <c r="G28" s="1">
        <v>45706</v>
      </c>
      <c r="I28" t="s">
        <v>40</v>
      </c>
      <c r="J28">
        <v>6</v>
      </c>
      <c r="K28">
        <v>10</v>
      </c>
      <c r="L28" t="s">
        <v>132</v>
      </c>
      <c r="M28" t="s">
        <v>21</v>
      </c>
      <c r="N28" t="s">
        <v>30</v>
      </c>
      <c r="O28">
        <f t="shared" si="0"/>
        <v>1</v>
      </c>
      <c r="P28" t="str">
        <f t="shared" si="1"/>
        <v>Valid</v>
      </c>
      <c r="Q28" t="str">
        <f>_xlfn.XLOOKUP(B28,Customers!$A:$A,Customers!$C:$C,"Not Found")</f>
        <v>South</v>
      </c>
      <c r="R28" t="str">
        <f t="shared" si="2"/>
        <v>North</v>
      </c>
      <c r="S28" t="str">
        <f t="shared" si="3"/>
        <v>Accident</v>
      </c>
      <c r="T28" t="str">
        <f t="shared" si="4"/>
        <v>Within SLA</v>
      </c>
      <c r="U28">
        <f t="shared" si="5"/>
        <v>0</v>
      </c>
    </row>
    <row r="29" spans="1:21" x14ac:dyDescent="0.3">
      <c r="A29" t="s">
        <v>147</v>
      </c>
      <c r="B29" t="s">
        <v>148</v>
      </c>
      <c r="C29" t="s">
        <v>149</v>
      </c>
      <c r="D29" t="s">
        <v>53</v>
      </c>
      <c r="E29" t="s">
        <v>18</v>
      </c>
      <c r="F29">
        <v>56581.21</v>
      </c>
      <c r="G29" s="1">
        <v>45853</v>
      </c>
      <c r="H29" s="1">
        <v>45865</v>
      </c>
      <c r="I29" t="s">
        <v>19</v>
      </c>
      <c r="J29">
        <v>12</v>
      </c>
      <c r="K29">
        <v>15</v>
      </c>
      <c r="L29" t="s">
        <v>150</v>
      </c>
      <c r="M29" t="s">
        <v>55</v>
      </c>
      <c r="N29" t="s">
        <v>30</v>
      </c>
      <c r="O29">
        <f t="shared" si="0"/>
        <v>1</v>
      </c>
      <c r="P29" t="str">
        <f t="shared" si="1"/>
        <v>Valid</v>
      </c>
      <c r="Q29" t="str">
        <f>_xlfn.XLOOKUP(B29,Customers!$A:$A,Customers!$C:$C,"Not Found")</f>
        <v>West</v>
      </c>
      <c r="R29" t="str">
        <f t="shared" si="2"/>
        <v>South</v>
      </c>
      <c r="S29" t="str">
        <f t="shared" si="3"/>
        <v>Hospitalization</v>
      </c>
      <c r="T29" t="str">
        <f t="shared" si="4"/>
        <v>Within SLA</v>
      </c>
      <c r="U29">
        <f t="shared" si="5"/>
        <v>0</v>
      </c>
    </row>
    <row r="30" spans="1:21" x14ac:dyDescent="0.3">
      <c r="A30" t="s">
        <v>151</v>
      </c>
      <c r="B30" t="s">
        <v>152</v>
      </c>
      <c r="C30" t="s">
        <v>153</v>
      </c>
      <c r="D30" t="s">
        <v>154</v>
      </c>
      <c r="E30" t="s">
        <v>18</v>
      </c>
      <c r="F30">
        <v>11600.71</v>
      </c>
      <c r="G30" s="1">
        <v>45965</v>
      </c>
      <c r="H30" s="1">
        <v>45972</v>
      </c>
      <c r="I30" t="s">
        <v>19</v>
      </c>
      <c r="J30">
        <v>7</v>
      </c>
      <c r="K30">
        <v>10</v>
      </c>
      <c r="L30" t="s">
        <v>155</v>
      </c>
      <c r="M30" t="s">
        <v>21</v>
      </c>
      <c r="N30" t="s">
        <v>30</v>
      </c>
      <c r="O30">
        <f t="shared" si="0"/>
        <v>1</v>
      </c>
      <c r="P30" t="str">
        <f t="shared" si="1"/>
        <v>Valid</v>
      </c>
      <c r="Q30" t="str">
        <f>_xlfn.XLOOKUP(B30,Customers!$A:$A,Customers!$C:$C,"Not Found")</f>
        <v>East</v>
      </c>
      <c r="R30" t="str">
        <f t="shared" si="2"/>
        <v>South</v>
      </c>
      <c r="S30" t="str">
        <f t="shared" si="3"/>
        <v>Vehicle Damage</v>
      </c>
      <c r="T30" t="str">
        <f t="shared" si="4"/>
        <v>Within SLA</v>
      </c>
      <c r="U30">
        <f t="shared" si="5"/>
        <v>0</v>
      </c>
    </row>
    <row r="31" spans="1:21" x14ac:dyDescent="0.3">
      <c r="A31" t="s">
        <v>156</v>
      </c>
      <c r="B31" t="s">
        <v>157</v>
      </c>
      <c r="C31" t="s">
        <v>158</v>
      </c>
      <c r="D31" t="s">
        <v>53</v>
      </c>
      <c r="E31" t="s">
        <v>18</v>
      </c>
      <c r="F31">
        <v>37012.639999999999</v>
      </c>
      <c r="G31" s="1">
        <v>45853</v>
      </c>
      <c r="H31" s="1">
        <v>45866</v>
      </c>
      <c r="I31" t="s">
        <v>19</v>
      </c>
      <c r="J31">
        <v>13</v>
      </c>
      <c r="K31">
        <v>15</v>
      </c>
      <c r="L31" t="s">
        <v>159</v>
      </c>
      <c r="M31" t="s">
        <v>55</v>
      </c>
      <c r="N31" t="s">
        <v>42</v>
      </c>
      <c r="O31">
        <f t="shared" si="0"/>
        <v>1</v>
      </c>
      <c r="P31" t="str">
        <f t="shared" si="1"/>
        <v>Valid</v>
      </c>
      <c r="Q31" t="str">
        <f>_xlfn.XLOOKUP(B31,Customers!$A:$A,Customers!$C:$C,"Not Found")</f>
        <v>East</v>
      </c>
      <c r="R31" t="str">
        <f t="shared" si="2"/>
        <v>South</v>
      </c>
      <c r="S31" t="str">
        <f t="shared" si="3"/>
        <v>Hospitalization</v>
      </c>
      <c r="T31" t="str">
        <f t="shared" si="4"/>
        <v>Within SLA</v>
      </c>
      <c r="U31">
        <f t="shared" si="5"/>
        <v>0</v>
      </c>
    </row>
    <row r="32" spans="1:21" x14ac:dyDescent="0.3">
      <c r="A32" t="s">
        <v>160</v>
      </c>
      <c r="B32" t="s">
        <v>161</v>
      </c>
      <c r="C32" t="s">
        <v>162</v>
      </c>
      <c r="D32" t="s">
        <v>69</v>
      </c>
      <c r="E32" t="s">
        <v>27</v>
      </c>
      <c r="F32">
        <v>40326.410000000003</v>
      </c>
      <c r="G32" s="1">
        <v>45957</v>
      </c>
      <c r="H32" s="1">
        <v>45970</v>
      </c>
      <c r="I32" t="s">
        <v>19</v>
      </c>
      <c r="J32">
        <v>13</v>
      </c>
      <c r="K32">
        <v>12</v>
      </c>
      <c r="L32" t="s">
        <v>163</v>
      </c>
      <c r="M32" t="s">
        <v>49</v>
      </c>
      <c r="N32" t="s">
        <v>22</v>
      </c>
      <c r="O32">
        <f t="shared" si="0"/>
        <v>1</v>
      </c>
      <c r="P32" t="str">
        <f t="shared" si="1"/>
        <v>Valid</v>
      </c>
      <c r="Q32" t="str">
        <f>_xlfn.XLOOKUP(B32,Customers!$A:$A,Customers!$C:$C,"Not Found")</f>
        <v>South</v>
      </c>
      <c r="R32" t="str">
        <f t="shared" si="2"/>
        <v>West</v>
      </c>
      <c r="S32" t="str">
        <f t="shared" si="3"/>
        <v>Property Damage</v>
      </c>
      <c r="T32" t="str">
        <f t="shared" si="4"/>
        <v>SLA Breach</v>
      </c>
      <c r="U32">
        <f t="shared" si="5"/>
        <v>1</v>
      </c>
    </row>
    <row r="33" spans="1:21" x14ac:dyDescent="0.3">
      <c r="A33" t="s">
        <v>164</v>
      </c>
      <c r="B33" t="s">
        <v>72</v>
      </c>
      <c r="C33" t="s">
        <v>165</v>
      </c>
      <c r="D33" t="s">
        <v>102</v>
      </c>
      <c r="E33" t="s">
        <v>18</v>
      </c>
      <c r="F33">
        <v>288302.89</v>
      </c>
      <c r="G33" s="1">
        <v>45660</v>
      </c>
      <c r="H33" s="1">
        <v>45688</v>
      </c>
      <c r="I33" t="s">
        <v>19</v>
      </c>
      <c r="J33">
        <v>28</v>
      </c>
      <c r="K33">
        <v>20</v>
      </c>
      <c r="L33" t="s">
        <v>166</v>
      </c>
      <c r="M33" t="s">
        <v>29</v>
      </c>
      <c r="N33" t="s">
        <v>42</v>
      </c>
      <c r="O33">
        <f t="shared" si="0"/>
        <v>1</v>
      </c>
      <c r="P33" t="str">
        <f t="shared" si="1"/>
        <v>Valid</v>
      </c>
      <c r="Q33" t="str">
        <f>_xlfn.XLOOKUP(B33,Customers!$A:$A,Customers!$C:$C,"Not Found")</f>
        <v>Central</v>
      </c>
      <c r="R33" t="str">
        <f t="shared" si="2"/>
        <v>South</v>
      </c>
      <c r="S33" t="str">
        <f t="shared" si="3"/>
        <v>Maturity</v>
      </c>
      <c r="T33" t="str">
        <f t="shared" si="4"/>
        <v>SLA Breach</v>
      </c>
      <c r="U33">
        <f t="shared" si="5"/>
        <v>8</v>
      </c>
    </row>
    <row r="34" spans="1:21" x14ac:dyDescent="0.3">
      <c r="A34" t="s">
        <v>167</v>
      </c>
      <c r="B34" t="s">
        <v>168</v>
      </c>
      <c r="C34" t="s">
        <v>169</v>
      </c>
      <c r="D34" t="s">
        <v>17</v>
      </c>
      <c r="E34" t="s">
        <v>39</v>
      </c>
      <c r="F34">
        <v>119585.73</v>
      </c>
      <c r="G34" s="1">
        <v>45904</v>
      </c>
      <c r="H34" s="1">
        <v>45934</v>
      </c>
      <c r="I34" t="s">
        <v>19</v>
      </c>
      <c r="J34">
        <v>30</v>
      </c>
      <c r="K34">
        <v>10</v>
      </c>
      <c r="L34" t="s">
        <v>103</v>
      </c>
      <c r="M34" t="s">
        <v>21</v>
      </c>
      <c r="N34" t="s">
        <v>88</v>
      </c>
      <c r="O34">
        <f t="shared" si="0"/>
        <v>1</v>
      </c>
      <c r="P34" t="str">
        <f t="shared" si="1"/>
        <v>Valid</v>
      </c>
      <c r="Q34" t="str">
        <f>_xlfn.XLOOKUP(B34,Customers!$A:$A,Customers!$C:$C,"Not Found")</f>
        <v>North</v>
      </c>
      <c r="R34" t="str">
        <f t="shared" si="2"/>
        <v>North</v>
      </c>
      <c r="S34" t="str">
        <f t="shared" si="3"/>
        <v>Accident</v>
      </c>
      <c r="T34" t="str">
        <f t="shared" si="4"/>
        <v>SLA Breach</v>
      </c>
      <c r="U34">
        <f t="shared" si="5"/>
        <v>20</v>
      </c>
    </row>
    <row r="35" spans="1:21" x14ac:dyDescent="0.3">
      <c r="A35" t="s">
        <v>170</v>
      </c>
      <c r="B35" t="s">
        <v>171</v>
      </c>
      <c r="C35" t="s">
        <v>172</v>
      </c>
      <c r="D35" t="s">
        <v>17</v>
      </c>
      <c r="E35" t="s">
        <v>173</v>
      </c>
      <c r="F35">
        <v>234785.03</v>
      </c>
      <c r="G35" s="1">
        <v>45661</v>
      </c>
      <c r="I35" t="s">
        <v>64</v>
      </c>
      <c r="J35">
        <v>14</v>
      </c>
      <c r="K35">
        <v>10</v>
      </c>
      <c r="L35" t="s">
        <v>174</v>
      </c>
      <c r="M35" t="s">
        <v>21</v>
      </c>
      <c r="N35" t="s">
        <v>42</v>
      </c>
      <c r="O35">
        <f t="shared" si="0"/>
        <v>1</v>
      </c>
      <c r="P35" t="str">
        <f t="shared" si="1"/>
        <v>Valid</v>
      </c>
      <c r="Q35" t="str">
        <f>_xlfn.XLOOKUP(B35,Customers!$A:$A,Customers!$C:$C,"Not Found")</f>
        <v>Central</v>
      </c>
      <c r="R35" t="str">
        <f t="shared" si="2"/>
        <v>Central</v>
      </c>
      <c r="S35" t="str">
        <f t="shared" si="3"/>
        <v>Accident</v>
      </c>
      <c r="T35" t="str">
        <f t="shared" si="4"/>
        <v>SLA Breach</v>
      </c>
      <c r="U35">
        <f t="shared" si="5"/>
        <v>4</v>
      </c>
    </row>
    <row r="36" spans="1:21" x14ac:dyDescent="0.3">
      <c r="A36" t="s">
        <v>175</v>
      </c>
      <c r="B36" t="s">
        <v>176</v>
      </c>
      <c r="C36" t="s">
        <v>177</v>
      </c>
      <c r="D36" t="s">
        <v>17</v>
      </c>
      <c r="E36" t="s">
        <v>18</v>
      </c>
      <c r="F36">
        <v>148745.03</v>
      </c>
      <c r="G36" s="1">
        <v>45801</v>
      </c>
      <c r="H36" s="1">
        <v>45814</v>
      </c>
      <c r="I36" t="s">
        <v>19</v>
      </c>
      <c r="J36">
        <v>13</v>
      </c>
      <c r="K36">
        <v>10</v>
      </c>
      <c r="L36" t="s">
        <v>178</v>
      </c>
      <c r="M36" t="s">
        <v>21</v>
      </c>
      <c r="N36" t="s">
        <v>30</v>
      </c>
      <c r="O36">
        <f t="shared" si="0"/>
        <v>1</v>
      </c>
      <c r="P36" t="str">
        <f t="shared" si="1"/>
        <v>Valid</v>
      </c>
      <c r="Q36" t="str">
        <f>_xlfn.XLOOKUP(B36,Customers!$A:$A,Customers!$C:$C,"Not Found")</f>
        <v>East</v>
      </c>
      <c r="R36" t="str">
        <f t="shared" si="2"/>
        <v>South</v>
      </c>
      <c r="S36" t="str">
        <f t="shared" si="3"/>
        <v>Accident</v>
      </c>
      <c r="T36" t="str">
        <f t="shared" si="4"/>
        <v>SLA Breach</v>
      </c>
      <c r="U36">
        <f t="shared" si="5"/>
        <v>3</v>
      </c>
    </row>
    <row r="37" spans="1:21" x14ac:dyDescent="0.3">
      <c r="A37" t="s">
        <v>179</v>
      </c>
      <c r="B37" t="s">
        <v>180</v>
      </c>
      <c r="C37" t="s">
        <v>181</v>
      </c>
      <c r="D37" t="s">
        <v>182</v>
      </c>
      <c r="E37" t="s">
        <v>39</v>
      </c>
      <c r="F37">
        <v>18913.75</v>
      </c>
      <c r="G37" s="1">
        <v>45815</v>
      </c>
      <c r="H37" s="1">
        <v>45817</v>
      </c>
      <c r="I37" t="s">
        <v>19</v>
      </c>
      <c r="J37">
        <v>2</v>
      </c>
      <c r="K37">
        <v>7</v>
      </c>
      <c r="L37" t="s">
        <v>183</v>
      </c>
      <c r="M37" t="s">
        <v>94</v>
      </c>
      <c r="N37" t="s">
        <v>22</v>
      </c>
      <c r="O37">
        <f t="shared" si="0"/>
        <v>1</v>
      </c>
      <c r="P37" t="str">
        <f t="shared" si="1"/>
        <v>Valid</v>
      </c>
      <c r="Q37" t="str">
        <f>_xlfn.XLOOKUP(B37,Customers!$A:$A,Customers!$C:$C,"Not Found")</f>
        <v>West</v>
      </c>
      <c r="R37" t="str">
        <f t="shared" si="2"/>
        <v>North</v>
      </c>
      <c r="S37" t="str">
        <f t="shared" si="3"/>
        <v>Trip Cancellation</v>
      </c>
      <c r="T37" t="str">
        <f t="shared" si="4"/>
        <v>Within SLA</v>
      </c>
      <c r="U37">
        <f t="shared" si="5"/>
        <v>0</v>
      </c>
    </row>
    <row r="38" spans="1:21" x14ac:dyDescent="0.3">
      <c r="A38" t="s">
        <v>184</v>
      </c>
      <c r="B38" t="s">
        <v>185</v>
      </c>
      <c r="C38" t="s">
        <v>186</v>
      </c>
      <c r="D38" t="s">
        <v>26</v>
      </c>
      <c r="E38" t="s">
        <v>27</v>
      </c>
      <c r="F38">
        <v>353844.62</v>
      </c>
      <c r="G38" s="1">
        <v>45814</v>
      </c>
      <c r="H38" s="1">
        <v>45830</v>
      </c>
      <c r="I38" t="s">
        <v>19</v>
      </c>
      <c r="J38">
        <v>16</v>
      </c>
      <c r="K38">
        <v>20</v>
      </c>
      <c r="L38" t="s">
        <v>103</v>
      </c>
      <c r="M38" t="s">
        <v>29</v>
      </c>
      <c r="N38" t="s">
        <v>30</v>
      </c>
      <c r="O38">
        <f t="shared" si="0"/>
        <v>1</v>
      </c>
      <c r="P38" t="str">
        <f t="shared" si="1"/>
        <v>Valid</v>
      </c>
      <c r="Q38" t="str">
        <f>_xlfn.XLOOKUP(B38,Customers!$A:$A,Customers!$C:$C,"Not Found")</f>
        <v>South</v>
      </c>
      <c r="R38" t="str">
        <f t="shared" si="2"/>
        <v>West</v>
      </c>
      <c r="S38" t="str">
        <f t="shared" si="3"/>
        <v>Disability</v>
      </c>
      <c r="T38" t="str">
        <f t="shared" si="4"/>
        <v>Within SLA</v>
      </c>
      <c r="U38">
        <f t="shared" si="5"/>
        <v>0</v>
      </c>
    </row>
    <row r="39" spans="1:21" x14ac:dyDescent="0.3">
      <c r="A39" t="s">
        <v>187</v>
      </c>
      <c r="B39" t="s">
        <v>188</v>
      </c>
      <c r="C39" t="s">
        <v>189</v>
      </c>
      <c r="D39" t="s">
        <v>154</v>
      </c>
      <c r="E39" t="s">
        <v>27</v>
      </c>
      <c r="F39">
        <v>84427.63</v>
      </c>
      <c r="G39" s="1">
        <v>45844</v>
      </c>
      <c r="H39" s="1">
        <v>45852</v>
      </c>
      <c r="I39" t="s">
        <v>19</v>
      </c>
      <c r="J39">
        <v>8</v>
      </c>
      <c r="K39">
        <v>10</v>
      </c>
      <c r="L39" t="s">
        <v>121</v>
      </c>
      <c r="M39" t="s">
        <v>21</v>
      </c>
      <c r="N39" t="s">
        <v>30</v>
      </c>
      <c r="O39">
        <f t="shared" si="0"/>
        <v>1</v>
      </c>
      <c r="P39" t="str">
        <f t="shared" si="1"/>
        <v>Valid</v>
      </c>
      <c r="Q39" t="str">
        <f>_xlfn.XLOOKUP(B39,Customers!$A:$A,Customers!$C:$C,"Not Found")</f>
        <v>East</v>
      </c>
      <c r="R39" t="str">
        <f t="shared" si="2"/>
        <v>West</v>
      </c>
      <c r="S39" t="str">
        <f t="shared" si="3"/>
        <v>Vehicle Damage</v>
      </c>
      <c r="T39" t="str">
        <f t="shared" si="4"/>
        <v>Within SLA</v>
      </c>
      <c r="U39">
        <f t="shared" si="5"/>
        <v>0</v>
      </c>
    </row>
    <row r="40" spans="1:21" x14ac:dyDescent="0.3">
      <c r="A40" t="s">
        <v>190</v>
      </c>
      <c r="B40" t="s">
        <v>191</v>
      </c>
      <c r="C40" t="s">
        <v>192</v>
      </c>
      <c r="D40" t="s">
        <v>26</v>
      </c>
      <c r="E40" t="s">
        <v>173</v>
      </c>
      <c r="F40">
        <v>108866.96</v>
      </c>
      <c r="G40" s="1">
        <v>45914</v>
      </c>
      <c r="H40" s="1">
        <v>45929</v>
      </c>
      <c r="I40" t="s">
        <v>19</v>
      </c>
      <c r="J40">
        <v>15</v>
      </c>
      <c r="K40">
        <v>20</v>
      </c>
      <c r="L40" t="s">
        <v>193</v>
      </c>
      <c r="M40" t="s">
        <v>29</v>
      </c>
      <c r="N40" t="s">
        <v>30</v>
      </c>
      <c r="O40">
        <f t="shared" si="0"/>
        <v>1</v>
      </c>
      <c r="P40" t="str">
        <f t="shared" si="1"/>
        <v>Valid</v>
      </c>
      <c r="Q40" t="str">
        <f>_xlfn.XLOOKUP(B40,Customers!$A:$A,Customers!$C:$C,"Not Found")</f>
        <v>North</v>
      </c>
      <c r="R40" t="str">
        <f t="shared" si="2"/>
        <v>Central</v>
      </c>
      <c r="S40" t="str">
        <f t="shared" si="3"/>
        <v>Disability</v>
      </c>
      <c r="T40" t="str">
        <f t="shared" si="4"/>
        <v>Within SLA</v>
      </c>
      <c r="U40">
        <f t="shared" si="5"/>
        <v>0</v>
      </c>
    </row>
    <row r="41" spans="1:21" x14ac:dyDescent="0.3">
      <c r="A41" t="s">
        <v>194</v>
      </c>
      <c r="B41" t="s">
        <v>195</v>
      </c>
      <c r="C41" t="s">
        <v>196</v>
      </c>
      <c r="D41" t="s">
        <v>46</v>
      </c>
      <c r="E41" t="s">
        <v>173</v>
      </c>
      <c r="F41">
        <v>36837.85</v>
      </c>
      <c r="G41" s="1">
        <v>45894</v>
      </c>
      <c r="H41" s="1">
        <v>45904</v>
      </c>
      <c r="I41" t="s">
        <v>19</v>
      </c>
      <c r="J41">
        <v>10</v>
      </c>
      <c r="K41">
        <v>10</v>
      </c>
      <c r="L41" t="s">
        <v>54</v>
      </c>
      <c r="M41" t="s">
        <v>21</v>
      </c>
      <c r="N41" t="s">
        <v>30</v>
      </c>
      <c r="O41">
        <f t="shared" si="0"/>
        <v>1</v>
      </c>
      <c r="P41" t="str">
        <f t="shared" si="1"/>
        <v>Valid</v>
      </c>
      <c r="Q41" t="str">
        <f>_xlfn.XLOOKUP(B41,Customers!$A:$A,Customers!$C:$C,"Not Found")</f>
        <v>North</v>
      </c>
      <c r="R41" t="str">
        <f t="shared" si="2"/>
        <v>Central</v>
      </c>
      <c r="S41" t="str">
        <f t="shared" si="3"/>
        <v>Theft</v>
      </c>
      <c r="T41" t="str">
        <f t="shared" si="4"/>
        <v>Within SLA</v>
      </c>
      <c r="U41">
        <f t="shared" si="5"/>
        <v>0</v>
      </c>
    </row>
    <row r="42" spans="1:21" x14ac:dyDescent="0.3">
      <c r="A42" t="s">
        <v>197</v>
      </c>
      <c r="B42" t="s">
        <v>198</v>
      </c>
      <c r="C42" t="s">
        <v>199</v>
      </c>
      <c r="D42" t="s">
        <v>46</v>
      </c>
      <c r="E42" t="s">
        <v>27</v>
      </c>
      <c r="F42">
        <v>49126.82</v>
      </c>
      <c r="G42" s="1">
        <v>45675</v>
      </c>
      <c r="H42" s="1">
        <v>45694</v>
      </c>
      <c r="I42" t="s">
        <v>19</v>
      </c>
      <c r="J42">
        <v>19</v>
      </c>
      <c r="K42">
        <v>10</v>
      </c>
      <c r="L42" t="s">
        <v>140</v>
      </c>
      <c r="M42" t="s">
        <v>21</v>
      </c>
      <c r="N42" t="s">
        <v>42</v>
      </c>
      <c r="O42">
        <f t="shared" si="0"/>
        <v>1</v>
      </c>
      <c r="P42" t="str">
        <f t="shared" si="1"/>
        <v>Valid</v>
      </c>
      <c r="Q42" t="str">
        <f>_xlfn.XLOOKUP(B42,Customers!$A:$A,Customers!$C:$C,"Not Found")</f>
        <v>West</v>
      </c>
      <c r="R42" t="str">
        <f t="shared" si="2"/>
        <v>West</v>
      </c>
      <c r="S42" t="str">
        <f t="shared" si="3"/>
        <v>Theft</v>
      </c>
      <c r="T42" t="str">
        <f t="shared" si="4"/>
        <v>SLA Breach</v>
      </c>
      <c r="U42">
        <f t="shared" si="5"/>
        <v>9</v>
      </c>
    </row>
    <row r="43" spans="1:21" x14ac:dyDescent="0.3">
      <c r="A43" t="s">
        <v>200</v>
      </c>
      <c r="B43" t="s">
        <v>201</v>
      </c>
      <c r="C43" t="s">
        <v>202</v>
      </c>
      <c r="D43" t="s">
        <v>203</v>
      </c>
      <c r="E43" t="s">
        <v>39</v>
      </c>
      <c r="F43">
        <v>339377.96</v>
      </c>
      <c r="G43" s="1">
        <v>45909</v>
      </c>
      <c r="H43" s="1">
        <v>45916</v>
      </c>
      <c r="I43" t="s">
        <v>19</v>
      </c>
      <c r="J43">
        <v>7</v>
      </c>
      <c r="K43">
        <v>15</v>
      </c>
      <c r="L43" t="s">
        <v>204</v>
      </c>
      <c r="M43" t="s">
        <v>55</v>
      </c>
      <c r="N43" t="s">
        <v>30</v>
      </c>
      <c r="O43">
        <f t="shared" si="0"/>
        <v>1</v>
      </c>
      <c r="P43" t="str">
        <f t="shared" si="1"/>
        <v>Valid</v>
      </c>
      <c r="Q43" t="str">
        <f>_xlfn.XLOOKUP(B43,Customers!$A:$A,Customers!$C:$C,"Not Found")</f>
        <v>South</v>
      </c>
      <c r="R43" t="str">
        <f t="shared" si="2"/>
        <v>North</v>
      </c>
      <c r="S43" t="str">
        <f t="shared" si="3"/>
        <v>Hospitalization</v>
      </c>
      <c r="T43" t="str">
        <f t="shared" si="4"/>
        <v>Within SLA</v>
      </c>
      <c r="U43">
        <f t="shared" si="5"/>
        <v>0</v>
      </c>
    </row>
    <row r="44" spans="1:21" x14ac:dyDescent="0.3">
      <c r="A44" t="s">
        <v>205</v>
      </c>
      <c r="B44" t="s">
        <v>206</v>
      </c>
      <c r="C44" t="s">
        <v>207</v>
      </c>
      <c r="D44" t="s">
        <v>46</v>
      </c>
      <c r="E44" t="s">
        <v>74</v>
      </c>
      <c r="F44">
        <v>141411.72</v>
      </c>
      <c r="G44" s="1">
        <v>45790</v>
      </c>
      <c r="I44" t="s">
        <v>64</v>
      </c>
      <c r="J44">
        <v>19</v>
      </c>
      <c r="K44">
        <v>12</v>
      </c>
      <c r="L44" t="s">
        <v>208</v>
      </c>
      <c r="M44" t="s">
        <v>49</v>
      </c>
      <c r="N44" t="s">
        <v>30</v>
      </c>
      <c r="O44">
        <f t="shared" si="0"/>
        <v>1</v>
      </c>
      <c r="P44" t="str">
        <f t="shared" si="1"/>
        <v>Valid</v>
      </c>
      <c r="Q44" t="str">
        <f>_xlfn.XLOOKUP(B44,Customers!$A:$A,Customers!$C:$C,"Not Found")</f>
        <v>South</v>
      </c>
      <c r="R44" t="str">
        <f t="shared" si="2"/>
        <v>East</v>
      </c>
      <c r="S44" t="str">
        <f t="shared" si="3"/>
        <v>Theft</v>
      </c>
      <c r="T44" t="str">
        <f t="shared" si="4"/>
        <v>SLA Breach</v>
      </c>
      <c r="U44">
        <f t="shared" si="5"/>
        <v>7</v>
      </c>
    </row>
    <row r="45" spans="1:21" x14ac:dyDescent="0.3">
      <c r="A45" t="s">
        <v>209</v>
      </c>
      <c r="B45" t="s">
        <v>210</v>
      </c>
      <c r="C45" t="s">
        <v>211</v>
      </c>
      <c r="D45" t="s">
        <v>59</v>
      </c>
      <c r="E45" t="s">
        <v>39</v>
      </c>
      <c r="F45">
        <v>36167.660000000003</v>
      </c>
      <c r="G45" s="1">
        <v>45853</v>
      </c>
      <c r="H45" s="1">
        <v>45867</v>
      </c>
      <c r="I45" t="s">
        <v>19</v>
      </c>
      <c r="J45">
        <v>14</v>
      </c>
      <c r="K45">
        <v>15</v>
      </c>
      <c r="L45" t="s">
        <v>212</v>
      </c>
      <c r="M45" t="s">
        <v>55</v>
      </c>
      <c r="N45" t="s">
        <v>30</v>
      </c>
      <c r="O45">
        <f t="shared" si="0"/>
        <v>1</v>
      </c>
      <c r="P45" t="str">
        <f t="shared" si="1"/>
        <v>Valid</v>
      </c>
      <c r="Q45" t="str">
        <f>_xlfn.XLOOKUP(B45,Customers!$A:$A,Customers!$C:$C,"Not Found")</f>
        <v>West</v>
      </c>
      <c r="R45" t="str">
        <f t="shared" si="2"/>
        <v>North</v>
      </c>
      <c r="S45" t="str">
        <f t="shared" si="3"/>
        <v>Critical Illness</v>
      </c>
      <c r="T45" t="str">
        <f t="shared" si="4"/>
        <v>Within SLA</v>
      </c>
      <c r="U45">
        <f t="shared" si="5"/>
        <v>0</v>
      </c>
    </row>
    <row r="46" spans="1:21" x14ac:dyDescent="0.3">
      <c r="A46" t="s">
        <v>213</v>
      </c>
      <c r="B46" t="s">
        <v>214</v>
      </c>
      <c r="C46" t="s">
        <v>215</v>
      </c>
      <c r="D46" t="s">
        <v>216</v>
      </c>
      <c r="E46" t="s">
        <v>74</v>
      </c>
      <c r="F46">
        <v>64489.8</v>
      </c>
      <c r="G46" s="1">
        <v>45964</v>
      </c>
      <c r="H46" s="1">
        <v>45979</v>
      </c>
      <c r="I46" t="s">
        <v>19</v>
      </c>
      <c r="J46">
        <v>15</v>
      </c>
      <c r="K46">
        <v>15</v>
      </c>
      <c r="L46" t="s">
        <v>41</v>
      </c>
      <c r="M46" t="s">
        <v>55</v>
      </c>
      <c r="N46" t="s">
        <v>30</v>
      </c>
      <c r="O46">
        <f t="shared" si="0"/>
        <v>1</v>
      </c>
      <c r="P46" t="str">
        <f t="shared" si="1"/>
        <v>Valid</v>
      </c>
      <c r="Q46" t="str">
        <f>_xlfn.XLOOKUP(B46,Customers!$A:$A,Customers!$C:$C,"Not Found")</f>
        <v>West</v>
      </c>
      <c r="R46" t="str">
        <f t="shared" si="2"/>
        <v>East</v>
      </c>
      <c r="S46" t="str">
        <f t="shared" si="3"/>
        <v>Outpatient</v>
      </c>
      <c r="T46" t="str">
        <f t="shared" si="4"/>
        <v>Within SLA</v>
      </c>
      <c r="U46">
        <f t="shared" si="5"/>
        <v>0</v>
      </c>
    </row>
    <row r="47" spans="1:21" x14ac:dyDescent="0.3">
      <c r="A47" t="s">
        <v>217</v>
      </c>
      <c r="B47" t="s">
        <v>218</v>
      </c>
      <c r="C47" t="s">
        <v>219</v>
      </c>
      <c r="D47" t="s">
        <v>53</v>
      </c>
      <c r="E47" t="s">
        <v>173</v>
      </c>
      <c r="F47">
        <v>113791.99</v>
      </c>
      <c r="G47" s="1">
        <v>45752</v>
      </c>
      <c r="H47" s="1">
        <v>45770</v>
      </c>
      <c r="I47" t="s">
        <v>19</v>
      </c>
      <c r="J47">
        <v>18</v>
      </c>
      <c r="K47">
        <v>15</v>
      </c>
      <c r="L47" t="s">
        <v>163</v>
      </c>
      <c r="M47" t="s">
        <v>55</v>
      </c>
      <c r="N47" t="s">
        <v>30</v>
      </c>
      <c r="O47">
        <f t="shared" si="0"/>
        <v>1</v>
      </c>
      <c r="P47" t="str">
        <f t="shared" si="1"/>
        <v>Valid</v>
      </c>
      <c r="Q47" t="str">
        <f>_xlfn.XLOOKUP(B47,Customers!$A:$A,Customers!$C:$C,"Not Found")</f>
        <v>West</v>
      </c>
      <c r="R47" t="str">
        <f t="shared" si="2"/>
        <v>Central</v>
      </c>
      <c r="S47" t="str">
        <f t="shared" si="3"/>
        <v>Hospitalization</v>
      </c>
      <c r="T47" t="str">
        <f t="shared" si="4"/>
        <v>SLA Breach</v>
      </c>
      <c r="U47">
        <f t="shared" si="5"/>
        <v>3</v>
      </c>
    </row>
    <row r="48" spans="1:21" x14ac:dyDescent="0.3">
      <c r="A48" t="s">
        <v>220</v>
      </c>
      <c r="B48" t="s">
        <v>221</v>
      </c>
      <c r="C48" t="s">
        <v>222</v>
      </c>
      <c r="D48" t="s">
        <v>92</v>
      </c>
      <c r="E48" t="s">
        <v>39</v>
      </c>
      <c r="G48" s="1">
        <v>45861</v>
      </c>
      <c r="H48" s="1">
        <v>45865</v>
      </c>
      <c r="I48" t="s">
        <v>19</v>
      </c>
      <c r="J48">
        <v>4</v>
      </c>
      <c r="K48">
        <v>7</v>
      </c>
      <c r="L48" t="s">
        <v>223</v>
      </c>
      <c r="M48" t="s">
        <v>94</v>
      </c>
      <c r="N48" t="s">
        <v>22</v>
      </c>
      <c r="O48">
        <f t="shared" si="0"/>
        <v>1</v>
      </c>
      <c r="P48" t="str">
        <f t="shared" si="1"/>
        <v>Missing Amount</v>
      </c>
      <c r="Q48" t="str">
        <f>_xlfn.XLOOKUP(B48,Customers!$A:$A,Customers!$C:$C,"Not Found")</f>
        <v>West</v>
      </c>
      <c r="R48" t="str">
        <f t="shared" si="2"/>
        <v>North</v>
      </c>
      <c r="S48" t="str">
        <f t="shared" si="3"/>
        <v>Baggage Loss</v>
      </c>
      <c r="T48" t="str">
        <f t="shared" si="4"/>
        <v>Within SLA</v>
      </c>
      <c r="U48">
        <f t="shared" si="5"/>
        <v>0</v>
      </c>
    </row>
    <row r="49" spans="1:21" x14ac:dyDescent="0.3">
      <c r="A49" t="s">
        <v>224</v>
      </c>
      <c r="B49" t="s">
        <v>225</v>
      </c>
      <c r="C49" t="s">
        <v>226</v>
      </c>
      <c r="D49" t="s">
        <v>34</v>
      </c>
      <c r="E49" t="s">
        <v>173</v>
      </c>
      <c r="F49">
        <v>238002.08</v>
      </c>
      <c r="G49" s="1">
        <v>45864</v>
      </c>
      <c r="H49" s="1">
        <v>45888</v>
      </c>
      <c r="I49" t="s">
        <v>19</v>
      </c>
      <c r="J49">
        <v>24</v>
      </c>
      <c r="K49">
        <v>20</v>
      </c>
      <c r="L49" t="s">
        <v>227</v>
      </c>
      <c r="M49" t="s">
        <v>29</v>
      </c>
      <c r="N49" t="s">
        <v>30</v>
      </c>
      <c r="O49">
        <f t="shared" si="0"/>
        <v>1</v>
      </c>
      <c r="P49" t="str">
        <f t="shared" si="1"/>
        <v>Valid</v>
      </c>
      <c r="Q49" t="str">
        <f>_xlfn.XLOOKUP(B49,Customers!$A:$A,Customers!$C:$C,"Not Found")</f>
        <v>East</v>
      </c>
      <c r="R49" t="str">
        <f t="shared" si="2"/>
        <v>Central</v>
      </c>
      <c r="S49" t="str">
        <f t="shared" si="3"/>
        <v>Death Benefit</v>
      </c>
      <c r="T49" t="str">
        <f t="shared" si="4"/>
        <v>SLA Breach</v>
      </c>
      <c r="U49">
        <f t="shared" si="5"/>
        <v>4</v>
      </c>
    </row>
    <row r="50" spans="1:21" x14ac:dyDescent="0.3">
      <c r="A50" t="s">
        <v>228</v>
      </c>
      <c r="B50" t="s">
        <v>229</v>
      </c>
      <c r="C50" t="s">
        <v>230</v>
      </c>
      <c r="D50" t="s">
        <v>231</v>
      </c>
      <c r="E50" t="s">
        <v>74</v>
      </c>
      <c r="F50">
        <v>177022.47</v>
      </c>
      <c r="G50" s="1">
        <v>45826</v>
      </c>
      <c r="H50" s="1">
        <v>45850</v>
      </c>
      <c r="I50" t="s">
        <v>19</v>
      </c>
      <c r="J50">
        <v>24</v>
      </c>
      <c r="K50">
        <v>12</v>
      </c>
      <c r="L50" t="s">
        <v>112</v>
      </c>
      <c r="M50" t="s">
        <v>49</v>
      </c>
      <c r="N50" t="s">
        <v>88</v>
      </c>
      <c r="O50">
        <f t="shared" si="0"/>
        <v>1</v>
      </c>
      <c r="P50" t="str">
        <f t="shared" si="1"/>
        <v>Valid</v>
      </c>
      <c r="Q50" t="str">
        <f>_xlfn.XLOOKUP(B50,Customers!$A:$A,Customers!$C:$C,"Not Found")</f>
        <v>South</v>
      </c>
      <c r="R50" t="str">
        <f t="shared" si="2"/>
        <v>East</v>
      </c>
      <c r="S50" t="str">
        <f t="shared" si="3"/>
        <v>property damage</v>
      </c>
      <c r="T50" t="str">
        <f t="shared" si="4"/>
        <v>SLA Breach</v>
      </c>
      <c r="U50">
        <f t="shared" si="5"/>
        <v>12</v>
      </c>
    </row>
    <row r="51" spans="1:21" x14ac:dyDescent="0.3">
      <c r="A51" t="s">
        <v>232</v>
      </c>
      <c r="B51" t="s">
        <v>233</v>
      </c>
      <c r="C51" t="s">
        <v>234</v>
      </c>
      <c r="D51" t="s">
        <v>92</v>
      </c>
      <c r="E51" t="s">
        <v>39</v>
      </c>
      <c r="F51">
        <v>74601.279999999999</v>
      </c>
      <c r="G51" s="1">
        <v>45744</v>
      </c>
      <c r="H51" s="1">
        <v>45756</v>
      </c>
      <c r="I51" t="s">
        <v>19</v>
      </c>
      <c r="J51">
        <v>12</v>
      </c>
      <c r="K51">
        <v>7</v>
      </c>
      <c r="L51" t="s">
        <v>103</v>
      </c>
      <c r="M51" t="s">
        <v>94</v>
      </c>
      <c r="N51" t="s">
        <v>30</v>
      </c>
      <c r="O51">
        <f t="shared" si="0"/>
        <v>1</v>
      </c>
      <c r="P51" t="str">
        <f t="shared" si="1"/>
        <v>Valid</v>
      </c>
      <c r="Q51" t="str">
        <f>_xlfn.XLOOKUP(B51,Customers!$A:$A,Customers!$C:$C,"Not Found")</f>
        <v>North</v>
      </c>
      <c r="R51" t="str">
        <f t="shared" si="2"/>
        <v>North</v>
      </c>
      <c r="S51" t="str">
        <f t="shared" si="3"/>
        <v>Baggage Loss</v>
      </c>
      <c r="T51" t="str">
        <f t="shared" si="4"/>
        <v>SLA Breach</v>
      </c>
      <c r="U51">
        <f t="shared" si="5"/>
        <v>5</v>
      </c>
    </row>
    <row r="52" spans="1:21" x14ac:dyDescent="0.3">
      <c r="A52" t="s">
        <v>235</v>
      </c>
      <c r="B52" t="s">
        <v>236</v>
      </c>
      <c r="C52" t="s">
        <v>237</v>
      </c>
      <c r="D52" t="s">
        <v>238</v>
      </c>
      <c r="E52" t="s">
        <v>173</v>
      </c>
      <c r="F52">
        <v>143292.84</v>
      </c>
      <c r="G52" s="1">
        <v>45907</v>
      </c>
      <c r="H52" s="1">
        <v>45912</v>
      </c>
      <c r="I52" t="s">
        <v>19</v>
      </c>
      <c r="J52">
        <v>5</v>
      </c>
      <c r="K52">
        <v>10</v>
      </c>
      <c r="L52" t="s">
        <v>65</v>
      </c>
      <c r="M52" t="s">
        <v>21</v>
      </c>
      <c r="N52" t="s">
        <v>30</v>
      </c>
      <c r="O52">
        <f t="shared" si="0"/>
        <v>1</v>
      </c>
      <c r="P52" t="str">
        <f t="shared" si="1"/>
        <v>Valid</v>
      </c>
      <c r="Q52" t="str">
        <f>_xlfn.XLOOKUP(B52,Customers!$A:$A,Customers!$C:$C,"Not Found")</f>
        <v>South</v>
      </c>
      <c r="R52" t="str">
        <f t="shared" si="2"/>
        <v>Central</v>
      </c>
      <c r="S52" t="str">
        <f t="shared" si="3"/>
        <v>Vehicle Damage</v>
      </c>
      <c r="T52" t="str">
        <f t="shared" si="4"/>
        <v>Within SLA</v>
      </c>
      <c r="U52">
        <f t="shared" si="5"/>
        <v>0</v>
      </c>
    </row>
    <row r="53" spans="1:21" x14ac:dyDescent="0.3">
      <c r="A53" t="s">
        <v>239</v>
      </c>
      <c r="B53" t="s">
        <v>240</v>
      </c>
      <c r="C53" t="s">
        <v>241</v>
      </c>
      <c r="D53" t="s">
        <v>216</v>
      </c>
      <c r="E53" t="s">
        <v>74</v>
      </c>
      <c r="F53">
        <v>69929.929999999993</v>
      </c>
      <c r="G53" s="1">
        <v>45931</v>
      </c>
      <c r="I53" t="s">
        <v>40</v>
      </c>
      <c r="J53">
        <v>21</v>
      </c>
      <c r="K53">
        <v>15</v>
      </c>
      <c r="L53" t="s">
        <v>242</v>
      </c>
      <c r="M53" t="s">
        <v>55</v>
      </c>
      <c r="N53" t="s">
        <v>42</v>
      </c>
      <c r="O53">
        <f t="shared" si="0"/>
        <v>1</v>
      </c>
      <c r="P53" t="str">
        <f t="shared" si="1"/>
        <v>Valid</v>
      </c>
      <c r="Q53" t="str">
        <f>_xlfn.XLOOKUP(B53,Customers!$A:$A,Customers!$C:$C,"Not Found")</f>
        <v>Central</v>
      </c>
      <c r="R53" t="str">
        <f t="shared" si="2"/>
        <v>East</v>
      </c>
      <c r="S53" t="str">
        <f t="shared" si="3"/>
        <v>Outpatient</v>
      </c>
      <c r="T53" t="str">
        <f t="shared" si="4"/>
        <v>SLA Breach</v>
      </c>
      <c r="U53">
        <f t="shared" si="5"/>
        <v>6</v>
      </c>
    </row>
    <row r="54" spans="1:21" x14ac:dyDescent="0.3">
      <c r="A54" t="s">
        <v>243</v>
      </c>
      <c r="B54" t="s">
        <v>100</v>
      </c>
      <c r="C54" t="s">
        <v>101</v>
      </c>
      <c r="D54" t="s">
        <v>34</v>
      </c>
      <c r="E54" t="s">
        <v>74</v>
      </c>
      <c r="F54">
        <v>269479.26</v>
      </c>
      <c r="G54" s="1">
        <v>45973</v>
      </c>
      <c r="H54" s="1">
        <v>45989</v>
      </c>
      <c r="I54" t="s">
        <v>19</v>
      </c>
      <c r="J54">
        <v>16</v>
      </c>
      <c r="K54">
        <v>20</v>
      </c>
      <c r="L54" t="s">
        <v>244</v>
      </c>
      <c r="M54" t="s">
        <v>29</v>
      </c>
      <c r="N54" t="s">
        <v>30</v>
      </c>
      <c r="O54">
        <f t="shared" si="0"/>
        <v>1</v>
      </c>
      <c r="P54" t="str">
        <f t="shared" si="1"/>
        <v>Valid</v>
      </c>
      <c r="Q54" t="str">
        <f>_xlfn.XLOOKUP(B54,Customers!$A:$A,Customers!$C:$C,"Not Found")</f>
        <v>West</v>
      </c>
      <c r="R54" t="str">
        <f t="shared" si="2"/>
        <v>East</v>
      </c>
      <c r="S54" t="str">
        <f t="shared" si="3"/>
        <v>Death Benefit</v>
      </c>
      <c r="T54" t="str">
        <f t="shared" si="4"/>
        <v>Within SLA</v>
      </c>
      <c r="U54">
        <f t="shared" si="5"/>
        <v>0</v>
      </c>
    </row>
    <row r="55" spans="1:21" x14ac:dyDescent="0.3">
      <c r="A55" t="s">
        <v>245</v>
      </c>
      <c r="B55" t="s">
        <v>246</v>
      </c>
      <c r="C55" t="s">
        <v>247</v>
      </c>
      <c r="D55" t="s">
        <v>46</v>
      </c>
      <c r="E55" t="s">
        <v>74</v>
      </c>
      <c r="F55">
        <v>53167.85</v>
      </c>
      <c r="G55" s="1">
        <v>45799</v>
      </c>
      <c r="I55" t="s">
        <v>64</v>
      </c>
      <c r="J55">
        <v>14</v>
      </c>
      <c r="K55">
        <v>10</v>
      </c>
      <c r="L55" t="s">
        <v>121</v>
      </c>
      <c r="M55" t="s">
        <v>21</v>
      </c>
      <c r="N55" t="s">
        <v>30</v>
      </c>
      <c r="O55">
        <f t="shared" si="0"/>
        <v>1</v>
      </c>
      <c r="P55" t="str">
        <f t="shared" si="1"/>
        <v>Valid</v>
      </c>
      <c r="Q55" t="str">
        <f>_xlfn.XLOOKUP(B55,Customers!$A:$A,Customers!$C:$C,"Not Found")</f>
        <v>North</v>
      </c>
      <c r="R55" t="str">
        <f t="shared" si="2"/>
        <v>East</v>
      </c>
      <c r="S55" t="str">
        <f t="shared" si="3"/>
        <v>Theft</v>
      </c>
      <c r="T55" t="str">
        <f t="shared" si="4"/>
        <v>SLA Breach</v>
      </c>
      <c r="U55">
        <f t="shared" si="5"/>
        <v>4</v>
      </c>
    </row>
    <row r="56" spans="1:21" x14ac:dyDescent="0.3">
      <c r="A56" t="s">
        <v>248</v>
      </c>
      <c r="B56" t="s">
        <v>72</v>
      </c>
      <c r="C56" t="s">
        <v>165</v>
      </c>
      <c r="D56" t="s">
        <v>26</v>
      </c>
      <c r="E56" t="s">
        <v>39</v>
      </c>
      <c r="F56">
        <v>595962.26</v>
      </c>
      <c r="G56" s="1">
        <v>45702</v>
      </c>
      <c r="H56" s="1">
        <v>45726</v>
      </c>
      <c r="I56" t="s">
        <v>47</v>
      </c>
      <c r="J56">
        <v>24</v>
      </c>
      <c r="K56">
        <v>20</v>
      </c>
      <c r="L56" t="s">
        <v>227</v>
      </c>
      <c r="M56" t="s">
        <v>29</v>
      </c>
      <c r="N56" t="s">
        <v>30</v>
      </c>
      <c r="O56">
        <f t="shared" si="0"/>
        <v>1</v>
      </c>
      <c r="P56" t="str">
        <f t="shared" si="1"/>
        <v>Valid</v>
      </c>
      <c r="Q56" t="str">
        <f>_xlfn.XLOOKUP(B56,Customers!$A:$A,Customers!$C:$C,"Not Found")</f>
        <v>Central</v>
      </c>
      <c r="R56" t="str">
        <f t="shared" si="2"/>
        <v>North</v>
      </c>
      <c r="S56" t="str">
        <f t="shared" si="3"/>
        <v>Disability</v>
      </c>
      <c r="T56" t="str">
        <f t="shared" si="4"/>
        <v>SLA Breach</v>
      </c>
      <c r="U56">
        <f t="shared" si="5"/>
        <v>4</v>
      </c>
    </row>
    <row r="57" spans="1:21" x14ac:dyDescent="0.3">
      <c r="A57" t="s">
        <v>249</v>
      </c>
      <c r="B57" t="s">
        <v>250</v>
      </c>
      <c r="C57" t="s">
        <v>251</v>
      </c>
      <c r="D57" t="s">
        <v>59</v>
      </c>
      <c r="E57" t="s">
        <v>39</v>
      </c>
      <c r="F57">
        <v>66013.509999999995</v>
      </c>
      <c r="G57" s="1">
        <v>45956</v>
      </c>
      <c r="H57" s="1">
        <v>45977</v>
      </c>
      <c r="I57" t="s">
        <v>19</v>
      </c>
      <c r="J57">
        <v>21</v>
      </c>
      <c r="K57">
        <v>15</v>
      </c>
      <c r="L57" t="s">
        <v>252</v>
      </c>
      <c r="M57" t="s">
        <v>55</v>
      </c>
      <c r="N57" t="s">
        <v>88</v>
      </c>
      <c r="O57">
        <f t="shared" si="0"/>
        <v>1</v>
      </c>
      <c r="P57" t="str">
        <f t="shared" si="1"/>
        <v>Valid</v>
      </c>
      <c r="Q57" t="str">
        <f>_xlfn.XLOOKUP(B57,Customers!$A:$A,Customers!$C:$C,"Not Found")</f>
        <v>North</v>
      </c>
      <c r="R57" t="str">
        <f t="shared" si="2"/>
        <v>North</v>
      </c>
      <c r="S57" t="str">
        <f t="shared" si="3"/>
        <v>Critical Illness</v>
      </c>
      <c r="T57" t="str">
        <f t="shared" si="4"/>
        <v>SLA Breach</v>
      </c>
      <c r="U57">
        <f t="shared" si="5"/>
        <v>6</v>
      </c>
    </row>
    <row r="58" spans="1:21" x14ac:dyDescent="0.3">
      <c r="A58" t="s">
        <v>253</v>
      </c>
      <c r="B58" t="s">
        <v>254</v>
      </c>
      <c r="C58" t="s">
        <v>255</v>
      </c>
      <c r="D58" t="s">
        <v>34</v>
      </c>
      <c r="E58" t="s">
        <v>27</v>
      </c>
      <c r="F58">
        <v>85931.09</v>
      </c>
      <c r="G58" s="1">
        <v>45861</v>
      </c>
      <c r="H58" s="1">
        <v>45870</v>
      </c>
      <c r="I58" t="s">
        <v>47</v>
      </c>
      <c r="J58">
        <v>9</v>
      </c>
      <c r="K58">
        <v>20</v>
      </c>
      <c r="L58" t="s">
        <v>128</v>
      </c>
      <c r="M58" t="s">
        <v>29</v>
      </c>
      <c r="N58" t="s">
        <v>22</v>
      </c>
      <c r="O58">
        <f t="shared" si="0"/>
        <v>1</v>
      </c>
      <c r="P58" t="str">
        <f t="shared" si="1"/>
        <v>Valid</v>
      </c>
      <c r="Q58" t="str">
        <f>_xlfn.XLOOKUP(B58,Customers!$A:$A,Customers!$C:$C,"Not Found")</f>
        <v>West</v>
      </c>
      <c r="R58" t="str">
        <f t="shared" si="2"/>
        <v>West</v>
      </c>
      <c r="S58" t="str">
        <f t="shared" si="3"/>
        <v>Death Benefit</v>
      </c>
      <c r="T58" t="str">
        <f t="shared" si="4"/>
        <v>Within SLA</v>
      </c>
      <c r="U58">
        <f t="shared" si="5"/>
        <v>0</v>
      </c>
    </row>
    <row r="59" spans="1:21" x14ac:dyDescent="0.3">
      <c r="A59" t="s">
        <v>256</v>
      </c>
      <c r="B59" t="s">
        <v>257</v>
      </c>
      <c r="C59" t="s">
        <v>258</v>
      </c>
      <c r="D59" t="s">
        <v>102</v>
      </c>
      <c r="E59" t="s">
        <v>173</v>
      </c>
      <c r="F59">
        <v>410511.61</v>
      </c>
      <c r="G59" s="1">
        <v>45700</v>
      </c>
      <c r="H59" s="1">
        <v>45721</v>
      </c>
      <c r="I59" t="s">
        <v>19</v>
      </c>
      <c r="J59">
        <v>21</v>
      </c>
      <c r="K59">
        <v>20</v>
      </c>
      <c r="L59" t="s">
        <v>48</v>
      </c>
      <c r="M59" t="s">
        <v>29</v>
      </c>
      <c r="N59" t="s">
        <v>30</v>
      </c>
      <c r="O59">
        <f t="shared" si="0"/>
        <v>1</v>
      </c>
      <c r="P59" t="str">
        <f t="shared" si="1"/>
        <v>Valid</v>
      </c>
      <c r="Q59" t="str">
        <f>_xlfn.XLOOKUP(B59,Customers!$A:$A,Customers!$C:$C,"Not Found")</f>
        <v>East</v>
      </c>
      <c r="R59" t="str">
        <f t="shared" si="2"/>
        <v>Central</v>
      </c>
      <c r="S59" t="str">
        <f t="shared" si="3"/>
        <v>Maturity</v>
      </c>
      <c r="T59" t="str">
        <f t="shared" si="4"/>
        <v>SLA Breach</v>
      </c>
      <c r="U59">
        <f t="shared" si="5"/>
        <v>1</v>
      </c>
    </row>
    <row r="60" spans="1:21" x14ac:dyDescent="0.3">
      <c r="A60" t="s">
        <v>259</v>
      </c>
      <c r="B60" t="s">
        <v>260</v>
      </c>
      <c r="C60" t="s">
        <v>261</v>
      </c>
      <c r="D60" t="s">
        <v>182</v>
      </c>
      <c r="E60" t="s">
        <v>27</v>
      </c>
      <c r="F60">
        <v>42319.54</v>
      </c>
      <c r="G60" s="1">
        <v>45917</v>
      </c>
      <c r="H60" s="1">
        <v>45930</v>
      </c>
      <c r="I60" t="s">
        <v>19</v>
      </c>
      <c r="J60">
        <v>13</v>
      </c>
      <c r="K60">
        <v>7</v>
      </c>
      <c r="L60" t="s">
        <v>183</v>
      </c>
      <c r="M60" t="s">
        <v>94</v>
      </c>
      <c r="N60" t="s">
        <v>42</v>
      </c>
      <c r="O60">
        <f t="shared" si="0"/>
        <v>1</v>
      </c>
      <c r="P60" t="str">
        <f t="shared" si="1"/>
        <v>Valid</v>
      </c>
      <c r="Q60" t="str">
        <f>_xlfn.XLOOKUP(B60,Customers!$A:$A,Customers!$C:$C,"Not Found")</f>
        <v>East</v>
      </c>
      <c r="R60" t="str">
        <f t="shared" si="2"/>
        <v>West</v>
      </c>
      <c r="S60" t="str">
        <f t="shared" si="3"/>
        <v>Trip Cancellation</v>
      </c>
      <c r="T60" t="str">
        <f t="shared" si="4"/>
        <v>SLA Breach</v>
      </c>
      <c r="U60">
        <f t="shared" si="5"/>
        <v>6</v>
      </c>
    </row>
    <row r="61" spans="1:21" x14ac:dyDescent="0.3">
      <c r="A61" t="s">
        <v>262</v>
      </c>
      <c r="B61" t="s">
        <v>263</v>
      </c>
      <c r="C61" t="s">
        <v>264</v>
      </c>
      <c r="D61" t="s">
        <v>59</v>
      </c>
      <c r="E61" t="s">
        <v>27</v>
      </c>
      <c r="F61">
        <v>65313.23</v>
      </c>
      <c r="G61" s="1">
        <v>45893</v>
      </c>
      <c r="I61" t="s">
        <v>64</v>
      </c>
      <c r="J61">
        <v>3</v>
      </c>
      <c r="K61">
        <v>15</v>
      </c>
      <c r="L61" t="s">
        <v>87</v>
      </c>
      <c r="M61" t="s">
        <v>55</v>
      </c>
      <c r="N61" t="s">
        <v>30</v>
      </c>
      <c r="O61">
        <f t="shared" si="0"/>
        <v>1</v>
      </c>
      <c r="P61" t="str">
        <f t="shared" si="1"/>
        <v>Valid</v>
      </c>
      <c r="Q61" t="str">
        <f>_xlfn.XLOOKUP(B61,Customers!$A:$A,Customers!$C:$C,"Not Found")</f>
        <v>Central</v>
      </c>
      <c r="R61" t="str">
        <f t="shared" si="2"/>
        <v>West</v>
      </c>
      <c r="S61" t="str">
        <f t="shared" si="3"/>
        <v>Critical Illness</v>
      </c>
      <c r="T61" t="str">
        <f t="shared" si="4"/>
        <v>Within SLA</v>
      </c>
      <c r="U61">
        <f t="shared" si="5"/>
        <v>0</v>
      </c>
    </row>
    <row r="62" spans="1:21" x14ac:dyDescent="0.3">
      <c r="A62" t="s">
        <v>265</v>
      </c>
      <c r="B62" t="s">
        <v>266</v>
      </c>
      <c r="C62" t="s">
        <v>267</v>
      </c>
      <c r="D62" t="s">
        <v>26</v>
      </c>
      <c r="E62" t="s">
        <v>27</v>
      </c>
      <c r="F62">
        <v>1000587.67</v>
      </c>
      <c r="G62" s="1">
        <v>45936</v>
      </c>
      <c r="H62" s="1">
        <v>45965</v>
      </c>
      <c r="I62" t="s">
        <v>19</v>
      </c>
      <c r="J62">
        <v>29</v>
      </c>
      <c r="K62">
        <v>20</v>
      </c>
      <c r="L62" t="s">
        <v>268</v>
      </c>
      <c r="M62" t="s">
        <v>29</v>
      </c>
      <c r="N62" t="s">
        <v>88</v>
      </c>
      <c r="O62">
        <f t="shared" si="0"/>
        <v>1</v>
      </c>
      <c r="P62" t="str">
        <f t="shared" si="1"/>
        <v>Valid</v>
      </c>
      <c r="Q62" t="str">
        <f>_xlfn.XLOOKUP(B62,Customers!$A:$A,Customers!$C:$C,"Not Found")</f>
        <v>South</v>
      </c>
      <c r="R62" t="str">
        <f t="shared" si="2"/>
        <v>West</v>
      </c>
      <c r="S62" t="str">
        <f t="shared" si="3"/>
        <v>Disability</v>
      </c>
      <c r="T62" t="str">
        <f t="shared" si="4"/>
        <v>SLA Breach</v>
      </c>
      <c r="U62">
        <f t="shared" si="5"/>
        <v>9</v>
      </c>
    </row>
    <row r="63" spans="1:21" x14ac:dyDescent="0.3">
      <c r="A63" t="s">
        <v>269</v>
      </c>
      <c r="B63" t="s">
        <v>270</v>
      </c>
      <c r="C63" t="s">
        <v>271</v>
      </c>
      <c r="D63" t="s">
        <v>46</v>
      </c>
      <c r="E63" t="s">
        <v>39</v>
      </c>
      <c r="F63">
        <v>45692.28</v>
      </c>
      <c r="G63" s="1">
        <v>45801</v>
      </c>
      <c r="H63" s="1">
        <v>45813</v>
      </c>
      <c r="I63" t="s">
        <v>19</v>
      </c>
      <c r="J63">
        <v>12</v>
      </c>
      <c r="K63">
        <v>10</v>
      </c>
      <c r="L63" t="s">
        <v>227</v>
      </c>
      <c r="M63" t="s">
        <v>21</v>
      </c>
      <c r="N63" t="s">
        <v>22</v>
      </c>
      <c r="O63">
        <f t="shared" si="0"/>
        <v>1</v>
      </c>
      <c r="P63" t="str">
        <f t="shared" si="1"/>
        <v>Valid</v>
      </c>
      <c r="Q63" t="str">
        <f>_xlfn.XLOOKUP(B63,Customers!$A:$A,Customers!$C:$C,"Not Found")</f>
        <v>South</v>
      </c>
      <c r="R63" t="str">
        <f t="shared" si="2"/>
        <v>North</v>
      </c>
      <c r="S63" t="str">
        <f t="shared" si="3"/>
        <v>Theft</v>
      </c>
      <c r="T63" t="str">
        <f t="shared" si="4"/>
        <v>SLA Breach</v>
      </c>
      <c r="U63">
        <f t="shared" si="5"/>
        <v>2</v>
      </c>
    </row>
    <row r="64" spans="1:21" x14ac:dyDescent="0.3">
      <c r="A64" t="s">
        <v>272</v>
      </c>
      <c r="B64" t="s">
        <v>273</v>
      </c>
      <c r="C64" t="s">
        <v>274</v>
      </c>
      <c r="D64" t="s">
        <v>182</v>
      </c>
      <c r="E64" t="s">
        <v>27</v>
      </c>
      <c r="F64">
        <v>75391.7</v>
      </c>
      <c r="G64" s="1">
        <v>45816</v>
      </c>
      <c r="H64" s="1">
        <v>45826</v>
      </c>
      <c r="I64" t="s">
        <v>19</v>
      </c>
      <c r="J64">
        <v>10</v>
      </c>
      <c r="K64">
        <v>7</v>
      </c>
      <c r="L64" t="s">
        <v>70</v>
      </c>
      <c r="M64" t="s">
        <v>94</v>
      </c>
      <c r="N64" t="s">
        <v>30</v>
      </c>
      <c r="O64">
        <f t="shared" si="0"/>
        <v>1</v>
      </c>
      <c r="P64" t="str">
        <f t="shared" si="1"/>
        <v>Valid</v>
      </c>
      <c r="Q64" t="str">
        <f>_xlfn.XLOOKUP(B64,Customers!$A:$A,Customers!$C:$C,"Not Found")</f>
        <v>West</v>
      </c>
      <c r="R64" t="str">
        <f t="shared" si="2"/>
        <v>West</v>
      </c>
      <c r="S64" t="str">
        <f t="shared" si="3"/>
        <v>Trip Cancellation</v>
      </c>
      <c r="T64" t="str">
        <f t="shared" si="4"/>
        <v>SLA Breach</v>
      </c>
      <c r="U64">
        <f t="shared" si="5"/>
        <v>3</v>
      </c>
    </row>
    <row r="65" spans="1:21" x14ac:dyDescent="0.3">
      <c r="A65" t="s">
        <v>275</v>
      </c>
      <c r="B65" t="s">
        <v>276</v>
      </c>
      <c r="C65" t="s">
        <v>277</v>
      </c>
      <c r="D65" t="s">
        <v>216</v>
      </c>
      <c r="E65" t="s">
        <v>27</v>
      </c>
      <c r="F65">
        <v>35597.94</v>
      </c>
      <c r="G65" s="1">
        <v>45700</v>
      </c>
      <c r="I65" t="s">
        <v>40</v>
      </c>
      <c r="J65">
        <v>14</v>
      </c>
      <c r="K65">
        <v>15</v>
      </c>
      <c r="L65" t="s">
        <v>278</v>
      </c>
      <c r="M65" t="s">
        <v>55</v>
      </c>
      <c r="N65" t="s">
        <v>30</v>
      </c>
      <c r="O65">
        <f t="shared" si="0"/>
        <v>1</v>
      </c>
      <c r="P65" t="str">
        <f t="shared" si="1"/>
        <v>Valid</v>
      </c>
      <c r="Q65" t="str">
        <f>_xlfn.XLOOKUP(B65,Customers!$A:$A,Customers!$C:$C,"Not Found")</f>
        <v>North</v>
      </c>
      <c r="R65" t="str">
        <f t="shared" si="2"/>
        <v>West</v>
      </c>
      <c r="S65" t="str">
        <f t="shared" si="3"/>
        <v>Outpatient</v>
      </c>
      <c r="T65" t="str">
        <f t="shared" si="4"/>
        <v>Within SLA</v>
      </c>
      <c r="U65">
        <f t="shared" si="5"/>
        <v>0</v>
      </c>
    </row>
    <row r="66" spans="1:21" x14ac:dyDescent="0.3">
      <c r="A66" t="s">
        <v>279</v>
      </c>
      <c r="B66" t="s">
        <v>280</v>
      </c>
      <c r="C66" t="s">
        <v>281</v>
      </c>
      <c r="D66" t="s">
        <v>182</v>
      </c>
      <c r="E66" t="s">
        <v>18</v>
      </c>
      <c r="F66">
        <v>35903.699999999997</v>
      </c>
      <c r="G66" s="1">
        <v>45801</v>
      </c>
      <c r="H66" s="1">
        <v>45818</v>
      </c>
      <c r="I66" t="s">
        <v>19</v>
      </c>
      <c r="J66">
        <v>17</v>
      </c>
      <c r="K66">
        <v>7</v>
      </c>
      <c r="L66" t="s">
        <v>282</v>
      </c>
      <c r="M66" t="s">
        <v>94</v>
      </c>
      <c r="N66" t="s">
        <v>88</v>
      </c>
      <c r="O66">
        <f t="shared" ref="O66:O129" si="6">COUNTIF($A:$A,A66)</f>
        <v>1</v>
      </c>
      <c r="P66" t="str">
        <f t="shared" ref="P66:P129" si="7">IF(F66="","Missing Amount","Valid")</f>
        <v>Valid</v>
      </c>
      <c r="Q66" t="str">
        <f>_xlfn.XLOOKUP(B66,Customers!$A:$A,Customers!$C:$C,"Not Found")</f>
        <v>West</v>
      </c>
      <c r="R66" t="str">
        <f t="shared" ref="R66:R129" si="8">IF(E66="",Q66,E66)</f>
        <v>South</v>
      </c>
      <c r="S66" t="str">
        <f t="shared" ref="S66:S129" si="9">IF(D66="Hospitalisation","Hospitalization",IF(D66="Medical Emerg.","Medical Emergency",IF(D66="Property dmg","Property Damage",IF(D66="Vehicle dmg","Vehicle Damage",D66))))</f>
        <v>Trip Cancellation</v>
      </c>
      <c r="T66" t="str">
        <f t="shared" ref="T66:T129" si="10">IF(J66&gt;K66,"SLA Breach","Within SLA")</f>
        <v>SLA Breach</v>
      </c>
      <c r="U66">
        <f t="shared" ref="U66:U129" si="11">IF(J66&gt;K66,J66-K66,0)</f>
        <v>10</v>
      </c>
    </row>
    <row r="67" spans="1:21" x14ac:dyDescent="0.3">
      <c r="A67" t="s">
        <v>283</v>
      </c>
      <c r="B67" t="s">
        <v>284</v>
      </c>
      <c r="C67" t="s">
        <v>285</v>
      </c>
      <c r="D67" t="s">
        <v>46</v>
      </c>
      <c r="E67" t="s">
        <v>18</v>
      </c>
      <c r="F67">
        <v>65030.27</v>
      </c>
      <c r="G67" s="1">
        <v>45844</v>
      </c>
      <c r="I67" t="s">
        <v>40</v>
      </c>
      <c r="J67">
        <v>13</v>
      </c>
      <c r="K67">
        <v>12</v>
      </c>
      <c r="L67" t="s">
        <v>79</v>
      </c>
      <c r="M67" t="s">
        <v>49</v>
      </c>
      <c r="N67" t="s">
        <v>30</v>
      </c>
      <c r="O67">
        <f t="shared" si="6"/>
        <v>1</v>
      </c>
      <c r="P67" t="str">
        <f t="shared" si="7"/>
        <v>Valid</v>
      </c>
      <c r="Q67" t="str">
        <f>_xlfn.XLOOKUP(B67,Customers!$A:$A,Customers!$C:$C,"Not Found")</f>
        <v>North</v>
      </c>
      <c r="R67" t="str">
        <f t="shared" si="8"/>
        <v>South</v>
      </c>
      <c r="S67" t="str">
        <f t="shared" si="9"/>
        <v>Theft</v>
      </c>
      <c r="T67" t="str">
        <f t="shared" si="10"/>
        <v>SLA Breach</v>
      </c>
      <c r="U67">
        <f t="shared" si="11"/>
        <v>1</v>
      </c>
    </row>
    <row r="68" spans="1:21" x14ac:dyDescent="0.3">
      <c r="A68" t="s">
        <v>286</v>
      </c>
      <c r="B68" t="s">
        <v>287</v>
      </c>
      <c r="C68" t="s">
        <v>288</v>
      </c>
      <c r="D68" t="s">
        <v>289</v>
      </c>
      <c r="E68" t="s">
        <v>27</v>
      </c>
      <c r="G68" s="1">
        <v>45947</v>
      </c>
      <c r="I68" t="s">
        <v>40</v>
      </c>
      <c r="J68">
        <v>4</v>
      </c>
      <c r="K68">
        <v>10</v>
      </c>
      <c r="L68" t="s">
        <v>193</v>
      </c>
      <c r="M68" t="s">
        <v>21</v>
      </c>
      <c r="N68" t="s">
        <v>22</v>
      </c>
      <c r="O68">
        <f t="shared" si="6"/>
        <v>1</v>
      </c>
      <c r="P68" t="str">
        <f t="shared" si="7"/>
        <v>Missing Amount</v>
      </c>
      <c r="Q68" t="str">
        <f>_xlfn.XLOOKUP(B68,Customers!$A:$A,Customers!$C:$C,"Not Found")</f>
        <v>North</v>
      </c>
      <c r="R68" t="str">
        <f t="shared" si="8"/>
        <v>West</v>
      </c>
      <c r="S68" t="str">
        <f t="shared" si="9"/>
        <v>vehicle damage</v>
      </c>
      <c r="T68" t="str">
        <f t="shared" si="10"/>
        <v>Within SLA</v>
      </c>
      <c r="U68">
        <f t="shared" si="11"/>
        <v>0</v>
      </c>
    </row>
    <row r="69" spans="1:21" x14ac:dyDescent="0.3">
      <c r="A69" t="s">
        <v>290</v>
      </c>
      <c r="B69" t="s">
        <v>291</v>
      </c>
      <c r="C69" t="s">
        <v>292</v>
      </c>
      <c r="D69" t="s">
        <v>182</v>
      </c>
      <c r="E69" t="s">
        <v>173</v>
      </c>
      <c r="F69">
        <v>49215.03</v>
      </c>
      <c r="G69" s="1">
        <v>45728</v>
      </c>
      <c r="I69" t="s">
        <v>64</v>
      </c>
      <c r="J69">
        <v>3</v>
      </c>
      <c r="K69">
        <v>7</v>
      </c>
      <c r="L69" t="s">
        <v>93</v>
      </c>
      <c r="M69" t="s">
        <v>94</v>
      </c>
      <c r="N69" t="s">
        <v>42</v>
      </c>
      <c r="O69">
        <f t="shared" si="6"/>
        <v>1</v>
      </c>
      <c r="P69" t="str">
        <f t="shared" si="7"/>
        <v>Valid</v>
      </c>
      <c r="Q69" t="str">
        <f>_xlfn.XLOOKUP(B69,Customers!$A:$A,Customers!$C:$C,"Not Found")</f>
        <v>South</v>
      </c>
      <c r="R69" t="str">
        <f t="shared" si="8"/>
        <v>Central</v>
      </c>
      <c r="S69" t="str">
        <f t="shared" si="9"/>
        <v>Trip Cancellation</v>
      </c>
      <c r="T69" t="str">
        <f t="shared" si="10"/>
        <v>Within SLA</v>
      </c>
      <c r="U69">
        <f t="shared" si="11"/>
        <v>0</v>
      </c>
    </row>
    <row r="70" spans="1:21" x14ac:dyDescent="0.3">
      <c r="A70" t="s">
        <v>293</v>
      </c>
      <c r="B70" t="s">
        <v>294</v>
      </c>
      <c r="C70" t="s">
        <v>295</v>
      </c>
      <c r="D70" t="s">
        <v>154</v>
      </c>
      <c r="E70" t="s">
        <v>173</v>
      </c>
      <c r="F70">
        <v>44883.44</v>
      </c>
      <c r="G70" s="1">
        <v>45672</v>
      </c>
      <c r="I70" t="s">
        <v>64</v>
      </c>
      <c r="J70">
        <v>14</v>
      </c>
      <c r="K70">
        <v>10</v>
      </c>
      <c r="L70" t="s">
        <v>296</v>
      </c>
      <c r="M70" t="s">
        <v>21</v>
      </c>
      <c r="N70" t="s">
        <v>22</v>
      </c>
      <c r="O70">
        <f t="shared" si="6"/>
        <v>1</v>
      </c>
      <c r="P70" t="str">
        <f t="shared" si="7"/>
        <v>Valid</v>
      </c>
      <c r="Q70" t="str">
        <f>_xlfn.XLOOKUP(B70,Customers!$A:$A,Customers!$C:$C,"Not Found")</f>
        <v>Central</v>
      </c>
      <c r="R70" t="str">
        <f t="shared" si="8"/>
        <v>Central</v>
      </c>
      <c r="S70" t="str">
        <f t="shared" si="9"/>
        <v>Vehicle Damage</v>
      </c>
      <c r="T70" t="str">
        <f t="shared" si="10"/>
        <v>SLA Breach</v>
      </c>
      <c r="U70">
        <f t="shared" si="11"/>
        <v>4</v>
      </c>
    </row>
    <row r="71" spans="1:21" x14ac:dyDescent="0.3">
      <c r="A71" t="s">
        <v>297</v>
      </c>
      <c r="B71" t="s">
        <v>298</v>
      </c>
      <c r="C71" t="s">
        <v>299</v>
      </c>
      <c r="D71" t="s">
        <v>59</v>
      </c>
      <c r="E71" t="s">
        <v>74</v>
      </c>
      <c r="F71">
        <v>54001.65</v>
      </c>
      <c r="G71" s="1">
        <v>45755</v>
      </c>
      <c r="H71" s="1">
        <v>45772</v>
      </c>
      <c r="I71" t="s">
        <v>19</v>
      </c>
      <c r="J71">
        <v>17</v>
      </c>
      <c r="K71">
        <v>15</v>
      </c>
      <c r="L71" t="s">
        <v>300</v>
      </c>
      <c r="M71" t="s">
        <v>55</v>
      </c>
      <c r="N71" t="s">
        <v>30</v>
      </c>
      <c r="O71">
        <f t="shared" si="6"/>
        <v>1</v>
      </c>
      <c r="P71" t="str">
        <f t="shared" si="7"/>
        <v>Valid</v>
      </c>
      <c r="Q71" t="str">
        <f>_xlfn.XLOOKUP(B71,Customers!$A:$A,Customers!$C:$C,"Not Found")</f>
        <v>North</v>
      </c>
      <c r="R71" t="str">
        <f t="shared" si="8"/>
        <v>East</v>
      </c>
      <c r="S71" t="str">
        <f t="shared" si="9"/>
        <v>Critical Illness</v>
      </c>
      <c r="T71" t="str">
        <f t="shared" si="10"/>
        <v>SLA Breach</v>
      </c>
      <c r="U71">
        <f t="shared" si="11"/>
        <v>2</v>
      </c>
    </row>
    <row r="72" spans="1:21" x14ac:dyDescent="0.3">
      <c r="A72" t="s">
        <v>301</v>
      </c>
      <c r="B72" t="s">
        <v>302</v>
      </c>
      <c r="C72" t="s">
        <v>303</v>
      </c>
      <c r="D72" t="s">
        <v>46</v>
      </c>
      <c r="E72" t="s">
        <v>27</v>
      </c>
      <c r="F72">
        <v>95182.89</v>
      </c>
      <c r="G72" s="1">
        <v>45725</v>
      </c>
      <c r="H72" s="1">
        <v>45742</v>
      </c>
      <c r="I72" t="s">
        <v>19</v>
      </c>
      <c r="J72">
        <v>17</v>
      </c>
      <c r="K72">
        <v>12</v>
      </c>
      <c r="L72" t="s">
        <v>136</v>
      </c>
      <c r="M72" t="s">
        <v>49</v>
      </c>
      <c r="N72" t="s">
        <v>42</v>
      </c>
      <c r="O72">
        <f t="shared" si="6"/>
        <v>1</v>
      </c>
      <c r="P72" t="str">
        <f t="shared" si="7"/>
        <v>Valid</v>
      </c>
      <c r="Q72" t="str">
        <f>_xlfn.XLOOKUP(B72,Customers!$A:$A,Customers!$C:$C,"Not Found")</f>
        <v>Central</v>
      </c>
      <c r="R72" t="str">
        <f t="shared" si="8"/>
        <v>West</v>
      </c>
      <c r="S72" t="str">
        <f t="shared" si="9"/>
        <v>Theft</v>
      </c>
      <c r="T72" t="str">
        <f t="shared" si="10"/>
        <v>SLA Breach</v>
      </c>
      <c r="U72">
        <f t="shared" si="11"/>
        <v>5</v>
      </c>
    </row>
    <row r="73" spans="1:21" x14ac:dyDescent="0.3">
      <c r="A73" t="s">
        <v>304</v>
      </c>
      <c r="B73" t="s">
        <v>305</v>
      </c>
      <c r="C73" t="s">
        <v>306</v>
      </c>
      <c r="D73" t="s">
        <v>182</v>
      </c>
      <c r="E73" t="s">
        <v>74</v>
      </c>
      <c r="F73">
        <v>345484.23</v>
      </c>
      <c r="G73" s="1">
        <v>45810</v>
      </c>
      <c r="I73" t="s">
        <v>64</v>
      </c>
      <c r="J73">
        <v>12</v>
      </c>
      <c r="K73">
        <v>7</v>
      </c>
      <c r="L73" t="s">
        <v>296</v>
      </c>
      <c r="M73" t="s">
        <v>94</v>
      </c>
      <c r="N73" t="s">
        <v>30</v>
      </c>
      <c r="O73">
        <f t="shared" si="6"/>
        <v>1</v>
      </c>
      <c r="P73" t="str">
        <f t="shared" si="7"/>
        <v>Valid</v>
      </c>
      <c r="Q73" t="str">
        <f>_xlfn.XLOOKUP(B73,Customers!$A:$A,Customers!$C:$C,"Not Found")</f>
        <v>Central</v>
      </c>
      <c r="R73" t="str">
        <f t="shared" si="8"/>
        <v>East</v>
      </c>
      <c r="S73" t="str">
        <f t="shared" si="9"/>
        <v>Trip Cancellation</v>
      </c>
      <c r="T73" t="str">
        <f t="shared" si="10"/>
        <v>SLA Breach</v>
      </c>
      <c r="U73">
        <f t="shared" si="11"/>
        <v>5</v>
      </c>
    </row>
    <row r="74" spans="1:21" x14ac:dyDescent="0.3">
      <c r="A74" t="s">
        <v>307</v>
      </c>
      <c r="B74" t="s">
        <v>308</v>
      </c>
      <c r="C74" t="s">
        <v>309</v>
      </c>
      <c r="D74" t="s">
        <v>53</v>
      </c>
      <c r="E74" t="s">
        <v>173</v>
      </c>
      <c r="F74">
        <v>96943</v>
      </c>
      <c r="G74" s="1">
        <v>45893</v>
      </c>
      <c r="H74" s="1">
        <v>45920</v>
      </c>
      <c r="I74" t="s">
        <v>19</v>
      </c>
      <c r="J74">
        <v>27</v>
      </c>
      <c r="K74">
        <v>15</v>
      </c>
      <c r="L74" t="s">
        <v>310</v>
      </c>
      <c r="M74" t="s">
        <v>55</v>
      </c>
      <c r="N74" t="s">
        <v>42</v>
      </c>
      <c r="O74">
        <f t="shared" si="6"/>
        <v>1</v>
      </c>
      <c r="P74" t="str">
        <f t="shared" si="7"/>
        <v>Valid</v>
      </c>
      <c r="Q74" t="str">
        <f>_xlfn.XLOOKUP(B74,Customers!$A:$A,Customers!$C:$C,"Not Found")</f>
        <v>West</v>
      </c>
      <c r="R74" t="str">
        <f t="shared" si="8"/>
        <v>Central</v>
      </c>
      <c r="S74" t="str">
        <f t="shared" si="9"/>
        <v>Hospitalization</v>
      </c>
      <c r="T74" t="str">
        <f t="shared" si="10"/>
        <v>SLA Breach</v>
      </c>
      <c r="U74">
        <f t="shared" si="11"/>
        <v>12</v>
      </c>
    </row>
    <row r="75" spans="1:21" x14ac:dyDescent="0.3">
      <c r="A75" t="s">
        <v>311</v>
      </c>
      <c r="B75" t="s">
        <v>312</v>
      </c>
      <c r="C75" t="s">
        <v>313</v>
      </c>
      <c r="D75" t="s">
        <v>111</v>
      </c>
      <c r="E75" t="s">
        <v>27</v>
      </c>
      <c r="F75">
        <v>120722.68</v>
      </c>
      <c r="G75" s="1">
        <v>45779</v>
      </c>
      <c r="H75" s="1">
        <v>45785</v>
      </c>
      <c r="I75" t="s">
        <v>47</v>
      </c>
      <c r="J75">
        <v>6</v>
      </c>
      <c r="K75">
        <v>12</v>
      </c>
      <c r="L75" t="s">
        <v>296</v>
      </c>
      <c r="M75" t="s">
        <v>49</v>
      </c>
      <c r="N75" t="s">
        <v>22</v>
      </c>
      <c r="O75">
        <f t="shared" si="6"/>
        <v>1</v>
      </c>
      <c r="P75" t="str">
        <f t="shared" si="7"/>
        <v>Valid</v>
      </c>
      <c r="Q75" t="str">
        <f>_xlfn.XLOOKUP(B75,Customers!$A:$A,Customers!$C:$C,"Not Found")</f>
        <v>North</v>
      </c>
      <c r="R75" t="str">
        <f t="shared" si="8"/>
        <v>West</v>
      </c>
      <c r="S75" t="str">
        <f t="shared" si="9"/>
        <v>Fire</v>
      </c>
      <c r="T75" t="str">
        <f t="shared" si="10"/>
        <v>Within SLA</v>
      </c>
      <c r="U75">
        <f t="shared" si="11"/>
        <v>0</v>
      </c>
    </row>
    <row r="76" spans="1:21" x14ac:dyDescent="0.3">
      <c r="A76" t="s">
        <v>314</v>
      </c>
      <c r="B76" t="s">
        <v>315</v>
      </c>
      <c r="C76" t="s">
        <v>316</v>
      </c>
      <c r="D76" t="s">
        <v>17</v>
      </c>
      <c r="E76" t="s">
        <v>173</v>
      </c>
      <c r="F76">
        <v>86232.89</v>
      </c>
      <c r="G76" s="1">
        <v>45772</v>
      </c>
      <c r="I76" t="s">
        <v>40</v>
      </c>
      <c r="J76">
        <v>17</v>
      </c>
      <c r="K76">
        <v>10</v>
      </c>
      <c r="L76" t="s">
        <v>103</v>
      </c>
      <c r="M76" t="s">
        <v>21</v>
      </c>
      <c r="N76" t="s">
        <v>42</v>
      </c>
      <c r="O76">
        <f t="shared" si="6"/>
        <v>1</v>
      </c>
      <c r="P76" t="str">
        <f t="shared" si="7"/>
        <v>Valid</v>
      </c>
      <c r="Q76" t="str">
        <f>_xlfn.XLOOKUP(B76,Customers!$A:$A,Customers!$C:$C,"Not Found")</f>
        <v>West</v>
      </c>
      <c r="R76" t="str">
        <f t="shared" si="8"/>
        <v>Central</v>
      </c>
      <c r="S76" t="str">
        <f t="shared" si="9"/>
        <v>Accident</v>
      </c>
      <c r="T76" t="str">
        <f t="shared" si="10"/>
        <v>SLA Breach</v>
      </c>
      <c r="U76">
        <f t="shared" si="11"/>
        <v>7</v>
      </c>
    </row>
    <row r="77" spans="1:21" x14ac:dyDescent="0.3">
      <c r="A77" t="s">
        <v>317</v>
      </c>
      <c r="B77" t="s">
        <v>318</v>
      </c>
      <c r="C77" t="s">
        <v>319</v>
      </c>
      <c r="D77" t="s">
        <v>46</v>
      </c>
      <c r="E77" t="s">
        <v>173</v>
      </c>
      <c r="F77">
        <v>36054.71</v>
      </c>
      <c r="G77" s="1">
        <v>45787</v>
      </c>
      <c r="H77" s="1">
        <v>45808</v>
      </c>
      <c r="I77" t="s">
        <v>47</v>
      </c>
      <c r="J77">
        <v>21</v>
      </c>
      <c r="K77">
        <v>12</v>
      </c>
      <c r="L77" t="s">
        <v>227</v>
      </c>
      <c r="M77" t="s">
        <v>49</v>
      </c>
      <c r="N77" t="s">
        <v>42</v>
      </c>
      <c r="O77">
        <f t="shared" si="6"/>
        <v>1</v>
      </c>
      <c r="P77" t="str">
        <f t="shared" si="7"/>
        <v>Valid</v>
      </c>
      <c r="Q77" t="str">
        <f>_xlfn.XLOOKUP(B77,Customers!$A:$A,Customers!$C:$C,"Not Found")</f>
        <v>North</v>
      </c>
      <c r="R77" t="str">
        <f t="shared" si="8"/>
        <v>Central</v>
      </c>
      <c r="S77" t="str">
        <f t="shared" si="9"/>
        <v>Theft</v>
      </c>
      <c r="T77" t="str">
        <f t="shared" si="10"/>
        <v>SLA Breach</v>
      </c>
      <c r="U77">
        <f t="shared" si="11"/>
        <v>9</v>
      </c>
    </row>
    <row r="78" spans="1:21" x14ac:dyDescent="0.3">
      <c r="A78" t="s">
        <v>320</v>
      </c>
      <c r="B78" t="s">
        <v>321</v>
      </c>
      <c r="C78" t="s">
        <v>322</v>
      </c>
      <c r="D78" t="s">
        <v>111</v>
      </c>
      <c r="E78" t="s">
        <v>18</v>
      </c>
      <c r="F78">
        <v>200146.18</v>
      </c>
      <c r="G78" s="1">
        <v>45984</v>
      </c>
      <c r="H78" s="1">
        <v>45996</v>
      </c>
      <c r="I78" t="s">
        <v>19</v>
      </c>
      <c r="J78">
        <v>12</v>
      </c>
      <c r="K78">
        <v>12</v>
      </c>
      <c r="L78" t="s">
        <v>323</v>
      </c>
      <c r="M78" t="s">
        <v>49</v>
      </c>
      <c r="N78" t="s">
        <v>30</v>
      </c>
      <c r="O78">
        <f t="shared" si="6"/>
        <v>1</v>
      </c>
      <c r="P78" t="str">
        <f t="shared" si="7"/>
        <v>Valid</v>
      </c>
      <c r="Q78" t="str">
        <f>_xlfn.XLOOKUP(B78,Customers!$A:$A,Customers!$C:$C,"Not Found")</f>
        <v>East</v>
      </c>
      <c r="R78" t="str">
        <f t="shared" si="8"/>
        <v>South</v>
      </c>
      <c r="S78" t="str">
        <f t="shared" si="9"/>
        <v>Fire</v>
      </c>
      <c r="T78" t="str">
        <f t="shared" si="10"/>
        <v>Within SLA</v>
      </c>
      <c r="U78">
        <f t="shared" si="11"/>
        <v>0</v>
      </c>
    </row>
    <row r="79" spans="1:21" x14ac:dyDescent="0.3">
      <c r="A79" t="s">
        <v>324</v>
      </c>
      <c r="B79" t="s">
        <v>225</v>
      </c>
      <c r="C79" t="s">
        <v>226</v>
      </c>
      <c r="D79" t="s">
        <v>102</v>
      </c>
      <c r="E79" t="s">
        <v>173</v>
      </c>
      <c r="F79">
        <v>476353.35</v>
      </c>
      <c r="G79" s="1">
        <v>45790</v>
      </c>
      <c r="H79" s="1">
        <v>45807</v>
      </c>
      <c r="I79" t="s">
        <v>19</v>
      </c>
      <c r="J79">
        <v>17</v>
      </c>
      <c r="K79">
        <v>20</v>
      </c>
      <c r="L79" t="s">
        <v>325</v>
      </c>
      <c r="M79" t="s">
        <v>29</v>
      </c>
      <c r="N79" t="s">
        <v>30</v>
      </c>
      <c r="O79">
        <f t="shared" si="6"/>
        <v>1</v>
      </c>
      <c r="P79" t="str">
        <f t="shared" si="7"/>
        <v>Valid</v>
      </c>
      <c r="Q79" t="str">
        <f>_xlfn.XLOOKUP(B79,Customers!$A:$A,Customers!$C:$C,"Not Found")</f>
        <v>East</v>
      </c>
      <c r="R79" t="str">
        <f t="shared" si="8"/>
        <v>Central</v>
      </c>
      <c r="S79" t="str">
        <f t="shared" si="9"/>
        <v>Maturity</v>
      </c>
      <c r="T79" t="str">
        <f t="shared" si="10"/>
        <v>Within SLA</v>
      </c>
      <c r="U79">
        <f t="shared" si="11"/>
        <v>0</v>
      </c>
    </row>
    <row r="80" spans="1:21" x14ac:dyDescent="0.3">
      <c r="A80" t="s">
        <v>326</v>
      </c>
      <c r="B80" t="s">
        <v>327</v>
      </c>
      <c r="C80" t="s">
        <v>328</v>
      </c>
      <c r="D80" t="s">
        <v>53</v>
      </c>
      <c r="E80" t="s">
        <v>27</v>
      </c>
      <c r="F80">
        <v>26659.19</v>
      </c>
      <c r="G80" s="1">
        <v>45897</v>
      </c>
      <c r="H80" s="1">
        <v>45915</v>
      </c>
      <c r="I80" t="s">
        <v>47</v>
      </c>
      <c r="J80">
        <v>18</v>
      </c>
      <c r="K80">
        <v>15</v>
      </c>
      <c r="L80" t="s">
        <v>310</v>
      </c>
      <c r="M80" t="s">
        <v>55</v>
      </c>
      <c r="N80" t="s">
        <v>42</v>
      </c>
      <c r="O80">
        <f t="shared" si="6"/>
        <v>1</v>
      </c>
      <c r="P80" t="str">
        <f t="shared" si="7"/>
        <v>Valid</v>
      </c>
      <c r="Q80" t="str">
        <f>_xlfn.XLOOKUP(B80,Customers!$A:$A,Customers!$C:$C,"Not Found")</f>
        <v>West</v>
      </c>
      <c r="R80" t="str">
        <f t="shared" si="8"/>
        <v>West</v>
      </c>
      <c r="S80" t="str">
        <f t="shared" si="9"/>
        <v>Hospitalization</v>
      </c>
      <c r="T80" t="str">
        <f t="shared" si="10"/>
        <v>SLA Breach</v>
      </c>
      <c r="U80">
        <f t="shared" si="11"/>
        <v>3</v>
      </c>
    </row>
    <row r="81" spans="1:21" x14ac:dyDescent="0.3">
      <c r="A81" t="s">
        <v>329</v>
      </c>
      <c r="B81" t="s">
        <v>51</v>
      </c>
      <c r="C81" t="s">
        <v>330</v>
      </c>
      <c r="D81" t="s">
        <v>53</v>
      </c>
      <c r="E81" t="s">
        <v>18</v>
      </c>
      <c r="F81">
        <v>405661.49</v>
      </c>
      <c r="G81" s="1">
        <v>45663</v>
      </c>
      <c r="H81" s="1">
        <v>45678</v>
      </c>
      <c r="I81" t="s">
        <v>19</v>
      </c>
      <c r="J81">
        <v>15</v>
      </c>
      <c r="K81">
        <v>15</v>
      </c>
      <c r="L81" t="s">
        <v>331</v>
      </c>
      <c r="M81" t="s">
        <v>55</v>
      </c>
      <c r="N81" t="s">
        <v>30</v>
      </c>
      <c r="O81">
        <f t="shared" si="6"/>
        <v>1</v>
      </c>
      <c r="P81" t="str">
        <f t="shared" si="7"/>
        <v>Valid</v>
      </c>
      <c r="Q81" t="str">
        <f>_xlfn.XLOOKUP(B81,Customers!$A:$A,Customers!$C:$C,"Not Found")</f>
        <v>West</v>
      </c>
      <c r="R81" t="str">
        <f t="shared" si="8"/>
        <v>South</v>
      </c>
      <c r="S81" t="str">
        <f t="shared" si="9"/>
        <v>Hospitalization</v>
      </c>
      <c r="T81" t="str">
        <f t="shared" si="10"/>
        <v>Within SLA</v>
      </c>
      <c r="U81">
        <f t="shared" si="11"/>
        <v>0</v>
      </c>
    </row>
    <row r="82" spans="1:21" x14ac:dyDescent="0.3">
      <c r="A82" t="s">
        <v>332</v>
      </c>
      <c r="B82" t="s">
        <v>333</v>
      </c>
      <c r="C82" t="s">
        <v>334</v>
      </c>
      <c r="D82" t="s">
        <v>154</v>
      </c>
      <c r="E82" t="s">
        <v>39</v>
      </c>
      <c r="F82">
        <v>65128.480000000003</v>
      </c>
      <c r="G82" s="1">
        <v>45695</v>
      </c>
      <c r="I82" t="s">
        <v>64</v>
      </c>
      <c r="J82">
        <v>13</v>
      </c>
      <c r="K82">
        <v>10</v>
      </c>
      <c r="L82" t="s">
        <v>107</v>
      </c>
      <c r="M82" t="s">
        <v>21</v>
      </c>
      <c r="N82" t="s">
        <v>30</v>
      </c>
      <c r="O82">
        <f t="shared" si="6"/>
        <v>1</v>
      </c>
      <c r="P82" t="str">
        <f t="shared" si="7"/>
        <v>Valid</v>
      </c>
      <c r="Q82" t="str">
        <f>_xlfn.XLOOKUP(B82,Customers!$A:$A,Customers!$C:$C,"Not Found")</f>
        <v>South</v>
      </c>
      <c r="R82" t="str">
        <f t="shared" si="8"/>
        <v>North</v>
      </c>
      <c r="S82" t="str">
        <f t="shared" si="9"/>
        <v>Vehicle Damage</v>
      </c>
      <c r="T82" t="str">
        <f t="shared" si="10"/>
        <v>SLA Breach</v>
      </c>
      <c r="U82">
        <f t="shared" si="11"/>
        <v>3</v>
      </c>
    </row>
    <row r="83" spans="1:21" x14ac:dyDescent="0.3">
      <c r="A83" t="s">
        <v>335</v>
      </c>
      <c r="B83" t="s">
        <v>336</v>
      </c>
      <c r="C83" t="s">
        <v>337</v>
      </c>
      <c r="D83" t="s">
        <v>46</v>
      </c>
      <c r="E83" t="s">
        <v>27</v>
      </c>
      <c r="F83">
        <v>31452.66</v>
      </c>
      <c r="G83" s="1">
        <v>45780</v>
      </c>
      <c r="H83" s="1">
        <v>45792</v>
      </c>
      <c r="I83" t="s">
        <v>19</v>
      </c>
      <c r="J83">
        <v>12</v>
      </c>
      <c r="K83">
        <v>10</v>
      </c>
      <c r="L83" t="s">
        <v>93</v>
      </c>
      <c r="M83" t="s">
        <v>21</v>
      </c>
      <c r="N83" t="s">
        <v>42</v>
      </c>
      <c r="O83">
        <f t="shared" si="6"/>
        <v>1</v>
      </c>
      <c r="P83" t="str">
        <f t="shared" si="7"/>
        <v>Valid</v>
      </c>
      <c r="Q83" t="str">
        <f>_xlfn.XLOOKUP(B83,Customers!$A:$A,Customers!$C:$C,"Not Found")</f>
        <v>South</v>
      </c>
      <c r="R83" t="str">
        <f t="shared" si="8"/>
        <v>West</v>
      </c>
      <c r="S83" t="str">
        <f t="shared" si="9"/>
        <v>Theft</v>
      </c>
      <c r="T83" t="str">
        <f t="shared" si="10"/>
        <v>SLA Breach</v>
      </c>
      <c r="U83">
        <f t="shared" si="11"/>
        <v>2</v>
      </c>
    </row>
    <row r="84" spans="1:21" x14ac:dyDescent="0.3">
      <c r="A84" t="s">
        <v>338</v>
      </c>
      <c r="B84" t="s">
        <v>339</v>
      </c>
      <c r="C84" t="s">
        <v>340</v>
      </c>
      <c r="D84" t="s">
        <v>53</v>
      </c>
      <c r="E84" t="s">
        <v>18</v>
      </c>
      <c r="F84">
        <v>104219.95</v>
      </c>
      <c r="G84" s="1">
        <v>45836</v>
      </c>
      <c r="H84" s="1">
        <v>45852</v>
      </c>
      <c r="I84" t="s">
        <v>19</v>
      </c>
      <c r="J84">
        <v>16</v>
      </c>
      <c r="K84">
        <v>15</v>
      </c>
      <c r="L84" t="s">
        <v>341</v>
      </c>
      <c r="M84" t="s">
        <v>55</v>
      </c>
      <c r="N84" t="s">
        <v>42</v>
      </c>
      <c r="O84">
        <f t="shared" si="6"/>
        <v>1</v>
      </c>
      <c r="P84" t="str">
        <f t="shared" si="7"/>
        <v>Valid</v>
      </c>
      <c r="Q84" t="str">
        <f>_xlfn.XLOOKUP(B84,Customers!$A:$A,Customers!$C:$C,"Not Found")</f>
        <v>Central</v>
      </c>
      <c r="R84" t="str">
        <f t="shared" si="8"/>
        <v>South</v>
      </c>
      <c r="S84" t="str">
        <f t="shared" si="9"/>
        <v>Hospitalization</v>
      </c>
      <c r="T84" t="str">
        <f t="shared" si="10"/>
        <v>SLA Breach</v>
      </c>
      <c r="U84">
        <f t="shared" si="11"/>
        <v>1</v>
      </c>
    </row>
    <row r="85" spans="1:21" x14ac:dyDescent="0.3">
      <c r="A85" t="s">
        <v>342</v>
      </c>
      <c r="B85" t="s">
        <v>343</v>
      </c>
      <c r="C85" t="s">
        <v>344</v>
      </c>
      <c r="D85" t="s">
        <v>154</v>
      </c>
      <c r="E85" t="s">
        <v>18</v>
      </c>
      <c r="F85">
        <v>36004.19</v>
      </c>
      <c r="G85" s="1">
        <v>45789</v>
      </c>
      <c r="H85" s="1">
        <v>45790</v>
      </c>
      <c r="I85" t="s">
        <v>19</v>
      </c>
      <c r="J85">
        <v>1</v>
      </c>
      <c r="K85">
        <v>10</v>
      </c>
      <c r="L85" t="s">
        <v>345</v>
      </c>
      <c r="M85" t="s">
        <v>21</v>
      </c>
      <c r="N85" t="s">
        <v>30</v>
      </c>
      <c r="O85">
        <f t="shared" si="6"/>
        <v>1</v>
      </c>
      <c r="P85" t="str">
        <f t="shared" si="7"/>
        <v>Valid</v>
      </c>
      <c r="Q85" t="str">
        <f>_xlfn.XLOOKUP(B85,Customers!$A:$A,Customers!$C:$C,"Not Found")</f>
        <v>South</v>
      </c>
      <c r="R85" t="str">
        <f t="shared" si="8"/>
        <v>South</v>
      </c>
      <c r="S85" t="str">
        <f t="shared" si="9"/>
        <v>Vehicle Damage</v>
      </c>
      <c r="T85" t="str">
        <f t="shared" si="10"/>
        <v>Within SLA</v>
      </c>
      <c r="U85">
        <f t="shared" si="11"/>
        <v>0</v>
      </c>
    </row>
    <row r="86" spans="1:21" x14ac:dyDescent="0.3">
      <c r="A86" t="s">
        <v>346</v>
      </c>
      <c r="B86" t="s">
        <v>347</v>
      </c>
      <c r="C86" t="s">
        <v>348</v>
      </c>
      <c r="D86" t="s">
        <v>53</v>
      </c>
      <c r="E86" t="s">
        <v>74</v>
      </c>
      <c r="F86">
        <v>29841.599999999999</v>
      </c>
      <c r="G86" s="1">
        <v>45747</v>
      </c>
      <c r="I86" t="s">
        <v>64</v>
      </c>
      <c r="J86">
        <v>10</v>
      </c>
      <c r="K86">
        <v>15</v>
      </c>
      <c r="L86" t="s">
        <v>349</v>
      </c>
      <c r="M86" t="s">
        <v>55</v>
      </c>
      <c r="N86" t="s">
        <v>30</v>
      </c>
      <c r="O86">
        <f t="shared" si="6"/>
        <v>1</v>
      </c>
      <c r="P86" t="str">
        <f t="shared" si="7"/>
        <v>Valid</v>
      </c>
      <c r="Q86" t="str">
        <f>_xlfn.XLOOKUP(B86,Customers!$A:$A,Customers!$C:$C,"Not Found")</f>
        <v>Central</v>
      </c>
      <c r="R86" t="str">
        <f t="shared" si="8"/>
        <v>East</v>
      </c>
      <c r="S86" t="str">
        <f t="shared" si="9"/>
        <v>Hospitalization</v>
      </c>
      <c r="T86" t="str">
        <f t="shared" si="10"/>
        <v>Within SLA</v>
      </c>
      <c r="U86">
        <f t="shared" si="11"/>
        <v>0</v>
      </c>
    </row>
    <row r="87" spans="1:21" x14ac:dyDescent="0.3">
      <c r="A87" t="s">
        <v>350</v>
      </c>
      <c r="B87" t="s">
        <v>351</v>
      </c>
      <c r="C87" t="s">
        <v>352</v>
      </c>
      <c r="D87" t="s">
        <v>92</v>
      </c>
      <c r="E87" t="s">
        <v>39</v>
      </c>
      <c r="F87">
        <v>25129.43</v>
      </c>
      <c r="G87" s="1">
        <v>45855</v>
      </c>
      <c r="H87" s="1">
        <v>45856</v>
      </c>
      <c r="I87" t="s">
        <v>19</v>
      </c>
      <c r="J87">
        <v>1</v>
      </c>
      <c r="K87">
        <v>7</v>
      </c>
      <c r="L87" t="s">
        <v>353</v>
      </c>
      <c r="M87" t="s">
        <v>94</v>
      </c>
      <c r="N87" t="s">
        <v>30</v>
      </c>
      <c r="O87">
        <f t="shared" si="6"/>
        <v>1</v>
      </c>
      <c r="P87" t="str">
        <f t="shared" si="7"/>
        <v>Valid</v>
      </c>
      <c r="Q87" t="str">
        <f>_xlfn.XLOOKUP(B87,Customers!$A:$A,Customers!$C:$C,"Not Found")</f>
        <v>North</v>
      </c>
      <c r="R87" t="str">
        <f t="shared" si="8"/>
        <v>North</v>
      </c>
      <c r="S87" t="str">
        <f t="shared" si="9"/>
        <v>Baggage Loss</v>
      </c>
      <c r="T87" t="str">
        <f t="shared" si="10"/>
        <v>Within SLA</v>
      </c>
      <c r="U87">
        <f t="shared" si="11"/>
        <v>0</v>
      </c>
    </row>
    <row r="88" spans="1:21" x14ac:dyDescent="0.3">
      <c r="A88" t="s">
        <v>354</v>
      </c>
      <c r="B88" t="s">
        <v>355</v>
      </c>
      <c r="C88" t="s">
        <v>356</v>
      </c>
      <c r="D88" t="s">
        <v>111</v>
      </c>
      <c r="E88" t="s">
        <v>18</v>
      </c>
      <c r="F88">
        <v>94876.35</v>
      </c>
      <c r="G88" s="1">
        <v>45744</v>
      </c>
      <c r="H88" s="1">
        <v>45764</v>
      </c>
      <c r="I88" t="s">
        <v>19</v>
      </c>
      <c r="J88">
        <v>20</v>
      </c>
      <c r="K88">
        <v>12</v>
      </c>
      <c r="L88" t="s">
        <v>345</v>
      </c>
      <c r="M88" t="s">
        <v>49</v>
      </c>
      <c r="N88" t="s">
        <v>42</v>
      </c>
      <c r="O88">
        <f t="shared" si="6"/>
        <v>1</v>
      </c>
      <c r="P88" t="str">
        <f t="shared" si="7"/>
        <v>Valid</v>
      </c>
      <c r="Q88" t="str">
        <f>_xlfn.XLOOKUP(B88,Customers!$A:$A,Customers!$C:$C,"Not Found")</f>
        <v>Central</v>
      </c>
      <c r="R88" t="str">
        <f t="shared" si="8"/>
        <v>South</v>
      </c>
      <c r="S88" t="str">
        <f t="shared" si="9"/>
        <v>Fire</v>
      </c>
      <c r="T88" t="str">
        <f t="shared" si="10"/>
        <v>SLA Breach</v>
      </c>
      <c r="U88">
        <f t="shared" si="11"/>
        <v>8</v>
      </c>
    </row>
    <row r="89" spans="1:21" x14ac:dyDescent="0.3">
      <c r="A89" t="s">
        <v>357</v>
      </c>
      <c r="B89" t="s">
        <v>358</v>
      </c>
      <c r="C89" t="s">
        <v>359</v>
      </c>
      <c r="D89" t="s">
        <v>46</v>
      </c>
      <c r="E89" t="s">
        <v>27</v>
      </c>
      <c r="F89">
        <v>23357.63</v>
      </c>
      <c r="G89" s="1">
        <v>45818</v>
      </c>
      <c r="H89" s="1">
        <v>45819</v>
      </c>
      <c r="I89" t="s">
        <v>19</v>
      </c>
      <c r="J89">
        <v>1</v>
      </c>
      <c r="K89">
        <v>10</v>
      </c>
      <c r="L89" t="s">
        <v>136</v>
      </c>
      <c r="M89" t="s">
        <v>21</v>
      </c>
      <c r="N89" t="s">
        <v>22</v>
      </c>
      <c r="O89">
        <f t="shared" si="6"/>
        <v>1</v>
      </c>
      <c r="P89" t="str">
        <f t="shared" si="7"/>
        <v>Valid</v>
      </c>
      <c r="Q89" t="str">
        <f>_xlfn.XLOOKUP(B89,Customers!$A:$A,Customers!$C:$C,"Not Found")</f>
        <v>Central</v>
      </c>
      <c r="R89" t="str">
        <f t="shared" si="8"/>
        <v>West</v>
      </c>
      <c r="S89" t="str">
        <f t="shared" si="9"/>
        <v>Theft</v>
      </c>
      <c r="T89" t="str">
        <f t="shared" si="10"/>
        <v>Within SLA</v>
      </c>
      <c r="U89">
        <f t="shared" si="11"/>
        <v>0</v>
      </c>
    </row>
    <row r="90" spans="1:21" x14ac:dyDescent="0.3">
      <c r="A90" t="s">
        <v>360</v>
      </c>
      <c r="B90" t="s">
        <v>361</v>
      </c>
      <c r="C90" t="s">
        <v>362</v>
      </c>
      <c r="D90" t="s">
        <v>17</v>
      </c>
      <c r="E90" t="s">
        <v>39</v>
      </c>
      <c r="F90">
        <v>39142.14</v>
      </c>
      <c r="G90" s="1">
        <v>45694</v>
      </c>
      <c r="H90" s="1">
        <v>45705</v>
      </c>
      <c r="I90" t="s">
        <v>19</v>
      </c>
      <c r="J90">
        <v>11</v>
      </c>
      <c r="K90">
        <v>10</v>
      </c>
      <c r="L90" t="s">
        <v>136</v>
      </c>
      <c r="M90" t="s">
        <v>21</v>
      </c>
      <c r="N90" t="s">
        <v>30</v>
      </c>
      <c r="O90">
        <f t="shared" si="6"/>
        <v>1</v>
      </c>
      <c r="P90" t="str">
        <f t="shared" si="7"/>
        <v>Valid</v>
      </c>
      <c r="Q90" t="str">
        <f>_xlfn.XLOOKUP(B90,Customers!$A:$A,Customers!$C:$C,"Not Found")</f>
        <v>West</v>
      </c>
      <c r="R90" t="str">
        <f t="shared" si="8"/>
        <v>North</v>
      </c>
      <c r="S90" t="str">
        <f t="shared" si="9"/>
        <v>Accident</v>
      </c>
      <c r="T90" t="str">
        <f t="shared" si="10"/>
        <v>SLA Breach</v>
      </c>
      <c r="U90">
        <f t="shared" si="11"/>
        <v>1</v>
      </c>
    </row>
    <row r="91" spans="1:21" x14ac:dyDescent="0.3">
      <c r="A91" t="s">
        <v>363</v>
      </c>
      <c r="B91" t="s">
        <v>364</v>
      </c>
      <c r="C91" t="s">
        <v>365</v>
      </c>
      <c r="D91" t="s">
        <v>17</v>
      </c>
      <c r="E91" t="s">
        <v>27</v>
      </c>
      <c r="F91">
        <v>33211.57</v>
      </c>
      <c r="G91" s="1">
        <v>45715</v>
      </c>
      <c r="I91" t="s">
        <v>40</v>
      </c>
      <c r="J91">
        <v>7</v>
      </c>
      <c r="K91">
        <v>10</v>
      </c>
      <c r="L91" t="s">
        <v>366</v>
      </c>
      <c r="M91" t="s">
        <v>21</v>
      </c>
      <c r="N91" t="s">
        <v>30</v>
      </c>
      <c r="O91">
        <f t="shared" si="6"/>
        <v>1</v>
      </c>
      <c r="P91" t="str">
        <f t="shared" si="7"/>
        <v>Valid</v>
      </c>
      <c r="Q91" t="str">
        <f>_xlfn.XLOOKUP(B91,Customers!$A:$A,Customers!$C:$C,"Not Found")</f>
        <v>South</v>
      </c>
      <c r="R91" t="str">
        <f t="shared" si="8"/>
        <v>West</v>
      </c>
      <c r="S91" t="str">
        <f t="shared" si="9"/>
        <v>Accident</v>
      </c>
      <c r="T91" t="str">
        <f t="shared" si="10"/>
        <v>Within SLA</v>
      </c>
      <c r="U91">
        <f t="shared" si="11"/>
        <v>0</v>
      </c>
    </row>
    <row r="92" spans="1:21" x14ac:dyDescent="0.3">
      <c r="A92" t="s">
        <v>367</v>
      </c>
      <c r="B92" t="s">
        <v>368</v>
      </c>
      <c r="C92" t="s">
        <v>369</v>
      </c>
      <c r="D92" t="s">
        <v>111</v>
      </c>
      <c r="E92" t="s">
        <v>39</v>
      </c>
      <c r="F92">
        <v>87199.83</v>
      </c>
      <c r="G92" s="1">
        <v>45960</v>
      </c>
      <c r="I92" t="s">
        <v>40</v>
      </c>
      <c r="J92">
        <v>26</v>
      </c>
      <c r="K92">
        <v>12</v>
      </c>
      <c r="L92" t="s">
        <v>140</v>
      </c>
      <c r="M92" t="s">
        <v>49</v>
      </c>
      <c r="N92" t="s">
        <v>88</v>
      </c>
      <c r="O92">
        <f t="shared" si="6"/>
        <v>1</v>
      </c>
      <c r="P92" t="str">
        <f t="shared" si="7"/>
        <v>Valid</v>
      </c>
      <c r="Q92" t="str">
        <f>_xlfn.XLOOKUP(B92,Customers!$A:$A,Customers!$C:$C,"Not Found")</f>
        <v>South</v>
      </c>
      <c r="R92" t="str">
        <f t="shared" si="8"/>
        <v>North</v>
      </c>
      <c r="S92" t="str">
        <f t="shared" si="9"/>
        <v>Fire</v>
      </c>
      <c r="T92" t="str">
        <f t="shared" si="10"/>
        <v>SLA Breach</v>
      </c>
      <c r="U92">
        <f t="shared" si="11"/>
        <v>14</v>
      </c>
    </row>
    <row r="93" spans="1:21" x14ac:dyDescent="0.3">
      <c r="A93" t="s">
        <v>370</v>
      </c>
      <c r="B93" t="s">
        <v>371</v>
      </c>
      <c r="C93" t="s">
        <v>372</v>
      </c>
      <c r="D93" t="s">
        <v>111</v>
      </c>
      <c r="E93" t="s">
        <v>173</v>
      </c>
      <c r="F93">
        <v>167582.72</v>
      </c>
      <c r="G93" s="1">
        <v>45854</v>
      </c>
      <c r="I93" t="s">
        <v>64</v>
      </c>
      <c r="J93">
        <v>17</v>
      </c>
      <c r="K93">
        <v>12</v>
      </c>
      <c r="L93" t="s">
        <v>373</v>
      </c>
      <c r="M93" t="s">
        <v>49</v>
      </c>
      <c r="N93" t="s">
        <v>30</v>
      </c>
      <c r="O93">
        <f t="shared" si="6"/>
        <v>1</v>
      </c>
      <c r="P93" t="str">
        <f t="shared" si="7"/>
        <v>Valid</v>
      </c>
      <c r="Q93" t="str">
        <f>_xlfn.XLOOKUP(B93,Customers!$A:$A,Customers!$C:$C,"Not Found")</f>
        <v>South</v>
      </c>
      <c r="R93" t="str">
        <f t="shared" si="8"/>
        <v>Central</v>
      </c>
      <c r="S93" t="str">
        <f t="shared" si="9"/>
        <v>Fire</v>
      </c>
      <c r="T93" t="str">
        <f t="shared" si="10"/>
        <v>SLA Breach</v>
      </c>
      <c r="U93">
        <f t="shared" si="11"/>
        <v>5</v>
      </c>
    </row>
    <row r="94" spans="1:21" x14ac:dyDescent="0.3">
      <c r="A94" t="s">
        <v>374</v>
      </c>
      <c r="B94" t="s">
        <v>375</v>
      </c>
      <c r="C94" t="s">
        <v>376</v>
      </c>
      <c r="D94" t="s">
        <v>216</v>
      </c>
      <c r="E94" t="s">
        <v>18</v>
      </c>
      <c r="F94">
        <v>93180.23</v>
      </c>
      <c r="G94" s="1">
        <v>45760</v>
      </c>
      <c r="H94" s="1">
        <v>45778</v>
      </c>
      <c r="I94" t="s">
        <v>19</v>
      </c>
      <c r="J94">
        <v>18</v>
      </c>
      <c r="K94">
        <v>15</v>
      </c>
      <c r="L94" t="s">
        <v>373</v>
      </c>
      <c r="M94" t="s">
        <v>55</v>
      </c>
      <c r="N94" t="s">
        <v>42</v>
      </c>
      <c r="O94">
        <f t="shared" si="6"/>
        <v>1</v>
      </c>
      <c r="P94" t="str">
        <f t="shared" si="7"/>
        <v>Valid</v>
      </c>
      <c r="Q94" t="str">
        <f>_xlfn.XLOOKUP(B94,Customers!$A:$A,Customers!$C:$C,"Not Found")</f>
        <v>North</v>
      </c>
      <c r="R94" t="str">
        <f t="shared" si="8"/>
        <v>South</v>
      </c>
      <c r="S94" t="str">
        <f t="shared" si="9"/>
        <v>Outpatient</v>
      </c>
      <c r="T94" t="str">
        <f t="shared" si="10"/>
        <v>SLA Breach</v>
      </c>
      <c r="U94">
        <f t="shared" si="11"/>
        <v>3</v>
      </c>
    </row>
    <row r="95" spans="1:21" x14ac:dyDescent="0.3">
      <c r="A95" t="s">
        <v>377</v>
      </c>
      <c r="B95" t="s">
        <v>378</v>
      </c>
      <c r="C95" t="s">
        <v>379</v>
      </c>
      <c r="D95" t="s">
        <v>46</v>
      </c>
      <c r="E95" t="s">
        <v>27</v>
      </c>
      <c r="F95">
        <v>63633.8</v>
      </c>
      <c r="G95" s="1">
        <v>45669</v>
      </c>
      <c r="H95" s="1">
        <v>45682</v>
      </c>
      <c r="I95" t="s">
        <v>19</v>
      </c>
      <c r="J95">
        <v>13</v>
      </c>
      <c r="K95">
        <v>10</v>
      </c>
      <c r="L95" t="s">
        <v>65</v>
      </c>
      <c r="M95" t="s">
        <v>21</v>
      </c>
      <c r="N95" t="s">
        <v>30</v>
      </c>
      <c r="O95">
        <f t="shared" si="6"/>
        <v>1</v>
      </c>
      <c r="P95" t="str">
        <f t="shared" si="7"/>
        <v>Valid</v>
      </c>
      <c r="Q95" t="str">
        <f>_xlfn.XLOOKUP(B95,Customers!$A:$A,Customers!$C:$C,"Not Found")</f>
        <v>Central</v>
      </c>
      <c r="R95" t="str">
        <f t="shared" si="8"/>
        <v>West</v>
      </c>
      <c r="S95" t="str">
        <f t="shared" si="9"/>
        <v>Theft</v>
      </c>
      <c r="T95" t="str">
        <f t="shared" si="10"/>
        <v>SLA Breach</v>
      </c>
      <c r="U95">
        <f t="shared" si="11"/>
        <v>3</v>
      </c>
    </row>
    <row r="96" spans="1:21" x14ac:dyDescent="0.3">
      <c r="A96" t="s">
        <v>380</v>
      </c>
      <c r="B96" t="s">
        <v>381</v>
      </c>
      <c r="C96" t="s">
        <v>382</v>
      </c>
      <c r="D96" t="s">
        <v>46</v>
      </c>
      <c r="E96" t="s">
        <v>27</v>
      </c>
      <c r="F96">
        <v>19847.02</v>
      </c>
      <c r="G96" s="1">
        <v>45918</v>
      </c>
      <c r="H96" s="1">
        <v>45929</v>
      </c>
      <c r="I96" t="s">
        <v>19</v>
      </c>
      <c r="J96">
        <v>11</v>
      </c>
      <c r="K96">
        <v>10</v>
      </c>
      <c r="L96" t="s">
        <v>87</v>
      </c>
      <c r="M96" t="s">
        <v>21</v>
      </c>
      <c r="N96" t="s">
        <v>22</v>
      </c>
      <c r="O96">
        <f t="shared" si="6"/>
        <v>1</v>
      </c>
      <c r="P96" t="str">
        <f t="shared" si="7"/>
        <v>Valid</v>
      </c>
      <c r="Q96" t="str">
        <f>_xlfn.XLOOKUP(B96,Customers!$A:$A,Customers!$C:$C,"Not Found")</f>
        <v>West</v>
      </c>
      <c r="R96" t="str">
        <f t="shared" si="8"/>
        <v>West</v>
      </c>
      <c r="S96" t="str">
        <f t="shared" si="9"/>
        <v>Theft</v>
      </c>
      <c r="T96" t="str">
        <f t="shared" si="10"/>
        <v>SLA Breach</v>
      </c>
      <c r="U96">
        <f t="shared" si="11"/>
        <v>1</v>
      </c>
    </row>
    <row r="97" spans="1:21" x14ac:dyDescent="0.3">
      <c r="A97" t="s">
        <v>383</v>
      </c>
      <c r="B97" t="s">
        <v>384</v>
      </c>
      <c r="C97" t="s">
        <v>385</v>
      </c>
      <c r="D97" t="s">
        <v>17</v>
      </c>
      <c r="E97" t="s">
        <v>173</v>
      </c>
      <c r="F97">
        <v>63824.19</v>
      </c>
      <c r="G97" s="1">
        <v>45769</v>
      </c>
      <c r="H97" s="1">
        <v>45792</v>
      </c>
      <c r="I97" t="s">
        <v>19</v>
      </c>
      <c r="J97">
        <v>23</v>
      </c>
      <c r="K97">
        <v>10</v>
      </c>
      <c r="L97" t="s">
        <v>117</v>
      </c>
      <c r="M97" t="s">
        <v>21</v>
      </c>
      <c r="N97" t="s">
        <v>42</v>
      </c>
      <c r="O97">
        <f t="shared" si="6"/>
        <v>1</v>
      </c>
      <c r="P97" t="str">
        <f t="shared" si="7"/>
        <v>Valid</v>
      </c>
      <c r="Q97" t="str">
        <f>_xlfn.XLOOKUP(B97,Customers!$A:$A,Customers!$C:$C,"Not Found")</f>
        <v>South</v>
      </c>
      <c r="R97" t="str">
        <f t="shared" si="8"/>
        <v>Central</v>
      </c>
      <c r="S97" t="str">
        <f t="shared" si="9"/>
        <v>Accident</v>
      </c>
      <c r="T97" t="str">
        <f t="shared" si="10"/>
        <v>SLA Breach</v>
      </c>
      <c r="U97">
        <f t="shared" si="11"/>
        <v>13</v>
      </c>
    </row>
    <row r="98" spans="1:21" x14ac:dyDescent="0.3">
      <c r="A98" t="s">
        <v>386</v>
      </c>
      <c r="B98" t="s">
        <v>24</v>
      </c>
      <c r="C98" t="s">
        <v>387</v>
      </c>
      <c r="D98" t="s">
        <v>216</v>
      </c>
      <c r="E98" t="s">
        <v>74</v>
      </c>
      <c r="F98">
        <v>41909.449999999997</v>
      </c>
      <c r="G98" s="1">
        <v>45810</v>
      </c>
      <c r="H98" s="1">
        <v>45822</v>
      </c>
      <c r="I98" t="s">
        <v>19</v>
      </c>
      <c r="J98">
        <v>12</v>
      </c>
      <c r="K98">
        <v>15</v>
      </c>
      <c r="L98" t="s">
        <v>388</v>
      </c>
      <c r="M98" t="s">
        <v>55</v>
      </c>
      <c r="N98" t="s">
        <v>30</v>
      </c>
      <c r="O98">
        <f t="shared" si="6"/>
        <v>1</v>
      </c>
      <c r="P98" t="str">
        <f t="shared" si="7"/>
        <v>Valid</v>
      </c>
      <c r="Q98" t="str">
        <f>_xlfn.XLOOKUP(B98,Customers!$A:$A,Customers!$C:$C,"Not Found")</f>
        <v>East</v>
      </c>
      <c r="R98" t="str">
        <f t="shared" si="8"/>
        <v>East</v>
      </c>
      <c r="S98" t="str">
        <f t="shared" si="9"/>
        <v>Outpatient</v>
      </c>
      <c r="T98" t="str">
        <f t="shared" si="10"/>
        <v>Within SLA</v>
      </c>
      <c r="U98">
        <f t="shared" si="11"/>
        <v>0</v>
      </c>
    </row>
    <row r="99" spans="1:21" x14ac:dyDescent="0.3">
      <c r="A99" t="s">
        <v>389</v>
      </c>
      <c r="B99" t="s">
        <v>390</v>
      </c>
      <c r="C99" t="s">
        <v>391</v>
      </c>
      <c r="D99" t="s">
        <v>92</v>
      </c>
      <c r="E99" t="s">
        <v>74</v>
      </c>
      <c r="F99">
        <v>9821.61</v>
      </c>
      <c r="G99" s="1">
        <v>45865</v>
      </c>
      <c r="H99" s="1">
        <v>45866</v>
      </c>
      <c r="I99" t="s">
        <v>19</v>
      </c>
      <c r="J99">
        <v>1</v>
      </c>
      <c r="K99">
        <v>7</v>
      </c>
      <c r="L99" t="s">
        <v>48</v>
      </c>
      <c r="M99" t="s">
        <v>94</v>
      </c>
      <c r="N99" t="s">
        <v>30</v>
      </c>
      <c r="O99">
        <f t="shared" si="6"/>
        <v>1</v>
      </c>
      <c r="P99" t="str">
        <f t="shared" si="7"/>
        <v>Valid</v>
      </c>
      <c r="Q99" t="str">
        <f>_xlfn.XLOOKUP(B99,Customers!$A:$A,Customers!$C:$C,"Not Found")</f>
        <v>North</v>
      </c>
      <c r="R99" t="str">
        <f t="shared" si="8"/>
        <v>East</v>
      </c>
      <c r="S99" t="str">
        <f t="shared" si="9"/>
        <v>Baggage Loss</v>
      </c>
      <c r="T99" t="str">
        <f t="shared" si="10"/>
        <v>Within SLA</v>
      </c>
      <c r="U99">
        <f t="shared" si="11"/>
        <v>0</v>
      </c>
    </row>
    <row r="100" spans="1:21" x14ac:dyDescent="0.3">
      <c r="A100" t="s">
        <v>392</v>
      </c>
      <c r="B100" t="s">
        <v>393</v>
      </c>
      <c r="C100" t="s">
        <v>394</v>
      </c>
      <c r="D100" t="s">
        <v>92</v>
      </c>
      <c r="E100" t="s">
        <v>39</v>
      </c>
      <c r="F100">
        <v>53071.29</v>
      </c>
      <c r="G100" s="1">
        <v>45682</v>
      </c>
      <c r="I100" t="s">
        <v>40</v>
      </c>
      <c r="J100">
        <v>6</v>
      </c>
      <c r="K100">
        <v>7</v>
      </c>
      <c r="L100" t="s">
        <v>163</v>
      </c>
      <c r="M100" t="s">
        <v>94</v>
      </c>
      <c r="N100" t="s">
        <v>30</v>
      </c>
      <c r="O100">
        <f t="shared" si="6"/>
        <v>1</v>
      </c>
      <c r="P100" t="str">
        <f t="shared" si="7"/>
        <v>Valid</v>
      </c>
      <c r="Q100" t="str">
        <f>_xlfn.XLOOKUP(B100,Customers!$A:$A,Customers!$C:$C,"Not Found")</f>
        <v>East</v>
      </c>
      <c r="R100" t="str">
        <f t="shared" si="8"/>
        <v>North</v>
      </c>
      <c r="S100" t="str">
        <f t="shared" si="9"/>
        <v>Baggage Loss</v>
      </c>
      <c r="T100" t="str">
        <f t="shared" si="10"/>
        <v>Within SLA</v>
      </c>
      <c r="U100">
        <f t="shared" si="11"/>
        <v>0</v>
      </c>
    </row>
    <row r="101" spans="1:21" x14ac:dyDescent="0.3">
      <c r="A101" t="s">
        <v>395</v>
      </c>
      <c r="B101" t="s">
        <v>396</v>
      </c>
      <c r="C101" t="s">
        <v>397</v>
      </c>
      <c r="D101" t="s">
        <v>46</v>
      </c>
      <c r="E101" t="s">
        <v>74</v>
      </c>
      <c r="F101">
        <v>27364.79</v>
      </c>
      <c r="G101" s="1">
        <v>45866</v>
      </c>
      <c r="H101" s="1">
        <v>45879</v>
      </c>
      <c r="I101" t="s">
        <v>19</v>
      </c>
      <c r="J101">
        <v>13</v>
      </c>
      <c r="K101">
        <v>10</v>
      </c>
      <c r="L101" t="s">
        <v>117</v>
      </c>
      <c r="M101" t="s">
        <v>21</v>
      </c>
      <c r="N101" t="s">
        <v>30</v>
      </c>
      <c r="O101">
        <f t="shared" si="6"/>
        <v>1</v>
      </c>
      <c r="P101" t="str">
        <f t="shared" si="7"/>
        <v>Valid</v>
      </c>
      <c r="Q101" t="str">
        <f>_xlfn.XLOOKUP(B101,Customers!$A:$A,Customers!$C:$C,"Not Found")</f>
        <v>North</v>
      </c>
      <c r="R101" t="str">
        <f t="shared" si="8"/>
        <v>East</v>
      </c>
      <c r="S101" t="str">
        <f t="shared" si="9"/>
        <v>Theft</v>
      </c>
      <c r="T101" t="str">
        <f t="shared" si="10"/>
        <v>SLA Breach</v>
      </c>
      <c r="U101">
        <f t="shared" si="11"/>
        <v>3</v>
      </c>
    </row>
    <row r="102" spans="1:21" x14ac:dyDescent="0.3">
      <c r="A102" t="s">
        <v>398</v>
      </c>
      <c r="B102" t="s">
        <v>399</v>
      </c>
      <c r="C102" t="s">
        <v>400</v>
      </c>
      <c r="D102" t="s">
        <v>111</v>
      </c>
      <c r="E102" t="s">
        <v>74</v>
      </c>
      <c r="F102">
        <v>116938.84</v>
      </c>
      <c r="G102" s="1">
        <v>45991</v>
      </c>
      <c r="H102" s="1">
        <v>45996</v>
      </c>
      <c r="I102" t="s">
        <v>19</v>
      </c>
      <c r="J102">
        <v>5</v>
      </c>
      <c r="K102">
        <v>12</v>
      </c>
      <c r="L102" t="s">
        <v>353</v>
      </c>
      <c r="M102" t="s">
        <v>49</v>
      </c>
      <c r="N102" t="s">
        <v>30</v>
      </c>
      <c r="O102">
        <f t="shared" si="6"/>
        <v>1</v>
      </c>
      <c r="P102" t="str">
        <f t="shared" si="7"/>
        <v>Valid</v>
      </c>
      <c r="Q102" t="str">
        <f>_xlfn.XLOOKUP(B102,Customers!$A:$A,Customers!$C:$C,"Not Found")</f>
        <v>East</v>
      </c>
      <c r="R102" t="str">
        <f t="shared" si="8"/>
        <v>East</v>
      </c>
      <c r="S102" t="str">
        <f t="shared" si="9"/>
        <v>Fire</v>
      </c>
      <c r="T102" t="str">
        <f t="shared" si="10"/>
        <v>Within SLA</v>
      </c>
      <c r="U102">
        <f t="shared" si="11"/>
        <v>0</v>
      </c>
    </row>
    <row r="103" spans="1:21" x14ac:dyDescent="0.3">
      <c r="A103" t="s">
        <v>401</v>
      </c>
      <c r="B103" t="s">
        <v>402</v>
      </c>
      <c r="C103" t="s">
        <v>403</v>
      </c>
      <c r="D103" t="s">
        <v>216</v>
      </c>
      <c r="E103" t="s">
        <v>74</v>
      </c>
      <c r="F103">
        <v>61928.54</v>
      </c>
      <c r="G103" s="1">
        <v>45718</v>
      </c>
      <c r="H103" s="1">
        <v>45733</v>
      </c>
      <c r="I103" t="s">
        <v>19</v>
      </c>
      <c r="J103">
        <v>15</v>
      </c>
      <c r="K103">
        <v>15</v>
      </c>
      <c r="L103" t="s">
        <v>404</v>
      </c>
      <c r="M103" t="s">
        <v>55</v>
      </c>
      <c r="N103" t="s">
        <v>30</v>
      </c>
      <c r="O103">
        <f t="shared" si="6"/>
        <v>1</v>
      </c>
      <c r="P103" t="str">
        <f t="shared" si="7"/>
        <v>Valid</v>
      </c>
      <c r="Q103" t="str">
        <f>_xlfn.XLOOKUP(B103,Customers!$A:$A,Customers!$C:$C,"Not Found")</f>
        <v>West</v>
      </c>
      <c r="R103" t="str">
        <f t="shared" si="8"/>
        <v>East</v>
      </c>
      <c r="S103" t="str">
        <f t="shared" si="9"/>
        <v>Outpatient</v>
      </c>
      <c r="T103" t="str">
        <f t="shared" si="10"/>
        <v>Within SLA</v>
      </c>
      <c r="U103">
        <f t="shared" si="11"/>
        <v>0</v>
      </c>
    </row>
    <row r="104" spans="1:21" x14ac:dyDescent="0.3">
      <c r="A104" t="s">
        <v>405</v>
      </c>
      <c r="B104" t="s">
        <v>406</v>
      </c>
      <c r="C104" t="s">
        <v>407</v>
      </c>
      <c r="D104" t="s">
        <v>92</v>
      </c>
      <c r="E104" t="s">
        <v>39</v>
      </c>
      <c r="F104">
        <v>16141.63</v>
      </c>
      <c r="G104" s="1">
        <v>45970</v>
      </c>
      <c r="H104" s="1">
        <v>45980</v>
      </c>
      <c r="I104" t="s">
        <v>19</v>
      </c>
      <c r="J104">
        <v>10</v>
      </c>
      <c r="K104">
        <v>7</v>
      </c>
      <c r="L104" t="s">
        <v>282</v>
      </c>
      <c r="M104" t="s">
        <v>94</v>
      </c>
      <c r="N104" t="s">
        <v>88</v>
      </c>
      <c r="O104">
        <f t="shared" si="6"/>
        <v>1</v>
      </c>
      <c r="P104" t="str">
        <f t="shared" si="7"/>
        <v>Valid</v>
      </c>
      <c r="Q104" t="str">
        <f>_xlfn.XLOOKUP(B104,Customers!$A:$A,Customers!$C:$C,"Not Found")</f>
        <v>North</v>
      </c>
      <c r="R104" t="str">
        <f t="shared" si="8"/>
        <v>North</v>
      </c>
      <c r="S104" t="str">
        <f t="shared" si="9"/>
        <v>Baggage Loss</v>
      </c>
      <c r="T104" t="str">
        <f t="shared" si="10"/>
        <v>SLA Breach</v>
      </c>
      <c r="U104">
        <f t="shared" si="11"/>
        <v>3</v>
      </c>
    </row>
    <row r="105" spans="1:21" x14ac:dyDescent="0.3">
      <c r="A105" t="s">
        <v>408</v>
      </c>
      <c r="B105" t="s">
        <v>409</v>
      </c>
      <c r="C105" t="s">
        <v>410</v>
      </c>
      <c r="D105" t="s">
        <v>216</v>
      </c>
      <c r="E105" t="s">
        <v>74</v>
      </c>
      <c r="F105">
        <v>187835.85</v>
      </c>
      <c r="G105" s="1">
        <v>45771</v>
      </c>
      <c r="H105" s="1">
        <v>45792</v>
      </c>
      <c r="I105" t="s">
        <v>19</v>
      </c>
      <c r="J105">
        <v>21</v>
      </c>
      <c r="K105">
        <v>15</v>
      </c>
      <c r="L105" t="s">
        <v>411</v>
      </c>
      <c r="M105" t="s">
        <v>55</v>
      </c>
      <c r="N105" t="s">
        <v>30</v>
      </c>
      <c r="O105">
        <f t="shared" si="6"/>
        <v>1</v>
      </c>
      <c r="P105" t="str">
        <f t="shared" si="7"/>
        <v>Valid</v>
      </c>
      <c r="Q105" t="str">
        <f>_xlfn.XLOOKUP(B105,Customers!$A:$A,Customers!$C:$C,"Not Found")</f>
        <v>East</v>
      </c>
      <c r="R105" t="str">
        <f t="shared" si="8"/>
        <v>East</v>
      </c>
      <c r="S105" t="str">
        <f t="shared" si="9"/>
        <v>Outpatient</v>
      </c>
      <c r="T105" t="str">
        <f t="shared" si="10"/>
        <v>SLA Breach</v>
      </c>
      <c r="U105">
        <f t="shared" si="11"/>
        <v>6</v>
      </c>
    </row>
    <row r="106" spans="1:21" x14ac:dyDescent="0.3">
      <c r="A106" t="s">
        <v>412</v>
      </c>
      <c r="B106" t="s">
        <v>413</v>
      </c>
      <c r="C106" t="s">
        <v>414</v>
      </c>
      <c r="D106" t="s">
        <v>59</v>
      </c>
      <c r="E106" t="s">
        <v>74</v>
      </c>
      <c r="F106">
        <v>57532.73</v>
      </c>
      <c r="G106" s="1">
        <v>45660</v>
      </c>
      <c r="H106" s="1">
        <v>45677</v>
      </c>
      <c r="I106" t="s">
        <v>19</v>
      </c>
      <c r="J106">
        <v>17</v>
      </c>
      <c r="K106">
        <v>15</v>
      </c>
      <c r="L106" t="s">
        <v>112</v>
      </c>
      <c r="M106" t="s">
        <v>55</v>
      </c>
      <c r="N106" t="s">
        <v>30</v>
      </c>
      <c r="O106">
        <f t="shared" si="6"/>
        <v>1</v>
      </c>
      <c r="P106" t="str">
        <f t="shared" si="7"/>
        <v>Valid</v>
      </c>
      <c r="Q106" t="str">
        <f>_xlfn.XLOOKUP(B106,Customers!$A:$A,Customers!$C:$C,"Not Found")</f>
        <v>North</v>
      </c>
      <c r="R106" t="str">
        <f t="shared" si="8"/>
        <v>East</v>
      </c>
      <c r="S106" t="str">
        <f t="shared" si="9"/>
        <v>Critical Illness</v>
      </c>
      <c r="T106" t="str">
        <f t="shared" si="10"/>
        <v>SLA Breach</v>
      </c>
      <c r="U106">
        <f t="shared" si="11"/>
        <v>2</v>
      </c>
    </row>
    <row r="107" spans="1:21" x14ac:dyDescent="0.3">
      <c r="A107" t="s">
        <v>415</v>
      </c>
      <c r="B107" t="s">
        <v>416</v>
      </c>
      <c r="C107" t="s">
        <v>417</v>
      </c>
      <c r="D107" t="s">
        <v>53</v>
      </c>
      <c r="E107" t="s">
        <v>74</v>
      </c>
      <c r="F107">
        <v>60129.83</v>
      </c>
      <c r="G107" s="1">
        <v>45810</v>
      </c>
      <c r="H107" s="1">
        <v>45819</v>
      </c>
      <c r="I107" t="s">
        <v>19</v>
      </c>
      <c r="J107">
        <v>9</v>
      </c>
      <c r="K107">
        <v>15</v>
      </c>
      <c r="L107" t="s">
        <v>323</v>
      </c>
      <c r="M107" t="s">
        <v>55</v>
      </c>
      <c r="N107" t="s">
        <v>22</v>
      </c>
      <c r="O107">
        <f t="shared" si="6"/>
        <v>1</v>
      </c>
      <c r="P107" t="str">
        <f t="shared" si="7"/>
        <v>Valid</v>
      </c>
      <c r="Q107" t="str">
        <f>_xlfn.XLOOKUP(B107,Customers!$A:$A,Customers!$C:$C,"Not Found")</f>
        <v>East</v>
      </c>
      <c r="R107" t="str">
        <f t="shared" si="8"/>
        <v>East</v>
      </c>
      <c r="S107" t="str">
        <f t="shared" si="9"/>
        <v>Hospitalization</v>
      </c>
      <c r="T107" t="str">
        <f t="shared" si="10"/>
        <v>Within SLA</v>
      </c>
      <c r="U107">
        <f t="shared" si="11"/>
        <v>0</v>
      </c>
    </row>
    <row r="108" spans="1:21" x14ac:dyDescent="0.3">
      <c r="A108" t="s">
        <v>418</v>
      </c>
      <c r="B108" t="s">
        <v>419</v>
      </c>
      <c r="C108" t="s">
        <v>420</v>
      </c>
      <c r="D108" t="s">
        <v>216</v>
      </c>
      <c r="E108" t="s">
        <v>27</v>
      </c>
      <c r="F108">
        <v>52714.77</v>
      </c>
      <c r="G108" s="1">
        <v>45725</v>
      </c>
      <c r="H108" s="1">
        <v>45737</v>
      </c>
      <c r="I108" t="s">
        <v>19</v>
      </c>
      <c r="J108">
        <v>12</v>
      </c>
      <c r="K108">
        <v>15</v>
      </c>
      <c r="L108" t="s">
        <v>183</v>
      </c>
      <c r="M108" t="s">
        <v>55</v>
      </c>
      <c r="N108" t="s">
        <v>30</v>
      </c>
      <c r="O108">
        <f t="shared" si="6"/>
        <v>1</v>
      </c>
      <c r="P108" t="str">
        <f t="shared" si="7"/>
        <v>Valid</v>
      </c>
      <c r="Q108" t="str">
        <f>_xlfn.XLOOKUP(B108,Customers!$A:$A,Customers!$C:$C,"Not Found")</f>
        <v>West</v>
      </c>
      <c r="R108" t="str">
        <f t="shared" si="8"/>
        <v>West</v>
      </c>
      <c r="S108" t="str">
        <f t="shared" si="9"/>
        <v>Outpatient</v>
      </c>
      <c r="T108" t="str">
        <f t="shared" si="10"/>
        <v>Within SLA</v>
      </c>
      <c r="U108">
        <f t="shared" si="11"/>
        <v>0</v>
      </c>
    </row>
    <row r="109" spans="1:21" x14ac:dyDescent="0.3">
      <c r="A109" t="s">
        <v>421</v>
      </c>
      <c r="B109" t="s">
        <v>422</v>
      </c>
      <c r="C109" t="s">
        <v>423</v>
      </c>
      <c r="D109" t="s">
        <v>46</v>
      </c>
      <c r="E109" t="s">
        <v>18</v>
      </c>
      <c r="F109">
        <v>72872.820000000007</v>
      </c>
      <c r="G109" s="1">
        <v>45795</v>
      </c>
      <c r="H109" s="1">
        <v>45804</v>
      </c>
      <c r="I109" t="s">
        <v>19</v>
      </c>
      <c r="J109">
        <v>9</v>
      </c>
      <c r="K109">
        <v>10</v>
      </c>
      <c r="L109" t="s">
        <v>140</v>
      </c>
      <c r="M109" t="s">
        <v>21</v>
      </c>
      <c r="N109" t="s">
        <v>30</v>
      </c>
      <c r="O109">
        <f t="shared" si="6"/>
        <v>1</v>
      </c>
      <c r="P109" t="str">
        <f t="shared" si="7"/>
        <v>Valid</v>
      </c>
      <c r="Q109" t="str">
        <f>_xlfn.XLOOKUP(B109,Customers!$A:$A,Customers!$C:$C,"Not Found")</f>
        <v>North</v>
      </c>
      <c r="R109" t="str">
        <f t="shared" si="8"/>
        <v>South</v>
      </c>
      <c r="S109" t="str">
        <f t="shared" si="9"/>
        <v>Theft</v>
      </c>
      <c r="T109" t="str">
        <f t="shared" si="10"/>
        <v>Within SLA</v>
      </c>
      <c r="U109">
        <f t="shared" si="11"/>
        <v>0</v>
      </c>
    </row>
    <row r="110" spans="1:21" x14ac:dyDescent="0.3">
      <c r="A110" t="s">
        <v>424</v>
      </c>
      <c r="B110" t="s">
        <v>425</v>
      </c>
      <c r="C110" t="s">
        <v>426</v>
      </c>
      <c r="D110" t="s">
        <v>46</v>
      </c>
      <c r="E110" t="s">
        <v>74</v>
      </c>
      <c r="F110">
        <v>58598.19</v>
      </c>
      <c r="G110" s="1">
        <v>45714</v>
      </c>
      <c r="H110" s="1">
        <v>45742</v>
      </c>
      <c r="I110" t="s">
        <v>19</v>
      </c>
      <c r="J110">
        <v>28</v>
      </c>
      <c r="K110">
        <v>10</v>
      </c>
      <c r="L110" t="s">
        <v>427</v>
      </c>
      <c r="M110" t="s">
        <v>21</v>
      </c>
      <c r="N110" t="s">
        <v>88</v>
      </c>
      <c r="O110">
        <f t="shared" si="6"/>
        <v>1</v>
      </c>
      <c r="P110" t="str">
        <f t="shared" si="7"/>
        <v>Valid</v>
      </c>
      <c r="Q110" t="str">
        <f>_xlfn.XLOOKUP(B110,Customers!$A:$A,Customers!$C:$C,"Not Found")</f>
        <v>North</v>
      </c>
      <c r="R110" t="str">
        <f t="shared" si="8"/>
        <v>East</v>
      </c>
      <c r="S110" t="str">
        <f t="shared" si="9"/>
        <v>Theft</v>
      </c>
      <c r="T110" t="str">
        <f t="shared" si="10"/>
        <v>SLA Breach</v>
      </c>
      <c r="U110">
        <f t="shared" si="11"/>
        <v>18</v>
      </c>
    </row>
    <row r="111" spans="1:21" x14ac:dyDescent="0.3">
      <c r="A111" t="s">
        <v>428</v>
      </c>
      <c r="B111" t="s">
        <v>429</v>
      </c>
      <c r="C111" t="s">
        <v>430</v>
      </c>
      <c r="D111" t="s">
        <v>46</v>
      </c>
      <c r="E111" t="s">
        <v>18</v>
      </c>
      <c r="F111">
        <v>41190.86</v>
      </c>
      <c r="G111" s="1">
        <v>45886</v>
      </c>
      <c r="H111" s="1">
        <v>45901</v>
      </c>
      <c r="I111" t="s">
        <v>19</v>
      </c>
      <c r="J111">
        <v>15</v>
      </c>
      <c r="K111">
        <v>10</v>
      </c>
      <c r="L111" t="s">
        <v>431</v>
      </c>
      <c r="M111" t="s">
        <v>21</v>
      </c>
      <c r="N111" t="s">
        <v>42</v>
      </c>
      <c r="O111">
        <f t="shared" si="6"/>
        <v>1</v>
      </c>
      <c r="P111" t="str">
        <f t="shared" si="7"/>
        <v>Valid</v>
      </c>
      <c r="Q111" t="str">
        <f>_xlfn.XLOOKUP(B111,Customers!$A:$A,Customers!$C:$C,"Not Found")</f>
        <v>North</v>
      </c>
      <c r="R111" t="str">
        <f t="shared" si="8"/>
        <v>South</v>
      </c>
      <c r="S111" t="str">
        <f t="shared" si="9"/>
        <v>Theft</v>
      </c>
      <c r="T111" t="str">
        <f t="shared" si="10"/>
        <v>SLA Breach</v>
      </c>
      <c r="U111">
        <f t="shared" si="11"/>
        <v>5</v>
      </c>
    </row>
    <row r="112" spans="1:21" x14ac:dyDescent="0.3">
      <c r="A112" t="s">
        <v>432</v>
      </c>
      <c r="B112" t="s">
        <v>433</v>
      </c>
      <c r="C112" t="s">
        <v>434</v>
      </c>
      <c r="D112" t="s">
        <v>17</v>
      </c>
      <c r="E112" t="s">
        <v>27</v>
      </c>
      <c r="F112">
        <v>35683.25</v>
      </c>
      <c r="G112" s="1">
        <v>45779</v>
      </c>
      <c r="H112" s="1">
        <v>45791</v>
      </c>
      <c r="I112" t="s">
        <v>19</v>
      </c>
      <c r="J112">
        <v>12</v>
      </c>
      <c r="K112">
        <v>10</v>
      </c>
      <c r="L112" t="s">
        <v>75</v>
      </c>
      <c r="M112" t="s">
        <v>21</v>
      </c>
      <c r="N112" t="s">
        <v>30</v>
      </c>
      <c r="O112">
        <f t="shared" si="6"/>
        <v>1</v>
      </c>
      <c r="P112" t="str">
        <f t="shared" si="7"/>
        <v>Valid</v>
      </c>
      <c r="Q112" t="str">
        <f>_xlfn.XLOOKUP(B112,Customers!$A:$A,Customers!$C:$C,"Not Found")</f>
        <v>East</v>
      </c>
      <c r="R112" t="str">
        <f t="shared" si="8"/>
        <v>West</v>
      </c>
      <c r="S112" t="str">
        <f t="shared" si="9"/>
        <v>Accident</v>
      </c>
      <c r="T112" t="str">
        <f t="shared" si="10"/>
        <v>SLA Breach</v>
      </c>
      <c r="U112">
        <f t="shared" si="11"/>
        <v>2</v>
      </c>
    </row>
    <row r="113" spans="1:21" x14ac:dyDescent="0.3">
      <c r="A113" t="s">
        <v>435</v>
      </c>
      <c r="B113" t="s">
        <v>436</v>
      </c>
      <c r="C113" t="s">
        <v>437</v>
      </c>
      <c r="D113" t="s">
        <v>216</v>
      </c>
      <c r="E113" t="s">
        <v>27</v>
      </c>
      <c r="F113">
        <v>82746.47</v>
      </c>
      <c r="G113" s="1">
        <v>45905</v>
      </c>
      <c r="H113" s="1">
        <v>45908</v>
      </c>
      <c r="I113" t="s">
        <v>19</v>
      </c>
      <c r="J113">
        <v>3</v>
      </c>
      <c r="K113">
        <v>15</v>
      </c>
      <c r="L113" t="s">
        <v>132</v>
      </c>
      <c r="M113" t="s">
        <v>55</v>
      </c>
      <c r="N113" t="s">
        <v>22</v>
      </c>
      <c r="O113">
        <f t="shared" si="6"/>
        <v>1</v>
      </c>
      <c r="P113" t="str">
        <f t="shared" si="7"/>
        <v>Valid</v>
      </c>
      <c r="Q113" t="str">
        <f>_xlfn.XLOOKUP(B113,Customers!$A:$A,Customers!$C:$C,"Not Found")</f>
        <v>South</v>
      </c>
      <c r="R113" t="str">
        <f t="shared" si="8"/>
        <v>West</v>
      </c>
      <c r="S113" t="str">
        <f t="shared" si="9"/>
        <v>Outpatient</v>
      </c>
      <c r="T113" t="str">
        <f t="shared" si="10"/>
        <v>Within SLA</v>
      </c>
      <c r="U113">
        <f t="shared" si="11"/>
        <v>0</v>
      </c>
    </row>
    <row r="114" spans="1:21" x14ac:dyDescent="0.3">
      <c r="A114" t="s">
        <v>438</v>
      </c>
      <c r="B114" t="s">
        <v>439</v>
      </c>
      <c r="C114" t="s">
        <v>440</v>
      </c>
      <c r="D114" t="s">
        <v>216</v>
      </c>
      <c r="E114" t="s">
        <v>18</v>
      </c>
      <c r="F114">
        <v>55694.9</v>
      </c>
      <c r="G114" s="1">
        <v>45728</v>
      </c>
      <c r="H114" s="1">
        <v>45738</v>
      </c>
      <c r="I114" t="s">
        <v>19</v>
      </c>
      <c r="J114">
        <v>10</v>
      </c>
      <c r="K114">
        <v>15</v>
      </c>
      <c r="L114" t="s">
        <v>204</v>
      </c>
      <c r="M114" t="s">
        <v>55</v>
      </c>
      <c r="N114" t="s">
        <v>30</v>
      </c>
      <c r="O114">
        <f t="shared" si="6"/>
        <v>1</v>
      </c>
      <c r="P114" t="str">
        <f t="shared" si="7"/>
        <v>Valid</v>
      </c>
      <c r="Q114" t="str">
        <f>_xlfn.XLOOKUP(B114,Customers!$A:$A,Customers!$C:$C,"Not Found")</f>
        <v>South</v>
      </c>
      <c r="R114" t="str">
        <f t="shared" si="8"/>
        <v>South</v>
      </c>
      <c r="S114" t="str">
        <f t="shared" si="9"/>
        <v>Outpatient</v>
      </c>
      <c r="T114" t="str">
        <f t="shared" si="10"/>
        <v>Within SLA</v>
      </c>
      <c r="U114">
        <f t="shared" si="11"/>
        <v>0</v>
      </c>
    </row>
    <row r="115" spans="1:21" x14ac:dyDescent="0.3">
      <c r="A115" t="s">
        <v>441</v>
      </c>
      <c r="B115" t="s">
        <v>442</v>
      </c>
      <c r="C115" t="s">
        <v>443</v>
      </c>
      <c r="D115" t="s">
        <v>46</v>
      </c>
      <c r="E115" t="s">
        <v>18</v>
      </c>
      <c r="F115">
        <v>199401.44</v>
      </c>
      <c r="G115" s="1">
        <v>45671</v>
      </c>
      <c r="H115" s="1">
        <v>45686</v>
      </c>
      <c r="I115" t="s">
        <v>19</v>
      </c>
      <c r="J115">
        <v>15</v>
      </c>
      <c r="K115">
        <v>10</v>
      </c>
      <c r="L115" t="s">
        <v>41</v>
      </c>
      <c r="M115" t="s">
        <v>21</v>
      </c>
      <c r="N115" t="s">
        <v>30</v>
      </c>
      <c r="O115">
        <f t="shared" si="6"/>
        <v>1</v>
      </c>
      <c r="P115" t="str">
        <f t="shared" si="7"/>
        <v>Valid</v>
      </c>
      <c r="Q115" t="str">
        <f>_xlfn.XLOOKUP(B115,Customers!$A:$A,Customers!$C:$C,"Not Found")</f>
        <v>West</v>
      </c>
      <c r="R115" t="str">
        <f t="shared" si="8"/>
        <v>South</v>
      </c>
      <c r="S115" t="str">
        <f t="shared" si="9"/>
        <v>Theft</v>
      </c>
      <c r="T115" t="str">
        <f t="shared" si="10"/>
        <v>SLA Breach</v>
      </c>
      <c r="U115">
        <f t="shared" si="11"/>
        <v>5</v>
      </c>
    </row>
    <row r="116" spans="1:21" x14ac:dyDescent="0.3">
      <c r="A116" t="s">
        <v>444</v>
      </c>
      <c r="B116" t="s">
        <v>445</v>
      </c>
      <c r="C116" t="s">
        <v>446</v>
      </c>
      <c r="D116" t="s">
        <v>216</v>
      </c>
      <c r="E116" t="s">
        <v>27</v>
      </c>
      <c r="F116">
        <v>60409.87</v>
      </c>
      <c r="G116" s="1">
        <v>45766</v>
      </c>
      <c r="H116" s="1">
        <v>45776</v>
      </c>
      <c r="I116" t="s">
        <v>19</v>
      </c>
      <c r="J116">
        <v>10</v>
      </c>
      <c r="K116">
        <v>15</v>
      </c>
      <c r="L116" t="s">
        <v>41</v>
      </c>
      <c r="M116" t="s">
        <v>55</v>
      </c>
      <c r="N116" t="s">
        <v>30</v>
      </c>
      <c r="O116">
        <f t="shared" si="6"/>
        <v>1</v>
      </c>
      <c r="P116" t="str">
        <f t="shared" si="7"/>
        <v>Valid</v>
      </c>
      <c r="Q116" t="str">
        <f>_xlfn.XLOOKUP(B116,Customers!$A:$A,Customers!$C:$C,"Not Found")</f>
        <v>East</v>
      </c>
      <c r="R116" t="str">
        <f t="shared" si="8"/>
        <v>West</v>
      </c>
      <c r="S116" t="str">
        <f t="shared" si="9"/>
        <v>Outpatient</v>
      </c>
      <c r="T116" t="str">
        <f t="shared" si="10"/>
        <v>Within SLA</v>
      </c>
      <c r="U116">
        <f t="shared" si="11"/>
        <v>0</v>
      </c>
    </row>
    <row r="117" spans="1:21" x14ac:dyDescent="0.3">
      <c r="A117" t="s">
        <v>447</v>
      </c>
      <c r="B117" t="s">
        <v>448</v>
      </c>
      <c r="C117" t="s">
        <v>449</v>
      </c>
      <c r="D117" t="s">
        <v>116</v>
      </c>
      <c r="E117" t="s">
        <v>27</v>
      </c>
      <c r="F117">
        <v>37278.39</v>
      </c>
      <c r="G117" s="1">
        <v>45906</v>
      </c>
      <c r="H117" s="1">
        <v>45912</v>
      </c>
      <c r="I117" t="s">
        <v>19</v>
      </c>
      <c r="J117">
        <v>6</v>
      </c>
      <c r="K117">
        <v>7</v>
      </c>
      <c r="L117" t="s">
        <v>450</v>
      </c>
      <c r="M117" t="s">
        <v>94</v>
      </c>
      <c r="N117" t="s">
        <v>30</v>
      </c>
      <c r="O117">
        <f t="shared" si="6"/>
        <v>1</v>
      </c>
      <c r="P117" t="str">
        <f t="shared" si="7"/>
        <v>Valid</v>
      </c>
      <c r="Q117" t="str">
        <f>_xlfn.XLOOKUP(B117,Customers!$A:$A,Customers!$C:$C,"Not Found")</f>
        <v>East</v>
      </c>
      <c r="R117" t="str">
        <f t="shared" si="8"/>
        <v>West</v>
      </c>
      <c r="S117" t="str">
        <f t="shared" si="9"/>
        <v>Medical Emergency</v>
      </c>
      <c r="T117" t="str">
        <f t="shared" si="10"/>
        <v>Within SLA</v>
      </c>
      <c r="U117">
        <f t="shared" si="11"/>
        <v>0</v>
      </c>
    </row>
    <row r="118" spans="1:21" x14ac:dyDescent="0.3">
      <c r="A118" t="s">
        <v>451</v>
      </c>
      <c r="B118" t="s">
        <v>452</v>
      </c>
      <c r="C118" t="s">
        <v>453</v>
      </c>
      <c r="D118" t="s">
        <v>102</v>
      </c>
      <c r="E118" t="s">
        <v>39</v>
      </c>
      <c r="F118">
        <v>282776.23</v>
      </c>
      <c r="G118" s="1">
        <v>45986</v>
      </c>
      <c r="I118" t="s">
        <v>40</v>
      </c>
      <c r="J118">
        <v>15</v>
      </c>
      <c r="K118">
        <v>20</v>
      </c>
      <c r="L118" t="s">
        <v>204</v>
      </c>
      <c r="M118" t="s">
        <v>29</v>
      </c>
      <c r="N118" t="s">
        <v>30</v>
      </c>
      <c r="O118">
        <f t="shared" si="6"/>
        <v>1</v>
      </c>
      <c r="P118" t="str">
        <f t="shared" si="7"/>
        <v>Valid</v>
      </c>
      <c r="Q118" t="str">
        <f>_xlfn.XLOOKUP(B118,Customers!$A:$A,Customers!$C:$C,"Not Found")</f>
        <v>West</v>
      </c>
      <c r="R118" t="str">
        <f t="shared" si="8"/>
        <v>North</v>
      </c>
      <c r="S118" t="str">
        <f t="shared" si="9"/>
        <v>Maturity</v>
      </c>
      <c r="T118" t="str">
        <f t="shared" si="10"/>
        <v>Within SLA</v>
      </c>
      <c r="U118">
        <f t="shared" si="11"/>
        <v>0</v>
      </c>
    </row>
    <row r="119" spans="1:21" x14ac:dyDescent="0.3">
      <c r="A119" t="s">
        <v>454</v>
      </c>
      <c r="B119" t="s">
        <v>455</v>
      </c>
      <c r="C119" t="s">
        <v>456</v>
      </c>
      <c r="D119" t="s">
        <v>216</v>
      </c>
      <c r="E119" t="s">
        <v>18</v>
      </c>
      <c r="F119">
        <v>70438.45</v>
      </c>
      <c r="G119" s="1">
        <v>45951</v>
      </c>
      <c r="H119" s="1">
        <v>45971</v>
      </c>
      <c r="I119" t="s">
        <v>19</v>
      </c>
      <c r="J119">
        <v>20</v>
      </c>
      <c r="K119">
        <v>15</v>
      </c>
      <c r="L119" t="s">
        <v>107</v>
      </c>
      <c r="M119" t="s">
        <v>55</v>
      </c>
      <c r="N119" t="s">
        <v>30</v>
      </c>
      <c r="O119">
        <f t="shared" si="6"/>
        <v>1</v>
      </c>
      <c r="P119" t="str">
        <f t="shared" si="7"/>
        <v>Valid</v>
      </c>
      <c r="Q119" t="str">
        <f>_xlfn.XLOOKUP(B119,Customers!$A:$A,Customers!$C:$C,"Not Found")</f>
        <v>North</v>
      </c>
      <c r="R119" t="str">
        <f t="shared" si="8"/>
        <v>South</v>
      </c>
      <c r="S119" t="str">
        <f t="shared" si="9"/>
        <v>Outpatient</v>
      </c>
      <c r="T119" t="str">
        <f t="shared" si="10"/>
        <v>SLA Breach</v>
      </c>
      <c r="U119">
        <f t="shared" si="11"/>
        <v>5</v>
      </c>
    </row>
    <row r="120" spans="1:21" x14ac:dyDescent="0.3">
      <c r="A120" t="s">
        <v>457</v>
      </c>
      <c r="B120" t="s">
        <v>458</v>
      </c>
      <c r="C120" t="s">
        <v>459</v>
      </c>
      <c r="D120" t="s">
        <v>53</v>
      </c>
      <c r="E120" t="s">
        <v>18</v>
      </c>
      <c r="F120">
        <v>152506.38</v>
      </c>
      <c r="G120" s="1">
        <v>45660</v>
      </c>
      <c r="H120" s="1">
        <v>45679</v>
      </c>
      <c r="I120" t="s">
        <v>19</v>
      </c>
      <c r="J120">
        <v>19</v>
      </c>
      <c r="K120">
        <v>15</v>
      </c>
      <c r="L120" t="s">
        <v>48</v>
      </c>
      <c r="M120" t="s">
        <v>55</v>
      </c>
      <c r="N120" t="s">
        <v>42</v>
      </c>
      <c r="O120">
        <f t="shared" si="6"/>
        <v>1</v>
      </c>
      <c r="P120" t="str">
        <f t="shared" si="7"/>
        <v>Valid</v>
      </c>
      <c r="Q120" t="str">
        <f>_xlfn.XLOOKUP(B120,Customers!$A:$A,Customers!$C:$C,"Not Found")</f>
        <v>West</v>
      </c>
      <c r="R120" t="str">
        <f t="shared" si="8"/>
        <v>South</v>
      </c>
      <c r="S120" t="str">
        <f t="shared" si="9"/>
        <v>Hospitalization</v>
      </c>
      <c r="T120" t="str">
        <f t="shared" si="10"/>
        <v>SLA Breach</v>
      </c>
      <c r="U120">
        <f t="shared" si="11"/>
        <v>4</v>
      </c>
    </row>
    <row r="121" spans="1:21" x14ac:dyDescent="0.3">
      <c r="A121" t="s">
        <v>460</v>
      </c>
      <c r="B121" t="s">
        <v>461</v>
      </c>
      <c r="C121" t="s">
        <v>462</v>
      </c>
      <c r="D121" t="s">
        <v>59</v>
      </c>
      <c r="E121" t="s">
        <v>27</v>
      </c>
      <c r="F121">
        <v>123937.14</v>
      </c>
      <c r="G121" s="1">
        <v>45963</v>
      </c>
      <c r="H121" s="1">
        <v>45969</v>
      </c>
      <c r="I121" t="s">
        <v>19</v>
      </c>
      <c r="J121">
        <v>6</v>
      </c>
      <c r="K121">
        <v>15</v>
      </c>
      <c r="L121" t="s">
        <v>223</v>
      </c>
      <c r="M121" t="s">
        <v>55</v>
      </c>
      <c r="N121" t="s">
        <v>30</v>
      </c>
      <c r="O121">
        <f t="shared" si="6"/>
        <v>1</v>
      </c>
      <c r="P121" t="str">
        <f t="shared" si="7"/>
        <v>Valid</v>
      </c>
      <c r="Q121" t="str">
        <f>_xlfn.XLOOKUP(B121,Customers!$A:$A,Customers!$C:$C,"Not Found")</f>
        <v>West</v>
      </c>
      <c r="R121" t="str">
        <f t="shared" si="8"/>
        <v>West</v>
      </c>
      <c r="S121" t="str">
        <f t="shared" si="9"/>
        <v>Critical Illness</v>
      </c>
      <c r="T121" t="str">
        <f t="shared" si="10"/>
        <v>Within SLA</v>
      </c>
      <c r="U121">
        <f t="shared" si="11"/>
        <v>0</v>
      </c>
    </row>
    <row r="122" spans="1:21" x14ac:dyDescent="0.3">
      <c r="A122" t="s">
        <v>463</v>
      </c>
      <c r="B122" t="s">
        <v>464</v>
      </c>
      <c r="C122" t="s">
        <v>465</v>
      </c>
      <c r="D122" t="s">
        <v>154</v>
      </c>
      <c r="E122" t="s">
        <v>39</v>
      </c>
      <c r="F122">
        <v>93598.36</v>
      </c>
      <c r="G122" s="1">
        <v>45791</v>
      </c>
      <c r="H122" s="1">
        <v>45818</v>
      </c>
      <c r="I122" t="s">
        <v>19</v>
      </c>
      <c r="J122">
        <v>27</v>
      </c>
      <c r="K122">
        <v>10</v>
      </c>
      <c r="L122" t="s">
        <v>349</v>
      </c>
      <c r="M122" t="s">
        <v>21</v>
      </c>
      <c r="N122" t="s">
        <v>88</v>
      </c>
      <c r="O122">
        <f t="shared" si="6"/>
        <v>1</v>
      </c>
      <c r="P122" t="str">
        <f t="shared" si="7"/>
        <v>Valid</v>
      </c>
      <c r="Q122" t="str">
        <f>_xlfn.XLOOKUP(B122,Customers!$A:$A,Customers!$C:$C,"Not Found")</f>
        <v>South</v>
      </c>
      <c r="R122" t="str">
        <f t="shared" si="8"/>
        <v>North</v>
      </c>
      <c r="S122" t="str">
        <f t="shared" si="9"/>
        <v>Vehicle Damage</v>
      </c>
      <c r="T122" t="str">
        <f t="shared" si="10"/>
        <v>SLA Breach</v>
      </c>
      <c r="U122">
        <f t="shared" si="11"/>
        <v>17</v>
      </c>
    </row>
    <row r="123" spans="1:21" x14ac:dyDescent="0.3">
      <c r="A123" t="s">
        <v>466</v>
      </c>
      <c r="B123" t="s">
        <v>467</v>
      </c>
      <c r="C123" t="s">
        <v>468</v>
      </c>
      <c r="D123" t="s">
        <v>216</v>
      </c>
      <c r="E123" t="s">
        <v>27</v>
      </c>
      <c r="F123">
        <v>121520.88</v>
      </c>
      <c r="G123" s="1">
        <v>45676</v>
      </c>
      <c r="I123" t="s">
        <v>64</v>
      </c>
      <c r="J123">
        <v>12</v>
      </c>
      <c r="K123">
        <v>15</v>
      </c>
      <c r="L123" t="s">
        <v>227</v>
      </c>
      <c r="M123" t="s">
        <v>55</v>
      </c>
      <c r="N123" t="s">
        <v>30</v>
      </c>
      <c r="O123">
        <f t="shared" si="6"/>
        <v>1</v>
      </c>
      <c r="P123" t="str">
        <f t="shared" si="7"/>
        <v>Valid</v>
      </c>
      <c r="Q123" t="str">
        <f>_xlfn.XLOOKUP(B123,Customers!$A:$A,Customers!$C:$C,"Not Found")</f>
        <v>North</v>
      </c>
      <c r="R123" t="str">
        <f t="shared" si="8"/>
        <v>West</v>
      </c>
      <c r="S123" t="str">
        <f t="shared" si="9"/>
        <v>Outpatient</v>
      </c>
      <c r="T123" t="str">
        <f t="shared" si="10"/>
        <v>Within SLA</v>
      </c>
      <c r="U123">
        <f t="shared" si="11"/>
        <v>0</v>
      </c>
    </row>
    <row r="124" spans="1:21" x14ac:dyDescent="0.3">
      <c r="A124" t="s">
        <v>469</v>
      </c>
      <c r="B124" t="s">
        <v>470</v>
      </c>
      <c r="C124" t="s">
        <v>471</v>
      </c>
      <c r="D124" t="s">
        <v>92</v>
      </c>
      <c r="E124" t="s">
        <v>27</v>
      </c>
      <c r="F124">
        <v>10505.02</v>
      </c>
      <c r="G124" s="1">
        <v>45737</v>
      </c>
      <c r="H124" s="1">
        <v>45752</v>
      </c>
      <c r="I124" t="s">
        <v>19</v>
      </c>
      <c r="J124">
        <v>15</v>
      </c>
      <c r="K124">
        <v>7</v>
      </c>
      <c r="L124" t="s">
        <v>204</v>
      </c>
      <c r="M124" t="s">
        <v>94</v>
      </c>
      <c r="N124" t="s">
        <v>42</v>
      </c>
      <c r="O124">
        <f t="shared" si="6"/>
        <v>1</v>
      </c>
      <c r="P124" t="str">
        <f t="shared" si="7"/>
        <v>Valid</v>
      </c>
      <c r="Q124" t="str">
        <f>_xlfn.XLOOKUP(B124,Customers!$A:$A,Customers!$C:$C,"Not Found")</f>
        <v>North</v>
      </c>
      <c r="R124" t="str">
        <f t="shared" si="8"/>
        <v>West</v>
      </c>
      <c r="S124" t="str">
        <f t="shared" si="9"/>
        <v>Baggage Loss</v>
      </c>
      <c r="T124" t="str">
        <f t="shared" si="10"/>
        <v>SLA Breach</v>
      </c>
      <c r="U124">
        <f t="shared" si="11"/>
        <v>8</v>
      </c>
    </row>
    <row r="125" spans="1:21" x14ac:dyDescent="0.3">
      <c r="A125" t="s">
        <v>472</v>
      </c>
      <c r="B125" t="s">
        <v>473</v>
      </c>
      <c r="C125" t="s">
        <v>474</v>
      </c>
      <c r="D125" t="s">
        <v>216</v>
      </c>
      <c r="E125" t="s">
        <v>27</v>
      </c>
      <c r="F125">
        <v>113192.88</v>
      </c>
      <c r="G125" s="1">
        <v>45953</v>
      </c>
      <c r="H125" s="1">
        <v>45968</v>
      </c>
      <c r="I125" t="s">
        <v>19</v>
      </c>
      <c r="J125">
        <v>15</v>
      </c>
      <c r="K125">
        <v>15</v>
      </c>
      <c r="L125" t="s">
        <v>296</v>
      </c>
      <c r="M125" t="s">
        <v>55</v>
      </c>
      <c r="N125" t="s">
        <v>30</v>
      </c>
      <c r="O125">
        <f t="shared" si="6"/>
        <v>1</v>
      </c>
      <c r="P125" t="str">
        <f t="shared" si="7"/>
        <v>Valid</v>
      </c>
      <c r="Q125" t="str">
        <f>_xlfn.XLOOKUP(B125,Customers!$A:$A,Customers!$C:$C,"Not Found")</f>
        <v>North</v>
      </c>
      <c r="R125" t="str">
        <f t="shared" si="8"/>
        <v>West</v>
      </c>
      <c r="S125" t="str">
        <f t="shared" si="9"/>
        <v>Outpatient</v>
      </c>
      <c r="T125" t="str">
        <f t="shared" si="10"/>
        <v>Within SLA</v>
      </c>
      <c r="U125">
        <f t="shared" si="11"/>
        <v>0</v>
      </c>
    </row>
    <row r="126" spans="1:21" x14ac:dyDescent="0.3">
      <c r="A126" t="s">
        <v>475</v>
      </c>
      <c r="B126" t="s">
        <v>476</v>
      </c>
      <c r="C126" t="s">
        <v>477</v>
      </c>
      <c r="D126" t="s">
        <v>17</v>
      </c>
      <c r="E126" t="s">
        <v>173</v>
      </c>
      <c r="F126">
        <v>55344.13</v>
      </c>
      <c r="G126" s="1">
        <v>45858</v>
      </c>
      <c r="I126" t="s">
        <v>40</v>
      </c>
      <c r="J126">
        <v>19</v>
      </c>
      <c r="K126">
        <v>10</v>
      </c>
      <c r="L126" t="s">
        <v>411</v>
      </c>
      <c r="M126" t="s">
        <v>21</v>
      </c>
      <c r="N126" t="s">
        <v>30</v>
      </c>
      <c r="O126">
        <f t="shared" si="6"/>
        <v>1</v>
      </c>
      <c r="P126" t="str">
        <f t="shared" si="7"/>
        <v>Valid</v>
      </c>
      <c r="Q126" t="str">
        <f>_xlfn.XLOOKUP(B126,Customers!$A:$A,Customers!$C:$C,"Not Found")</f>
        <v>Central</v>
      </c>
      <c r="R126" t="str">
        <f t="shared" si="8"/>
        <v>Central</v>
      </c>
      <c r="S126" t="str">
        <f t="shared" si="9"/>
        <v>Accident</v>
      </c>
      <c r="T126" t="str">
        <f t="shared" si="10"/>
        <v>SLA Breach</v>
      </c>
      <c r="U126">
        <f t="shared" si="11"/>
        <v>9</v>
      </c>
    </row>
    <row r="127" spans="1:21" x14ac:dyDescent="0.3">
      <c r="A127" t="s">
        <v>478</v>
      </c>
      <c r="B127" t="s">
        <v>479</v>
      </c>
      <c r="C127" t="s">
        <v>480</v>
      </c>
      <c r="D127" t="s">
        <v>59</v>
      </c>
      <c r="E127" t="s">
        <v>74</v>
      </c>
      <c r="F127">
        <v>60901.94</v>
      </c>
      <c r="G127" s="1">
        <v>45712</v>
      </c>
      <c r="H127" s="1">
        <v>45735</v>
      </c>
      <c r="I127" t="s">
        <v>19</v>
      </c>
      <c r="J127">
        <v>23</v>
      </c>
      <c r="K127">
        <v>15</v>
      </c>
      <c r="L127" t="s">
        <v>208</v>
      </c>
      <c r="M127" t="s">
        <v>55</v>
      </c>
      <c r="N127" t="s">
        <v>42</v>
      </c>
      <c r="O127">
        <f t="shared" si="6"/>
        <v>1</v>
      </c>
      <c r="P127" t="str">
        <f t="shared" si="7"/>
        <v>Valid</v>
      </c>
      <c r="Q127" t="str">
        <f>_xlfn.XLOOKUP(B127,Customers!$A:$A,Customers!$C:$C,"Not Found")</f>
        <v>Central</v>
      </c>
      <c r="R127" t="str">
        <f t="shared" si="8"/>
        <v>East</v>
      </c>
      <c r="S127" t="str">
        <f t="shared" si="9"/>
        <v>Critical Illness</v>
      </c>
      <c r="T127" t="str">
        <f t="shared" si="10"/>
        <v>SLA Breach</v>
      </c>
      <c r="U127">
        <f t="shared" si="11"/>
        <v>8</v>
      </c>
    </row>
    <row r="128" spans="1:21" x14ac:dyDescent="0.3">
      <c r="A128" t="s">
        <v>481</v>
      </c>
      <c r="B128" t="s">
        <v>482</v>
      </c>
      <c r="C128" t="s">
        <v>483</v>
      </c>
      <c r="D128" t="s">
        <v>17</v>
      </c>
      <c r="E128" t="s">
        <v>27</v>
      </c>
      <c r="F128">
        <v>616216.82999999996</v>
      </c>
      <c r="G128" s="1">
        <v>45924</v>
      </c>
      <c r="H128" s="1">
        <v>45935</v>
      </c>
      <c r="I128" t="s">
        <v>19</v>
      </c>
      <c r="J128">
        <v>11</v>
      </c>
      <c r="K128">
        <v>10</v>
      </c>
      <c r="L128" t="s">
        <v>48</v>
      </c>
      <c r="M128" t="s">
        <v>21</v>
      </c>
      <c r="N128" t="s">
        <v>30</v>
      </c>
      <c r="O128">
        <f t="shared" si="6"/>
        <v>1</v>
      </c>
      <c r="P128" t="str">
        <f t="shared" si="7"/>
        <v>Valid</v>
      </c>
      <c r="Q128" t="str">
        <f>_xlfn.XLOOKUP(B128,Customers!$A:$A,Customers!$C:$C,"Not Found")</f>
        <v>West</v>
      </c>
      <c r="R128" t="str">
        <f t="shared" si="8"/>
        <v>West</v>
      </c>
      <c r="S128" t="str">
        <f t="shared" si="9"/>
        <v>Accident</v>
      </c>
      <c r="T128" t="str">
        <f t="shared" si="10"/>
        <v>SLA Breach</v>
      </c>
      <c r="U128">
        <f t="shared" si="11"/>
        <v>1</v>
      </c>
    </row>
    <row r="129" spans="1:21" x14ac:dyDescent="0.3">
      <c r="A129" t="s">
        <v>484</v>
      </c>
      <c r="B129" t="s">
        <v>485</v>
      </c>
      <c r="C129" t="s">
        <v>486</v>
      </c>
      <c r="D129" t="s">
        <v>46</v>
      </c>
      <c r="E129" t="s">
        <v>27</v>
      </c>
      <c r="F129">
        <v>24941.21</v>
      </c>
      <c r="G129" s="1">
        <v>45771</v>
      </c>
      <c r="I129" t="s">
        <v>40</v>
      </c>
      <c r="J129">
        <v>7</v>
      </c>
      <c r="K129">
        <v>10</v>
      </c>
      <c r="L129" t="s">
        <v>349</v>
      </c>
      <c r="M129" t="s">
        <v>21</v>
      </c>
      <c r="N129" t="s">
        <v>42</v>
      </c>
      <c r="O129">
        <f t="shared" si="6"/>
        <v>1</v>
      </c>
      <c r="P129" t="str">
        <f t="shared" si="7"/>
        <v>Valid</v>
      </c>
      <c r="Q129" t="str">
        <f>_xlfn.XLOOKUP(B129,Customers!$A:$A,Customers!$C:$C,"Not Found")</f>
        <v>East</v>
      </c>
      <c r="R129" t="str">
        <f t="shared" si="8"/>
        <v>West</v>
      </c>
      <c r="S129" t="str">
        <f t="shared" si="9"/>
        <v>Theft</v>
      </c>
      <c r="T129" t="str">
        <f t="shared" si="10"/>
        <v>Within SLA</v>
      </c>
      <c r="U129">
        <f t="shared" si="11"/>
        <v>0</v>
      </c>
    </row>
    <row r="130" spans="1:21" x14ac:dyDescent="0.3">
      <c r="A130" t="s">
        <v>487</v>
      </c>
      <c r="B130" t="s">
        <v>488</v>
      </c>
      <c r="C130" t="s">
        <v>489</v>
      </c>
      <c r="D130" t="s">
        <v>216</v>
      </c>
      <c r="E130" t="s">
        <v>27</v>
      </c>
      <c r="F130">
        <v>80140.929999999993</v>
      </c>
      <c r="G130" s="1">
        <v>45697</v>
      </c>
      <c r="H130" s="1">
        <v>45713</v>
      </c>
      <c r="I130" t="s">
        <v>19</v>
      </c>
      <c r="J130">
        <v>16</v>
      </c>
      <c r="K130">
        <v>15</v>
      </c>
      <c r="L130" t="s">
        <v>174</v>
      </c>
      <c r="M130" t="s">
        <v>55</v>
      </c>
      <c r="N130" t="s">
        <v>42</v>
      </c>
      <c r="O130">
        <f t="shared" ref="O130:O193" si="12">COUNTIF($A:$A,A130)</f>
        <v>1</v>
      </c>
      <c r="P130" t="str">
        <f t="shared" ref="P130:P193" si="13">IF(F130="","Missing Amount","Valid")</f>
        <v>Valid</v>
      </c>
      <c r="Q130" t="str">
        <f>_xlfn.XLOOKUP(B130,Customers!$A:$A,Customers!$C:$C,"Not Found")</f>
        <v>Central</v>
      </c>
      <c r="R130" t="str">
        <f t="shared" ref="R130:R193" si="14">IF(E130="",Q130,E130)</f>
        <v>West</v>
      </c>
      <c r="S130" t="str">
        <f t="shared" ref="S130:S193" si="15">IF(D130="Hospitalisation","Hospitalization",IF(D130="Medical Emerg.","Medical Emergency",IF(D130="Property dmg","Property Damage",IF(D130="Vehicle dmg","Vehicle Damage",D130))))</f>
        <v>Outpatient</v>
      </c>
      <c r="T130" t="str">
        <f t="shared" ref="T130:T193" si="16">IF(J130&gt;K130,"SLA Breach","Within SLA")</f>
        <v>SLA Breach</v>
      </c>
      <c r="U130">
        <f t="shared" ref="U130:U193" si="17">IF(J130&gt;K130,J130-K130,0)</f>
        <v>1</v>
      </c>
    </row>
    <row r="131" spans="1:21" x14ac:dyDescent="0.3">
      <c r="A131" t="s">
        <v>490</v>
      </c>
      <c r="B131" t="s">
        <v>384</v>
      </c>
      <c r="C131" t="s">
        <v>385</v>
      </c>
      <c r="D131" t="s">
        <v>46</v>
      </c>
      <c r="E131" t="s">
        <v>74</v>
      </c>
      <c r="F131">
        <v>58151.82</v>
      </c>
      <c r="G131" s="1">
        <v>45785</v>
      </c>
      <c r="H131" s="1">
        <v>45801</v>
      </c>
      <c r="I131" t="s">
        <v>19</v>
      </c>
      <c r="J131">
        <v>16</v>
      </c>
      <c r="K131">
        <v>10</v>
      </c>
      <c r="L131" t="s">
        <v>491</v>
      </c>
      <c r="M131" t="s">
        <v>21</v>
      </c>
      <c r="N131" t="s">
        <v>42</v>
      </c>
      <c r="O131">
        <f t="shared" si="12"/>
        <v>1</v>
      </c>
      <c r="P131" t="str">
        <f t="shared" si="13"/>
        <v>Valid</v>
      </c>
      <c r="Q131" t="str">
        <f>_xlfn.XLOOKUP(B131,Customers!$A:$A,Customers!$C:$C,"Not Found")</f>
        <v>South</v>
      </c>
      <c r="R131" t="str">
        <f t="shared" si="14"/>
        <v>East</v>
      </c>
      <c r="S131" t="str">
        <f t="shared" si="15"/>
        <v>Theft</v>
      </c>
      <c r="T131" t="str">
        <f t="shared" si="16"/>
        <v>SLA Breach</v>
      </c>
      <c r="U131">
        <f t="shared" si="17"/>
        <v>6</v>
      </c>
    </row>
    <row r="132" spans="1:21" x14ac:dyDescent="0.3">
      <c r="A132" t="s">
        <v>492</v>
      </c>
      <c r="B132" t="s">
        <v>493</v>
      </c>
      <c r="C132" t="s">
        <v>494</v>
      </c>
      <c r="D132" t="s">
        <v>34</v>
      </c>
      <c r="E132" t="s">
        <v>39</v>
      </c>
      <c r="F132">
        <v>284451.65999999997</v>
      </c>
      <c r="G132" s="1">
        <v>45914</v>
      </c>
      <c r="H132" s="1">
        <v>45939</v>
      </c>
      <c r="I132" t="s">
        <v>19</v>
      </c>
      <c r="J132">
        <v>25</v>
      </c>
      <c r="K132">
        <v>20</v>
      </c>
      <c r="L132" t="s">
        <v>103</v>
      </c>
      <c r="M132" t="s">
        <v>29</v>
      </c>
      <c r="N132" t="s">
        <v>42</v>
      </c>
      <c r="O132">
        <f t="shared" si="12"/>
        <v>1</v>
      </c>
      <c r="P132" t="str">
        <f t="shared" si="13"/>
        <v>Valid</v>
      </c>
      <c r="Q132" t="str">
        <f>_xlfn.XLOOKUP(B132,Customers!$A:$A,Customers!$C:$C,"Not Found")</f>
        <v>North</v>
      </c>
      <c r="R132" t="str">
        <f t="shared" si="14"/>
        <v>North</v>
      </c>
      <c r="S132" t="str">
        <f t="shared" si="15"/>
        <v>Death Benefit</v>
      </c>
      <c r="T132" t="str">
        <f t="shared" si="16"/>
        <v>SLA Breach</v>
      </c>
      <c r="U132">
        <f t="shared" si="17"/>
        <v>5</v>
      </c>
    </row>
    <row r="133" spans="1:21" x14ac:dyDescent="0.3">
      <c r="A133" t="s">
        <v>495</v>
      </c>
      <c r="B133" t="s">
        <v>496</v>
      </c>
      <c r="C133" t="s">
        <v>497</v>
      </c>
      <c r="D133" t="s">
        <v>92</v>
      </c>
      <c r="E133" t="s">
        <v>173</v>
      </c>
      <c r="F133">
        <v>15519.45</v>
      </c>
      <c r="G133" s="1">
        <v>45757</v>
      </c>
      <c r="I133" t="s">
        <v>40</v>
      </c>
      <c r="J133">
        <v>3</v>
      </c>
      <c r="K133">
        <v>7</v>
      </c>
      <c r="L133" t="s">
        <v>208</v>
      </c>
      <c r="M133" t="s">
        <v>94</v>
      </c>
      <c r="N133" t="s">
        <v>22</v>
      </c>
      <c r="O133">
        <f t="shared" si="12"/>
        <v>1</v>
      </c>
      <c r="P133" t="str">
        <f t="shared" si="13"/>
        <v>Valid</v>
      </c>
      <c r="Q133" t="str">
        <f>_xlfn.XLOOKUP(B133,Customers!$A:$A,Customers!$C:$C,"Not Found")</f>
        <v>West</v>
      </c>
      <c r="R133" t="str">
        <f t="shared" si="14"/>
        <v>Central</v>
      </c>
      <c r="S133" t="str">
        <f t="shared" si="15"/>
        <v>Baggage Loss</v>
      </c>
      <c r="T133" t="str">
        <f t="shared" si="16"/>
        <v>Within SLA</v>
      </c>
      <c r="U133">
        <f t="shared" si="17"/>
        <v>0</v>
      </c>
    </row>
    <row r="134" spans="1:21" x14ac:dyDescent="0.3">
      <c r="A134" t="s">
        <v>498</v>
      </c>
      <c r="B134" t="s">
        <v>499</v>
      </c>
      <c r="C134" t="s">
        <v>500</v>
      </c>
      <c r="D134" t="s">
        <v>46</v>
      </c>
      <c r="E134" t="s">
        <v>39</v>
      </c>
      <c r="F134">
        <v>75237.58</v>
      </c>
      <c r="G134" s="1">
        <v>45711</v>
      </c>
      <c r="H134" s="1">
        <v>45723</v>
      </c>
      <c r="I134" t="s">
        <v>19</v>
      </c>
      <c r="J134">
        <v>12</v>
      </c>
      <c r="K134">
        <v>10</v>
      </c>
      <c r="L134" t="s">
        <v>501</v>
      </c>
      <c r="M134" t="s">
        <v>21</v>
      </c>
      <c r="N134" t="s">
        <v>30</v>
      </c>
      <c r="O134">
        <f t="shared" si="12"/>
        <v>1</v>
      </c>
      <c r="P134" t="str">
        <f t="shared" si="13"/>
        <v>Valid</v>
      </c>
      <c r="Q134" t="str">
        <f>_xlfn.XLOOKUP(B134,Customers!$A:$A,Customers!$C:$C,"Not Found")</f>
        <v>Central</v>
      </c>
      <c r="R134" t="str">
        <f t="shared" si="14"/>
        <v>North</v>
      </c>
      <c r="S134" t="str">
        <f t="shared" si="15"/>
        <v>Theft</v>
      </c>
      <c r="T134" t="str">
        <f t="shared" si="16"/>
        <v>SLA Breach</v>
      </c>
      <c r="U134">
        <f t="shared" si="17"/>
        <v>2</v>
      </c>
    </row>
    <row r="135" spans="1:21" x14ac:dyDescent="0.3">
      <c r="A135" t="s">
        <v>502</v>
      </c>
      <c r="B135" t="s">
        <v>503</v>
      </c>
      <c r="C135" t="s">
        <v>504</v>
      </c>
      <c r="D135" t="s">
        <v>111</v>
      </c>
      <c r="E135" t="s">
        <v>173</v>
      </c>
      <c r="F135">
        <v>52986.82</v>
      </c>
      <c r="G135" s="1">
        <v>45756</v>
      </c>
      <c r="H135" s="1">
        <v>45763</v>
      </c>
      <c r="I135" t="s">
        <v>19</v>
      </c>
      <c r="J135">
        <v>7</v>
      </c>
      <c r="K135">
        <v>12</v>
      </c>
      <c r="L135" t="s">
        <v>112</v>
      </c>
      <c r="M135" t="s">
        <v>49</v>
      </c>
      <c r="N135" t="s">
        <v>22</v>
      </c>
      <c r="O135">
        <f t="shared" si="12"/>
        <v>1</v>
      </c>
      <c r="P135" t="str">
        <f t="shared" si="13"/>
        <v>Valid</v>
      </c>
      <c r="Q135" t="str">
        <f>_xlfn.XLOOKUP(B135,Customers!$A:$A,Customers!$C:$C,"Not Found")</f>
        <v>East</v>
      </c>
      <c r="R135" t="str">
        <f t="shared" si="14"/>
        <v>Central</v>
      </c>
      <c r="S135" t="str">
        <f t="shared" si="15"/>
        <v>Fire</v>
      </c>
      <c r="T135" t="str">
        <f t="shared" si="16"/>
        <v>Within SLA</v>
      </c>
      <c r="U135">
        <f t="shared" si="17"/>
        <v>0</v>
      </c>
    </row>
    <row r="136" spans="1:21" x14ac:dyDescent="0.3">
      <c r="A136" t="s">
        <v>505</v>
      </c>
      <c r="B136" t="s">
        <v>280</v>
      </c>
      <c r="C136" t="s">
        <v>281</v>
      </c>
      <c r="D136" t="s">
        <v>116</v>
      </c>
      <c r="E136" t="s">
        <v>18</v>
      </c>
      <c r="F136">
        <v>36071.06</v>
      </c>
      <c r="G136" s="1">
        <v>45923</v>
      </c>
      <c r="H136" s="1">
        <v>45930</v>
      </c>
      <c r="I136" t="s">
        <v>19</v>
      </c>
      <c r="J136">
        <v>7</v>
      </c>
      <c r="K136">
        <v>7</v>
      </c>
      <c r="L136" t="s">
        <v>349</v>
      </c>
      <c r="M136" t="s">
        <v>94</v>
      </c>
      <c r="N136" t="s">
        <v>30</v>
      </c>
      <c r="O136">
        <f t="shared" si="12"/>
        <v>1</v>
      </c>
      <c r="P136" t="str">
        <f t="shared" si="13"/>
        <v>Valid</v>
      </c>
      <c r="Q136" t="str">
        <f>_xlfn.XLOOKUP(B136,Customers!$A:$A,Customers!$C:$C,"Not Found")</f>
        <v>West</v>
      </c>
      <c r="R136" t="str">
        <f t="shared" si="14"/>
        <v>South</v>
      </c>
      <c r="S136" t="str">
        <f t="shared" si="15"/>
        <v>Medical Emergency</v>
      </c>
      <c r="T136" t="str">
        <f t="shared" si="16"/>
        <v>Within SLA</v>
      </c>
      <c r="U136">
        <f t="shared" si="17"/>
        <v>0</v>
      </c>
    </row>
    <row r="137" spans="1:21" x14ac:dyDescent="0.3">
      <c r="A137" t="s">
        <v>506</v>
      </c>
      <c r="B137" t="s">
        <v>507</v>
      </c>
      <c r="C137" t="s">
        <v>508</v>
      </c>
      <c r="D137" t="s">
        <v>154</v>
      </c>
      <c r="E137" t="s">
        <v>74</v>
      </c>
      <c r="G137" s="1">
        <v>45714</v>
      </c>
      <c r="H137" s="1">
        <v>45731</v>
      </c>
      <c r="I137" t="s">
        <v>19</v>
      </c>
      <c r="J137">
        <v>17</v>
      </c>
      <c r="K137">
        <v>10</v>
      </c>
      <c r="L137" t="s">
        <v>310</v>
      </c>
      <c r="M137" t="s">
        <v>21</v>
      </c>
      <c r="N137" t="s">
        <v>30</v>
      </c>
      <c r="O137">
        <f t="shared" si="12"/>
        <v>1</v>
      </c>
      <c r="P137" t="str">
        <f t="shared" si="13"/>
        <v>Missing Amount</v>
      </c>
      <c r="Q137" t="str">
        <f>_xlfn.XLOOKUP(B137,Customers!$A:$A,Customers!$C:$C,"Not Found")</f>
        <v>North</v>
      </c>
      <c r="R137" t="str">
        <f t="shared" si="14"/>
        <v>East</v>
      </c>
      <c r="S137" t="str">
        <f t="shared" si="15"/>
        <v>Vehicle Damage</v>
      </c>
      <c r="T137" t="str">
        <f t="shared" si="16"/>
        <v>SLA Breach</v>
      </c>
      <c r="U137">
        <f t="shared" si="17"/>
        <v>7</v>
      </c>
    </row>
    <row r="138" spans="1:21" x14ac:dyDescent="0.3">
      <c r="A138" t="s">
        <v>509</v>
      </c>
      <c r="B138" t="s">
        <v>510</v>
      </c>
      <c r="C138" t="s">
        <v>511</v>
      </c>
      <c r="D138" t="s">
        <v>102</v>
      </c>
      <c r="E138" t="s">
        <v>173</v>
      </c>
      <c r="F138">
        <v>255972.78</v>
      </c>
      <c r="G138" s="1">
        <v>45812</v>
      </c>
      <c r="H138" s="1">
        <v>45828</v>
      </c>
      <c r="I138" t="s">
        <v>19</v>
      </c>
      <c r="J138">
        <v>16</v>
      </c>
      <c r="K138">
        <v>20</v>
      </c>
      <c r="L138" t="s">
        <v>300</v>
      </c>
      <c r="M138" t="s">
        <v>29</v>
      </c>
      <c r="N138" t="s">
        <v>22</v>
      </c>
      <c r="O138">
        <f t="shared" si="12"/>
        <v>1</v>
      </c>
      <c r="P138" t="str">
        <f t="shared" si="13"/>
        <v>Valid</v>
      </c>
      <c r="Q138" t="str">
        <f>_xlfn.XLOOKUP(B138,Customers!$A:$A,Customers!$C:$C,"Not Found")</f>
        <v>South</v>
      </c>
      <c r="R138" t="str">
        <f t="shared" si="14"/>
        <v>Central</v>
      </c>
      <c r="S138" t="str">
        <f t="shared" si="15"/>
        <v>Maturity</v>
      </c>
      <c r="T138" t="str">
        <f t="shared" si="16"/>
        <v>Within SLA</v>
      </c>
      <c r="U138">
        <f t="shared" si="17"/>
        <v>0</v>
      </c>
    </row>
    <row r="139" spans="1:21" x14ac:dyDescent="0.3">
      <c r="A139" t="s">
        <v>512</v>
      </c>
      <c r="B139" t="s">
        <v>513</v>
      </c>
      <c r="C139" t="s">
        <v>514</v>
      </c>
      <c r="D139" t="s">
        <v>102</v>
      </c>
      <c r="E139" t="s">
        <v>27</v>
      </c>
      <c r="F139">
        <v>286160.21999999997</v>
      </c>
      <c r="G139" s="1">
        <v>45878</v>
      </c>
      <c r="H139" s="1">
        <v>45893</v>
      </c>
      <c r="I139" t="s">
        <v>19</v>
      </c>
      <c r="J139">
        <v>15</v>
      </c>
      <c r="K139">
        <v>20</v>
      </c>
      <c r="L139" t="s">
        <v>252</v>
      </c>
      <c r="M139" t="s">
        <v>29</v>
      </c>
      <c r="N139" t="s">
        <v>30</v>
      </c>
      <c r="O139">
        <f t="shared" si="12"/>
        <v>1</v>
      </c>
      <c r="P139" t="str">
        <f t="shared" si="13"/>
        <v>Valid</v>
      </c>
      <c r="Q139" t="str">
        <f>_xlfn.XLOOKUP(B139,Customers!$A:$A,Customers!$C:$C,"Not Found")</f>
        <v>South</v>
      </c>
      <c r="R139" t="str">
        <f t="shared" si="14"/>
        <v>West</v>
      </c>
      <c r="S139" t="str">
        <f t="shared" si="15"/>
        <v>Maturity</v>
      </c>
      <c r="T139" t="str">
        <f t="shared" si="16"/>
        <v>Within SLA</v>
      </c>
      <c r="U139">
        <f t="shared" si="17"/>
        <v>0</v>
      </c>
    </row>
    <row r="140" spans="1:21" x14ac:dyDescent="0.3">
      <c r="A140" t="s">
        <v>515</v>
      </c>
      <c r="B140" t="s">
        <v>390</v>
      </c>
      <c r="C140" t="s">
        <v>516</v>
      </c>
      <c r="D140" t="s">
        <v>26</v>
      </c>
      <c r="F140">
        <v>840056.44</v>
      </c>
      <c r="G140" s="1">
        <v>45678</v>
      </c>
      <c r="I140" t="s">
        <v>40</v>
      </c>
      <c r="J140">
        <v>37</v>
      </c>
      <c r="K140">
        <v>20</v>
      </c>
      <c r="L140" t="s">
        <v>325</v>
      </c>
      <c r="M140" t="s">
        <v>29</v>
      </c>
      <c r="N140" t="s">
        <v>88</v>
      </c>
      <c r="O140">
        <f t="shared" si="12"/>
        <v>1</v>
      </c>
      <c r="P140" t="str">
        <f t="shared" si="13"/>
        <v>Valid</v>
      </c>
      <c r="Q140" t="str">
        <f>_xlfn.XLOOKUP(B140,Customers!$A:$A,Customers!$C:$C,"Not Found")</f>
        <v>North</v>
      </c>
      <c r="R140" t="str">
        <f t="shared" si="14"/>
        <v>North</v>
      </c>
      <c r="S140" t="str">
        <f t="shared" si="15"/>
        <v>Disability</v>
      </c>
      <c r="T140" t="str">
        <f t="shared" si="16"/>
        <v>SLA Breach</v>
      </c>
      <c r="U140">
        <f t="shared" si="17"/>
        <v>17</v>
      </c>
    </row>
    <row r="141" spans="1:21" x14ac:dyDescent="0.3">
      <c r="A141" t="s">
        <v>517</v>
      </c>
      <c r="B141" t="s">
        <v>518</v>
      </c>
      <c r="C141" t="s">
        <v>519</v>
      </c>
      <c r="D141" t="s">
        <v>116</v>
      </c>
      <c r="E141" t="s">
        <v>18</v>
      </c>
      <c r="F141">
        <v>43684.32</v>
      </c>
      <c r="G141" s="1">
        <v>45851</v>
      </c>
      <c r="H141" s="1">
        <v>45868</v>
      </c>
      <c r="I141" t="s">
        <v>19</v>
      </c>
      <c r="J141">
        <v>17</v>
      </c>
      <c r="K141">
        <v>7</v>
      </c>
      <c r="L141" t="s">
        <v>345</v>
      </c>
      <c r="M141" t="s">
        <v>94</v>
      </c>
      <c r="N141" t="s">
        <v>42</v>
      </c>
      <c r="O141">
        <f t="shared" si="12"/>
        <v>1</v>
      </c>
      <c r="P141" t="str">
        <f t="shared" si="13"/>
        <v>Valid</v>
      </c>
      <c r="Q141" t="str">
        <f>_xlfn.XLOOKUP(B141,Customers!$A:$A,Customers!$C:$C,"Not Found")</f>
        <v>West</v>
      </c>
      <c r="R141" t="str">
        <f t="shared" si="14"/>
        <v>South</v>
      </c>
      <c r="S141" t="str">
        <f t="shared" si="15"/>
        <v>Medical Emergency</v>
      </c>
      <c r="T141" t="str">
        <f t="shared" si="16"/>
        <v>SLA Breach</v>
      </c>
      <c r="U141">
        <f t="shared" si="17"/>
        <v>10</v>
      </c>
    </row>
    <row r="142" spans="1:21" x14ac:dyDescent="0.3">
      <c r="A142" t="s">
        <v>520</v>
      </c>
      <c r="B142" t="s">
        <v>521</v>
      </c>
      <c r="C142" t="s">
        <v>522</v>
      </c>
      <c r="D142" t="s">
        <v>17</v>
      </c>
      <c r="E142" t="s">
        <v>18</v>
      </c>
      <c r="F142">
        <v>72736.14</v>
      </c>
      <c r="G142" s="1">
        <v>45919</v>
      </c>
      <c r="H142" s="1">
        <v>45921</v>
      </c>
      <c r="I142" t="s">
        <v>19</v>
      </c>
      <c r="J142">
        <v>2</v>
      </c>
      <c r="K142">
        <v>10</v>
      </c>
      <c r="L142" t="s">
        <v>87</v>
      </c>
      <c r="M142" t="s">
        <v>21</v>
      </c>
      <c r="N142" t="s">
        <v>22</v>
      </c>
      <c r="O142">
        <f t="shared" si="12"/>
        <v>1</v>
      </c>
      <c r="P142" t="str">
        <f t="shared" si="13"/>
        <v>Valid</v>
      </c>
      <c r="Q142" t="str">
        <f>_xlfn.XLOOKUP(B142,Customers!$A:$A,Customers!$C:$C,"Not Found")</f>
        <v>South</v>
      </c>
      <c r="R142" t="str">
        <f t="shared" si="14"/>
        <v>South</v>
      </c>
      <c r="S142" t="str">
        <f t="shared" si="15"/>
        <v>Accident</v>
      </c>
      <c r="T142" t="str">
        <f t="shared" si="16"/>
        <v>Within SLA</v>
      </c>
      <c r="U142">
        <f t="shared" si="17"/>
        <v>0</v>
      </c>
    </row>
    <row r="143" spans="1:21" x14ac:dyDescent="0.3">
      <c r="A143" t="s">
        <v>523</v>
      </c>
      <c r="B143" t="s">
        <v>524</v>
      </c>
      <c r="C143" t="s">
        <v>525</v>
      </c>
      <c r="D143" t="s">
        <v>17</v>
      </c>
      <c r="E143" t="s">
        <v>39</v>
      </c>
      <c r="F143">
        <v>85656.58</v>
      </c>
      <c r="G143" s="1">
        <v>45862</v>
      </c>
      <c r="H143" s="1">
        <v>45871</v>
      </c>
      <c r="I143" t="s">
        <v>19</v>
      </c>
      <c r="J143">
        <v>9</v>
      </c>
      <c r="K143">
        <v>10</v>
      </c>
      <c r="L143" t="s">
        <v>349</v>
      </c>
      <c r="M143" t="s">
        <v>21</v>
      </c>
      <c r="N143" t="s">
        <v>30</v>
      </c>
      <c r="O143">
        <f t="shared" si="12"/>
        <v>1</v>
      </c>
      <c r="P143" t="str">
        <f t="shared" si="13"/>
        <v>Valid</v>
      </c>
      <c r="Q143" t="str">
        <f>_xlfn.XLOOKUP(B143,Customers!$A:$A,Customers!$C:$C,"Not Found")</f>
        <v>West</v>
      </c>
      <c r="R143" t="str">
        <f t="shared" si="14"/>
        <v>North</v>
      </c>
      <c r="S143" t="str">
        <f t="shared" si="15"/>
        <v>Accident</v>
      </c>
      <c r="T143" t="str">
        <f t="shared" si="16"/>
        <v>Within SLA</v>
      </c>
      <c r="U143">
        <f t="shared" si="17"/>
        <v>0</v>
      </c>
    </row>
    <row r="144" spans="1:21" x14ac:dyDescent="0.3">
      <c r="A144" t="s">
        <v>526</v>
      </c>
      <c r="B144" t="s">
        <v>527</v>
      </c>
      <c r="C144" t="s">
        <v>528</v>
      </c>
      <c r="D144" t="s">
        <v>34</v>
      </c>
      <c r="E144" t="s">
        <v>74</v>
      </c>
      <c r="F144">
        <v>307945.65999999997</v>
      </c>
      <c r="G144" s="1">
        <v>45719</v>
      </c>
      <c r="I144" t="s">
        <v>40</v>
      </c>
      <c r="J144">
        <v>31</v>
      </c>
      <c r="K144">
        <v>20</v>
      </c>
      <c r="L144" t="s">
        <v>150</v>
      </c>
      <c r="M144" t="s">
        <v>29</v>
      </c>
      <c r="N144" t="s">
        <v>42</v>
      </c>
      <c r="O144">
        <f t="shared" si="12"/>
        <v>1</v>
      </c>
      <c r="P144" t="str">
        <f t="shared" si="13"/>
        <v>Valid</v>
      </c>
      <c r="Q144" t="str">
        <f>_xlfn.XLOOKUP(B144,Customers!$A:$A,Customers!$C:$C,"Not Found")</f>
        <v>North</v>
      </c>
      <c r="R144" t="str">
        <f t="shared" si="14"/>
        <v>East</v>
      </c>
      <c r="S144" t="str">
        <f t="shared" si="15"/>
        <v>Death Benefit</v>
      </c>
      <c r="T144" t="str">
        <f t="shared" si="16"/>
        <v>SLA Breach</v>
      </c>
      <c r="U144">
        <f t="shared" si="17"/>
        <v>11</v>
      </c>
    </row>
    <row r="145" spans="1:21" x14ac:dyDescent="0.3">
      <c r="A145" t="s">
        <v>529</v>
      </c>
      <c r="B145" t="s">
        <v>530</v>
      </c>
      <c r="C145" t="s">
        <v>531</v>
      </c>
      <c r="D145" t="s">
        <v>69</v>
      </c>
      <c r="E145" t="s">
        <v>18</v>
      </c>
      <c r="F145">
        <v>157493.72</v>
      </c>
      <c r="G145" s="1">
        <v>45832</v>
      </c>
      <c r="H145" s="1">
        <v>45841</v>
      </c>
      <c r="I145" t="s">
        <v>19</v>
      </c>
      <c r="J145">
        <v>9</v>
      </c>
      <c r="K145">
        <v>12</v>
      </c>
      <c r="L145" t="s">
        <v>252</v>
      </c>
      <c r="M145" t="s">
        <v>49</v>
      </c>
      <c r="N145" t="s">
        <v>30</v>
      </c>
      <c r="O145">
        <f t="shared" si="12"/>
        <v>1</v>
      </c>
      <c r="P145" t="str">
        <f t="shared" si="13"/>
        <v>Valid</v>
      </c>
      <c r="Q145" t="str">
        <f>_xlfn.XLOOKUP(B145,Customers!$A:$A,Customers!$C:$C,"Not Found")</f>
        <v>West</v>
      </c>
      <c r="R145" t="str">
        <f t="shared" si="14"/>
        <v>South</v>
      </c>
      <c r="S145" t="str">
        <f t="shared" si="15"/>
        <v>Property Damage</v>
      </c>
      <c r="T145" t="str">
        <f t="shared" si="16"/>
        <v>Within SLA</v>
      </c>
      <c r="U145">
        <f t="shared" si="17"/>
        <v>0</v>
      </c>
    </row>
    <row r="146" spans="1:21" x14ac:dyDescent="0.3">
      <c r="A146" t="s">
        <v>532</v>
      </c>
      <c r="B146" t="s">
        <v>533</v>
      </c>
      <c r="C146" t="s">
        <v>534</v>
      </c>
      <c r="D146" t="s">
        <v>182</v>
      </c>
      <c r="E146" t="s">
        <v>18</v>
      </c>
      <c r="F146">
        <v>20234.12</v>
      </c>
      <c r="G146" s="1">
        <v>45959</v>
      </c>
      <c r="H146" s="1">
        <v>45960</v>
      </c>
      <c r="I146" t="s">
        <v>19</v>
      </c>
      <c r="J146">
        <v>1</v>
      </c>
      <c r="K146">
        <v>7</v>
      </c>
      <c r="L146" t="s">
        <v>41</v>
      </c>
      <c r="M146" t="s">
        <v>94</v>
      </c>
      <c r="N146" t="s">
        <v>30</v>
      </c>
      <c r="O146">
        <f t="shared" si="12"/>
        <v>1</v>
      </c>
      <c r="P146" t="str">
        <f t="shared" si="13"/>
        <v>Valid</v>
      </c>
      <c r="Q146" t="str">
        <f>_xlfn.XLOOKUP(B146,Customers!$A:$A,Customers!$C:$C,"Not Found")</f>
        <v>Central</v>
      </c>
      <c r="R146" t="str">
        <f t="shared" si="14"/>
        <v>South</v>
      </c>
      <c r="S146" t="str">
        <f t="shared" si="15"/>
        <v>Trip Cancellation</v>
      </c>
      <c r="T146" t="str">
        <f t="shared" si="16"/>
        <v>Within SLA</v>
      </c>
      <c r="U146">
        <f t="shared" si="17"/>
        <v>0</v>
      </c>
    </row>
    <row r="147" spans="1:21" x14ac:dyDescent="0.3">
      <c r="A147" t="s">
        <v>535</v>
      </c>
      <c r="B147" t="s">
        <v>536</v>
      </c>
      <c r="C147" t="s">
        <v>537</v>
      </c>
      <c r="D147" t="s">
        <v>102</v>
      </c>
      <c r="E147" t="s">
        <v>18</v>
      </c>
      <c r="F147">
        <v>1262347.78</v>
      </c>
      <c r="G147" s="1">
        <v>45731</v>
      </c>
      <c r="H147" s="1">
        <v>45758</v>
      </c>
      <c r="I147" t="s">
        <v>19</v>
      </c>
      <c r="J147">
        <v>27</v>
      </c>
      <c r="K147">
        <v>20</v>
      </c>
      <c r="L147" t="s">
        <v>491</v>
      </c>
      <c r="M147" t="s">
        <v>29</v>
      </c>
      <c r="N147" t="s">
        <v>42</v>
      </c>
      <c r="O147">
        <f t="shared" si="12"/>
        <v>1</v>
      </c>
      <c r="P147" t="str">
        <f t="shared" si="13"/>
        <v>Valid</v>
      </c>
      <c r="Q147" t="str">
        <f>_xlfn.XLOOKUP(B147,Customers!$A:$A,Customers!$C:$C,"Not Found")</f>
        <v>South</v>
      </c>
      <c r="R147" t="str">
        <f t="shared" si="14"/>
        <v>South</v>
      </c>
      <c r="S147" t="str">
        <f t="shared" si="15"/>
        <v>Maturity</v>
      </c>
      <c r="T147" t="str">
        <f t="shared" si="16"/>
        <v>SLA Breach</v>
      </c>
      <c r="U147">
        <f t="shared" si="17"/>
        <v>7</v>
      </c>
    </row>
    <row r="148" spans="1:21" x14ac:dyDescent="0.3">
      <c r="A148" t="s">
        <v>538</v>
      </c>
      <c r="B148" t="s">
        <v>539</v>
      </c>
      <c r="C148" t="s">
        <v>540</v>
      </c>
      <c r="D148" t="s">
        <v>102</v>
      </c>
      <c r="E148" t="s">
        <v>173</v>
      </c>
      <c r="F148">
        <v>338967.7</v>
      </c>
      <c r="G148" s="1">
        <v>45711</v>
      </c>
      <c r="I148" t="s">
        <v>40</v>
      </c>
      <c r="J148">
        <v>22</v>
      </c>
      <c r="K148">
        <v>20</v>
      </c>
      <c r="L148" t="s">
        <v>541</v>
      </c>
      <c r="M148" t="s">
        <v>29</v>
      </c>
      <c r="N148" t="s">
        <v>42</v>
      </c>
      <c r="O148">
        <f t="shared" si="12"/>
        <v>1</v>
      </c>
      <c r="P148" t="str">
        <f t="shared" si="13"/>
        <v>Valid</v>
      </c>
      <c r="Q148" t="str">
        <f>_xlfn.XLOOKUP(B148,Customers!$A:$A,Customers!$C:$C,"Not Found")</f>
        <v>Central</v>
      </c>
      <c r="R148" t="str">
        <f t="shared" si="14"/>
        <v>Central</v>
      </c>
      <c r="S148" t="str">
        <f t="shared" si="15"/>
        <v>Maturity</v>
      </c>
      <c r="T148" t="str">
        <f t="shared" si="16"/>
        <v>SLA Breach</v>
      </c>
      <c r="U148">
        <f t="shared" si="17"/>
        <v>2</v>
      </c>
    </row>
    <row r="149" spans="1:21" x14ac:dyDescent="0.3">
      <c r="A149" t="s">
        <v>542</v>
      </c>
      <c r="B149" t="s">
        <v>543</v>
      </c>
      <c r="C149" t="s">
        <v>544</v>
      </c>
      <c r="D149" t="s">
        <v>17</v>
      </c>
      <c r="E149" t="s">
        <v>27</v>
      </c>
      <c r="F149">
        <v>408095.92</v>
      </c>
      <c r="G149" s="1">
        <v>45853</v>
      </c>
      <c r="H149" s="1">
        <v>45865</v>
      </c>
      <c r="I149" t="s">
        <v>19</v>
      </c>
      <c r="J149">
        <v>12</v>
      </c>
      <c r="K149">
        <v>10</v>
      </c>
      <c r="L149" t="s">
        <v>35</v>
      </c>
      <c r="M149" t="s">
        <v>21</v>
      </c>
      <c r="N149" t="s">
        <v>42</v>
      </c>
      <c r="O149">
        <f t="shared" si="12"/>
        <v>1</v>
      </c>
      <c r="P149" t="str">
        <f t="shared" si="13"/>
        <v>Valid</v>
      </c>
      <c r="Q149" t="str">
        <f>_xlfn.XLOOKUP(B149,Customers!$A:$A,Customers!$C:$C,"Not Found")</f>
        <v>West</v>
      </c>
      <c r="R149" t="str">
        <f t="shared" si="14"/>
        <v>West</v>
      </c>
      <c r="S149" t="str">
        <f t="shared" si="15"/>
        <v>Accident</v>
      </c>
      <c r="T149" t="str">
        <f t="shared" si="16"/>
        <v>SLA Breach</v>
      </c>
      <c r="U149">
        <f t="shared" si="17"/>
        <v>2</v>
      </c>
    </row>
    <row r="150" spans="1:21" x14ac:dyDescent="0.3">
      <c r="A150" t="s">
        <v>545</v>
      </c>
      <c r="B150" t="s">
        <v>546</v>
      </c>
      <c r="C150" t="s">
        <v>547</v>
      </c>
      <c r="D150" t="s">
        <v>216</v>
      </c>
      <c r="E150" t="s">
        <v>18</v>
      </c>
      <c r="F150">
        <v>359084.23</v>
      </c>
      <c r="G150" s="1">
        <v>45797</v>
      </c>
      <c r="H150" s="1">
        <v>45813</v>
      </c>
      <c r="I150" t="s">
        <v>19</v>
      </c>
      <c r="J150">
        <v>16</v>
      </c>
      <c r="K150">
        <v>15</v>
      </c>
      <c r="L150" t="s">
        <v>548</v>
      </c>
      <c r="M150" t="s">
        <v>55</v>
      </c>
      <c r="N150" t="s">
        <v>42</v>
      </c>
      <c r="O150">
        <f t="shared" si="12"/>
        <v>1</v>
      </c>
      <c r="P150" t="str">
        <f t="shared" si="13"/>
        <v>Valid</v>
      </c>
      <c r="Q150" t="str">
        <f>_xlfn.XLOOKUP(B150,Customers!$A:$A,Customers!$C:$C,"Not Found")</f>
        <v>North</v>
      </c>
      <c r="R150" t="str">
        <f t="shared" si="14"/>
        <v>South</v>
      </c>
      <c r="S150" t="str">
        <f t="shared" si="15"/>
        <v>Outpatient</v>
      </c>
      <c r="T150" t="str">
        <f t="shared" si="16"/>
        <v>SLA Breach</v>
      </c>
      <c r="U150">
        <f t="shared" si="17"/>
        <v>1</v>
      </c>
    </row>
    <row r="151" spans="1:21" x14ac:dyDescent="0.3">
      <c r="A151" t="s">
        <v>549</v>
      </c>
      <c r="B151" t="s">
        <v>550</v>
      </c>
      <c r="C151" t="s">
        <v>551</v>
      </c>
      <c r="D151" t="s">
        <v>111</v>
      </c>
      <c r="E151" t="s">
        <v>173</v>
      </c>
      <c r="F151">
        <v>79281.899999999994</v>
      </c>
      <c r="G151" s="1">
        <v>45876</v>
      </c>
      <c r="I151" t="s">
        <v>40</v>
      </c>
      <c r="J151">
        <v>25</v>
      </c>
      <c r="K151">
        <v>12</v>
      </c>
      <c r="L151" t="s">
        <v>136</v>
      </c>
      <c r="M151" t="s">
        <v>49</v>
      </c>
      <c r="N151" t="s">
        <v>88</v>
      </c>
      <c r="O151">
        <f t="shared" si="12"/>
        <v>1</v>
      </c>
      <c r="P151" t="str">
        <f t="shared" si="13"/>
        <v>Valid</v>
      </c>
      <c r="Q151" t="str">
        <f>_xlfn.XLOOKUP(B151,Customers!$A:$A,Customers!$C:$C,"Not Found")</f>
        <v>North</v>
      </c>
      <c r="R151" t="str">
        <f t="shared" si="14"/>
        <v>Central</v>
      </c>
      <c r="S151" t="str">
        <f t="shared" si="15"/>
        <v>Fire</v>
      </c>
      <c r="T151" t="str">
        <f t="shared" si="16"/>
        <v>SLA Breach</v>
      </c>
      <c r="U151">
        <f t="shared" si="17"/>
        <v>13</v>
      </c>
    </row>
    <row r="152" spans="1:21" x14ac:dyDescent="0.3">
      <c r="A152" t="s">
        <v>552</v>
      </c>
      <c r="B152" t="s">
        <v>553</v>
      </c>
      <c r="C152" t="s">
        <v>554</v>
      </c>
      <c r="D152" t="s">
        <v>69</v>
      </c>
      <c r="E152" t="s">
        <v>74</v>
      </c>
      <c r="F152">
        <v>128530.83</v>
      </c>
      <c r="G152" s="1">
        <v>45859</v>
      </c>
      <c r="H152" s="1">
        <v>45868</v>
      </c>
      <c r="I152" t="s">
        <v>19</v>
      </c>
      <c r="J152">
        <v>9</v>
      </c>
      <c r="K152">
        <v>12</v>
      </c>
      <c r="L152" t="s">
        <v>87</v>
      </c>
      <c r="M152" t="s">
        <v>49</v>
      </c>
      <c r="N152" t="s">
        <v>30</v>
      </c>
      <c r="O152">
        <f t="shared" si="12"/>
        <v>1</v>
      </c>
      <c r="P152" t="str">
        <f t="shared" si="13"/>
        <v>Valid</v>
      </c>
      <c r="Q152" t="str">
        <f>_xlfn.XLOOKUP(B152,Customers!$A:$A,Customers!$C:$C,"Not Found")</f>
        <v>East</v>
      </c>
      <c r="R152" t="str">
        <f t="shared" si="14"/>
        <v>East</v>
      </c>
      <c r="S152" t="str">
        <f t="shared" si="15"/>
        <v>Property Damage</v>
      </c>
      <c r="T152" t="str">
        <f t="shared" si="16"/>
        <v>Within SLA</v>
      </c>
      <c r="U152">
        <f t="shared" si="17"/>
        <v>0</v>
      </c>
    </row>
    <row r="153" spans="1:21" x14ac:dyDescent="0.3">
      <c r="A153" t="s">
        <v>555</v>
      </c>
      <c r="B153" t="s">
        <v>556</v>
      </c>
      <c r="C153" t="s">
        <v>557</v>
      </c>
      <c r="D153" t="s">
        <v>53</v>
      </c>
      <c r="E153" t="s">
        <v>18</v>
      </c>
      <c r="F153">
        <v>107799.64</v>
      </c>
      <c r="G153" s="1">
        <v>45675</v>
      </c>
      <c r="H153" s="1">
        <v>45680</v>
      </c>
      <c r="I153" t="s">
        <v>19</v>
      </c>
      <c r="J153">
        <v>5</v>
      </c>
      <c r="K153">
        <v>15</v>
      </c>
      <c r="L153" t="s">
        <v>159</v>
      </c>
      <c r="M153" t="s">
        <v>55</v>
      </c>
      <c r="N153" t="s">
        <v>30</v>
      </c>
      <c r="O153">
        <f t="shared" si="12"/>
        <v>1</v>
      </c>
      <c r="P153" t="str">
        <f t="shared" si="13"/>
        <v>Valid</v>
      </c>
      <c r="Q153" t="str">
        <f>_xlfn.XLOOKUP(B153,Customers!$A:$A,Customers!$C:$C,"Not Found")</f>
        <v>North</v>
      </c>
      <c r="R153" t="str">
        <f t="shared" si="14"/>
        <v>South</v>
      </c>
      <c r="S153" t="str">
        <f t="shared" si="15"/>
        <v>Hospitalization</v>
      </c>
      <c r="T153" t="str">
        <f t="shared" si="16"/>
        <v>Within SLA</v>
      </c>
      <c r="U153">
        <f t="shared" si="17"/>
        <v>0</v>
      </c>
    </row>
    <row r="154" spans="1:21" x14ac:dyDescent="0.3">
      <c r="A154" t="s">
        <v>558</v>
      </c>
      <c r="B154" t="s">
        <v>559</v>
      </c>
      <c r="C154" t="s">
        <v>560</v>
      </c>
      <c r="D154" t="s">
        <v>59</v>
      </c>
      <c r="E154" t="s">
        <v>18</v>
      </c>
      <c r="F154">
        <v>155958.97</v>
      </c>
      <c r="G154" s="1">
        <v>45900</v>
      </c>
      <c r="H154" s="1">
        <v>45927</v>
      </c>
      <c r="I154" t="s">
        <v>19</v>
      </c>
      <c r="J154">
        <v>27</v>
      </c>
      <c r="K154">
        <v>15</v>
      </c>
      <c r="L154" t="s">
        <v>561</v>
      </c>
      <c r="M154" t="s">
        <v>55</v>
      </c>
      <c r="N154" t="s">
        <v>88</v>
      </c>
      <c r="O154">
        <f t="shared" si="12"/>
        <v>1</v>
      </c>
      <c r="P154" t="str">
        <f t="shared" si="13"/>
        <v>Valid</v>
      </c>
      <c r="Q154" t="str">
        <f>_xlfn.XLOOKUP(B154,Customers!$A:$A,Customers!$C:$C,"Not Found")</f>
        <v>Central</v>
      </c>
      <c r="R154" t="str">
        <f t="shared" si="14"/>
        <v>South</v>
      </c>
      <c r="S154" t="str">
        <f t="shared" si="15"/>
        <v>Critical Illness</v>
      </c>
      <c r="T154" t="str">
        <f t="shared" si="16"/>
        <v>SLA Breach</v>
      </c>
      <c r="U154">
        <f t="shared" si="17"/>
        <v>12</v>
      </c>
    </row>
    <row r="155" spans="1:21" x14ac:dyDescent="0.3">
      <c r="A155" t="s">
        <v>562</v>
      </c>
      <c r="B155" t="s">
        <v>563</v>
      </c>
      <c r="C155" t="s">
        <v>564</v>
      </c>
      <c r="D155" t="s">
        <v>182</v>
      </c>
      <c r="E155" t="s">
        <v>173</v>
      </c>
      <c r="F155">
        <v>32671.88</v>
      </c>
      <c r="G155" s="1">
        <v>45987</v>
      </c>
      <c r="H155" s="1">
        <v>46002</v>
      </c>
      <c r="I155" t="s">
        <v>19</v>
      </c>
      <c r="J155">
        <v>15</v>
      </c>
      <c r="K155">
        <v>7</v>
      </c>
      <c r="L155" t="s">
        <v>60</v>
      </c>
      <c r="M155" t="s">
        <v>94</v>
      </c>
      <c r="N155" t="s">
        <v>42</v>
      </c>
      <c r="O155">
        <f t="shared" si="12"/>
        <v>1</v>
      </c>
      <c r="P155" t="str">
        <f t="shared" si="13"/>
        <v>Valid</v>
      </c>
      <c r="Q155" t="str">
        <f>_xlfn.XLOOKUP(B155,Customers!$A:$A,Customers!$C:$C,"Not Found")</f>
        <v>Central</v>
      </c>
      <c r="R155" t="str">
        <f t="shared" si="14"/>
        <v>Central</v>
      </c>
      <c r="S155" t="str">
        <f t="shared" si="15"/>
        <v>Trip Cancellation</v>
      </c>
      <c r="T155" t="str">
        <f t="shared" si="16"/>
        <v>SLA Breach</v>
      </c>
      <c r="U155">
        <f t="shared" si="17"/>
        <v>8</v>
      </c>
    </row>
    <row r="156" spans="1:21" x14ac:dyDescent="0.3">
      <c r="A156" t="s">
        <v>565</v>
      </c>
      <c r="B156" t="s">
        <v>566</v>
      </c>
      <c r="C156" t="s">
        <v>567</v>
      </c>
      <c r="D156" t="s">
        <v>53</v>
      </c>
      <c r="E156" t="s">
        <v>18</v>
      </c>
      <c r="F156">
        <v>186258.75</v>
      </c>
      <c r="G156" s="1">
        <v>45704</v>
      </c>
      <c r="I156" t="s">
        <v>40</v>
      </c>
      <c r="J156">
        <v>14</v>
      </c>
      <c r="K156">
        <v>15</v>
      </c>
      <c r="L156" t="s">
        <v>60</v>
      </c>
      <c r="M156" t="s">
        <v>55</v>
      </c>
      <c r="N156" t="s">
        <v>30</v>
      </c>
      <c r="O156">
        <f t="shared" si="12"/>
        <v>1</v>
      </c>
      <c r="P156" t="str">
        <f t="shared" si="13"/>
        <v>Valid</v>
      </c>
      <c r="Q156" t="str">
        <f>_xlfn.XLOOKUP(B156,Customers!$A:$A,Customers!$C:$C,"Not Found")</f>
        <v>East</v>
      </c>
      <c r="R156" t="str">
        <f t="shared" si="14"/>
        <v>South</v>
      </c>
      <c r="S156" t="str">
        <f t="shared" si="15"/>
        <v>Hospitalization</v>
      </c>
      <c r="T156" t="str">
        <f t="shared" si="16"/>
        <v>Within SLA</v>
      </c>
      <c r="U156">
        <f t="shared" si="17"/>
        <v>0</v>
      </c>
    </row>
    <row r="157" spans="1:21" x14ac:dyDescent="0.3">
      <c r="A157" t="s">
        <v>568</v>
      </c>
      <c r="B157" t="s">
        <v>569</v>
      </c>
      <c r="C157" t="s">
        <v>570</v>
      </c>
      <c r="D157" t="s">
        <v>216</v>
      </c>
      <c r="E157" t="s">
        <v>18</v>
      </c>
      <c r="F157">
        <v>27091.47</v>
      </c>
      <c r="G157" s="1">
        <v>45851</v>
      </c>
      <c r="H157" s="1">
        <v>45859</v>
      </c>
      <c r="I157" t="s">
        <v>19</v>
      </c>
      <c r="J157">
        <v>8</v>
      </c>
      <c r="K157">
        <v>15</v>
      </c>
      <c r="L157" t="s">
        <v>132</v>
      </c>
      <c r="M157" t="s">
        <v>55</v>
      </c>
      <c r="N157" t="s">
        <v>30</v>
      </c>
      <c r="O157">
        <f t="shared" si="12"/>
        <v>1</v>
      </c>
      <c r="P157" t="str">
        <f t="shared" si="13"/>
        <v>Valid</v>
      </c>
      <c r="Q157" t="str">
        <f>_xlfn.XLOOKUP(B157,Customers!$A:$A,Customers!$C:$C,"Not Found")</f>
        <v>West</v>
      </c>
      <c r="R157" t="str">
        <f t="shared" si="14"/>
        <v>South</v>
      </c>
      <c r="S157" t="str">
        <f t="shared" si="15"/>
        <v>Outpatient</v>
      </c>
      <c r="T157" t="str">
        <f t="shared" si="16"/>
        <v>Within SLA</v>
      </c>
      <c r="U157">
        <f t="shared" si="17"/>
        <v>0</v>
      </c>
    </row>
    <row r="158" spans="1:21" x14ac:dyDescent="0.3">
      <c r="A158" t="s">
        <v>571</v>
      </c>
      <c r="B158" t="s">
        <v>572</v>
      </c>
      <c r="C158" t="s">
        <v>573</v>
      </c>
      <c r="D158" t="s">
        <v>53</v>
      </c>
      <c r="E158" t="s">
        <v>173</v>
      </c>
      <c r="F158">
        <v>57177.72</v>
      </c>
      <c r="G158" s="1">
        <v>45782</v>
      </c>
      <c r="H158" s="1">
        <v>45796</v>
      </c>
      <c r="I158" t="s">
        <v>19</v>
      </c>
      <c r="J158">
        <v>14</v>
      </c>
      <c r="K158">
        <v>15</v>
      </c>
      <c r="L158" t="s">
        <v>268</v>
      </c>
      <c r="M158" t="s">
        <v>55</v>
      </c>
      <c r="N158" t="s">
        <v>30</v>
      </c>
      <c r="O158">
        <f t="shared" si="12"/>
        <v>1</v>
      </c>
      <c r="P158" t="str">
        <f t="shared" si="13"/>
        <v>Valid</v>
      </c>
      <c r="Q158" t="str">
        <f>_xlfn.XLOOKUP(B158,Customers!$A:$A,Customers!$C:$C,"Not Found")</f>
        <v>West</v>
      </c>
      <c r="R158" t="str">
        <f t="shared" si="14"/>
        <v>Central</v>
      </c>
      <c r="S158" t="str">
        <f t="shared" si="15"/>
        <v>Hospitalization</v>
      </c>
      <c r="T158" t="str">
        <f t="shared" si="16"/>
        <v>Within SLA</v>
      </c>
      <c r="U158">
        <f t="shared" si="17"/>
        <v>0</v>
      </c>
    </row>
    <row r="159" spans="1:21" x14ac:dyDescent="0.3">
      <c r="A159" t="s">
        <v>574</v>
      </c>
      <c r="B159" t="s">
        <v>575</v>
      </c>
      <c r="C159" t="s">
        <v>576</v>
      </c>
      <c r="D159" t="s">
        <v>102</v>
      </c>
      <c r="E159" t="s">
        <v>27</v>
      </c>
      <c r="F159">
        <v>264992.15000000002</v>
      </c>
      <c r="G159" s="1">
        <v>45871</v>
      </c>
      <c r="H159" s="1">
        <v>45906</v>
      </c>
      <c r="I159" t="s">
        <v>19</v>
      </c>
      <c r="J159">
        <v>35</v>
      </c>
      <c r="K159">
        <v>20</v>
      </c>
      <c r="L159" t="s">
        <v>431</v>
      </c>
      <c r="M159" t="s">
        <v>29</v>
      </c>
      <c r="N159" t="s">
        <v>88</v>
      </c>
      <c r="O159">
        <f t="shared" si="12"/>
        <v>1</v>
      </c>
      <c r="P159" t="str">
        <f t="shared" si="13"/>
        <v>Valid</v>
      </c>
      <c r="Q159" t="str">
        <f>_xlfn.XLOOKUP(B159,Customers!$A:$A,Customers!$C:$C,"Not Found")</f>
        <v>West</v>
      </c>
      <c r="R159" t="str">
        <f t="shared" si="14"/>
        <v>West</v>
      </c>
      <c r="S159" t="str">
        <f t="shared" si="15"/>
        <v>Maturity</v>
      </c>
      <c r="T159" t="str">
        <f t="shared" si="16"/>
        <v>SLA Breach</v>
      </c>
      <c r="U159">
        <f t="shared" si="17"/>
        <v>15</v>
      </c>
    </row>
    <row r="160" spans="1:21" x14ac:dyDescent="0.3">
      <c r="A160" t="s">
        <v>577</v>
      </c>
      <c r="B160" t="s">
        <v>578</v>
      </c>
      <c r="C160" t="s">
        <v>579</v>
      </c>
      <c r="D160" t="s">
        <v>154</v>
      </c>
      <c r="E160" t="s">
        <v>27</v>
      </c>
      <c r="F160">
        <v>42143.08</v>
      </c>
      <c r="G160" s="1">
        <v>45855</v>
      </c>
      <c r="I160" t="s">
        <v>40</v>
      </c>
      <c r="J160">
        <v>3</v>
      </c>
      <c r="K160">
        <v>10</v>
      </c>
      <c r="L160" t="s">
        <v>580</v>
      </c>
      <c r="M160" t="s">
        <v>21</v>
      </c>
      <c r="N160" t="s">
        <v>30</v>
      </c>
      <c r="O160">
        <f t="shared" si="12"/>
        <v>1</v>
      </c>
      <c r="P160" t="str">
        <f t="shared" si="13"/>
        <v>Valid</v>
      </c>
      <c r="Q160" t="str">
        <f>_xlfn.XLOOKUP(B160,Customers!$A:$A,Customers!$C:$C,"Not Found")</f>
        <v>Central</v>
      </c>
      <c r="R160" t="str">
        <f t="shared" si="14"/>
        <v>West</v>
      </c>
      <c r="S160" t="str">
        <f t="shared" si="15"/>
        <v>Vehicle Damage</v>
      </c>
      <c r="T160" t="str">
        <f t="shared" si="16"/>
        <v>Within SLA</v>
      </c>
      <c r="U160">
        <f t="shared" si="17"/>
        <v>0</v>
      </c>
    </row>
    <row r="161" spans="1:21" x14ac:dyDescent="0.3">
      <c r="A161" t="s">
        <v>581</v>
      </c>
      <c r="B161" t="s">
        <v>582</v>
      </c>
      <c r="C161" t="s">
        <v>583</v>
      </c>
      <c r="D161" t="s">
        <v>46</v>
      </c>
      <c r="E161" t="s">
        <v>27</v>
      </c>
      <c r="F161">
        <v>21086.15</v>
      </c>
      <c r="G161" s="1">
        <v>45848</v>
      </c>
      <c r="I161" t="s">
        <v>64</v>
      </c>
      <c r="J161">
        <v>12</v>
      </c>
      <c r="K161">
        <v>10</v>
      </c>
      <c r="L161" t="s">
        <v>54</v>
      </c>
      <c r="M161" t="s">
        <v>21</v>
      </c>
      <c r="N161" t="s">
        <v>42</v>
      </c>
      <c r="O161">
        <f t="shared" si="12"/>
        <v>1</v>
      </c>
      <c r="P161" t="str">
        <f t="shared" si="13"/>
        <v>Valid</v>
      </c>
      <c r="Q161" t="str">
        <f>_xlfn.XLOOKUP(B161,Customers!$A:$A,Customers!$C:$C,"Not Found")</f>
        <v>East</v>
      </c>
      <c r="R161" t="str">
        <f t="shared" si="14"/>
        <v>West</v>
      </c>
      <c r="S161" t="str">
        <f t="shared" si="15"/>
        <v>Theft</v>
      </c>
      <c r="T161" t="str">
        <f t="shared" si="16"/>
        <v>SLA Breach</v>
      </c>
      <c r="U161">
        <f t="shared" si="17"/>
        <v>2</v>
      </c>
    </row>
    <row r="162" spans="1:21" x14ac:dyDescent="0.3">
      <c r="A162" t="s">
        <v>584</v>
      </c>
      <c r="B162" t="s">
        <v>585</v>
      </c>
      <c r="C162" t="s">
        <v>586</v>
      </c>
      <c r="D162" t="s">
        <v>53</v>
      </c>
      <c r="E162" t="s">
        <v>27</v>
      </c>
      <c r="F162">
        <v>150982.13</v>
      </c>
      <c r="G162" s="1">
        <v>45704</v>
      </c>
      <c r="I162" t="s">
        <v>64</v>
      </c>
      <c r="J162">
        <v>22</v>
      </c>
      <c r="K162">
        <v>15</v>
      </c>
      <c r="L162" t="s">
        <v>87</v>
      </c>
      <c r="M162" t="s">
        <v>55</v>
      </c>
      <c r="N162" t="s">
        <v>42</v>
      </c>
      <c r="O162">
        <f t="shared" si="12"/>
        <v>1</v>
      </c>
      <c r="P162" t="str">
        <f t="shared" si="13"/>
        <v>Valid</v>
      </c>
      <c r="Q162" t="str">
        <f>_xlfn.XLOOKUP(B162,Customers!$A:$A,Customers!$C:$C,"Not Found")</f>
        <v>North</v>
      </c>
      <c r="R162" t="str">
        <f t="shared" si="14"/>
        <v>West</v>
      </c>
      <c r="S162" t="str">
        <f t="shared" si="15"/>
        <v>Hospitalization</v>
      </c>
      <c r="T162" t="str">
        <f t="shared" si="16"/>
        <v>SLA Breach</v>
      </c>
      <c r="U162">
        <f t="shared" si="17"/>
        <v>7</v>
      </c>
    </row>
    <row r="163" spans="1:21" x14ac:dyDescent="0.3">
      <c r="A163" t="s">
        <v>587</v>
      </c>
      <c r="B163" t="s">
        <v>588</v>
      </c>
      <c r="C163" t="s">
        <v>589</v>
      </c>
      <c r="D163" t="s">
        <v>46</v>
      </c>
      <c r="E163" t="s">
        <v>39</v>
      </c>
      <c r="F163">
        <v>53567.69</v>
      </c>
      <c r="G163" s="1">
        <v>45888</v>
      </c>
      <c r="I163" t="s">
        <v>64</v>
      </c>
      <c r="J163">
        <v>7</v>
      </c>
      <c r="K163">
        <v>12</v>
      </c>
      <c r="L163" t="s">
        <v>590</v>
      </c>
      <c r="M163" t="s">
        <v>49</v>
      </c>
      <c r="N163" t="s">
        <v>22</v>
      </c>
      <c r="O163">
        <f t="shared" si="12"/>
        <v>1</v>
      </c>
      <c r="P163" t="str">
        <f t="shared" si="13"/>
        <v>Valid</v>
      </c>
      <c r="Q163" t="str">
        <f>_xlfn.XLOOKUP(B163,Customers!$A:$A,Customers!$C:$C,"Not Found")</f>
        <v>North</v>
      </c>
      <c r="R163" t="str">
        <f t="shared" si="14"/>
        <v>North</v>
      </c>
      <c r="S163" t="str">
        <f t="shared" si="15"/>
        <v>Theft</v>
      </c>
      <c r="T163" t="str">
        <f t="shared" si="16"/>
        <v>Within SLA</v>
      </c>
      <c r="U163">
        <f t="shared" si="17"/>
        <v>0</v>
      </c>
    </row>
    <row r="164" spans="1:21" x14ac:dyDescent="0.3">
      <c r="A164" t="s">
        <v>591</v>
      </c>
      <c r="B164" t="s">
        <v>592</v>
      </c>
      <c r="C164" t="s">
        <v>593</v>
      </c>
      <c r="D164" t="s">
        <v>53</v>
      </c>
      <c r="E164" t="s">
        <v>27</v>
      </c>
      <c r="F164">
        <v>54835.95</v>
      </c>
      <c r="G164" s="1">
        <v>45882</v>
      </c>
      <c r="I164" t="s">
        <v>64</v>
      </c>
      <c r="J164">
        <v>10</v>
      </c>
      <c r="K164">
        <v>15</v>
      </c>
      <c r="L164" t="s">
        <v>300</v>
      </c>
      <c r="M164" t="s">
        <v>55</v>
      </c>
      <c r="N164" t="s">
        <v>30</v>
      </c>
      <c r="O164">
        <f t="shared" si="12"/>
        <v>1</v>
      </c>
      <c r="P164" t="str">
        <f t="shared" si="13"/>
        <v>Valid</v>
      </c>
      <c r="Q164" t="str">
        <f>_xlfn.XLOOKUP(B164,Customers!$A:$A,Customers!$C:$C,"Not Found")</f>
        <v>East</v>
      </c>
      <c r="R164" t="str">
        <f t="shared" si="14"/>
        <v>West</v>
      </c>
      <c r="S164" t="str">
        <f t="shared" si="15"/>
        <v>Hospitalization</v>
      </c>
      <c r="T164" t="str">
        <f t="shared" si="16"/>
        <v>Within SLA</v>
      </c>
      <c r="U164">
        <f t="shared" si="17"/>
        <v>0</v>
      </c>
    </row>
    <row r="165" spans="1:21" x14ac:dyDescent="0.3">
      <c r="A165" t="s">
        <v>594</v>
      </c>
      <c r="B165" t="s">
        <v>595</v>
      </c>
      <c r="C165" t="s">
        <v>596</v>
      </c>
      <c r="D165" t="s">
        <v>17</v>
      </c>
      <c r="E165" t="s">
        <v>18</v>
      </c>
      <c r="F165">
        <v>106170.03</v>
      </c>
      <c r="G165" s="1">
        <v>45877</v>
      </c>
      <c r="H165" s="1">
        <v>45882</v>
      </c>
      <c r="I165" t="s">
        <v>47</v>
      </c>
      <c r="J165">
        <v>5</v>
      </c>
      <c r="K165">
        <v>10</v>
      </c>
      <c r="L165" t="s">
        <v>35</v>
      </c>
      <c r="M165" t="s">
        <v>21</v>
      </c>
      <c r="N165" t="s">
        <v>22</v>
      </c>
      <c r="O165">
        <f t="shared" si="12"/>
        <v>1</v>
      </c>
      <c r="P165" t="str">
        <f t="shared" si="13"/>
        <v>Valid</v>
      </c>
      <c r="Q165" t="str">
        <f>_xlfn.XLOOKUP(B165,Customers!$A:$A,Customers!$C:$C,"Not Found")</f>
        <v>East</v>
      </c>
      <c r="R165" t="str">
        <f t="shared" si="14"/>
        <v>South</v>
      </c>
      <c r="S165" t="str">
        <f t="shared" si="15"/>
        <v>Accident</v>
      </c>
      <c r="T165" t="str">
        <f t="shared" si="16"/>
        <v>Within SLA</v>
      </c>
      <c r="U165">
        <f t="shared" si="17"/>
        <v>0</v>
      </c>
    </row>
    <row r="166" spans="1:21" x14ac:dyDescent="0.3">
      <c r="A166" t="s">
        <v>597</v>
      </c>
      <c r="B166" t="s">
        <v>598</v>
      </c>
      <c r="C166" t="s">
        <v>599</v>
      </c>
      <c r="D166" t="s">
        <v>53</v>
      </c>
      <c r="E166" t="s">
        <v>39</v>
      </c>
      <c r="F166">
        <v>188386.68</v>
      </c>
      <c r="G166" s="1">
        <v>45722</v>
      </c>
      <c r="H166" s="1">
        <v>45746</v>
      </c>
      <c r="I166" t="s">
        <v>19</v>
      </c>
      <c r="J166">
        <v>24</v>
      </c>
      <c r="K166">
        <v>15</v>
      </c>
      <c r="L166" t="s">
        <v>204</v>
      </c>
      <c r="M166" t="s">
        <v>55</v>
      </c>
      <c r="N166" t="s">
        <v>42</v>
      </c>
      <c r="O166">
        <f t="shared" si="12"/>
        <v>1</v>
      </c>
      <c r="P166" t="str">
        <f t="shared" si="13"/>
        <v>Valid</v>
      </c>
      <c r="Q166" t="str">
        <f>_xlfn.XLOOKUP(B166,Customers!$A:$A,Customers!$C:$C,"Not Found")</f>
        <v>East</v>
      </c>
      <c r="R166" t="str">
        <f t="shared" si="14"/>
        <v>North</v>
      </c>
      <c r="S166" t="str">
        <f t="shared" si="15"/>
        <v>Hospitalization</v>
      </c>
      <c r="T166" t="str">
        <f t="shared" si="16"/>
        <v>SLA Breach</v>
      </c>
      <c r="U166">
        <f t="shared" si="17"/>
        <v>9</v>
      </c>
    </row>
    <row r="167" spans="1:21" x14ac:dyDescent="0.3">
      <c r="A167" t="s">
        <v>600</v>
      </c>
      <c r="B167" t="s">
        <v>601</v>
      </c>
      <c r="C167" t="s">
        <v>602</v>
      </c>
      <c r="D167" t="s">
        <v>34</v>
      </c>
      <c r="E167" t="s">
        <v>173</v>
      </c>
      <c r="F167">
        <v>207719.5</v>
      </c>
      <c r="G167" s="1">
        <v>45924</v>
      </c>
      <c r="I167" t="s">
        <v>40</v>
      </c>
      <c r="J167">
        <v>21</v>
      </c>
      <c r="K167">
        <v>20</v>
      </c>
      <c r="L167" t="s">
        <v>296</v>
      </c>
      <c r="M167" t="s">
        <v>29</v>
      </c>
      <c r="N167" t="s">
        <v>30</v>
      </c>
      <c r="O167">
        <f t="shared" si="12"/>
        <v>1</v>
      </c>
      <c r="P167" t="str">
        <f t="shared" si="13"/>
        <v>Valid</v>
      </c>
      <c r="Q167" t="str">
        <f>_xlfn.XLOOKUP(B167,Customers!$A:$A,Customers!$C:$C,"Not Found")</f>
        <v>West</v>
      </c>
      <c r="R167" t="str">
        <f t="shared" si="14"/>
        <v>Central</v>
      </c>
      <c r="S167" t="str">
        <f t="shared" si="15"/>
        <v>Death Benefit</v>
      </c>
      <c r="T167" t="str">
        <f t="shared" si="16"/>
        <v>SLA Breach</v>
      </c>
      <c r="U167">
        <f t="shared" si="17"/>
        <v>1</v>
      </c>
    </row>
    <row r="168" spans="1:21" x14ac:dyDescent="0.3">
      <c r="A168" t="s">
        <v>603</v>
      </c>
      <c r="B168" t="s">
        <v>604</v>
      </c>
      <c r="C168" t="s">
        <v>605</v>
      </c>
      <c r="D168" t="s">
        <v>238</v>
      </c>
      <c r="E168" t="s">
        <v>39</v>
      </c>
      <c r="F168">
        <v>33132.36</v>
      </c>
      <c r="G168" s="1">
        <v>45729</v>
      </c>
      <c r="H168" s="1">
        <v>45738</v>
      </c>
      <c r="I168" t="s">
        <v>19</v>
      </c>
      <c r="J168">
        <v>9</v>
      </c>
      <c r="K168">
        <v>10</v>
      </c>
      <c r="L168" t="s">
        <v>606</v>
      </c>
      <c r="M168" t="s">
        <v>21</v>
      </c>
      <c r="N168" t="s">
        <v>30</v>
      </c>
      <c r="O168">
        <f t="shared" si="12"/>
        <v>1</v>
      </c>
      <c r="P168" t="str">
        <f t="shared" si="13"/>
        <v>Valid</v>
      </c>
      <c r="Q168" t="str">
        <f>_xlfn.XLOOKUP(B168,Customers!$A:$A,Customers!$C:$C,"Not Found")</f>
        <v>Central</v>
      </c>
      <c r="R168" t="str">
        <f t="shared" si="14"/>
        <v>North</v>
      </c>
      <c r="S168" t="str">
        <f t="shared" si="15"/>
        <v>Vehicle Damage</v>
      </c>
      <c r="T168" t="str">
        <f t="shared" si="16"/>
        <v>Within SLA</v>
      </c>
      <c r="U168">
        <f t="shared" si="17"/>
        <v>0</v>
      </c>
    </row>
    <row r="169" spans="1:21" x14ac:dyDescent="0.3">
      <c r="A169" t="s">
        <v>607</v>
      </c>
      <c r="B169" t="s">
        <v>608</v>
      </c>
      <c r="C169" t="s">
        <v>609</v>
      </c>
      <c r="D169" t="s">
        <v>154</v>
      </c>
      <c r="E169" t="s">
        <v>39</v>
      </c>
      <c r="F169">
        <v>38311.81</v>
      </c>
      <c r="G169" s="1">
        <v>45711</v>
      </c>
      <c r="I169" t="s">
        <v>64</v>
      </c>
      <c r="J169">
        <v>9</v>
      </c>
      <c r="K169">
        <v>10</v>
      </c>
      <c r="L169" t="s">
        <v>610</v>
      </c>
      <c r="M169" t="s">
        <v>21</v>
      </c>
      <c r="N169" t="s">
        <v>30</v>
      </c>
      <c r="O169">
        <f t="shared" si="12"/>
        <v>1</v>
      </c>
      <c r="P169" t="str">
        <f t="shared" si="13"/>
        <v>Valid</v>
      </c>
      <c r="Q169" t="str">
        <f>_xlfn.XLOOKUP(B169,Customers!$A:$A,Customers!$C:$C,"Not Found")</f>
        <v>West</v>
      </c>
      <c r="R169" t="str">
        <f t="shared" si="14"/>
        <v>North</v>
      </c>
      <c r="S169" t="str">
        <f t="shared" si="15"/>
        <v>Vehicle Damage</v>
      </c>
      <c r="T169" t="str">
        <f t="shared" si="16"/>
        <v>Within SLA</v>
      </c>
      <c r="U169">
        <f t="shared" si="17"/>
        <v>0</v>
      </c>
    </row>
    <row r="170" spans="1:21" x14ac:dyDescent="0.3">
      <c r="A170" t="s">
        <v>611</v>
      </c>
      <c r="B170" t="s">
        <v>612</v>
      </c>
      <c r="C170" t="s">
        <v>613</v>
      </c>
      <c r="D170" t="s">
        <v>216</v>
      </c>
      <c r="E170" t="s">
        <v>18</v>
      </c>
      <c r="F170">
        <v>175422.81</v>
      </c>
      <c r="G170" s="1">
        <v>45767</v>
      </c>
      <c r="H170" s="1">
        <v>45772</v>
      </c>
      <c r="I170" t="s">
        <v>19</v>
      </c>
      <c r="J170">
        <v>5</v>
      </c>
      <c r="K170">
        <v>15</v>
      </c>
      <c r="L170" t="s">
        <v>252</v>
      </c>
      <c r="M170" t="s">
        <v>55</v>
      </c>
      <c r="N170" t="s">
        <v>30</v>
      </c>
      <c r="O170">
        <f t="shared" si="12"/>
        <v>1</v>
      </c>
      <c r="P170" t="str">
        <f t="shared" si="13"/>
        <v>Valid</v>
      </c>
      <c r="Q170" t="str">
        <f>_xlfn.XLOOKUP(B170,Customers!$A:$A,Customers!$C:$C,"Not Found")</f>
        <v>South</v>
      </c>
      <c r="R170" t="str">
        <f t="shared" si="14"/>
        <v>South</v>
      </c>
      <c r="S170" t="str">
        <f t="shared" si="15"/>
        <v>Outpatient</v>
      </c>
      <c r="T170" t="str">
        <f t="shared" si="16"/>
        <v>Within SLA</v>
      </c>
      <c r="U170">
        <f t="shared" si="17"/>
        <v>0</v>
      </c>
    </row>
    <row r="171" spans="1:21" x14ac:dyDescent="0.3">
      <c r="A171" t="s">
        <v>614</v>
      </c>
      <c r="B171" t="s">
        <v>615</v>
      </c>
      <c r="C171" t="s">
        <v>616</v>
      </c>
      <c r="D171" t="s">
        <v>26</v>
      </c>
      <c r="E171" t="s">
        <v>27</v>
      </c>
      <c r="F171">
        <v>642347.16</v>
      </c>
      <c r="G171" s="1">
        <v>45712</v>
      </c>
      <c r="H171" s="1">
        <v>45732</v>
      </c>
      <c r="I171" t="s">
        <v>19</v>
      </c>
      <c r="J171">
        <v>20</v>
      </c>
      <c r="K171">
        <v>20</v>
      </c>
      <c r="L171" t="s">
        <v>212</v>
      </c>
      <c r="M171" t="s">
        <v>29</v>
      </c>
      <c r="N171" t="s">
        <v>30</v>
      </c>
      <c r="O171">
        <f t="shared" si="12"/>
        <v>1</v>
      </c>
      <c r="P171" t="str">
        <f t="shared" si="13"/>
        <v>Valid</v>
      </c>
      <c r="Q171" t="str">
        <f>_xlfn.XLOOKUP(B171,Customers!$A:$A,Customers!$C:$C,"Not Found")</f>
        <v>West</v>
      </c>
      <c r="R171" t="str">
        <f t="shared" si="14"/>
        <v>West</v>
      </c>
      <c r="S171" t="str">
        <f t="shared" si="15"/>
        <v>Disability</v>
      </c>
      <c r="T171" t="str">
        <f t="shared" si="16"/>
        <v>Within SLA</v>
      </c>
      <c r="U171">
        <f t="shared" si="17"/>
        <v>0</v>
      </c>
    </row>
    <row r="172" spans="1:21" x14ac:dyDescent="0.3">
      <c r="A172" t="s">
        <v>617</v>
      </c>
      <c r="B172" t="s">
        <v>618</v>
      </c>
      <c r="C172" t="s">
        <v>619</v>
      </c>
      <c r="D172" t="s">
        <v>59</v>
      </c>
      <c r="F172">
        <v>105781.91</v>
      </c>
      <c r="G172" s="1">
        <v>45769</v>
      </c>
      <c r="H172" s="1">
        <v>45780</v>
      </c>
      <c r="I172" t="s">
        <v>19</v>
      </c>
      <c r="J172">
        <v>11</v>
      </c>
      <c r="K172">
        <v>15</v>
      </c>
      <c r="L172" t="s">
        <v>75</v>
      </c>
      <c r="M172" t="s">
        <v>55</v>
      </c>
      <c r="N172" t="s">
        <v>30</v>
      </c>
      <c r="O172">
        <f t="shared" si="12"/>
        <v>1</v>
      </c>
      <c r="P172" t="str">
        <f t="shared" si="13"/>
        <v>Valid</v>
      </c>
      <c r="Q172" t="str">
        <f>_xlfn.XLOOKUP(B172,Customers!$A:$A,Customers!$C:$C,"Not Found")</f>
        <v>West</v>
      </c>
      <c r="R172" t="str">
        <f t="shared" si="14"/>
        <v>West</v>
      </c>
      <c r="S172" t="str">
        <f t="shared" si="15"/>
        <v>Critical Illness</v>
      </c>
      <c r="T172" t="str">
        <f t="shared" si="16"/>
        <v>Within SLA</v>
      </c>
      <c r="U172">
        <f t="shared" si="17"/>
        <v>0</v>
      </c>
    </row>
    <row r="173" spans="1:21" x14ac:dyDescent="0.3">
      <c r="A173" t="s">
        <v>620</v>
      </c>
      <c r="B173" t="s">
        <v>621</v>
      </c>
      <c r="C173" t="s">
        <v>622</v>
      </c>
      <c r="D173" t="s">
        <v>46</v>
      </c>
      <c r="E173" t="s">
        <v>39</v>
      </c>
      <c r="F173">
        <v>76321.37</v>
      </c>
      <c r="G173" s="1">
        <v>45731</v>
      </c>
      <c r="H173" s="1">
        <v>45749</v>
      </c>
      <c r="I173" t="s">
        <v>19</v>
      </c>
      <c r="J173">
        <v>18</v>
      </c>
      <c r="K173">
        <v>10</v>
      </c>
      <c r="L173" t="s">
        <v>128</v>
      </c>
      <c r="M173" t="s">
        <v>21</v>
      </c>
      <c r="N173" t="s">
        <v>88</v>
      </c>
      <c r="O173">
        <f t="shared" si="12"/>
        <v>1</v>
      </c>
      <c r="P173" t="str">
        <f t="shared" si="13"/>
        <v>Valid</v>
      </c>
      <c r="Q173" t="str">
        <f>_xlfn.XLOOKUP(B173,Customers!$A:$A,Customers!$C:$C,"Not Found")</f>
        <v>North</v>
      </c>
      <c r="R173" t="str">
        <f t="shared" si="14"/>
        <v>North</v>
      </c>
      <c r="S173" t="str">
        <f t="shared" si="15"/>
        <v>Theft</v>
      </c>
      <c r="T173" t="str">
        <f t="shared" si="16"/>
        <v>SLA Breach</v>
      </c>
      <c r="U173">
        <f t="shared" si="17"/>
        <v>8</v>
      </c>
    </row>
    <row r="174" spans="1:21" x14ac:dyDescent="0.3">
      <c r="A174" t="s">
        <v>623</v>
      </c>
      <c r="B174" t="s">
        <v>624</v>
      </c>
      <c r="C174" t="s">
        <v>625</v>
      </c>
      <c r="D174" t="s">
        <v>92</v>
      </c>
      <c r="E174" t="s">
        <v>18</v>
      </c>
      <c r="F174">
        <v>12731</v>
      </c>
      <c r="G174" s="1">
        <v>45684</v>
      </c>
      <c r="I174" t="s">
        <v>40</v>
      </c>
      <c r="J174">
        <v>1</v>
      </c>
      <c r="K174">
        <v>7</v>
      </c>
      <c r="L174" t="s">
        <v>404</v>
      </c>
      <c r="M174" t="s">
        <v>94</v>
      </c>
      <c r="N174" t="s">
        <v>30</v>
      </c>
      <c r="O174">
        <f t="shared" si="12"/>
        <v>1</v>
      </c>
      <c r="P174" t="str">
        <f t="shared" si="13"/>
        <v>Valid</v>
      </c>
      <c r="Q174" t="str">
        <f>_xlfn.XLOOKUP(B174,Customers!$A:$A,Customers!$C:$C,"Not Found")</f>
        <v>Central</v>
      </c>
      <c r="R174" t="str">
        <f t="shared" si="14"/>
        <v>South</v>
      </c>
      <c r="S174" t="str">
        <f t="shared" si="15"/>
        <v>Baggage Loss</v>
      </c>
      <c r="T174" t="str">
        <f t="shared" si="16"/>
        <v>Within SLA</v>
      </c>
      <c r="U174">
        <f t="shared" si="17"/>
        <v>0</v>
      </c>
    </row>
    <row r="175" spans="1:21" x14ac:dyDescent="0.3">
      <c r="A175" t="s">
        <v>626</v>
      </c>
      <c r="B175" t="s">
        <v>518</v>
      </c>
      <c r="C175" t="s">
        <v>519</v>
      </c>
      <c r="D175" t="s">
        <v>116</v>
      </c>
      <c r="E175" t="s">
        <v>27</v>
      </c>
      <c r="F175">
        <v>40589.22</v>
      </c>
      <c r="G175" s="1">
        <v>45979</v>
      </c>
      <c r="H175" s="1">
        <v>45980</v>
      </c>
      <c r="I175" t="s">
        <v>19</v>
      </c>
      <c r="J175">
        <v>1</v>
      </c>
      <c r="K175">
        <v>7</v>
      </c>
      <c r="L175" t="s">
        <v>427</v>
      </c>
      <c r="M175" t="s">
        <v>94</v>
      </c>
      <c r="N175" t="s">
        <v>30</v>
      </c>
      <c r="O175">
        <f t="shared" si="12"/>
        <v>1</v>
      </c>
      <c r="P175" t="str">
        <f t="shared" si="13"/>
        <v>Valid</v>
      </c>
      <c r="Q175" t="str">
        <f>_xlfn.XLOOKUP(B175,Customers!$A:$A,Customers!$C:$C,"Not Found")</f>
        <v>West</v>
      </c>
      <c r="R175" t="str">
        <f t="shared" si="14"/>
        <v>West</v>
      </c>
      <c r="S175" t="str">
        <f t="shared" si="15"/>
        <v>Medical Emergency</v>
      </c>
      <c r="T175" t="str">
        <f t="shared" si="16"/>
        <v>Within SLA</v>
      </c>
      <c r="U175">
        <f t="shared" si="17"/>
        <v>0</v>
      </c>
    </row>
    <row r="176" spans="1:21" x14ac:dyDescent="0.3">
      <c r="A176" t="s">
        <v>627</v>
      </c>
      <c r="B176" t="s">
        <v>628</v>
      </c>
      <c r="C176" t="s">
        <v>629</v>
      </c>
      <c r="D176" t="s">
        <v>59</v>
      </c>
      <c r="E176" t="s">
        <v>27</v>
      </c>
      <c r="F176">
        <v>141651.42000000001</v>
      </c>
      <c r="G176" s="1">
        <v>45884</v>
      </c>
      <c r="H176" s="1">
        <v>45893</v>
      </c>
      <c r="I176" t="s">
        <v>47</v>
      </c>
      <c r="J176">
        <v>9</v>
      </c>
      <c r="K176">
        <v>15</v>
      </c>
      <c r="L176" t="s">
        <v>630</v>
      </c>
      <c r="M176" t="s">
        <v>55</v>
      </c>
      <c r="N176" t="s">
        <v>42</v>
      </c>
      <c r="O176">
        <f t="shared" si="12"/>
        <v>1</v>
      </c>
      <c r="P176" t="str">
        <f t="shared" si="13"/>
        <v>Valid</v>
      </c>
      <c r="Q176" t="str">
        <f>_xlfn.XLOOKUP(B176,Customers!$A:$A,Customers!$C:$C,"Not Found")</f>
        <v>East</v>
      </c>
      <c r="R176" t="str">
        <f t="shared" si="14"/>
        <v>West</v>
      </c>
      <c r="S176" t="str">
        <f t="shared" si="15"/>
        <v>Critical Illness</v>
      </c>
      <c r="T176" t="str">
        <f t="shared" si="16"/>
        <v>Within SLA</v>
      </c>
      <c r="U176">
        <f t="shared" si="17"/>
        <v>0</v>
      </c>
    </row>
    <row r="177" spans="1:21" x14ac:dyDescent="0.3">
      <c r="A177" t="s">
        <v>631</v>
      </c>
      <c r="B177" t="s">
        <v>632</v>
      </c>
      <c r="C177" t="s">
        <v>633</v>
      </c>
      <c r="D177" t="s">
        <v>46</v>
      </c>
      <c r="E177" t="s">
        <v>18</v>
      </c>
      <c r="F177">
        <v>122488.92</v>
      </c>
      <c r="G177" s="1">
        <v>45777</v>
      </c>
      <c r="H177" s="1">
        <v>45779</v>
      </c>
      <c r="I177" t="s">
        <v>19</v>
      </c>
      <c r="J177">
        <v>2</v>
      </c>
      <c r="K177">
        <v>12</v>
      </c>
      <c r="L177" t="s">
        <v>630</v>
      </c>
      <c r="M177" t="s">
        <v>49</v>
      </c>
      <c r="N177" t="s">
        <v>22</v>
      </c>
      <c r="O177">
        <f t="shared" si="12"/>
        <v>1</v>
      </c>
      <c r="P177" t="str">
        <f t="shared" si="13"/>
        <v>Valid</v>
      </c>
      <c r="Q177" t="str">
        <f>_xlfn.XLOOKUP(B177,Customers!$A:$A,Customers!$C:$C,"Not Found")</f>
        <v>North</v>
      </c>
      <c r="R177" t="str">
        <f t="shared" si="14"/>
        <v>South</v>
      </c>
      <c r="S177" t="str">
        <f t="shared" si="15"/>
        <v>Theft</v>
      </c>
      <c r="T177" t="str">
        <f t="shared" si="16"/>
        <v>Within SLA</v>
      </c>
      <c r="U177">
        <f t="shared" si="17"/>
        <v>0</v>
      </c>
    </row>
    <row r="178" spans="1:21" x14ac:dyDescent="0.3">
      <c r="A178" t="s">
        <v>634</v>
      </c>
      <c r="B178" t="s">
        <v>635</v>
      </c>
      <c r="C178" t="s">
        <v>636</v>
      </c>
      <c r="D178" t="s">
        <v>59</v>
      </c>
      <c r="E178" t="s">
        <v>18</v>
      </c>
      <c r="F178">
        <v>96918.47</v>
      </c>
      <c r="G178" s="1">
        <v>45785</v>
      </c>
      <c r="H178" s="1">
        <v>45791</v>
      </c>
      <c r="I178" t="s">
        <v>19</v>
      </c>
      <c r="J178">
        <v>6</v>
      </c>
      <c r="K178">
        <v>15</v>
      </c>
      <c r="L178" t="s">
        <v>331</v>
      </c>
      <c r="M178" t="s">
        <v>55</v>
      </c>
      <c r="N178" t="s">
        <v>22</v>
      </c>
      <c r="O178">
        <f t="shared" si="12"/>
        <v>1</v>
      </c>
      <c r="P178" t="str">
        <f t="shared" si="13"/>
        <v>Valid</v>
      </c>
      <c r="Q178" t="str">
        <f>_xlfn.XLOOKUP(B178,Customers!$A:$A,Customers!$C:$C,"Not Found")</f>
        <v>South</v>
      </c>
      <c r="R178" t="str">
        <f t="shared" si="14"/>
        <v>South</v>
      </c>
      <c r="S178" t="str">
        <f t="shared" si="15"/>
        <v>Critical Illness</v>
      </c>
      <c r="T178" t="str">
        <f t="shared" si="16"/>
        <v>Within SLA</v>
      </c>
      <c r="U178">
        <f t="shared" si="17"/>
        <v>0</v>
      </c>
    </row>
    <row r="179" spans="1:21" x14ac:dyDescent="0.3">
      <c r="A179" t="s">
        <v>637</v>
      </c>
      <c r="B179" t="s">
        <v>638</v>
      </c>
      <c r="C179" t="s">
        <v>639</v>
      </c>
      <c r="D179" t="s">
        <v>102</v>
      </c>
      <c r="E179" t="s">
        <v>74</v>
      </c>
      <c r="F179">
        <v>153415.57</v>
      </c>
      <c r="G179" s="1">
        <v>45763</v>
      </c>
      <c r="I179" t="s">
        <v>64</v>
      </c>
      <c r="J179">
        <v>20</v>
      </c>
      <c r="K179">
        <v>20</v>
      </c>
      <c r="L179" t="s">
        <v>150</v>
      </c>
      <c r="M179" t="s">
        <v>29</v>
      </c>
      <c r="N179" t="s">
        <v>22</v>
      </c>
      <c r="O179">
        <f t="shared" si="12"/>
        <v>1</v>
      </c>
      <c r="P179" t="str">
        <f t="shared" si="13"/>
        <v>Valid</v>
      </c>
      <c r="Q179" t="str">
        <f>_xlfn.XLOOKUP(B179,Customers!$A:$A,Customers!$C:$C,"Not Found")</f>
        <v>East</v>
      </c>
      <c r="R179" t="str">
        <f t="shared" si="14"/>
        <v>East</v>
      </c>
      <c r="S179" t="str">
        <f t="shared" si="15"/>
        <v>Maturity</v>
      </c>
      <c r="T179" t="str">
        <f t="shared" si="16"/>
        <v>Within SLA</v>
      </c>
      <c r="U179">
        <f t="shared" si="17"/>
        <v>0</v>
      </c>
    </row>
    <row r="180" spans="1:21" x14ac:dyDescent="0.3">
      <c r="A180" t="s">
        <v>640</v>
      </c>
      <c r="B180" t="s">
        <v>321</v>
      </c>
      <c r="C180" t="s">
        <v>641</v>
      </c>
      <c r="D180" t="s">
        <v>102</v>
      </c>
      <c r="E180" t="s">
        <v>39</v>
      </c>
      <c r="F180">
        <v>641156.99</v>
      </c>
      <c r="G180" s="1">
        <v>45908</v>
      </c>
      <c r="I180" t="s">
        <v>40</v>
      </c>
      <c r="J180">
        <v>21</v>
      </c>
      <c r="K180">
        <v>20</v>
      </c>
      <c r="L180" t="s">
        <v>20</v>
      </c>
      <c r="M180" t="s">
        <v>29</v>
      </c>
      <c r="N180" t="s">
        <v>22</v>
      </c>
      <c r="O180">
        <f t="shared" si="12"/>
        <v>1</v>
      </c>
      <c r="P180" t="str">
        <f t="shared" si="13"/>
        <v>Valid</v>
      </c>
      <c r="Q180" t="str">
        <f>_xlfn.XLOOKUP(B180,Customers!$A:$A,Customers!$C:$C,"Not Found")</f>
        <v>East</v>
      </c>
      <c r="R180" t="str">
        <f t="shared" si="14"/>
        <v>North</v>
      </c>
      <c r="S180" t="str">
        <f t="shared" si="15"/>
        <v>Maturity</v>
      </c>
      <c r="T180" t="str">
        <f t="shared" si="16"/>
        <v>SLA Breach</v>
      </c>
      <c r="U180">
        <f t="shared" si="17"/>
        <v>1</v>
      </c>
    </row>
    <row r="181" spans="1:21" x14ac:dyDescent="0.3">
      <c r="A181" t="s">
        <v>642</v>
      </c>
      <c r="B181" t="s">
        <v>643</v>
      </c>
      <c r="C181" t="s">
        <v>644</v>
      </c>
      <c r="D181" t="s">
        <v>53</v>
      </c>
      <c r="E181" t="s">
        <v>27</v>
      </c>
      <c r="F181">
        <v>35133.85</v>
      </c>
      <c r="G181" s="1">
        <v>45734</v>
      </c>
      <c r="H181" s="1">
        <v>45746</v>
      </c>
      <c r="I181" t="s">
        <v>19</v>
      </c>
      <c r="J181">
        <v>12</v>
      </c>
      <c r="K181">
        <v>15</v>
      </c>
      <c r="L181" t="s">
        <v>121</v>
      </c>
      <c r="M181" t="s">
        <v>55</v>
      </c>
      <c r="N181" t="s">
        <v>30</v>
      </c>
      <c r="O181">
        <f t="shared" si="12"/>
        <v>1</v>
      </c>
      <c r="P181" t="str">
        <f t="shared" si="13"/>
        <v>Valid</v>
      </c>
      <c r="Q181" t="str">
        <f>_xlfn.XLOOKUP(B181,Customers!$A:$A,Customers!$C:$C,"Not Found")</f>
        <v>West</v>
      </c>
      <c r="R181" t="str">
        <f t="shared" si="14"/>
        <v>West</v>
      </c>
      <c r="S181" t="str">
        <f t="shared" si="15"/>
        <v>Hospitalization</v>
      </c>
      <c r="T181" t="str">
        <f t="shared" si="16"/>
        <v>Within SLA</v>
      </c>
      <c r="U181">
        <f t="shared" si="17"/>
        <v>0</v>
      </c>
    </row>
    <row r="182" spans="1:21" x14ac:dyDescent="0.3">
      <c r="A182" t="s">
        <v>645</v>
      </c>
      <c r="B182" t="s">
        <v>646</v>
      </c>
      <c r="C182" t="s">
        <v>647</v>
      </c>
      <c r="D182" t="s">
        <v>102</v>
      </c>
      <c r="E182" t="s">
        <v>18</v>
      </c>
      <c r="F182">
        <v>296781.98</v>
      </c>
      <c r="G182" s="1">
        <v>45688</v>
      </c>
      <c r="H182" s="1">
        <v>45711</v>
      </c>
      <c r="I182" t="s">
        <v>19</v>
      </c>
      <c r="J182">
        <v>23</v>
      </c>
      <c r="K182">
        <v>20</v>
      </c>
      <c r="L182" t="s">
        <v>48</v>
      </c>
      <c r="M182" t="s">
        <v>29</v>
      </c>
      <c r="N182" t="s">
        <v>30</v>
      </c>
      <c r="O182">
        <f t="shared" si="12"/>
        <v>1</v>
      </c>
      <c r="P182" t="str">
        <f t="shared" si="13"/>
        <v>Valid</v>
      </c>
      <c r="Q182" t="str">
        <f>_xlfn.XLOOKUP(B182,Customers!$A:$A,Customers!$C:$C,"Not Found")</f>
        <v>West</v>
      </c>
      <c r="R182" t="str">
        <f t="shared" si="14"/>
        <v>South</v>
      </c>
      <c r="S182" t="str">
        <f t="shared" si="15"/>
        <v>Maturity</v>
      </c>
      <c r="T182" t="str">
        <f t="shared" si="16"/>
        <v>SLA Breach</v>
      </c>
      <c r="U182">
        <f t="shared" si="17"/>
        <v>3</v>
      </c>
    </row>
    <row r="183" spans="1:21" x14ac:dyDescent="0.3">
      <c r="A183" t="s">
        <v>648</v>
      </c>
      <c r="B183" t="s">
        <v>649</v>
      </c>
      <c r="C183" t="s">
        <v>650</v>
      </c>
      <c r="D183" t="s">
        <v>17</v>
      </c>
      <c r="E183" t="s">
        <v>27</v>
      </c>
      <c r="F183">
        <v>87512.63</v>
      </c>
      <c r="G183" s="1">
        <v>45818</v>
      </c>
      <c r="I183" t="s">
        <v>40</v>
      </c>
      <c r="J183">
        <v>2</v>
      </c>
      <c r="K183">
        <v>10</v>
      </c>
      <c r="L183" t="s">
        <v>651</v>
      </c>
      <c r="M183" t="s">
        <v>21</v>
      </c>
      <c r="N183" t="s">
        <v>30</v>
      </c>
      <c r="O183">
        <f t="shared" si="12"/>
        <v>1</v>
      </c>
      <c r="P183" t="str">
        <f t="shared" si="13"/>
        <v>Valid</v>
      </c>
      <c r="Q183" t="str">
        <f>_xlfn.XLOOKUP(B183,Customers!$A:$A,Customers!$C:$C,"Not Found")</f>
        <v>South</v>
      </c>
      <c r="R183" t="str">
        <f t="shared" si="14"/>
        <v>West</v>
      </c>
      <c r="S183" t="str">
        <f t="shared" si="15"/>
        <v>Accident</v>
      </c>
      <c r="T183" t="str">
        <f t="shared" si="16"/>
        <v>Within SLA</v>
      </c>
      <c r="U183">
        <f t="shared" si="17"/>
        <v>0</v>
      </c>
    </row>
    <row r="184" spans="1:21" x14ac:dyDescent="0.3">
      <c r="A184" t="s">
        <v>652</v>
      </c>
      <c r="B184" t="s">
        <v>653</v>
      </c>
      <c r="C184" t="s">
        <v>654</v>
      </c>
      <c r="D184" t="s">
        <v>102</v>
      </c>
      <c r="E184" t="s">
        <v>27</v>
      </c>
      <c r="F184">
        <v>629819.68999999994</v>
      </c>
      <c r="G184" s="1">
        <v>45732</v>
      </c>
      <c r="H184" s="1">
        <v>45749</v>
      </c>
      <c r="I184" t="s">
        <v>19</v>
      </c>
      <c r="J184">
        <v>17</v>
      </c>
      <c r="K184">
        <v>20</v>
      </c>
      <c r="L184" t="s">
        <v>212</v>
      </c>
      <c r="M184" t="s">
        <v>29</v>
      </c>
      <c r="N184" t="s">
        <v>22</v>
      </c>
      <c r="O184">
        <f t="shared" si="12"/>
        <v>1</v>
      </c>
      <c r="P184" t="str">
        <f t="shared" si="13"/>
        <v>Valid</v>
      </c>
      <c r="Q184" t="str">
        <f>_xlfn.XLOOKUP(B184,Customers!$A:$A,Customers!$C:$C,"Not Found")</f>
        <v>North</v>
      </c>
      <c r="R184" t="str">
        <f t="shared" si="14"/>
        <v>West</v>
      </c>
      <c r="S184" t="str">
        <f t="shared" si="15"/>
        <v>Maturity</v>
      </c>
      <c r="T184" t="str">
        <f t="shared" si="16"/>
        <v>Within SLA</v>
      </c>
      <c r="U184">
        <f t="shared" si="17"/>
        <v>0</v>
      </c>
    </row>
    <row r="185" spans="1:21" x14ac:dyDescent="0.3">
      <c r="A185" t="s">
        <v>655</v>
      </c>
      <c r="B185" t="s">
        <v>436</v>
      </c>
      <c r="C185" t="s">
        <v>656</v>
      </c>
      <c r="D185" t="s">
        <v>69</v>
      </c>
      <c r="E185" t="s">
        <v>27</v>
      </c>
      <c r="F185">
        <v>218188.04</v>
      </c>
      <c r="G185" s="1">
        <v>45960</v>
      </c>
      <c r="H185" s="1">
        <v>45973</v>
      </c>
      <c r="I185" t="s">
        <v>19</v>
      </c>
      <c r="J185">
        <v>13</v>
      </c>
      <c r="K185">
        <v>12</v>
      </c>
      <c r="L185" t="s">
        <v>128</v>
      </c>
      <c r="M185" t="s">
        <v>49</v>
      </c>
      <c r="N185" t="s">
        <v>30</v>
      </c>
      <c r="O185">
        <f t="shared" si="12"/>
        <v>1</v>
      </c>
      <c r="P185" t="str">
        <f t="shared" si="13"/>
        <v>Valid</v>
      </c>
      <c r="Q185" t="str">
        <f>_xlfn.XLOOKUP(B185,Customers!$A:$A,Customers!$C:$C,"Not Found")</f>
        <v>South</v>
      </c>
      <c r="R185" t="str">
        <f t="shared" si="14"/>
        <v>West</v>
      </c>
      <c r="S185" t="str">
        <f t="shared" si="15"/>
        <v>Property Damage</v>
      </c>
      <c r="T185" t="str">
        <f t="shared" si="16"/>
        <v>SLA Breach</v>
      </c>
      <c r="U185">
        <f t="shared" si="17"/>
        <v>1</v>
      </c>
    </row>
    <row r="186" spans="1:21" x14ac:dyDescent="0.3">
      <c r="A186" t="s">
        <v>657</v>
      </c>
      <c r="B186" t="s">
        <v>658</v>
      </c>
      <c r="C186" t="s">
        <v>659</v>
      </c>
      <c r="D186" t="s">
        <v>111</v>
      </c>
      <c r="E186" t="s">
        <v>27</v>
      </c>
      <c r="F186">
        <v>230662.95</v>
      </c>
      <c r="G186" s="1">
        <v>45777</v>
      </c>
      <c r="H186" s="1">
        <v>45799</v>
      </c>
      <c r="I186" t="s">
        <v>19</v>
      </c>
      <c r="J186">
        <v>22</v>
      </c>
      <c r="K186">
        <v>12</v>
      </c>
      <c r="L186" t="s">
        <v>349</v>
      </c>
      <c r="M186" t="s">
        <v>49</v>
      </c>
      <c r="N186" t="s">
        <v>42</v>
      </c>
      <c r="O186">
        <f t="shared" si="12"/>
        <v>1</v>
      </c>
      <c r="P186" t="str">
        <f t="shared" si="13"/>
        <v>Valid</v>
      </c>
      <c r="Q186" t="str">
        <f>_xlfn.XLOOKUP(B186,Customers!$A:$A,Customers!$C:$C,"Not Found")</f>
        <v>East</v>
      </c>
      <c r="R186" t="str">
        <f t="shared" si="14"/>
        <v>West</v>
      </c>
      <c r="S186" t="str">
        <f t="shared" si="15"/>
        <v>Fire</v>
      </c>
      <c r="T186" t="str">
        <f t="shared" si="16"/>
        <v>SLA Breach</v>
      </c>
      <c r="U186">
        <f t="shared" si="17"/>
        <v>10</v>
      </c>
    </row>
    <row r="187" spans="1:21" x14ac:dyDescent="0.3">
      <c r="A187" t="s">
        <v>660</v>
      </c>
      <c r="B187" t="s">
        <v>661</v>
      </c>
      <c r="C187" t="s">
        <v>662</v>
      </c>
      <c r="D187" t="s">
        <v>154</v>
      </c>
      <c r="E187" t="s">
        <v>39</v>
      </c>
      <c r="F187">
        <v>53410.45</v>
      </c>
      <c r="G187" s="1">
        <v>45883</v>
      </c>
      <c r="H187" s="1">
        <v>45885</v>
      </c>
      <c r="I187" t="s">
        <v>19</v>
      </c>
      <c r="J187">
        <v>2</v>
      </c>
      <c r="K187">
        <v>10</v>
      </c>
      <c r="L187" t="s">
        <v>103</v>
      </c>
      <c r="M187" t="s">
        <v>21</v>
      </c>
      <c r="N187" t="s">
        <v>30</v>
      </c>
      <c r="O187">
        <f t="shared" si="12"/>
        <v>1</v>
      </c>
      <c r="P187" t="str">
        <f t="shared" si="13"/>
        <v>Valid</v>
      </c>
      <c r="Q187" t="str">
        <f>_xlfn.XLOOKUP(B187,Customers!$A:$A,Customers!$C:$C,"Not Found")</f>
        <v>Central</v>
      </c>
      <c r="R187" t="str">
        <f t="shared" si="14"/>
        <v>North</v>
      </c>
      <c r="S187" t="str">
        <f t="shared" si="15"/>
        <v>Vehicle Damage</v>
      </c>
      <c r="T187" t="str">
        <f t="shared" si="16"/>
        <v>Within SLA</v>
      </c>
      <c r="U187">
        <f t="shared" si="17"/>
        <v>0</v>
      </c>
    </row>
    <row r="188" spans="1:21" x14ac:dyDescent="0.3">
      <c r="A188" t="s">
        <v>663</v>
      </c>
      <c r="B188" t="s">
        <v>664</v>
      </c>
      <c r="C188" t="s">
        <v>665</v>
      </c>
      <c r="D188" t="s">
        <v>53</v>
      </c>
      <c r="E188" t="s">
        <v>18</v>
      </c>
      <c r="F188">
        <v>384984.77</v>
      </c>
      <c r="G188" s="1">
        <v>45790</v>
      </c>
      <c r="H188" s="1">
        <v>45799</v>
      </c>
      <c r="I188" t="s">
        <v>19</v>
      </c>
      <c r="J188">
        <v>9</v>
      </c>
      <c r="K188">
        <v>15</v>
      </c>
      <c r="L188" t="s">
        <v>54</v>
      </c>
      <c r="M188" t="s">
        <v>55</v>
      </c>
      <c r="N188" t="s">
        <v>22</v>
      </c>
      <c r="O188">
        <f t="shared" si="12"/>
        <v>1</v>
      </c>
      <c r="P188" t="str">
        <f t="shared" si="13"/>
        <v>Valid</v>
      </c>
      <c r="Q188" t="str">
        <f>_xlfn.XLOOKUP(B188,Customers!$A:$A,Customers!$C:$C,"Not Found")</f>
        <v>North</v>
      </c>
      <c r="R188" t="str">
        <f t="shared" si="14"/>
        <v>South</v>
      </c>
      <c r="S188" t="str">
        <f t="shared" si="15"/>
        <v>Hospitalization</v>
      </c>
      <c r="T188" t="str">
        <f t="shared" si="16"/>
        <v>Within SLA</v>
      </c>
      <c r="U188">
        <f t="shared" si="17"/>
        <v>0</v>
      </c>
    </row>
    <row r="189" spans="1:21" x14ac:dyDescent="0.3">
      <c r="A189" t="s">
        <v>666</v>
      </c>
      <c r="B189" t="s">
        <v>667</v>
      </c>
      <c r="C189" t="s">
        <v>668</v>
      </c>
      <c r="D189" t="s">
        <v>111</v>
      </c>
      <c r="E189" t="s">
        <v>74</v>
      </c>
      <c r="F189">
        <v>223087.01</v>
      </c>
      <c r="G189" s="1">
        <v>45720</v>
      </c>
      <c r="H189" s="1">
        <v>45732</v>
      </c>
      <c r="I189" t="s">
        <v>47</v>
      </c>
      <c r="J189">
        <v>12</v>
      </c>
      <c r="K189">
        <v>12</v>
      </c>
      <c r="L189" t="s">
        <v>431</v>
      </c>
      <c r="M189" t="s">
        <v>49</v>
      </c>
      <c r="N189" t="s">
        <v>30</v>
      </c>
      <c r="O189">
        <f t="shared" si="12"/>
        <v>1</v>
      </c>
      <c r="P189" t="str">
        <f t="shared" si="13"/>
        <v>Valid</v>
      </c>
      <c r="Q189" t="str">
        <f>_xlfn.XLOOKUP(B189,Customers!$A:$A,Customers!$C:$C,"Not Found")</f>
        <v>East</v>
      </c>
      <c r="R189" t="str">
        <f t="shared" si="14"/>
        <v>East</v>
      </c>
      <c r="S189" t="str">
        <f t="shared" si="15"/>
        <v>Fire</v>
      </c>
      <c r="T189" t="str">
        <f t="shared" si="16"/>
        <v>Within SLA</v>
      </c>
      <c r="U189">
        <f t="shared" si="17"/>
        <v>0</v>
      </c>
    </row>
    <row r="190" spans="1:21" x14ac:dyDescent="0.3">
      <c r="A190" t="s">
        <v>669</v>
      </c>
      <c r="B190" t="s">
        <v>670</v>
      </c>
      <c r="C190" t="s">
        <v>671</v>
      </c>
      <c r="D190" t="s">
        <v>182</v>
      </c>
      <c r="E190" t="s">
        <v>27</v>
      </c>
      <c r="F190">
        <v>23851.73</v>
      </c>
      <c r="G190" s="1">
        <v>45764</v>
      </c>
      <c r="H190" s="1">
        <v>45765</v>
      </c>
      <c r="I190" t="s">
        <v>19</v>
      </c>
      <c r="J190">
        <v>1</v>
      </c>
      <c r="K190">
        <v>7</v>
      </c>
      <c r="L190" t="s">
        <v>244</v>
      </c>
      <c r="M190" t="s">
        <v>94</v>
      </c>
      <c r="N190" t="s">
        <v>22</v>
      </c>
      <c r="O190">
        <f t="shared" si="12"/>
        <v>1</v>
      </c>
      <c r="P190" t="str">
        <f t="shared" si="13"/>
        <v>Valid</v>
      </c>
      <c r="Q190" t="str">
        <f>_xlfn.XLOOKUP(B190,Customers!$A:$A,Customers!$C:$C,"Not Found")</f>
        <v>West</v>
      </c>
      <c r="R190" t="str">
        <f t="shared" si="14"/>
        <v>West</v>
      </c>
      <c r="S190" t="str">
        <f t="shared" si="15"/>
        <v>Trip Cancellation</v>
      </c>
      <c r="T190" t="str">
        <f t="shared" si="16"/>
        <v>Within SLA</v>
      </c>
      <c r="U190">
        <f t="shared" si="17"/>
        <v>0</v>
      </c>
    </row>
    <row r="191" spans="1:21" x14ac:dyDescent="0.3">
      <c r="A191" t="s">
        <v>672</v>
      </c>
      <c r="B191" t="s">
        <v>673</v>
      </c>
      <c r="C191" t="s">
        <v>674</v>
      </c>
      <c r="D191" t="s">
        <v>53</v>
      </c>
      <c r="E191" t="s">
        <v>27</v>
      </c>
      <c r="F191">
        <v>70471.179999999993</v>
      </c>
      <c r="G191" s="1">
        <v>45937</v>
      </c>
      <c r="H191" s="1">
        <v>45954</v>
      </c>
      <c r="I191" t="s">
        <v>47</v>
      </c>
      <c r="J191">
        <v>17</v>
      </c>
      <c r="K191">
        <v>15</v>
      </c>
      <c r="L191" t="s">
        <v>341</v>
      </c>
      <c r="M191" t="s">
        <v>55</v>
      </c>
      <c r="N191" t="s">
        <v>22</v>
      </c>
      <c r="O191">
        <f t="shared" si="12"/>
        <v>1</v>
      </c>
      <c r="P191" t="str">
        <f t="shared" si="13"/>
        <v>Valid</v>
      </c>
      <c r="Q191" t="str">
        <f>_xlfn.XLOOKUP(B191,Customers!$A:$A,Customers!$C:$C,"Not Found")</f>
        <v>West</v>
      </c>
      <c r="R191" t="str">
        <f t="shared" si="14"/>
        <v>West</v>
      </c>
      <c r="S191" t="str">
        <f t="shared" si="15"/>
        <v>Hospitalization</v>
      </c>
      <c r="T191" t="str">
        <f t="shared" si="16"/>
        <v>SLA Breach</v>
      </c>
      <c r="U191">
        <f t="shared" si="17"/>
        <v>2</v>
      </c>
    </row>
    <row r="192" spans="1:21" x14ac:dyDescent="0.3">
      <c r="A192" t="s">
        <v>675</v>
      </c>
      <c r="B192" t="s">
        <v>676</v>
      </c>
      <c r="C192" t="s">
        <v>677</v>
      </c>
      <c r="D192" t="s">
        <v>182</v>
      </c>
      <c r="E192" t="s">
        <v>18</v>
      </c>
      <c r="F192">
        <v>49179.199999999997</v>
      </c>
      <c r="G192" s="1">
        <v>45684</v>
      </c>
      <c r="H192" s="1">
        <v>45687</v>
      </c>
      <c r="I192" t="s">
        <v>19</v>
      </c>
      <c r="J192">
        <v>3</v>
      </c>
      <c r="K192">
        <v>7</v>
      </c>
      <c r="L192" t="s">
        <v>155</v>
      </c>
      <c r="M192" t="s">
        <v>94</v>
      </c>
      <c r="N192" t="s">
        <v>30</v>
      </c>
      <c r="O192">
        <f t="shared" si="12"/>
        <v>1</v>
      </c>
      <c r="P192" t="str">
        <f t="shared" si="13"/>
        <v>Valid</v>
      </c>
      <c r="Q192" t="str">
        <f>_xlfn.XLOOKUP(B192,Customers!$A:$A,Customers!$C:$C,"Not Found")</f>
        <v>West</v>
      </c>
      <c r="R192" t="str">
        <f t="shared" si="14"/>
        <v>South</v>
      </c>
      <c r="S192" t="str">
        <f t="shared" si="15"/>
        <v>Trip Cancellation</v>
      </c>
      <c r="T192" t="str">
        <f t="shared" si="16"/>
        <v>Within SLA</v>
      </c>
      <c r="U192">
        <f t="shared" si="17"/>
        <v>0</v>
      </c>
    </row>
    <row r="193" spans="1:21" x14ac:dyDescent="0.3">
      <c r="A193" t="s">
        <v>678</v>
      </c>
      <c r="B193" t="s">
        <v>679</v>
      </c>
      <c r="C193" t="s">
        <v>680</v>
      </c>
      <c r="D193" t="s">
        <v>17</v>
      </c>
      <c r="E193" t="s">
        <v>27</v>
      </c>
      <c r="F193">
        <v>47969.3</v>
      </c>
      <c r="G193" s="1">
        <v>45973</v>
      </c>
      <c r="I193" t="s">
        <v>64</v>
      </c>
      <c r="J193">
        <v>26</v>
      </c>
      <c r="K193">
        <v>10</v>
      </c>
      <c r="L193" t="s">
        <v>681</v>
      </c>
      <c r="M193" t="s">
        <v>21</v>
      </c>
      <c r="N193" t="s">
        <v>88</v>
      </c>
      <c r="O193">
        <f t="shared" si="12"/>
        <v>1</v>
      </c>
      <c r="P193" t="str">
        <f t="shared" si="13"/>
        <v>Valid</v>
      </c>
      <c r="Q193" t="str">
        <f>_xlfn.XLOOKUP(B193,Customers!$A:$A,Customers!$C:$C,"Not Found")</f>
        <v>Central</v>
      </c>
      <c r="R193" t="str">
        <f t="shared" si="14"/>
        <v>West</v>
      </c>
      <c r="S193" t="str">
        <f t="shared" si="15"/>
        <v>Accident</v>
      </c>
      <c r="T193" t="str">
        <f t="shared" si="16"/>
        <v>SLA Breach</v>
      </c>
      <c r="U193">
        <f t="shared" si="17"/>
        <v>16</v>
      </c>
    </row>
    <row r="194" spans="1:21" x14ac:dyDescent="0.3">
      <c r="A194" t="s">
        <v>682</v>
      </c>
      <c r="B194" t="s">
        <v>195</v>
      </c>
      <c r="C194" t="s">
        <v>196</v>
      </c>
      <c r="D194" t="s">
        <v>46</v>
      </c>
      <c r="E194" t="s">
        <v>18</v>
      </c>
      <c r="F194">
        <v>28333.73</v>
      </c>
      <c r="G194" s="1">
        <v>45665</v>
      </c>
      <c r="H194" s="1">
        <v>45676</v>
      </c>
      <c r="I194" t="s">
        <v>19</v>
      </c>
      <c r="J194">
        <v>11</v>
      </c>
      <c r="K194">
        <v>10</v>
      </c>
      <c r="L194" t="s">
        <v>353</v>
      </c>
      <c r="M194" t="s">
        <v>21</v>
      </c>
      <c r="N194" t="s">
        <v>30</v>
      </c>
      <c r="O194">
        <f t="shared" ref="O194:O257" si="18">COUNTIF($A:$A,A194)</f>
        <v>1</v>
      </c>
      <c r="P194" t="str">
        <f t="shared" ref="P194:P257" si="19">IF(F194="","Missing Amount","Valid")</f>
        <v>Valid</v>
      </c>
      <c r="Q194" t="str">
        <f>_xlfn.XLOOKUP(B194,Customers!$A:$A,Customers!$C:$C,"Not Found")</f>
        <v>North</v>
      </c>
      <c r="R194" t="str">
        <f t="shared" ref="R194:R257" si="20">IF(E194="",Q194,E194)</f>
        <v>South</v>
      </c>
      <c r="S194" t="str">
        <f t="shared" ref="S194:S257" si="21">IF(D194="Hospitalisation","Hospitalization",IF(D194="Medical Emerg.","Medical Emergency",IF(D194="Property dmg","Property Damage",IF(D194="Vehicle dmg","Vehicle Damage",D194))))</f>
        <v>Theft</v>
      </c>
      <c r="T194" t="str">
        <f t="shared" ref="T194:T257" si="22">IF(J194&gt;K194,"SLA Breach","Within SLA")</f>
        <v>SLA Breach</v>
      </c>
      <c r="U194">
        <f t="shared" ref="U194:U257" si="23">IF(J194&gt;K194,J194-K194,0)</f>
        <v>1</v>
      </c>
    </row>
    <row r="195" spans="1:21" x14ac:dyDescent="0.3">
      <c r="A195" t="s">
        <v>683</v>
      </c>
      <c r="B195" t="s">
        <v>684</v>
      </c>
      <c r="C195" t="s">
        <v>685</v>
      </c>
      <c r="D195" t="s">
        <v>53</v>
      </c>
      <c r="E195" t="s">
        <v>39</v>
      </c>
      <c r="F195">
        <v>89686.19</v>
      </c>
      <c r="G195" s="1">
        <v>45896</v>
      </c>
      <c r="H195" s="1">
        <v>45902</v>
      </c>
      <c r="I195" t="s">
        <v>19</v>
      </c>
      <c r="J195">
        <v>6</v>
      </c>
      <c r="K195">
        <v>15</v>
      </c>
      <c r="L195" t="s">
        <v>590</v>
      </c>
      <c r="M195" t="s">
        <v>55</v>
      </c>
      <c r="N195" t="s">
        <v>30</v>
      </c>
      <c r="O195">
        <f t="shared" si="18"/>
        <v>1</v>
      </c>
      <c r="P195" t="str">
        <f t="shared" si="19"/>
        <v>Valid</v>
      </c>
      <c r="Q195" t="str">
        <f>_xlfn.XLOOKUP(B195,Customers!$A:$A,Customers!$C:$C,"Not Found")</f>
        <v>South</v>
      </c>
      <c r="R195" t="str">
        <f t="shared" si="20"/>
        <v>North</v>
      </c>
      <c r="S195" t="str">
        <f t="shared" si="21"/>
        <v>Hospitalization</v>
      </c>
      <c r="T195" t="str">
        <f t="shared" si="22"/>
        <v>Within SLA</v>
      </c>
      <c r="U195">
        <f t="shared" si="23"/>
        <v>0</v>
      </c>
    </row>
    <row r="196" spans="1:21" x14ac:dyDescent="0.3">
      <c r="A196" t="s">
        <v>686</v>
      </c>
      <c r="B196" t="s">
        <v>687</v>
      </c>
      <c r="C196" t="s">
        <v>688</v>
      </c>
      <c r="D196" t="s">
        <v>26</v>
      </c>
      <c r="E196" t="s">
        <v>18</v>
      </c>
      <c r="F196">
        <v>68494.179999999993</v>
      </c>
      <c r="G196" s="1">
        <v>45888</v>
      </c>
      <c r="H196" s="1">
        <v>45901</v>
      </c>
      <c r="I196" t="s">
        <v>19</v>
      </c>
      <c r="J196">
        <v>13</v>
      </c>
      <c r="K196">
        <v>20</v>
      </c>
      <c r="L196" t="s">
        <v>150</v>
      </c>
      <c r="M196" t="s">
        <v>29</v>
      </c>
      <c r="N196" t="s">
        <v>30</v>
      </c>
      <c r="O196">
        <f t="shared" si="18"/>
        <v>1</v>
      </c>
      <c r="P196" t="str">
        <f t="shared" si="19"/>
        <v>Valid</v>
      </c>
      <c r="Q196" t="str">
        <f>_xlfn.XLOOKUP(B196,Customers!$A:$A,Customers!$C:$C,"Not Found")</f>
        <v>Central</v>
      </c>
      <c r="R196" t="str">
        <f t="shared" si="20"/>
        <v>South</v>
      </c>
      <c r="S196" t="str">
        <f t="shared" si="21"/>
        <v>Disability</v>
      </c>
      <c r="T196" t="str">
        <f t="shared" si="22"/>
        <v>Within SLA</v>
      </c>
      <c r="U196">
        <f t="shared" si="23"/>
        <v>0</v>
      </c>
    </row>
    <row r="197" spans="1:21" x14ac:dyDescent="0.3">
      <c r="A197" t="s">
        <v>689</v>
      </c>
      <c r="B197" t="s">
        <v>690</v>
      </c>
      <c r="C197" t="s">
        <v>691</v>
      </c>
      <c r="D197" t="s">
        <v>154</v>
      </c>
      <c r="E197" t="s">
        <v>173</v>
      </c>
      <c r="F197">
        <v>82048.53</v>
      </c>
      <c r="G197" s="1">
        <v>45856</v>
      </c>
      <c r="H197" s="1">
        <v>45874</v>
      </c>
      <c r="I197" t="s">
        <v>19</v>
      </c>
      <c r="J197">
        <v>18</v>
      </c>
      <c r="K197">
        <v>10</v>
      </c>
      <c r="L197" t="s">
        <v>75</v>
      </c>
      <c r="M197" t="s">
        <v>21</v>
      </c>
      <c r="N197" t="s">
        <v>42</v>
      </c>
      <c r="O197">
        <f t="shared" si="18"/>
        <v>1</v>
      </c>
      <c r="P197" t="str">
        <f t="shared" si="19"/>
        <v>Valid</v>
      </c>
      <c r="Q197" t="str">
        <f>_xlfn.XLOOKUP(B197,Customers!$A:$A,Customers!$C:$C,"Not Found")</f>
        <v>North</v>
      </c>
      <c r="R197" t="str">
        <f t="shared" si="20"/>
        <v>Central</v>
      </c>
      <c r="S197" t="str">
        <f t="shared" si="21"/>
        <v>Vehicle Damage</v>
      </c>
      <c r="T197" t="str">
        <f t="shared" si="22"/>
        <v>SLA Breach</v>
      </c>
      <c r="U197">
        <f t="shared" si="23"/>
        <v>8</v>
      </c>
    </row>
    <row r="198" spans="1:21" x14ac:dyDescent="0.3">
      <c r="A198" t="s">
        <v>692</v>
      </c>
      <c r="B198" t="s">
        <v>693</v>
      </c>
      <c r="C198" t="s">
        <v>694</v>
      </c>
      <c r="D198" t="s">
        <v>34</v>
      </c>
      <c r="E198" t="s">
        <v>74</v>
      </c>
      <c r="F198">
        <v>454164.23</v>
      </c>
      <c r="G198" s="1">
        <v>45680</v>
      </c>
      <c r="H198" s="1">
        <v>45704</v>
      </c>
      <c r="I198" t="s">
        <v>19</v>
      </c>
      <c r="J198">
        <v>24</v>
      </c>
      <c r="K198">
        <v>20</v>
      </c>
      <c r="L198" t="s">
        <v>606</v>
      </c>
      <c r="M198" t="s">
        <v>29</v>
      </c>
      <c r="N198" t="s">
        <v>30</v>
      </c>
      <c r="O198">
        <f t="shared" si="18"/>
        <v>1</v>
      </c>
      <c r="P198" t="str">
        <f t="shared" si="19"/>
        <v>Valid</v>
      </c>
      <c r="Q198" t="str">
        <f>_xlfn.XLOOKUP(B198,Customers!$A:$A,Customers!$C:$C,"Not Found")</f>
        <v>West</v>
      </c>
      <c r="R198" t="str">
        <f t="shared" si="20"/>
        <v>East</v>
      </c>
      <c r="S198" t="str">
        <f t="shared" si="21"/>
        <v>Death Benefit</v>
      </c>
      <c r="T198" t="str">
        <f t="shared" si="22"/>
        <v>SLA Breach</v>
      </c>
      <c r="U198">
        <f t="shared" si="23"/>
        <v>4</v>
      </c>
    </row>
    <row r="199" spans="1:21" x14ac:dyDescent="0.3">
      <c r="A199" t="s">
        <v>695</v>
      </c>
      <c r="B199" t="s">
        <v>696</v>
      </c>
      <c r="C199" t="s">
        <v>697</v>
      </c>
      <c r="D199" t="s">
        <v>46</v>
      </c>
      <c r="E199" t="s">
        <v>74</v>
      </c>
      <c r="F199">
        <v>92533.41</v>
      </c>
      <c r="G199" s="1">
        <v>45882</v>
      </c>
      <c r="I199" t="s">
        <v>40</v>
      </c>
      <c r="J199">
        <v>21</v>
      </c>
      <c r="K199">
        <v>12</v>
      </c>
      <c r="L199" t="s">
        <v>65</v>
      </c>
      <c r="M199" t="s">
        <v>49</v>
      </c>
      <c r="N199" t="s">
        <v>42</v>
      </c>
      <c r="O199">
        <f t="shared" si="18"/>
        <v>1</v>
      </c>
      <c r="P199" t="str">
        <f t="shared" si="19"/>
        <v>Valid</v>
      </c>
      <c r="Q199" t="str">
        <f>_xlfn.XLOOKUP(B199,Customers!$A:$A,Customers!$C:$C,"Not Found")</f>
        <v>North</v>
      </c>
      <c r="R199" t="str">
        <f t="shared" si="20"/>
        <v>East</v>
      </c>
      <c r="S199" t="str">
        <f t="shared" si="21"/>
        <v>Theft</v>
      </c>
      <c r="T199" t="str">
        <f t="shared" si="22"/>
        <v>SLA Breach</v>
      </c>
      <c r="U199">
        <f t="shared" si="23"/>
        <v>9</v>
      </c>
    </row>
    <row r="200" spans="1:21" x14ac:dyDescent="0.3">
      <c r="A200" t="s">
        <v>698</v>
      </c>
      <c r="B200" t="s">
        <v>699</v>
      </c>
      <c r="C200" t="s">
        <v>700</v>
      </c>
      <c r="D200" t="s">
        <v>111</v>
      </c>
      <c r="E200" t="s">
        <v>27</v>
      </c>
      <c r="F200">
        <v>232283.79</v>
      </c>
      <c r="G200" s="1">
        <v>45681</v>
      </c>
      <c r="I200" t="s">
        <v>40</v>
      </c>
      <c r="J200">
        <v>33</v>
      </c>
      <c r="K200">
        <v>12</v>
      </c>
      <c r="L200" t="s">
        <v>128</v>
      </c>
      <c r="M200" t="s">
        <v>49</v>
      </c>
      <c r="N200" t="s">
        <v>88</v>
      </c>
      <c r="O200">
        <f t="shared" si="18"/>
        <v>1</v>
      </c>
      <c r="P200" t="str">
        <f t="shared" si="19"/>
        <v>Valid</v>
      </c>
      <c r="Q200" t="str">
        <f>_xlfn.XLOOKUP(B200,Customers!$A:$A,Customers!$C:$C,"Not Found")</f>
        <v>North</v>
      </c>
      <c r="R200" t="str">
        <f t="shared" si="20"/>
        <v>West</v>
      </c>
      <c r="S200" t="str">
        <f t="shared" si="21"/>
        <v>Fire</v>
      </c>
      <c r="T200" t="str">
        <f t="shared" si="22"/>
        <v>SLA Breach</v>
      </c>
      <c r="U200">
        <f t="shared" si="23"/>
        <v>21</v>
      </c>
    </row>
    <row r="201" spans="1:21" x14ac:dyDescent="0.3">
      <c r="A201" t="s">
        <v>701</v>
      </c>
      <c r="B201" t="s">
        <v>702</v>
      </c>
      <c r="C201" t="s">
        <v>703</v>
      </c>
      <c r="D201" t="s">
        <v>46</v>
      </c>
      <c r="E201" t="s">
        <v>39</v>
      </c>
      <c r="F201">
        <v>113093.27</v>
      </c>
      <c r="G201" s="1">
        <v>45903</v>
      </c>
      <c r="H201" s="1">
        <v>45916</v>
      </c>
      <c r="I201" t="s">
        <v>19</v>
      </c>
      <c r="J201">
        <v>13</v>
      </c>
      <c r="K201">
        <v>10</v>
      </c>
      <c r="L201" t="s">
        <v>704</v>
      </c>
      <c r="M201" t="s">
        <v>21</v>
      </c>
      <c r="N201" t="s">
        <v>30</v>
      </c>
      <c r="O201">
        <f t="shared" si="18"/>
        <v>1</v>
      </c>
      <c r="P201" t="str">
        <f t="shared" si="19"/>
        <v>Valid</v>
      </c>
      <c r="Q201" t="str">
        <f>_xlfn.XLOOKUP(B201,Customers!$A:$A,Customers!$C:$C,"Not Found")</f>
        <v>Central</v>
      </c>
      <c r="R201" t="str">
        <f t="shared" si="20"/>
        <v>North</v>
      </c>
      <c r="S201" t="str">
        <f t="shared" si="21"/>
        <v>Theft</v>
      </c>
      <c r="T201" t="str">
        <f t="shared" si="22"/>
        <v>SLA Breach</v>
      </c>
      <c r="U201">
        <f t="shared" si="23"/>
        <v>3</v>
      </c>
    </row>
    <row r="202" spans="1:21" x14ac:dyDescent="0.3">
      <c r="A202" t="s">
        <v>705</v>
      </c>
      <c r="B202" t="s">
        <v>608</v>
      </c>
      <c r="C202" t="s">
        <v>609</v>
      </c>
      <c r="D202" t="s">
        <v>154</v>
      </c>
      <c r="E202" t="s">
        <v>39</v>
      </c>
      <c r="F202">
        <v>33518.07</v>
      </c>
      <c r="G202" s="1">
        <v>45917</v>
      </c>
      <c r="I202" t="s">
        <v>64</v>
      </c>
      <c r="J202">
        <v>12</v>
      </c>
      <c r="K202">
        <v>10</v>
      </c>
      <c r="L202" t="s">
        <v>610</v>
      </c>
      <c r="M202" t="s">
        <v>21</v>
      </c>
      <c r="N202" t="s">
        <v>30</v>
      </c>
      <c r="O202">
        <f t="shared" si="18"/>
        <v>1</v>
      </c>
      <c r="P202" t="str">
        <f t="shared" si="19"/>
        <v>Valid</v>
      </c>
      <c r="Q202" t="str">
        <f>_xlfn.XLOOKUP(B202,Customers!$A:$A,Customers!$C:$C,"Not Found")</f>
        <v>West</v>
      </c>
      <c r="R202" t="str">
        <f t="shared" si="20"/>
        <v>North</v>
      </c>
      <c r="S202" t="str">
        <f>IF(LOWER(TRIM(D2))="hospitalisation","Hospitalization",
IF(LOWER(TRIM(D2))="medical emerg.","Medical Emergency",
IF(LOWER(TRIM(D2))="property dmg","Property Damage",
IF(LOWER(TRIM(D2))="vehicle dmg","Vehicle Damage",
PROPER(TRIM(D2))))))</f>
        <v>Accident</v>
      </c>
      <c r="T202" t="str">
        <f t="shared" si="22"/>
        <v>SLA Breach</v>
      </c>
      <c r="U202">
        <f t="shared" si="23"/>
        <v>2</v>
      </c>
    </row>
    <row r="203" spans="1:21" x14ac:dyDescent="0.3">
      <c r="A203" t="s">
        <v>706</v>
      </c>
      <c r="B203" t="s">
        <v>707</v>
      </c>
      <c r="C203" t="s">
        <v>708</v>
      </c>
      <c r="D203" t="s">
        <v>154</v>
      </c>
      <c r="E203" t="s">
        <v>39</v>
      </c>
      <c r="F203">
        <v>66896.36</v>
      </c>
      <c r="G203" s="1">
        <v>45945</v>
      </c>
      <c r="I203" t="s">
        <v>64</v>
      </c>
      <c r="J203">
        <v>13</v>
      </c>
      <c r="K203">
        <v>10</v>
      </c>
      <c r="L203" t="s">
        <v>366</v>
      </c>
      <c r="M203" t="s">
        <v>21</v>
      </c>
      <c r="N203" t="s">
        <v>30</v>
      </c>
      <c r="O203">
        <f t="shared" si="18"/>
        <v>1</v>
      </c>
      <c r="P203" t="str">
        <f t="shared" si="19"/>
        <v>Valid</v>
      </c>
      <c r="Q203" t="str">
        <f>_xlfn.XLOOKUP(B203,Customers!$A:$A,Customers!$C:$C,"Not Found")</f>
        <v>North</v>
      </c>
      <c r="R203" t="str">
        <f t="shared" si="20"/>
        <v>North</v>
      </c>
      <c r="S203" t="str">
        <f t="shared" si="21"/>
        <v>Vehicle Damage</v>
      </c>
      <c r="T203" t="str">
        <f t="shared" si="22"/>
        <v>SLA Breach</v>
      </c>
      <c r="U203">
        <f t="shared" si="23"/>
        <v>3</v>
      </c>
    </row>
    <row r="204" spans="1:21" x14ac:dyDescent="0.3">
      <c r="A204" t="s">
        <v>709</v>
      </c>
      <c r="B204" t="s">
        <v>710</v>
      </c>
      <c r="C204" t="s">
        <v>711</v>
      </c>
      <c r="D204" t="s">
        <v>34</v>
      </c>
      <c r="E204" t="s">
        <v>39</v>
      </c>
      <c r="F204">
        <v>214045.23</v>
      </c>
      <c r="G204" s="1">
        <v>45787</v>
      </c>
      <c r="I204" t="s">
        <v>64</v>
      </c>
      <c r="J204">
        <v>24</v>
      </c>
      <c r="K204">
        <v>20</v>
      </c>
      <c r="L204" t="s">
        <v>242</v>
      </c>
      <c r="M204" t="s">
        <v>29</v>
      </c>
      <c r="N204" t="s">
        <v>30</v>
      </c>
      <c r="O204">
        <f t="shared" si="18"/>
        <v>1</v>
      </c>
      <c r="P204" t="str">
        <f t="shared" si="19"/>
        <v>Valid</v>
      </c>
      <c r="Q204" t="str">
        <f>_xlfn.XLOOKUP(B204,Customers!$A:$A,Customers!$C:$C,"Not Found")</f>
        <v>South</v>
      </c>
      <c r="R204" t="str">
        <f t="shared" si="20"/>
        <v>North</v>
      </c>
      <c r="S204" t="str">
        <f t="shared" si="21"/>
        <v>Death Benefit</v>
      </c>
      <c r="T204" t="str">
        <f t="shared" si="22"/>
        <v>SLA Breach</v>
      </c>
      <c r="U204">
        <f t="shared" si="23"/>
        <v>4</v>
      </c>
    </row>
    <row r="205" spans="1:21" x14ac:dyDescent="0.3">
      <c r="A205" t="s">
        <v>712</v>
      </c>
      <c r="B205" t="s">
        <v>713</v>
      </c>
      <c r="C205" t="s">
        <v>714</v>
      </c>
      <c r="D205" t="s">
        <v>17</v>
      </c>
      <c r="E205" t="s">
        <v>74</v>
      </c>
      <c r="F205">
        <v>52687.35</v>
      </c>
      <c r="G205" s="1">
        <v>45877</v>
      </c>
      <c r="H205" s="1">
        <v>45884</v>
      </c>
      <c r="I205" t="s">
        <v>19</v>
      </c>
      <c r="J205">
        <v>7</v>
      </c>
      <c r="K205">
        <v>10</v>
      </c>
      <c r="L205" t="s">
        <v>183</v>
      </c>
      <c r="M205" t="s">
        <v>21</v>
      </c>
      <c r="N205" t="s">
        <v>22</v>
      </c>
      <c r="O205">
        <f t="shared" si="18"/>
        <v>1</v>
      </c>
      <c r="P205" t="str">
        <f t="shared" si="19"/>
        <v>Valid</v>
      </c>
      <c r="Q205" t="str">
        <f>_xlfn.XLOOKUP(B205,Customers!$A:$A,Customers!$C:$C,"Not Found")</f>
        <v>North</v>
      </c>
      <c r="R205" t="str">
        <f t="shared" si="20"/>
        <v>East</v>
      </c>
      <c r="S205" t="str">
        <f t="shared" si="21"/>
        <v>Accident</v>
      </c>
      <c r="T205" t="str">
        <f t="shared" si="22"/>
        <v>Within SLA</v>
      </c>
      <c r="U205">
        <f t="shared" si="23"/>
        <v>0</v>
      </c>
    </row>
    <row r="206" spans="1:21" x14ac:dyDescent="0.3">
      <c r="A206" t="s">
        <v>715</v>
      </c>
      <c r="B206" t="s">
        <v>716</v>
      </c>
      <c r="C206" t="s">
        <v>717</v>
      </c>
      <c r="D206" t="s">
        <v>216</v>
      </c>
      <c r="E206" t="s">
        <v>18</v>
      </c>
      <c r="F206">
        <v>179064.64</v>
      </c>
      <c r="G206" s="1">
        <v>45719</v>
      </c>
      <c r="H206" s="1">
        <v>45724</v>
      </c>
      <c r="I206" t="s">
        <v>19</v>
      </c>
      <c r="J206">
        <v>5</v>
      </c>
      <c r="K206">
        <v>15</v>
      </c>
      <c r="L206" t="s">
        <v>128</v>
      </c>
      <c r="M206" t="s">
        <v>55</v>
      </c>
      <c r="N206" t="s">
        <v>30</v>
      </c>
      <c r="O206">
        <f t="shared" si="18"/>
        <v>1</v>
      </c>
      <c r="P206" t="str">
        <f t="shared" si="19"/>
        <v>Valid</v>
      </c>
      <c r="Q206" t="str">
        <f>_xlfn.XLOOKUP(B206,Customers!$A:$A,Customers!$C:$C,"Not Found")</f>
        <v>West</v>
      </c>
      <c r="R206" t="str">
        <f t="shared" si="20"/>
        <v>South</v>
      </c>
      <c r="S206" t="str">
        <f t="shared" si="21"/>
        <v>Outpatient</v>
      </c>
      <c r="T206" t="str">
        <f t="shared" si="22"/>
        <v>Within SLA</v>
      </c>
      <c r="U206">
        <f t="shared" si="23"/>
        <v>0</v>
      </c>
    </row>
    <row r="207" spans="1:21" x14ac:dyDescent="0.3">
      <c r="A207" t="s">
        <v>718</v>
      </c>
      <c r="B207" t="s">
        <v>719</v>
      </c>
      <c r="C207" t="s">
        <v>720</v>
      </c>
      <c r="D207" t="s">
        <v>116</v>
      </c>
      <c r="E207" t="s">
        <v>27</v>
      </c>
      <c r="F207">
        <v>45047.51</v>
      </c>
      <c r="G207" s="1">
        <v>45835</v>
      </c>
      <c r="H207" s="1">
        <v>45845</v>
      </c>
      <c r="I207" t="s">
        <v>19</v>
      </c>
      <c r="J207">
        <v>10</v>
      </c>
      <c r="K207">
        <v>7</v>
      </c>
      <c r="L207" t="s">
        <v>128</v>
      </c>
      <c r="M207" t="s">
        <v>94</v>
      </c>
      <c r="N207" t="s">
        <v>42</v>
      </c>
      <c r="O207">
        <f t="shared" si="18"/>
        <v>1</v>
      </c>
      <c r="P207" t="str">
        <f t="shared" si="19"/>
        <v>Valid</v>
      </c>
      <c r="Q207" t="str">
        <f>_xlfn.XLOOKUP(B207,Customers!$A:$A,Customers!$C:$C,"Not Found")</f>
        <v>North</v>
      </c>
      <c r="R207" t="str">
        <f t="shared" si="20"/>
        <v>West</v>
      </c>
      <c r="S207" t="str">
        <f t="shared" si="21"/>
        <v>Medical Emergency</v>
      </c>
      <c r="T207" t="str">
        <f t="shared" si="22"/>
        <v>SLA Breach</v>
      </c>
      <c r="U207">
        <f t="shared" si="23"/>
        <v>3</v>
      </c>
    </row>
    <row r="208" spans="1:21" x14ac:dyDescent="0.3">
      <c r="A208" t="s">
        <v>721</v>
      </c>
      <c r="B208" t="s">
        <v>722</v>
      </c>
      <c r="C208" t="s">
        <v>723</v>
      </c>
      <c r="D208" t="s">
        <v>59</v>
      </c>
      <c r="E208" t="s">
        <v>27</v>
      </c>
      <c r="F208">
        <v>53316.44</v>
      </c>
      <c r="G208" s="1">
        <v>45898</v>
      </c>
      <c r="H208" s="1">
        <v>45901</v>
      </c>
      <c r="I208" t="s">
        <v>19</v>
      </c>
      <c r="J208">
        <v>3</v>
      </c>
      <c r="K208">
        <v>15</v>
      </c>
      <c r="L208" t="s">
        <v>87</v>
      </c>
      <c r="M208" t="s">
        <v>55</v>
      </c>
      <c r="N208" t="s">
        <v>22</v>
      </c>
      <c r="O208">
        <f t="shared" si="18"/>
        <v>1</v>
      </c>
      <c r="P208" t="str">
        <f t="shared" si="19"/>
        <v>Valid</v>
      </c>
      <c r="Q208" t="str">
        <f>_xlfn.XLOOKUP(B208,Customers!$A:$A,Customers!$C:$C,"Not Found")</f>
        <v>South</v>
      </c>
      <c r="R208" t="str">
        <f t="shared" si="20"/>
        <v>West</v>
      </c>
      <c r="S208" t="str">
        <f t="shared" si="21"/>
        <v>Critical Illness</v>
      </c>
      <c r="T208" t="str">
        <f t="shared" si="22"/>
        <v>Within SLA</v>
      </c>
      <c r="U208">
        <f t="shared" si="23"/>
        <v>0</v>
      </c>
    </row>
    <row r="209" spans="1:21" x14ac:dyDescent="0.3">
      <c r="A209" t="s">
        <v>724</v>
      </c>
      <c r="B209" t="s">
        <v>180</v>
      </c>
      <c r="C209" t="s">
        <v>181</v>
      </c>
      <c r="D209" t="s">
        <v>725</v>
      </c>
      <c r="E209" t="s">
        <v>173</v>
      </c>
      <c r="F209">
        <v>34706.160000000003</v>
      </c>
      <c r="G209" s="1">
        <v>45718</v>
      </c>
      <c r="H209" s="1">
        <v>45722</v>
      </c>
      <c r="I209" t="s">
        <v>19</v>
      </c>
      <c r="J209">
        <v>4</v>
      </c>
      <c r="K209">
        <v>7</v>
      </c>
      <c r="L209" t="s">
        <v>128</v>
      </c>
      <c r="M209" t="s">
        <v>94</v>
      </c>
      <c r="N209" t="s">
        <v>30</v>
      </c>
      <c r="O209">
        <f t="shared" si="18"/>
        <v>1</v>
      </c>
      <c r="P209" t="str">
        <f t="shared" si="19"/>
        <v>Valid</v>
      </c>
      <c r="Q209" t="str">
        <f>_xlfn.XLOOKUP(B209,Customers!$A:$A,Customers!$C:$C,"Not Found")</f>
        <v>West</v>
      </c>
      <c r="R209" t="str">
        <f t="shared" si="20"/>
        <v>Central</v>
      </c>
      <c r="S209" t="str">
        <f t="shared" si="21"/>
        <v>Medical Emergency</v>
      </c>
      <c r="T209" t="str">
        <f t="shared" si="22"/>
        <v>Within SLA</v>
      </c>
      <c r="U209">
        <f t="shared" si="23"/>
        <v>0</v>
      </c>
    </row>
    <row r="210" spans="1:21" x14ac:dyDescent="0.3">
      <c r="A210" t="s">
        <v>726</v>
      </c>
      <c r="B210" t="s">
        <v>727</v>
      </c>
      <c r="C210" t="s">
        <v>728</v>
      </c>
      <c r="D210" t="s">
        <v>725</v>
      </c>
      <c r="E210" t="s">
        <v>39</v>
      </c>
      <c r="F210">
        <v>18356.650000000001</v>
      </c>
      <c r="G210" s="1">
        <v>45935</v>
      </c>
      <c r="H210" s="1">
        <v>45948</v>
      </c>
      <c r="I210" t="s">
        <v>47</v>
      </c>
      <c r="J210">
        <v>13</v>
      </c>
      <c r="K210">
        <v>7</v>
      </c>
      <c r="L210" t="s">
        <v>65</v>
      </c>
      <c r="M210" t="s">
        <v>94</v>
      </c>
      <c r="N210" t="s">
        <v>42</v>
      </c>
      <c r="O210">
        <f t="shared" si="18"/>
        <v>1</v>
      </c>
      <c r="P210" t="str">
        <f t="shared" si="19"/>
        <v>Valid</v>
      </c>
      <c r="Q210" t="str">
        <f>_xlfn.XLOOKUP(B210,Customers!$A:$A,Customers!$C:$C,"Not Found")</f>
        <v>West</v>
      </c>
      <c r="R210" t="str">
        <f t="shared" si="20"/>
        <v>North</v>
      </c>
      <c r="S210" t="str">
        <f t="shared" si="21"/>
        <v>Medical Emergency</v>
      </c>
      <c r="T210" t="str">
        <f t="shared" si="22"/>
        <v>SLA Breach</v>
      </c>
      <c r="U210">
        <f t="shared" si="23"/>
        <v>6</v>
      </c>
    </row>
    <row r="211" spans="1:21" x14ac:dyDescent="0.3">
      <c r="A211" t="s">
        <v>729</v>
      </c>
      <c r="B211" t="s">
        <v>730</v>
      </c>
      <c r="C211" t="s">
        <v>731</v>
      </c>
      <c r="D211" t="s">
        <v>182</v>
      </c>
      <c r="E211" t="s">
        <v>74</v>
      </c>
      <c r="F211">
        <v>21891.77</v>
      </c>
      <c r="G211" s="1">
        <v>45782</v>
      </c>
      <c r="H211" s="1">
        <v>45786</v>
      </c>
      <c r="I211" t="s">
        <v>19</v>
      </c>
      <c r="J211">
        <v>4</v>
      </c>
      <c r="K211">
        <v>7</v>
      </c>
      <c r="L211" t="s">
        <v>98</v>
      </c>
      <c r="M211" t="s">
        <v>94</v>
      </c>
      <c r="N211" t="s">
        <v>22</v>
      </c>
      <c r="O211">
        <f t="shared" si="18"/>
        <v>1</v>
      </c>
      <c r="P211" t="str">
        <f t="shared" si="19"/>
        <v>Valid</v>
      </c>
      <c r="Q211" t="str">
        <f>_xlfn.XLOOKUP(B211,Customers!$A:$A,Customers!$C:$C,"Not Found")</f>
        <v>East</v>
      </c>
      <c r="R211" t="str">
        <f t="shared" si="20"/>
        <v>East</v>
      </c>
      <c r="S211" t="str">
        <f t="shared" si="21"/>
        <v>Trip Cancellation</v>
      </c>
      <c r="T211" t="str">
        <f t="shared" si="22"/>
        <v>Within SLA</v>
      </c>
      <c r="U211">
        <f t="shared" si="23"/>
        <v>0</v>
      </c>
    </row>
    <row r="212" spans="1:21" x14ac:dyDescent="0.3">
      <c r="A212" t="s">
        <v>732</v>
      </c>
      <c r="B212" t="s">
        <v>733</v>
      </c>
      <c r="C212" t="s">
        <v>734</v>
      </c>
      <c r="D212" t="s">
        <v>46</v>
      </c>
      <c r="E212" t="s">
        <v>39</v>
      </c>
      <c r="F212">
        <v>176771.06</v>
      </c>
      <c r="G212" s="1">
        <v>45967</v>
      </c>
      <c r="H212" s="1">
        <v>45986</v>
      </c>
      <c r="I212" t="s">
        <v>19</v>
      </c>
      <c r="J212">
        <v>19</v>
      </c>
      <c r="K212">
        <v>10</v>
      </c>
      <c r="L212" t="s">
        <v>404</v>
      </c>
      <c r="M212" t="s">
        <v>21</v>
      </c>
      <c r="N212" t="s">
        <v>42</v>
      </c>
      <c r="O212">
        <f t="shared" si="18"/>
        <v>1</v>
      </c>
      <c r="P212" t="str">
        <f t="shared" si="19"/>
        <v>Valid</v>
      </c>
      <c r="Q212" t="str">
        <f>_xlfn.XLOOKUP(B212,Customers!$A:$A,Customers!$C:$C,"Not Found")</f>
        <v>South</v>
      </c>
      <c r="R212" t="str">
        <f t="shared" si="20"/>
        <v>North</v>
      </c>
      <c r="S212" t="str">
        <f t="shared" si="21"/>
        <v>Theft</v>
      </c>
      <c r="T212" t="str">
        <f t="shared" si="22"/>
        <v>SLA Breach</v>
      </c>
      <c r="U212">
        <f t="shared" si="23"/>
        <v>9</v>
      </c>
    </row>
    <row r="213" spans="1:21" x14ac:dyDescent="0.3">
      <c r="A213" t="s">
        <v>735</v>
      </c>
      <c r="B213" t="s">
        <v>736</v>
      </c>
      <c r="C213" t="s">
        <v>737</v>
      </c>
      <c r="D213" t="s">
        <v>46</v>
      </c>
      <c r="E213" t="s">
        <v>18</v>
      </c>
      <c r="F213">
        <v>340315.53</v>
      </c>
      <c r="G213" s="1">
        <v>45686</v>
      </c>
      <c r="H213" s="1">
        <v>45703</v>
      </c>
      <c r="I213" t="s">
        <v>19</v>
      </c>
      <c r="J213">
        <v>17</v>
      </c>
      <c r="K213">
        <v>10</v>
      </c>
      <c r="L213" t="s">
        <v>310</v>
      </c>
      <c r="M213" t="s">
        <v>21</v>
      </c>
      <c r="N213" t="s">
        <v>30</v>
      </c>
      <c r="O213">
        <f t="shared" si="18"/>
        <v>1</v>
      </c>
      <c r="P213" t="str">
        <f t="shared" si="19"/>
        <v>Valid</v>
      </c>
      <c r="Q213" t="str">
        <f>_xlfn.XLOOKUP(B213,Customers!$A:$A,Customers!$C:$C,"Not Found")</f>
        <v>East</v>
      </c>
      <c r="R213" t="str">
        <f t="shared" si="20"/>
        <v>South</v>
      </c>
      <c r="S213" t="str">
        <f t="shared" si="21"/>
        <v>Theft</v>
      </c>
      <c r="T213" t="str">
        <f t="shared" si="22"/>
        <v>SLA Breach</v>
      </c>
      <c r="U213">
        <f t="shared" si="23"/>
        <v>7</v>
      </c>
    </row>
    <row r="214" spans="1:21" x14ac:dyDescent="0.3">
      <c r="A214" t="s">
        <v>738</v>
      </c>
      <c r="B214" t="s">
        <v>739</v>
      </c>
      <c r="C214" t="s">
        <v>740</v>
      </c>
      <c r="D214" t="s">
        <v>102</v>
      </c>
      <c r="E214" t="s">
        <v>74</v>
      </c>
      <c r="F214">
        <v>953504.98</v>
      </c>
      <c r="G214" s="1">
        <v>45732</v>
      </c>
      <c r="H214" s="1">
        <v>45769</v>
      </c>
      <c r="I214" t="s">
        <v>19</v>
      </c>
      <c r="J214">
        <v>37</v>
      </c>
      <c r="K214">
        <v>20</v>
      </c>
      <c r="L214" t="s">
        <v>630</v>
      </c>
      <c r="M214" t="s">
        <v>29</v>
      </c>
      <c r="N214" t="s">
        <v>88</v>
      </c>
      <c r="O214">
        <f t="shared" si="18"/>
        <v>1</v>
      </c>
      <c r="P214" t="str">
        <f t="shared" si="19"/>
        <v>Valid</v>
      </c>
      <c r="Q214" t="str">
        <f>_xlfn.XLOOKUP(B214,Customers!$A:$A,Customers!$C:$C,"Not Found")</f>
        <v>North</v>
      </c>
      <c r="R214" t="str">
        <f t="shared" si="20"/>
        <v>East</v>
      </c>
      <c r="S214" t="str">
        <f t="shared" si="21"/>
        <v>Maturity</v>
      </c>
      <c r="T214" t="str">
        <f t="shared" si="22"/>
        <v>SLA Breach</v>
      </c>
      <c r="U214">
        <f t="shared" si="23"/>
        <v>17</v>
      </c>
    </row>
    <row r="215" spans="1:21" x14ac:dyDescent="0.3">
      <c r="A215" t="s">
        <v>741</v>
      </c>
      <c r="B215" t="s">
        <v>742</v>
      </c>
      <c r="C215" t="s">
        <v>743</v>
      </c>
      <c r="D215" t="s">
        <v>92</v>
      </c>
      <c r="E215" t="s">
        <v>18</v>
      </c>
      <c r="F215">
        <v>35927.440000000002</v>
      </c>
      <c r="G215" s="1">
        <v>45901</v>
      </c>
      <c r="H215" s="1">
        <v>45902</v>
      </c>
      <c r="I215" t="s">
        <v>19</v>
      </c>
      <c r="J215">
        <v>1</v>
      </c>
      <c r="K215">
        <v>7</v>
      </c>
      <c r="L215" t="s">
        <v>132</v>
      </c>
      <c r="M215" t="s">
        <v>94</v>
      </c>
      <c r="N215" t="s">
        <v>22</v>
      </c>
      <c r="O215">
        <f t="shared" si="18"/>
        <v>1</v>
      </c>
      <c r="P215" t="str">
        <f t="shared" si="19"/>
        <v>Valid</v>
      </c>
      <c r="Q215" t="str">
        <f>_xlfn.XLOOKUP(B215,Customers!$A:$A,Customers!$C:$C,"Not Found")</f>
        <v>North</v>
      </c>
      <c r="R215" t="str">
        <f t="shared" si="20"/>
        <v>South</v>
      </c>
      <c r="S215" t="str">
        <f t="shared" si="21"/>
        <v>Baggage Loss</v>
      </c>
      <c r="T215" t="str">
        <f t="shared" si="22"/>
        <v>Within SLA</v>
      </c>
      <c r="U215">
        <f t="shared" si="23"/>
        <v>0</v>
      </c>
    </row>
    <row r="216" spans="1:21" x14ac:dyDescent="0.3">
      <c r="A216" t="s">
        <v>744</v>
      </c>
      <c r="B216" t="s">
        <v>745</v>
      </c>
      <c r="C216" t="s">
        <v>746</v>
      </c>
      <c r="D216" t="s">
        <v>216</v>
      </c>
      <c r="E216" t="s">
        <v>27</v>
      </c>
      <c r="F216">
        <v>95796.31</v>
      </c>
      <c r="G216" s="1">
        <v>45723</v>
      </c>
      <c r="I216" t="s">
        <v>64</v>
      </c>
      <c r="J216">
        <v>21</v>
      </c>
      <c r="K216">
        <v>15</v>
      </c>
      <c r="L216" t="s">
        <v>87</v>
      </c>
      <c r="M216" t="s">
        <v>55</v>
      </c>
      <c r="N216" t="s">
        <v>88</v>
      </c>
      <c r="O216">
        <f t="shared" si="18"/>
        <v>1</v>
      </c>
      <c r="P216" t="str">
        <f t="shared" si="19"/>
        <v>Valid</v>
      </c>
      <c r="Q216" t="str">
        <f>_xlfn.XLOOKUP(B216,Customers!$A:$A,Customers!$C:$C,"Not Found")</f>
        <v>Central</v>
      </c>
      <c r="R216" t="str">
        <f t="shared" si="20"/>
        <v>West</v>
      </c>
      <c r="S216" t="str">
        <f t="shared" si="21"/>
        <v>Outpatient</v>
      </c>
      <c r="T216" t="str">
        <f t="shared" si="22"/>
        <v>SLA Breach</v>
      </c>
      <c r="U216">
        <f t="shared" si="23"/>
        <v>6</v>
      </c>
    </row>
    <row r="217" spans="1:21" x14ac:dyDescent="0.3">
      <c r="A217" t="s">
        <v>747</v>
      </c>
      <c r="B217" t="s">
        <v>748</v>
      </c>
      <c r="C217" t="s">
        <v>749</v>
      </c>
      <c r="D217" t="s">
        <v>17</v>
      </c>
      <c r="E217" t="s">
        <v>27</v>
      </c>
      <c r="F217">
        <v>126089.54</v>
      </c>
      <c r="G217" s="1">
        <v>45989</v>
      </c>
      <c r="I217" t="s">
        <v>40</v>
      </c>
      <c r="J217">
        <v>14</v>
      </c>
      <c r="K217">
        <v>10</v>
      </c>
      <c r="L217" t="s">
        <v>159</v>
      </c>
      <c r="M217" t="s">
        <v>21</v>
      </c>
      <c r="N217" t="s">
        <v>88</v>
      </c>
      <c r="O217">
        <f t="shared" si="18"/>
        <v>1</v>
      </c>
      <c r="P217" t="str">
        <f t="shared" si="19"/>
        <v>Valid</v>
      </c>
      <c r="Q217" t="str">
        <f>_xlfn.XLOOKUP(B217,Customers!$A:$A,Customers!$C:$C,"Not Found")</f>
        <v>Central</v>
      </c>
      <c r="R217" t="str">
        <f t="shared" si="20"/>
        <v>West</v>
      </c>
      <c r="S217" t="str">
        <f t="shared" si="21"/>
        <v>Accident</v>
      </c>
      <c r="T217" t="str">
        <f t="shared" si="22"/>
        <v>SLA Breach</v>
      </c>
      <c r="U217">
        <f t="shared" si="23"/>
        <v>4</v>
      </c>
    </row>
    <row r="218" spans="1:21" x14ac:dyDescent="0.3">
      <c r="A218" t="s">
        <v>750</v>
      </c>
      <c r="B218" t="s">
        <v>751</v>
      </c>
      <c r="C218" t="s">
        <v>752</v>
      </c>
      <c r="D218" t="s">
        <v>26</v>
      </c>
      <c r="E218" t="s">
        <v>39</v>
      </c>
      <c r="F218">
        <v>320463.58</v>
      </c>
      <c r="G218" s="1">
        <v>45972</v>
      </c>
      <c r="I218" t="s">
        <v>40</v>
      </c>
      <c r="J218">
        <v>35</v>
      </c>
      <c r="K218">
        <v>20</v>
      </c>
      <c r="L218" t="s">
        <v>128</v>
      </c>
      <c r="M218" t="s">
        <v>29</v>
      </c>
      <c r="N218" t="s">
        <v>88</v>
      </c>
      <c r="O218">
        <f t="shared" si="18"/>
        <v>1</v>
      </c>
      <c r="P218" t="str">
        <f t="shared" si="19"/>
        <v>Valid</v>
      </c>
      <c r="Q218" t="str">
        <f>_xlfn.XLOOKUP(B218,Customers!$A:$A,Customers!$C:$C,"Not Found")</f>
        <v>East</v>
      </c>
      <c r="R218" t="str">
        <f t="shared" si="20"/>
        <v>North</v>
      </c>
      <c r="S218" t="str">
        <f t="shared" si="21"/>
        <v>Disability</v>
      </c>
      <c r="T218" t="str">
        <f t="shared" si="22"/>
        <v>SLA Breach</v>
      </c>
      <c r="U218">
        <f t="shared" si="23"/>
        <v>15</v>
      </c>
    </row>
    <row r="219" spans="1:21" x14ac:dyDescent="0.3">
      <c r="A219" t="s">
        <v>753</v>
      </c>
      <c r="B219" t="s">
        <v>754</v>
      </c>
      <c r="C219" t="s">
        <v>755</v>
      </c>
      <c r="D219" t="s">
        <v>216</v>
      </c>
      <c r="E219" t="s">
        <v>173</v>
      </c>
      <c r="F219">
        <v>33644.300000000003</v>
      </c>
      <c r="G219" s="1">
        <v>45690</v>
      </c>
      <c r="I219" t="s">
        <v>40</v>
      </c>
      <c r="J219">
        <v>29</v>
      </c>
      <c r="K219">
        <v>15</v>
      </c>
      <c r="L219" t="s">
        <v>212</v>
      </c>
      <c r="M219" t="s">
        <v>55</v>
      </c>
      <c r="N219" t="s">
        <v>42</v>
      </c>
      <c r="O219">
        <f t="shared" si="18"/>
        <v>1</v>
      </c>
      <c r="P219" t="str">
        <f t="shared" si="19"/>
        <v>Valid</v>
      </c>
      <c r="Q219" t="str">
        <f>_xlfn.XLOOKUP(B219,Customers!$A:$A,Customers!$C:$C,"Not Found")</f>
        <v>West</v>
      </c>
      <c r="R219" t="str">
        <f t="shared" si="20"/>
        <v>Central</v>
      </c>
      <c r="S219" t="str">
        <f t="shared" si="21"/>
        <v>Outpatient</v>
      </c>
      <c r="T219" t="str">
        <f t="shared" si="22"/>
        <v>SLA Breach</v>
      </c>
      <c r="U219">
        <f t="shared" si="23"/>
        <v>14</v>
      </c>
    </row>
    <row r="220" spans="1:21" x14ac:dyDescent="0.3">
      <c r="A220" t="s">
        <v>756</v>
      </c>
      <c r="B220" t="s">
        <v>757</v>
      </c>
      <c r="C220" t="s">
        <v>758</v>
      </c>
      <c r="D220" t="s">
        <v>216</v>
      </c>
      <c r="E220" t="s">
        <v>39</v>
      </c>
      <c r="F220">
        <v>277263.02</v>
      </c>
      <c r="G220" s="1">
        <v>45940</v>
      </c>
      <c r="I220" t="s">
        <v>64</v>
      </c>
      <c r="J220">
        <v>16</v>
      </c>
      <c r="K220">
        <v>15</v>
      </c>
      <c r="L220" t="s">
        <v>174</v>
      </c>
      <c r="M220" t="s">
        <v>55</v>
      </c>
      <c r="N220" t="s">
        <v>30</v>
      </c>
      <c r="O220">
        <f t="shared" si="18"/>
        <v>1</v>
      </c>
      <c r="P220" t="str">
        <f t="shared" si="19"/>
        <v>Valid</v>
      </c>
      <c r="Q220" t="str">
        <f>_xlfn.XLOOKUP(B220,Customers!$A:$A,Customers!$C:$C,"Not Found")</f>
        <v>East</v>
      </c>
      <c r="R220" t="str">
        <f t="shared" si="20"/>
        <v>North</v>
      </c>
      <c r="S220" t="str">
        <f t="shared" si="21"/>
        <v>Outpatient</v>
      </c>
      <c r="T220" t="str">
        <f t="shared" si="22"/>
        <v>SLA Breach</v>
      </c>
      <c r="U220">
        <f t="shared" si="23"/>
        <v>1</v>
      </c>
    </row>
    <row r="221" spans="1:21" x14ac:dyDescent="0.3">
      <c r="A221" t="s">
        <v>759</v>
      </c>
      <c r="B221" t="s">
        <v>445</v>
      </c>
      <c r="C221" t="s">
        <v>760</v>
      </c>
      <c r="D221" t="s">
        <v>46</v>
      </c>
      <c r="E221" t="s">
        <v>173</v>
      </c>
      <c r="F221">
        <v>50827.61</v>
      </c>
      <c r="G221" s="1">
        <v>45805</v>
      </c>
      <c r="H221" s="1">
        <v>45815</v>
      </c>
      <c r="I221" t="s">
        <v>19</v>
      </c>
      <c r="J221">
        <v>10</v>
      </c>
      <c r="K221">
        <v>12</v>
      </c>
      <c r="L221" t="s">
        <v>87</v>
      </c>
      <c r="M221" t="s">
        <v>49</v>
      </c>
      <c r="N221" t="s">
        <v>22</v>
      </c>
      <c r="O221">
        <f t="shared" si="18"/>
        <v>1</v>
      </c>
      <c r="P221" t="str">
        <f t="shared" si="19"/>
        <v>Valid</v>
      </c>
      <c r="Q221" t="str">
        <f>_xlfn.XLOOKUP(B221,Customers!$A:$A,Customers!$C:$C,"Not Found")</f>
        <v>East</v>
      </c>
      <c r="R221" t="str">
        <f t="shared" si="20"/>
        <v>Central</v>
      </c>
      <c r="S221" t="str">
        <f t="shared" si="21"/>
        <v>Theft</v>
      </c>
      <c r="T221" t="str">
        <f t="shared" si="22"/>
        <v>Within SLA</v>
      </c>
      <c r="U221">
        <f t="shared" si="23"/>
        <v>0</v>
      </c>
    </row>
    <row r="222" spans="1:21" x14ac:dyDescent="0.3">
      <c r="A222" t="s">
        <v>761</v>
      </c>
      <c r="B222" t="s">
        <v>762</v>
      </c>
      <c r="C222" t="s">
        <v>763</v>
      </c>
      <c r="D222" t="s">
        <v>46</v>
      </c>
      <c r="E222" t="s">
        <v>27</v>
      </c>
      <c r="F222">
        <v>142519.64000000001</v>
      </c>
      <c r="G222" s="1">
        <v>45939</v>
      </c>
      <c r="H222" s="1">
        <v>45945</v>
      </c>
      <c r="I222" t="s">
        <v>19</v>
      </c>
      <c r="J222">
        <v>6</v>
      </c>
      <c r="K222">
        <v>10</v>
      </c>
      <c r="L222" t="s">
        <v>75</v>
      </c>
      <c r="M222" t="s">
        <v>21</v>
      </c>
      <c r="N222" t="s">
        <v>30</v>
      </c>
      <c r="O222">
        <f t="shared" si="18"/>
        <v>1</v>
      </c>
      <c r="P222" t="str">
        <f t="shared" si="19"/>
        <v>Valid</v>
      </c>
      <c r="Q222" t="str">
        <f>_xlfn.XLOOKUP(B222,Customers!$A:$A,Customers!$C:$C,"Not Found")</f>
        <v>South</v>
      </c>
      <c r="R222" t="str">
        <f t="shared" si="20"/>
        <v>West</v>
      </c>
      <c r="S222" t="str">
        <f t="shared" si="21"/>
        <v>Theft</v>
      </c>
      <c r="T222" t="str">
        <f t="shared" si="22"/>
        <v>Within SLA</v>
      </c>
      <c r="U222">
        <f t="shared" si="23"/>
        <v>0</v>
      </c>
    </row>
    <row r="223" spans="1:21" x14ac:dyDescent="0.3">
      <c r="A223" t="s">
        <v>764</v>
      </c>
      <c r="B223" t="s">
        <v>765</v>
      </c>
      <c r="C223" t="s">
        <v>766</v>
      </c>
      <c r="D223" t="s">
        <v>154</v>
      </c>
      <c r="E223" t="s">
        <v>39</v>
      </c>
      <c r="F223">
        <v>106512.23</v>
      </c>
      <c r="G223" s="1">
        <v>45891</v>
      </c>
      <c r="I223" t="s">
        <v>40</v>
      </c>
      <c r="J223">
        <v>22</v>
      </c>
      <c r="K223">
        <v>10</v>
      </c>
      <c r="L223" t="s">
        <v>128</v>
      </c>
      <c r="M223" t="s">
        <v>21</v>
      </c>
      <c r="N223" t="s">
        <v>88</v>
      </c>
      <c r="O223">
        <f t="shared" si="18"/>
        <v>1</v>
      </c>
      <c r="P223" t="str">
        <f t="shared" si="19"/>
        <v>Valid</v>
      </c>
      <c r="Q223" t="str">
        <f>_xlfn.XLOOKUP(B223,Customers!$A:$A,Customers!$C:$C,"Not Found")</f>
        <v>West</v>
      </c>
      <c r="R223" t="str">
        <f t="shared" si="20"/>
        <v>North</v>
      </c>
      <c r="S223" t="str">
        <f t="shared" si="21"/>
        <v>Vehicle Damage</v>
      </c>
      <c r="T223" t="str">
        <f t="shared" si="22"/>
        <v>SLA Breach</v>
      </c>
      <c r="U223">
        <f t="shared" si="23"/>
        <v>12</v>
      </c>
    </row>
    <row r="224" spans="1:21" x14ac:dyDescent="0.3">
      <c r="A224" t="s">
        <v>767</v>
      </c>
      <c r="B224" t="s">
        <v>768</v>
      </c>
      <c r="C224" t="s">
        <v>769</v>
      </c>
      <c r="D224" t="s">
        <v>154</v>
      </c>
      <c r="E224" t="s">
        <v>18</v>
      </c>
      <c r="F224">
        <v>217731.18</v>
      </c>
      <c r="G224" s="1">
        <v>45762</v>
      </c>
      <c r="H224" s="1">
        <v>45778</v>
      </c>
      <c r="I224" t="s">
        <v>47</v>
      </c>
      <c r="J224">
        <v>16</v>
      </c>
      <c r="K224">
        <v>10</v>
      </c>
      <c r="L224" t="s">
        <v>770</v>
      </c>
      <c r="M224" t="s">
        <v>21</v>
      </c>
      <c r="N224" t="s">
        <v>30</v>
      </c>
      <c r="O224">
        <f t="shared" si="18"/>
        <v>1</v>
      </c>
      <c r="P224" t="str">
        <f t="shared" si="19"/>
        <v>Valid</v>
      </c>
      <c r="Q224" t="str">
        <f>_xlfn.XLOOKUP(B224,Customers!$A:$A,Customers!$C:$C,"Not Found")</f>
        <v>South</v>
      </c>
      <c r="R224" t="str">
        <f t="shared" si="20"/>
        <v>South</v>
      </c>
      <c r="S224" t="str">
        <f t="shared" si="21"/>
        <v>Vehicle Damage</v>
      </c>
      <c r="T224" t="str">
        <f t="shared" si="22"/>
        <v>SLA Breach</v>
      </c>
      <c r="U224">
        <f t="shared" si="23"/>
        <v>6</v>
      </c>
    </row>
    <row r="225" spans="1:21" x14ac:dyDescent="0.3">
      <c r="A225" t="s">
        <v>771</v>
      </c>
      <c r="B225" t="s">
        <v>772</v>
      </c>
      <c r="C225" t="s">
        <v>773</v>
      </c>
      <c r="D225" t="s">
        <v>116</v>
      </c>
      <c r="E225" t="s">
        <v>18</v>
      </c>
      <c r="F225">
        <v>52553.78</v>
      </c>
      <c r="G225" s="1">
        <v>45667</v>
      </c>
      <c r="H225" s="1">
        <v>45679</v>
      </c>
      <c r="I225" t="s">
        <v>19</v>
      </c>
      <c r="J225">
        <v>12</v>
      </c>
      <c r="K225">
        <v>7</v>
      </c>
      <c r="L225" t="s">
        <v>373</v>
      </c>
      <c r="M225" t="s">
        <v>94</v>
      </c>
      <c r="N225" t="s">
        <v>42</v>
      </c>
      <c r="O225">
        <f t="shared" si="18"/>
        <v>1</v>
      </c>
      <c r="P225" t="str">
        <f t="shared" si="19"/>
        <v>Valid</v>
      </c>
      <c r="Q225" t="str">
        <f>_xlfn.XLOOKUP(B225,Customers!$A:$A,Customers!$C:$C,"Not Found")</f>
        <v>Central</v>
      </c>
      <c r="R225" t="str">
        <f t="shared" si="20"/>
        <v>South</v>
      </c>
      <c r="S225" t="str">
        <f t="shared" si="21"/>
        <v>Medical Emergency</v>
      </c>
      <c r="T225" t="str">
        <f t="shared" si="22"/>
        <v>SLA Breach</v>
      </c>
      <c r="U225">
        <f t="shared" si="23"/>
        <v>5</v>
      </c>
    </row>
    <row r="226" spans="1:21" x14ac:dyDescent="0.3">
      <c r="A226" t="s">
        <v>774</v>
      </c>
      <c r="B226" t="s">
        <v>775</v>
      </c>
      <c r="C226" t="s">
        <v>776</v>
      </c>
      <c r="D226" t="s">
        <v>154</v>
      </c>
      <c r="E226" t="s">
        <v>27</v>
      </c>
      <c r="F226">
        <v>44357.79</v>
      </c>
      <c r="G226" s="1">
        <v>45763</v>
      </c>
      <c r="H226" s="1">
        <v>45788</v>
      </c>
      <c r="I226" t="s">
        <v>19</v>
      </c>
      <c r="J226">
        <v>25</v>
      </c>
      <c r="K226">
        <v>10</v>
      </c>
      <c r="L226" t="s">
        <v>117</v>
      </c>
      <c r="M226" t="s">
        <v>21</v>
      </c>
      <c r="N226" t="s">
        <v>88</v>
      </c>
      <c r="O226">
        <f t="shared" si="18"/>
        <v>1</v>
      </c>
      <c r="P226" t="str">
        <f t="shared" si="19"/>
        <v>Valid</v>
      </c>
      <c r="Q226" t="str">
        <f>_xlfn.XLOOKUP(B226,Customers!$A:$A,Customers!$C:$C,"Not Found")</f>
        <v>North</v>
      </c>
      <c r="R226" t="str">
        <f t="shared" si="20"/>
        <v>West</v>
      </c>
      <c r="S226" t="str">
        <f t="shared" si="21"/>
        <v>Vehicle Damage</v>
      </c>
      <c r="T226" t="str">
        <f t="shared" si="22"/>
        <v>SLA Breach</v>
      </c>
      <c r="U226">
        <f t="shared" si="23"/>
        <v>15</v>
      </c>
    </row>
    <row r="227" spans="1:21" x14ac:dyDescent="0.3">
      <c r="A227" t="s">
        <v>777</v>
      </c>
      <c r="B227" t="s">
        <v>778</v>
      </c>
      <c r="C227" t="s">
        <v>779</v>
      </c>
      <c r="D227" t="s">
        <v>69</v>
      </c>
      <c r="E227" t="s">
        <v>18</v>
      </c>
      <c r="F227">
        <v>222727.34</v>
      </c>
      <c r="G227" s="1">
        <v>45804</v>
      </c>
      <c r="H227" s="1">
        <v>45835</v>
      </c>
      <c r="I227" t="s">
        <v>19</v>
      </c>
      <c r="J227">
        <v>31</v>
      </c>
      <c r="K227">
        <v>12</v>
      </c>
      <c r="L227" t="s">
        <v>373</v>
      </c>
      <c r="M227" t="s">
        <v>49</v>
      </c>
      <c r="N227" t="s">
        <v>88</v>
      </c>
      <c r="O227">
        <f t="shared" si="18"/>
        <v>1</v>
      </c>
      <c r="P227" t="str">
        <f t="shared" si="19"/>
        <v>Valid</v>
      </c>
      <c r="Q227" t="str">
        <f>_xlfn.XLOOKUP(B227,Customers!$A:$A,Customers!$C:$C,"Not Found")</f>
        <v>North</v>
      </c>
      <c r="R227" t="str">
        <f t="shared" si="20"/>
        <v>South</v>
      </c>
      <c r="S227" t="str">
        <f t="shared" si="21"/>
        <v>Property Damage</v>
      </c>
      <c r="T227" t="str">
        <f t="shared" si="22"/>
        <v>SLA Breach</v>
      </c>
      <c r="U227">
        <f t="shared" si="23"/>
        <v>19</v>
      </c>
    </row>
    <row r="228" spans="1:21" x14ac:dyDescent="0.3">
      <c r="A228" t="s">
        <v>780</v>
      </c>
      <c r="B228" t="s">
        <v>781</v>
      </c>
      <c r="C228" t="s">
        <v>782</v>
      </c>
      <c r="D228" t="s">
        <v>154</v>
      </c>
      <c r="E228" t="s">
        <v>27</v>
      </c>
      <c r="F228">
        <v>51326.57</v>
      </c>
      <c r="G228" s="1">
        <v>45836</v>
      </c>
      <c r="H228" s="1">
        <v>45848</v>
      </c>
      <c r="I228" t="s">
        <v>47</v>
      </c>
      <c r="J228">
        <v>12</v>
      </c>
      <c r="K228">
        <v>10</v>
      </c>
      <c r="L228" t="s">
        <v>296</v>
      </c>
      <c r="M228" t="s">
        <v>21</v>
      </c>
      <c r="N228" t="s">
        <v>30</v>
      </c>
      <c r="O228">
        <f t="shared" si="18"/>
        <v>1</v>
      </c>
      <c r="P228" t="str">
        <f t="shared" si="19"/>
        <v>Valid</v>
      </c>
      <c r="Q228" t="str">
        <f>_xlfn.XLOOKUP(B228,Customers!$A:$A,Customers!$C:$C,"Not Found")</f>
        <v>South</v>
      </c>
      <c r="R228" t="str">
        <f t="shared" si="20"/>
        <v>West</v>
      </c>
      <c r="S228" t="str">
        <f t="shared" si="21"/>
        <v>Vehicle Damage</v>
      </c>
      <c r="T228" t="str">
        <f t="shared" si="22"/>
        <v>SLA Breach</v>
      </c>
      <c r="U228">
        <f t="shared" si="23"/>
        <v>2</v>
      </c>
    </row>
    <row r="229" spans="1:21" x14ac:dyDescent="0.3">
      <c r="A229" t="s">
        <v>783</v>
      </c>
      <c r="B229" t="s">
        <v>312</v>
      </c>
      <c r="C229" t="s">
        <v>313</v>
      </c>
      <c r="D229" t="s">
        <v>46</v>
      </c>
      <c r="E229" t="s">
        <v>18</v>
      </c>
      <c r="F229">
        <v>58271.89</v>
      </c>
      <c r="G229" s="1">
        <v>45923</v>
      </c>
      <c r="H229" s="1">
        <v>45944</v>
      </c>
      <c r="I229" t="s">
        <v>19</v>
      </c>
      <c r="J229">
        <v>21</v>
      </c>
      <c r="K229">
        <v>12</v>
      </c>
      <c r="L229" t="s">
        <v>20</v>
      </c>
      <c r="M229" t="s">
        <v>49</v>
      </c>
      <c r="N229" t="s">
        <v>42</v>
      </c>
      <c r="O229">
        <f t="shared" si="18"/>
        <v>1</v>
      </c>
      <c r="P229" t="str">
        <f t="shared" si="19"/>
        <v>Valid</v>
      </c>
      <c r="Q229" t="str">
        <f>_xlfn.XLOOKUP(B229,Customers!$A:$A,Customers!$C:$C,"Not Found")</f>
        <v>North</v>
      </c>
      <c r="R229" t="str">
        <f t="shared" si="20"/>
        <v>South</v>
      </c>
      <c r="S229" t="str">
        <f t="shared" si="21"/>
        <v>Theft</v>
      </c>
      <c r="T229" t="str">
        <f t="shared" si="22"/>
        <v>SLA Breach</v>
      </c>
      <c r="U229">
        <f t="shared" si="23"/>
        <v>9</v>
      </c>
    </row>
    <row r="230" spans="1:21" x14ac:dyDescent="0.3">
      <c r="A230" t="s">
        <v>784</v>
      </c>
      <c r="B230" t="s">
        <v>785</v>
      </c>
      <c r="C230" t="s">
        <v>786</v>
      </c>
      <c r="D230" t="s">
        <v>17</v>
      </c>
      <c r="E230" t="s">
        <v>173</v>
      </c>
      <c r="F230">
        <v>19764.97</v>
      </c>
      <c r="G230" s="1">
        <v>45930</v>
      </c>
      <c r="H230" s="1">
        <v>45941</v>
      </c>
      <c r="I230" t="s">
        <v>19</v>
      </c>
      <c r="J230">
        <v>11</v>
      </c>
      <c r="K230">
        <v>10</v>
      </c>
      <c r="L230" t="s">
        <v>787</v>
      </c>
      <c r="M230" t="s">
        <v>21</v>
      </c>
      <c r="N230" t="s">
        <v>30</v>
      </c>
      <c r="O230">
        <f t="shared" si="18"/>
        <v>1</v>
      </c>
      <c r="P230" t="str">
        <f t="shared" si="19"/>
        <v>Valid</v>
      </c>
      <c r="Q230" t="str">
        <f>_xlfn.XLOOKUP(B230,Customers!$A:$A,Customers!$C:$C,"Not Found")</f>
        <v>Central</v>
      </c>
      <c r="R230" t="str">
        <f t="shared" si="20"/>
        <v>Central</v>
      </c>
      <c r="S230" t="str">
        <f t="shared" si="21"/>
        <v>Accident</v>
      </c>
      <c r="T230" t="str">
        <f t="shared" si="22"/>
        <v>SLA Breach</v>
      </c>
      <c r="U230">
        <f t="shared" si="23"/>
        <v>1</v>
      </c>
    </row>
    <row r="231" spans="1:21" x14ac:dyDescent="0.3">
      <c r="A231" t="s">
        <v>788</v>
      </c>
      <c r="B231" t="s">
        <v>789</v>
      </c>
      <c r="C231" t="s">
        <v>790</v>
      </c>
      <c r="D231" t="s">
        <v>34</v>
      </c>
      <c r="E231" t="s">
        <v>18</v>
      </c>
      <c r="F231">
        <v>276830.21000000002</v>
      </c>
      <c r="G231" s="1">
        <v>45755</v>
      </c>
      <c r="I231" t="s">
        <v>64</v>
      </c>
      <c r="J231">
        <v>16</v>
      </c>
      <c r="K231">
        <v>20</v>
      </c>
      <c r="L231" t="s">
        <v>65</v>
      </c>
      <c r="M231" t="s">
        <v>29</v>
      </c>
      <c r="N231" t="s">
        <v>30</v>
      </c>
      <c r="O231">
        <f t="shared" si="18"/>
        <v>1</v>
      </c>
      <c r="P231" t="str">
        <f t="shared" si="19"/>
        <v>Valid</v>
      </c>
      <c r="Q231" t="str">
        <f>_xlfn.XLOOKUP(B231,Customers!$A:$A,Customers!$C:$C,"Not Found")</f>
        <v>North</v>
      </c>
      <c r="R231" t="str">
        <f t="shared" si="20"/>
        <v>South</v>
      </c>
      <c r="S231" t="str">
        <f t="shared" si="21"/>
        <v>Death Benefit</v>
      </c>
      <c r="T231" t="str">
        <f t="shared" si="22"/>
        <v>Within SLA</v>
      </c>
      <c r="U231">
        <f t="shared" si="23"/>
        <v>0</v>
      </c>
    </row>
    <row r="232" spans="1:21" x14ac:dyDescent="0.3">
      <c r="A232" t="s">
        <v>791</v>
      </c>
      <c r="B232" t="s">
        <v>792</v>
      </c>
      <c r="C232" t="s">
        <v>793</v>
      </c>
      <c r="D232" t="s">
        <v>69</v>
      </c>
      <c r="E232" t="s">
        <v>27</v>
      </c>
      <c r="F232">
        <v>36703.56</v>
      </c>
      <c r="G232" s="1">
        <v>45722</v>
      </c>
      <c r="I232" t="s">
        <v>64</v>
      </c>
      <c r="J232">
        <v>11</v>
      </c>
      <c r="K232">
        <v>12</v>
      </c>
      <c r="L232" t="s">
        <v>48</v>
      </c>
      <c r="M232" t="s">
        <v>49</v>
      </c>
      <c r="N232" t="s">
        <v>30</v>
      </c>
      <c r="O232">
        <f t="shared" si="18"/>
        <v>1</v>
      </c>
      <c r="P232" t="str">
        <f t="shared" si="19"/>
        <v>Valid</v>
      </c>
      <c r="Q232" t="str">
        <f>_xlfn.XLOOKUP(B232,Customers!$A:$A,Customers!$C:$C,"Not Found")</f>
        <v>Central</v>
      </c>
      <c r="R232" t="str">
        <f t="shared" si="20"/>
        <v>West</v>
      </c>
      <c r="S232" t="str">
        <f t="shared" si="21"/>
        <v>Property Damage</v>
      </c>
      <c r="T232" t="str">
        <f t="shared" si="22"/>
        <v>Within SLA</v>
      </c>
      <c r="U232">
        <f t="shared" si="23"/>
        <v>0</v>
      </c>
    </row>
    <row r="233" spans="1:21" x14ac:dyDescent="0.3">
      <c r="A233" t="s">
        <v>794</v>
      </c>
      <c r="B233" t="s">
        <v>795</v>
      </c>
      <c r="C233" t="s">
        <v>796</v>
      </c>
      <c r="D233" t="s">
        <v>53</v>
      </c>
      <c r="E233" t="s">
        <v>27</v>
      </c>
      <c r="F233">
        <v>216246.21</v>
      </c>
      <c r="G233" s="1">
        <v>45878</v>
      </c>
      <c r="H233" s="1">
        <v>45887</v>
      </c>
      <c r="I233" t="s">
        <v>19</v>
      </c>
      <c r="J233">
        <v>9</v>
      </c>
      <c r="K233">
        <v>15</v>
      </c>
      <c r="L233" t="s">
        <v>93</v>
      </c>
      <c r="M233" t="s">
        <v>55</v>
      </c>
      <c r="N233" t="s">
        <v>22</v>
      </c>
      <c r="O233">
        <f t="shared" si="18"/>
        <v>1</v>
      </c>
      <c r="P233" t="str">
        <f t="shared" si="19"/>
        <v>Valid</v>
      </c>
      <c r="Q233" t="str">
        <f>_xlfn.XLOOKUP(B233,Customers!$A:$A,Customers!$C:$C,"Not Found")</f>
        <v>North</v>
      </c>
      <c r="R233" t="str">
        <f t="shared" si="20"/>
        <v>West</v>
      </c>
      <c r="S233" t="str">
        <f t="shared" si="21"/>
        <v>Hospitalization</v>
      </c>
      <c r="T233" t="str">
        <f t="shared" si="22"/>
        <v>Within SLA</v>
      </c>
      <c r="U233">
        <f t="shared" si="23"/>
        <v>0</v>
      </c>
    </row>
    <row r="234" spans="1:21" x14ac:dyDescent="0.3">
      <c r="A234" t="s">
        <v>797</v>
      </c>
      <c r="B234" t="s">
        <v>445</v>
      </c>
      <c r="C234" t="s">
        <v>446</v>
      </c>
      <c r="D234" t="s">
        <v>59</v>
      </c>
      <c r="E234" t="s">
        <v>39</v>
      </c>
      <c r="F234">
        <v>30617.05</v>
      </c>
      <c r="G234" s="1">
        <v>45906</v>
      </c>
      <c r="H234" s="1">
        <v>45916</v>
      </c>
      <c r="I234" t="s">
        <v>19</v>
      </c>
      <c r="J234">
        <v>10</v>
      </c>
      <c r="K234">
        <v>15</v>
      </c>
      <c r="L234" t="s">
        <v>427</v>
      </c>
      <c r="M234" t="s">
        <v>55</v>
      </c>
      <c r="N234" t="s">
        <v>22</v>
      </c>
      <c r="O234">
        <f t="shared" si="18"/>
        <v>1</v>
      </c>
      <c r="P234" t="str">
        <f t="shared" si="19"/>
        <v>Valid</v>
      </c>
      <c r="Q234" t="str">
        <f>_xlfn.XLOOKUP(B234,Customers!$A:$A,Customers!$C:$C,"Not Found")</f>
        <v>East</v>
      </c>
      <c r="R234" t="str">
        <f t="shared" si="20"/>
        <v>North</v>
      </c>
      <c r="S234" t="str">
        <f t="shared" si="21"/>
        <v>Critical Illness</v>
      </c>
      <c r="T234" t="str">
        <f t="shared" si="22"/>
        <v>Within SLA</v>
      </c>
      <c r="U234">
        <f t="shared" si="23"/>
        <v>0</v>
      </c>
    </row>
    <row r="235" spans="1:21" x14ac:dyDescent="0.3">
      <c r="A235" t="s">
        <v>798</v>
      </c>
      <c r="B235" t="s">
        <v>799</v>
      </c>
      <c r="C235" t="s">
        <v>800</v>
      </c>
      <c r="D235" t="s">
        <v>182</v>
      </c>
      <c r="E235" t="s">
        <v>39</v>
      </c>
      <c r="F235">
        <v>23433.21</v>
      </c>
      <c r="G235" s="1">
        <v>45860</v>
      </c>
      <c r="H235" s="1">
        <v>45877</v>
      </c>
      <c r="I235" t="s">
        <v>19</v>
      </c>
      <c r="J235">
        <v>17</v>
      </c>
      <c r="K235">
        <v>7</v>
      </c>
      <c r="L235" t="s">
        <v>770</v>
      </c>
      <c r="M235" t="s">
        <v>94</v>
      </c>
      <c r="N235" t="s">
        <v>42</v>
      </c>
      <c r="O235">
        <f t="shared" si="18"/>
        <v>1</v>
      </c>
      <c r="P235" t="str">
        <f t="shared" si="19"/>
        <v>Valid</v>
      </c>
      <c r="Q235" t="str">
        <f>_xlfn.XLOOKUP(B235,Customers!$A:$A,Customers!$C:$C,"Not Found")</f>
        <v>East</v>
      </c>
      <c r="R235" t="str">
        <f t="shared" si="20"/>
        <v>North</v>
      </c>
      <c r="S235" t="str">
        <f t="shared" si="21"/>
        <v>Trip Cancellation</v>
      </c>
      <c r="T235" t="str">
        <f t="shared" si="22"/>
        <v>SLA Breach</v>
      </c>
      <c r="U235">
        <f t="shared" si="23"/>
        <v>10</v>
      </c>
    </row>
    <row r="236" spans="1:21" x14ac:dyDescent="0.3">
      <c r="A236" t="s">
        <v>801</v>
      </c>
      <c r="B236" t="s">
        <v>802</v>
      </c>
      <c r="C236" t="s">
        <v>803</v>
      </c>
      <c r="D236" t="s">
        <v>53</v>
      </c>
      <c r="E236" t="s">
        <v>74</v>
      </c>
      <c r="F236">
        <v>68265.570000000007</v>
      </c>
      <c r="G236" s="1">
        <v>45864</v>
      </c>
      <c r="H236" s="1">
        <v>45886</v>
      </c>
      <c r="I236" t="s">
        <v>19</v>
      </c>
      <c r="J236">
        <v>22</v>
      </c>
      <c r="K236">
        <v>15</v>
      </c>
      <c r="L236" t="s">
        <v>411</v>
      </c>
      <c r="M236" t="s">
        <v>55</v>
      </c>
      <c r="N236" t="s">
        <v>88</v>
      </c>
      <c r="O236">
        <f t="shared" si="18"/>
        <v>1</v>
      </c>
      <c r="P236" t="str">
        <f t="shared" si="19"/>
        <v>Valid</v>
      </c>
      <c r="Q236" t="str">
        <f>_xlfn.XLOOKUP(B236,Customers!$A:$A,Customers!$C:$C,"Not Found")</f>
        <v>West</v>
      </c>
      <c r="R236" t="str">
        <f t="shared" si="20"/>
        <v>East</v>
      </c>
      <c r="S236" t="str">
        <f t="shared" si="21"/>
        <v>Hospitalization</v>
      </c>
      <c r="T236" t="str">
        <f t="shared" si="22"/>
        <v>SLA Breach</v>
      </c>
      <c r="U236">
        <f t="shared" si="23"/>
        <v>7</v>
      </c>
    </row>
    <row r="237" spans="1:21" x14ac:dyDescent="0.3">
      <c r="A237" t="s">
        <v>804</v>
      </c>
      <c r="B237" t="s">
        <v>805</v>
      </c>
      <c r="C237" t="s">
        <v>806</v>
      </c>
      <c r="D237" t="s">
        <v>111</v>
      </c>
      <c r="E237" t="s">
        <v>27</v>
      </c>
      <c r="F237">
        <v>122988.57</v>
      </c>
      <c r="G237" s="1">
        <v>45891</v>
      </c>
      <c r="H237" s="1">
        <v>45893</v>
      </c>
      <c r="I237" t="s">
        <v>19</v>
      </c>
      <c r="J237">
        <v>2</v>
      </c>
      <c r="K237">
        <v>12</v>
      </c>
      <c r="L237" t="s">
        <v>787</v>
      </c>
      <c r="M237" t="s">
        <v>49</v>
      </c>
      <c r="N237" t="s">
        <v>30</v>
      </c>
      <c r="O237">
        <f t="shared" si="18"/>
        <v>1</v>
      </c>
      <c r="P237" t="str">
        <f t="shared" si="19"/>
        <v>Valid</v>
      </c>
      <c r="Q237" t="str">
        <f>_xlfn.XLOOKUP(B237,Customers!$A:$A,Customers!$C:$C,"Not Found")</f>
        <v>East</v>
      </c>
      <c r="R237" t="str">
        <f t="shared" si="20"/>
        <v>West</v>
      </c>
      <c r="S237" t="str">
        <f t="shared" si="21"/>
        <v>Fire</v>
      </c>
      <c r="T237" t="str">
        <f t="shared" si="22"/>
        <v>Within SLA</v>
      </c>
      <c r="U237">
        <f t="shared" si="23"/>
        <v>0</v>
      </c>
    </row>
    <row r="238" spans="1:21" x14ac:dyDescent="0.3">
      <c r="A238" t="s">
        <v>807</v>
      </c>
      <c r="B238" t="s">
        <v>808</v>
      </c>
      <c r="C238" t="s">
        <v>809</v>
      </c>
      <c r="D238" t="s">
        <v>216</v>
      </c>
      <c r="E238" t="s">
        <v>27</v>
      </c>
      <c r="F238">
        <v>48371.21</v>
      </c>
      <c r="G238" s="1">
        <v>45794</v>
      </c>
      <c r="H238" s="1">
        <v>45805</v>
      </c>
      <c r="I238" t="s">
        <v>19</v>
      </c>
      <c r="J238">
        <v>11</v>
      </c>
      <c r="K238">
        <v>15</v>
      </c>
      <c r="L238" t="s">
        <v>98</v>
      </c>
      <c r="M238" t="s">
        <v>55</v>
      </c>
      <c r="N238" t="s">
        <v>30</v>
      </c>
      <c r="O238">
        <f t="shared" si="18"/>
        <v>1</v>
      </c>
      <c r="P238" t="str">
        <f t="shared" si="19"/>
        <v>Valid</v>
      </c>
      <c r="Q238" t="str">
        <f>_xlfn.XLOOKUP(B238,Customers!$A:$A,Customers!$C:$C,"Not Found")</f>
        <v>South</v>
      </c>
      <c r="R238" t="str">
        <f t="shared" si="20"/>
        <v>West</v>
      </c>
      <c r="S238" t="str">
        <f t="shared" si="21"/>
        <v>Outpatient</v>
      </c>
      <c r="T238" t="str">
        <f t="shared" si="22"/>
        <v>Within SLA</v>
      </c>
      <c r="U238">
        <f t="shared" si="23"/>
        <v>0</v>
      </c>
    </row>
    <row r="239" spans="1:21" x14ac:dyDescent="0.3">
      <c r="A239" t="s">
        <v>810</v>
      </c>
      <c r="B239" t="s">
        <v>811</v>
      </c>
      <c r="C239" t="s">
        <v>812</v>
      </c>
      <c r="D239" t="s">
        <v>116</v>
      </c>
      <c r="E239" t="s">
        <v>18</v>
      </c>
      <c r="F239">
        <v>62727.17</v>
      </c>
      <c r="G239" s="1">
        <v>45738</v>
      </c>
      <c r="I239" t="s">
        <v>64</v>
      </c>
      <c r="J239">
        <v>15</v>
      </c>
      <c r="K239">
        <v>7</v>
      </c>
      <c r="L239" t="s">
        <v>813</v>
      </c>
      <c r="M239" t="s">
        <v>94</v>
      </c>
      <c r="N239" t="s">
        <v>42</v>
      </c>
      <c r="O239">
        <f t="shared" si="18"/>
        <v>1</v>
      </c>
      <c r="P239" t="str">
        <f t="shared" si="19"/>
        <v>Valid</v>
      </c>
      <c r="Q239" t="str">
        <f>_xlfn.XLOOKUP(B239,Customers!$A:$A,Customers!$C:$C,"Not Found")</f>
        <v>West</v>
      </c>
      <c r="R239" t="str">
        <f t="shared" si="20"/>
        <v>South</v>
      </c>
      <c r="S239" t="str">
        <f t="shared" si="21"/>
        <v>Medical Emergency</v>
      </c>
      <c r="T239" t="str">
        <f t="shared" si="22"/>
        <v>SLA Breach</v>
      </c>
      <c r="U239">
        <f t="shared" si="23"/>
        <v>8</v>
      </c>
    </row>
    <row r="240" spans="1:21" x14ac:dyDescent="0.3">
      <c r="A240" t="s">
        <v>814</v>
      </c>
      <c r="B240" t="s">
        <v>815</v>
      </c>
      <c r="C240" t="s">
        <v>816</v>
      </c>
      <c r="D240" t="s">
        <v>46</v>
      </c>
      <c r="F240">
        <v>72269.149999999994</v>
      </c>
      <c r="G240" s="1">
        <v>45921</v>
      </c>
      <c r="H240" s="1">
        <v>45947</v>
      </c>
      <c r="I240" t="s">
        <v>19</v>
      </c>
      <c r="J240">
        <v>26</v>
      </c>
      <c r="K240">
        <v>10</v>
      </c>
      <c r="L240" t="s">
        <v>704</v>
      </c>
      <c r="M240" t="s">
        <v>21</v>
      </c>
      <c r="N240" t="s">
        <v>88</v>
      </c>
      <c r="O240">
        <f t="shared" si="18"/>
        <v>1</v>
      </c>
      <c r="P240" t="str">
        <f t="shared" si="19"/>
        <v>Valid</v>
      </c>
      <c r="Q240" t="str">
        <f>_xlfn.XLOOKUP(B240,Customers!$A:$A,Customers!$C:$C,"Not Found")</f>
        <v>East</v>
      </c>
      <c r="R240" t="str">
        <f t="shared" si="20"/>
        <v>East</v>
      </c>
      <c r="S240" t="str">
        <f t="shared" si="21"/>
        <v>Theft</v>
      </c>
      <c r="T240" t="str">
        <f t="shared" si="22"/>
        <v>SLA Breach</v>
      </c>
      <c r="U240">
        <f t="shared" si="23"/>
        <v>16</v>
      </c>
    </row>
    <row r="241" spans="1:21" x14ac:dyDescent="0.3">
      <c r="A241" t="s">
        <v>817</v>
      </c>
      <c r="B241" t="s">
        <v>818</v>
      </c>
      <c r="C241" t="s">
        <v>819</v>
      </c>
      <c r="D241" t="s">
        <v>26</v>
      </c>
      <c r="E241" t="s">
        <v>173</v>
      </c>
      <c r="F241">
        <v>296571.96000000002</v>
      </c>
      <c r="G241" s="1">
        <v>45714</v>
      </c>
      <c r="I241" t="s">
        <v>40</v>
      </c>
      <c r="J241">
        <v>23</v>
      </c>
      <c r="K241">
        <v>20</v>
      </c>
      <c r="L241" t="s">
        <v>341</v>
      </c>
      <c r="M241" t="s">
        <v>29</v>
      </c>
      <c r="N241" t="s">
        <v>42</v>
      </c>
      <c r="O241">
        <f t="shared" si="18"/>
        <v>1</v>
      </c>
      <c r="P241" t="str">
        <f t="shared" si="19"/>
        <v>Valid</v>
      </c>
      <c r="Q241" t="str">
        <f>_xlfn.XLOOKUP(B241,Customers!$A:$A,Customers!$C:$C,"Not Found")</f>
        <v>Central</v>
      </c>
      <c r="R241" t="str">
        <f t="shared" si="20"/>
        <v>Central</v>
      </c>
      <c r="S241" t="str">
        <f t="shared" si="21"/>
        <v>Disability</v>
      </c>
      <c r="T241" t="str">
        <f t="shared" si="22"/>
        <v>SLA Breach</v>
      </c>
      <c r="U241">
        <f t="shared" si="23"/>
        <v>3</v>
      </c>
    </row>
    <row r="242" spans="1:21" x14ac:dyDescent="0.3">
      <c r="A242" t="s">
        <v>820</v>
      </c>
      <c r="B242" t="s">
        <v>821</v>
      </c>
      <c r="C242" t="s">
        <v>822</v>
      </c>
      <c r="D242" t="s">
        <v>216</v>
      </c>
      <c r="E242" t="s">
        <v>27</v>
      </c>
      <c r="F242">
        <v>55699.38</v>
      </c>
      <c r="G242" s="1">
        <v>45677</v>
      </c>
      <c r="H242" s="1">
        <v>45692</v>
      </c>
      <c r="I242" t="s">
        <v>19</v>
      </c>
      <c r="J242">
        <v>15</v>
      </c>
      <c r="K242">
        <v>15</v>
      </c>
      <c r="L242" t="s">
        <v>491</v>
      </c>
      <c r="M242" t="s">
        <v>55</v>
      </c>
      <c r="N242" t="s">
        <v>30</v>
      </c>
      <c r="O242">
        <f t="shared" si="18"/>
        <v>1</v>
      </c>
      <c r="P242" t="str">
        <f t="shared" si="19"/>
        <v>Valid</v>
      </c>
      <c r="Q242" t="str">
        <f>_xlfn.XLOOKUP(B242,Customers!$A:$A,Customers!$C:$C,"Not Found")</f>
        <v>East</v>
      </c>
      <c r="R242" t="str">
        <f t="shared" si="20"/>
        <v>West</v>
      </c>
      <c r="S242" t="str">
        <f t="shared" si="21"/>
        <v>Outpatient</v>
      </c>
      <c r="T242" t="str">
        <f t="shared" si="22"/>
        <v>Within SLA</v>
      </c>
      <c r="U242">
        <f t="shared" si="23"/>
        <v>0</v>
      </c>
    </row>
    <row r="243" spans="1:21" x14ac:dyDescent="0.3">
      <c r="A243" t="s">
        <v>823</v>
      </c>
      <c r="B243" t="s">
        <v>824</v>
      </c>
      <c r="C243" t="s">
        <v>825</v>
      </c>
      <c r="D243" t="s">
        <v>46</v>
      </c>
      <c r="E243" t="s">
        <v>39</v>
      </c>
      <c r="F243">
        <v>92913.53</v>
      </c>
      <c r="G243" s="1">
        <v>45663</v>
      </c>
      <c r="H243" s="1">
        <v>45680</v>
      </c>
      <c r="I243" t="s">
        <v>19</v>
      </c>
      <c r="J243">
        <v>17</v>
      </c>
      <c r="K243">
        <v>10</v>
      </c>
      <c r="L243" t="s">
        <v>278</v>
      </c>
      <c r="M243" t="s">
        <v>21</v>
      </c>
      <c r="N243" t="s">
        <v>30</v>
      </c>
      <c r="O243">
        <f t="shared" si="18"/>
        <v>1</v>
      </c>
      <c r="P243" t="str">
        <f t="shared" si="19"/>
        <v>Valid</v>
      </c>
      <c r="Q243" t="str">
        <f>_xlfn.XLOOKUP(B243,Customers!$A:$A,Customers!$C:$C,"Not Found")</f>
        <v>South</v>
      </c>
      <c r="R243" t="str">
        <f t="shared" si="20"/>
        <v>North</v>
      </c>
      <c r="S243" t="str">
        <f t="shared" si="21"/>
        <v>Theft</v>
      </c>
      <c r="T243" t="str">
        <f t="shared" si="22"/>
        <v>SLA Breach</v>
      </c>
      <c r="U243">
        <f t="shared" si="23"/>
        <v>7</v>
      </c>
    </row>
    <row r="244" spans="1:21" x14ac:dyDescent="0.3">
      <c r="A244" t="s">
        <v>826</v>
      </c>
      <c r="B244" t="s">
        <v>827</v>
      </c>
      <c r="C244" t="s">
        <v>828</v>
      </c>
      <c r="D244" t="s">
        <v>53</v>
      </c>
      <c r="E244" t="s">
        <v>39</v>
      </c>
      <c r="F244">
        <v>210795.62</v>
      </c>
      <c r="G244" s="1">
        <v>45789</v>
      </c>
      <c r="H244" s="1">
        <v>45801</v>
      </c>
      <c r="I244" t="s">
        <v>19</v>
      </c>
      <c r="J244">
        <v>12</v>
      </c>
      <c r="K244">
        <v>15</v>
      </c>
      <c r="L244" t="s">
        <v>450</v>
      </c>
      <c r="M244" t="s">
        <v>55</v>
      </c>
      <c r="N244" t="s">
        <v>30</v>
      </c>
      <c r="O244">
        <f t="shared" si="18"/>
        <v>1</v>
      </c>
      <c r="P244" t="str">
        <f t="shared" si="19"/>
        <v>Valid</v>
      </c>
      <c r="Q244" t="str">
        <f>_xlfn.XLOOKUP(B244,Customers!$A:$A,Customers!$C:$C,"Not Found")</f>
        <v>South</v>
      </c>
      <c r="R244" t="str">
        <f t="shared" si="20"/>
        <v>North</v>
      </c>
      <c r="S244" t="str">
        <f t="shared" si="21"/>
        <v>Hospitalization</v>
      </c>
      <c r="T244" t="str">
        <f t="shared" si="22"/>
        <v>Within SLA</v>
      </c>
      <c r="U244">
        <f t="shared" si="23"/>
        <v>0</v>
      </c>
    </row>
    <row r="245" spans="1:21" x14ac:dyDescent="0.3">
      <c r="A245" t="s">
        <v>829</v>
      </c>
      <c r="B245" t="s">
        <v>830</v>
      </c>
      <c r="C245" t="s">
        <v>831</v>
      </c>
      <c r="D245" t="s">
        <v>154</v>
      </c>
      <c r="E245" t="s">
        <v>173</v>
      </c>
      <c r="F245">
        <v>374698.02</v>
      </c>
      <c r="G245" s="1">
        <v>45818</v>
      </c>
      <c r="H245" s="1">
        <v>45843</v>
      </c>
      <c r="I245" t="s">
        <v>19</v>
      </c>
      <c r="J245">
        <v>25</v>
      </c>
      <c r="K245">
        <v>10</v>
      </c>
      <c r="L245" t="s">
        <v>296</v>
      </c>
      <c r="M245" t="s">
        <v>21</v>
      </c>
      <c r="N245" t="s">
        <v>88</v>
      </c>
      <c r="O245">
        <f t="shared" si="18"/>
        <v>1</v>
      </c>
      <c r="P245" t="str">
        <f t="shared" si="19"/>
        <v>Valid</v>
      </c>
      <c r="Q245" t="str">
        <f>_xlfn.XLOOKUP(B245,Customers!$A:$A,Customers!$C:$C,"Not Found")</f>
        <v>North</v>
      </c>
      <c r="R245" t="str">
        <f t="shared" si="20"/>
        <v>Central</v>
      </c>
      <c r="S245" t="str">
        <f t="shared" si="21"/>
        <v>Vehicle Damage</v>
      </c>
      <c r="T245" t="str">
        <f t="shared" si="22"/>
        <v>SLA Breach</v>
      </c>
      <c r="U245">
        <f t="shared" si="23"/>
        <v>15</v>
      </c>
    </row>
    <row r="246" spans="1:21" x14ac:dyDescent="0.3">
      <c r="A246" t="s">
        <v>832</v>
      </c>
      <c r="B246" t="s">
        <v>833</v>
      </c>
      <c r="C246" t="s">
        <v>834</v>
      </c>
      <c r="D246" t="s">
        <v>53</v>
      </c>
      <c r="E246" t="s">
        <v>27</v>
      </c>
      <c r="F246">
        <v>46105.07</v>
      </c>
      <c r="G246" s="1">
        <v>45839</v>
      </c>
      <c r="H246" s="1">
        <v>45850</v>
      </c>
      <c r="I246" t="s">
        <v>19</v>
      </c>
      <c r="J246">
        <v>11</v>
      </c>
      <c r="K246">
        <v>15</v>
      </c>
      <c r="L246" t="s">
        <v>178</v>
      </c>
      <c r="M246" t="s">
        <v>55</v>
      </c>
      <c r="N246" t="s">
        <v>30</v>
      </c>
      <c r="O246">
        <f t="shared" si="18"/>
        <v>1</v>
      </c>
      <c r="P246" t="str">
        <f t="shared" si="19"/>
        <v>Valid</v>
      </c>
      <c r="Q246" t="str">
        <f>_xlfn.XLOOKUP(B246,Customers!$A:$A,Customers!$C:$C,"Not Found")</f>
        <v>North</v>
      </c>
      <c r="R246" t="str">
        <f t="shared" si="20"/>
        <v>West</v>
      </c>
      <c r="S246" t="str">
        <f t="shared" si="21"/>
        <v>Hospitalization</v>
      </c>
      <c r="T246" t="str">
        <f t="shared" si="22"/>
        <v>Within SLA</v>
      </c>
      <c r="U246">
        <f t="shared" si="23"/>
        <v>0</v>
      </c>
    </row>
    <row r="247" spans="1:21" x14ac:dyDescent="0.3">
      <c r="A247" t="s">
        <v>835</v>
      </c>
      <c r="B247" t="s">
        <v>836</v>
      </c>
      <c r="C247" t="s">
        <v>837</v>
      </c>
      <c r="D247" t="s">
        <v>216</v>
      </c>
      <c r="E247" t="s">
        <v>27</v>
      </c>
      <c r="F247">
        <v>77783.59</v>
      </c>
      <c r="G247" s="1">
        <v>45720</v>
      </c>
      <c r="H247" s="1">
        <v>45730</v>
      </c>
      <c r="I247" t="s">
        <v>19</v>
      </c>
      <c r="J247">
        <v>10</v>
      </c>
      <c r="K247">
        <v>15</v>
      </c>
      <c r="L247" t="s">
        <v>345</v>
      </c>
      <c r="M247" t="s">
        <v>55</v>
      </c>
      <c r="N247" t="s">
        <v>30</v>
      </c>
      <c r="O247">
        <f t="shared" si="18"/>
        <v>1</v>
      </c>
      <c r="P247" t="str">
        <f t="shared" si="19"/>
        <v>Valid</v>
      </c>
      <c r="Q247" t="str">
        <f>_xlfn.XLOOKUP(B247,Customers!$A:$A,Customers!$C:$C,"Not Found")</f>
        <v>South</v>
      </c>
      <c r="R247" t="str">
        <f t="shared" si="20"/>
        <v>West</v>
      </c>
      <c r="S247" t="str">
        <f t="shared" si="21"/>
        <v>Outpatient</v>
      </c>
      <c r="T247" t="str">
        <f t="shared" si="22"/>
        <v>Within SLA</v>
      </c>
      <c r="U247">
        <f t="shared" si="23"/>
        <v>0</v>
      </c>
    </row>
    <row r="248" spans="1:21" x14ac:dyDescent="0.3">
      <c r="A248" t="s">
        <v>838</v>
      </c>
      <c r="B248" t="s">
        <v>608</v>
      </c>
      <c r="C248" t="s">
        <v>609</v>
      </c>
      <c r="D248" t="s">
        <v>154</v>
      </c>
      <c r="E248" t="s">
        <v>173</v>
      </c>
      <c r="F248">
        <v>18817.5</v>
      </c>
      <c r="G248" s="1">
        <v>45800</v>
      </c>
      <c r="H248" s="1">
        <v>45828</v>
      </c>
      <c r="I248" t="s">
        <v>19</v>
      </c>
      <c r="J248">
        <v>28</v>
      </c>
      <c r="K248">
        <v>10</v>
      </c>
      <c r="L248" t="s">
        <v>651</v>
      </c>
      <c r="M248" t="s">
        <v>21</v>
      </c>
      <c r="N248" t="s">
        <v>42</v>
      </c>
      <c r="O248">
        <f t="shared" si="18"/>
        <v>1</v>
      </c>
      <c r="P248" t="str">
        <f t="shared" si="19"/>
        <v>Valid</v>
      </c>
      <c r="Q248" t="str">
        <f>_xlfn.XLOOKUP(B248,Customers!$A:$A,Customers!$C:$C,"Not Found")</f>
        <v>West</v>
      </c>
      <c r="R248" t="str">
        <f t="shared" si="20"/>
        <v>Central</v>
      </c>
      <c r="S248" t="str">
        <f t="shared" si="21"/>
        <v>Vehicle Damage</v>
      </c>
      <c r="T248" t="str">
        <f t="shared" si="22"/>
        <v>SLA Breach</v>
      </c>
      <c r="U248">
        <f t="shared" si="23"/>
        <v>18</v>
      </c>
    </row>
    <row r="249" spans="1:21" x14ac:dyDescent="0.3">
      <c r="A249" t="s">
        <v>839</v>
      </c>
      <c r="B249" t="s">
        <v>592</v>
      </c>
      <c r="C249" t="s">
        <v>593</v>
      </c>
      <c r="D249" t="s">
        <v>216</v>
      </c>
      <c r="E249" t="s">
        <v>39</v>
      </c>
      <c r="F249">
        <v>132230.16</v>
      </c>
      <c r="G249" s="1">
        <v>45875</v>
      </c>
      <c r="H249" s="1">
        <v>45888</v>
      </c>
      <c r="I249" t="s">
        <v>19</v>
      </c>
      <c r="J249">
        <v>13</v>
      </c>
      <c r="K249">
        <v>15</v>
      </c>
      <c r="L249" t="s">
        <v>541</v>
      </c>
      <c r="M249" t="s">
        <v>55</v>
      </c>
      <c r="N249" t="s">
        <v>30</v>
      </c>
      <c r="O249">
        <f t="shared" si="18"/>
        <v>1</v>
      </c>
      <c r="P249" t="str">
        <f t="shared" si="19"/>
        <v>Valid</v>
      </c>
      <c r="Q249" t="str">
        <f>_xlfn.XLOOKUP(B249,Customers!$A:$A,Customers!$C:$C,"Not Found")</f>
        <v>East</v>
      </c>
      <c r="R249" t="str">
        <f t="shared" si="20"/>
        <v>North</v>
      </c>
      <c r="S249" t="str">
        <f t="shared" si="21"/>
        <v>Outpatient</v>
      </c>
      <c r="T249" t="str">
        <f t="shared" si="22"/>
        <v>Within SLA</v>
      </c>
      <c r="U249">
        <f t="shared" si="23"/>
        <v>0</v>
      </c>
    </row>
    <row r="250" spans="1:21" x14ac:dyDescent="0.3">
      <c r="A250" t="s">
        <v>840</v>
      </c>
      <c r="B250" t="s">
        <v>841</v>
      </c>
      <c r="C250" t="s">
        <v>842</v>
      </c>
      <c r="D250" t="s">
        <v>102</v>
      </c>
      <c r="E250" t="s">
        <v>27</v>
      </c>
      <c r="F250">
        <v>123515.52</v>
      </c>
      <c r="G250" s="1">
        <v>45754</v>
      </c>
      <c r="H250" s="1">
        <v>45768</v>
      </c>
      <c r="I250" t="s">
        <v>19</v>
      </c>
      <c r="J250">
        <v>14</v>
      </c>
      <c r="K250">
        <v>20</v>
      </c>
      <c r="L250" t="s">
        <v>65</v>
      </c>
      <c r="M250" t="s">
        <v>29</v>
      </c>
      <c r="N250" t="s">
        <v>30</v>
      </c>
      <c r="O250">
        <f t="shared" si="18"/>
        <v>1</v>
      </c>
      <c r="P250" t="str">
        <f t="shared" si="19"/>
        <v>Valid</v>
      </c>
      <c r="Q250" t="str">
        <f>_xlfn.XLOOKUP(B250,Customers!$A:$A,Customers!$C:$C,"Not Found")</f>
        <v>North</v>
      </c>
      <c r="R250" t="str">
        <f t="shared" si="20"/>
        <v>West</v>
      </c>
      <c r="S250" t="str">
        <f t="shared" si="21"/>
        <v>Maturity</v>
      </c>
      <c r="T250" t="str">
        <f t="shared" si="22"/>
        <v>Within SLA</v>
      </c>
      <c r="U250">
        <f t="shared" si="23"/>
        <v>0</v>
      </c>
    </row>
    <row r="251" spans="1:21" x14ac:dyDescent="0.3">
      <c r="A251" t="s">
        <v>843</v>
      </c>
      <c r="B251" t="s">
        <v>844</v>
      </c>
      <c r="C251" t="s">
        <v>845</v>
      </c>
      <c r="D251" t="s">
        <v>53</v>
      </c>
      <c r="E251" t="s">
        <v>27</v>
      </c>
      <c r="F251">
        <v>101665.8</v>
      </c>
      <c r="G251" s="1">
        <v>45841</v>
      </c>
      <c r="H251" s="1">
        <v>45857</v>
      </c>
      <c r="I251" t="s">
        <v>19</v>
      </c>
      <c r="J251">
        <v>16</v>
      </c>
      <c r="K251">
        <v>15</v>
      </c>
      <c r="L251" t="s">
        <v>60</v>
      </c>
      <c r="M251" t="s">
        <v>55</v>
      </c>
      <c r="N251" t="s">
        <v>42</v>
      </c>
      <c r="O251">
        <f t="shared" si="18"/>
        <v>1</v>
      </c>
      <c r="P251" t="str">
        <f t="shared" si="19"/>
        <v>Valid</v>
      </c>
      <c r="Q251" t="str">
        <f>_xlfn.XLOOKUP(B251,Customers!$A:$A,Customers!$C:$C,"Not Found")</f>
        <v>South</v>
      </c>
      <c r="R251" t="str">
        <f t="shared" si="20"/>
        <v>West</v>
      </c>
      <c r="S251" t="str">
        <f t="shared" si="21"/>
        <v>Hospitalization</v>
      </c>
      <c r="T251" t="str">
        <f t="shared" si="22"/>
        <v>SLA Breach</v>
      </c>
      <c r="U251">
        <f t="shared" si="23"/>
        <v>1</v>
      </c>
    </row>
    <row r="252" spans="1:21" x14ac:dyDescent="0.3">
      <c r="A252" t="s">
        <v>846</v>
      </c>
      <c r="B252" t="s">
        <v>847</v>
      </c>
      <c r="C252" t="s">
        <v>848</v>
      </c>
      <c r="D252" t="s">
        <v>92</v>
      </c>
      <c r="E252" t="s">
        <v>27</v>
      </c>
      <c r="F252">
        <v>66944.899999999994</v>
      </c>
      <c r="G252" s="1">
        <v>45749</v>
      </c>
      <c r="I252" t="s">
        <v>40</v>
      </c>
      <c r="J252">
        <v>1</v>
      </c>
      <c r="K252">
        <v>7</v>
      </c>
      <c r="L252" t="s">
        <v>107</v>
      </c>
      <c r="M252" t="s">
        <v>94</v>
      </c>
      <c r="N252" t="s">
        <v>30</v>
      </c>
      <c r="O252">
        <f t="shared" si="18"/>
        <v>1</v>
      </c>
      <c r="P252" t="str">
        <f t="shared" si="19"/>
        <v>Valid</v>
      </c>
      <c r="Q252" t="str">
        <f>_xlfn.XLOOKUP(B252,Customers!$A:$A,Customers!$C:$C,"Not Found")</f>
        <v>North</v>
      </c>
      <c r="R252" t="str">
        <f t="shared" si="20"/>
        <v>West</v>
      </c>
      <c r="S252" t="str">
        <f t="shared" si="21"/>
        <v>Baggage Loss</v>
      </c>
      <c r="T252" t="str">
        <f t="shared" si="22"/>
        <v>Within SLA</v>
      </c>
      <c r="U252">
        <f t="shared" si="23"/>
        <v>0</v>
      </c>
    </row>
    <row r="253" spans="1:21" x14ac:dyDescent="0.3">
      <c r="A253" t="s">
        <v>849</v>
      </c>
      <c r="B253" t="s">
        <v>850</v>
      </c>
      <c r="C253" t="s">
        <v>851</v>
      </c>
      <c r="D253" t="s">
        <v>53</v>
      </c>
      <c r="E253" t="s">
        <v>27</v>
      </c>
      <c r="F253">
        <v>65031.71</v>
      </c>
      <c r="G253" s="1">
        <v>45936</v>
      </c>
      <c r="I253" t="s">
        <v>40</v>
      </c>
      <c r="J253">
        <v>23</v>
      </c>
      <c r="K253">
        <v>15</v>
      </c>
      <c r="L253" t="s">
        <v>166</v>
      </c>
      <c r="M253" t="s">
        <v>55</v>
      </c>
      <c r="N253" t="s">
        <v>42</v>
      </c>
      <c r="O253">
        <f t="shared" si="18"/>
        <v>1</v>
      </c>
      <c r="P253" t="str">
        <f t="shared" si="19"/>
        <v>Valid</v>
      </c>
      <c r="Q253" t="str">
        <f>_xlfn.XLOOKUP(B253,Customers!$A:$A,Customers!$C:$C,"Not Found")</f>
        <v>West</v>
      </c>
      <c r="R253" t="str">
        <f t="shared" si="20"/>
        <v>West</v>
      </c>
      <c r="S253" t="str">
        <f t="shared" si="21"/>
        <v>Hospitalization</v>
      </c>
      <c r="T253" t="str">
        <f t="shared" si="22"/>
        <v>SLA Breach</v>
      </c>
      <c r="U253">
        <f t="shared" si="23"/>
        <v>8</v>
      </c>
    </row>
    <row r="254" spans="1:21" x14ac:dyDescent="0.3">
      <c r="A254" t="s">
        <v>852</v>
      </c>
      <c r="B254" t="s">
        <v>853</v>
      </c>
      <c r="C254" t="s">
        <v>854</v>
      </c>
      <c r="D254" t="s">
        <v>92</v>
      </c>
      <c r="E254" t="s">
        <v>74</v>
      </c>
      <c r="F254">
        <v>16367.68</v>
      </c>
      <c r="G254" s="1">
        <v>45806</v>
      </c>
      <c r="H254" s="1">
        <v>45820</v>
      </c>
      <c r="I254" t="s">
        <v>19</v>
      </c>
      <c r="J254">
        <v>14</v>
      </c>
      <c r="K254">
        <v>7</v>
      </c>
      <c r="L254" t="s">
        <v>310</v>
      </c>
      <c r="M254" t="s">
        <v>94</v>
      </c>
      <c r="N254" t="s">
        <v>22</v>
      </c>
      <c r="O254">
        <f t="shared" si="18"/>
        <v>1</v>
      </c>
      <c r="P254" t="str">
        <f t="shared" si="19"/>
        <v>Valid</v>
      </c>
      <c r="Q254" t="str">
        <f>_xlfn.XLOOKUP(B254,Customers!$A:$A,Customers!$C:$C,"Not Found")</f>
        <v>West</v>
      </c>
      <c r="R254" t="str">
        <f t="shared" si="20"/>
        <v>East</v>
      </c>
      <c r="S254" t="str">
        <f t="shared" si="21"/>
        <v>Baggage Loss</v>
      </c>
      <c r="T254" t="str">
        <f t="shared" si="22"/>
        <v>SLA Breach</v>
      </c>
      <c r="U254">
        <f t="shared" si="23"/>
        <v>7</v>
      </c>
    </row>
    <row r="255" spans="1:21" x14ac:dyDescent="0.3">
      <c r="A255" t="s">
        <v>855</v>
      </c>
      <c r="B255" t="s">
        <v>856</v>
      </c>
      <c r="C255" t="s">
        <v>857</v>
      </c>
      <c r="D255" t="s">
        <v>102</v>
      </c>
      <c r="E255" t="s">
        <v>39</v>
      </c>
      <c r="F255">
        <v>706663.33</v>
      </c>
      <c r="G255" s="1">
        <v>45925</v>
      </c>
      <c r="H255" s="1">
        <v>45944</v>
      </c>
      <c r="I255" t="s">
        <v>47</v>
      </c>
      <c r="J255">
        <v>19</v>
      </c>
      <c r="K255">
        <v>20</v>
      </c>
      <c r="L255" t="s">
        <v>770</v>
      </c>
      <c r="M255" t="s">
        <v>29</v>
      </c>
      <c r="N255" t="s">
        <v>30</v>
      </c>
      <c r="O255">
        <f t="shared" si="18"/>
        <v>1</v>
      </c>
      <c r="P255" t="str">
        <f t="shared" si="19"/>
        <v>Valid</v>
      </c>
      <c r="Q255" t="str">
        <f>_xlfn.XLOOKUP(B255,Customers!$A:$A,Customers!$C:$C,"Not Found")</f>
        <v>South</v>
      </c>
      <c r="R255" t="str">
        <f t="shared" si="20"/>
        <v>North</v>
      </c>
      <c r="S255" t="str">
        <f t="shared" si="21"/>
        <v>Maturity</v>
      </c>
      <c r="T255" t="str">
        <f t="shared" si="22"/>
        <v>Within SLA</v>
      </c>
      <c r="U255">
        <f t="shared" si="23"/>
        <v>0</v>
      </c>
    </row>
    <row r="256" spans="1:21" x14ac:dyDescent="0.3">
      <c r="A256" t="s">
        <v>858</v>
      </c>
      <c r="B256" t="s">
        <v>859</v>
      </c>
      <c r="C256" t="s">
        <v>860</v>
      </c>
      <c r="D256" t="s">
        <v>216</v>
      </c>
      <c r="E256" t="s">
        <v>173</v>
      </c>
      <c r="F256">
        <v>134909.07</v>
      </c>
      <c r="G256" s="1">
        <v>45770</v>
      </c>
      <c r="H256" s="1">
        <v>45784</v>
      </c>
      <c r="I256" t="s">
        <v>19</v>
      </c>
      <c r="J256">
        <v>14</v>
      </c>
      <c r="K256">
        <v>15</v>
      </c>
      <c r="L256" t="s">
        <v>223</v>
      </c>
      <c r="M256" t="s">
        <v>55</v>
      </c>
      <c r="N256" t="s">
        <v>30</v>
      </c>
      <c r="O256">
        <f t="shared" si="18"/>
        <v>1</v>
      </c>
      <c r="P256" t="str">
        <f t="shared" si="19"/>
        <v>Valid</v>
      </c>
      <c r="Q256" t="str">
        <f>_xlfn.XLOOKUP(B256,Customers!$A:$A,Customers!$C:$C,"Not Found")</f>
        <v>East</v>
      </c>
      <c r="R256" t="str">
        <f t="shared" si="20"/>
        <v>Central</v>
      </c>
      <c r="S256" t="str">
        <f t="shared" si="21"/>
        <v>Outpatient</v>
      </c>
      <c r="T256" t="str">
        <f t="shared" si="22"/>
        <v>Within SLA</v>
      </c>
      <c r="U256">
        <f t="shared" si="23"/>
        <v>0</v>
      </c>
    </row>
    <row r="257" spans="1:21" x14ac:dyDescent="0.3">
      <c r="A257" t="s">
        <v>861</v>
      </c>
      <c r="B257" t="s">
        <v>862</v>
      </c>
      <c r="C257" t="s">
        <v>863</v>
      </c>
      <c r="D257" t="s">
        <v>92</v>
      </c>
      <c r="E257" t="s">
        <v>27</v>
      </c>
      <c r="G257" s="1">
        <v>45778</v>
      </c>
      <c r="I257" t="s">
        <v>40</v>
      </c>
      <c r="J257">
        <v>12</v>
      </c>
      <c r="K257">
        <v>7</v>
      </c>
      <c r="L257" t="s">
        <v>864</v>
      </c>
      <c r="M257" t="s">
        <v>94</v>
      </c>
      <c r="N257" t="s">
        <v>42</v>
      </c>
      <c r="O257">
        <f t="shared" si="18"/>
        <v>1</v>
      </c>
      <c r="P257" t="str">
        <f t="shared" si="19"/>
        <v>Missing Amount</v>
      </c>
      <c r="Q257" t="str">
        <f>_xlfn.XLOOKUP(B257,Customers!$A:$A,Customers!$C:$C,"Not Found")</f>
        <v>South</v>
      </c>
      <c r="R257" t="str">
        <f t="shared" si="20"/>
        <v>West</v>
      </c>
      <c r="S257" t="str">
        <f t="shared" si="21"/>
        <v>Baggage Loss</v>
      </c>
      <c r="T257" t="str">
        <f t="shared" si="22"/>
        <v>SLA Breach</v>
      </c>
      <c r="U257">
        <f t="shared" si="23"/>
        <v>5</v>
      </c>
    </row>
    <row r="258" spans="1:21" x14ac:dyDescent="0.3">
      <c r="A258" t="s">
        <v>865</v>
      </c>
      <c r="B258" t="s">
        <v>866</v>
      </c>
      <c r="C258" t="s">
        <v>867</v>
      </c>
      <c r="D258" t="s">
        <v>154</v>
      </c>
      <c r="E258" t="s">
        <v>18</v>
      </c>
      <c r="F258">
        <v>71180</v>
      </c>
      <c r="G258" s="1">
        <v>45911</v>
      </c>
      <c r="H258" s="1">
        <v>45919</v>
      </c>
      <c r="I258" t="s">
        <v>19</v>
      </c>
      <c r="J258">
        <v>8</v>
      </c>
      <c r="K258">
        <v>10</v>
      </c>
      <c r="L258" t="s">
        <v>491</v>
      </c>
      <c r="M258" t="s">
        <v>21</v>
      </c>
      <c r="N258" t="s">
        <v>42</v>
      </c>
      <c r="O258">
        <f t="shared" ref="O258:O321" si="24">COUNTIF($A:$A,A258)</f>
        <v>1</v>
      </c>
      <c r="P258" t="str">
        <f t="shared" ref="P258:P321" si="25">IF(F258="","Missing Amount","Valid")</f>
        <v>Valid</v>
      </c>
      <c r="Q258" t="str">
        <f>_xlfn.XLOOKUP(B258,Customers!$A:$A,Customers!$C:$C,"Not Found")</f>
        <v>West</v>
      </c>
      <c r="R258" t="str">
        <f t="shared" ref="R258:R321" si="26">IF(E258="",Q258,E258)</f>
        <v>South</v>
      </c>
      <c r="S258" t="str">
        <f t="shared" ref="S258:S321" si="27">IF(D258="Hospitalisation","Hospitalization",IF(D258="Medical Emerg.","Medical Emergency",IF(D258="Property dmg","Property Damage",IF(D258="Vehicle dmg","Vehicle Damage",D258))))</f>
        <v>Vehicle Damage</v>
      </c>
      <c r="T258" t="str">
        <f t="shared" ref="T258:T321" si="28">IF(J258&gt;K258,"SLA Breach","Within SLA")</f>
        <v>Within SLA</v>
      </c>
      <c r="U258">
        <f t="shared" ref="U258:U321" si="29">IF(J258&gt;K258,J258-K258,0)</f>
        <v>0</v>
      </c>
    </row>
    <row r="259" spans="1:21" x14ac:dyDescent="0.3">
      <c r="A259" t="s">
        <v>868</v>
      </c>
      <c r="B259" t="s">
        <v>869</v>
      </c>
      <c r="C259" t="s">
        <v>870</v>
      </c>
      <c r="D259" t="s">
        <v>53</v>
      </c>
      <c r="E259" t="s">
        <v>173</v>
      </c>
      <c r="F259">
        <v>48800.480000000003</v>
      </c>
      <c r="G259" s="1">
        <v>45756</v>
      </c>
      <c r="H259" s="1">
        <v>45761</v>
      </c>
      <c r="I259" t="s">
        <v>19</v>
      </c>
      <c r="J259">
        <v>5</v>
      </c>
      <c r="K259">
        <v>15</v>
      </c>
      <c r="L259" t="s">
        <v>491</v>
      </c>
      <c r="M259" t="s">
        <v>55</v>
      </c>
      <c r="N259" t="s">
        <v>22</v>
      </c>
      <c r="O259">
        <f t="shared" si="24"/>
        <v>1</v>
      </c>
      <c r="P259" t="str">
        <f t="shared" si="25"/>
        <v>Valid</v>
      </c>
      <c r="Q259" t="str">
        <f>_xlfn.XLOOKUP(B259,Customers!$A:$A,Customers!$C:$C,"Not Found")</f>
        <v>South</v>
      </c>
      <c r="R259" t="str">
        <f t="shared" si="26"/>
        <v>Central</v>
      </c>
      <c r="S259" t="str">
        <f t="shared" si="27"/>
        <v>Hospitalization</v>
      </c>
      <c r="T259" t="str">
        <f t="shared" si="28"/>
        <v>Within SLA</v>
      </c>
      <c r="U259">
        <f t="shared" si="29"/>
        <v>0</v>
      </c>
    </row>
    <row r="260" spans="1:21" x14ac:dyDescent="0.3">
      <c r="A260" t="s">
        <v>871</v>
      </c>
      <c r="B260" t="s">
        <v>62</v>
      </c>
      <c r="C260" t="s">
        <v>63</v>
      </c>
      <c r="D260" t="s">
        <v>216</v>
      </c>
      <c r="E260" t="s">
        <v>18</v>
      </c>
      <c r="F260">
        <v>169358.83</v>
      </c>
      <c r="G260" s="1">
        <v>45898</v>
      </c>
      <c r="H260" s="1">
        <v>45908</v>
      </c>
      <c r="I260" t="s">
        <v>19</v>
      </c>
      <c r="J260">
        <v>10</v>
      </c>
      <c r="K260">
        <v>15</v>
      </c>
      <c r="L260" t="s">
        <v>204</v>
      </c>
      <c r="M260" t="s">
        <v>55</v>
      </c>
      <c r="N260" t="s">
        <v>30</v>
      </c>
      <c r="O260">
        <f t="shared" si="24"/>
        <v>1</v>
      </c>
      <c r="P260" t="str">
        <f t="shared" si="25"/>
        <v>Valid</v>
      </c>
      <c r="Q260" t="str">
        <f>_xlfn.XLOOKUP(B260,Customers!$A:$A,Customers!$C:$C,"Not Found")</f>
        <v>South</v>
      </c>
      <c r="R260" t="str">
        <f t="shared" si="26"/>
        <v>South</v>
      </c>
      <c r="S260" t="str">
        <f t="shared" si="27"/>
        <v>Outpatient</v>
      </c>
      <c r="T260" t="str">
        <f t="shared" si="28"/>
        <v>Within SLA</v>
      </c>
      <c r="U260">
        <f t="shared" si="29"/>
        <v>0</v>
      </c>
    </row>
    <row r="261" spans="1:21" x14ac:dyDescent="0.3">
      <c r="A261" t="s">
        <v>872</v>
      </c>
      <c r="B261" t="s">
        <v>873</v>
      </c>
      <c r="C261" t="s">
        <v>874</v>
      </c>
      <c r="D261" t="s">
        <v>111</v>
      </c>
      <c r="E261" t="s">
        <v>18</v>
      </c>
      <c r="F261">
        <v>119151.9</v>
      </c>
      <c r="G261" s="1">
        <v>45685</v>
      </c>
      <c r="H261" s="1">
        <v>45690</v>
      </c>
      <c r="I261" t="s">
        <v>19</v>
      </c>
      <c r="J261">
        <v>5</v>
      </c>
      <c r="K261">
        <v>12</v>
      </c>
      <c r="L261" t="s">
        <v>60</v>
      </c>
      <c r="M261" t="s">
        <v>49</v>
      </c>
      <c r="N261" t="s">
        <v>22</v>
      </c>
      <c r="O261">
        <f t="shared" si="24"/>
        <v>1</v>
      </c>
      <c r="P261" t="str">
        <f t="shared" si="25"/>
        <v>Valid</v>
      </c>
      <c r="Q261" t="str">
        <f>_xlfn.XLOOKUP(B261,Customers!$A:$A,Customers!$C:$C,"Not Found")</f>
        <v>North</v>
      </c>
      <c r="R261" t="str">
        <f t="shared" si="26"/>
        <v>South</v>
      </c>
      <c r="S261" t="str">
        <f t="shared" si="27"/>
        <v>Fire</v>
      </c>
      <c r="T261" t="str">
        <f t="shared" si="28"/>
        <v>Within SLA</v>
      </c>
      <c r="U261">
        <f t="shared" si="29"/>
        <v>0</v>
      </c>
    </row>
    <row r="262" spans="1:21" x14ac:dyDescent="0.3">
      <c r="A262" t="s">
        <v>875</v>
      </c>
      <c r="B262" t="s">
        <v>876</v>
      </c>
      <c r="C262" t="s">
        <v>877</v>
      </c>
      <c r="D262" t="s">
        <v>53</v>
      </c>
      <c r="E262" t="s">
        <v>173</v>
      </c>
      <c r="F262">
        <v>229442.09</v>
      </c>
      <c r="G262" s="1">
        <v>45939</v>
      </c>
      <c r="H262" s="1">
        <v>45956</v>
      </c>
      <c r="I262" t="s">
        <v>19</v>
      </c>
      <c r="J262">
        <v>17</v>
      </c>
      <c r="K262">
        <v>15</v>
      </c>
      <c r="L262" t="s">
        <v>136</v>
      </c>
      <c r="M262" t="s">
        <v>55</v>
      </c>
      <c r="N262" t="s">
        <v>30</v>
      </c>
      <c r="O262">
        <f t="shared" si="24"/>
        <v>1</v>
      </c>
      <c r="P262" t="str">
        <f t="shared" si="25"/>
        <v>Valid</v>
      </c>
      <c r="Q262" t="str">
        <f>_xlfn.XLOOKUP(B262,Customers!$A:$A,Customers!$C:$C,"Not Found")</f>
        <v>South</v>
      </c>
      <c r="R262" t="str">
        <f t="shared" si="26"/>
        <v>Central</v>
      </c>
      <c r="S262" t="str">
        <f t="shared" si="27"/>
        <v>Hospitalization</v>
      </c>
      <c r="T262" t="str">
        <f t="shared" si="28"/>
        <v>SLA Breach</v>
      </c>
      <c r="U262">
        <f t="shared" si="29"/>
        <v>2</v>
      </c>
    </row>
    <row r="263" spans="1:21" x14ac:dyDescent="0.3">
      <c r="A263" t="s">
        <v>878</v>
      </c>
      <c r="B263" t="s">
        <v>879</v>
      </c>
      <c r="C263" t="s">
        <v>880</v>
      </c>
      <c r="D263" t="s">
        <v>111</v>
      </c>
      <c r="E263" t="s">
        <v>27</v>
      </c>
      <c r="F263">
        <v>60037.43</v>
      </c>
      <c r="G263" s="1">
        <v>45910</v>
      </c>
      <c r="H263" s="1">
        <v>45926</v>
      </c>
      <c r="I263" t="s">
        <v>19</v>
      </c>
      <c r="J263">
        <v>16</v>
      </c>
      <c r="K263">
        <v>12</v>
      </c>
      <c r="L263" t="s">
        <v>770</v>
      </c>
      <c r="M263" t="s">
        <v>49</v>
      </c>
      <c r="N263" t="s">
        <v>30</v>
      </c>
      <c r="O263">
        <f t="shared" si="24"/>
        <v>1</v>
      </c>
      <c r="P263" t="str">
        <f t="shared" si="25"/>
        <v>Valid</v>
      </c>
      <c r="Q263" t="str">
        <f>_xlfn.XLOOKUP(B263,Customers!$A:$A,Customers!$C:$C,"Not Found")</f>
        <v>West</v>
      </c>
      <c r="R263" t="str">
        <f t="shared" si="26"/>
        <v>West</v>
      </c>
      <c r="S263" t="str">
        <f t="shared" si="27"/>
        <v>Fire</v>
      </c>
      <c r="T263" t="str">
        <f t="shared" si="28"/>
        <v>SLA Breach</v>
      </c>
      <c r="U263">
        <f t="shared" si="29"/>
        <v>4</v>
      </c>
    </row>
    <row r="264" spans="1:21" x14ac:dyDescent="0.3">
      <c r="A264" t="s">
        <v>881</v>
      </c>
      <c r="B264" t="s">
        <v>882</v>
      </c>
      <c r="C264" t="s">
        <v>883</v>
      </c>
      <c r="D264" t="s">
        <v>53</v>
      </c>
      <c r="E264" t="s">
        <v>173</v>
      </c>
      <c r="F264">
        <v>98520.22</v>
      </c>
      <c r="G264" s="1">
        <v>45845</v>
      </c>
      <c r="I264" t="s">
        <v>64</v>
      </c>
      <c r="J264">
        <v>13</v>
      </c>
      <c r="K264">
        <v>15</v>
      </c>
      <c r="L264" t="s">
        <v>252</v>
      </c>
      <c r="M264" t="s">
        <v>55</v>
      </c>
      <c r="N264" t="s">
        <v>30</v>
      </c>
      <c r="O264">
        <f t="shared" si="24"/>
        <v>1</v>
      </c>
      <c r="P264" t="str">
        <f t="shared" si="25"/>
        <v>Valid</v>
      </c>
      <c r="Q264" t="str">
        <f>_xlfn.XLOOKUP(B264,Customers!$A:$A,Customers!$C:$C,"Not Found")</f>
        <v>North</v>
      </c>
      <c r="R264" t="str">
        <f t="shared" si="26"/>
        <v>Central</v>
      </c>
      <c r="S264" t="str">
        <f t="shared" si="27"/>
        <v>Hospitalization</v>
      </c>
      <c r="T264" t="str">
        <f t="shared" si="28"/>
        <v>Within SLA</v>
      </c>
      <c r="U264">
        <f t="shared" si="29"/>
        <v>0</v>
      </c>
    </row>
    <row r="265" spans="1:21" x14ac:dyDescent="0.3">
      <c r="A265" t="s">
        <v>884</v>
      </c>
      <c r="B265" t="s">
        <v>470</v>
      </c>
      <c r="C265" t="s">
        <v>885</v>
      </c>
      <c r="D265" t="s">
        <v>46</v>
      </c>
      <c r="E265" t="s">
        <v>173</v>
      </c>
      <c r="F265">
        <v>64484.53</v>
      </c>
      <c r="G265" s="1">
        <v>45823</v>
      </c>
      <c r="H265" s="1">
        <v>45831</v>
      </c>
      <c r="I265" t="s">
        <v>19</v>
      </c>
      <c r="J265">
        <v>8</v>
      </c>
      <c r="K265">
        <v>10</v>
      </c>
      <c r="L265" t="s">
        <v>864</v>
      </c>
      <c r="M265" t="s">
        <v>21</v>
      </c>
      <c r="N265" t="s">
        <v>30</v>
      </c>
      <c r="O265">
        <f t="shared" si="24"/>
        <v>1</v>
      </c>
      <c r="P265" t="str">
        <f t="shared" si="25"/>
        <v>Valid</v>
      </c>
      <c r="Q265" t="str">
        <f>_xlfn.XLOOKUP(B265,Customers!$A:$A,Customers!$C:$C,"Not Found")</f>
        <v>North</v>
      </c>
      <c r="R265" t="str">
        <f t="shared" si="26"/>
        <v>Central</v>
      </c>
      <c r="S265" t="str">
        <f t="shared" si="27"/>
        <v>Theft</v>
      </c>
      <c r="T265" t="str">
        <f t="shared" si="28"/>
        <v>Within SLA</v>
      </c>
      <c r="U265">
        <f t="shared" si="29"/>
        <v>0</v>
      </c>
    </row>
    <row r="266" spans="1:21" x14ac:dyDescent="0.3">
      <c r="A266" t="s">
        <v>886</v>
      </c>
      <c r="B266" t="s">
        <v>887</v>
      </c>
      <c r="C266" t="s">
        <v>888</v>
      </c>
      <c r="D266" t="s">
        <v>34</v>
      </c>
      <c r="E266" t="s">
        <v>74</v>
      </c>
      <c r="F266">
        <v>354013.69</v>
      </c>
      <c r="G266" s="1">
        <v>45782</v>
      </c>
      <c r="H266" s="1">
        <v>45809</v>
      </c>
      <c r="I266" t="s">
        <v>19</v>
      </c>
      <c r="J266">
        <v>27</v>
      </c>
      <c r="K266">
        <v>20</v>
      </c>
      <c r="L266" t="s">
        <v>227</v>
      </c>
      <c r="M266" t="s">
        <v>29</v>
      </c>
      <c r="N266" t="s">
        <v>30</v>
      </c>
      <c r="O266">
        <f t="shared" si="24"/>
        <v>1</v>
      </c>
      <c r="P266" t="str">
        <f t="shared" si="25"/>
        <v>Valid</v>
      </c>
      <c r="Q266" t="str">
        <f>_xlfn.XLOOKUP(B266,Customers!$A:$A,Customers!$C:$C,"Not Found")</f>
        <v>West</v>
      </c>
      <c r="R266" t="str">
        <f t="shared" si="26"/>
        <v>East</v>
      </c>
      <c r="S266" t="str">
        <f t="shared" si="27"/>
        <v>Death Benefit</v>
      </c>
      <c r="T266" t="str">
        <f t="shared" si="28"/>
        <v>SLA Breach</v>
      </c>
      <c r="U266">
        <f t="shared" si="29"/>
        <v>7</v>
      </c>
    </row>
    <row r="267" spans="1:21" x14ac:dyDescent="0.3">
      <c r="A267" t="s">
        <v>889</v>
      </c>
      <c r="B267" t="s">
        <v>890</v>
      </c>
      <c r="C267" t="s">
        <v>891</v>
      </c>
      <c r="D267" t="s">
        <v>182</v>
      </c>
      <c r="E267" t="s">
        <v>18</v>
      </c>
      <c r="F267">
        <v>20761.189999999999</v>
      </c>
      <c r="G267" s="1">
        <v>45770</v>
      </c>
      <c r="H267" s="1">
        <v>45771</v>
      </c>
      <c r="I267" t="s">
        <v>19</v>
      </c>
      <c r="J267">
        <v>1</v>
      </c>
      <c r="K267">
        <v>7</v>
      </c>
      <c r="L267" t="s">
        <v>204</v>
      </c>
      <c r="M267" t="s">
        <v>94</v>
      </c>
      <c r="N267" t="s">
        <v>30</v>
      </c>
      <c r="O267">
        <f t="shared" si="24"/>
        <v>1</v>
      </c>
      <c r="P267" t="str">
        <f t="shared" si="25"/>
        <v>Valid</v>
      </c>
      <c r="Q267" t="str">
        <f>_xlfn.XLOOKUP(B267,Customers!$A:$A,Customers!$C:$C,"Not Found")</f>
        <v>South</v>
      </c>
      <c r="R267" t="str">
        <f t="shared" si="26"/>
        <v>South</v>
      </c>
      <c r="S267" t="str">
        <f t="shared" si="27"/>
        <v>Trip Cancellation</v>
      </c>
      <c r="T267" t="str">
        <f t="shared" si="28"/>
        <v>Within SLA</v>
      </c>
      <c r="U267">
        <f t="shared" si="29"/>
        <v>0</v>
      </c>
    </row>
    <row r="268" spans="1:21" x14ac:dyDescent="0.3">
      <c r="A268" t="s">
        <v>892</v>
      </c>
      <c r="B268" t="s">
        <v>893</v>
      </c>
      <c r="C268" t="s">
        <v>894</v>
      </c>
      <c r="D268" t="s">
        <v>92</v>
      </c>
      <c r="E268" t="s">
        <v>27</v>
      </c>
      <c r="F268">
        <v>6945.18</v>
      </c>
      <c r="G268" s="1">
        <v>45761</v>
      </c>
      <c r="H268" s="1">
        <v>45767</v>
      </c>
      <c r="I268" t="s">
        <v>47</v>
      </c>
      <c r="J268">
        <v>6</v>
      </c>
      <c r="K268">
        <v>7</v>
      </c>
      <c r="L268" t="s">
        <v>212</v>
      </c>
      <c r="M268" t="s">
        <v>94</v>
      </c>
      <c r="N268" t="s">
        <v>30</v>
      </c>
      <c r="O268">
        <f t="shared" si="24"/>
        <v>1</v>
      </c>
      <c r="P268" t="str">
        <f t="shared" si="25"/>
        <v>Valid</v>
      </c>
      <c r="Q268" t="str">
        <f>_xlfn.XLOOKUP(B268,Customers!$A:$A,Customers!$C:$C,"Not Found")</f>
        <v>East</v>
      </c>
      <c r="R268" t="str">
        <f t="shared" si="26"/>
        <v>West</v>
      </c>
      <c r="S268" t="str">
        <f t="shared" si="27"/>
        <v>Baggage Loss</v>
      </c>
      <c r="T268" t="str">
        <f t="shared" si="28"/>
        <v>Within SLA</v>
      </c>
      <c r="U268">
        <f t="shared" si="29"/>
        <v>0</v>
      </c>
    </row>
    <row r="269" spans="1:21" x14ac:dyDescent="0.3">
      <c r="A269" t="s">
        <v>895</v>
      </c>
      <c r="B269" t="s">
        <v>378</v>
      </c>
      <c r="C269" t="s">
        <v>896</v>
      </c>
      <c r="D269" t="s">
        <v>17</v>
      </c>
      <c r="E269" t="s">
        <v>74</v>
      </c>
      <c r="F269">
        <v>101067.11</v>
      </c>
      <c r="G269" s="1">
        <v>45892</v>
      </c>
      <c r="H269" s="1">
        <v>45908</v>
      </c>
      <c r="I269" t="s">
        <v>19</v>
      </c>
      <c r="J269">
        <v>16</v>
      </c>
      <c r="K269">
        <v>10</v>
      </c>
      <c r="L269" t="s">
        <v>163</v>
      </c>
      <c r="M269" t="s">
        <v>21</v>
      </c>
      <c r="N269" t="s">
        <v>42</v>
      </c>
      <c r="O269">
        <f t="shared" si="24"/>
        <v>1</v>
      </c>
      <c r="P269" t="str">
        <f t="shared" si="25"/>
        <v>Valid</v>
      </c>
      <c r="Q269" t="str">
        <f>_xlfn.XLOOKUP(B269,Customers!$A:$A,Customers!$C:$C,"Not Found")</f>
        <v>Central</v>
      </c>
      <c r="R269" t="str">
        <f t="shared" si="26"/>
        <v>East</v>
      </c>
      <c r="S269" t="str">
        <f t="shared" si="27"/>
        <v>Accident</v>
      </c>
      <c r="T269" t="str">
        <f t="shared" si="28"/>
        <v>SLA Breach</v>
      </c>
      <c r="U269">
        <f t="shared" si="29"/>
        <v>6</v>
      </c>
    </row>
    <row r="270" spans="1:21" x14ac:dyDescent="0.3">
      <c r="A270" t="s">
        <v>897</v>
      </c>
      <c r="B270" t="s">
        <v>898</v>
      </c>
      <c r="C270" t="s">
        <v>899</v>
      </c>
      <c r="D270" t="s">
        <v>34</v>
      </c>
      <c r="E270" t="s">
        <v>74</v>
      </c>
      <c r="F270">
        <v>310640.09999999998</v>
      </c>
      <c r="G270" s="1">
        <v>45725</v>
      </c>
      <c r="H270" s="1">
        <v>45748</v>
      </c>
      <c r="I270" t="s">
        <v>19</v>
      </c>
      <c r="J270">
        <v>23</v>
      </c>
      <c r="K270">
        <v>20</v>
      </c>
      <c r="L270" t="s">
        <v>121</v>
      </c>
      <c r="M270" t="s">
        <v>29</v>
      </c>
      <c r="N270" t="s">
        <v>30</v>
      </c>
      <c r="O270">
        <f t="shared" si="24"/>
        <v>1</v>
      </c>
      <c r="P270" t="str">
        <f t="shared" si="25"/>
        <v>Valid</v>
      </c>
      <c r="Q270" t="str">
        <f>_xlfn.XLOOKUP(B270,Customers!$A:$A,Customers!$C:$C,"Not Found")</f>
        <v>South</v>
      </c>
      <c r="R270" t="str">
        <f t="shared" si="26"/>
        <v>East</v>
      </c>
      <c r="S270" t="str">
        <f t="shared" si="27"/>
        <v>Death Benefit</v>
      </c>
      <c r="T270" t="str">
        <f t="shared" si="28"/>
        <v>SLA Breach</v>
      </c>
      <c r="U270">
        <f t="shared" si="29"/>
        <v>3</v>
      </c>
    </row>
    <row r="271" spans="1:21" x14ac:dyDescent="0.3">
      <c r="A271" t="s">
        <v>900</v>
      </c>
      <c r="B271" t="s">
        <v>621</v>
      </c>
      <c r="C271" t="s">
        <v>622</v>
      </c>
      <c r="D271" t="s">
        <v>17</v>
      </c>
      <c r="F271">
        <v>37865.99</v>
      </c>
      <c r="G271" s="1">
        <v>45749</v>
      </c>
      <c r="H271" s="1">
        <v>45760</v>
      </c>
      <c r="I271" t="s">
        <v>19</v>
      </c>
      <c r="J271">
        <v>11</v>
      </c>
      <c r="K271">
        <v>10</v>
      </c>
      <c r="L271" t="s">
        <v>323</v>
      </c>
      <c r="M271" t="s">
        <v>21</v>
      </c>
      <c r="N271" t="s">
        <v>30</v>
      </c>
      <c r="O271">
        <f t="shared" si="24"/>
        <v>1</v>
      </c>
      <c r="P271" t="str">
        <f t="shared" si="25"/>
        <v>Valid</v>
      </c>
      <c r="Q271" t="str">
        <f>_xlfn.XLOOKUP(B271,Customers!$A:$A,Customers!$C:$C,"Not Found")</f>
        <v>North</v>
      </c>
      <c r="R271" t="str">
        <f t="shared" si="26"/>
        <v>North</v>
      </c>
      <c r="S271" t="str">
        <f t="shared" si="27"/>
        <v>Accident</v>
      </c>
      <c r="T271" t="str">
        <f t="shared" si="28"/>
        <v>SLA Breach</v>
      </c>
      <c r="U271">
        <f t="shared" si="29"/>
        <v>1</v>
      </c>
    </row>
    <row r="272" spans="1:21" x14ac:dyDescent="0.3">
      <c r="A272" t="s">
        <v>901</v>
      </c>
      <c r="B272" t="s">
        <v>902</v>
      </c>
      <c r="C272" t="s">
        <v>903</v>
      </c>
      <c r="D272" t="s">
        <v>182</v>
      </c>
      <c r="E272" t="s">
        <v>39</v>
      </c>
      <c r="F272">
        <v>21650.36</v>
      </c>
      <c r="G272" s="1">
        <v>45788</v>
      </c>
      <c r="H272" s="1">
        <v>45793</v>
      </c>
      <c r="I272" t="s">
        <v>19</v>
      </c>
      <c r="J272">
        <v>5</v>
      </c>
      <c r="K272">
        <v>7</v>
      </c>
      <c r="L272" t="s">
        <v>117</v>
      </c>
      <c r="M272" t="s">
        <v>94</v>
      </c>
      <c r="N272" t="s">
        <v>30</v>
      </c>
      <c r="O272">
        <f t="shared" si="24"/>
        <v>1</v>
      </c>
      <c r="P272" t="str">
        <f t="shared" si="25"/>
        <v>Valid</v>
      </c>
      <c r="Q272" t="str">
        <f>_xlfn.XLOOKUP(B272,Customers!$A:$A,Customers!$C:$C,"Not Found")</f>
        <v>West</v>
      </c>
      <c r="R272" t="str">
        <f t="shared" si="26"/>
        <v>North</v>
      </c>
      <c r="S272" t="str">
        <f t="shared" si="27"/>
        <v>Trip Cancellation</v>
      </c>
      <c r="T272" t="str">
        <f t="shared" si="28"/>
        <v>Within SLA</v>
      </c>
      <c r="U272">
        <f t="shared" si="29"/>
        <v>0</v>
      </c>
    </row>
    <row r="273" spans="1:21" x14ac:dyDescent="0.3">
      <c r="A273" t="s">
        <v>904</v>
      </c>
      <c r="B273" t="s">
        <v>905</v>
      </c>
      <c r="C273" t="s">
        <v>906</v>
      </c>
      <c r="D273" t="s">
        <v>154</v>
      </c>
      <c r="E273" t="s">
        <v>39</v>
      </c>
      <c r="F273">
        <v>30397.439999999999</v>
      </c>
      <c r="G273" s="1">
        <v>45817</v>
      </c>
      <c r="H273" s="1">
        <v>45836</v>
      </c>
      <c r="I273" t="s">
        <v>19</v>
      </c>
      <c r="J273">
        <v>19</v>
      </c>
      <c r="K273">
        <v>10</v>
      </c>
      <c r="L273" t="s">
        <v>121</v>
      </c>
      <c r="M273" t="s">
        <v>21</v>
      </c>
      <c r="N273" t="s">
        <v>42</v>
      </c>
      <c r="O273">
        <f t="shared" si="24"/>
        <v>1</v>
      </c>
      <c r="P273" t="str">
        <f t="shared" si="25"/>
        <v>Valid</v>
      </c>
      <c r="Q273" t="str">
        <f>_xlfn.XLOOKUP(B273,Customers!$A:$A,Customers!$C:$C,"Not Found")</f>
        <v>East</v>
      </c>
      <c r="R273" t="str">
        <f t="shared" si="26"/>
        <v>North</v>
      </c>
      <c r="S273" t="str">
        <f t="shared" si="27"/>
        <v>Vehicle Damage</v>
      </c>
      <c r="T273" t="str">
        <f t="shared" si="28"/>
        <v>SLA Breach</v>
      </c>
      <c r="U273">
        <f t="shared" si="29"/>
        <v>9</v>
      </c>
    </row>
    <row r="274" spans="1:21" x14ac:dyDescent="0.3">
      <c r="A274" t="s">
        <v>907</v>
      </c>
      <c r="B274" t="s">
        <v>908</v>
      </c>
      <c r="C274" t="s">
        <v>909</v>
      </c>
      <c r="D274" t="s">
        <v>154</v>
      </c>
      <c r="E274" t="s">
        <v>74</v>
      </c>
      <c r="F274">
        <v>19423.240000000002</v>
      </c>
      <c r="G274" s="1">
        <v>45747</v>
      </c>
      <c r="H274" s="1">
        <v>45759</v>
      </c>
      <c r="I274" t="s">
        <v>19</v>
      </c>
      <c r="J274">
        <v>12</v>
      </c>
      <c r="K274">
        <v>10</v>
      </c>
      <c r="L274" t="s">
        <v>373</v>
      </c>
      <c r="M274" t="s">
        <v>21</v>
      </c>
      <c r="N274" t="s">
        <v>22</v>
      </c>
      <c r="O274">
        <f t="shared" si="24"/>
        <v>1</v>
      </c>
      <c r="P274" t="str">
        <f t="shared" si="25"/>
        <v>Valid</v>
      </c>
      <c r="Q274" t="str">
        <f>_xlfn.XLOOKUP(B274,Customers!$A:$A,Customers!$C:$C,"Not Found")</f>
        <v>Central</v>
      </c>
      <c r="R274" t="str">
        <f t="shared" si="26"/>
        <v>East</v>
      </c>
      <c r="S274" t="str">
        <f t="shared" si="27"/>
        <v>Vehicle Damage</v>
      </c>
      <c r="T274" t="str">
        <f t="shared" si="28"/>
        <v>SLA Breach</v>
      </c>
      <c r="U274">
        <f t="shared" si="29"/>
        <v>2</v>
      </c>
    </row>
    <row r="275" spans="1:21" x14ac:dyDescent="0.3">
      <c r="A275" t="s">
        <v>910</v>
      </c>
      <c r="B275" t="s">
        <v>911</v>
      </c>
      <c r="C275" t="s">
        <v>912</v>
      </c>
      <c r="D275" t="s">
        <v>26</v>
      </c>
      <c r="E275" t="s">
        <v>27</v>
      </c>
      <c r="F275">
        <v>589309.06999999995</v>
      </c>
      <c r="G275" s="1">
        <v>45803</v>
      </c>
      <c r="I275" t="s">
        <v>64</v>
      </c>
      <c r="J275">
        <v>26</v>
      </c>
      <c r="K275">
        <v>20</v>
      </c>
      <c r="L275" t="s">
        <v>150</v>
      </c>
      <c r="M275" t="s">
        <v>29</v>
      </c>
      <c r="N275" t="s">
        <v>30</v>
      </c>
      <c r="O275">
        <f t="shared" si="24"/>
        <v>1</v>
      </c>
      <c r="P275" t="str">
        <f t="shared" si="25"/>
        <v>Valid</v>
      </c>
      <c r="Q275" t="str">
        <f>_xlfn.XLOOKUP(B275,Customers!$A:$A,Customers!$C:$C,"Not Found")</f>
        <v>East</v>
      </c>
      <c r="R275" t="str">
        <f t="shared" si="26"/>
        <v>West</v>
      </c>
      <c r="S275" t="str">
        <f t="shared" si="27"/>
        <v>Disability</v>
      </c>
      <c r="T275" t="str">
        <f t="shared" si="28"/>
        <v>SLA Breach</v>
      </c>
      <c r="U275">
        <f t="shared" si="29"/>
        <v>6</v>
      </c>
    </row>
    <row r="276" spans="1:21" x14ac:dyDescent="0.3">
      <c r="A276" t="s">
        <v>913</v>
      </c>
      <c r="B276" t="s">
        <v>914</v>
      </c>
      <c r="C276" t="s">
        <v>915</v>
      </c>
      <c r="D276" t="s">
        <v>59</v>
      </c>
      <c r="E276" t="s">
        <v>74</v>
      </c>
      <c r="F276">
        <v>123245.52</v>
      </c>
      <c r="G276" s="1">
        <v>45927</v>
      </c>
      <c r="I276" t="s">
        <v>40</v>
      </c>
      <c r="J276">
        <v>15</v>
      </c>
      <c r="K276">
        <v>15</v>
      </c>
      <c r="L276" t="s">
        <v>54</v>
      </c>
      <c r="M276" t="s">
        <v>55</v>
      </c>
      <c r="N276" t="s">
        <v>22</v>
      </c>
      <c r="O276">
        <f t="shared" si="24"/>
        <v>1</v>
      </c>
      <c r="P276" t="str">
        <f t="shared" si="25"/>
        <v>Valid</v>
      </c>
      <c r="Q276" t="str">
        <f>_xlfn.XLOOKUP(B276,Customers!$A:$A,Customers!$C:$C,"Not Found")</f>
        <v>South</v>
      </c>
      <c r="R276" t="str">
        <f t="shared" si="26"/>
        <v>East</v>
      </c>
      <c r="S276" t="str">
        <f t="shared" si="27"/>
        <v>Critical Illness</v>
      </c>
      <c r="T276" t="str">
        <f t="shared" si="28"/>
        <v>Within SLA</v>
      </c>
      <c r="U276">
        <f t="shared" si="29"/>
        <v>0</v>
      </c>
    </row>
    <row r="277" spans="1:21" x14ac:dyDescent="0.3">
      <c r="A277" t="s">
        <v>916</v>
      </c>
      <c r="B277" t="s">
        <v>917</v>
      </c>
      <c r="C277" t="s">
        <v>918</v>
      </c>
      <c r="D277" t="s">
        <v>17</v>
      </c>
      <c r="E277" t="s">
        <v>39</v>
      </c>
      <c r="F277">
        <v>27005.34</v>
      </c>
      <c r="G277" s="1">
        <v>45748</v>
      </c>
      <c r="H277" s="1">
        <v>45763</v>
      </c>
      <c r="I277" t="s">
        <v>19</v>
      </c>
      <c r="J277">
        <v>15</v>
      </c>
      <c r="K277">
        <v>10</v>
      </c>
      <c r="L277" t="s">
        <v>79</v>
      </c>
      <c r="M277" t="s">
        <v>21</v>
      </c>
      <c r="N277" t="s">
        <v>42</v>
      </c>
      <c r="O277">
        <f t="shared" si="24"/>
        <v>1</v>
      </c>
      <c r="P277" t="str">
        <f t="shared" si="25"/>
        <v>Valid</v>
      </c>
      <c r="Q277" t="str">
        <f>_xlfn.XLOOKUP(B277,Customers!$A:$A,Customers!$C:$C,"Not Found")</f>
        <v>South</v>
      </c>
      <c r="R277" t="str">
        <f t="shared" si="26"/>
        <v>North</v>
      </c>
      <c r="S277" t="str">
        <f t="shared" si="27"/>
        <v>Accident</v>
      </c>
      <c r="T277" t="str">
        <f t="shared" si="28"/>
        <v>SLA Breach</v>
      </c>
      <c r="U277">
        <f t="shared" si="29"/>
        <v>5</v>
      </c>
    </row>
    <row r="278" spans="1:21" x14ac:dyDescent="0.3">
      <c r="A278" t="s">
        <v>919</v>
      </c>
      <c r="B278" t="s">
        <v>920</v>
      </c>
      <c r="C278" t="s">
        <v>921</v>
      </c>
      <c r="D278" t="s">
        <v>46</v>
      </c>
      <c r="E278" t="s">
        <v>18</v>
      </c>
      <c r="F278">
        <v>335445.81</v>
      </c>
      <c r="G278" s="1">
        <v>45715</v>
      </c>
      <c r="I278" t="s">
        <v>40</v>
      </c>
      <c r="J278">
        <v>5</v>
      </c>
      <c r="K278">
        <v>10</v>
      </c>
      <c r="L278" t="s">
        <v>166</v>
      </c>
      <c r="M278" t="s">
        <v>21</v>
      </c>
      <c r="N278" t="s">
        <v>22</v>
      </c>
      <c r="O278">
        <f t="shared" si="24"/>
        <v>1</v>
      </c>
      <c r="P278" t="str">
        <f t="shared" si="25"/>
        <v>Valid</v>
      </c>
      <c r="Q278" t="str">
        <f>_xlfn.XLOOKUP(B278,Customers!$A:$A,Customers!$C:$C,"Not Found")</f>
        <v>East</v>
      </c>
      <c r="R278" t="str">
        <f t="shared" si="26"/>
        <v>South</v>
      </c>
      <c r="S278" t="str">
        <f t="shared" si="27"/>
        <v>Theft</v>
      </c>
      <c r="T278" t="str">
        <f t="shared" si="28"/>
        <v>Within SLA</v>
      </c>
      <c r="U278">
        <f t="shared" si="29"/>
        <v>0</v>
      </c>
    </row>
    <row r="279" spans="1:21" x14ac:dyDescent="0.3">
      <c r="A279" t="s">
        <v>922</v>
      </c>
      <c r="B279" t="s">
        <v>923</v>
      </c>
      <c r="C279" t="s">
        <v>924</v>
      </c>
      <c r="D279" t="s">
        <v>34</v>
      </c>
      <c r="E279" t="s">
        <v>27</v>
      </c>
      <c r="F279">
        <v>144221.95000000001</v>
      </c>
      <c r="G279" s="1">
        <v>45922</v>
      </c>
      <c r="H279" s="1">
        <v>45938</v>
      </c>
      <c r="I279" t="s">
        <v>19</v>
      </c>
      <c r="J279">
        <v>16</v>
      </c>
      <c r="K279">
        <v>20</v>
      </c>
      <c r="L279" t="s">
        <v>345</v>
      </c>
      <c r="M279" t="s">
        <v>29</v>
      </c>
      <c r="N279" t="s">
        <v>30</v>
      </c>
      <c r="O279">
        <f t="shared" si="24"/>
        <v>1</v>
      </c>
      <c r="P279" t="str">
        <f t="shared" si="25"/>
        <v>Valid</v>
      </c>
      <c r="Q279" t="str">
        <f>_xlfn.XLOOKUP(B279,Customers!$A:$A,Customers!$C:$C,"Not Found")</f>
        <v>North</v>
      </c>
      <c r="R279" t="str">
        <f t="shared" si="26"/>
        <v>West</v>
      </c>
      <c r="S279" t="str">
        <f t="shared" si="27"/>
        <v>Death Benefit</v>
      </c>
      <c r="T279" t="str">
        <f t="shared" si="28"/>
        <v>Within SLA</v>
      </c>
      <c r="U279">
        <f t="shared" si="29"/>
        <v>0</v>
      </c>
    </row>
    <row r="280" spans="1:21" x14ac:dyDescent="0.3">
      <c r="A280" t="s">
        <v>925</v>
      </c>
      <c r="B280" t="s">
        <v>926</v>
      </c>
      <c r="C280" t="s">
        <v>927</v>
      </c>
      <c r="D280" t="s">
        <v>34</v>
      </c>
      <c r="E280" t="s">
        <v>39</v>
      </c>
      <c r="F280">
        <v>477354.62</v>
      </c>
      <c r="G280" s="1">
        <v>45748</v>
      </c>
      <c r="H280" s="1">
        <v>45773</v>
      </c>
      <c r="I280" t="s">
        <v>47</v>
      </c>
      <c r="J280">
        <v>25</v>
      </c>
      <c r="K280">
        <v>20</v>
      </c>
      <c r="L280" t="s">
        <v>166</v>
      </c>
      <c r="M280" t="s">
        <v>29</v>
      </c>
      <c r="N280" t="s">
        <v>30</v>
      </c>
      <c r="O280">
        <f t="shared" si="24"/>
        <v>1</v>
      </c>
      <c r="P280" t="str">
        <f t="shared" si="25"/>
        <v>Valid</v>
      </c>
      <c r="Q280" t="str">
        <f>_xlfn.XLOOKUP(B280,Customers!$A:$A,Customers!$C:$C,"Not Found")</f>
        <v>North</v>
      </c>
      <c r="R280" t="str">
        <f t="shared" si="26"/>
        <v>North</v>
      </c>
      <c r="S280" t="str">
        <f t="shared" si="27"/>
        <v>Death Benefit</v>
      </c>
      <c r="T280" t="str">
        <f t="shared" si="28"/>
        <v>SLA Breach</v>
      </c>
      <c r="U280">
        <f t="shared" si="29"/>
        <v>5</v>
      </c>
    </row>
    <row r="281" spans="1:21" x14ac:dyDescent="0.3">
      <c r="A281" t="s">
        <v>928</v>
      </c>
      <c r="B281" t="s">
        <v>929</v>
      </c>
      <c r="C281" t="s">
        <v>930</v>
      </c>
      <c r="D281" t="s">
        <v>102</v>
      </c>
      <c r="E281" t="s">
        <v>74</v>
      </c>
      <c r="F281">
        <v>300729.95</v>
      </c>
      <c r="G281" s="1">
        <v>45894</v>
      </c>
      <c r="H281" s="1">
        <v>45933</v>
      </c>
      <c r="I281" t="s">
        <v>19</v>
      </c>
      <c r="J281">
        <v>39</v>
      </c>
      <c r="K281">
        <v>20</v>
      </c>
      <c r="L281" t="s">
        <v>223</v>
      </c>
      <c r="M281" t="s">
        <v>29</v>
      </c>
      <c r="N281" t="s">
        <v>88</v>
      </c>
      <c r="O281">
        <f t="shared" si="24"/>
        <v>1</v>
      </c>
      <c r="P281" t="str">
        <f t="shared" si="25"/>
        <v>Valid</v>
      </c>
      <c r="Q281" t="str">
        <f>_xlfn.XLOOKUP(B281,Customers!$A:$A,Customers!$C:$C,"Not Found")</f>
        <v>West</v>
      </c>
      <c r="R281" t="str">
        <f t="shared" si="26"/>
        <v>East</v>
      </c>
      <c r="S281" t="str">
        <f t="shared" si="27"/>
        <v>Maturity</v>
      </c>
      <c r="T281" t="str">
        <f t="shared" si="28"/>
        <v>SLA Breach</v>
      </c>
      <c r="U281">
        <f t="shared" si="29"/>
        <v>19</v>
      </c>
    </row>
    <row r="282" spans="1:21" x14ac:dyDescent="0.3">
      <c r="A282" t="s">
        <v>931</v>
      </c>
      <c r="B282" t="s">
        <v>932</v>
      </c>
      <c r="C282" t="s">
        <v>933</v>
      </c>
      <c r="D282" t="s">
        <v>59</v>
      </c>
      <c r="E282" t="s">
        <v>27</v>
      </c>
      <c r="F282">
        <v>37402.17</v>
      </c>
      <c r="G282" s="1">
        <v>45976</v>
      </c>
      <c r="H282" s="1">
        <v>45991</v>
      </c>
      <c r="I282" t="s">
        <v>19</v>
      </c>
      <c r="J282">
        <v>15</v>
      </c>
      <c r="K282">
        <v>15</v>
      </c>
      <c r="L282" t="s">
        <v>93</v>
      </c>
      <c r="M282" t="s">
        <v>55</v>
      </c>
      <c r="N282" t="s">
        <v>42</v>
      </c>
      <c r="O282">
        <f t="shared" si="24"/>
        <v>1</v>
      </c>
      <c r="P282" t="str">
        <f t="shared" si="25"/>
        <v>Valid</v>
      </c>
      <c r="Q282" t="str">
        <f>_xlfn.XLOOKUP(B282,Customers!$A:$A,Customers!$C:$C,"Not Found")</f>
        <v>North</v>
      </c>
      <c r="R282" t="str">
        <f t="shared" si="26"/>
        <v>West</v>
      </c>
      <c r="S282" t="str">
        <f t="shared" si="27"/>
        <v>Critical Illness</v>
      </c>
      <c r="T282" t="str">
        <f t="shared" si="28"/>
        <v>Within SLA</v>
      </c>
      <c r="U282">
        <f t="shared" si="29"/>
        <v>0</v>
      </c>
    </row>
    <row r="283" spans="1:21" x14ac:dyDescent="0.3">
      <c r="A283" t="s">
        <v>934</v>
      </c>
      <c r="B283" t="s">
        <v>935</v>
      </c>
      <c r="C283" t="s">
        <v>936</v>
      </c>
      <c r="D283" t="s">
        <v>17</v>
      </c>
      <c r="E283" t="s">
        <v>18</v>
      </c>
      <c r="F283">
        <v>81587.66</v>
      </c>
      <c r="G283" s="1">
        <v>45831</v>
      </c>
      <c r="I283" t="s">
        <v>64</v>
      </c>
      <c r="J283">
        <v>7</v>
      </c>
      <c r="K283">
        <v>10</v>
      </c>
      <c r="L283" t="s">
        <v>501</v>
      </c>
      <c r="M283" t="s">
        <v>21</v>
      </c>
      <c r="N283" t="s">
        <v>22</v>
      </c>
      <c r="O283">
        <f t="shared" si="24"/>
        <v>1</v>
      </c>
      <c r="P283" t="str">
        <f t="shared" si="25"/>
        <v>Valid</v>
      </c>
      <c r="Q283" t="str">
        <f>_xlfn.XLOOKUP(B283,Customers!$A:$A,Customers!$C:$C,"Not Found")</f>
        <v>North</v>
      </c>
      <c r="R283" t="str">
        <f t="shared" si="26"/>
        <v>South</v>
      </c>
      <c r="S283" t="str">
        <f t="shared" si="27"/>
        <v>Accident</v>
      </c>
      <c r="T283" t="str">
        <f t="shared" si="28"/>
        <v>Within SLA</v>
      </c>
      <c r="U283">
        <f t="shared" si="29"/>
        <v>0</v>
      </c>
    </row>
    <row r="284" spans="1:21" x14ac:dyDescent="0.3">
      <c r="A284" t="s">
        <v>937</v>
      </c>
      <c r="B284" t="s">
        <v>938</v>
      </c>
      <c r="C284" t="s">
        <v>939</v>
      </c>
      <c r="D284" t="s">
        <v>53</v>
      </c>
      <c r="E284" t="s">
        <v>74</v>
      </c>
      <c r="F284">
        <v>75396.7</v>
      </c>
      <c r="G284" s="1">
        <v>45840</v>
      </c>
      <c r="H284" s="1">
        <v>45853</v>
      </c>
      <c r="I284" t="s">
        <v>19</v>
      </c>
      <c r="J284">
        <v>13</v>
      </c>
      <c r="K284">
        <v>15</v>
      </c>
      <c r="L284" t="s">
        <v>300</v>
      </c>
      <c r="M284" t="s">
        <v>55</v>
      </c>
      <c r="N284" t="s">
        <v>22</v>
      </c>
      <c r="O284">
        <f t="shared" si="24"/>
        <v>1</v>
      </c>
      <c r="P284" t="str">
        <f t="shared" si="25"/>
        <v>Valid</v>
      </c>
      <c r="Q284" t="str">
        <f>_xlfn.XLOOKUP(B284,Customers!$A:$A,Customers!$C:$C,"Not Found")</f>
        <v>South</v>
      </c>
      <c r="R284" t="str">
        <f t="shared" si="26"/>
        <v>East</v>
      </c>
      <c r="S284" t="str">
        <f t="shared" si="27"/>
        <v>Hospitalization</v>
      </c>
      <c r="T284" t="str">
        <f t="shared" si="28"/>
        <v>Within SLA</v>
      </c>
      <c r="U284">
        <f t="shared" si="29"/>
        <v>0</v>
      </c>
    </row>
    <row r="285" spans="1:21" x14ac:dyDescent="0.3">
      <c r="A285" t="s">
        <v>940</v>
      </c>
      <c r="B285" t="s">
        <v>941</v>
      </c>
      <c r="C285" t="s">
        <v>942</v>
      </c>
      <c r="D285" t="s">
        <v>92</v>
      </c>
      <c r="E285" t="s">
        <v>173</v>
      </c>
      <c r="F285">
        <v>19829.419999999998</v>
      </c>
      <c r="G285" s="1">
        <v>45888</v>
      </c>
      <c r="I285" t="s">
        <v>64</v>
      </c>
      <c r="J285">
        <v>12</v>
      </c>
      <c r="K285">
        <v>7</v>
      </c>
      <c r="L285" t="s">
        <v>242</v>
      </c>
      <c r="M285" t="s">
        <v>94</v>
      </c>
      <c r="N285" t="s">
        <v>30</v>
      </c>
      <c r="O285">
        <f t="shared" si="24"/>
        <v>1</v>
      </c>
      <c r="P285" t="str">
        <f t="shared" si="25"/>
        <v>Valid</v>
      </c>
      <c r="Q285" t="str">
        <f>_xlfn.XLOOKUP(B285,Customers!$A:$A,Customers!$C:$C,"Not Found")</f>
        <v>Central</v>
      </c>
      <c r="R285" t="str">
        <f t="shared" si="26"/>
        <v>Central</v>
      </c>
      <c r="S285" t="str">
        <f t="shared" si="27"/>
        <v>Baggage Loss</v>
      </c>
      <c r="T285" t="str">
        <f t="shared" si="28"/>
        <v>SLA Breach</v>
      </c>
      <c r="U285">
        <f t="shared" si="29"/>
        <v>5</v>
      </c>
    </row>
    <row r="286" spans="1:21" x14ac:dyDescent="0.3">
      <c r="A286" t="s">
        <v>943</v>
      </c>
      <c r="B286" t="s">
        <v>15</v>
      </c>
      <c r="C286" t="s">
        <v>16</v>
      </c>
      <c r="D286" t="s">
        <v>17</v>
      </c>
      <c r="E286" t="s">
        <v>39</v>
      </c>
      <c r="F286">
        <v>153213.97</v>
      </c>
      <c r="G286" s="1">
        <v>45699</v>
      </c>
      <c r="H286" s="1">
        <v>45716</v>
      </c>
      <c r="I286" t="s">
        <v>19</v>
      </c>
      <c r="J286">
        <v>17</v>
      </c>
      <c r="K286">
        <v>10</v>
      </c>
      <c r="L286" t="s">
        <v>501</v>
      </c>
      <c r="M286" t="s">
        <v>21</v>
      </c>
      <c r="N286" t="s">
        <v>42</v>
      </c>
      <c r="O286">
        <f t="shared" si="24"/>
        <v>1</v>
      </c>
      <c r="P286" t="str">
        <f t="shared" si="25"/>
        <v>Valid</v>
      </c>
      <c r="Q286" t="str">
        <f>_xlfn.XLOOKUP(B286,Customers!$A:$A,Customers!$C:$C,"Not Found")</f>
        <v>West</v>
      </c>
      <c r="R286" t="str">
        <f t="shared" si="26"/>
        <v>North</v>
      </c>
      <c r="S286" t="str">
        <f t="shared" si="27"/>
        <v>Accident</v>
      </c>
      <c r="T286" t="str">
        <f t="shared" si="28"/>
        <v>SLA Breach</v>
      </c>
      <c r="U286">
        <f t="shared" si="29"/>
        <v>7</v>
      </c>
    </row>
    <row r="287" spans="1:21" x14ac:dyDescent="0.3">
      <c r="A287" t="s">
        <v>944</v>
      </c>
      <c r="B287" t="s">
        <v>945</v>
      </c>
      <c r="C287" t="s">
        <v>946</v>
      </c>
      <c r="D287" t="s">
        <v>216</v>
      </c>
      <c r="E287" t="s">
        <v>39</v>
      </c>
      <c r="F287">
        <v>127508.16</v>
      </c>
      <c r="G287" s="1">
        <v>45687</v>
      </c>
      <c r="H287" s="1">
        <v>45700</v>
      </c>
      <c r="I287" t="s">
        <v>19</v>
      </c>
      <c r="J287">
        <v>13</v>
      </c>
      <c r="K287">
        <v>15</v>
      </c>
      <c r="L287" t="s">
        <v>300</v>
      </c>
      <c r="M287" t="s">
        <v>55</v>
      </c>
      <c r="N287" t="s">
        <v>30</v>
      </c>
      <c r="O287">
        <f t="shared" si="24"/>
        <v>1</v>
      </c>
      <c r="P287" t="str">
        <f t="shared" si="25"/>
        <v>Valid</v>
      </c>
      <c r="Q287" t="str">
        <f>_xlfn.XLOOKUP(B287,Customers!$A:$A,Customers!$C:$C,"Not Found")</f>
        <v>North</v>
      </c>
      <c r="R287" t="str">
        <f t="shared" si="26"/>
        <v>North</v>
      </c>
      <c r="S287" t="str">
        <f t="shared" si="27"/>
        <v>Outpatient</v>
      </c>
      <c r="T287" t="str">
        <f t="shared" si="28"/>
        <v>Within SLA</v>
      </c>
      <c r="U287">
        <f t="shared" si="29"/>
        <v>0</v>
      </c>
    </row>
    <row r="288" spans="1:21" x14ac:dyDescent="0.3">
      <c r="A288" t="s">
        <v>947</v>
      </c>
      <c r="B288" t="s">
        <v>948</v>
      </c>
      <c r="C288" t="s">
        <v>949</v>
      </c>
      <c r="D288" t="s">
        <v>182</v>
      </c>
      <c r="E288" t="s">
        <v>39</v>
      </c>
      <c r="F288">
        <v>47879.1</v>
      </c>
      <c r="G288" s="1">
        <v>45718</v>
      </c>
      <c r="H288" s="1">
        <v>45726</v>
      </c>
      <c r="I288" t="s">
        <v>19</v>
      </c>
      <c r="J288">
        <v>8</v>
      </c>
      <c r="K288">
        <v>7</v>
      </c>
      <c r="L288" t="s">
        <v>491</v>
      </c>
      <c r="M288" t="s">
        <v>94</v>
      </c>
      <c r="N288" t="s">
        <v>42</v>
      </c>
      <c r="O288">
        <f t="shared" si="24"/>
        <v>1</v>
      </c>
      <c r="P288" t="str">
        <f t="shared" si="25"/>
        <v>Valid</v>
      </c>
      <c r="Q288" t="str">
        <f>_xlfn.XLOOKUP(B288,Customers!$A:$A,Customers!$C:$C,"Not Found")</f>
        <v>East</v>
      </c>
      <c r="R288" t="str">
        <f t="shared" si="26"/>
        <v>North</v>
      </c>
      <c r="S288" t="str">
        <f t="shared" si="27"/>
        <v>Trip Cancellation</v>
      </c>
      <c r="T288" t="str">
        <f t="shared" si="28"/>
        <v>SLA Breach</v>
      </c>
      <c r="U288">
        <f t="shared" si="29"/>
        <v>1</v>
      </c>
    </row>
    <row r="289" spans="1:21" x14ac:dyDescent="0.3">
      <c r="A289" t="s">
        <v>950</v>
      </c>
      <c r="B289" t="s">
        <v>951</v>
      </c>
      <c r="C289" t="s">
        <v>952</v>
      </c>
      <c r="D289" t="s">
        <v>154</v>
      </c>
      <c r="E289" t="s">
        <v>27</v>
      </c>
      <c r="F289">
        <v>56512.480000000003</v>
      </c>
      <c r="G289" s="1">
        <v>45801</v>
      </c>
      <c r="H289" s="1">
        <v>45819</v>
      </c>
      <c r="I289" t="s">
        <v>19</v>
      </c>
      <c r="J289">
        <v>18</v>
      </c>
      <c r="K289">
        <v>10</v>
      </c>
      <c r="L289" t="s">
        <v>580</v>
      </c>
      <c r="M289" t="s">
        <v>21</v>
      </c>
      <c r="N289" t="s">
        <v>42</v>
      </c>
      <c r="O289">
        <f t="shared" si="24"/>
        <v>1</v>
      </c>
      <c r="P289" t="str">
        <f t="shared" si="25"/>
        <v>Valid</v>
      </c>
      <c r="Q289" t="str">
        <f>_xlfn.XLOOKUP(B289,Customers!$A:$A,Customers!$C:$C,"Not Found")</f>
        <v>South</v>
      </c>
      <c r="R289" t="str">
        <f t="shared" si="26"/>
        <v>West</v>
      </c>
      <c r="S289" t="str">
        <f t="shared" si="27"/>
        <v>Vehicle Damage</v>
      </c>
      <c r="T289" t="str">
        <f t="shared" si="28"/>
        <v>SLA Breach</v>
      </c>
      <c r="U289">
        <f t="shared" si="29"/>
        <v>8</v>
      </c>
    </row>
    <row r="290" spans="1:21" x14ac:dyDescent="0.3">
      <c r="A290" t="s">
        <v>953</v>
      </c>
      <c r="B290" t="s">
        <v>954</v>
      </c>
      <c r="C290" t="s">
        <v>955</v>
      </c>
      <c r="D290" t="s">
        <v>102</v>
      </c>
      <c r="E290" t="s">
        <v>173</v>
      </c>
      <c r="F290">
        <v>377164.15</v>
      </c>
      <c r="G290" s="1">
        <v>45938</v>
      </c>
      <c r="I290" t="s">
        <v>40</v>
      </c>
      <c r="J290">
        <v>22</v>
      </c>
      <c r="K290">
        <v>20</v>
      </c>
      <c r="L290" t="s">
        <v>630</v>
      </c>
      <c r="M290" t="s">
        <v>29</v>
      </c>
      <c r="N290" t="s">
        <v>42</v>
      </c>
      <c r="O290">
        <f t="shared" si="24"/>
        <v>1</v>
      </c>
      <c r="P290" t="str">
        <f t="shared" si="25"/>
        <v>Valid</v>
      </c>
      <c r="Q290" t="str">
        <f>_xlfn.XLOOKUP(B290,Customers!$A:$A,Customers!$C:$C,"Not Found")</f>
        <v>West</v>
      </c>
      <c r="R290" t="str">
        <f t="shared" si="26"/>
        <v>Central</v>
      </c>
      <c r="S290" t="str">
        <f t="shared" si="27"/>
        <v>Maturity</v>
      </c>
      <c r="T290" t="str">
        <f t="shared" si="28"/>
        <v>SLA Breach</v>
      </c>
      <c r="U290">
        <f t="shared" si="29"/>
        <v>2</v>
      </c>
    </row>
    <row r="291" spans="1:21" x14ac:dyDescent="0.3">
      <c r="A291" t="s">
        <v>956</v>
      </c>
      <c r="B291" t="s">
        <v>957</v>
      </c>
      <c r="C291" t="s">
        <v>958</v>
      </c>
      <c r="D291" t="s">
        <v>34</v>
      </c>
      <c r="E291" t="s">
        <v>27</v>
      </c>
      <c r="F291">
        <v>294804.14</v>
      </c>
      <c r="G291" s="1">
        <v>45858</v>
      </c>
      <c r="H291" s="1">
        <v>45876</v>
      </c>
      <c r="I291" t="s">
        <v>19</v>
      </c>
      <c r="J291">
        <v>18</v>
      </c>
      <c r="K291">
        <v>20</v>
      </c>
      <c r="L291" t="s">
        <v>373</v>
      </c>
      <c r="M291" t="s">
        <v>29</v>
      </c>
      <c r="N291" t="s">
        <v>30</v>
      </c>
      <c r="O291">
        <f t="shared" si="24"/>
        <v>1</v>
      </c>
      <c r="P291" t="str">
        <f t="shared" si="25"/>
        <v>Valid</v>
      </c>
      <c r="Q291" t="str">
        <f>_xlfn.XLOOKUP(B291,Customers!$A:$A,Customers!$C:$C,"Not Found")</f>
        <v>North</v>
      </c>
      <c r="R291" t="str">
        <f t="shared" si="26"/>
        <v>West</v>
      </c>
      <c r="S291" t="str">
        <f t="shared" si="27"/>
        <v>Death Benefit</v>
      </c>
      <c r="T291" t="str">
        <f t="shared" si="28"/>
        <v>Within SLA</v>
      </c>
      <c r="U291">
        <f t="shared" si="29"/>
        <v>0</v>
      </c>
    </row>
    <row r="292" spans="1:21" x14ac:dyDescent="0.3">
      <c r="A292" t="s">
        <v>959</v>
      </c>
      <c r="B292" t="s">
        <v>960</v>
      </c>
      <c r="C292" t="s">
        <v>961</v>
      </c>
      <c r="D292" t="s">
        <v>182</v>
      </c>
      <c r="E292" t="s">
        <v>173</v>
      </c>
      <c r="F292">
        <v>41499.589999999997</v>
      </c>
      <c r="G292" s="1">
        <v>45945</v>
      </c>
      <c r="H292" s="1">
        <v>45948</v>
      </c>
      <c r="I292" t="s">
        <v>19</v>
      </c>
      <c r="J292">
        <v>3</v>
      </c>
      <c r="K292">
        <v>7</v>
      </c>
      <c r="L292" t="s">
        <v>140</v>
      </c>
      <c r="M292" t="s">
        <v>94</v>
      </c>
      <c r="N292" t="s">
        <v>22</v>
      </c>
      <c r="O292">
        <f t="shared" si="24"/>
        <v>1</v>
      </c>
      <c r="P292" t="str">
        <f t="shared" si="25"/>
        <v>Valid</v>
      </c>
      <c r="Q292" t="str">
        <f>_xlfn.XLOOKUP(B292,Customers!$A:$A,Customers!$C:$C,"Not Found")</f>
        <v>East</v>
      </c>
      <c r="R292" t="str">
        <f t="shared" si="26"/>
        <v>Central</v>
      </c>
      <c r="S292" t="str">
        <f t="shared" si="27"/>
        <v>Trip Cancellation</v>
      </c>
      <c r="T292" t="str">
        <f t="shared" si="28"/>
        <v>Within SLA</v>
      </c>
      <c r="U292">
        <f t="shared" si="29"/>
        <v>0</v>
      </c>
    </row>
    <row r="293" spans="1:21" x14ac:dyDescent="0.3">
      <c r="A293" t="s">
        <v>962</v>
      </c>
      <c r="B293" t="s">
        <v>963</v>
      </c>
      <c r="C293" t="s">
        <v>964</v>
      </c>
      <c r="D293" t="s">
        <v>92</v>
      </c>
      <c r="E293" t="s">
        <v>27</v>
      </c>
      <c r="F293">
        <v>15953.88</v>
      </c>
      <c r="G293" s="1">
        <v>45789</v>
      </c>
      <c r="H293" s="1">
        <v>45792</v>
      </c>
      <c r="I293" t="s">
        <v>19</v>
      </c>
      <c r="J293">
        <v>3</v>
      </c>
      <c r="K293">
        <v>7</v>
      </c>
      <c r="L293" t="s">
        <v>183</v>
      </c>
      <c r="M293" t="s">
        <v>94</v>
      </c>
      <c r="N293" t="s">
        <v>30</v>
      </c>
      <c r="O293">
        <f t="shared" si="24"/>
        <v>1</v>
      </c>
      <c r="P293" t="str">
        <f t="shared" si="25"/>
        <v>Valid</v>
      </c>
      <c r="Q293" t="str">
        <f>_xlfn.XLOOKUP(B293,Customers!$A:$A,Customers!$C:$C,"Not Found")</f>
        <v>Central</v>
      </c>
      <c r="R293" t="str">
        <f t="shared" si="26"/>
        <v>West</v>
      </c>
      <c r="S293" t="str">
        <f t="shared" si="27"/>
        <v>Baggage Loss</v>
      </c>
      <c r="T293" t="str">
        <f t="shared" si="28"/>
        <v>Within SLA</v>
      </c>
      <c r="U293">
        <f t="shared" si="29"/>
        <v>0</v>
      </c>
    </row>
    <row r="294" spans="1:21" x14ac:dyDescent="0.3">
      <c r="A294" t="s">
        <v>965</v>
      </c>
      <c r="B294" t="s">
        <v>966</v>
      </c>
      <c r="C294" t="s">
        <v>967</v>
      </c>
      <c r="D294" t="s">
        <v>154</v>
      </c>
      <c r="E294" t="s">
        <v>18</v>
      </c>
      <c r="F294">
        <v>13890.08</v>
      </c>
      <c r="G294" s="1">
        <v>45927</v>
      </c>
      <c r="H294" s="1">
        <v>45937</v>
      </c>
      <c r="I294" t="s">
        <v>19</v>
      </c>
      <c r="J294">
        <v>10</v>
      </c>
      <c r="K294">
        <v>10</v>
      </c>
      <c r="L294" t="s">
        <v>323</v>
      </c>
      <c r="M294" t="s">
        <v>21</v>
      </c>
      <c r="N294" t="s">
        <v>30</v>
      </c>
      <c r="O294">
        <f t="shared" si="24"/>
        <v>1</v>
      </c>
      <c r="P294" t="str">
        <f t="shared" si="25"/>
        <v>Valid</v>
      </c>
      <c r="Q294" t="str">
        <f>_xlfn.XLOOKUP(B294,Customers!$A:$A,Customers!$C:$C,"Not Found")</f>
        <v>West</v>
      </c>
      <c r="R294" t="str">
        <f t="shared" si="26"/>
        <v>South</v>
      </c>
      <c r="S294" t="str">
        <f t="shared" si="27"/>
        <v>Vehicle Damage</v>
      </c>
      <c r="T294" t="str">
        <f t="shared" si="28"/>
        <v>Within SLA</v>
      </c>
      <c r="U294">
        <f t="shared" si="29"/>
        <v>0</v>
      </c>
    </row>
    <row r="295" spans="1:21" x14ac:dyDescent="0.3">
      <c r="A295" t="s">
        <v>968</v>
      </c>
      <c r="B295" t="s">
        <v>969</v>
      </c>
      <c r="C295" t="s">
        <v>970</v>
      </c>
      <c r="D295" t="s">
        <v>59</v>
      </c>
      <c r="E295" t="s">
        <v>18</v>
      </c>
      <c r="F295">
        <v>205231.38</v>
      </c>
      <c r="G295" s="1">
        <v>45896</v>
      </c>
      <c r="H295" s="1">
        <v>45910</v>
      </c>
      <c r="I295" t="s">
        <v>19</v>
      </c>
      <c r="J295">
        <v>14</v>
      </c>
      <c r="K295">
        <v>15</v>
      </c>
      <c r="L295" t="s">
        <v>431</v>
      </c>
      <c r="M295" t="s">
        <v>55</v>
      </c>
      <c r="N295" t="s">
        <v>30</v>
      </c>
      <c r="O295">
        <f t="shared" si="24"/>
        <v>1</v>
      </c>
      <c r="P295" t="str">
        <f t="shared" si="25"/>
        <v>Valid</v>
      </c>
      <c r="Q295" t="str">
        <f>_xlfn.XLOOKUP(B295,Customers!$A:$A,Customers!$C:$C,"Not Found")</f>
        <v>West</v>
      </c>
      <c r="R295" t="str">
        <f t="shared" si="26"/>
        <v>South</v>
      </c>
      <c r="S295" t="str">
        <f t="shared" si="27"/>
        <v>Critical Illness</v>
      </c>
      <c r="T295" t="str">
        <f t="shared" si="28"/>
        <v>Within SLA</v>
      </c>
      <c r="U295">
        <f t="shared" si="29"/>
        <v>0</v>
      </c>
    </row>
    <row r="296" spans="1:21" x14ac:dyDescent="0.3">
      <c r="A296" t="s">
        <v>971</v>
      </c>
      <c r="B296" t="s">
        <v>972</v>
      </c>
      <c r="C296" t="s">
        <v>973</v>
      </c>
      <c r="D296" t="s">
        <v>17</v>
      </c>
      <c r="E296" t="s">
        <v>27</v>
      </c>
      <c r="F296">
        <v>64379.78</v>
      </c>
      <c r="G296" s="1">
        <v>45691</v>
      </c>
      <c r="H296" s="1">
        <v>45694</v>
      </c>
      <c r="I296" t="s">
        <v>19</v>
      </c>
      <c r="J296">
        <v>3</v>
      </c>
      <c r="K296">
        <v>10</v>
      </c>
      <c r="L296" t="s">
        <v>227</v>
      </c>
      <c r="M296" t="s">
        <v>21</v>
      </c>
      <c r="N296" t="s">
        <v>30</v>
      </c>
      <c r="O296">
        <f t="shared" si="24"/>
        <v>1</v>
      </c>
      <c r="P296" t="str">
        <f t="shared" si="25"/>
        <v>Valid</v>
      </c>
      <c r="Q296" t="str">
        <f>_xlfn.XLOOKUP(B296,Customers!$A:$A,Customers!$C:$C,"Not Found")</f>
        <v>North</v>
      </c>
      <c r="R296" t="str">
        <f t="shared" si="26"/>
        <v>West</v>
      </c>
      <c r="S296" t="str">
        <f t="shared" si="27"/>
        <v>Accident</v>
      </c>
      <c r="T296" t="str">
        <f t="shared" si="28"/>
        <v>Within SLA</v>
      </c>
      <c r="U296">
        <f t="shared" si="29"/>
        <v>0</v>
      </c>
    </row>
    <row r="297" spans="1:21" x14ac:dyDescent="0.3">
      <c r="A297" t="s">
        <v>974</v>
      </c>
      <c r="B297" t="s">
        <v>975</v>
      </c>
      <c r="C297" t="s">
        <v>976</v>
      </c>
      <c r="D297" t="s">
        <v>59</v>
      </c>
      <c r="E297" t="s">
        <v>27</v>
      </c>
      <c r="F297">
        <v>123257.5</v>
      </c>
      <c r="G297" s="1">
        <v>45832</v>
      </c>
      <c r="H297" s="1">
        <v>45842</v>
      </c>
      <c r="I297" t="s">
        <v>47</v>
      </c>
      <c r="J297">
        <v>10</v>
      </c>
      <c r="K297">
        <v>15</v>
      </c>
      <c r="L297" t="s">
        <v>561</v>
      </c>
      <c r="M297" t="s">
        <v>55</v>
      </c>
      <c r="N297" t="s">
        <v>30</v>
      </c>
      <c r="O297">
        <f t="shared" si="24"/>
        <v>1</v>
      </c>
      <c r="P297" t="str">
        <f t="shared" si="25"/>
        <v>Valid</v>
      </c>
      <c r="Q297" t="str">
        <f>_xlfn.XLOOKUP(B297,Customers!$A:$A,Customers!$C:$C,"Not Found")</f>
        <v>North</v>
      </c>
      <c r="R297" t="str">
        <f t="shared" si="26"/>
        <v>West</v>
      </c>
      <c r="S297" t="str">
        <f t="shared" si="27"/>
        <v>Critical Illness</v>
      </c>
      <c r="T297" t="str">
        <f t="shared" si="28"/>
        <v>Within SLA</v>
      </c>
      <c r="U297">
        <f t="shared" si="29"/>
        <v>0</v>
      </c>
    </row>
    <row r="298" spans="1:21" x14ac:dyDescent="0.3">
      <c r="A298" t="s">
        <v>977</v>
      </c>
      <c r="B298" t="s">
        <v>978</v>
      </c>
      <c r="C298" t="s">
        <v>979</v>
      </c>
      <c r="D298" t="s">
        <v>216</v>
      </c>
      <c r="E298" t="s">
        <v>74</v>
      </c>
      <c r="F298">
        <v>54475.88</v>
      </c>
      <c r="G298" s="1">
        <v>45869</v>
      </c>
      <c r="H298" s="1">
        <v>45882</v>
      </c>
      <c r="I298" t="s">
        <v>19</v>
      </c>
      <c r="J298">
        <v>13</v>
      </c>
      <c r="K298">
        <v>15</v>
      </c>
      <c r="L298" t="s">
        <v>208</v>
      </c>
      <c r="M298" t="s">
        <v>55</v>
      </c>
      <c r="N298" t="s">
        <v>30</v>
      </c>
      <c r="O298">
        <f t="shared" si="24"/>
        <v>1</v>
      </c>
      <c r="P298" t="str">
        <f t="shared" si="25"/>
        <v>Valid</v>
      </c>
      <c r="Q298" t="str">
        <f>_xlfn.XLOOKUP(B298,Customers!$A:$A,Customers!$C:$C,"Not Found")</f>
        <v>East</v>
      </c>
      <c r="R298" t="str">
        <f t="shared" si="26"/>
        <v>East</v>
      </c>
      <c r="S298" t="str">
        <f t="shared" si="27"/>
        <v>Outpatient</v>
      </c>
      <c r="T298" t="str">
        <f t="shared" si="28"/>
        <v>Within SLA</v>
      </c>
      <c r="U298">
        <f t="shared" si="29"/>
        <v>0</v>
      </c>
    </row>
    <row r="299" spans="1:21" x14ac:dyDescent="0.3">
      <c r="A299" t="s">
        <v>980</v>
      </c>
      <c r="B299" t="s">
        <v>981</v>
      </c>
      <c r="C299" t="s">
        <v>982</v>
      </c>
      <c r="D299" t="s">
        <v>26</v>
      </c>
      <c r="E299" t="s">
        <v>74</v>
      </c>
      <c r="F299">
        <v>259392.15</v>
      </c>
      <c r="G299" s="1">
        <v>45785</v>
      </c>
      <c r="H299" s="1">
        <v>45812</v>
      </c>
      <c r="I299" t="s">
        <v>19</v>
      </c>
      <c r="J299">
        <v>27</v>
      </c>
      <c r="K299">
        <v>20</v>
      </c>
      <c r="L299" t="s">
        <v>353</v>
      </c>
      <c r="M299" t="s">
        <v>29</v>
      </c>
      <c r="N299" t="s">
        <v>30</v>
      </c>
      <c r="O299">
        <f t="shared" si="24"/>
        <v>1</v>
      </c>
      <c r="P299" t="str">
        <f t="shared" si="25"/>
        <v>Valid</v>
      </c>
      <c r="Q299" t="str">
        <f>_xlfn.XLOOKUP(B299,Customers!$A:$A,Customers!$C:$C,"Not Found")</f>
        <v>East</v>
      </c>
      <c r="R299" t="str">
        <f t="shared" si="26"/>
        <v>East</v>
      </c>
      <c r="S299" t="str">
        <f t="shared" si="27"/>
        <v>Disability</v>
      </c>
      <c r="T299" t="str">
        <f t="shared" si="28"/>
        <v>SLA Breach</v>
      </c>
      <c r="U299">
        <f t="shared" si="29"/>
        <v>7</v>
      </c>
    </row>
    <row r="300" spans="1:21" x14ac:dyDescent="0.3">
      <c r="A300" t="s">
        <v>983</v>
      </c>
      <c r="B300" t="s">
        <v>984</v>
      </c>
      <c r="C300" t="s">
        <v>985</v>
      </c>
      <c r="D300" t="s">
        <v>216</v>
      </c>
      <c r="E300" t="s">
        <v>18</v>
      </c>
      <c r="F300">
        <v>228344.02</v>
      </c>
      <c r="G300" s="1">
        <v>45915</v>
      </c>
      <c r="H300" s="1">
        <v>45924</v>
      </c>
      <c r="I300" t="s">
        <v>47</v>
      </c>
      <c r="J300">
        <v>9</v>
      </c>
      <c r="K300">
        <v>15</v>
      </c>
      <c r="L300" t="s">
        <v>112</v>
      </c>
      <c r="M300" t="s">
        <v>55</v>
      </c>
      <c r="N300" t="s">
        <v>30</v>
      </c>
      <c r="O300">
        <f t="shared" si="24"/>
        <v>1</v>
      </c>
      <c r="P300" t="str">
        <f t="shared" si="25"/>
        <v>Valid</v>
      </c>
      <c r="Q300" t="str">
        <f>_xlfn.XLOOKUP(B300,Customers!$A:$A,Customers!$C:$C,"Not Found")</f>
        <v>West</v>
      </c>
      <c r="R300" t="str">
        <f t="shared" si="26"/>
        <v>South</v>
      </c>
      <c r="S300" t="str">
        <f t="shared" si="27"/>
        <v>Outpatient</v>
      </c>
      <c r="T300" t="str">
        <f t="shared" si="28"/>
        <v>Within SLA</v>
      </c>
      <c r="U300">
        <f t="shared" si="29"/>
        <v>0</v>
      </c>
    </row>
    <row r="301" spans="1:21" x14ac:dyDescent="0.3">
      <c r="A301" t="s">
        <v>986</v>
      </c>
      <c r="B301" t="s">
        <v>987</v>
      </c>
      <c r="C301" t="s">
        <v>988</v>
      </c>
      <c r="D301" t="s">
        <v>102</v>
      </c>
      <c r="E301" t="s">
        <v>18</v>
      </c>
      <c r="F301">
        <v>380046.75</v>
      </c>
      <c r="G301" s="1">
        <v>45796</v>
      </c>
      <c r="H301" s="1">
        <v>45822</v>
      </c>
      <c r="I301" t="s">
        <v>47</v>
      </c>
      <c r="J301">
        <v>26</v>
      </c>
      <c r="K301">
        <v>20</v>
      </c>
      <c r="L301" t="s">
        <v>75</v>
      </c>
      <c r="M301" t="s">
        <v>29</v>
      </c>
      <c r="N301" t="s">
        <v>30</v>
      </c>
      <c r="O301">
        <f t="shared" si="24"/>
        <v>1</v>
      </c>
      <c r="P301" t="str">
        <f t="shared" si="25"/>
        <v>Valid</v>
      </c>
      <c r="Q301" t="str">
        <f>_xlfn.XLOOKUP(B301,Customers!$A:$A,Customers!$C:$C,"Not Found")</f>
        <v>Central</v>
      </c>
      <c r="R301" t="str">
        <f t="shared" si="26"/>
        <v>South</v>
      </c>
      <c r="S301" t="str">
        <f t="shared" si="27"/>
        <v>Maturity</v>
      </c>
      <c r="T301" t="str">
        <f t="shared" si="28"/>
        <v>SLA Breach</v>
      </c>
      <c r="U301">
        <f t="shared" si="29"/>
        <v>6</v>
      </c>
    </row>
    <row r="302" spans="1:21" x14ac:dyDescent="0.3">
      <c r="A302" t="s">
        <v>989</v>
      </c>
      <c r="B302" t="s">
        <v>990</v>
      </c>
      <c r="C302" t="s">
        <v>991</v>
      </c>
      <c r="D302" t="s">
        <v>111</v>
      </c>
      <c r="E302" t="s">
        <v>27</v>
      </c>
      <c r="F302">
        <v>461065.68</v>
      </c>
      <c r="G302" s="1">
        <v>45895</v>
      </c>
      <c r="H302" s="1">
        <v>45907</v>
      </c>
      <c r="I302" t="s">
        <v>47</v>
      </c>
      <c r="J302">
        <v>12</v>
      </c>
      <c r="K302">
        <v>12</v>
      </c>
      <c r="L302" t="s">
        <v>353</v>
      </c>
      <c r="M302" t="s">
        <v>49</v>
      </c>
      <c r="N302" t="s">
        <v>22</v>
      </c>
      <c r="O302">
        <f t="shared" si="24"/>
        <v>1</v>
      </c>
      <c r="P302" t="str">
        <f t="shared" si="25"/>
        <v>Valid</v>
      </c>
      <c r="Q302" t="str">
        <f>_xlfn.XLOOKUP(B302,Customers!$A:$A,Customers!$C:$C,"Not Found")</f>
        <v>North</v>
      </c>
      <c r="R302" t="str">
        <f t="shared" si="26"/>
        <v>West</v>
      </c>
      <c r="S302" t="str">
        <f t="shared" si="27"/>
        <v>Fire</v>
      </c>
      <c r="T302" t="str">
        <f t="shared" si="28"/>
        <v>Within SLA</v>
      </c>
      <c r="U302">
        <f t="shared" si="29"/>
        <v>0</v>
      </c>
    </row>
    <row r="303" spans="1:21" x14ac:dyDescent="0.3">
      <c r="A303" t="s">
        <v>992</v>
      </c>
      <c r="B303" t="s">
        <v>339</v>
      </c>
      <c r="C303" t="s">
        <v>340</v>
      </c>
      <c r="D303" t="s">
        <v>53</v>
      </c>
      <c r="E303" t="s">
        <v>27</v>
      </c>
      <c r="F303">
        <v>151742.24</v>
      </c>
      <c r="G303" s="1">
        <v>45897</v>
      </c>
      <c r="H303" s="1">
        <v>45907</v>
      </c>
      <c r="I303" t="s">
        <v>19</v>
      </c>
      <c r="J303">
        <v>10</v>
      </c>
      <c r="K303">
        <v>15</v>
      </c>
      <c r="L303" t="s">
        <v>681</v>
      </c>
      <c r="M303" t="s">
        <v>55</v>
      </c>
      <c r="N303" t="s">
        <v>30</v>
      </c>
      <c r="O303">
        <f t="shared" si="24"/>
        <v>1</v>
      </c>
      <c r="P303" t="str">
        <f t="shared" si="25"/>
        <v>Valid</v>
      </c>
      <c r="Q303" t="str">
        <f>_xlfn.XLOOKUP(B303,Customers!$A:$A,Customers!$C:$C,"Not Found")</f>
        <v>Central</v>
      </c>
      <c r="R303" t="str">
        <f t="shared" si="26"/>
        <v>West</v>
      </c>
      <c r="S303" t="str">
        <f t="shared" si="27"/>
        <v>Hospitalization</v>
      </c>
      <c r="T303" t="str">
        <f t="shared" si="28"/>
        <v>Within SLA</v>
      </c>
      <c r="U303">
        <f t="shared" si="29"/>
        <v>0</v>
      </c>
    </row>
    <row r="304" spans="1:21" x14ac:dyDescent="0.3">
      <c r="A304" t="s">
        <v>993</v>
      </c>
      <c r="B304" t="s">
        <v>994</v>
      </c>
      <c r="C304" t="s">
        <v>995</v>
      </c>
      <c r="D304" t="s">
        <v>154</v>
      </c>
      <c r="E304" t="s">
        <v>27</v>
      </c>
      <c r="F304">
        <v>42101.760000000002</v>
      </c>
      <c r="G304" s="1">
        <v>45731</v>
      </c>
      <c r="H304" s="1">
        <v>45737</v>
      </c>
      <c r="I304" t="s">
        <v>19</v>
      </c>
      <c r="J304">
        <v>6</v>
      </c>
      <c r="K304">
        <v>10</v>
      </c>
      <c r="L304" t="s">
        <v>427</v>
      </c>
      <c r="M304" t="s">
        <v>21</v>
      </c>
      <c r="N304" t="s">
        <v>30</v>
      </c>
      <c r="O304">
        <f t="shared" si="24"/>
        <v>1</v>
      </c>
      <c r="P304" t="str">
        <f t="shared" si="25"/>
        <v>Valid</v>
      </c>
      <c r="Q304" t="str">
        <f>_xlfn.XLOOKUP(B304,Customers!$A:$A,Customers!$C:$C,"Not Found")</f>
        <v>East</v>
      </c>
      <c r="R304" t="str">
        <f t="shared" si="26"/>
        <v>West</v>
      </c>
      <c r="S304" t="str">
        <f t="shared" si="27"/>
        <v>Vehicle Damage</v>
      </c>
      <c r="T304" t="str">
        <f t="shared" si="28"/>
        <v>Within SLA</v>
      </c>
      <c r="U304">
        <f t="shared" si="29"/>
        <v>0</v>
      </c>
    </row>
    <row r="305" spans="1:21" x14ac:dyDescent="0.3">
      <c r="A305" t="s">
        <v>996</v>
      </c>
      <c r="B305" t="s">
        <v>997</v>
      </c>
      <c r="C305" t="s">
        <v>998</v>
      </c>
      <c r="D305" t="s">
        <v>102</v>
      </c>
      <c r="E305" t="s">
        <v>18</v>
      </c>
      <c r="F305">
        <v>399751.33</v>
      </c>
      <c r="G305" s="1">
        <v>45679</v>
      </c>
      <c r="H305" s="1">
        <v>45701</v>
      </c>
      <c r="I305" t="s">
        <v>19</v>
      </c>
      <c r="J305">
        <v>22</v>
      </c>
      <c r="K305">
        <v>20</v>
      </c>
      <c r="L305" t="s">
        <v>630</v>
      </c>
      <c r="M305" t="s">
        <v>29</v>
      </c>
      <c r="N305" t="s">
        <v>42</v>
      </c>
      <c r="O305">
        <f t="shared" si="24"/>
        <v>1</v>
      </c>
      <c r="P305" t="str">
        <f t="shared" si="25"/>
        <v>Valid</v>
      </c>
      <c r="Q305" t="str">
        <f>_xlfn.XLOOKUP(B305,Customers!$A:$A,Customers!$C:$C,"Not Found")</f>
        <v>North</v>
      </c>
      <c r="R305" t="str">
        <f t="shared" si="26"/>
        <v>South</v>
      </c>
      <c r="S305" t="str">
        <f t="shared" si="27"/>
        <v>Maturity</v>
      </c>
      <c r="T305" t="str">
        <f t="shared" si="28"/>
        <v>SLA Breach</v>
      </c>
      <c r="U305">
        <f t="shared" si="29"/>
        <v>2</v>
      </c>
    </row>
    <row r="306" spans="1:21" x14ac:dyDescent="0.3">
      <c r="A306" t="s">
        <v>999</v>
      </c>
      <c r="B306" t="s">
        <v>1000</v>
      </c>
      <c r="C306" t="s">
        <v>1001</v>
      </c>
      <c r="D306" t="s">
        <v>17</v>
      </c>
      <c r="E306" t="s">
        <v>173</v>
      </c>
      <c r="F306">
        <v>194005.45</v>
      </c>
      <c r="G306" s="1">
        <v>45951</v>
      </c>
      <c r="I306" t="s">
        <v>64</v>
      </c>
      <c r="J306">
        <v>19</v>
      </c>
      <c r="K306">
        <v>10</v>
      </c>
      <c r="L306" t="s">
        <v>193</v>
      </c>
      <c r="M306" t="s">
        <v>21</v>
      </c>
      <c r="N306" t="s">
        <v>42</v>
      </c>
      <c r="O306">
        <f t="shared" si="24"/>
        <v>1</v>
      </c>
      <c r="P306" t="str">
        <f t="shared" si="25"/>
        <v>Valid</v>
      </c>
      <c r="Q306" t="str">
        <f>_xlfn.XLOOKUP(B306,Customers!$A:$A,Customers!$C:$C,"Not Found")</f>
        <v>Central</v>
      </c>
      <c r="R306" t="str">
        <f t="shared" si="26"/>
        <v>Central</v>
      </c>
      <c r="S306" t="str">
        <f t="shared" si="27"/>
        <v>Accident</v>
      </c>
      <c r="T306" t="str">
        <f t="shared" si="28"/>
        <v>SLA Breach</v>
      </c>
      <c r="U306">
        <f t="shared" si="29"/>
        <v>9</v>
      </c>
    </row>
    <row r="307" spans="1:21" x14ac:dyDescent="0.3">
      <c r="A307" t="s">
        <v>1002</v>
      </c>
      <c r="B307" t="s">
        <v>1003</v>
      </c>
      <c r="C307" t="s">
        <v>1004</v>
      </c>
      <c r="D307" t="s">
        <v>154</v>
      </c>
      <c r="E307" t="s">
        <v>18</v>
      </c>
      <c r="F307">
        <v>75005.69</v>
      </c>
      <c r="G307" s="1">
        <v>45937</v>
      </c>
      <c r="H307" s="1">
        <v>45942</v>
      </c>
      <c r="I307" t="s">
        <v>19</v>
      </c>
      <c r="J307">
        <v>5</v>
      </c>
      <c r="K307">
        <v>10</v>
      </c>
      <c r="L307" t="s">
        <v>411</v>
      </c>
      <c r="M307" t="s">
        <v>21</v>
      </c>
      <c r="N307" t="s">
        <v>30</v>
      </c>
      <c r="O307">
        <f t="shared" si="24"/>
        <v>1</v>
      </c>
      <c r="P307" t="str">
        <f t="shared" si="25"/>
        <v>Valid</v>
      </c>
      <c r="Q307" t="str">
        <f>_xlfn.XLOOKUP(B307,Customers!$A:$A,Customers!$C:$C,"Not Found")</f>
        <v>East</v>
      </c>
      <c r="R307" t="str">
        <f t="shared" si="26"/>
        <v>South</v>
      </c>
      <c r="S307" t="str">
        <f t="shared" si="27"/>
        <v>Vehicle Damage</v>
      </c>
      <c r="T307" t="str">
        <f t="shared" si="28"/>
        <v>Within SLA</v>
      </c>
      <c r="U307">
        <f t="shared" si="29"/>
        <v>0</v>
      </c>
    </row>
    <row r="308" spans="1:21" x14ac:dyDescent="0.3">
      <c r="A308" t="s">
        <v>1005</v>
      </c>
      <c r="B308" t="s">
        <v>439</v>
      </c>
      <c r="C308" t="s">
        <v>440</v>
      </c>
      <c r="D308" t="s">
        <v>53</v>
      </c>
      <c r="E308" t="s">
        <v>18</v>
      </c>
      <c r="F308">
        <v>129304.82</v>
      </c>
      <c r="G308" s="1">
        <v>45976</v>
      </c>
      <c r="H308" s="1">
        <v>45987</v>
      </c>
      <c r="I308" t="s">
        <v>19</v>
      </c>
      <c r="J308">
        <v>11</v>
      </c>
      <c r="K308">
        <v>15</v>
      </c>
      <c r="L308" t="s">
        <v>166</v>
      </c>
      <c r="M308" t="s">
        <v>55</v>
      </c>
      <c r="N308" t="s">
        <v>30</v>
      </c>
      <c r="O308">
        <f t="shared" si="24"/>
        <v>1</v>
      </c>
      <c r="P308" t="str">
        <f t="shared" si="25"/>
        <v>Valid</v>
      </c>
      <c r="Q308" t="str">
        <f>_xlfn.XLOOKUP(B308,Customers!$A:$A,Customers!$C:$C,"Not Found")</f>
        <v>South</v>
      </c>
      <c r="R308" t="str">
        <f t="shared" si="26"/>
        <v>South</v>
      </c>
      <c r="S308" t="str">
        <f t="shared" si="27"/>
        <v>Hospitalization</v>
      </c>
      <c r="T308" t="str">
        <f t="shared" si="28"/>
        <v>Within SLA</v>
      </c>
      <c r="U308">
        <f t="shared" si="29"/>
        <v>0</v>
      </c>
    </row>
    <row r="309" spans="1:21" x14ac:dyDescent="0.3">
      <c r="A309" t="s">
        <v>1006</v>
      </c>
      <c r="B309" t="s">
        <v>1007</v>
      </c>
      <c r="C309" t="s">
        <v>1008</v>
      </c>
      <c r="D309" t="s">
        <v>238</v>
      </c>
      <c r="E309" t="s">
        <v>27</v>
      </c>
      <c r="F309">
        <v>162827.67000000001</v>
      </c>
      <c r="G309" s="1">
        <v>45677</v>
      </c>
      <c r="H309" s="1">
        <v>45688</v>
      </c>
      <c r="I309" t="s">
        <v>19</v>
      </c>
      <c r="J309">
        <v>11</v>
      </c>
      <c r="K309">
        <v>10</v>
      </c>
      <c r="L309" t="s">
        <v>770</v>
      </c>
      <c r="M309" t="s">
        <v>21</v>
      </c>
      <c r="N309" t="s">
        <v>42</v>
      </c>
      <c r="O309">
        <f t="shared" si="24"/>
        <v>1</v>
      </c>
      <c r="P309" t="str">
        <f t="shared" si="25"/>
        <v>Valid</v>
      </c>
      <c r="Q309" t="str">
        <f>_xlfn.XLOOKUP(B309,Customers!$A:$A,Customers!$C:$C,"Not Found")</f>
        <v>North</v>
      </c>
      <c r="R309" t="str">
        <f t="shared" si="26"/>
        <v>West</v>
      </c>
      <c r="S309" t="str">
        <f t="shared" si="27"/>
        <v>Vehicle Damage</v>
      </c>
      <c r="T309" t="str">
        <f t="shared" si="28"/>
        <v>SLA Breach</v>
      </c>
      <c r="U309">
        <f t="shared" si="29"/>
        <v>1</v>
      </c>
    </row>
    <row r="310" spans="1:21" x14ac:dyDescent="0.3">
      <c r="A310" t="s">
        <v>1009</v>
      </c>
      <c r="B310" t="s">
        <v>1010</v>
      </c>
      <c r="C310" t="s">
        <v>1011</v>
      </c>
      <c r="D310" t="s">
        <v>53</v>
      </c>
      <c r="E310" t="s">
        <v>173</v>
      </c>
      <c r="F310">
        <v>18506.36</v>
      </c>
      <c r="G310" s="1">
        <v>45891</v>
      </c>
      <c r="I310" t="s">
        <v>64</v>
      </c>
      <c r="J310">
        <v>17</v>
      </c>
      <c r="K310">
        <v>15</v>
      </c>
      <c r="L310" t="s">
        <v>681</v>
      </c>
      <c r="M310" t="s">
        <v>55</v>
      </c>
      <c r="N310" t="s">
        <v>30</v>
      </c>
      <c r="O310">
        <f t="shared" si="24"/>
        <v>1</v>
      </c>
      <c r="P310" t="str">
        <f t="shared" si="25"/>
        <v>Valid</v>
      </c>
      <c r="Q310" t="str">
        <f>_xlfn.XLOOKUP(B310,Customers!$A:$A,Customers!$C:$C,"Not Found")</f>
        <v>South</v>
      </c>
      <c r="R310" t="str">
        <f t="shared" si="26"/>
        <v>Central</v>
      </c>
      <c r="S310" t="str">
        <f t="shared" si="27"/>
        <v>Hospitalization</v>
      </c>
      <c r="T310" t="str">
        <f t="shared" si="28"/>
        <v>SLA Breach</v>
      </c>
      <c r="U310">
        <f t="shared" si="29"/>
        <v>2</v>
      </c>
    </row>
    <row r="311" spans="1:21" x14ac:dyDescent="0.3">
      <c r="A311" t="s">
        <v>1012</v>
      </c>
      <c r="B311" t="s">
        <v>1013</v>
      </c>
      <c r="C311" t="s">
        <v>1014</v>
      </c>
      <c r="D311" t="s">
        <v>46</v>
      </c>
      <c r="E311" t="s">
        <v>173</v>
      </c>
      <c r="F311">
        <v>102537.5</v>
      </c>
      <c r="G311" s="1">
        <v>45702</v>
      </c>
      <c r="H311" s="1">
        <v>45714</v>
      </c>
      <c r="I311" t="s">
        <v>19</v>
      </c>
      <c r="J311">
        <v>12</v>
      </c>
      <c r="K311">
        <v>10</v>
      </c>
      <c r="L311" t="s">
        <v>35</v>
      </c>
      <c r="M311" t="s">
        <v>21</v>
      </c>
      <c r="N311" t="s">
        <v>30</v>
      </c>
      <c r="O311">
        <f t="shared" si="24"/>
        <v>1</v>
      </c>
      <c r="P311" t="str">
        <f t="shared" si="25"/>
        <v>Valid</v>
      </c>
      <c r="Q311" t="str">
        <f>_xlfn.XLOOKUP(B311,Customers!$A:$A,Customers!$C:$C,"Not Found")</f>
        <v>Central</v>
      </c>
      <c r="R311" t="str">
        <f t="shared" si="26"/>
        <v>Central</v>
      </c>
      <c r="S311" t="str">
        <f t="shared" si="27"/>
        <v>Theft</v>
      </c>
      <c r="T311" t="str">
        <f t="shared" si="28"/>
        <v>SLA Breach</v>
      </c>
      <c r="U311">
        <f t="shared" si="29"/>
        <v>2</v>
      </c>
    </row>
    <row r="312" spans="1:21" x14ac:dyDescent="0.3">
      <c r="A312" t="s">
        <v>1015</v>
      </c>
      <c r="B312" t="s">
        <v>507</v>
      </c>
      <c r="C312" t="s">
        <v>1016</v>
      </c>
      <c r="D312" t="s">
        <v>216</v>
      </c>
      <c r="E312" t="s">
        <v>39</v>
      </c>
      <c r="F312">
        <v>203991.78</v>
      </c>
      <c r="G312" s="1">
        <v>45819</v>
      </c>
      <c r="H312" s="1">
        <v>45829</v>
      </c>
      <c r="I312" t="s">
        <v>19</v>
      </c>
      <c r="J312">
        <v>10</v>
      </c>
      <c r="K312">
        <v>15</v>
      </c>
      <c r="L312" t="s">
        <v>159</v>
      </c>
      <c r="M312" t="s">
        <v>55</v>
      </c>
      <c r="N312" t="s">
        <v>22</v>
      </c>
      <c r="O312">
        <f t="shared" si="24"/>
        <v>1</v>
      </c>
      <c r="P312" t="str">
        <f t="shared" si="25"/>
        <v>Valid</v>
      </c>
      <c r="Q312" t="str">
        <f>_xlfn.XLOOKUP(B312,Customers!$A:$A,Customers!$C:$C,"Not Found")</f>
        <v>North</v>
      </c>
      <c r="R312" t="str">
        <f t="shared" si="26"/>
        <v>North</v>
      </c>
      <c r="S312" t="str">
        <f t="shared" si="27"/>
        <v>Outpatient</v>
      </c>
      <c r="T312" t="str">
        <f t="shared" si="28"/>
        <v>Within SLA</v>
      </c>
      <c r="U312">
        <f t="shared" si="29"/>
        <v>0</v>
      </c>
    </row>
    <row r="313" spans="1:21" x14ac:dyDescent="0.3">
      <c r="A313" t="s">
        <v>1017</v>
      </c>
      <c r="B313" t="s">
        <v>470</v>
      </c>
      <c r="C313" t="s">
        <v>1018</v>
      </c>
      <c r="D313" t="s">
        <v>92</v>
      </c>
      <c r="E313" t="s">
        <v>18</v>
      </c>
      <c r="F313">
        <v>18215.88</v>
      </c>
      <c r="G313" s="1">
        <v>45928</v>
      </c>
      <c r="H313" s="1">
        <v>45932</v>
      </c>
      <c r="I313" t="s">
        <v>19</v>
      </c>
      <c r="J313">
        <v>4</v>
      </c>
      <c r="K313">
        <v>7</v>
      </c>
      <c r="L313" t="s">
        <v>282</v>
      </c>
      <c r="M313" t="s">
        <v>94</v>
      </c>
      <c r="N313" t="s">
        <v>30</v>
      </c>
      <c r="O313">
        <f t="shared" si="24"/>
        <v>1</v>
      </c>
      <c r="P313" t="str">
        <f t="shared" si="25"/>
        <v>Valid</v>
      </c>
      <c r="Q313" t="str">
        <f>_xlfn.XLOOKUP(B313,Customers!$A:$A,Customers!$C:$C,"Not Found")</f>
        <v>North</v>
      </c>
      <c r="R313" t="str">
        <f t="shared" si="26"/>
        <v>South</v>
      </c>
      <c r="S313" t="str">
        <f t="shared" si="27"/>
        <v>Baggage Loss</v>
      </c>
      <c r="T313" t="str">
        <f t="shared" si="28"/>
        <v>Within SLA</v>
      </c>
      <c r="U313">
        <f t="shared" si="29"/>
        <v>0</v>
      </c>
    </row>
    <row r="314" spans="1:21" x14ac:dyDescent="0.3">
      <c r="A314" t="s">
        <v>1019</v>
      </c>
      <c r="B314" t="s">
        <v>1020</v>
      </c>
      <c r="C314" t="s">
        <v>1021</v>
      </c>
      <c r="D314" t="s">
        <v>17</v>
      </c>
      <c r="E314" t="s">
        <v>27</v>
      </c>
      <c r="F314">
        <v>128230.15</v>
      </c>
      <c r="G314" s="1">
        <v>45742</v>
      </c>
      <c r="H314" s="1">
        <v>45747</v>
      </c>
      <c r="I314" t="s">
        <v>19</v>
      </c>
      <c r="J314">
        <v>5</v>
      </c>
      <c r="K314">
        <v>10</v>
      </c>
      <c r="L314" t="s">
        <v>244</v>
      </c>
      <c r="M314" t="s">
        <v>21</v>
      </c>
      <c r="N314" t="s">
        <v>30</v>
      </c>
      <c r="O314">
        <f t="shared" si="24"/>
        <v>1</v>
      </c>
      <c r="P314" t="str">
        <f t="shared" si="25"/>
        <v>Valid</v>
      </c>
      <c r="Q314" t="str">
        <f>_xlfn.XLOOKUP(B314,Customers!$A:$A,Customers!$C:$C,"Not Found")</f>
        <v>West</v>
      </c>
      <c r="R314" t="str">
        <f t="shared" si="26"/>
        <v>West</v>
      </c>
      <c r="S314" t="str">
        <f t="shared" si="27"/>
        <v>Accident</v>
      </c>
      <c r="T314" t="str">
        <f t="shared" si="28"/>
        <v>Within SLA</v>
      </c>
      <c r="U314">
        <f t="shared" si="29"/>
        <v>0</v>
      </c>
    </row>
    <row r="315" spans="1:21" x14ac:dyDescent="0.3">
      <c r="A315" t="s">
        <v>1022</v>
      </c>
      <c r="B315" t="s">
        <v>938</v>
      </c>
      <c r="C315" t="s">
        <v>939</v>
      </c>
      <c r="D315" t="s">
        <v>53</v>
      </c>
      <c r="E315" t="s">
        <v>27</v>
      </c>
      <c r="F315">
        <v>84713.46</v>
      </c>
      <c r="G315" s="1">
        <v>45783</v>
      </c>
      <c r="H315" s="1">
        <v>45800</v>
      </c>
      <c r="I315" t="s">
        <v>19</v>
      </c>
      <c r="J315">
        <v>17</v>
      </c>
      <c r="K315">
        <v>15</v>
      </c>
      <c r="L315" t="s">
        <v>310</v>
      </c>
      <c r="M315" t="s">
        <v>55</v>
      </c>
      <c r="N315" t="s">
        <v>30</v>
      </c>
      <c r="O315">
        <f t="shared" si="24"/>
        <v>1</v>
      </c>
      <c r="P315" t="str">
        <f t="shared" si="25"/>
        <v>Valid</v>
      </c>
      <c r="Q315" t="str">
        <f>_xlfn.XLOOKUP(B315,Customers!$A:$A,Customers!$C:$C,"Not Found")</f>
        <v>South</v>
      </c>
      <c r="R315" t="str">
        <f t="shared" si="26"/>
        <v>West</v>
      </c>
      <c r="S315" t="str">
        <f t="shared" si="27"/>
        <v>Hospitalization</v>
      </c>
      <c r="T315" t="str">
        <f t="shared" si="28"/>
        <v>SLA Breach</v>
      </c>
      <c r="U315">
        <f t="shared" si="29"/>
        <v>2</v>
      </c>
    </row>
    <row r="316" spans="1:21" x14ac:dyDescent="0.3">
      <c r="A316" t="s">
        <v>1023</v>
      </c>
      <c r="B316" t="s">
        <v>1024</v>
      </c>
      <c r="C316" t="s">
        <v>1025</v>
      </c>
      <c r="D316" t="s">
        <v>182</v>
      </c>
      <c r="E316" t="s">
        <v>74</v>
      </c>
      <c r="F316">
        <v>9987.49</v>
      </c>
      <c r="G316" s="1">
        <v>45822</v>
      </c>
      <c r="H316" s="1">
        <v>45833</v>
      </c>
      <c r="I316" t="s">
        <v>19</v>
      </c>
      <c r="J316">
        <v>11</v>
      </c>
      <c r="K316">
        <v>7</v>
      </c>
      <c r="L316" t="s">
        <v>787</v>
      </c>
      <c r="M316" t="s">
        <v>94</v>
      </c>
      <c r="N316" t="s">
        <v>42</v>
      </c>
      <c r="O316">
        <f t="shared" si="24"/>
        <v>1</v>
      </c>
      <c r="P316" t="str">
        <f t="shared" si="25"/>
        <v>Valid</v>
      </c>
      <c r="Q316" t="str">
        <f>_xlfn.XLOOKUP(B316,Customers!$A:$A,Customers!$C:$C,"Not Found")</f>
        <v>Central</v>
      </c>
      <c r="R316" t="str">
        <f t="shared" si="26"/>
        <v>East</v>
      </c>
      <c r="S316" t="str">
        <f t="shared" si="27"/>
        <v>Trip Cancellation</v>
      </c>
      <c r="T316" t="str">
        <f t="shared" si="28"/>
        <v>SLA Breach</v>
      </c>
      <c r="U316">
        <f t="shared" si="29"/>
        <v>4</v>
      </c>
    </row>
    <row r="317" spans="1:21" x14ac:dyDescent="0.3">
      <c r="A317" t="s">
        <v>1026</v>
      </c>
      <c r="B317" t="s">
        <v>1027</v>
      </c>
      <c r="C317" t="s">
        <v>1028</v>
      </c>
      <c r="D317" t="s">
        <v>69</v>
      </c>
      <c r="E317" t="s">
        <v>39</v>
      </c>
      <c r="F317">
        <v>183898.07</v>
      </c>
      <c r="G317" s="1">
        <v>45811</v>
      </c>
      <c r="H317" s="1">
        <v>45825</v>
      </c>
      <c r="I317" t="s">
        <v>19</v>
      </c>
      <c r="J317">
        <v>14</v>
      </c>
      <c r="K317">
        <v>12</v>
      </c>
      <c r="L317" t="s">
        <v>150</v>
      </c>
      <c r="M317" t="s">
        <v>49</v>
      </c>
      <c r="N317" t="s">
        <v>30</v>
      </c>
      <c r="O317">
        <f t="shared" si="24"/>
        <v>1</v>
      </c>
      <c r="P317" t="str">
        <f t="shared" si="25"/>
        <v>Valid</v>
      </c>
      <c r="Q317" t="str">
        <f>_xlfn.XLOOKUP(B317,Customers!$A:$A,Customers!$C:$C,"Not Found")</f>
        <v>North</v>
      </c>
      <c r="R317" t="str">
        <f t="shared" si="26"/>
        <v>North</v>
      </c>
      <c r="S317" t="str">
        <f t="shared" si="27"/>
        <v>Property Damage</v>
      </c>
      <c r="T317" t="str">
        <f t="shared" si="28"/>
        <v>SLA Breach</v>
      </c>
      <c r="U317">
        <f t="shared" si="29"/>
        <v>2</v>
      </c>
    </row>
    <row r="318" spans="1:21" x14ac:dyDescent="0.3">
      <c r="A318" t="s">
        <v>1029</v>
      </c>
      <c r="B318" t="s">
        <v>1030</v>
      </c>
      <c r="C318" t="s">
        <v>1031</v>
      </c>
      <c r="D318" t="s">
        <v>116</v>
      </c>
      <c r="E318" t="s">
        <v>74</v>
      </c>
      <c r="F318">
        <v>29814.32</v>
      </c>
      <c r="G318" s="1">
        <v>45664</v>
      </c>
      <c r="H318" s="1">
        <v>45674</v>
      </c>
      <c r="I318" t="s">
        <v>19</v>
      </c>
      <c r="J318">
        <v>10</v>
      </c>
      <c r="K318">
        <v>7</v>
      </c>
      <c r="L318" t="s">
        <v>41</v>
      </c>
      <c r="M318" t="s">
        <v>94</v>
      </c>
      <c r="N318" t="s">
        <v>30</v>
      </c>
      <c r="O318">
        <f t="shared" si="24"/>
        <v>1</v>
      </c>
      <c r="P318" t="str">
        <f t="shared" si="25"/>
        <v>Valid</v>
      </c>
      <c r="Q318" t="str">
        <f>_xlfn.XLOOKUP(B318,Customers!$A:$A,Customers!$C:$C,"Not Found")</f>
        <v>North</v>
      </c>
      <c r="R318" t="str">
        <f t="shared" si="26"/>
        <v>East</v>
      </c>
      <c r="S318" t="str">
        <f t="shared" si="27"/>
        <v>Medical Emergency</v>
      </c>
      <c r="T318" t="str">
        <f t="shared" si="28"/>
        <v>SLA Breach</v>
      </c>
      <c r="U318">
        <f t="shared" si="29"/>
        <v>3</v>
      </c>
    </row>
    <row r="319" spans="1:21" x14ac:dyDescent="0.3">
      <c r="A319" t="s">
        <v>1032</v>
      </c>
      <c r="B319" t="s">
        <v>1033</v>
      </c>
      <c r="C319" t="s">
        <v>1034</v>
      </c>
      <c r="D319" t="s">
        <v>102</v>
      </c>
      <c r="E319" t="s">
        <v>39</v>
      </c>
      <c r="F319">
        <v>285845.19</v>
      </c>
      <c r="G319" s="1">
        <v>45782</v>
      </c>
      <c r="H319" s="1">
        <v>45799</v>
      </c>
      <c r="I319" t="s">
        <v>19</v>
      </c>
      <c r="J319">
        <v>17</v>
      </c>
      <c r="K319">
        <v>20</v>
      </c>
      <c r="L319" t="s">
        <v>93</v>
      </c>
      <c r="M319" t="s">
        <v>29</v>
      </c>
      <c r="N319" t="s">
        <v>30</v>
      </c>
      <c r="O319">
        <f t="shared" si="24"/>
        <v>1</v>
      </c>
      <c r="P319" t="str">
        <f t="shared" si="25"/>
        <v>Valid</v>
      </c>
      <c r="Q319" t="str">
        <f>_xlfn.XLOOKUP(B319,Customers!$A:$A,Customers!$C:$C,"Not Found")</f>
        <v>North</v>
      </c>
      <c r="R319" t="str">
        <f t="shared" si="26"/>
        <v>North</v>
      </c>
      <c r="S319" t="str">
        <f t="shared" si="27"/>
        <v>Maturity</v>
      </c>
      <c r="T319" t="str">
        <f t="shared" si="28"/>
        <v>Within SLA</v>
      </c>
      <c r="U319">
        <f t="shared" si="29"/>
        <v>0</v>
      </c>
    </row>
    <row r="320" spans="1:21" x14ac:dyDescent="0.3">
      <c r="A320" t="s">
        <v>1035</v>
      </c>
      <c r="B320" t="s">
        <v>1036</v>
      </c>
      <c r="C320" t="s">
        <v>1037</v>
      </c>
      <c r="D320" t="s">
        <v>154</v>
      </c>
      <c r="E320" t="s">
        <v>18</v>
      </c>
      <c r="F320">
        <v>98924.81</v>
      </c>
      <c r="G320" s="1">
        <v>45940</v>
      </c>
      <c r="H320" s="1">
        <v>45955</v>
      </c>
      <c r="I320" t="s">
        <v>47</v>
      </c>
      <c r="J320">
        <v>15</v>
      </c>
      <c r="K320">
        <v>10</v>
      </c>
      <c r="L320" t="s">
        <v>227</v>
      </c>
      <c r="M320" t="s">
        <v>21</v>
      </c>
      <c r="N320" t="s">
        <v>30</v>
      </c>
      <c r="O320">
        <f t="shared" si="24"/>
        <v>1</v>
      </c>
      <c r="P320" t="str">
        <f t="shared" si="25"/>
        <v>Valid</v>
      </c>
      <c r="Q320" t="str">
        <f>_xlfn.XLOOKUP(B320,Customers!$A:$A,Customers!$C:$C,"Not Found")</f>
        <v>West</v>
      </c>
      <c r="R320" t="str">
        <f t="shared" si="26"/>
        <v>South</v>
      </c>
      <c r="S320" t="str">
        <f t="shared" si="27"/>
        <v>Vehicle Damage</v>
      </c>
      <c r="T320" t="str">
        <f t="shared" si="28"/>
        <v>SLA Breach</v>
      </c>
      <c r="U320">
        <f t="shared" si="29"/>
        <v>5</v>
      </c>
    </row>
    <row r="321" spans="1:21" x14ac:dyDescent="0.3">
      <c r="A321" t="s">
        <v>1038</v>
      </c>
      <c r="B321" t="s">
        <v>368</v>
      </c>
      <c r="C321" t="s">
        <v>1039</v>
      </c>
      <c r="D321" t="s">
        <v>216</v>
      </c>
      <c r="E321" t="s">
        <v>27</v>
      </c>
      <c r="F321">
        <v>45863.91</v>
      </c>
      <c r="G321" s="1">
        <v>45689</v>
      </c>
      <c r="H321" s="1">
        <v>45702</v>
      </c>
      <c r="I321" t="s">
        <v>19</v>
      </c>
      <c r="J321">
        <v>13</v>
      </c>
      <c r="K321">
        <v>15</v>
      </c>
      <c r="L321" t="s">
        <v>48</v>
      </c>
      <c r="M321" t="s">
        <v>55</v>
      </c>
      <c r="N321" t="s">
        <v>30</v>
      </c>
      <c r="O321">
        <f t="shared" si="24"/>
        <v>1</v>
      </c>
      <c r="P321" t="str">
        <f t="shared" si="25"/>
        <v>Valid</v>
      </c>
      <c r="Q321" t="str">
        <f>_xlfn.XLOOKUP(B321,Customers!$A:$A,Customers!$C:$C,"Not Found")</f>
        <v>South</v>
      </c>
      <c r="R321" t="str">
        <f t="shared" si="26"/>
        <v>West</v>
      </c>
      <c r="S321" t="str">
        <f t="shared" si="27"/>
        <v>Outpatient</v>
      </c>
      <c r="T321" t="str">
        <f t="shared" si="28"/>
        <v>Within SLA</v>
      </c>
      <c r="U321">
        <f t="shared" si="29"/>
        <v>0</v>
      </c>
    </row>
    <row r="322" spans="1:21" x14ac:dyDescent="0.3">
      <c r="A322" t="s">
        <v>1040</v>
      </c>
      <c r="B322" t="s">
        <v>1041</v>
      </c>
      <c r="C322" t="s">
        <v>1042</v>
      </c>
      <c r="D322" t="s">
        <v>216</v>
      </c>
      <c r="E322" t="s">
        <v>39</v>
      </c>
      <c r="F322">
        <v>140376.10999999999</v>
      </c>
      <c r="G322" s="1">
        <v>45774</v>
      </c>
      <c r="H322" s="1">
        <v>45782</v>
      </c>
      <c r="I322" t="s">
        <v>19</v>
      </c>
      <c r="J322">
        <v>8</v>
      </c>
      <c r="K322">
        <v>15</v>
      </c>
      <c r="L322" t="s">
        <v>41</v>
      </c>
      <c r="M322" t="s">
        <v>55</v>
      </c>
      <c r="N322" t="s">
        <v>30</v>
      </c>
      <c r="O322">
        <f t="shared" ref="O322:O385" si="30">COUNTIF($A:$A,A322)</f>
        <v>1</v>
      </c>
      <c r="P322" t="str">
        <f t="shared" ref="P322:P385" si="31">IF(F322="","Missing Amount","Valid")</f>
        <v>Valid</v>
      </c>
      <c r="Q322" t="str">
        <f>_xlfn.XLOOKUP(B322,Customers!$A:$A,Customers!$C:$C,"Not Found")</f>
        <v>North</v>
      </c>
      <c r="R322" t="str">
        <f t="shared" ref="R322:R385" si="32">IF(E322="",Q322,E322)</f>
        <v>North</v>
      </c>
      <c r="S322" t="str">
        <f t="shared" ref="S322:S385" si="33">IF(D322="Hospitalisation","Hospitalization",IF(D322="Medical Emerg.","Medical Emergency",IF(D322="Property dmg","Property Damage",IF(D322="Vehicle dmg","Vehicle Damage",D322))))</f>
        <v>Outpatient</v>
      </c>
      <c r="T322" t="str">
        <f t="shared" ref="T322:T385" si="34">IF(J322&gt;K322,"SLA Breach","Within SLA")</f>
        <v>Within SLA</v>
      </c>
      <c r="U322">
        <f t="shared" ref="U322:U385" si="35">IF(J322&gt;K322,J322-K322,0)</f>
        <v>0</v>
      </c>
    </row>
    <row r="323" spans="1:21" x14ac:dyDescent="0.3">
      <c r="A323" t="s">
        <v>1043</v>
      </c>
      <c r="B323" t="s">
        <v>1010</v>
      </c>
      <c r="C323" t="s">
        <v>1011</v>
      </c>
      <c r="D323" t="s">
        <v>53</v>
      </c>
      <c r="E323" t="s">
        <v>27</v>
      </c>
      <c r="F323">
        <v>46978.18</v>
      </c>
      <c r="G323" s="1">
        <v>45861</v>
      </c>
      <c r="H323" s="1">
        <v>45877</v>
      </c>
      <c r="I323" t="s">
        <v>19</v>
      </c>
      <c r="J323">
        <v>16</v>
      </c>
      <c r="K323">
        <v>15</v>
      </c>
      <c r="L323" t="s">
        <v>112</v>
      </c>
      <c r="M323" t="s">
        <v>55</v>
      </c>
      <c r="N323" t="s">
        <v>30</v>
      </c>
      <c r="O323">
        <f t="shared" si="30"/>
        <v>1</v>
      </c>
      <c r="P323" t="str">
        <f t="shared" si="31"/>
        <v>Valid</v>
      </c>
      <c r="Q323" t="str">
        <f>_xlfn.XLOOKUP(B323,Customers!$A:$A,Customers!$C:$C,"Not Found")</f>
        <v>South</v>
      </c>
      <c r="R323" t="str">
        <f t="shared" si="32"/>
        <v>West</v>
      </c>
      <c r="S323" t="str">
        <f t="shared" si="33"/>
        <v>Hospitalization</v>
      </c>
      <c r="T323" t="str">
        <f t="shared" si="34"/>
        <v>SLA Breach</v>
      </c>
      <c r="U323">
        <f t="shared" si="35"/>
        <v>1</v>
      </c>
    </row>
    <row r="324" spans="1:21" x14ac:dyDescent="0.3">
      <c r="A324" t="s">
        <v>1044</v>
      </c>
      <c r="B324" t="s">
        <v>1045</v>
      </c>
      <c r="C324" t="s">
        <v>1046</v>
      </c>
      <c r="D324" t="s">
        <v>34</v>
      </c>
      <c r="E324" t="s">
        <v>27</v>
      </c>
      <c r="F324">
        <v>802039.29</v>
      </c>
      <c r="G324" s="1">
        <v>45786</v>
      </c>
      <c r="H324" s="1">
        <v>45799</v>
      </c>
      <c r="I324" t="s">
        <v>19</v>
      </c>
      <c r="J324">
        <v>13</v>
      </c>
      <c r="K324">
        <v>20</v>
      </c>
      <c r="L324" t="s">
        <v>1047</v>
      </c>
      <c r="M324" t="s">
        <v>29</v>
      </c>
      <c r="N324" t="s">
        <v>30</v>
      </c>
      <c r="O324">
        <f t="shared" si="30"/>
        <v>1</v>
      </c>
      <c r="P324" t="str">
        <f t="shared" si="31"/>
        <v>Valid</v>
      </c>
      <c r="Q324" t="str">
        <f>_xlfn.XLOOKUP(B324,Customers!$A:$A,Customers!$C:$C,"Not Found")</f>
        <v>West</v>
      </c>
      <c r="R324" t="str">
        <f t="shared" si="32"/>
        <v>West</v>
      </c>
      <c r="S324" t="str">
        <f t="shared" si="33"/>
        <v>Death Benefit</v>
      </c>
      <c r="T324" t="str">
        <f t="shared" si="34"/>
        <v>Within SLA</v>
      </c>
      <c r="U324">
        <f t="shared" si="35"/>
        <v>0</v>
      </c>
    </row>
    <row r="325" spans="1:21" x14ac:dyDescent="0.3">
      <c r="A325" t="s">
        <v>1048</v>
      </c>
      <c r="B325" t="s">
        <v>1049</v>
      </c>
      <c r="C325" t="s">
        <v>1050</v>
      </c>
      <c r="D325" t="s">
        <v>59</v>
      </c>
      <c r="E325" t="s">
        <v>18</v>
      </c>
      <c r="F325">
        <v>178222.12</v>
      </c>
      <c r="G325" s="1">
        <v>45888</v>
      </c>
      <c r="H325" s="1">
        <v>45900</v>
      </c>
      <c r="I325" t="s">
        <v>19</v>
      </c>
      <c r="J325">
        <v>12</v>
      </c>
      <c r="K325">
        <v>15</v>
      </c>
      <c r="L325" t="s">
        <v>136</v>
      </c>
      <c r="M325" t="s">
        <v>55</v>
      </c>
      <c r="N325" t="s">
        <v>22</v>
      </c>
      <c r="O325">
        <f t="shared" si="30"/>
        <v>1</v>
      </c>
      <c r="P325" t="str">
        <f t="shared" si="31"/>
        <v>Valid</v>
      </c>
      <c r="Q325" t="str">
        <f>_xlfn.XLOOKUP(B325,Customers!$A:$A,Customers!$C:$C,"Not Found")</f>
        <v>Central</v>
      </c>
      <c r="R325" t="str">
        <f t="shared" si="32"/>
        <v>South</v>
      </c>
      <c r="S325" t="str">
        <f t="shared" si="33"/>
        <v>Critical Illness</v>
      </c>
      <c r="T325" t="str">
        <f t="shared" si="34"/>
        <v>Within SLA</v>
      </c>
      <c r="U325">
        <f t="shared" si="35"/>
        <v>0</v>
      </c>
    </row>
    <row r="326" spans="1:21" x14ac:dyDescent="0.3">
      <c r="A326" t="s">
        <v>1051</v>
      </c>
      <c r="B326" t="s">
        <v>254</v>
      </c>
      <c r="C326" t="s">
        <v>1052</v>
      </c>
      <c r="D326" t="s">
        <v>216</v>
      </c>
      <c r="E326" t="s">
        <v>18</v>
      </c>
      <c r="F326">
        <v>230953.06</v>
      </c>
      <c r="G326" s="1">
        <v>45747</v>
      </c>
      <c r="H326" s="1">
        <v>45767</v>
      </c>
      <c r="I326" t="s">
        <v>19</v>
      </c>
      <c r="J326">
        <v>20</v>
      </c>
      <c r="K326">
        <v>15</v>
      </c>
      <c r="L326" t="s">
        <v>268</v>
      </c>
      <c r="M326" t="s">
        <v>55</v>
      </c>
      <c r="N326" t="s">
        <v>42</v>
      </c>
      <c r="O326">
        <f t="shared" si="30"/>
        <v>1</v>
      </c>
      <c r="P326" t="str">
        <f t="shared" si="31"/>
        <v>Valid</v>
      </c>
      <c r="Q326" t="str">
        <f>_xlfn.XLOOKUP(B326,Customers!$A:$A,Customers!$C:$C,"Not Found")</f>
        <v>West</v>
      </c>
      <c r="R326" t="str">
        <f t="shared" si="32"/>
        <v>South</v>
      </c>
      <c r="S326" t="str">
        <f t="shared" si="33"/>
        <v>Outpatient</v>
      </c>
      <c r="T326" t="str">
        <f t="shared" si="34"/>
        <v>SLA Breach</v>
      </c>
      <c r="U326">
        <f t="shared" si="35"/>
        <v>5</v>
      </c>
    </row>
    <row r="327" spans="1:21" x14ac:dyDescent="0.3">
      <c r="A327" t="s">
        <v>1053</v>
      </c>
      <c r="B327" t="s">
        <v>830</v>
      </c>
      <c r="C327" t="s">
        <v>831</v>
      </c>
      <c r="D327" t="s">
        <v>46</v>
      </c>
      <c r="E327" t="s">
        <v>173</v>
      </c>
      <c r="F327">
        <v>87895.29</v>
      </c>
      <c r="G327" s="1">
        <v>45721</v>
      </c>
      <c r="I327" t="s">
        <v>40</v>
      </c>
      <c r="J327">
        <v>15</v>
      </c>
      <c r="K327">
        <v>10</v>
      </c>
      <c r="L327" t="s">
        <v>41</v>
      </c>
      <c r="M327" t="s">
        <v>21</v>
      </c>
      <c r="N327" t="s">
        <v>30</v>
      </c>
      <c r="O327">
        <f t="shared" si="30"/>
        <v>1</v>
      </c>
      <c r="P327" t="str">
        <f t="shared" si="31"/>
        <v>Valid</v>
      </c>
      <c r="Q327" t="str">
        <f>_xlfn.XLOOKUP(B327,Customers!$A:$A,Customers!$C:$C,"Not Found")</f>
        <v>North</v>
      </c>
      <c r="R327" t="str">
        <f t="shared" si="32"/>
        <v>Central</v>
      </c>
      <c r="S327" t="str">
        <f t="shared" si="33"/>
        <v>Theft</v>
      </c>
      <c r="T327" t="str">
        <f t="shared" si="34"/>
        <v>SLA Breach</v>
      </c>
      <c r="U327">
        <f t="shared" si="35"/>
        <v>5</v>
      </c>
    </row>
    <row r="328" spans="1:21" x14ac:dyDescent="0.3">
      <c r="A328" t="s">
        <v>1054</v>
      </c>
      <c r="B328" t="s">
        <v>1055</v>
      </c>
      <c r="C328" t="s">
        <v>1056</v>
      </c>
      <c r="D328" t="s">
        <v>116</v>
      </c>
      <c r="E328" t="s">
        <v>74</v>
      </c>
      <c r="F328">
        <v>22777.759999999998</v>
      </c>
      <c r="G328" s="1">
        <v>45966</v>
      </c>
      <c r="H328" s="1">
        <v>45981</v>
      </c>
      <c r="I328" t="s">
        <v>19</v>
      </c>
      <c r="J328">
        <v>15</v>
      </c>
      <c r="K328">
        <v>7</v>
      </c>
      <c r="L328" t="s">
        <v>174</v>
      </c>
      <c r="M328" t="s">
        <v>94</v>
      </c>
      <c r="N328" t="s">
        <v>30</v>
      </c>
      <c r="O328">
        <f t="shared" si="30"/>
        <v>1</v>
      </c>
      <c r="P328" t="str">
        <f t="shared" si="31"/>
        <v>Valid</v>
      </c>
      <c r="Q328" t="str">
        <f>_xlfn.XLOOKUP(B328,Customers!$A:$A,Customers!$C:$C,"Not Found")</f>
        <v>North</v>
      </c>
      <c r="R328" t="str">
        <f t="shared" si="32"/>
        <v>East</v>
      </c>
      <c r="S328" t="str">
        <f t="shared" si="33"/>
        <v>Medical Emergency</v>
      </c>
      <c r="T328" t="str">
        <f t="shared" si="34"/>
        <v>SLA Breach</v>
      </c>
      <c r="U328">
        <f t="shared" si="35"/>
        <v>8</v>
      </c>
    </row>
    <row r="329" spans="1:21" x14ac:dyDescent="0.3">
      <c r="A329" t="s">
        <v>1057</v>
      </c>
      <c r="B329" t="s">
        <v>945</v>
      </c>
      <c r="C329" t="s">
        <v>1058</v>
      </c>
      <c r="D329" t="s">
        <v>116</v>
      </c>
      <c r="E329" t="s">
        <v>173</v>
      </c>
      <c r="F329">
        <v>18777.009999999998</v>
      </c>
      <c r="G329" s="1">
        <v>45909</v>
      </c>
      <c r="H329" s="1">
        <v>45922</v>
      </c>
      <c r="I329" t="s">
        <v>19</v>
      </c>
      <c r="J329">
        <v>13</v>
      </c>
      <c r="K329">
        <v>7</v>
      </c>
      <c r="L329" t="s">
        <v>450</v>
      </c>
      <c r="M329" t="s">
        <v>94</v>
      </c>
      <c r="N329" t="s">
        <v>42</v>
      </c>
      <c r="O329">
        <f t="shared" si="30"/>
        <v>1</v>
      </c>
      <c r="P329" t="str">
        <f t="shared" si="31"/>
        <v>Valid</v>
      </c>
      <c r="Q329" t="str">
        <f>_xlfn.XLOOKUP(B329,Customers!$A:$A,Customers!$C:$C,"Not Found")</f>
        <v>North</v>
      </c>
      <c r="R329" t="str">
        <f t="shared" si="32"/>
        <v>Central</v>
      </c>
      <c r="S329" t="str">
        <f t="shared" si="33"/>
        <v>Medical Emergency</v>
      </c>
      <c r="T329" t="str">
        <f t="shared" si="34"/>
        <v>SLA Breach</v>
      </c>
      <c r="U329">
        <f t="shared" si="35"/>
        <v>6</v>
      </c>
    </row>
    <row r="330" spans="1:21" x14ac:dyDescent="0.3">
      <c r="A330" t="s">
        <v>1059</v>
      </c>
      <c r="B330" t="s">
        <v>876</v>
      </c>
      <c r="C330" t="s">
        <v>1060</v>
      </c>
      <c r="D330" t="s">
        <v>46</v>
      </c>
      <c r="E330" t="s">
        <v>18</v>
      </c>
      <c r="F330">
        <v>66228.05</v>
      </c>
      <c r="G330" s="1">
        <v>45757</v>
      </c>
      <c r="H330" s="1">
        <v>45771</v>
      </c>
      <c r="I330" t="s">
        <v>19</v>
      </c>
      <c r="J330">
        <v>14</v>
      </c>
      <c r="K330">
        <v>12</v>
      </c>
      <c r="L330" t="s">
        <v>300</v>
      </c>
      <c r="M330" t="s">
        <v>49</v>
      </c>
      <c r="N330" t="s">
        <v>42</v>
      </c>
      <c r="O330">
        <f t="shared" si="30"/>
        <v>1</v>
      </c>
      <c r="P330" t="str">
        <f t="shared" si="31"/>
        <v>Valid</v>
      </c>
      <c r="Q330" t="str">
        <f>_xlfn.XLOOKUP(B330,Customers!$A:$A,Customers!$C:$C,"Not Found")</f>
        <v>South</v>
      </c>
      <c r="R330" t="str">
        <f t="shared" si="32"/>
        <v>South</v>
      </c>
      <c r="S330" t="str">
        <f t="shared" si="33"/>
        <v>Theft</v>
      </c>
      <c r="T330" t="str">
        <f t="shared" si="34"/>
        <v>SLA Breach</v>
      </c>
      <c r="U330">
        <f t="shared" si="35"/>
        <v>2</v>
      </c>
    </row>
    <row r="331" spans="1:21" x14ac:dyDescent="0.3">
      <c r="A331" t="s">
        <v>1061</v>
      </c>
      <c r="B331" t="s">
        <v>966</v>
      </c>
      <c r="C331" t="s">
        <v>1062</v>
      </c>
      <c r="D331" t="s">
        <v>53</v>
      </c>
      <c r="E331" t="s">
        <v>74</v>
      </c>
      <c r="F331">
        <v>75979.649999999994</v>
      </c>
      <c r="G331" s="1">
        <v>45691</v>
      </c>
      <c r="H331" s="1">
        <v>45707</v>
      </c>
      <c r="I331" t="s">
        <v>19</v>
      </c>
      <c r="J331">
        <v>16</v>
      </c>
      <c r="K331">
        <v>15</v>
      </c>
      <c r="L331" t="s">
        <v>296</v>
      </c>
      <c r="M331" t="s">
        <v>55</v>
      </c>
      <c r="N331" t="s">
        <v>30</v>
      </c>
      <c r="O331">
        <f t="shared" si="30"/>
        <v>1</v>
      </c>
      <c r="P331" t="str">
        <f t="shared" si="31"/>
        <v>Valid</v>
      </c>
      <c r="Q331" t="str">
        <f>_xlfn.XLOOKUP(B331,Customers!$A:$A,Customers!$C:$C,"Not Found")</f>
        <v>West</v>
      </c>
      <c r="R331" t="str">
        <f t="shared" si="32"/>
        <v>East</v>
      </c>
      <c r="S331" t="str">
        <f t="shared" si="33"/>
        <v>Hospitalization</v>
      </c>
      <c r="T331" t="str">
        <f t="shared" si="34"/>
        <v>SLA Breach</v>
      </c>
      <c r="U331">
        <f t="shared" si="35"/>
        <v>1</v>
      </c>
    </row>
    <row r="332" spans="1:21" x14ac:dyDescent="0.3">
      <c r="A332" t="s">
        <v>1063</v>
      </c>
      <c r="B332" t="s">
        <v>1064</v>
      </c>
      <c r="C332" t="s">
        <v>1065</v>
      </c>
      <c r="D332" t="s">
        <v>46</v>
      </c>
      <c r="E332" t="s">
        <v>173</v>
      </c>
      <c r="F332">
        <v>41607.54</v>
      </c>
      <c r="G332" s="1">
        <v>45804</v>
      </c>
      <c r="H332" s="1">
        <v>45810</v>
      </c>
      <c r="I332" t="s">
        <v>19</v>
      </c>
      <c r="J332">
        <v>6</v>
      </c>
      <c r="K332">
        <v>10</v>
      </c>
      <c r="L332" t="s">
        <v>704</v>
      </c>
      <c r="M332" t="s">
        <v>21</v>
      </c>
      <c r="N332" t="s">
        <v>30</v>
      </c>
      <c r="O332">
        <f t="shared" si="30"/>
        <v>1</v>
      </c>
      <c r="P332" t="str">
        <f t="shared" si="31"/>
        <v>Valid</v>
      </c>
      <c r="Q332" t="str">
        <f>_xlfn.XLOOKUP(B332,Customers!$A:$A,Customers!$C:$C,"Not Found")</f>
        <v>East</v>
      </c>
      <c r="R332" t="str">
        <f t="shared" si="32"/>
        <v>Central</v>
      </c>
      <c r="S332" t="str">
        <f t="shared" si="33"/>
        <v>Theft</v>
      </c>
      <c r="T332" t="str">
        <f t="shared" si="34"/>
        <v>Within SLA</v>
      </c>
      <c r="U332">
        <f t="shared" si="35"/>
        <v>0</v>
      </c>
    </row>
    <row r="333" spans="1:21" x14ac:dyDescent="0.3">
      <c r="A333" t="s">
        <v>1066</v>
      </c>
      <c r="B333" t="s">
        <v>1067</v>
      </c>
      <c r="C333" t="s">
        <v>1068</v>
      </c>
      <c r="D333" t="s">
        <v>17</v>
      </c>
      <c r="F333">
        <v>80282.03</v>
      </c>
      <c r="G333" s="1">
        <v>45916</v>
      </c>
      <c r="H333" s="1">
        <v>45924</v>
      </c>
      <c r="I333" t="s">
        <v>19</v>
      </c>
      <c r="J333">
        <v>8</v>
      </c>
      <c r="K333">
        <v>10</v>
      </c>
      <c r="L333" t="s">
        <v>501</v>
      </c>
      <c r="M333" t="s">
        <v>21</v>
      </c>
      <c r="N333" t="s">
        <v>30</v>
      </c>
      <c r="O333">
        <f t="shared" si="30"/>
        <v>1</v>
      </c>
      <c r="P333" t="str">
        <f t="shared" si="31"/>
        <v>Valid</v>
      </c>
      <c r="Q333" t="str">
        <f>_xlfn.XLOOKUP(B333,Customers!$A:$A,Customers!$C:$C,"Not Found")</f>
        <v>East</v>
      </c>
      <c r="R333" t="str">
        <f t="shared" si="32"/>
        <v>East</v>
      </c>
      <c r="S333" t="str">
        <f t="shared" si="33"/>
        <v>Accident</v>
      </c>
      <c r="T333" t="str">
        <f t="shared" si="34"/>
        <v>Within SLA</v>
      </c>
      <c r="U333">
        <f t="shared" si="35"/>
        <v>0</v>
      </c>
    </row>
    <row r="334" spans="1:21" x14ac:dyDescent="0.3">
      <c r="A334" t="s">
        <v>1069</v>
      </c>
      <c r="B334" t="s">
        <v>1070</v>
      </c>
      <c r="C334" t="s">
        <v>1071</v>
      </c>
      <c r="D334" t="s">
        <v>17</v>
      </c>
      <c r="E334" t="s">
        <v>18</v>
      </c>
      <c r="F334">
        <v>38508.910000000003</v>
      </c>
      <c r="G334" s="1">
        <v>45862</v>
      </c>
      <c r="H334" s="1">
        <v>45868</v>
      </c>
      <c r="I334" t="s">
        <v>19</v>
      </c>
      <c r="J334">
        <v>6</v>
      </c>
      <c r="K334">
        <v>10</v>
      </c>
      <c r="L334" t="s">
        <v>345</v>
      </c>
      <c r="M334" t="s">
        <v>21</v>
      </c>
      <c r="N334" t="s">
        <v>30</v>
      </c>
      <c r="O334">
        <f t="shared" si="30"/>
        <v>1</v>
      </c>
      <c r="P334" t="str">
        <f t="shared" si="31"/>
        <v>Valid</v>
      </c>
      <c r="Q334" t="str">
        <f>_xlfn.XLOOKUP(B334,Customers!$A:$A,Customers!$C:$C,"Not Found")</f>
        <v>South</v>
      </c>
      <c r="R334" t="str">
        <f t="shared" si="32"/>
        <v>South</v>
      </c>
      <c r="S334" t="str">
        <f t="shared" si="33"/>
        <v>Accident</v>
      </c>
      <c r="T334" t="str">
        <f t="shared" si="34"/>
        <v>Within SLA</v>
      </c>
      <c r="U334">
        <f t="shared" si="35"/>
        <v>0</v>
      </c>
    </row>
    <row r="335" spans="1:21" x14ac:dyDescent="0.3">
      <c r="A335" t="s">
        <v>1072</v>
      </c>
      <c r="B335" t="s">
        <v>467</v>
      </c>
      <c r="C335" t="s">
        <v>468</v>
      </c>
      <c r="D335" t="s">
        <v>59</v>
      </c>
      <c r="E335" t="s">
        <v>173</v>
      </c>
      <c r="F335">
        <v>56725.98</v>
      </c>
      <c r="G335" s="1">
        <v>45892</v>
      </c>
      <c r="H335" s="1">
        <v>45901</v>
      </c>
      <c r="I335" t="s">
        <v>19</v>
      </c>
      <c r="J335">
        <v>9</v>
      </c>
      <c r="K335">
        <v>15</v>
      </c>
      <c r="L335" t="s">
        <v>450</v>
      </c>
      <c r="M335" t="s">
        <v>55</v>
      </c>
      <c r="N335" t="s">
        <v>30</v>
      </c>
      <c r="O335">
        <f t="shared" si="30"/>
        <v>1</v>
      </c>
      <c r="P335" t="str">
        <f t="shared" si="31"/>
        <v>Valid</v>
      </c>
      <c r="Q335" t="str">
        <f>_xlfn.XLOOKUP(B335,Customers!$A:$A,Customers!$C:$C,"Not Found")</f>
        <v>North</v>
      </c>
      <c r="R335" t="str">
        <f t="shared" si="32"/>
        <v>Central</v>
      </c>
      <c r="S335" t="str">
        <f t="shared" si="33"/>
        <v>Critical Illness</v>
      </c>
      <c r="T335" t="str">
        <f t="shared" si="34"/>
        <v>Within SLA</v>
      </c>
      <c r="U335">
        <f t="shared" si="35"/>
        <v>0</v>
      </c>
    </row>
    <row r="336" spans="1:21" x14ac:dyDescent="0.3">
      <c r="A336" t="s">
        <v>1073</v>
      </c>
      <c r="B336" t="s">
        <v>1074</v>
      </c>
      <c r="C336" t="s">
        <v>1075</v>
      </c>
      <c r="D336" t="s">
        <v>46</v>
      </c>
      <c r="E336" t="s">
        <v>18</v>
      </c>
      <c r="F336">
        <v>85876.01</v>
      </c>
      <c r="G336" s="1">
        <v>45833</v>
      </c>
      <c r="H336" s="1">
        <v>45840</v>
      </c>
      <c r="I336" t="s">
        <v>19</v>
      </c>
      <c r="J336">
        <v>7</v>
      </c>
      <c r="K336">
        <v>12</v>
      </c>
      <c r="L336" t="s">
        <v>117</v>
      </c>
      <c r="M336" t="s">
        <v>49</v>
      </c>
      <c r="N336" t="s">
        <v>30</v>
      </c>
      <c r="O336">
        <f t="shared" si="30"/>
        <v>1</v>
      </c>
      <c r="P336" t="str">
        <f t="shared" si="31"/>
        <v>Valid</v>
      </c>
      <c r="Q336" t="str">
        <f>_xlfn.XLOOKUP(B336,Customers!$A:$A,Customers!$C:$C,"Not Found")</f>
        <v>West</v>
      </c>
      <c r="R336" t="str">
        <f t="shared" si="32"/>
        <v>South</v>
      </c>
      <c r="S336" t="str">
        <f t="shared" si="33"/>
        <v>Theft</v>
      </c>
      <c r="T336" t="str">
        <f t="shared" si="34"/>
        <v>Within SLA</v>
      </c>
      <c r="U336">
        <f t="shared" si="35"/>
        <v>0</v>
      </c>
    </row>
    <row r="337" spans="1:21" x14ac:dyDescent="0.3">
      <c r="A337" t="s">
        <v>1076</v>
      </c>
      <c r="B337" t="s">
        <v>1077</v>
      </c>
      <c r="C337" t="s">
        <v>1078</v>
      </c>
      <c r="D337" t="s">
        <v>59</v>
      </c>
      <c r="E337" t="s">
        <v>18</v>
      </c>
      <c r="F337">
        <v>51323.27</v>
      </c>
      <c r="G337" s="1">
        <v>45962</v>
      </c>
      <c r="I337" t="s">
        <v>64</v>
      </c>
      <c r="J337">
        <v>33</v>
      </c>
      <c r="K337">
        <v>15</v>
      </c>
      <c r="L337" t="s">
        <v>83</v>
      </c>
      <c r="M337" t="s">
        <v>55</v>
      </c>
      <c r="N337" t="s">
        <v>88</v>
      </c>
      <c r="O337">
        <f t="shared" si="30"/>
        <v>1</v>
      </c>
      <c r="P337" t="str">
        <f t="shared" si="31"/>
        <v>Valid</v>
      </c>
      <c r="Q337" t="str">
        <f>_xlfn.XLOOKUP(B337,Customers!$A:$A,Customers!$C:$C,"Not Found")</f>
        <v>South</v>
      </c>
      <c r="R337" t="str">
        <f t="shared" si="32"/>
        <v>South</v>
      </c>
      <c r="S337" t="str">
        <f t="shared" si="33"/>
        <v>Critical Illness</v>
      </c>
      <c r="T337" t="str">
        <f t="shared" si="34"/>
        <v>SLA Breach</v>
      </c>
      <c r="U337">
        <f t="shared" si="35"/>
        <v>18</v>
      </c>
    </row>
    <row r="338" spans="1:21" x14ac:dyDescent="0.3">
      <c r="A338" t="s">
        <v>1079</v>
      </c>
      <c r="B338" t="s">
        <v>1080</v>
      </c>
      <c r="C338" t="s">
        <v>1081</v>
      </c>
      <c r="D338" t="s">
        <v>17</v>
      </c>
      <c r="E338" t="s">
        <v>173</v>
      </c>
      <c r="F338">
        <v>52037.17</v>
      </c>
      <c r="G338" s="1">
        <v>45698</v>
      </c>
      <c r="H338" s="1">
        <v>45712</v>
      </c>
      <c r="I338" t="s">
        <v>19</v>
      </c>
      <c r="J338">
        <v>14</v>
      </c>
      <c r="K338">
        <v>10</v>
      </c>
      <c r="L338" t="s">
        <v>404</v>
      </c>
      <c r="M338" t="s">
        <v>21</v>
      </c>
      <c r="N338" t="s">
        <v>30</v>
      </c>
      <c r="O338">
        <f t="shared" si="30"/>
        <v>1</v>
      </c>
      <c r="P338" t="str">
        <f t="shared" si="31"/>
        <v>Valid</v>
      </c>
      <c r="Q338" t="str">
        <f>_xlfn.XLOOKUP(B338,Customers!$A:$A,Customers!$C:$C,"Not Found")</f>
        <v>North</v>
      </c>
      <c r="R338" t="str">
        <f t="shared" si="32"/>
        <v>Central</v>
      </c>
      <c r="S338" t="str">
        <f t="shared" si="33"/>
        <v>Accident</v>
      </c>
      <c r="T338" t="str">
        <f t="shared" si="34"/>
        <v>SLA Breach</v>
      </c>
      <c r="U338">
        <f t="shared" si="35"/>
        <v>4</v>
      </c>
    </row>
    <row r="339" spans="1:21" x14ac:dyDescent="0.3">
      <c r="A339" t="s">
        <v>1082</v>
      </c>
      <c r="B339" t="s">
        <v>1083</v>
      </c>
      <c r="C339" t="s">
        <v>1084</v>
      </c>
      <c r="D339" t="s">
        <v>69</v>
      </c>
      <c r="E339" t="s">
        <v>39</v>
      </c>
      <c r="F339">
        <v>160769.56</v>
      </c>
      <c r="G339" s="1">
        <v>45929</v>
      </c>
      <c r="H339" s="1">
        <v>45938</v>
      </c>
      <c r="I339" t="s">
        <v>19</v>
      </c>
      <c r="J339">
        <v>9</v>
      </c>
      <c r="K339">
        <v>12</v>
      </c>
      <c r="L339" t="s">
        <v>140</v>
      </c>
      <c r="M339" t="s">
        <v>49</v>
      </c>
      <c r="N339" t="s">
        <v>30</v>
      </c>
      <c r="O339">
        <f t="shared" si="30"/>
        <v>1</v>
      </c>
      <c r="P339" t="str">
        <f t="shared" si="31"/>
        <v>Valid</v>
      </c>
      <c r="Q339" t="str">
        <f>_xlfn.XLOOKUP(B339,Customers!$A:$A,Customers!$C:$C,"Not Found")</f>
        <v>South</v>
      </c>
      <c r="R339" t="str">
        <f t="shared" si="32"/>
        <v>North</v>
      </c>
      <c r="S339" t="str">
        <f t="shared" si="33"/>
        <v>Property Damage</v>
      </c>
      <c r="T339" t="str">
        <f t="shared" si="34"/>
        <v>Within SLA</v>
      </c>
      <c r="U339">
        <f t="shared" si="35"/>
        <v>0</v>
      </c>
    </row>
    <row r="340" spans="1:21" x14ac:dyDescent="0.3">
      <c r="A340" t="s">
        <v>1085</v>
      </c>
      <c r="B340" t="s">
        <v>1086</v>
      </c>
      <c r="C340" t="s">
        <v>1087</v>
      </c>
      <c r="D340" t="s">
        <v>46</v>
      </c>
      <c r="E340" t="s">
        <v>74</v>
      </c>
      <c r="F340">
        <v>36592.769999999997</v>
      </c>
      <c r="G340" s="1">
        <v>45980</v>
      </c>
      <c r="I340" t="s">
        <v>64</v>
      </c>
      <c r="J340">
        <v>12</v>
      </c>
      <c r="K340">
        <v>10</v>
      </c>
      <c r="L340" t="s">
        <v>864</v>
      </c>
      <c r="M340" t="s">
        <v>21</v>
      </c>
      <c r="N340" t="s">
        <v>30</v>
      </c>
      <c r="O340">
        <f t="shared" si="30"/>
        <v>1</v>
      </c>
      <c r="P340" t="str">
        <f t="shared" si="31"/>
        <v>Valid</v>
      </c>
      <c r="Q340" t="str">
        <f>_xlfn.XLOOKUP(B340,Customers!$A:$A,Customers!$C:$C,"Not Found")</f>
        <v>South</v>
      </c>
      <c r="R340" t="str">
        <f t="shared" si="32"/>
        <v>East</v>
      </c>
      <c r="S340" t="str">
        <f t="shared" si="33"/>
        <v>Theft</v>
      </c>
      <c r="T340" t="str">
        <f t="shared" si="34"/>
        <v>SLA Breach</v>
      </c>
      <c r="U340">
        <f t="shared" si="35"/>
        <v>2</v>
      </c>
    </row>
    <row r="341" spans="1:21" x14ac:dyDescent="0.3">
      <c r="A341" t="s">
        <v>1088</v>
      </c>
      <c r="B341" t="s">
        <v>1089</v>
      </c>
      <c r="C341" t="s">
        <v>1090</v>
      </c>
      <c r="D341" t="s">
        <v>46</v>
      </c>
      <c r="E341" t="s">
        <v>27</v>
      </c>
      <c r="F341">
        <v>50301.57</v>
      </c>
      <c r="G341" s="1">
        <v>45940</v>
      </c>
      <c r="I341" t="s">
        <v>64</v>
      </c>
      <c r="J341">
        <v>20</v>
      </c>
      <c r="K341">
        <v>12</v>
      </c>
      <c r="L341" t="s">
        <v>20</v>
      </c>
      <c r="M341" t="s">
        <v>49</v>
      </c>
      <c r="N341" t="s">
        <v>42</v>
      </c>
      <c r="O341">
        <f t="shared" si="30"/>
        <v>1</v>
      </c>
      <c r="P341" t="str">
        <f t="shared" si="31"/>
        <v>Valid</v>
      </c>
      <c r="Q341" t="str">
        <f>_xlfn.XLOOKUP(B341,Customers!$A:$A,Customers!$C:$C,"Not Found")</f>
        <v>West</v>
      </c>
      <c r="R341" t="str">
        <f t="shared" si="32"/>
        <v>West</v>
      </c>
      <c r="S341" t="str">
        <f t="shared" si="33"/>
        <v>Theft</v>
      </c>
      <c r="T341" t="str">
        <f t="shared" si="34"/>
        <v>SLA Breach</v>
      </c>
      <c r="U341">
        <f t="shared" si="35"/>
        <v>8</v>
      </c>
    </row>
    <row r="342" spans="1:21" x14ac:dyDescent="0.3">
      <c r="A342" t="s">
        <v>1091</v>
      </c>
      <c r="B342" t="s">
        <v>1092</v>
      </c>
      <c r="C342" t="s">
        <v>1093</v>
      </c>
      <c r="D342" t="s">
        <v>154</v>
      </c>
      <c r="E342" t="s">
        <v>27</v>
      </c>
      <c r="F342">
        <v>57889.77</v>
      </c>
      <c r="G342" s="1">
        <v>45751</v>
      </c>
      <c r="I342" t="s">
        <v>40</v>
      </c>
      <c r="J342">
        <v>1</v>
      </c>
      <c r="K342">
        <v>10</v>
      </c>
      <c r="L342" t="s">
        <v>323</v>
      </c>
      <c r="M342" t="s">
        <v>21</v>
      </c>
      <c r="N342" t="s">
        <v>30</v>
      </c>
      <c r="O342">
        <f t="shared" si="30"/>
        <v>1</v>
      </c>
      <c r="P342" t="str">
        <f t="shared" si="31"/>
        <v>Valid</v>
      </c>
      <c r="Q342" t="str">
        <f>_xlfn.XLOOKUP(B342,Customers!$A:$A,Customers!$C:$C,"Not Found")</f>
        <v>Central</v>
      </c>
      <c r="R342" t="str">
        <f t="shared" si="32"/>
        <v>West</v>
      </c>
      <c r="S342" t="str">
        <f t="shared" si="33"/>
        <v>Vehicle Damage</v>
      </c>
      <c r="T342" t="str">
        <f t="shared" si="34"/>
        <v>Within SLA</v>
      </c>
      <c r="U342">
        <f t="shared" si="35"/>
        <v>0</v>
      </c>
    </row>
    <row r="343" spans="1:21" x14ac:dyDescent="0.3">
      <c r="A343" t="s">
        <v>1094</v>
      </c>
      <c r="B343" t="s">
        <v>1095</v>
      </c>
      <c r="C343" t="s">
        <v>1096</v>
      </c>
      <c r="D343" t="s">
        <v>46</v>
      </c>
      <c r="E343" t="s">
        <v>74</v>
      </c>
      <c r="F343">
        <v>52457.61</v>
      </c>
      <c r="G343" s="1">
        <v>45977</v>
      </c>
      <c r="H343" s="1">
        <v>45993</v>
      </c>
      <c r="I343" t="s">
        <v>19</v>
      </c>
      <c r="J343">
        <v>16</v>
      </c>
      <c r="K343">
        <v>12</v>
      </c>
      <c r="L343" t="s">
        <v>75</v>
      </c>
      <c r="M343" t="s">
        <v>49</v>
      </c>
      <c r="N343" t="s">
        <v>42</v>
      </c>
      <c r="O343">
        <f t="shared" si="30"/>
        <v>1</v>
      </c>
      <c r="P343" t="str">
        <f t="shared" si="31"/>
        <v>Valid</v>
      </c>
      <c r="Q343" t="str">
        <f>_xlfn.XLOOKUP(B343,Customers!$A:$A,Customers!$C:$C,"Not Found")</f>
        <v>West</v>
      </c>
      <c r="R343" t="str">
        <f t="shared" si="32"/>
        <v>East</v>
      </c>
      <c r="S343" t="str">
        <f t="shared" si="33"/>
        <v>Theft</v>
      </c>
      <c r="T343" t="str">
        <f t="shared" si="34"/>
        <v>SLA Breach</v>
      </c>
      <c r="U343">
        <f t="shared" si="35"/>
        <v>4</v>
      </c>
    </row>
    <row r="344" spans="1:21" x14ac:dyDescent="0.3">
      <c r="A344" t="s">
        <v>1097</v>
      </c>
      <c r="B344" t="s">
        <v>1098</v>
      </c>
      <c r="C344" t="s">
        <v>1099</v>
      </c>
      <c r="D344" t="s">
        <v>46</v>
      </c>
      <c r="E344" t="s">
        <v>39</v>
      </c>
      <c r="F344">
        <v>262244.21000000002</v>
      </c>
      <c r="G344" s="1">
        <v>45980</v>
      </c>
      <c r="H344" s="1">
        <v>46004</v>
      </c>
      <c r="I344" t="s">
        <v>19</v>
      </c>
      <c r="J344">
        <v>24</v>
      </c>
      <c r="K344">
        <v>12</v>
      </c>
      <c r="L344" t="s">
        <v>590</v>
      </c>
      <c r="M344" t="s">
        <v>49</v>
      </c>
      <c r="N344" t="s">
        <v>42</v>
      </c>
      <c r="O344">
        <f t="shared" si="30"/>
        <v>1</v>
      </c>
      <c r="P344" t="str">
        <f t="shared" si="31"/>
        <v>Valid</v>
      </c>
      <c r="Q344" t="str">
        <f>_xlfn.XLOOKUP(B344,Customers!$A:$A,Customers!$C:$C,"Not Found")</f>
        <v>East</v>
      </c>
      <c r="R344" t="str">
        <f t="shared" si="32"/>
        <v>North</v>
      </c>
      <c r="S344" t="str">
        <f t="shared" si="33"/>
        <v>Theft</v>
      </c>
      <c r="T344" t="str">
        <f t="shared" si="34"/>
        <v>SLA Breach</v>
      </c>
      <c r="U344">
        <f t="shared" si="35"/>
        <v>12</v>
      </c>
    </row>
    <row r="345" spans="1:21" x14ac:dyDescent="0.3">
      <c r="A345" t="s">
        <v>1100</v>
      </c>
      <c r="B345" t="s">
        <v>461</v>
      </c>
      <c r="C345" t="s">
        <v>462</v>
      </c>
      <c r="D345" t="s">
        <v>59</v>
      </c>
      <c r="E345" t="s">
        <v>27</v>
      </c>
      <c r="F345">
        <v>53975.03</v>
      </c>
      <c r="G345" s="1">
        <v>45940</v>
      </c>
      <c r="H345" s="1">
        <v>45956</v>
      </c>
      <c r="I345" t="s">
        <v>19</v>
      </c>
      <c r="J345">
        <v>16</v>
      </c>
      <c r="K345">
        <v>15</v>
      </c>
      <c r="L345" t="s">
        <v>610</v>
      </c>
      <c r="M345" t="s">
        <v>55</v>
      </c>
      <c r="N345" t="s">
        <v>30</v>
      </c>
      <c r="O345">
        <f t="shared" si="30"/>
        <v>1</v>
      </c>
      <c r="P345" t="str">
        <f t="shared" si="31"/>
        <v>Valid</v>
      </c>
      <c r="Q345" t="str">
        <f>_xlfn.XLOOKUP(B345,Customers!$A:$A,Customers!$C:$C,"Not Found")</f>
        <v>West</v>
      </c>
      <c r="R345" t="str">
        <f t="shared" si="32"/>
        <v>West</v>
      </c>
      <c r="S345" t="str">
        <f t="shared" si="33"/>
        <v>Critical Illness</v>
      </c>
      <c r="T345" t="str">
        <f t="shared" si="34"/>
        <v>SLA Breach</v>
      </c>
      <c r="U345">
        <f t="shared" si="35"/>
        <v>1</v>
      </c>
    </row>
    <row r="346" spans="1:21" x14ac:dyDescent="0.3">
      <c r="A346" t="s">
        <v>1101</v>
      </c>
      <c r="B346" t="s">
        <v>1102</v>
      </c>
      <c r="C346" t="s">
        <v>1103</v>
      </c>
      <c r="D346" t="s">
        <v>17</v>
      </c>
      <c r="E346" t="s">
        <v>27</v>
      </c>
      <c r="F346">
        <v>67064.06</v>
      </c>
      <c r="G346" s="1">
        <v>45764</v>
      </c>
      <c r="H346" s="1">
        <v>45769</v>
      </c>
      <c r="I346" t="s">
        <v>19</v>
      </c>
      <c r="J346">
        <v>5</v>
      </c>
      <c r="K346">
        <v>10</v>
      </c>
      <c r="L346" t="s">
        <v>174</v>
      </c>
      <c r="M346" t="s">
        <v>21</v>
      </c>
      <c r="N346" t="s">
        <v>30</v>
      </c>
      <c r="O346">
        <f t="shared" si="30"/>
        <v>1</v>
      </c>
      <c r="P346" t="str">
        <f t="shared" si="31"/>
        <v>Valid</v>
      </c>
      <c r="Q346" t="str">
        <f>_xlfn.XLOOKUP(B346,Customers!$A:$A,Customers!$C:$C,"Not Found")</f>
        <v>East</v>
      </c>
      <c r="R346" t="str">
        <f t="shared" si="32"/>
        <v>West</v>
      </c>
      <c r="S346" t="str">
        <f t="shared" si="33"/>
        <v>Accident</v>
      </c>
      <c r="T346" t="str">
        <f t="shared" si="34"/>
        <v>Within SLA</v>
      </c>
      <c r="U346">
        <f t="shared" si="35"/>
        <v>0</v>
      </c>
    </row>
    <row r="347" spans="1:21" x14ac:dyDescent="0.3">
      <c r="A347" t="s">
        <v>1104</v>
      </c>
      <c r="B347" t="s">
        <v>751</v>
      </c>
      <c r="C347" t="s">
        <v>1105</v>
      </c>
      <c r="D347" t="s">
        <v>216</v>
      </c>
      <c r="E347" t="s">
        <v>18</v>
      </c>
      <c r="F347">
        <v>114176.32000000001</v>
      </c>
      <c r="G347" s="1">
        <v>45923</v>
      </c>
      <c r="H347" s="1">
        <v>45935</v>
      </c>
      <c r="I347" t="s">
        <v>19</v>
      </c>
      <c r="J347">
        <v>12</v>
      </c>
      <c r="K347">
        <v>15</v>
      </c>
      <c r="L347" t="s">
        <v>630</v>
      </c>
      <c r="M347" t="s">
        <v>55</v>
      </c>
      <c r="N347" t="s">
        <v>22</v>
      </c>
      <c r="O347">
        <f t="shared" si="30"/>
        <v>1</v>
      </c>
      <c r="P347" t="str">
        <f t="shared" si="31"/>
        <v>Valid</v>
      </c>
      <c r="Q347" t="str">
        <f>_xlfn.XLOOKUP(B347,Customers!$A:$A,Customers!$C:$C,"Not Found")</f>
        <v>East</v>
      </c>
      <c r="R347" t="str">
        <f t="shared" si="32"/>
        <v>South</v>
      </c>
      <c r="S347" t="str">
        <f t="shared" si="33"/>
        <v>Outpatient</v>
      </c>
      <c r="T347" t="str">
        <f t="shared" si="34"/>
        <v>Within SLA</v>
      </c>
      <c r="U347">
        <f t="shared" si="35"/>
        <v>0</v>
      </c>
    </row>
    <row r="348" spans="1:21" x14ac:dyDescent="0.3">
      <c r="A348" t="s">
        <v>1106</v>
      </c>
      <c r="B348" t="s">
        <v>1107</v>
      </c>
      <c r="C348" t="s">
        <v>1108</v>
      </c>
      <c r="D348" t="s">
        <v>216</v>
      </c>
      <c r="E348" t="s">
        <v>18</v>
      </c>
      <c r="F348">
        <v>37422.86</v>
      </c>
      <c r="G348" s="1">
        <v>45944</v>
      </c>
      <c r="H348" s="1">
        <v>45947</v>
      </c>
      <c r="I348" t="s">
        <v>19</v>
      </c>
      <c r="J348">
        <v>3</v>
      </c>
      <c r="K348">
        <v>15</v>
      </c>
      <c r="L348" t="s">
        <v>300</v>
      </c>
      <c r="M348" t="s">
        <v>55</v>
      </c>
      <c r="N348" t="s">
        <v>22</v>
      </c>
      <c r="O348">
        <f t="shared" si="30"/>
        <v>1</v>
      </c>
      <c r="P348" t="str">
        <f t="shared" si="31"/>
        <v>Valid</v>
      </c>
      <c r="Q348" t="str">
        <f>_xlfn.XLOOKUP(B348,Customers!$A:$A,Customers!$C:$C,"Not Found")</f>
        <v>Central</v>
      </c>
      <c r="R348" t="str">
        <f t="shared" si="32"/>
        <v>South</v>
      </c>
      <c r="S348" t="str">
        <f t="shared" si="33"/>
        <v>Outpatient</v>
      </c>
      <c r="T348" t="str">
        <f t="shared" si="34"/>
        <v>Within SLA</v>
      </c>
      <c r="U348">
        <f t="shared" si="35"/>
        <v>0</v>
      </c>
    </row>
    <row r="349" spans="1:21" x14ac:dyDescent="0.3">
      <c r="A349" t="s">
        <v>1109</v>
      </c>
      <c r="B349" t="s">
        <v>270</v>
      </c>
      <c r="C349" t="s">
        <v>1110</v>
      </c>
      <c r="D349" t="s">
        <v>216</v>
      </c>
      <c r="E349" t="s">
        <v>74</v>
      </c>
      <c r="F349">
        <v>49086.6</v>
      </c>
      <c r="G349" s="1">
        <v>45723</v>
      </c>
      <c r="H349" s="1">
        <v>45736</v>
      </c>
      <c r="I349" t="s">
        <v>19</v>
      </c>
      <c r="J349">
        <v>13</v>
      </c>
      <c r="K349">
        <v>15</v>
      </c>
      <c r="L349" t="s">
        <v>770</v>
      </c>
      <c r="M349" t="s">
        <v>55</v>
      </c>
      <c r="N349" t="s">
        <v>30</v>
      </c>
      <c r="O349">
        <f t="shared" si="30"/>
        <v>1</v>
      </c>
      <c r="P349" t="str">
        <f t="shared" si="31"/>
        <v>Valid</v>
      </c>
      <c r="Q349" t="str">
        <f>_xlfn.XLOOKUP(B349,Customers!$A:$A,Customers!$C:$C,"Not Found")</f>
        <v>South</v>
      </c>
      <c r="R349" t="str">
        <f t="shared" si="32"/>
        <v>East</v>
      </c>
      <c r="S349" t="str">
        <f t="shared" si="33"/>
        <v>Outpatient</v>
      </c>
      <c r="T349" t="str">
        <f t="shared" si="34"/>
        <v>Within SLA</v>
      </c>
      <c r="U349">
        <f t="shared" si="35"/>
        <v>0</v>
      </c>
    </row>
    <row r="350" spans="1:21" x14ac:dyDescent="0.3">
      <c r="A350" t="s">
        <v>1111</v>
      </c>
      <c r="B350" t="s">
        <v>811</v>
      </c>
      <c r="C350" t="s">
        <v>812</v>
      </c>
      <c r="D350" t="s">
        <v>92</v>
      </c>
      <c r="E350" t="s">
        <v>39</v>
      </c>
      <c r="F350">
        <v>19919.310000000001</v>
      </c>
      <c r="G350" s="1">
        <v>45744</v>
      </c>
      <c r="H350" s="1">
        <v>45757</v>
      </c>
      <c r="I350" t="s">
        <v>19</v>
      </c>
      <c r="J350">
        <v>13</v>
      </c>
      <c r="K350">
        <v>7</v>
      </c>
      <c r="L350" t="s">
        <v>606</v>
      </c>
      <c r="M350" t="s">
        <v>94</v>
      </c>
      <c r="N350" t="s">
        <v>42</v>
      </c>
      <c r="O350">
        <f t="shared" si="30"/>
        <v>1</v>
      </c>
      <c r="P350" t="str">
        <f t="shared" si="31"/>
        <v>Valid</v>
      </c>
      <c r="Q350" t="str">
        <f>_xlfn.XLOOKUP(B350,Customers!$A:$A,Customers!$C:$C,"Not Found")</f>
        <v>West</v>
      </c>
      <c r="R350" t="str">
        <f t="shared" si="32"/>
        <v>North</v>
      </c>
      <c r="S350" t="str">
        <f t="shared" si="33"/>
        <v>Baggage Loss</v>
      </c>
      <c r="T350" t="str">
        <f t="shared" si="34"/>
        <v>SLA Breach</v>
      </c>
      <c r="U350">
        <f t="shared" si="35"/>
        <v>6</v>
      </c>
    </row>
    <row r="351" spans="1:21" x14ac:dyDescent="0.3">
      <c r="A351" t="s">
        <v>1112</v>
      </c>
      <c r="B351" t="s">
        <v>1113</v>
      </c>
      <c r="C351" t="s">
        <v>1114</v>
      </c>
      <c r="D351" t="s">
        <v>92</v>
      </c>
      <c r="E351" t="s">
        <v>27</v>
      </c>
      <c r="F351">
        <v>49889.66</v>
      </c>
      <c r="G351" s="1">
        <v>45910</v>
      </c>
      <c r="H351" s="1">
        <v>45914</v>
      </c>
      <c r="I351" t="s">
        <v>19</v>
      </c>
      <c r="J351">
        <v>4</v>
      </c>
      <c r="K351">
        <v>7</v>
      </c>
      <c r="L351" t="s">
        <v>548</v>
      </c>
      <c r="M351" t="s">
        <v>94</v>
      </c>
      <c r="N351" t="s">
        <v>30</v>
      </c>
      <c r="O351">
        <f t="shared" si="30"/>
        <v>1</v>
      </c>
      <c r="P351" t="str">
        <f t="shared" si="31"/>
        <v>Valid</v>
      </c>
      <c r="Q351" t="str">
        <f>_xlfn.XLOOKUP(B351,Customers!$A:$A,Customers!$C:$C,"Not Found")</f>
        <v>South</v>
      </c>
      <c r="R351" t="str">
        <f t="shared" si="32"/>
        <v>West</v>
      </c>
      <c r="S351" t="str">
        <f t="shared" si="33"/>
        <v>Baggage Loss</v>
      </c>
      <c r="T351" t="str">
        <f t="shared" si="34"/>
        <v>Within SLA</v>
      </c>
      <c r="U351">
        <f t="shared" si="35"/>
        <v>0</v>
      </c>
    </row>
    <row r="352" spans="1:21" x14ac:dyDescent="0.3">
      <c r="A352" t="s">
        <v>1115</v>
      </c>
      <c r="B352" t="s">
        <v>1116</v>
      </c>
      <c r="C352" t="s">
        <v>1117</v>
      </c>
      <c r="D352" t="s">
        <v>46</v>
      </c>
      <c r="E352" t="s">
        <v>173</v>
      </c>
      <c r="F352">
        <v>213767.92</v>
      </c>
      <c r="G352" s="1">
        <v>45928</v>
      </c>
      <c r="I352" t="s">
        <v>64</v>
      </c>
      <c r="J352">
        <v>11</v>
      </c>
      <c r="K352">
        <v>10</v>
      </c>
      <c r="L352" t="s">
        <v>681</v>
      </c>
      <c r="M352" t="s">
        <v>21</v>
      </c>
      <c r="N352" t="s">
        <v>30</v>
      </c>
      <c r="O352">
        <f t="shared" si="30"/>
        <v>1</v>
      </c>
      <c r="P352" t="str">
        <f t="shared" si="31"/>
        <v>Valid</v>
      </c>
      <c r="Q352" t="str">
        <f>_xlfn.XLOOKUP(B352,Customers!$A:$A,Customers!$C:$C,"Not Found")</f>
        <v>West</v>
      </c>
      <c r="R352" t="str">
        <f t="shared" si="32"/>
        <v>Central</v>
      </c>
      <c r="S352" t="str">
        <f t="shared" si="33"/>
        <v>Theft</v>
      </c>
      <c r="T352" t="str">
        <f t="shared" si="34"/>
        <v>SLA Breach</v>
      </c>
      <c r="U352">
        <f t="shared" si="35"/>
        <v>1</v>
      </c>
    </row>
    <row r="353" spans="1:21" x14ac:dyDescent="0.3">
      <c r="A353" t="s">
        <v>1118</v>
      </c>
      <c r="B353" t="s">
        <v>1119</v>
      </c>
      <c r="C353" t="s">
        <v>1120</v>
      </c>
      <c r="D353" t="s">
        <v>111</v>
      </c>
      <c r="E353" t="s">
        <v>18</v>
      </c>
      <c r="F353">
        <v>367541.62</v>
      </c>
      <c r="G353" s="1">
        <v>45869</v>
      </c>
      <c r="H353" s="1">
        <v>45882</v>
      </c>
      <c r="I353" t="s">
        <v>19</v>
      </c>
      <c r="J353">
        <v>13</v>
      </c>
      <c r="K353">
        <v>12</v>
      </c>
      <c r="L353" t="s">
        <v>166</v>
      </c>
      <c r="M353" t="s">
        <v>49</v>
      </c>
      <c r="N353" t="s">
        <v>30</v>
      </c>
      <c r="O353">
        <f t="shared" si="30"/>
        <v>1</v>
      </c>
      <c r="P353" t="str">
        <f t="shared" si="31"/>
        <v>Valid</v>
      </c>
      <c r="Q353" t="str">
        <f>_xlfn.XLOOKUP(B353,Customers!$A:$A,Customers!$C:$C,"Not Found")</f>
        <v>North</v>
      </c>
      <c r="R353" t="str">
        <f t="shared" si="32"/>
        <v>South</v>
      </c>
      <c r="S353" t="str">
        <f t="shared" si="33"/>
        <v>Fire</v>
      </c>
      <c r="T353" t="str">
        <f t="shared" si="34"/>
        <v>SLA Breach</v>
      </c>
      <c r="U353">
        <f t="shared" si="35"/>
        <v>1</v>
      </c>
    </row>
    <row r="354" spans="1:21" x14ac:dyDescent="0.3">
      <c r="A354" t="s">
        <v>1121</v>
      </c>
      <c r="B354" t="s">
        <v>1122</v>
      </c>
      <c r="C354" t="s">
        <v>1123</v>
      </c>
      <c r="D354" t="s">
        <v>154</v>
      </c>
      <c r="E354" t="s">
        <v>173</v>
      </c>
      <c r="F354">
        <v>148715.76999999999</v>
      </c>
      <c r="G354" s="1">
        <v>45838</v>
      </c>
      <c r="H354" s="1">
        <v>45866</v>
      </c>
      <c r="I354" t="s">
        <v>19</v>
      </c>
      <c r="J354">
        <v>28</v>
      </c>
      <c r="K354">
        <v>10</v>
      </c>
      <c r="L354" t="s">
        <v>75</v>
      </c>
      <c r="M354" t="s">
        <v>21</v>
      </c>
      <c r="N354" t="s">
        <v>88</v>
      </c>
      <c r="O354">
        <f t="shared" si="30"/>
        <v>1</v>
      </c>
      <c r="P354" t="str">
        <f t="shared" si="31"/>
        <v>Valid</v>
      </c>
      <c r="Q354" t="str">
        <f>_xlfn.XLOOKUP(B354,Customers!$A:$A,Customers!$C:$C,"Not Found")</f>
        <v>West</v>
      </c>
      <c r="R354" t="str">
        <f t="shared" si="32"/>
        <v>Central</v>
      </c>
      <c r="S354" t="str">
        <f t="shared" si="33"/>
        <v>Vehicle Damage</v>
      </c>
      <c r="T354" t="str">
        <f t="shared" si="34"/>
        <v>SLA Breach</v>
      </c>
      <c r="U354">
        <f t="shared" si="35"/>
        <v>18</v>
      </c>
    </row>
    <row r="355" spans="1:21" x14ac:dyDescent="0.3">
      <c r="A355" t="s">
        <v>1124</v>
      </c>
      <c r="B355" t="s">
        <v>72</v>
      </c>
      <c r="C355" t="s">
        <v>1125</v>
      </c>
      <c r="D355" t="s">
        <v>182</v>
      </c>
      <c r="E355" t="s">
        <v>27</v>
      </c>
      <c r="F355">
        <v>13399.21</v>
      </c>
      <c r="G355" s="1">
        <v>45979</v>
      </c>
      <c r="I355" t="s">
        <v>64</v>
      </c>
      <c r="J355">
        <v>1</v>
      </c>
      <c r="K355">
        <v>7</v>
      </c>
      <c r="L355" t="s">
        <v>864</v>
      </c>
      <c r="M355" t="s">
        <v>94</v>
      </c>
      <c r="N355" t="s">
        <v>22</v>
      </c>
      <c r="O355">
        <f t="shared" si="30"/>
        <v>1</v>
      </c>
      <c r="P355" t="str">
        <f t="shared" si="31"/>
        <v>Valid</v>
      </c>
      <c r="Q355" t="str">
        <f>_xlfn.XLOOKUP(B355,Customers!$A:$A,Customers!$C:$C,"Not Found")</f>
        <v>Central</v>
      </c>
      <c r="R355" t="str">
        <f t="shared" si="32"/>
        <v>West</v>
      </c>
      <c r="S355" t="str">
        <f t="shared" si="33"/>
        <v>Trip Cancellation</v>
      </c>
      <c r="T355" t="str">
        <f t="shared" si="34"/>
        <v>Within SLA</v>
      </c>
      <c r="U355">
        <f t="shared" si="35"/>
        <v>0</v>
      </c>
    </row>
    <row r="356" spans="1:21" x14ac:dyDescent="0.3">
      <c r="A356" t="s">
        <v>1126</v>
      </c>
      <c r="B356" t="s">
        <v>1127</v>
      </c>
      <c r="C356" t="s">
        <v>1128</v>
      </c>
      <c r="D356" t="s">
        <v>53</v>
      </c>
      <c r="E356" t="s">
        <v>27</v>
      </c>
      <c r="F356">
        <v>48084.800000000003</v>
      </c>
      <c r="G356" s="1">
        <v>45771</v>
      </c>
      <c r="H356" s="1">
        <v>45790</v>
      </c>
      <c r="I356" t="s">
        <v>19</v>
      </c>
      <c r="J356">
        <v>19</v>
      </c>
      <c r="K356">
        <v>15</v>
      </c>
      <c r="L356" t="s">
        <v>140</v>
      </c>
      <c r="M356" t="s">
        <v>55</v>
      </c>
      <c r="N356" t="s">
        <v>42</v>
      </c>
      <c r="O356">
        <f t="shared" si="30"/>
        <v>1</v>
      </c>
      <c r="P356" t="str">
        <f t="shared" si="31"/>
        <v>Valid</v>
      </c>
      <c r="Q356" t="str">
        <f>_xlfn.XLOOKUP(B356,Customers!$A:$A,Customers!$C:$C,"Not Found")</f>
        <v>West</v>
      </c>
      <c r="R356" t="str">
        <f t="shared" si="32"/>
        <v>West</v>
      </c>
      <c r="S356" t="str">
        <f t="shared" si="33"/>
        <v>Hospitalization</v>
      </c>
      <c r="T356" t="str">
        <f t="shared" si="34"/>
        <v>SLA Breach</v>
      </c>
      <c r="U356">
        <f t="shared" si="35"/>
        <v>4</v>
      </c>
    </row>
    <row r="357" spans="1:21" x14ac:dyDescent="0.3">
      <c r="A357" t="s">
        <v>1129</v>
      </c>
      <c r="B357" t="s">
        <v>1130</v>
      </c>
      <c r="C357" t="s">
        <v>1131</v>
      </c>
      <c r="D357" t="s">
        <v>46</v>
      </c>
      <c r="E357" t="s">
        <v>173</v>
      </c>
      <c r="F357">
        <v>160170.4</v>
      </c>
      <c r="G357" s="1">
        <v>45898</v>
      </c>
      <c r="I357" t="s">
        <v>64</v>
      </c>
      <c r="J357">
        <v>22</v>
      </c>
      <c r="K357">
        <v>10</v>
      </c>
      <c r="L357" t="s">
        <v>325</v>
      </c>
      <c r="M357" t="s">
        <v>21</v>
      </c>
      <c r="N357" t="s">
        <v>42</v>
      </c>
      <c r="O357">
        <f t="shared" si="30"/>
        <v>1</v>
      </c>
      <c r="P357" t="str">
        <f t="shared" si="31"/>
        <v>Valid</v>
      </c>
      <c r="Q357" t="str">
        <f>_xlfn.XLOOKUP(B357,Customers!$A:$A,Customers!$C:$C,"Not Found")</f>
        <v>South</v>
      </c>
      <c r="R357" t="str">
        <f t="shared" si="32"/>
        <v>Central</v>
      </c>
      <c r="S357" t="str">
        <f t="shared" si="33"/>
        <v>Theft</v>
      </c>
      <c r="T357" t="str">
        <f t="shared" si="34"/>
        <v>SLA Breach</v>
      </c>
      <c r="U357">
        <f t="shared" si="35"/>
        <v>12</v>
      </c>
    </row>
    <row r="358" spans="1:21" x14ac:dyDescent="0.3">
      <c r="A358" t="s">
        <v>1132</v>
      </c>
      <c r="B358" t="s">
        <v>1133</v>
      </c>
      <c r="C358" t="s">
        <v>1134</v>
      </c>
      <c r="D358" t="s">
        <v>17</v>
      </c>
      <c r="E358" t="s">
        <v>18</v>
      </c>
      <c r="F358">
        <v>175212.07</v>
      </c>
      <c r="G358" s="1">
        <v>45976</v>
      </c>
      <c r="I358" t="s">
        <v>40</v>
      </c>
      <c r="J358">
        <v>6</v>
      </c>
      <c r="K358">
        <v>10</v>
      </c>
      <c r="L358" t="s">
        <v>132</v>
      </c>
      <c r="M358" t="s">
        <v>21</v>
      </c>
      <c r="N358" t="s">
        <v>30</v>
      </c>
      <c r="O358">
        <f t="shared" si="30"/>
        <v>1</v>
      </c>
      <c r="P358" t="str">
        <f t="shared" si="31"/>
        <v>Valid</v>
      </c>
      <c r="Q358" t="str">
        <f>_xlfn.XLOOKUP(B358,Customers!$A:$A,Customers!$C:$C,"Not Found")</f>
        <v>South</v>
      </c>
      <c r="R358" t="str">
        <f t="shared" si="32"/>
        <v>South</v>
      </c>
      <c r="S358" t="str">
        <f t="shared" si="33"/>
        <v>Accident</v>
      </c>
      <c r="T358" t="str">
        <f t="shared" si="34"/>
        <v>Within SLA</v>
      </c>
      <c r="U358">
        <f t="shared" si="35"/>
        <v>0</v>
      </c>
    </row>
    <row r="359" spans="1:21" x14ac:dyDescent="0.3">
      <c r="A359" t="s">
        <v>1135</v>
      </c>
      <c r="B359" t="s">
        <v>850</v>
      </c>
      <c r="C359" t="s">
        <v>851</v>
      </c>
      <c r="D359" t="s">
        <v>216</v>
      </c>
      <c r="E359" t="s">
        <v>173</v>
      </c>
      <c r="F359">
        <v>142574.71</v>
      </c>
      <c r="G359" s="1">
        <v>45744</v>
      </c>
      <c r="H359" s="1">
        <v>45753</v>
      </c>
      <c r="I359" t="s">
        <v>19</v>
      </c>
      <c r="J359">
        <v>9</v>
      </c>
      <c r="K359">
        <v>15</v>
      </c>
      <c r="L359" t="s">
        <v>140</v>
      </c>
      <c r="M359" t="s">
        <v>55</v>
      </c>
      <c r="N359" t="s">
        <v>22</v>
      </c>
      <c r="O359">
        <f t="shared" si="30"/>
        <v>1</v>
      </c>
      <c r="P359" t="str">
        <f t="shared" si="31"/>
        <v>Valid</v>
      </c>
      <c r="Q359" t="str">
        <f>_xlfn.XLOOKUP(B359,Customers!$A:$A,Customers!$C:$C,"Not Found")</f>
        <v>West</v>
      </c>
      <c r="R359" t="str">
        <f t="shared" si="32"/>
        <v>Central</v>
      </c>
      <c r="S359" t="str">
        <f t="shared" si="33"/>
        <v>Outpatient</v>
      </c>
      <c r="T359" t="str">
        <f t="shared" si="34"/>
        <v>Within SLA</v>
      </c>
      <c r="U359">
        <f t="shared" si="35"/>
        <v>0</v>
      </c>
    </row>
    <row r="360" spans="1:21" x14ac:dyDescent="0.3">
      <c r="A360" t="s">
        <v>1136</v>
      </c>
      <c r="B360" t="s">
        <v>696</v>
      </c>
      <c r="C360" t="s">
        <v>697</v>
      </c>
      <c r="D360" t="s">
        <v>111</v>
      </c>
      <c r="E360" t="s">
        <v>39</v>
      </c>
      <c r="F360">
        <v>185721.71</v>
      </c>
      <c r="G360" s="1">
        <v>45681</v>
      </c>
      <c r="I360" t="s">
        <v>64</v>
      </c>
      <c r="J360">
        <v>7</v>
      </c>
      <c r="K360">
        <v>12</v>
      </c>
      <c r="L360" t="s">
        <v>121</v>
      </c>
      <c r="M360" t="s">
        <v>49</v>
      </c>
      <c r="N360" t="s">
        <v>30</v>
      </c>
      <c r="O360">
        <f t="shared" si="30"/>
        <v>1</v>
      </c>
      <c r="P360" t="str">
        <f t="shared" si="31"/>
        <v>Valid</v>
      </c>
      <c r="Q360" t="str">
        <f>_xlfn.XLOOKUP(B360,Customers!$A:$A,Customers!$C:$C,"Not Found")</f>
        <v>North</v>
      </c>
      <c r="R360" t="str">
        <f t="shared" si="32"/>
        <v>North</v>
      </c>
      <c r="S360" t="str">
        <f t="shared" si="33"/>
        <v>Fire</v>
      </c>
      <c r="T360" t="str">
        <f t="shared" si="34"/>
        <v>Within SLA</v>
      </c>
      <c r="U360">
        <f t="shared" si="35"/>
        <v>0</v>
      </c>
    </row>
    <row r="361" spans="1:21" x14ac:dyDescent="0.3">
      <c r="A361" t="s">
        <v>1137</v>
      </c>
      <c r="B361" t="s">
        <v>1138</v>
      </c>
      <c r="C361" t="s">
        <v>1139</v>
      </c>
      <c r="D361" t="s">
        <v>216</v>
      </c>
      <c r="E361" t="s">
        <v>74</v>
      </c>
      <c r="F361">
        <v>64312.93</v>
      </c>
      <c r="G361" s="1">
        <v>45712</v>
      </c>
      <c r="H361" s="1">
        <v>45732</v>
      </c>
      <c r="I361" t="s">
        <v>19</v>
      </c>
      <c r="J361">
        <v>20</v>
      </c>
      <c r="K361">
        <v>15</v>
      </c>
      <c r="L361" t="s">
        <v>388</v>
      </c>
      <c r="M361" t="s">
        <v>55</v>
      </c>
      <c r="N361" t="s">
        <v>22</v>
      </c>
      <c r="O361">
        <f t="shared" si="30"/>
        <v>1</v>
      </c>
      <c r="P361" t="str">
        <f t="shared" si="31"/>
        <v>Valid</v>
      </c>
      <c r="Q361" t="str">
        <f>_xlfn.XLOOKUP(B361,Customers!$A:$A,Customers!$C:$C,"Not Found")</f>
        <v>East</v>
      </c>
      <c r="R361" t="str">
        <f t="shared" si="32"/>
        <v>East</v>
      </c>
      <c r="S361" t="str">
        <f t="shared" si="33"/>
        <v>Outpatient</v>
      </c>
      <c r="T361" t="str">
        <f t="shared" si="34"/>
        <v>SLA Breach</v>
      </c>
      <c r="U361">
        <f t="shared" si="35"/>
        <v>5</v>
      </c>
    </row>
    <row r="362" spans="1:21" x14ac:dyDescent="0.3">
      <c r="A362" t="s">
        <v>1140</v>
      </c>
      <c r="B362" t="s">
        <v>458</v>
      </c>
      <c r="C362" t="s">
        <v>459</v>
      </c>
      <c r="D362" t="s">
        <v>216</v>
      </c>
      <c r="E362" t="s">
        <v>74</v>
      </c>
      <c r="F362">
        <v>259340.16</v>
      </c>
      <c r="G362" s="1">
        <v>45880</v>
      </c>
      <c r="I362" t="s">
        <v>64</v>
      </c>
      <c r="J362">
        <v>24</v>
      </c>
      <c r="K362">
        <v>15</v>
      </c>
      <c r="L362" t="s">
        <v>630</v>
      </c>
      <c r="M362" t="s">
        <v>55</v>
      </c>
      <c r="N362" t="s">
        <v>30</v>
      </c>
      <c r="O362">
        <f t="shared" si="30"/>
        <v>1</v>
      </c>
      <c r="P362" t="str">
        <f t="shared" si="31"/>
        <v>Valid</v>
      </c>
      <c r="Q362" t="str">
        <f>_xlfn.XLOOKUP(B362,Customers!$A:$A,Customers!$C:$C,"Not Found")</f>
        <v>West</v>
      </c>
      <c r="R362" t="str">
        <f t="shared" si="32"/>
        <v>East</v>
      </c>
      <c r="S362" t="str">
        <f t="shared" si="33"/>
        <v>Outpatient</v>
      </c>
      <c r="T362" t="str">
        <f t="shared" si="34"/>
        <v>SLA Breach</v>
      </c>
      <c r="U362">
        <f t="shared" si="35"/>
        <v>9</v>
      </c>
    </row>
    <row r="363" spans="1:21" x14ac:dyDescent="0.3">
      <c r="A363" t="s">
        <v>1141</v>
      </c>
      <c r="B363" t="s">
        <v>1142</v>
      </c>
      <c r="C363" t="s">
        <v>1143</v>
      </c>
      <c r="D363" t="s">
        <v>59</v>
      </c>
      <c r="E363" t="s">
        <v>39</v>
      </c>
      <c r="F363">
        <v>52850.82</v>
      </c>
      <c r="G363" s="1">
        <v>45751</v>
      </c>
      <c r="H363" s="1">
        <v>45762</v>
      </c>
      <c r="I363" t="s">
        <v>19</v>
      </c>
      <c r="J363">
        <v>11</v>
      </c>
      <c r="K363">
        <v>15</v>
      </c>
      <c r="L363" t="s">
        <v>208</v>
      </c>
      <c r="M363" t="s">
        <v>55</v>
      </c>
      <c r="N363" t="s">
        <v>30</v>
      </c>
      <c r="O363">
        <f t="shared" si="30"/>
        <v>1</v>
      </c>
      <c r="P363" t="str">
        <f t="shared" si="31"/>
        <v>Valid</v>
      </c>
      <c r="Q363" t="str">
        <f>_xlfn.XLOOKUP(B363,Customers!$A:$A,Customers!$C:$C,"Not Found")</f>
        <v>East</v>
      </c>
      <c r="R363" t="str">
        <f t="shared" si="32"/>
        <v>North</v>
      </c>
      <c r="S363" t="str">
        <f t="shared" si="33"/>
        <v>Critical Illness</v>
      </c>
      <c r="T363" t="str">
        <f t="shared" si="34"/>
        <v>Within SLA</v>
      </c>
      <c r="U363">
        <f t="shared" si="35"/>
        <v>0</v>
      </c>
    </row>
    <row r="364" spans="1:21" x14ac:dyDescent="0.3">
      <c r="A364" t="s">
        <v>1144</v>
      </c>
      <c r="B364" t="s">
        <v>914</v>
      </c>
      <c r="C364" t="s">
        <v>915</v>
      </c>
      <c r="D364" t="s">
        <v>53</v>
      </c>
      <c r="E364" t="s">
        <v>27</v>
      </c>
      <c r="F364">
        <v>29838.63</v>
      </c>
      <c r="G364" s="1">
        <v>45896</v>
      </c>
      <c r="H364" s="1">
        <v>45919</v>
      </c>
      <c r="I364" t="s">
        <v>47</v>
      </c>
      <c r="J364">
        <v>23</v>
      </c>
      <c r="K364">
        <v>15</v>
      </c>
      <c r="L364" t="s">
        <v>208</v>
      </c>
      <c r="M364" t="s">
        <v>55</v>
      </c>
      <c r="N364" t="s">
        <v>42</v>
      </c>
      <c r="O364">
        <f t="shared" si="30"/>
        <v>1</v>
      </c>
      <c r="P364" t="str">
        <f t="shared" si="31"/>
        <v>Valid</v>
      </c>
      <c r="Q364" t="str">
        <f>_xlfn.XLOOKUP(B364,Customers!$A:$A,Customers!$C:$C,"Not Found")</f>
        <v>South</v>
      </c>
      <c r="R364" t="str">
        <f t="shared" si="32"/>
        <v>West</v>
      </c>
      <c r="S364" t="str">
        <f t="shared" si="33"/>
        <v>Hospitalization</v>
      </c>
      <c r="T364" t="str">
        <f t="shared" si="34"/>
        <v>SLA Breach</v>
      </c>
      <c r="U364">
        <f t="shared" si="35"/>
        <v>8</v>
      </c>
    </row>
    <row r="365" spans="1:21" x14ac:dyDescent="0.3">
      <c r="A365" t="s">
        <v>1145</v>
      </c>
      <c r="B365" t="s">
        <v>1146</v>
      </c>
      <c r="C365" t="s">
        <v>1147</v>
      </c>
      <c r="D365" t="s">
        <v>216</v>
      </c>
      <c r="E365" t="s">
        <v>74</v>
      </c>
      <c r="F365">
        <v>143092.82</v>
      </c>
      <c r="G365" s="1">
        <v>45818</v>
      </c>
      <c r="I365" t="s">
        <v>40</v>
      </c>
      <c r="J365">
        <v>13</v>
      </c>
      <c r="K365">
        <v>15</v>
      </c>
      <c r="L365" t="s">
        <v>103</v>
      </c>
      <c r="M365" t="s">
        <v>55</v>
      </c>
      <c r="N365" t="s">
        <v>30</v>
      </c>
      <c r="O365">
        <f t="shared" si="30"/>
        <v>1</v>
      </c>
      <c r="P365" t="str">
        <f t="shared" si="31"/>
        <v>Valid</v>
      </c>
      <c r="Q365" t="str">
        <f>_xlfn.XLOOKUP(B365,Customers!$A:$A,Customers!$C:$C,"Not Found")</f>
        <v>West</v>
      </c>
      <c r="R365" t="str">
        <f t="shared" si="32"/>
        <v>East</v>
      </c>
      <c r="S365" t="str">
        <f t="shared" si="33"/>
        <v>Outpatient</v>
      </c>
      <c r="T365" t="str">
        <f t="shared" si="34"/>
        <v>Within SLA</v>
      </c>
      <c r="U365">
        <f t="shared" si="35"/>
        <v>0</v>
      </c>
    </row>
    <row r="366" spans="1:21" x14ac:dyDescent="0.3">
      <c r="A366" t="s">
        <v>1148</v>
      </c>
      <c r="B366" t="s">
        <v>1149</v>
      </c>
      <c r="C366" t="s">
        <v>1150</v>
      </c>
      <c r="D366" t="s">
        <v>26</v>
      </c>
      <c r="E366" t="s">
        <v>74</v>
      </c>
      <c r="F366">
        <v>205403.29</v>
      </c>
      <c r="G366" s="1">
        <v>45945</v>
      </c>
      <c r="H366" s="1">
        <v>45966</v>
      </c>
      <c r="I366" t="s">
        <v>19</v>
      </c>
      <c r="J366">
        <v>21</v>
      </c>
      <c r="K366">
        <v>20</v>
      </c>
      <c r="L366" t="s">
        <v>561</v>
      </c>
      <c r="M366" t="s">
        <v>29</v>
      </c>
      <c r="N366" t="s">
        <v>30</v>
      </c>
      <c r="O366">
        <f t="shared" si="30"/>
        <v>1</v>
      </c>
      <c r="P366" t="str">
        <f t="shared" si="31"/>
        <v>Valid</v>
      </c>
      <c r="Q366" t="str">
        <f>_xlfn.XLOOKUP(B366,Customers!$A:$A,Customers!$C:$C,"Not Found")</f>
        <v>South</v>
      </c>
      <c r="R366" t="str">
        <f t="shared" si="32"/>
        <v>East</v>
      </c>
      <c r="S366" t="str">
        <f t="shared" si="33"/>
        <v>Disability</v>
      </c>
      <c r="T366" t="str">
        <f t="shared" si="34"/>
        <v>SLA Breach</v>
      </c>
      <c r="U366">
        <f t="shared" si="35"/>
        <v>1</v>
      </c>
    </row>
    <row r="367" spans="1:21" x14ac:dyDescent="0.3">
      <c r="A367" t="s">
        <v>1151</v>
      </c>
      <c r="B367" t="s">
        <v>513</v>
      </c>
      <c r="C367" t="s">
        <v>514</v>
      </c>
      <c r="D367" t="s">
        <v>34</v>
      </c>
      <c r="E367" t="s">
        <v>74</v>
      </c>
      <c r="F367">
        <v>128987.39</v>
      </c>
      <c r="G367" s="1">
        <v>45875</v>
      </c>
      <c r="I367" t="s">
        <v>40</v>
      </c>
      <c r="J367">
        <v>22</v>
      </c>
      <c r="K367">
        <v>20</v>
      </c>
      <c r="L367" t="s">
        <v>112</v>
      </c>
      <c r="M367" t="s">
        <v>29</v>
      </c>
      <c r="N367" t="s">
        <v>42</v>
      </c>
      <c r="O367">
        <f t="shared" si="30"/>
        <v>1</v>
      </c>
      <c r="P367" t="str">
        <f t="shared" si="31"/>
        <v>Valid</v>
      </c>
      <c r="Q367" t="str">
        <f>_xlfn.XLOOKUP(B367,Customers!$A:$A,Customers!$C:$C,"Not Found")</f>
        <v>South</v>
      </c>
      <c r="R367" t="str">
        <f t="shared" si="32"/>
        <v>East</v>
      </c>
      <c r="S367" t="str">
        <f t="shared" si="33"/>
        <v>Death Benefit</v>
      </c>
      <c r="T367" t="str">
        <f t="shared" si="34"/>
        <v>SLA Breach</v>
      </c>
      <c r="U367">
        <f t="shared" si="35"/>
        <v>2</v>
      </c>
    </row>
    <row r="368" spans="1:21" x14ac:dyDescent="0.3">
      <c r="A368" t="s">
        <v>1152</v>
      </c>
      <c r="B368" t="s">
        <v>1153</v>
      </c>
      <c r="C368" t="s">
        <v>1154</v>
      </c>
      <c r="D368" t="s">
        <v>46</v>
      </c>
      <c r="E368" t="s">
        <v>39</v>
      </c>
      <c r="F368">
        <v>115018.14</v>
      </c>
      <c r="G368" s="1">
        <v>45855</v>
      </c>
      <c r="H368" s="1">
        <v>45864</v>
      </c>
      <c r="I368" t="s">
        <v>19</v>
      </c>
      <c r="J368">
        <v>9</v>
      </c>
      <c r="K368">
        <v>10</v>
      </c>
      <c r="L368" t="s">
        <v>590</v>
      </c>
      <c r="M368" t="s">
        <v>21</v>
      </c>
      <c r="N368" t="s">
        <v>42</v>
      </c>
      <c r="O368">
        <f t="shared" si="30"/>
        <v>1</v>
      </c>
      <c r="P368" t="str">
        <f t="shared" si="31"/>
        <v>Valid</v>
      </c>
      <c r="Q368" t="str">
        <f>_xlfn.XLOOKUP(B368,Customers!$A:$A,Customers!$C:$C,"Not Found")</f>
        <v>West</v>
      </c>
      <c r="R368" t="str">
        <f t="shared" si="32"/>
        <v>North</v>
      </c>
      <c r="S368" t="str">
        <f t="shared" si="33"/>
        <v>Theft</v>
      </c>
      <c r="T368" t="str">
        <f t="shared" si="34"/>
        <v>Within SLA</v>
      </c>
      <c r="U368">
        <f t="shared" si="35"/>
        <v>0</v>
      </c>
    </row>
    <row r="369" spans="1:21" x14ac:dyDescent="0.3">
      <c r="A369" t="s">
        <v>1155</v>
      </c>
      <c r="B369" t="s">
        <v>1156</v>
      </c>
      <c r="C369" t="s">
        <v>1157</v>
      </c>
      <c r="D369" t="s">
        <v>154</v>
      </c>
      <c r="E369" t="s">
        <v>39</v>
      </c>
      <c r="F369">
        <v>19806.39</v>
      </c>
      <c r="G369" s="1">
        <v>45729</v>
      </c>
      <c r="H369" s="1">
        <v>45736</v>
      </c>
      <c r="I369" t="s">
        <v>19</v>
      </c>
      <c r="J369">
        <v>7</v>
      </c>
      <c r="K369">
        <v>10</v>
      </c>
      <c r="L369" t="s">
        <v>704</v>
      </c>
      <c r="M369" t="s">
        <v>21</v>
      </c>
      <c r="N369" t="s">
        <v>30</v>
      </c>
      <c r="O369">
        <f t="shared" si="30"/>
        <v>1</v>
      </c>
      <c r="P369" t="str">
        <f t="shared" si="31"/>
        <v>Valid</v>
      </c>
      <c r="Q369" t="str">
        <f>_xlfn.XLOOKUP(B369,Customers!$A:$A,Customers!$C:$C,"Not Found")</f>
        <v>West</v>
      </c>
      <c r="R369" t="str">
        <f t="shared" si="32"/>
        <v>North</v>
      </c>
      <c r="S369" t="str">
        <f t="shared" si="33"/>
        <v>Vehicle Damage</v>
      </c>
      <c r="T369" t="str">
        <f t="shared" si="34"/>
        <v>Within SLA</v>
      </c>
      <c r="U369">
        <f t="shared" si="35"/>
        <v>0</v>
      </c>
    </row>
    <row r="370" spans="1:21" x14ac:dyDescent="0.3">
      <c r="A370" t="s">
        <v>1158</v>
      </c>
      <c r="B370" t="s">
        <v>1159</v>
      </c>
      <c r="C370" t="s">
        <v>1160</v>
      </c>
      <c r="D370" t="s">
        <v>46</v>
      </c>
      <c r="E370" t="s">
        <v>39</v>
      </c>
      <c r="F370">
        <v>87330.5</v>
      </c>
      <c r="G370" s="1">
        <v>45766</v>
      </c>
      <c r="I370" t="s">
        <v>40</v>
      </c>
      <c r="J370">
        <v>7</v>
      </c>
      <c r="K370">
        <v>10</v>
      </c>
      <c r="L370" t="s">
        <v>65</v>
      </c>
      <c r="M370" t="s">
        <v>21</v>
      </c>
      <c r="N370" t="s">
        <v>30</v>
      </c>
      <c r="O370">
        <f t="shared" si="30"/>
        <v>1</v>
      </c>
      <c r="P370" t="str">
        <f t="shared" si="31"/>
        <v>Valid</v>
      </c>
      <c r="Q370" t="str">
        <f>_xlfn.XLOOKUP(B370,Customers!$A:$A,Customers!$C:$C,"Not Found")</f>
        <v>East</v>
      </c>
      <c r="R370" t="str">
        <f t="shared" si="32"/>
        <v>North</v>
      </c>
      <c r="S370" t="str">
        <f t="shared" si="33"/>
        <v>Theft</v>
      </c>
      <c r="T370" t="str">
        <f t="shared" si="34"/>
        <v>Within SLA</v>
      </c>
      <c r="U370">
        <f t="shared" si="35"/>
        <v>0</v>
      </c>
    </row>
    <row r="371" spans="1:21" x14ac:dyDescent="0.3">
      <c r="A371" t="s">
        <v>1161</v>
      </c>
      <c r="B371" t="s">
        <v>1162</v>
      </c>
      <c r="C371" t="s">
        <v>1163</v>
      </c>
      <c r="D371" t="s">
        <v>182</v>
      </c>
      <c r="E371" t="s">
        <v>173</v>
      </c>
      <c r="F371">
        <v>22441.13</v>
      </c>
      <c r="G371" s="1">
        <v>45735</v>
      </c>
      <c r="H371" s="1">
        <v>45752</v>
      </c>
      <c r="I371" t="s">
        <v>19</v>
      </c>
      <c r="J371">
        <v>17</v>
      </c>
      <c r="K371">
        <v>7</v>
      </c>
      <c r="L371" t="s">
        <v>107</v>
      </c>
      <c r="M371" t="s">
        <v>94</v>
      </c>
      <c r="N371" t="s">
        <v>42</v>
      </c>
      <c r="O371">
        <f t="shared" si="30"/>
        <v>1</v>
      </c>
      <c r="P371" t="str">
        <f t="shared" si="31"/>
        <v>Valid</v>
      </c>
      <c r="Q371" t="str">
        <f>_xlfn.XLOOKUP(B371,Customers!$A:$A,Customers!$C:$C,"Not Found")</f>
        <v>Central</v>
      </c>
      <c r="R371" t="str">
        <f t="shared" si="32"/>
        <v>Central</v>
      </c>
      <c r="S371" t="str">
        <f t="shared" si="33"/>
        <v>Trip Cancellation</v>
      </c>
      <c r="T371" t="str">
        <f t="shared" si="34"/>
        <v>SLA Breach</v>
      </c>
      <c r="U371">
        <f t="shared" si="35"/>
        <v>10</v>
      </c>
    </row>
    <row r="372" spans="1:21" x14ac:dyDescent="0.3">
      <c r="A372" t="s">
        <v>1164</v>
      </c>
      <c r="B372" t="s">
        <v>1165</v>
      </c>
      <c r="C372" t="s">
        <v>1166</v>
      </c>
      <c r="D372" t="s">
        <v>53</v>
      </c>
      <c r="E372" t="s">
        <v>27</v>
      </c>
      <c r="F372">
        <v>240696.48</v>
      </c>
      <c r="G372" s="1">
        <v>45678</v>
      </c>
      <c r="I372" t="s">
        <v>40</v>
      </c>
      <c r="J372">
        <v>17</v>
      </c>
      <c r="K372">
        <v>15</v>
      </c>
      <c r="L372" t="s">
        <v>163</v>
      </c>
      <c r="M372" t="s">
        <v>55</v>
      </c>
      <c r="N372" t="s">
        <v>30</v>
      </c>
      <c r="O372">
        <f t="shared" si="30"/>
        <v>1</v>
      </c>
      <c r="P372" t="str">
        <f t="shared" si="31"/>
        <v>Valid</v>
      </c>
      <c r="Q372" t="str">
        <f>_xlfn.XLOOKUP(B372,Customers!$A:$A,Customers!$C:$C,"Not Found")</f>
        <v>Central</v>
      </c>
      <c r="R372" t="str">
        <f t="shared" si="32"/>
        <v>West</v>
      </c>
      <c r="S372" t="str">
        <f t="shared" si="33"/>
        <v>Hospitalization</v>
      </c>
      <c r="T372" t="str">
        <f t="shared" si="34"/>
        <v>SLA Breach</v>
      </c>
      <c r="U372">
        <f t="shared" si="35"/>
        <v>2</v>
      </c>
    </row>
    <row r="373" spans="1:21" x14ac:dyDescent="0.3">
      <c r="A373" t="s">
        <v>1167</v>
      </c>
      <c r="B373" t="s">
        <v>1168</v>
      </c>
      <c r="C373" t="s">
        <v>1169</v>
      </c>
      <c r="D373" t="s">
        <v>17</v>
      </c>
      <c r="E373" t="s">
        <v>74</v>
      </c>
      <c r="F373">
        <v>87499.06</v>
      </c>
      <c r="G373" s="1">
        <v>45758</v>
      </c>
      <c r="I373" t="s">
        <v>40</v>
      </c>
      <c r="J373">
        <v>12</v>
      </c>
      <c r="K373">
        <v>10</v>
      </c>
      <c r="L373" t="s">
        <v>353</v>
      </c>
      <c r="M373" t="s">
        <v>21</v>
      </c>
      <c r="N373" t="s">
        <v>30</v>
      </c>
      <c r="O373">
        <f t="shared" si="30"/>
        <v>1</v>
      </c>
      <c r="P373" t="str">
        <f t="shared" si="31"/>
        <v>Valid</v>
      </c>
      <c r="Q373" t="str">
        <f>_xlfn.XLOOKUP(B373,Customers!$A:$A,Customers!$C:$C,"Not Found")</f>
        <v>North</v>
      </c>
      <c r="R373" t="str">
        <f t="shared" si="32"/>
        <v>East</v>
      </c>
      <c r="S373" t="str">
        <f t="shared" si="33"/>
        <v>Accident</v>
      </c>
      <c r="T373" t="str">
        <f t="shared" si="34"/>
        <v>SLA Breach</v>
      </c>
      <c r="U373">
        <f t="shared" si="35"/>
        <v>2</v>
      </c>
    </row>
    <row r="374" spans="1:21" x14ac:dyDescent="0.3">
      <c r="A374" t="s">
        <v>1170</v>
      </c>
      <c r="B374" t="s">
        <v>1171</v>
      </c>
      <c r="C374" t="s">
        <v>1172</v>
      </c>
      <c r="D374" t="s">
        <v>34</v>
      </c>
      <c r="E374" t="s">
        <v>27</v>
      </c>
      <c r="F374">
        <v>602915.43999999994</v>
      </c>
      <c r="G374" s="1">
        <v>45975</v>
      </c>
      <c r="H374" s="1">
        <v>45996</v>
      </c>
      <c r="I374" t="s">
        <v>47</v>
      </c>
      <c r="J374">
        <v>21</v>
      </c>
      <c r="K374">
        <v>20</v>
      </c>
      <c r="L374" t="s">
        <v>117</v>
      </c>
      <c r="M374" t="s">
        <v>29</v>
      </c>
      <c r="N374" t="s">
        <v>42</v>
      </c>
      <c r="O374">
        <f t="shared" si="30"/>
        <v>1</v>
      </c>
      <c r="P374" t="str">
        <f t="shared" si="31"/>
        <v>Valid</v>
      </c>
      <c r="Q374" t="str">
        <f>_xlfn.XLOOKUP(B374,Customers!$A:$A,Customers!$C:$C,"Not Found")</f>
        <v>West</v>
      </c>
      <c r="R374" t="str">
        <f t="shared" si="32"/>
        <v>West</v>
      </c>
      <c r="S374" t="str">
        <f t="shared" si="33"/>
        <v>Death Benefit</v>
      </c>
      <c r="T374" t="str">
        <f t="shared" si="34"/>
        <v>SLA Breach</v>
      </c>
      <c r="U374">
        <f t="shared" si="35"/>
        <v>1</v>
      </c>
    </row>
    <row r="375" spans="1:21" x14ac:dyDescent="0.3">
      <c r="A375" t="s">
        <v>1173</v>
      </c>
      <c r="B375" t="s">
        <v>815</v>
      </c>
      <c r="C375" t="s">
        <v>816</v>
      </c>
      <c r="D375" t="s">
        <v>154</v>
      </c>
      <c r="E375" t="s">
        <v>27</v>
      </c>
      <c r="F375">
        <v>32122.02</v>
      </c>
      <c r="G375" s="1">
        <v>45927</v>
      </c>
      <c r="H375" s="1">
        <v>45929</v>
      </c>
      <c r="I375" t="s">
        <v>47</v>
      </c>
      <c r="J375">
        <v>2</v>
      </c>
      <c r="K375">
        <v>10</v>
      </c>
      <c r="L375" t="s">
        <v>300</v>
      </c>
      <c r="M375" t="s">
        <v>21</v>
      </c>
      <c r="N375" t="s">
        <v>22</v>
      </c>
      <c r="O375">
        <f t="shared" si="30"/>
        <v>1</v>
      </c>
      <c r="P375" t="str">
        <f t="shared" si="31"/>
        <v>Valid</v>
      </c>
      <c r="Q375" t="str">
        <f>_xlfn.XLOOKUP(B375,Customers!$A:$A,Customers!$C:$C,"Not Found")</f>
        <v>East</v>
      </c>
      <c r="R375" t="str">
        <f t="shared" si="32"/>
        <v>West</v>
      </c>
      <c r="S375" t="str">
        <f t="shared" si="33"/>
        <v>Vehicle Damage</v>
      </c>
      <c r="T375" t="str">
        <f t="shared" si="34"/>
        <v>Within SLA</v>
      </c>
      <c r="U375">
        <f t="shared" si="35"/>
        <v>0</v>
      </c>
    </row>
    <row r="376" spans="1:21" x14ac:dyDescent="0.3">
      <c r="A376" t="s">
        <v>1174</v>
      </c>
      <c r="B376" t="s">
        <v>246</v>
      </c>
      <c r="C376" t="s">
        <v>247</v>
      </c>
      <c r="D376" t="s">
        <v>17</v>
      </c>
      <c r="E376" t="s">
        <v>18</v>
      </c>
      <c r="F376">
        <v>21611.919999999998</v>
      </c>
      <c r="G376" s="1">
        <v>45736</v>
      </c>
      <c r="H376" s="1">
        <v>45750</v>
      </c>
      <c r="I376" t="s">
        <v>19</v>
      </c>
      <c r="J376">
        <v>14</v>
      </c>
      <c r="K376">
        <v>10</v>
      </c>
      <c r="L376" t="s">
        <v>242</v>
      </c>
      <c r="M376" t="s">
        <v>21</v>
      </c>
      <c r="N376" t="s">
        <v>30</v>
      </c>
      <c r="O376">
        <f t="shared" si="30"/>
        <v>1</v>
      </c>
      <c r="P376" t="str">
        <f t="shared" si="31"/>
        <v>Valid</v>
      </c>
      <c r="Q376" t="str">
        <f>_xlfn.XLOOKUP(B376,Customers!$A:$A,Customers!$C:$C,"Not Found")</f>
        <v>North</v>
      </c>
      <c r="R376" t="str">
        <f t="shared" si="32"/>
        <v>South</v>
      </c>
      <c r="S376" t="str">
        <f t="shared" si="33"/>
        <v>Accident</v>
      </c>
      <c r="T376" t="str">
        <f t="shared" si="34"/>
        <v>SLA Breach</v>
      </c>
      <c r="U376">
        <f t="shared" si="35"/>
        <v>4</v>
      </c>
    </row>
    <row r="377" spans="1:21" x14ac:dyDescent="0.3">
      <c r="A377" t="s">
        <v>1175</v>
      </c>
      <c r="B377" t="s">
        <v>1176</v>
      </c>
      <c r="C377" t="s">
        <v>1177</v>
      </c>
      <c r="D377" t="s">
        <v>59</v>
      </c>
      <c r="E377" t="s">
        <v>39</v>
      </c>
      <c r="F377">
        <v>67165.740000000005</v>
      </c>
      <c r="G377" s="1">
        <v>45780</v>
      </c>
      <c r="H377" s="1">
        <v>45802</v>
      </c>
      <c r="I377" t="s">
        <v>19</v>
      </c>
      <c r="J377">
        <v>22</v>
      </c>
      <c r="K377">
        <v>15</v>
      </c>
      <c r="L377" t="s">
        <v>681</v>
      </c>
      <c r="M377" t="s">
        <v>55</v>
      </c>
      <c r="N377" t="s">
        <v>42</v>
      </c>
      <c r="O377">
        <f t="shared" si="30"/>
        <v>1</v>
      </c>
      <c r="P377" t="str">
        <f t="shared" si="31"/>
        <v>Valid</v>
      </c>
      <c r="Q377" t="str">
        <f>_xlfn.XLOOKUP(B377,Customers!$A:$A,Customers!$C:$C,"Not Found")</f>
        <v>North</v>
      </c>
      <c r="R377" t="str">
        <f t="shared" si="32"/>
        <v>North</v>
      </c>
      <c r="S377" t="str">
        <f t="shared" si="33"/>
        <v>Critical Illness</v>
      </c>
      <c r="T377" t="str">
        <f t="shared" si="34"/>
        <v>SLA Breach</v>
      </c>
      <c r="U377">
        <f t="shared" si="35"/>
        <v>7</v>
      </c>
    </row>
    <row r="378" spans="1:21" x14ac:dyDescent="0.3">
      <c r="A378" t="s">
        <v>1178</v>
      </c>
      <c r="B378" t="s">
        <v>805</v>
      </c>
      <c r="C378" t="s">
        <v>1179</v>
      </c>
      <c r="D378" t="s">
        <v>59</v>
      </c>
      <c r="E378" t="s">
        <v>74</v>
      </c>
      <c r="F378">
        <v>126503.7</v>
      </c>
      <c r="G378" s="1">
        <v>45899</v>
      </c>
      <c r="H378" s="1">
        <v>45920</v>
      </c>
      <c r="I378" t="s">
        <v>19</v>
      </c>
      <c r="J378">
        <v>21</v>
      </c>
      <c r="K378">
        <v>15</v>
      </c>
      <c r="L378" t="s">
        <v>155</v>
      </c>
      <c r="M378" t="s">
        <v>55</v>
      </c>
      <c r="N378" t="s">
        <v>30</v>
      </c>
      <c r="O378">
        <f t="shared" si="30"/>
        <v>1</v>
      </c>
      <c r="P378" t="str">
        <f t="shared" si="31"/>
        <v>Valid</v>
      </c>
      <c r="Q378" t="str">
        <f>_xlfn.XLOOKUP(B378,Customers!$A:$A,Customers!$C:$C,"Not Found")</f>
        <v>East</v>
      </c>
      <c r="R378" t="str">
        <f t="shared" si="32"/>
        <v>East</v>
      </c>
      <c r="S378" t="str">
        <f t="shared" si="33"/>
        <v>Critical Illness</v>
      </c>
      <c r="T378" t="str">
        <f t="shared" si="34"/>
        <v>SLA Breach</v>
      </c>
      <c r="U378">
        <f t="shared" si="35"/>
        <v>6</v>
      </c>
    </row>
    <row r="379" spans="1:21" x14ac:dyDescent="0.3">
      <c r="A379" t="s">
        <v>1180</v>
      </c>
      <c r="B379" t="s">
        <v>1181</v>
      </c>
      <c r="C379" t="s">
        <v>1182</v>
      </c>
      <c r="D379" t="s">
        <v>59</v>
      </c>
      <c r="E379" t="s">
        <v>18</v>
      </c>
      <c r="F379">
        <v>89030.98</v>
      </c>
      <c r="G379" s="1">
        <v>45684</v>
      </c>
      <c r="H379" s="1">
        <v>45709</v>
      </c>
      <c r="I379" t="s">
        <v>19</v>
      </c>
      <c r="J379">
        <v>25</v>
      </c>
      <c r="K379">
        <v>15</v>
      </c>
      <c r="L379" t="s">
        <v>282</v>
      </c>
      <c r="M379" t="s">
        <v>55</v>
      </c>
      <c r="N379" t="s">
        <v>42</v>
      </c>
      <c r="O379">
        <f t="shared" si="30"/>
        <v>1</v>
      </c>
      <c r="P379" t="str">
        <f t="shared" si="31"/>
        <v>Valid</v>
      </c>
      <c r="Q379" t="str">
        <f>_xlfn.XLOOKUP(B379,Customers!$A:$A,Customers!$C:$C,"Not Found")</f>
        <v>North</v>
      </c>
      <c r="R379" t="str">
        <f t="shared" si="32"/>
        <v>South</v>
      </c>
      <c r="S379" t="str">
        <f t="shared" si="33"/>
        <v>Critical Illness</v>
      </c>
      <c r="T379" t="str">
        <f t="shared" si="34"/>
        <v>SLA Breach</v>
      </c>
      <c r="U379">
        <f t="shared" si="35"/>
        <v>10</v>
      </c>
    </row>
    <row r="380" spans="1:21" x14ac:dyDescent="0.3">
      <c r="A380" t="s">
        <v>1183</v>
      </c>
      <c r="B380" t="s">
        <v>1184</v>
      </c>
      <c r="C380" t="s">
        <v>1185</v>
      </c>
      <c r="D380" t="s">
        <v>154</v>
      </c>
      <c r="E380" t="s">
        <v>173</v>
      </c>
      <c r="F380">
        <v>137329.85999999999</v>
      </c>
      <c r="G380" s="1">
        <v>45898</v>
      </c>
      <c r="H380" s="1">
        <v>45920</v>
      </c>
      <c r="I380" t="s">
        <v>19</v>
      </c>
      <c r="J380">
        <v>22</v>
      </c>
      <c r="K380">
        <v>10</v>
      </c>
      <c r="L380" t="s">
        <v>590</v>
      </c>
      <c r="M380" t="s">
        <v>21</v>
      </c>
      <c r="N380" t="s">
        <v>88</v>
      </c>
      <c r="O380">
        <f t="shared" si="30"/>
        <v>1</v>
      </c>
      <c r="P380" t="str">
        <f t="shared" si="31"/>
        <v>Valid</v>
      </c>
      <c r="Q380" t="str">
        <f>_xlfn.XLOOKUP(B380,Customers!$A:$A,Customers!$C:$C,"Not Found")</f>
        <v>West</v>
      </c>
      <c r="R380" t="str">
        <f t="shared" si="32"/>
        <v>Central</v>
      </c>
      <c r="S380" t="str">
        <f t="shared" si="33"/>
        <v>Vehicle Damage</v>
      </c>
      <c r="T380" t="str">
        <f t="shared" si="34"/>
        <v>SLA Breach</v>
      </c>
      <c r="U380">
        <f t="shared" si="35"/>
        <v>12</v>
      </c>
    </row>
    <row r="381" spans="1:21" x14ac:dyDescent="0.3">
      <c r="A381" t="s">
        <v>1186</v>
      </c>
      <c r="B381" t="s">
        <v>1187</v>
      </c>
      <c r="C381" t="s">
        <v>1188</v>
      </c>
      <c r="D381" t="s">
        <v>216</v>
      </c>
      <c r="E381" t="s">
        <v>18</v>
      </c>
      <c r="F381">
        <v>121246.71</v>
      </c>
      <c r="G381" s="1">
        <v>45840</v>
      </c>
      <c r="H381" s="1">
        <v>45854</v>
      </c>
      <c r="I381" t="s">
        <v>19</v>
      </c>
      <c r="J381">
        <v>14</v>
      </c>
      <c r="K381">
        <v>15</v>
      </c>
      <c r="L381" t="s">
        <v>349</v>
      </c>
      <c r="M381" t="s">
        <v>55</v>
      </c>
      <c r="N381" t="s">
        <v>30</v>
      </c>
      <c r="O381">
        <f t="shared" si="30"/>
        <v>1</v>
      </c>
      <c r="P381" t="str">
        <f t="shared" si="31"/>
        <v>Valid</v>
      </c>
      <c r="Q381" t="str">
        <f>_xlfn.XLOOKUP(B381,Customers!$A:$A,Customers!$C:$C,"Not Found")</f>
        <v>North</v>
      </c>
      <c r="R381" t="str">
        <f t="shared" si="32"/>
        <v>South</v>
      </c>
      <c r="S381" t="str">
        <f t="shared" si="33"/>
        <v>Outpatient</v>
      </c>
      <c r="T381" t="str">
        <f t="shared" si="34"/>
        <v>Within SLA</v>
      </c>
      <c r="U381">
        <f t="shared" si="35"/>
        <v>0</v>
      </c>
    </row>
    <row r="382" spans="1:21" x14ac:dyDescent="0.3">
      <c r="A382" t="s">
        <v>1189</v>
      </c>
      <c r="B382" t="s">
        <v>1190</v>
      </c>
      <c r="C382" t="s">
        <v>1191</v>
      </c>
      <c r="D382" t="s">
        <v>59</v>
      </c>
      <c r="E382" t="s">
        <v>74</v>
      </c>
      <c r="F382">
        <v>42970.91</v>
      </c>
      <c r="G382" s="1">
        <v>45895</v>
      </c>
      <c r="I382" t="s">
        <v>64</v>
      </c>
      <c r="J382">
        <v>11</v>
      </c>
      <c r="K382">
        <v>15</v>
      </c>
      <c r="L382" t="s">
        <v>278</v>
      </c>
      <c r="M382" t="s">
        <v>55</v>
      </c>
      <c r="N382" t="s">
        <v>30</v>
      </c>
      <c r="O382">
        <f t="shared" si="30"/>
        <v>1</v>
      </c>
      <c r="P382" t="str">
        <f t="shared" si="31"/>
        <v>Valid</v>
      </c>
      <c r="Q382" t="str">
        <f>_xlfn.XLOOKUP(B382,Customers!$A:$A,Customers!$C:$C,"Not Found")</f>
        <v>West</v>
      </c>
      <c r="R382" t="str">
        <f t="shared" si="32"/>
        <v>East</v>
      </c>
      <c r="S382" t="str">
        <f t="shared" si="33"/>
        <v>Critical Illness</v>
      </c>
      <c r="T382" t="str">
        <f t="shared" si="34"/>
        <v>Within SLA</v>
      </c>
      <c r="U382">
        <f t="shared" si="35"/>
        <v>0</v>
      </c>
    </row>
    <row r="383" spans="1:21" x14ac:dyDescent="0.3">
      <c r="A383" t="s">
        <v>1192</v>
      </c>
      <c r="B383" t="s">
        <v>1193</v>
      </c>
      <c r="C383" t="s">
        <v>1194</v>
      </c>
      <c r="D383" t="s">
        <v>46</v>
      </c>
      <c r="E383" t="s">
        <v>18</v>
      </c>
      <c r="F383">
        <v>87918.11</v>
      </c>
      <c r="G383" s="1">
        <v>45659</v>
      </c>
      <c r="I383" t="s">
        <v>40</v>
      </c>
      <c r="J383">
        <v>9</v>
      </c>
      <c r="K383">
        <v>10</v>
      </c>
      <c r="L383" t="s">
        <v>606</v>
      </c>
      <c r="M383" t="s">
        <v>21</v>
      </c>
      <c r="N383" t="s">
        <v>22</v>
      </c>
      <c r="O383">
        <f t="shared" si="30"/>
        <v>1</v>
      </c>
      <c r="P383" t="str">
        <f t="shared" si="31"/>
        <v>Valid</v>
      </c>
      <c r="Q383" t="str">
        <f>_xlfn.XLOOKUP(B383,Customers!$A:$A,Customers!$C:$C,"Not Found")</f>
        <v>Central</v>
      </c>
      <c r="R383" t="str">
        <f t="shared" si="32"/>
        <v>South</v>
      </c>
      <c r="S383" t="str">
        <f t="shared" si="33"/>
        <v>Theft</v>
      </c>
      <c r="T383" t="str">
        <f t="shared" si="34"/>
        <v>Within SLA</v>
      </c>
      <c r="U383">
        <f t="shared" si="35"/>
        <v>0</v>
      </c>
    </row>
    <row r="384" spans="1:21" x14ac:dyDescent="0.3">
      <c r="A384" t="s">
        <v>1195</v>
      </c>
      <c r="B384" t="s">
        <v>1196</v>
      </c>
      <c r="C384" t="s">
        <v>1197</v>
      </c>
      <c r="D384" t="s">
        <v>17</v>
      </c>
      <c r="E384" t="s">
        <v>27</v>
      </c>
      <c r="F384">
        <v>72686</v>
      </c>
      <c r="G384" s="1">
        <v>45970</v>
      </c>
      <c r="H384" s="1">
        <v>45988</v>
      </c>
      <c r="I384" t="s">
        <v>19</v>
      </c>
      <c r="J384">
        <v>18</v>
      </c>
      <c r="K384">
        <v>10</v>
      </c>
      <c r="L384" t="s">
        <v>212</v>
      </c>
      <c r="M384" t="s">
        <v>21</v>
      </c>
      <c r="N384" t="s">
        <v>42</v>
      </c>
      <c r="O384">
        <f t="shared" si="30"/>
        <v>1</v>
      </c>
      <c r="P384" t="str">
        <f t="shared" si="31"/>
        <v>Valid</v>
      </c>
      <c r="Q384" t="str">
        <f>_xlfn.XLOOKUP(B384,Customers!$A:$A,Customers!$C:$C,"Not Found")</f>
        <v>East</v>
      </c>
      <c r="R384" t="str">
        <f t="shared" si="32"/>
        <v>West</v>
      </c>
      <c r="S384" t="str">
        <f t="shared" si="33"/>
        <v>Accident</v>
      </c>
      <c r="T384" t="str">
        <f t="shared" si="34"/>
        <v>SLA Breach</v>
      </c>
      <c r="U384">
        <f t="shared" si="35"/>
        <v>8</v>
      </c>
    </row>
    <row r="385" spans="1:21" x14ac:dyDescent="0.3">
      <c r="A385" t="s">
        <v>1198</v>
      </c>
      <c r="B385" t="s">
        <v>713</v>
      </c>
      <c r="C385" t="s">
        <v>1199</v>
      </c>
      <c r="D385" t="s">
        <v>154</v>
      </c>
      <c r="E385" t="s">
        <v>173</v>
      </c>
      <c r="F385">
        <v>148475.94</v>
      </c>
      <c r="G385" s="1">
        <v>45883</v>
      </c>
      <c r="H385" s="1">
        <v>45898</v>
      </c>
      <c r="I385" t="s">
        <v>19</v>
      </c>
      <c r="J385">
        <v>15</v>
      </c>
      <c r="K385">
        <v>10</v>
      </c>
      <c r="L385" t="s">
        <v>83</v>
      </c>
      <c r="M385" t="s">
        <v>21</v>
      </c>
      <c r="N385" t="s">
        <v>42</v>
      </c>
      <c r="O385">
        <f t="shared" si="30"/>
        <v>1</v>
      </c>
      <c r="P385" t="str">
        <f t="shared" si="31"/>
        <v>Valid</v>
      </c>
      <c r="Q385" t="str">
        <f>_xlfn.XLOOKUP(B385,Customers!$A:$A,Customers!$C:$C,"Not Found")</f>
        <v>North</v>
      </c>
      <c r="R385" t="str">
        <f t="shared" si="32"/>
        <v>Central</v>
      </c>
      <c r="S385" t="str">
        <f t="shared" si="33"/>
        <v>Vehicle Damage</v>
      </c>
      <c r="T385" t="str">
        <f t="shared" si="34"/>
        <v>SLA Breach</v>
      </c>
      <c r="U385">
        <f t="shared" si="35"/>
        <v>5</v>
      </c>
    </row>
    <row r="386" spans="1:21" x14ac:dyDescent="0.3">
      <c r="A386" t="s">
        <v>1200</v>
      </c>
      <c r="B386" t="s">
        <v>1201</v>
      </c>
      <c r="C386" t="s">
        <v>1202</v>
      </c>
      <c r="D386" t="s">
        <v>46</v>
      </c>
      <c r="E386" t="s">
        <v>18</v>
      </c>
      <c r="F386">
        <v>60253.5</v>
      </c>
      <c r="G386" s="1">
        <v>45715</v>
      </c>
      <c r="H386" s="1">
        <v>45726</v>
      </c>
      <c r="I386" t="s">
        <v>19</v>
      </c>
      <c r="J386">
        <v>11</v>
      </c>
      <c r="K386">
        <v>12</v>
      </c>
      <c r="L386" t="s">
        <v>606</v>
      </c>
      <c r="M386" t="s">
        <v>49</v>
      </c>
      <c r="N386" t="s">
        <v>30</v>
      </c>
      <c r="O386">
        <f t="shared" ref="O386:O449" si="36">COUNTIF($A:$A,A386)</f>
        <v>1</v>
      </c>
      <c r="P386" t="str">
        <f t="shared" ref="P386:P449" si="37">IF(F386="","Missing Amount","Valid")</f>
        <v>Valid</v>
      </c>
      <c r="Q386" t="str">
        <f>_xlfn.XLOOKUP(B386,Customers!$A:$A,Customers!$C:$C,"Not Found")</f>
        <v>Central</v>
      </c>
      <c r="R386" t="str">
        <f t="shared" ref="R386:R449" si="38">IF(E386="",Q386,E386)</f>
        <v>South</v>
      </c>
      <c r="S386" t="str">
        <f t="shared" ref="S386:S449" si="39">IF(D386="Hospitalisation","Hospitalization",IF(D386="Medical Emerg.","Medical Emergency",IF(D386="Property dmg","Property Damage",IF(D386="Vehicle dmg","Vehicle Damage",D386))))</f>
        <v>Theft</v>
      </c>
      <c r="T386" t="str">
        <f t="shared" ref="T386:T449" si="40">IF(J386&gt;K386,"SLA Breach","Within SLA")</f>
        <v>Within SLA</v>
      </c>
      <c r="U386">
        <f t="shared" ref="U386:U449" si="41">IF(J386&gt;K386,J386-K386,0)</f>
        <v>0</v>
      </c>
    </row>
    <row r="387" spans="1:21" x14ac:dyDescent="0.3">
      <c r="A387" t="s">
        <v>1203</v>
      </c>
      <c r="B387" t="s">
        <v>1204</v>
      </c>
      <c r="C387" t="s">
        <v>1205</v>
      </c>
      <c r="D387" t="s">
        <v>59</v>
      </c>
      <c r="E387" t="s">
        <v>39</v>
      </c>
      <c r="F387">
        <v>55231.96</v>
      </c>
      <c r="G387" s="1">
        <v>45939</v>
      </c>
      <c r="H387" s="1">
        <v>45953</v>
      </c>
      <c r="I387" t="s">
        <v>19</v>
      </c>
      <c r="J387">
        <v>14</v>
      </c>
      <c r="K387">
        <v>15</v>
      </c>
      <c r="L387" t="s">
        <v>651</v>
      </c>
      <c r="M387" t="s">
        <v>55</v>
      </c>
      <c r="N387" t="s">
        <v>30</v>
      </c>
      <c r="O387">
        <f t="shared" si="36"/>
        <v>1</v>
      </c>
      <c r="P387" t="str">
        <f t="shared" si="37"/>
        <v>Valid</v>
      </c>
      <c r="Q387" t="str">
        <f>_xlfn.XLOOKUP(B387,Customers!$A:$A,Customers!$C:$C,"Not Found")</f>
        <v>West</v>
      </c>
      <c r="R387" t="str">
        <f t="shared" si="38"/>
        <v>North</v>
      </c>
      <c r="S387" t="str">
        <f t="shared" si="39"/>
        <v>Critical Illness</v>
      </c>
      <c r="T387" t="str">
        <f t="shared" si="40"/>
        <v>Within SLA</v>
      </c>
      <c r="U387">
        <f t="shared" si="41"/>
        <v>0</v>
      </c>
    </row>
    <row r="388" spans="1:21" x14ac:dyDescent="0.3">
      <c r="A388" t="s">
        <v>1206</v>
      </c>
      <c r="B388" t="s">
        <v>1207</v>
      </c>
      <c r="C388" t="s">
        <v>1208</v>
      </c>
      <c r="D388" t="s">
        <v>46</v>
      </c>
      <c r="E388" t="s">
        <v>27</v>
      </c>
      <c r="F388">
        <v>84131.1</v>
      </c>
      <c r="G388" s="1">
        <v>45667</v>
      </c>
      <c r="H388" s="1">
        <v>45679</v>
      </c>
      <c r="I388" t="s">
        <v>19</v>
      </c>
      <c r="J388">
        <v>12</v>
      </c>
      <c r="K388">
        <v>10</v>
      </c>
      <c r="L388" t="s">
        <v>651</v>
      </c>
      <c r="M388" t="s">
        <v>21</v>
      </c>
      <c r="N388" t="s">
        <v>30</v>
      </c>
      <c r="O388">
        <f t="shared" si="36"/>
        <v>1</v>
      </c>
      <c r="P388" t="str">
        <f t="shared" si="37"/>
        <v>Valid</v>
      </c>
      <c r="Q388" t="str">
        <f>_xlfn.XLOOKUP(B388,Customers!$A:$A,Customers!$C:$C,"Not Found")</f>
        <v>East</v>
      </c>
      <c r="R388" t="str">
        <f t="shared" si="38"/>
        <v>West</v>
      </c>
      <c r="S388" t="str">
        <f t="shared" si="39"/>
        <v>Theft</v>
      </c>
      <c r="T388" t="str">
        <f t="shared" si="40"/>
        <v>SLA Breach</v>
      </c>
      <c r="U388">
        <f t="shared" si="41"/>
        <v>2</v>
      </c>
    </row>
    <row r="389" spans="1:21" x14ac:dyDescent="0.3">
      <c r="A389" t="s">
        <v>1209</v>
      </c>
      <c r="B389" t="s">
        <v>1210</v>
      </c>
      <c r="C389" t="s">
        <v>1211</v>
      </c>
      <c r="D389" t="s">
        <v>17</v>
      </c>
      <c r="E389" t="s">
        <v>39</v>
      </c>
      <c r="F389">
        <v>162934.53</v>
      </c>
      <c r="G389" s="1">
        <v>45713</v>
      </c>
      <c r="I389" t="s">
        <v>40</v>
      </c>
      <c r="J389">
        <v>6</v>
      </c>
      <c r="K389">
        <v>10</v>
      </c>
      <c r="L389" t="s">
        <v>48</v>
      </c>
      <c r="M389" t="s">
        <v>21</v>
      </c>
      <c r="N389" t="s">
        <v>30</v>
      </c>
      <c r="O389">
        <f t="shared" si="36"/>
        <v>1</v>
      </c>
      <c r="P389" t="str">
        <f t="shared" si="37"/>
        <v>Valid</v>
      </c>
      <c r="Q389" t="str">
        <f>_xlfn.XLOOKUP(B389,Customers!$A:$A,Customers!$C:$C,"Not Found")</f>
        <v>Central</v>
      </c>
      <c r="R389" t="str">
        <f t="shared" si="38"/>
        <v>North</v>
      </c>
      <c r="S389" t="str">
        <f t="shared" si="39"/>
        <v>Accident</v>
      </c>
      <c r="T389" t="str">
        <f t="shared" si="40"/>
        <v>Within SLA</v>
      </c>
      <c r="U389">
        <f t="shared" si="41"/>
        <v>0</v>
      </c>
    </row>
    <row r="390" spans="1:21" x14ac:dyDescent="0.3">
      <c r="A390" t="s">
        <v>1212</v>
      </c>
      <c r="B390" t="s">
        <v>1213</v>
      </c>
      <c r="C390" t="s">
        <v>1214</v>
      </c>
      <c r="D390" t="s">
        <v>102</v>
      </c>
      <c r="E390" t="s">
        <v>39</v>
      </c>
      <c r="F390">
        <v>263541.55</v>
      </c>
      <c r="G390" s="1">
        <v>45922</v>
      </c>
      <c r="H390" s="1">
        <v>45945</v>
      </c>
      <c r="I390" t="s">
        <v>47</v>
      </c>
      <c r="J390">
        <v>23</v>
      </c>
      <c r="K390">
        <v>20</v>
      </c>
      <c r="L390" t="s">
        <v>208</v>
      </c>
      <c r="M390" t="s">
        <v>29</v>
      </c>
      <c r="N390" t="s">
        <v>30</v>
      </c>
      <c r="O390">
        <f t="shared" si="36"/>
        <v>1</v>
      </c>
      <c r="P390" t="str">
        <f t="shared" si="37"/>
        <v>Valid</v>
      </c>
      <c r="Q390" t="str">
        <f>_xlfn.XLOOKUP(B390,Customers!$A:$A,Customers!$C:$C,"Not Found")</f>
        <v>East</v>
      </c>
      <c r="R390" t="str">
        <f t="shared" si="38"/>
        <v>North</v>
      </c>
      <c r="S390" t="str">
        <f t="shared" si="39"/>
        <v>Maturity</v>
      </c>
      <c r="T390" t="str">
        <f t="shared" si="40"/>
        <v>SLA Breach</v>
      </c>
      <c r="U390">
        <f t="shared" si="41"/>
        <v>3</v>
      </c>
    </row>
    <row r="391" spans="1:21" x14ac:dyDescent="0.3">
      <c r="A391" t="s">
        <v>1215</v>
      </c>
      <c r="B391" t="s">
        <v>1216</v>
      </c>
      <c r="C391" t="s">
        <v>1217</v>
      </c>
      <c r="D391" t="s">
        <v>154</v>
      </c>
      <c r="E391" t="s">
        <v>27</v>
      </c>
      <c r="F391">
        <v>95787.54</v>
      </c>
      <c r="G391" s="1">
        <v>45940</v>
      </c>
      <c r="I391" t="s">
        <v>64</v>
      </c>
      <c r="J391">
        <v>5</v>
      </c>
      <c r="K391">
        <v>10</v>
      </c>
      <c r="L391" t="s">
        <v>75</v>
      </c>
      <c r="M391" t="s">
        <v>21</v>
      </c>
      <c r="N391" t="s">
        <v>30</v>
      </c>
      <c r="O391">
        <f t="shared" si="36"/>
        <v>1</v>
      </c>
      <c r="P391" t="str">
        <f t="shared" si="37"/>
        <v>Valid</v>
      </c>
      <c r="Q391" t="str">
        <f>_xlfn.XLOOKUP(B391,Customers!$A:$A,Customers!$C:$C,"Not Found")</f>
        <v>South</v>
      </c>
      <c r="R391" t="str">
        <f t="shared" si="38"/>
        <v>West</v>
      </c>
      <c r="S391" t="str">
        <f t="shared" si="39"/>
        <v>Vehicle Damage</v>
      </c>
      <c r="T391" t="str">
        <f t="shared" si="40"/>
        <v>Within SLA</v>
      </c>
      <c r="U391">
        <f t="shared" si="41"/>
        <v>0</v>
      </c>
    </row>
    <row r="392" spans="1:21" x14ac:dyDescent="0.3">
      <c r="A392" t="s">
        <v>1218</v>
      </c>
      <c r="B392" t="s">
        <v>1219</v>
      </c>
      <c r="C392" t="s">
        <v>1220</v>
      </c>
      <c r="D392" t="s">
        <v>154</v>
      </c>
      <c r="E392" t="s">
        <v>39</v>
      </c>
      <c r="F392">
        <v>66505.31</v>
      </c>
      <c r="G392" s="1">
        <v>45690</v>
      </c>
      <c r="I392" t="s">
        <v>64</v>
      </c>
      <c r="J392">
        <v>18</v>
      </c>
      <c r="K392">
        <v>10</v>
      </c>
      <c r="L392" t="s">
        <v>60</v>
      </c>
      <c r="M392" t="s">
        <v>21</v>
      </c>
      <c r="N392" t="s">
        <v>88</v>
      </c>
      <c r="O392">
        <f t="shared" si="36"/>
        <v>1</v>
      </c>
      <c r="P392" t="str">
        <f t="shared" si="37"/>
        <v>Valid</v>
      </c>
      <c r="Q392" t="str">
        <f>_xlfn.XLOOKUP(B392,Customers!$A:$A,Customers!$C:$C,"Not Found")</f>
        <v>North</v>
      </c>
      <c r="R392" t="str">
        <f t="shared" si="38"/>
        <v>North</v>
      </c>
      <c r="S392" t="str">
        <f t="shared" si="39"/>
        <v>Vehicle Damage</v>
      </c>
      <c r="T392" t="str">
        <f t="shared" si="40"/>
        <v>SLA Breach</v>
      </c>
      <c r="U392">
        <f t="shared" si="41"/>
        <v>8</v>
      </c>
    </row>
    <row r="393" spans="1:21" x14ac:dyDescent="0.3">
      <c r="A393" t="s">
        <v>1221</v>
      </c>
      <c r="B393" t="s">
        <v>1222</v>
      </c>
      <c r="C393" t="s">
        <v>1223</v>
      </c>
      <c r="D393" t="s">
        <v>102</v>
      </c>
      <c r="E393" t="s">
        <v>39</v>
      </c>
      <c r="F393">
        <v>291836.90999999997</v>
      </c>
      <c r="G393" s="1">
        <v>45884</v>
      </c>
      <c r="H393" s="1">
        <v>45900</v>
      </c>
      <c r="I393" t="s">
        <v>19</v>
      </c>
      <c r="J393">
        <v>16</v>
      </c>
      <c r="K393">
        <v>20</v>
      </c>
      <c r="L393" t="s">
        <v>107</v>
      </c>
      <c r="M393" t="s">
        <v>29</v>
      </c>
      <c r="N393" t="s">
        <v>30</v>
      </c>
      <c r="O393">
        <f t="shared" si="36"/>
        <v>1</v>
      </c>
      <c r="P393" t="str">
        <f t="shared" si="37"/>
        <v>Valid</v>
      </c>
      <c r="Q393" t="str">
        <f>_xlfn.XLOOKUP(B393,Customers!$A:$A,Customers!$C:$C,"Not Found")</f>
        <v>North</v>
      </c>
      <c r="R393" t="str">
        <f t="shared" si="38"/>
        <v>North</v>
      </c>
      <c r="S393" t="str">
        <f t="shared" si="39"/>
        <v>Maturity</v>
      </c>
      <c r="T393" t="str">
        <f t="shared" si="40"/>
        <v>Within SLA</v>
      </c>
      <c r="U393">
        <f t="shared" si="41"/>
        <v>0</v>
      </c>
    </row>
    <row r="394" spans="1:21" x14ac:dyDescent="0.3">
      <c r="A394" t="s">
        <v>1224</v>
      </c>
      <c r="B394" t="s">
        <v>1225</v>
      </c>
      <c r="C394" t="s">
        <v>1226</v>
      </c>
      <c r="D394" t="s">
        <v>46</v>
      </c>
      <c r="E394" t="s">
        <v>18</v>
      </c>
      <c r="F394">
        <v>232573.57</v>
      </c>
      <c r="G394" s="1">
        <v>45928</v>
      </c>
      <c r="H394" s="1">
        <v>45946</v>
      </c>
      <c r="I394" t="s">
        <v>19</v>
      </c>
      <c r="J394">
        <v>18</v>
      </c>
      <c r="K394">
        <v>12</v>
      </c>
      <c r="L394" t="s">
        <v>331</v>
      </c>
      <c r="M394" t="s">
        <v>49</v>
      </c>
      <c r="N394" t="s">
        <v>42</v>
      </c>
      <c r="O394">
        <f t="shared" si="36"/>
        <v>1</v>
      </c>
      <c r="P394" t="str">
        <f t="shared" si="37"/>
        <v>Valid</v>
      </c>
      <c r="Q394" t="str">
        <f>_xlfn.XLOOKUP(B394,Customers!$A:$A,Customers!$C:$C,"Not Found")</f>
        <v>West</v>
      </c>
      <c r="R394" t="str">
        <f t="shared" si="38"/>
        <v>South</v>
      </c>
      <c r="S394" t="str">
        <f t="shared" si="39"/>
        <v>Theft</v>
      </c>
      <c r="T394" t="str">
        <f t="shared" si="40"/>
        <v>SLA Breach</v>
      </c>
      <c r="U394">
        <f t="shared" si="41"/>
        <v>6</v>
      </c>
    </row>
    <row r="395" spans="1:21" x14ac:dyDescent="0.3">
      <c r="A395" t="s">
        <v>1227</v>
      </c>
      <c r="B395" t="s">
        <v>168</v>
      </c>
      <c r="C395" t="s">
        <v>1228</v>
      </c>
      <c r="D395" t="s">
        <v>69</v>
      </c>
      <c r="E395" t="s">
        <v>74</v>
      </c>
      <c r="F395">
        <v>118142.36</v>
      </c>
      <c r="G395" s="1">
        <v>45690</v>
      </c>
      <c r="H395" s="1">
        <v>45705</v>
      </c>
      <c r="I395" t="s">
        <v>19</v>
      </c>
      <c r="J395">
        <v>15</v>
      </c>
      <c r="K395">
        <v>12</v>
      </c>
      <c r="L395" t="s">
        <v>491</v>
      </c>
      <c r="M395" t="s">
        <v>49</v>
      </c>
      <c r="N395" t="s">
        <v>30</v>
      </c>
      <c r="O395">
        <f t="shared" si="36"/>
        <v>1</v>
      </c>
      <c r="P395" t="str">
        <f t="shared" si="37"/>
        <v>Valid</v>
      </c>
      <c r="Q395" t="str">
        <f>_xlfn.XLOOKUP(B395,Customers!$A:$A,Customers!$C:$C,"Not Found")</f>
        <v>North</v>
      </c>
      <c r="R395" t="str">
        <f t="shared" si="38"/>
        <v>East</v>
      </c>
      <c r="S395" t="str">
        <f t="shared" si="39"/>
        <v>Property Damage</v>
      </c>
      <c r="T395" t="str">
        <f t="shared" si="40"/>
        <v>SLA Breach</v>
      </c>
      <c r="U395">
        <f t="shared" si="41"/>
        <v>3</v>
      </c>
    </row>
    <row r="396" spans="1:21" x14ac:dyDescent="0.3">
      <c r="A396" t="s">
        <v>1229</v>
      </c>
      <c r="B396" t="s">
        <v>1230</v>
      </c>
      <c r="C396" t="s">
        <v>1231</v>
      </c>
      <c r="D396" t="s">
        <v>102</v>
      </c>
      <c r="E396" t="s">
        <v>173</v>
      </c>
      <c r="F396">
        <v>225004.16</v>
      </c>
      <c r="G396" s="1">
        <v>45682</v>
      </c>
      <c r="H396" s="1">
        <v>45708</v>
      </c>
      <c r="I396" t="s">
        <v>19</v>
      </c>
      <c r="J396">
        <v>26</v>
      </c>
      <c r="K396">
        <v>20</v>
      </c>
      <c r="L396" t="s">
        <v>208</v>
      </c>
      <c r="M396" t="s">
        <v>29</v>
      </c>
      <c r="N396" t="s">
        <v>30</v>
      </c>
      <c r="O396">
        <f t="shared" si="36"/>
        <v>1</v>
      </c>
      <c r="P396" t="str">
        <f t="shared" si="37"/>
        <v>Valid</v>
      </c>
      <c r="Q396" t="str">
        <f>_xlfn.XLOOKUP(B396,Customers!$A:$A,Customers!$C:$C,"Not Found")</f>
        <v>Central</v>
      </c>
      <c r="R396" t="str">
        <f t="shared" si="38"/>
        <v>Central</v>
      </c>
      <c r="S396" t="str">
        <f t="shared" si="39"/>
        <v>Maturity</v>
      </c>
      <c r="T396" t="str">
        <f t="shared" si="40"/>
        <v>SLA Breach</v>
      </c>
      <c r="U396">
        <f t="shared" si="41"/>
        <v>6</v>
      </c>
    </row>
    <row r="397" spans="1:21" x14ac:dyDescent="0.3">
      <c r="A397" t="s">
        <v>1232</v>
      </c>
      <c r="B397" t="s">
        <v>1233</v>
      </c>
      <c r="C397" t="s">
        <v>1234</v>
      </c>
      <c r="D397" t="s">
        <v>69</v>
      </c>
      <c r="E397" t="s">
        <v>18</v>
      </c>
      <c r="F397">
        <v>79390.94</v>
      </c>
      <c r="G397" s="1">
        <v>45734</v>
      </c>
      <c r="H397" s="1">
        <v>45750</v>
      </c>
      <c r="I397" t="s">
        <v>19</v>
      </c>
      <c r="J397">
        <v>16</v>
      </c>
      <c r="K397">
        <v>12</v>
      </c>
      <c r="L397" t="s">
        <v>83</v>
      </c>
      <c r="M397" t="s">
        <v>49</v>
      </c>
      <c r="N397" t="s">
        <v>30</v>
      </c>
      <c r="O397">
        <f t="shared" si="36"/>
        <v>1</v>
      </c>
      <c r="P397" t="str">
        <f t="shared" si="37"/>
        <v>Valid</v>
      </c>
      <c r="Q397" t="str">
        <f>_xlfn.XLOOKUP(B397,Customers!$A:$A,Customers!$C:$C,"Not Found")</f>
        <v>South</v>
      </c>
      <c r="R397" t="str">
        <f t="shared" si="38"/>
        <v>South</v>
      </c>
      <c r="S397" t="str">
        <f t="shared" si="39"/>
        <v>Property Damage</v>
      </c>
      <c r="T397" t="str">
        <f t="shared" si="40"/>
        <v>SLA Breach</v>
      </c>
      <c r="U397">
        <f t="shared" si="41"/>
        <v>4</v>
      </c>
    </row>
    <row r="398" spans="1:21" x14ac:dyDescent="0.3">
      <c r="A398" t="s">
        <v>1235</v>
      </c>
      <c r="B398" t="s">
        <v>1236</v>
      </c>
      <c r="C398" t="s">
        <v>1237</v>
      </c>
      <c r="D398" t="s">
        <v>92</v>
      </c>
      <c r="E398" t="s">
        <v>18</v>
      </c>
      <c r="F398">
        <v>24571.599999999999</v>
      </c>
      <c r="G398" s="1">
        <v>45731</v>
      </c>
      <c r="H398" s="1">
        <v>45745</v>
      </c>
      <c r="I398" t="s">
        <v>19</v>
      </c>
      <c r="J398">
        <v>14</v>
      </c>
      <c r="K398">
        <v>7</v>
      </c>
      <c r="L398" t="s">
        <v>166</v>
      </c>
      <c r="M398" t="s">
        <v>94</v>
      </c>
      <c r="N398" t="s">
        <v>42</v>
      </c>
      <c r="O398">
        <f t="shared" si="36"/>
        <v>1</v>
      </c>
      <c r="P398" t="str">
        <f t="shared" si="37"/>
        <v>Valid</v>
      </c>
      <c r="Q398" t="str">
        <f>_xlfn.XLOOKUP(B398,Customers!$A:$A,Customers!$C:$C,"Not Found")</f>
        <v>North</v>
      </c>
      <c r="R398" t="str">
        <f t="shared" si="38"/>
        <v>South</v>
      </c>
      <c r="S398" t="str">
        <f t="shared" si="39"/>
        <v>Baggage Loss</v>
      </c>
      <c r="T398" t="str">
        <f t="shared" si="40"/>
        <v>SLA Breach</v>
      </c>
      <c r="U398">
        <f t="shared" si="41"/>
        <v>7</v>
      </c>
    </row>
    <row r="399" spans="1:21" x14ac:dyDescent="0.3">
      <c r="A399" t="s">
        <v>1238</v>
      </c>
      <c r="B399" t="s">
        <v>1239</v>
      </c>
      <c r="C399" t="s">
        <v>1240</v>
      </c>
      <c r="D399" t="s">
        <v>17</v>
      </c>
      <c r="E399" t="s">
        <v>27</v>
      </c>
      <c r="F399">
        <v>41452.980000000003</v>
      </c>
      <c r="G399" s="1">
        <v>45733</v>
      </c>
      <c r="H399" s="1">
        <v>45751</v>
      </c>
      <c r="I399" t="s">
        <v>19</v>
      </c>
      <c r="J399">
        <v>18</v>
      </c>
      <c r="K399">
        <v>10</v>
      </c>
      <c r="L399" t="s">
        <v>491</v>
      </c>
      <c r="M399" t="s">
        <v>21</v>
      </c>
      <c r="N399" t="s">
        <v>42</v>
      </c>
      <c r="O399">
        <f t="shared" si="36"/>
        <v>1</v>
      </c>
      <c r="P399" t="str">
        <f t="shared" si="37"/>
        <v>Valid</v>
      </c>
      <c r="Q399" t="str">
        <f>_xlfn.XLOOKUP(B399,Customers!$A:$A,Customers!$C:$C,"Not Found")</f>
        <v>North</v>
      </c>
      <c r="R399" t="str">
        <f t="shared" si="38"/>
        <v>West</v>
      </c>
      <c r="S399" t="str">
        <f t="shared" si="39"/>
        <v>Accident</v>
      </c>
      <c r="T399" t="str">
        <f t="shared" si="40"/>
        <v>SLA Breach</v>
      </c>
      <c r="U399">
        <f t="shared" si="41"/>
        <v>8</v>
      </c>
    </row>
    <row r="400" spans="1:21" x14ac:dyDescent="0.3">
      <c r="A400" t="s">
        <v>1241</v>
      </c>
      <c r="B400" t="s">
        <v>1242</v>
      </c>
      <c r="C400" t="s">
        <v>1243</v>
      </c>
      <c r="D400" t="s">
        <v>116</v>
      </c>
      <c r="E400" t="s">
        <v>27</v>
      </c>
      <c r="F400">
        <v>25701.51</v>
      </c>
      <c r="G400" s="1">
        <v>45922</v>
      </c>
      <c r="I400" t="s">
        <v>64</v>
      </c>
      <c r="J400">
        <v>8</v>
      </c>
      <c r="K400">
        <v>7</v>
      </c>
      <c r="L400" t="s">
        <v>561</v>
      </c>
      <c r="M400" t="s">
        <v>94</v>
      </c>
      <c r="N400" t="s">
        <v>30</v>
      </c>
      <c r="O400">
        <f t="shared" si="36"/>
        <v>1</v>
      </c>
      <c r="P400" t="str">
        <f t="shared" si="37"/>
        <v>Valid</v>
      </c>
      <c r="Q400" t="str">
        <f>_xlfn.XLOOKUP(B400,Customers!$A:$A,Customers!$C:$C,"Not Found")</f>
        <v>North</v>
      </c>
      <c r="R400" t="str">
        <f t="shared" si="38"/>
        <v>West</v>
      </c>
      <c r="S400" t="str">
        <f t="shared" si="39"/>
        <v>Medical Emergency</v>
      </c>
      <c r="T400" t="str">
        <f t="shared" si="40"/>
        <v>SLA Breach</v>
      </c>
      <c r="U400">
        <f t="shared" si="41"/>
        <v>1</v>
      </c>
    </row>
    <row r="401" spans="1:21" x14ac:dyDescent="0.3">
      <c r="A401" t="s">
        <v>1244</v>
      </c>
      <c r="B401" t="s">
        <v>1245</v>
      </c>
      <c r="C401" t="s">
        <v>1246</v>
      </c>
      <c r="D401" t="s">
        <v>26</v>
      </c>
      <c r="E401" t="s">
        <v>18</v>
      </c>
      <c r="F401">
        <v>311696.96000000002</v>
      </c>
      <c r="G401" s="1">
        <v>45726</v>
      </c>
      <c r="H401" s="1">
        <v>45745</v>
      </c>
      <c r="I401" t="s">
        <v>19</v>
      </c>
      <c r="J401">
        <v>19</v>
      </c>
      <c r="K401">
        <v>20</v>
      </c>
      <c r="L401" t="s">
        <v>93</v>
      </c>
      <c r="M401" t="s">
        <v>29</v>
      </c>
      <c r="N401" t="s">
        <v>22</v>
      </c>
      <c r="O401">
        <f t="shared" si="36"/>
        <v>1</v>
      </c>
      <c r="P401" t="str">
        <f t="shared" si="37"/>
        <v>Valid</v>
      </c>
      <c r="Q401" t="str">
        <f>_xlfn.XLOOKUP(B401,Customers!$A:$A,Customers!$C:$C,"Not Found")</f>
        <v>Central</v>
      </c>
      <c r="R401" t="str">
        <f t="shared" si="38"/>
        <v>South</v>
      </c>
      <c r="S401" t="str">
        <f t="shared" si="39"/>
        <v>Disability</v>
      </c>
      <c r="T401" t="str">
        <f t="shared" si="40"/>
        <v>Within SLA</v>
      </c>
      <c r="U401">
        <f t="shared" si="41"/>
        <v>0</v>
      </c>
    </row>
    <row r="402" spans="1:21" x14ac:dyDescent="0.3">
      <c r="A402" t="s">
        <v>1247</v>
      </c>
      <c r="B402" t="s">
        <v>1248</v>
      </c>
      <c r="C402" t="s">
        <v>1249</v>
      </c>
      <c r="D402" t="s">
        <v>53</v>
      </c>
      <c r="E402" t="s">
        <v>27</v>
      </c>
      <c r="F402">
        <v>102415.25</v>
      </c>
      <c r="G402" s="1">
        <v>45835</v>
      </c>
      <c r="I402" t="s">
        <v>40</v>
      </c>
      <c r="J402">
        <v>21</v>
      </c>
      <c r="K402">
        <v>15</v>
      </c>
      <c r="L402" t="s">
        <v>75</v>
      </c>
      <c r="M402" t="s">
        <v>55</v>
      </c>
      <c r="N402" t="s">
        <v>30</v>
      </c>
      <c r="O402">
        <f t="shared" si="36"/>
        <v>1</v>
      </c>
      <c r="P402" t="str">
        <f t="shared" si="37"/>
        <v>Valid</v>
      </c>
      <c r="Q402" t="str">
        <f>_xlfn.XLOOKUP(B402,Customers!$A:$A,Customers!$C:$C,"Not Found")</f>
        <v>East</v>
      </c>
      <c r="R402" t="str">
        <f t="shared" si="38"/>
        <v>West</v>
      </c>
      <c r="S402" t="str">
        <f t="shared" si="39"/>
        <v>Hospitalization</v>
      </c>
      <c r="T402" t="str">
        <f t="shared" si="40"/>
        <v>SLA Breach</v>
      </c>
      <c r="U402">
        <f t="shared" si="41"/>
        <v>6</v>
      </c>
    </row>
    <row r="403" spans="1:21" x14ac:dyDescent="0.3">
      <c r="A403" t="s">
        <v>1250</v>
      </c>
      <c r="B403" t="s">
        <v>1251</v>
      </c>
      <c r="C403" t="s">
        <v>1252</v>
      </c>
      <c r="D403" t="s">
        <v>46</v>
      </c>
      <c r="E403" t="s">
        <v>27</v>
      </c>
      <c r="F403">
        <v>34260.730000000003</v>
      </c>
      <c r="G403" s="1">
        <v>45769</v>
      </c>
      <c r="H403" s="1">
        <v>45780</v>
      </c>
      <c r="I403" t="s">
        <v>19</v>
      </c>
      <c r="J403">
        <v>11</v>
      </c>
      <c r="K403">
        <v>10</v>
      </c>
      <c r="L403" t="s">
        <v>79</v>
      </c>
      <c r="M403" t="s">
        <v>21</v>
      </c>
      <c r="N403" t="s">
        <v>30</v>
      </c>
      <c r="O403">
        <f t="shared" si="36"/>
        <v>1</v>
      </c>
      <c r="P403" t="str">
        <f t="shared" si="37"/>
        <v>Valid</v>
      </c>
      <c r="Q403" t="str">
        <f>_xlfn.XLOOKUP(B403,Customers!$A:$A,Customers!$C:$C,"Not Found")</f>
        <v>West</v>
      </c>
      <c r="R403" t="str">
        <f t="shared" si="38"/>
        <v>West</v>
      </c>
      <c r="S403" t="str">
        <f t="shared" si="39"/>
        <v>Theft</v>
      </c>
      <c r="T403" t="str">
        <f t="shared" si="40"/>
        <v>SLA Breach</v>
      </c>
      <c r="U403">
        <f t="shared" si="41"/>
        <v>1</v>
      </c>
    </row>
    <row r="404" spans="1:21" x14ac:dyDescent="0.3">
      <c r="A404" t="s">
        <v>1253</v>
      </c>
      <c r="B404" t="s">
        <v>778</v>
      </c>
      <c r="C404" t="s">
        <v>779</v>
      </c>
      <c r="D404" t="s">
        <v>1254</v>
      </c>
      <c r="E404" t="s">
        <v>18</v>
      </c>
      <c r="F404">
        <v>83689.440000000002</v>
      </c>
      <c r="G404" s="1">
        <v>45764</v>
      </c>
      <c r="I404" t="s">
        <v>40</v>
      </c>
      <c r="J404">
        <v>17</v>
      </c>
      <c r="K404">
        <v>12</v>
      </c>
      <c r="L404" t="s">
        <v>704</v>
      </c>
      <c r="M404" t="s">
        <v>49</v>
      </c>
      <c r="N404" t="s">
        <v>42</v>
      </c>
      <c r="O404">
        <f t="shared" si="36"/>
        <v>1</v>
      </c>
      <c r="P404" t="str">
        <f t="shared" si="37"/>
        <v>Valid</v>
      </c>
      <c r="Q404" t="str">
        <f>_xlfn.XLOOKUP(B404,Customers!$A:$A,Customers!$C:$C,"Not Found")</f>
        <v>North</v>
      </c>
      <c r="R404" t="str">
        <f t="shared" si="38"/>
        <v>South</v>
      </c>
      <c r="S404" t="str">
        <f t="shared" si="39"/>
        <v>Property Damage</v>
      </c>
      <c r="T404" t="str">
        <f t="shared" si="40"/>
        <v>SLA Breach</v>
      </c>
      <c r="U404">
        <f t="shared" si="41"/>
        <v>5</v>
      </c>
    </row>
    <row r="405" spans="1:21" x14ac:dyDescent="0.3">
      <c r="A405" t="s">
        <v>1255</v>
      </c>
      <c r="B405" t="s">
        <v>1256</v>
      </c>
      <c r="C405" t="s">
        <v>1257</v>
      </c>
      <c r="D405" t="s">
        <v>154</v>
      </c>
      <c r="E405" t="s">
        <v>39</v>
      </c>
      <c r="F405">
        <v>51050.36</v>
      </c>
      <c r="G405" s="1">
        <v>45961</v>
      </c>
      <c r="H405" s="1">
        <v>45968</v>
      </c>
      <c r="I405" t="s">
        <v>19</v>
      </c>
      <c r="J405">
        <v>7</v>
      </c>
      <c r="K405">
        <v>10</v>
      </c>
      <c r="L405" t="s">
        <v>366</v>
      </c>
      <c r="M405" t="s">
        <v>21</v>
      </c>
      <c r="N405" t="s">
        <v>30</v>
      </c>
      <c r="O405">
        <f t="shared" si="36"/>
        <v>1</v>
      </c>
      <c r="P405" t="str">
        <f t="shared" si="37"/>
        <v>Valid</v>
      </c>
      <c r="Q405" t="str">
        <f>_xlfn.XLOOKUP(B405,Customers!$A:$A,Customers!$C:$C,"Not Found")</f>
        <v>West</v>
      </c>
      <c r="R405" t="str">
        <f t="shared" si="38"/>
        <v>North</v>
      </c>
      <c r="S405" t="str">
        <f t="shared" si="39"/>
        <v>Vehicle Damage</v>
      </c>
      <c r="T405" t="str">
        <f t="shared" si="40"/>
        <v>Within SLA</v>
      </c>
      <c r="U405">
        <f t="shared" si="41"/>
        <v>0</v>
      </c>
    </row>
    <row r="406" spans="1:21" x14ac:dyDescent="0.3">
      <c r="A406" t="s">
        <v>1258</v>
      </c>
      <c r="B406" t="s">
        <v>1259</v>
      </c>
      <c r="C406" t="s">
        <v>1260</v>
      </c>
      <c r="D406" t="s">
        <v>92</v>
      </c>
      <c r="E406" t="s">
        <v>27</v>
      </c>
      <c r="F406">
        <v>18265.7</v>
      </c>
      <c r="G406" s="1">
        <v>45764</v>
      </c>
      <c r="H406" s="1">
        <v>45777</v>
      </c>
      <c r="I406" t="s">
        <v>19</v>
      </c>
      <c r="J406">
        <v>13</v>
      </c>
      <c r="K406">
        <v>7</v>
      </c>
      <c r="L406" t="s">
        <v>548</v>
      </c>
      <c r="M406" t="s">
        <v>94</v>
      </c>
      <c r="N406" t="s">
        <v>42</v>
      </c>
      <c r="O406">
        <f t="shared" si="36"/>
        <v>1</v>
      </c>
      <c r="P406" t="str">
        <f t="shared" si="37"/>
        <v>Valid</v>
      </c>
      <c r="Q406" t="str">
        <f>_xlfn.XLOOKUP(B406,Customers!$A:$A,Customers!$C:$C,"Not Found")</f>
        <v>North</v>
      </c>
      <c r="R406" t="str">
        <f t="shared" si="38"/>
        <v>West</v>
      </c>
      <c r="S406" t="str">
        <f t="shared" si="39"/>
        <v>Baggage Loss</v>
      </c>
      <c r="T406" t="str">
        <f t="shared" si="40"/>
        <v>SLA Breach</v>
      </c>
      <c r="U406">
        <f t="shared" si="41"/>
        <v>6</v>
      </c>
    </row>
    <row r="407" spans="1:21" x14ac:dyDescent="0.3">
      <c r="A407" t="s">
        <v>1261</v>
      </c>
      <c r="B407" t="s">
        <v>1262</v>
      </c>
      <c r="C407" t="s">
        <v>1263</v>
      </c>
      <c r="D407" t="s">
        <v>1264</v>
      </c>
      <c r="E407" t="s">
        <v>18</v>
      </c>
      <c r="F407">
        <v>58325.23</v>
      </c>
      <c r="G407" s="1">
        <v>45732</v>
      </c>
      <c r="H407" s="1">
        <v>45745</v>
      </c>
      <c r="I407" t="s">
        <v>19</v>
      </c>
      <c r="J407">
        <v>13</v>
      </c>
      <c r="K407">
        <v>15</v>
      </c>
      <c r="L407" t="s">
        <v>112</v>
      </c>
      <c r="M407" t="s">
        <v>55</v>
      </c>
      <c r="N407" t="s">
        <v>22</v>
      </c>
      <c r="O407">
        <f t="shared" si="36"/>
        <v>1</v>
      </c>
      <c r="P407" t="str">
        <f t="shared" si="37"/>
        <v>Valid</v>
      </c>
      <c r="Q407" t="str">
        <f>_xlfn.XLOOKUP(B407,Customers!$A:$A,Customers!$C:$C,"Not Found")</f>
        <v>Central</v>
      </c>
      <c r="R407" t="str">
        <f t="shared" si="38"/>
        <v>South</v>
      </c>
      <c r="S407" t="str">
        <f t="shared" si="39"/>
        <v>hospitalization</v>
      </c>
      <c r="T407" t="str">
        <f t="shared" si="40"/>
        <v>Within SLA</v>
      </c>
      <c r="U407">
        <f t="shared" si="41"/>
        <v>0</v>
      </c>
    </row>
    <row r="408" spans="1:21" x14ac:dyDescent="0.3">
      <c r="A408" t="s">
        <v>1265</v>
      </c>
      <c r="B408" t="s">
        <v>1266</v>
      </c>
      <c r="C408" t="s">
        <v>1267</v>
      </c>
      <c r="D408" t="s">
        <v>216</v>
      </c>
      <c r="E408" t="s">
        <v>18</v>
      </c>
      <c r="F408">
        <v>152646.82999999999</v>
      </c>
      <c r="G408" s="1">
        <v>45734</v>
      </c>
      <c r="H408" s="1">
        <v>45747</v>
      </c>
      <c r="I408" t="s">
        <v>19</v>
      </c>
      <c r="J408">
        <v>13</v>
      </c>
      <c r="K408">
        <v>15</v>
      </c>
      <c r="L408" t="s">
        <v>60</v>
      </c>
      <c r="M408" t="s">
        <v>55</v>
      </c>
      <c r="N408" t="s">
        <v>42</v>
      </c>
      <c r="O408">
        <f t="shared" si="36"/>
        <v>1</v>
      </c>
      <c r="P408" t="str">
        <f t="shared" si="37"/>
        <v>Valid</v>
      </c>
      <c r="Q408" t="str">
        <f>_xlfn.XLOOKUP(B408,Customers!$A:$A,Customers!$C:$C,"Not Found")</f>
        <v>West</v>
      </c>
      <c r="R408" t="str">
        <f t="shared" si="38"/>
        <v>South</v>
      </c>
      <c r="S408" t="str">
        <f t="shared" si="39"/>
        <v>Outpatient</v>
      </c>
      <c r="T408" t="str">
        <f t="shared" si="40"/>
        <v>Within SLA</v>
      </c>
      <c r="U408">
        <f t="shared" si="41"/>
        <v>0</v>
      </c>
    </row>
    <row r="409" spans="1:21" x14ac:dyDescent="0.3">
      <c r="A409" t="s">
        <v>1268</v>
      </c>
      <c r="B409" t="s">
        <v>1269</v>
      </c>
      <c r="C409" t="s">
        <v>1270</v>
      </c>
      <c r="D409" t="s">
        <v>59</v>
      </c>
      <c r="E409" t="s">
        <v>74</v>
      </c>
      <c r="F409">
        <v>206281.64</v>
      </c>
      <c r="G409" s="1">
        <v>45967</v>
      </c>
      <c r="H409" s="1">
        <v>45990</v>
      </c>
      <c r="I409" t="s">
        <v>19</v>
      </c>
      <c r="J409">
        <v>23</v>
      </c>
      <c r="K409">
        <v>15</v>
      </c>
      <c r="L409" t="s">
        <v>54</v>
      </c>
      <c r="M409" t="s">
        <v>55</v>
      </c>
      <c r="N409" t="s">
        <v>30</v>
      </c>
      <c r="O409">
        <f t="shared" si="36"/>
        <v>1</v>
      </c>
      <c r="P409" t="str">
        <f t="shared" si="37"/>
        <v>Valid</v>
      </c>
      <c r="Q409" t="str">
        <f>_xlfn.XLOOKUP(B409,Customers!$A:$A,Customers!$C:$C,"Not Found")</f>
        <v>South</v>
      </c>
      <c r="R409" t="str">
        <f t="shared" si="38"/>
        <v>East</v>
      </c>
      <c r="S409" t="str">
        <f t="shared" si="39"/>
        <v>Critical Illness</v>
      </c>
      <c r="T409" t="str">
        <f t="shared" si="40"/>
        <v>SLA Breach</v>
      </c>
      <c r="U409">
        <f t="shared" si="41"/>
        <v>8</v>
      </c>
    </row>
    <row r="410" spans="1:21" x14ac:dyDescent="0.3">
      <c r="A410" t="s">
        <v>1271</v>
      </c>
      <c r="B410" t="s">
        <v>1272</v>
      </c>
      <c r="C410" t="s">
        <v>1273</v>
      </c>
      <c r="D410" t="s">
        <v>17</v>
      </c>
      <c r="E410" t="s">
        <v>39</v>
      </c>
      <c r="F410">
        <v>53033.53</v>
      </c>
      <c r="G410" s="1">
        <v>45937</v>
      </c>
      <c r="H410" s="1">
        <v>45944</v>
      </c>
      <c r="I410" t="s">
        <v>19</v>
      </c>
      <c r="J410">
        <v>7</v>
      </c>
      <c r="K410">
        <v>10</v>
      </c>
      <c r="L410" t="s">
        <v>166</v>
      </c>
      <c r="M410" t="s">
        <v>21</v>
      </c>
      <c r="N410" t="s">
        <v>30</v>
      </c>
      <c r="O410">
        <f t="shared" si="36"/>
        <v>1</v>
      </c>
      <c r="P410" t="str">
        <f t="shared" si="37"/>
        <v>Valid</v>
      </c>
      <c r="Q410" t="str">
        <f>_xlfn.XLOOKUP(B410,Customers!$A:$A,Customers!$C:$C,"Not Found")</f>
        <v>South</v>
      </c>
      <c r="R410" t="str">
        <f t="shared" si="38"/>
        <v>North</v>
      </c>
      <c r="S410" t="str">
        <f t="shared" si="39"/>
        <v>Accident</v>
      </c>
      <c r="T410" t="str">
        <f t="shared" si="40"/>
        <v>Within SLA</v>
      </c>
      <c r="U410">
        <f t="shared" si="41"/>
        <v>0</v>
      </c>
    </row>
    <row r="411" spans="1:21" x14ac:dyDescent="0.3">
      <c r="A411" t="s">
        <v>1274</v>
      </c>
      <c r="B411" t="s">
        <v>1275</v>
      </c>
      <c r="C411" t="s">
        <v>1276</v>
      </c>
      <c r="D411" t="s">
        <v>46</v>
      </c>
      <c r="E411" t="s">
        <v>18</v>
      </c>
      <c r="F411">
        <v>40945.160000000003</v>
      </c>
      <c r="G411" s="1">
        <v>45841</v>
      </c>
      <c r="H411" s="1">
        <v>45845</v>
      </c>
      <c r="I411" t="s">
        <v>19</v>
      </c>
      <c r="J411">
        <v>4</v>
      </c>
      <c r="K411">
        <v>10</v>
      </c>
      <c r="L411" t="s">
        <v>630</v>
      </c>
      <c r="M411" t="s">
        <v>21</v>
      </c>
      <c r="N411" t="s">
        <v>22</v>
      </c>
      <c r="O411">
        <f t="shared" si="36"/>
        <v>1</v>
      </c>
      <c r="P411" t="str">
        <f t="shared" si="37"/>
        <v>Valid</v>
      </c>
      <c r="Q411" t="str">
        <f>_xlfn.XLOOKUP(B411,Customers!$A:$A,Customers!$C:$C,"Not Found")</f>
        <v>North</v>
      </c>
      <c r="R411" t="str">
        <f t="shared" si="38"/>
        <v>South</v>
      </c>
      <c r="S411" t="str">
        <f t="shared" si="39"/>
        <v>Theft</v>
      </c>
      <c r="T411" t="str">
        <f t="shared" si="40"/>
        <v>Within SLA</v>
      </c>
      <c r="U411">
        <f t="shared" si="41"/>
        <v>0</v>
      </c>
    </row>
    <row r="412" spans="1:21" x14ac:dyDescent="0.3">
      <c r="A412" t="s">
        <v>1277</v>
      </c>
      <c r="B412" t="s">
        <v>818</v>
      </c>
      <c r="C412" t="s">
        <v>819</v>
      </c>
      <c r="D412" t="s">
        <v>34</v>
      </c>
      <c r="E412" t="s">
        <v>74</v>
      </c>
      <c r="F412">
        <v>284564.3</v>
      </c>
      <c r="G412" s="1">
        <v>45841</v>
      </c>
      <c r="H412" s="1">
        <v>45865</v>
      </c>
      <c r="I412" t="s">
        <v>47</v>
      </c>
      <c r="J412">
        <v>24</v>
      </c>
      <c r="K412">
        <v>20</v>
      </c>
      <c r="L412" t="s">
        <v>388</v>
      </c>
      <c r="M412" t="s">
        <v>29</v>
      </c>
      <c r="N412" t="s">
        <v>30</v>
      </c>
      <c r="O412">
        <f t="shared" si="36"/>
        <v>1</v>
      </c>
      <c r="P412" t="str">
        <f t="shared" si="37"/>
        <v>Valid</v>
      </c>
      <c r="Q412" t="str">
        <f>_xlfn.XLOOKUP(B412,Customers!$A:$A,Customers!$C:$C,"Not Found")</f>
        <v>Central</v>
      </c>
      <c r="R412" t="str">
        <f t="shared" si="38"/>
        <v>East</v>
      </c>
      <c r="S412" t="str">
        <f t="shared" si="39"/>
        <v>Death Benefit</v>
      </c>
      <c r="T412" t="str">
        <f t="shared" si="40"/>
        <v>SLA Breach</v>
      </c>
      <c r="U412">
        <f t="shared" si="41"/>
        <v>4</v>
      </c>
    </row>
    <row r="413" spans="1:21" x14ac:dyDescent="0.3">
      <c r="A413" t="s">
        <v>1278</v>
      </c>
      <c r="B413" t="s">
        <v>1279</v>
      </c>
      <c r="C413" t="s">
        <v>1280</v>
      </c>
      <c r="D413" t="s">
        <v>92</v>
      </c>
      <c r="E413" t="s">
        <v>173</v>
      </c>
      <c r="F413">
        <v>31689.61</v>
      </c>
      <c r="G413" s="1">
        <v>45830</v>
      </c>
      <c r="H413" s="1">
        <v>45836</v>
      </c>
      <c r="I413" t="s">
        <v>19</v>
      </c>
      <c r="J413">
        <v>6</v>
      </c>
      <c r="K413">
        <v>7</v>
      </c>
      <c r="L413" t="s">
        <v>373</v>
      </c>
      <c r="M413" t="s">
        <v>94</v>
      </c>
      <c r="N413" t="s">
        <v>30</v>
      </c>
      <c r="O413">
        <f t="shared" si="36"/>
        <v>1</v>
      </c>
      <c r="P413" t="str">
        <f t="shared" si="37"/>
        <v>Valid</v>
      </c>
      <c r="Q413" t="str">
        <f>_xlfn.XLOOKUP(B413,Customers!$A:$A,Customers!$C:$C,"Not Found")</f>
        <v>Central</v>
      </c>
      <c r="R413" t="str">
        <f t="shared" si="38"/>
        <v>Central</v>
      </c>
      <c r="S413" t="str">
        <f t="shared" si="39"/>
        <v>Baggage Loss</v>
      </c>
      <c r="T413" t="str">
        <f t="shared" si="40"/>
        <v>Within SLA</v>
      </c>
      <c r="U413">
        <f t="shared" si="41"/>
        <v>0</v>
      </c>
    </row>
    <row r="414" spans="1:21" x14ac:dyDescent="0.3">
      <c r="A414" t="s">
        <v>1281</v>
      </c>
      <c r="B414" t="s">
        <v>1282</v>
      </c>
      <c r="C414" t="s">
        <v>1283</v>
      </c>
      <c r="D414" t="s">
        <v>116</v>
      </c>
      <c r="E414" t="s">
        <v>27</v>
      </c>
      <c r="F414">
        <v>47042.22</v>
      </c>
      <c r="G414" s="1">
        <v>45853</v>
      </c>
      <c r="H414" s="1">
        <v>45857</v>
      </c>
      <c r="I414" t="s">
        <v>19</v>
      </c>
      <c r="J414">
        <v>4</v>
      </c>
      <c r="K414">
        <v>7</v>
      </c>
      <c r="L414" t="s">
        <v>163</v>
      </c>
      <c r="M414" t="s">
        <v>94</v>
      </c>
      <c r="N414" t="s">
        <v>22</v>
      </c>
      <c r="O414">
        <f t="shared" si="36"/>
        <v>1</v>
      </c>
      <c r="P414" t="str">
        <f t="shared" si="37"/>
        <v>Valid</v>
      </c>
      <c r="Q414" t="str">
        <f>_xlfn.XLOOKUP(B414,Customers!$A:$A,Customers!$C:$C,"Not Found")</f>
        <v>West</v>
      </c>
      <c r="R414" t="str">
        <f t="shared" si="38"/>
        <v>West</v>
      </c>
      <c r="S414" t="str">
        <f t="shared" si="39"/>
        <v>Medical Emergency</v>
      </c>
      <c r="T414" t="str">
        <f t="shared" si="40"/>
        <v>Within SLA</v>
      </c>
      <c r="U414">
        <f t="shared" si="41"/>
        <v>0</v>
      </c>
    </row>
    <row r="415" spans="1:21" x14ac:dyDescent="0.3">
      <c r="A415" t="s">
        <v>1284</v>
      </c>
      <c r="B415" t="s">
        <v>1285</v>
      </c>
      <c r="C415" t="s">
        <v>1286</v>
      </c>
      <c r="D415" t="s">
        <v>46</v>
      </c>
      <c r="E415" t="s">
        <v>18</v>
      </c>
      <c r="F415">
        <v>50236.51</v>
      </c>
      <c r="G415" s="1">
        <v>45883</v>
      </c>
      <c r="H415" s="1">
        <v>45900</v>
      </c>
      <c r="I415" t="s">
        <v>19</v>
      </c>
      <c r="J415">
        <v>17</v>
      </c>
      <c r="K415">
        <v>10</v>
      </c>
      <c r="L415" t="s">
        <v>864</v>
      </c>
      <c r="M415" t="s">
        <v>21</v>
      </c>
      <c r="N415" t="s">
        <v>88</v>
      </c>
      <c r="O415">
        <f t="shared" si="36"/>
        <v>1</v>
      </c>
      <c r="P415" t="str">
        <f t="shared" si="37"/>
        <v>Valid</v>
      </c>
      <c r="Q415" t="str">
        <f>_xlfn.XLOOKUP(B415,Customers!$A:$A,Customers!$C:$C,"Not Found")</f>
        <v>South</v>
      </c>
      <c r="R415" t="str">
        <f t="shared" si="38"/>
        <v>South</v>
      </c>
      <c r="S415" t="str">
        <f t="shared" si="39"/>
        <v>Theft</v>
      </c>
      <c r="T415" t="str">
        <f t="shared" si="40"/>
        <v>SLA Breach</v>
      </c>
      <c r="U415">
        <f t="shared" si="41"/>
        <v>7</v>
      </c>
    </row>
    <row r="416" spans="1:21" x14ac:dyDescent="0.3">
      <c r="A416" t="s">
        <v>1287</v>
      </c>
      <c r="B416" t="s">
        <v>1288</v>
      </c>
      <c r="C416" t="s">
        <v>1289</v>
      </c>
      <c r="D416" t="s">
        <v>59</v>
      </c>
      <c r="F416">
        <v>59759.78</v>
      </c>
      <c r="G416" s="1">
        <v>45677</v>
      </c>
      <c r="H416" s="1">
        <v>45692</v>
      </c>
      <c r="I416" t="s">
        <v>19</v>
      </c>
      <c r="J416">
        <v>15</v>
      </c>
      <c r="K416">
        <v>15</v>
      </c>
      <c r="L416" t="s">
        <v>296</v>
      </c>
      <c r="M416" t="s">
        <v>55</v>
      </c>
      <c r="N416" t="s">
        <v>30</v>
      </c>
      <c r="O416">
        <f t="shared" si="36"/>
        <v>1</v>
      </c>
      <c r="P416" t="str">
        <f t="shared" si="37"/>
        <v>Valid</v>
      </c>
      <c r="Q416" t="str">
        <f>_xlfn.XLOOKUP(B416,Customers!$A:$A,Customers!$C:$C,"Not Found")</f>
        <v>West</v>
      </c>
      <c r="R416" t="str">
        <f t="shared" si="38"/>
        <v>West</v>
      </c>
      <c r="S416" t="str">
        <f t="shared" si="39"/>
        <v>Critical Illness</v>
      </c>
      <c r="T416" t="str">
        <f t="shared" si="40"/>
        <v>Within SLA</v>
      </c>
      <c r="U416">
        <f t="shared" si="41"/>
        <v>0</v>
      </c>
    </row>
    <row r="417" spans="1:21" x14ac:dyDescent="0.3">
      <c r="A417" t="s">
        <v>1290</v>
      </c>
      <c r="B417" t="s">
        <v>1291</v>
      </c>
      <c r="C417" t="s">
        <v>1292</v>
      </c>
      <c r="D417" t="s">
        <v>46</v>
      </c>
      <c r="E417" t="s">
        <v>173</v>
      </c>
      <c r="F417">
        <v>541326.02</v>
      </c>
      <c r="G417" s="1">
        <v>45927</v>
      </c>
      <c r="H417" s="1">
        <v>45950</v>
      </c>
      <c r="I417" t="s">
        <v>19</v>
      </c>
      <c r="J417">
        <v>23</v>
      </c>
      <c r="K417">
        <v>12</v>
      </c>
      <c r="L417" t="s">
        <v>296</v>
      </c>
      <c r="M417" t="s">
        <v>49</v>
      </c>
      <c r="N417" t="s">
        <v>42</v>
      </c>
      <c r="O417">
        <f t="shared" si="36"/>
        <v>1</v>
      </c>
      <c r="P417" t="str">
        <f t="shared" si="37"/>
        <v>Valid</v>
      </c>
      <c r="Q417" t="str">
        <f>_xlfn.XLOOKUP(B417,Customers!$A:$A,Customers!$C:$C,"Not Found")</f>
        <v>East</v>
      </c>
      <c r="R417" t="str">
        <f t="shared" si="38"/>
        <v>Central</v>
      </c>
      <c r="S417" t="str">
        <f t="shared" si="39"/>
        <v>Theft</v>
      </c>
      <c r="T417" t="str">
        <f t="shared" si="40"/>
        <v>SLA Breach</v>
      </c>
      <c r="U417">
        <f t="shared" si="41"/>
        <v>11</v>
      </c>
    </row>
    <row r="418" spans="1:21" x14ac:dyDescent="0.3">
      <c r="A418" t="s">
        <v>1293</v>
      </c>
      <c r="B418" t="s">
        <v>105</v>
      </c>
      <c r="C418" t="s">
        <v>106</v>
      </c>
      <c r="D418" t="s">
        <v>17</v>
      </c>
      <c r="E418" t="s">
        <v>27</v>
      </c>
      <c r="F418">
        <v>28038</v>
      </c>
      <c r="G418" s="1">
        <v>45910</v>
      </c>
      <c r="I418" t="s">
        <v>40</v>
      </c>
      <c r="J418">
        <v>8</v>
      </c>
      <c r="K418">
        <v>10</v>
      </c>
      <c r="L418" t="s">
        <v>630</v>
      </c>
      <c r="M418" t="s">
        <v>21</v>
      </c>
      <c r="N418" t="s">
        <v>30</v>
      </c>
      <c r="O418">
        <f t="shared" si="36"/>
        <v>1</v>
      </c>
      <c r="P418" t="str">
        <f t="shared" si="37"/>
        <v>Valid</v>
      </c>
      <c r="Q418" t="str">
        <f>_xlfn.XLOOKUP(B418,Customers!$A:$A,Customers!$C:$C,"Not Found")</f>
        <v>West</v>
      </c>
      <c r="R418" t="str">
        <f t="shared" si="38"/>
        <v>West</v>
      </c>
      <c r="S418" t="str">
        <f t="shared" si="39"/>
        <v>Accident</v>
      </c>
      <c r="T418" t="str">
        <f t="shared" si="40"/>
        <v>Within SLA</v>
      </c>
      <c r="U418">
        <f t="shared" si="41"/>
        <v>0</v>
      </c>
    </row>
    <row r="419" spans="1:21" x14ac:dyDescent="0.3">
      <c r="A419" t="s">
        <v>1294</v>
      </c>
      <c r="B419" t="s">
        <v>1295</v>
      </c>
      <c r="C419" t="s">
        <v>1296</v>
      </c>
      <c r="D419" t="s">
        <v>46</v>
      </c>
      <c r="E419" t="s">
        <v>27</v>
      </c>
      <c r="F419">
        <v>116759.59</v>
      </c>
      <c r="G419" s="1">
        <v>45977</v>
      </c>
      <c r="H419" s="1">
        <v>45988</v>
      </c>
      <c r="I419" t="s">
        <v>19</v>
      </c>
      <c r="J419">
        <v>11</v>
      </c>
      <c r="K419">
        <v>10</v>
      </c>
      <c r="L419" t="s">
        <v>310</v>
      </c>
      <c r="M419" t="s">
        <v>21</v>
      </c>
      <c r="N419" t="s">
        <v>22</v>
      </c>
      <c r="O419">
        <f t="shared" si="36"/>
        <v>1</v>
      </c>
      <c r="P419" t="str">
        <f t="shared" si="37"/>
        <v>Valid</v>
      </c>
      <c r="Q419" t="str">
        <f>_xlfn.XLOOKUP(B419,Customers!$A:$A,Customers!$C:$C,"Not Found")</f>
        <v>Central</v>
      </c>
      <c r="R419" t="str">
        <f t="shared" si="38"/>
        <v>West</v>
      </c>
      <c r="S419" t="str">
        <f t="shared" si="39"/>
        <v>Theft</v>
      </c>
      <c r="T419" t="str">
        <f t="shared" si="40"/>
        <v>SLA Breach</v>
      </c>
      <c r="U419">
        <f t="shared" si="41"/>
        <v>1</v>
      </c>
    </row>
    <row r="420" spans="1:21" x14ac:dyDescent="0.3">
      <c r="A420" t="s">
        <v>1297</v>
      </c>
      <c r="B420" t="s">
        <v>1282</v>
      </c>
      <c r="C420" t="s">
        <v>1298</v>
      </c>
      <c r="D420" t="s">
        <v>53</v>
      </c>
      <c r="E420" t="s">
        <v>39</v>
      </c>
      <c r="F420">
        <v>223847.59</v>
      </c>
      <c r="G420" s="1">
        <v>45800</v>
      </c>
      <c r="H420" s="1">
        <v>45822</v>
      </c>
      <c r="I420" t="s">
        <v>19</v>
      </c>
      <c r="J420">
        <v>22</v>
      </c>
      <c r="K420">
        <v>15</v>
      </c>
      <c r="L420" t="s">
        <v>140</v>
      </c>
      <c r="M420" t="s">
        <v>55</v>
      </c>
      <c r="N420" t="s">
        <v>42</v>
      </c>
      <c r="O420">
        <f t="shared" si="36"/>
        <v>1</v>
      </c>
      <c r="P420" t="str">
        <f t="shared" si="37"/>
        <v>Valid</v>
      </c>
      <c r="Q420" t="str">
        <f>_xlfn.XLOOKUP(B420,Customers!$A:$A,Customers!$C:$C,"Not Found")</f>
        <v>West</v>
      </c>
      <c r="R420" t="str">
        <f t="shared" si="38"/>
        <v>North</v>
      </c>
      <c r="S420" t="str">
        <f t="shared" si="39"/>
        <v>Hospitalization</v>
      </c>
      <c r="T420" t="str">
        <f t="shared" si="40"/>
        <v>SLA Breach</v>
      </c>
      <c r="U420">
        <f t="shared" si="41"/>
        <v>7</v>
      </c>
    </row>
    <row r="421" spans="1:21" x14ac:dyDescent="0.3">
      <c r="A421" t="s">
        <v>1299</v>
      </c>
      <c r="B421" t="s">
        <v>1300</v>
      </c>
      <c r="C421" t="s">
        <v>1301</v>
      </c>
      <c r="D421" t="s">
        <v>216</v>
      </c>
      <c r="E421" t="s">
        <v>39</v>
      </c>
      <c r="F421">
        <v>72072.210000000006</v>
      </c>
      <c r="G421" s="1">
        <v>45658</v>
      </c>
      <c r="I421" t="s">
        <v>64</v>
      </c>
      <c r="J421">
        <v>19</v>
      </c>
      <c r="K421">
        <v>15</v>
      </c>
      <c r="L421" t="s">
        <v>83</v>
      </c>
      <c r="M421" t="s">
        <v>55</v>
      </c>
      <c r="N421" t="s">
        <v>30</v>
      </c>
      <c r="O421">
        <f t="shared" si="36"/>
        <v>1</v>
      </c>
      <c r="P421" t="str">
        <f t="shared" si="37"/>
        <v>Valid</v>
      </c>
      <c r="Q421" t="str">
        <f>_xlfn.XLOOKUP(B421,Customers!$A:$A,Customers!$C:$C,"Not Found")</f>
        <v>Central</v>
      </c>
      <c r="R421" t="str">
        <f t="shared" si="38"/>
        <v>North</v>
      </c>
      <c r="S421" t="str">
        <f t="shared" si="39"/>
        <v>Outpatient</v>
      </c>
      <c r="T421" t="str">
        <f t="shared" si="40"/>
        <v>SLA Breach</v>
      </c>
      <c r="U421">
        <f t="shared" si="41"/>
        <v>4</v>
      </c>
    </row>
    <row r="422" spans="1:21" x14ac:dyDescent="0.3">
      <c r="A422" t="s">
        <v>1302</v>
      </c>
      <c r="B422" t="s">
        <v>1303</v>
      </c>
      <c r="C422" t="s">
        <v>1304</v>
      </c>
      <c r="D422" t="s">
        <v>59</v>
      </c>
      <c r="E422" t="s">
        <v>18</v>
      </c>
      <c r="F422">
        <v>113137.28</v>
      </c>
      <c r="G422" s="1">
        <v>45782</v>
      </c>
      <c r="H422" s="1">
        <v>45792</v>
      </c>
      <c r="I422" t="s">
        <v>19</v>
      </c>
      <c r="J422">
        <v>10</v>
      </c>
      <c r="K422">
        <v>15</v>
      </c>
      <c r="L422" t="s">
        <v>183</v>
      </c>
      <c r="M422" t="s">
        <v>55</v>
      </c>
      <c r="N422" t="s">
        <v>30</v>
      </c>
      <c r="O422">
        <f t="shared" si="36"/>
        <v>1</v>
      </c>
      <c r="P422" t="str">
        <f t="shared" si="37"/>
        <v>Valid</v>
      </c>
      <c r="Q422" t="str">
        <f>_xlfn.XLOOKUP(B422,Customers!$A:$A,Customers!$C:$C,"Not Found")</f>
        <v>West</v>
      </c>
      <c r="R422" t="str">
        <f t="shared" si="38"/>
        <v>South</v>
      </c>
      <c r="S422" t="str">
        <f t="shared" si="39"/>
        <v>Critical Illness</v>
      </c>
      <c r="T422" t="str">
        <f t="shared" si="40"/>
        <v>Within SLA</v>
      </c>
      <c r="U422">
        <f t="shared" si="41"/>
        <v>0</v>
      </c>
    </row>
    <row r="423" spans="1:21" x14ac:dyDescent="0.3">
      <c r="A423" t="s">
        <v>1305</v>
      </c>
      <c r="B423" t="s">
        <v>1306</v>
      </c>
      <c r="C423" t="s">
        <v>1307</v>
      </c>
      <c r="D423" t="s">
        <v>92</v>
      </c>
      <c r="E423" t="s">
        <v>27</v>
      </c>
      <c r="F423">
        <v>10087.16</v>
      </c>
      <c r="G423" s="1">
        <v>45790</v>
      </c>
      <c r="H423" s="1">
        <v>45794</v>
      </c>
      <c r="I423" t="s">
        <v>19</v>
      </c>
      <c r="J423">
        <v>4</v>
      </c>
      <c r="K423">
        <v>7</v>
      </c>
      <c r="L423" t="s">
        <v>159</v>
      </c>
      <c r="M423" t="s">
        <v>94</v>
      </c>
      <c r="N423" t="s">
        <v>30</v>
      </c>
      <c r="O423">
        <f t="shared" si="36"/>
        <v>1</v>
      </c>
      <c r="P423" t="str">
        <f t="shared" si="37"/>
        <v>Valid</v>
      </c>
      <c r="Q423" t="str">
        <f>_xlfn.XLOOKUP(B423,Customers!$A:$A,Customers!$C:$C,"Not Found")</f>
        <v>East</v>
      </c>
      <c r="R423" t="str">
        <f t="shared" si="38"/>
        <v>West</v>
      </c>
      <c r="S423" t="str">
        <f t="shared" si="39"/>
        <v>Baggage Loss</v>
      </c>
      <c r="T423" t="str">
        <f t="shared" si="40"/>
        <v>Within SLA</v>
      </c>
      <c r="U423">
        <f t="shared" si="41"/>
        <v>0</v>
      </c>
    </row>
    <row r="424" spans="1:21" x14ac:dyDescent="0.3">
      <c r="A424" t="s">
        <v>1308</v>
      </c>
      <c r="B424" t="s">
        <v>1309</v>
      </c>
      <c r="C424" t="s">
        <v>1310</v>
      </c>
      <c r="D424" t="s">
        <v>59</v>
      </c>
      <c r="E424" t="s">
        <v>173</v>
      </c>
      <c r="F424">
        <v>86385.53</v>
      </c>
      <c r="G424" s="1">
        <v>45862</v>
      </c>
      <c r="H424" s="1">
        <v>45874</v>
      </c>
      <c r="I424" t="s">
        <v>19</v>
      </c>
      <c r="J424">
        <v>12</v>
      </c>
      <c r="K424">
        <v>15</v>
      </c>
      <c r="L424" t="s">
        <v>651</v>
      </c>
      <c r="M424" t="s">
        <v>55</v>
      </c>
      <c r="N424" t="s">
        <v>30</v>
      </c>
      <c r="O424">
        <f t="shared" si="36"/>
        <v>1</v>
      </c>
      <c r="P424" t="str">
        <f t="shared" si="37"/>
        <v>Valid</v>
      </c>
      <c r="Q424" t="str">
        <f>_xlfn.XLOOKUP(B424,Customers!$A:$A,Customers!$C:$C,"Not Found")</f>
        <v>East</v>
      </c>
      <c r="R424" t="str">
        <f t="shared" si="38"/>
        <v>Central</v>
      </c>
      <c r="S424" t="str">
        <f t="shared" si="39"/>
        <v>Critical Illness</v>
      </c>
      <c r="T424" t="str">
        <f t="shared" si="40"/>
        <v>Within SLA</v>
      </c>
      <c r="U424">
        <f t="shared" si="41"/>
        <v>0</v>
      </c>
    </row>
    <row r="425" spans="1:21" x14ac:dyDescent="0.3">
      <c r="A425" t="s">
        <v>1311</v>
      </c>
      <c r="B425" t="s">
        <v>254</v>
      </c>
      <c r="C425" t="s">
        <v>1052</v>
      </c>
      <c r="D425" t="s">
        <v>216</v>
      </c>
      <c r="E425" t="s">
        <v>39</v>
      </c>
      <c r="F425">
        <v>180607.89</v>
      </c>
      <c r="G425" s="1">
        <v>45717</v>
      </c>
      <c r="H425" s="1">
        <v>45741</v>
      </c>
      <c r="I425" t="s">
        <v>47</v>
      </c>
      <c r="J425">
        <v>24</v>
      </c>
      <c r="K425">
        <v>15</v>
      </c>
      <c r="L425" t="s">
        <v>252</v>
      </c>
      <c r="M425" t="s">
        <v>55</v>
      </c>
      <c r="N425" t="s">
        <v>42</v>
      </c>
      <c r="O425">
        <f t="shared" si="36"/>
        <v>1</v>
      </c>
      <c r="P425" t="str">
        <f t="shared" si="37"/>
        <v>Valid</v>
      </c>
      <c r="Q425" t="str">
        <f>_xlfn.XLOOKUP(B425,Customers!$A:$A,Customers!$C:$C,"Not Found")</f>
        <v>West</v>
      </c>
      <c r="R425" t="str">
        <f t="shared" si="38"/>
        <v>North</v>
      </c>
      <c r="S425" t="str">
        <f t="shared" si="39"/>
        <v>Outpatient</v>
      </c>
      <c r="T425" t="str">
        <f t="shared" si="40"/>
        <v>SLA Breach</v>
      </c>
      <c r="U425">
        <f t="shared" si="41"/>
        <v>9</v>
      </c>
    </row>
    <row r="426" spans="1:21" x14ac:dyDescent="0.3">
      <c r="A426" t="s">
        <v>1312</v>
      </c>
      <c r="B426" t="s">
        <v>1313</v>
      </c>
      <c r="C426" t="s">
        <v>1314</v>
      </c>
      <c r="D426" t="s">
        <v>154</v>
      </c>
      <c r="E426" t="s">
        <v>27</v>
      </c>
      <c r="F426">
        <v>70295.44</v>
      </c>
      <c r="G426" s="1">
        <v>45684</v>
      </c>
      <c r="H426" s="1">
        <v>45687</v>
      </c>
      <c r="I426" t="s">
        <v>47</v>
      </c>
      <c r="J426">
        <v>3</v>
      </c>
      <c r="K426">
        <v>10</v>
      </c>
      <c r="L426" t="s">
        <v>98</v>
      </c>
      <c r="M426" t="s">
        <v>21</v>
      </c>
      <c r="N426" t="s">
        <v>30</v>
      </c>
      <c r="O426">
        <f t="shared" si="36"/>
        <v>1</v>
      </c>
      <c r="P426" t="str">
        <f t="shared" si="37"/>
        <v>Valid</v>
      </c>
      <c r="Q426" t="str">
        <f>_xlfn.XLOOKUP(B426,Customers!$A:$A,Customers!$C:$C,"Not Found")</f>
        <v>Central</v>
      </c>
      <c r="R426" t="str">
        <f t="shared" si="38"/>
        <v>West</v>
      </c>
      <c r="S426" t="str">
        <f t="shared" si="39"/>
        <v>Vehicle Damage</v>
      </c>
      <c r="T426" t="str">
        <f t="shared" si="40"/>
        <v>Within SLA</v>
      </c>
      <c r="U426">
        <f t="shared" si="41"/>
        <v>0</v>
      </c>
    </row>
    <row r="427" spans="1:21" x14ac:dyDescent="0.3">
      <c r="A427" t="s">
        <v>1315</v>
      </c>
      <c r="B427" t="s">
        <v>1316</v>
      </c>
      <c r="C427" t="s">
        <v>1317</v>
      </c>
      <c r="D427" t="s">
        <v>59</v>
      </c>
      <c r="E427" t="s">
        <v>173</v>
      </c>
      <c r="F427">
        <v>87138.2</v>
      </c>
      <c r="G427" s="1">
        <v>45708</v>
      </c>
      <c r="H427" s="1">
        <v>45725</v>
      </c>
      <c r="I427" t="s">
        <v>19</v>
      </c>
      <c r="J427">
        <v>17</v>
      </c>
      <c r="K427">
        <v>15</v>
      </c>
      <c r="L427" t="s">
        <v>404</v>
      </c>
      <c r="M427" t="s">
        <v>55</v>
      </c>
      <c r="N427" t="s">
        <v>22</v>
      </c>
      <c r="O427">
        <f t="shared" si="36"/>
        <v>1</v>
      </c>
      <c r="P427" t="str">
        <f t="shared" si="37"/>
        <v>Valid</v>
      </c>
      <c r="Q427" t="str">
        <f>_xlfn.XLOOKUP(B427,Customers!$A:$A,Customers!$C:$C,"Not Found")</f>
        <v>South</v>
      </c>
      <c r="R427" t="str">
        <f t="shared" si="38"/>
        <v>Central</v>
      </c>
      <c r="S427" t="str">
        <f t="shared" si="39"/>
        <v>Critical Illness</v>
      </c>
      <c r="T427" t="str">
        <f t="shared" si="40"/>
        <v>SLA Breach</v>
      </c>
      <c r="U427">
        <f t="shared" si="41"/>
        <v>2</v>
      </c>
    </row>
    <row r="428" spans="1:21" x14ac:dyDescent="0.3">
      <c r="A428" t="s">
        <v>1318</v>
      </c>
      <c r="B428" t="s">
        <v>1319</v>
      </c>
      <c r="C428" t="s">
        <v>1320</v>
      </c>
      <c r="D428" t="s">
        <v>111</v>
      </c>
      <c r="E428" t="s">
        <v>173</v>
      </c>
      <c r="F428">
        <v>339590.61</v>
      </c>
      <c r="G428" s="1">
        <v>45886</v>
      </c>
      <c r="H428" s="1">
        <v>45900</v>
      </c>
      <c r="I428" t="s">
        <v>19</v>
      </c>
      <c r="J428">
        <v>14</v>
      </c>
      <c r="K428">
        <v>12</v>
      </c>
      <c r="L428" t="s">
        <v>121</v>
      </c>
      <c r="M428" t="s">
        <v>49</v>
      </c>
      <c r="N428" t="s">
        <v>30</v>
      </c>
      <c r="O428">
        <f t="shared" si="36"/>
        <v>1</v>
      </c>
      <c r="P428" t="str">
        <f t="shared" si="37"/>
        <v>Valid</v>
      </c>
      <c r="Q428" t="str">
        <f>_xlfn.XLOOKUP(B428,Customers!$A:$A,Customers!$C:$C,"Not Found")</f>
        <v>South</v>
      </c>
      <c r="R428" t="str">
        <f t="shared" si="38"/>
        <v>Central</v>
      </c>
      <c r="S428" t="str">
        <f t="shared" si="39"/>
        <v>Fire</v>
      </c>
      <c r="T428" t="str">
        <f t="shared" si="40"/>
        <v>SLA Breach</v>
      </c>
      <c r="U428">
        <f t="shared" si="41"/>
        <v>2</v>
      </c>
    </row>
    <row r="429" spans="1:21" x14ac:dyDescent="0.3">
      <c r="A429" t="s">
        <v>1321</v>
      </c>
      <c r="B429" t="s">
        <v>1322</v>
      </c>
      <c r="C429" t="s">
        <v>1323</v>
      </c>
      <c r="D429" t="s">
        <v>17</v>
      </c>
      <c r="E429" t="s">
        <v>74</v>
      </c>
      <c r="F429">
        <v>110696.51</v>
      </c>
      <c r="G429" s="1">
        <v>45707</v>
      </c>
      <c r="I429" t="s">
        <v>40</v>
      </c>
      <c r="J429">
        <v>17</v>
      </c>
      <c r="K429">
        <v>10</v>
      </c>
      <c r="L429" t="s">
        <v>300</v>
      </c>
      <c r="M429" t="s">
        <v>21</v>
      </c>
      <c r="N429" t="s">
        <v>30</v>
      </c>
      <c r="O429">
        <f t="shared" si="36"/>
        <v>1</v>
      </c>
      <c r="P429" t="str">
        <f t="shared" si="37"/>
        <v>Valid</v>
      </c>
      <c r="Q429" t="str">
        <f>_xlfn.XLOOKUP(B429,Customers!$A:$A,Customers!$C:$C,"Not Found")</f>
        <v>North</v>
      </c>
      <c r="R429" t="str">
        <f t="shared" si="38"/>
        <v>East</v>
      </c>
      <c r="S429" t="str">
        <f t="shared" si="39"/>
        <v>Accident</v>
      </c>
      <c r="T429" t="str">
        <f t="shared" si="40"/>
        <v>SLA Breach</v>
      </c>
      <c r="U429">
        <f t="shared" si="41"/>
        <v>7</v>
      </c>
    </row>
    <row r="430" spans="1:21" x14ac:dyDescent="0.3">
      <c r="A430" t="s">
        <v>1324</v>
      </c>
      <c r="B430" t="s">
        <v>1325</v>
      </c>
      <c r="C430" t="s">
        <v>1326</v>
      </c>
      <c r="D430" t="s">
        <v>69</v>
      </c>
      <c r="E430" t="s">
        <v>18</v>
      </c>
      <c r="F430">
        <v>174311.25</v>
      </c>
      <c r="G430" s="1">
        <v>45869</v>
      </c>
      <c r="H430" s="1">
        <v>45889</v>
      </c>
      <c r="I430" t="s">
        <v>19</v>
      </c>
      <c r="J430">
        <v>20</v>
      </c>
      <c r="K430">
        <v>12</v>
      </c>
      <c r="L430" t="s">
        <v>155</v>
      </c>
      <c r="M430" t="s">
        <v>49</v>
      </c>
      <c r="N430" t="s">
        <v>42</v>
      </c>
      <c r="O430">
        <f t="shared" si="36"/>
        <v>1</v>
      </c>
      <c r="P430" t="str">
        <f t="shared" si="37"/>
        <v>Valid</v>
      </c>
      <c r="Q430" t="str">
        <f>_xlfn.XLOOKUP(B430,Customers!$A:$A,Customers!$C:$C,"Not Found")</f>
        <v>North</v>
      </c>
      <c r="R430" t="str">
        <f t="shared" si="38"/>
        <v>South</v>
      </c>
      <c r="S430" t="str">
        <f t="shared" si="39"/>
        <v>Property Damage</v>
      </c>
      <c r="T430" t="str">
        <f t="shared" si="40"/>
        <v>SLA Breach</v>
      </c>
      <c r="U430">
        <f t="shared" si="41"/>
        <v>8</v>
      </c>
    </row>
    <row r="431" spans="1:21" x14ac:dyDescent="0.3">
      <c r="A431" t="s">
        <v>1327</v>
      </c>
      <c r="B431" t="s">
        <v>1328</v>
      </c>
      <c r="C431" t="s">
        <v>1329</v>
      </c>
      <c r="D431" t="s">
        <v>102</v>
      </c>
      <c r="E431" t="s">
        <v>173</v>
      </c>
      <c r="F431">
        <v>177134.84</v>
      </c>
      <c r="G431" s="1">
        <v>45895</v>
      </c>
      <c r="H431" s="1">
        <v>45924</v>
      </c>
      <c r="I431" t="s">
        <v>19</v>
      </c>
      <c r="J431">
        <v>29</v>
      </c>
      <c r="K431">
        <v>20</v>
      </c>
      <c r="L431" t="s">
        <v>204</v>
      </c>
      <c r="M431" t="s">
        <v>29</v>
      </c>
      <c r="N431" t="s">
        <v>42</v>
      </c>
      <c r="O431">
        <f t="shared" si="36"/>
        <v>1</v>
      </c>
      <c r="P431" t="str">
        <f t="shared" si="37"/>
        <v>Valid</v>
      </c>
      <c r="Q431" t="str">
        <f>_xlfn.XLOOKUP(B431,Customers!$A:$A,Customers!$C:$C,"Not Found")</f>
        <v>Central</v>
      </c>
      <c r="R431" t="str">
        <f t="shared" si="38"/>
        <v>Central</v>
      </c>
      <c r="S431" t="str">
        <f t="shared" si="39"/>
        <v>Maturity</v>
      </c>
      <c r="T431" t="str">
        <f t="shared" si="40"/>
        <v>SLA Breach</v>
      </c>
      <c r="U431">
        <f t="shared" si="41"/>
        <v>9</v>
      </c>
    </row>
    <row r="432" spans="1:21" x14ac:dyDescent="0.3">
      <c r="A432" t="s">
        <v>1330</v>
      </c>
      <c r="B432" t="s">
        <v>436</v>
      </c>
      <c r="C432" t="s">
        <v>437</v>
      </c>
      <c r="D432" t="s">
        <v>59</v>
      </c>
      <c r="E432" t="s">
        <v>18</v>
      </c>
      <c r="F432">
        <v>17348.080000000002</v>
      </c>
      <c r="G432" s="1">
        <v>45847</v>
      </c>
      <c r="H432" s="1">
        <v>45858</v>
      </c>
      <c r="I432" t="s">
        <v>19</v>
      </c>
      <c r="J432">
        <v>11</v>
      </c>
      <c r="K432">
        <v>15</v>
      </c>
      <c r="L432" t="s">
        <v>60</v>
      </c>
      <c r="M432" t="s">
        <v>55</v>
      </c>
      <c r="N432" t="s">
        <v>30</v>
      </c>
      <c r="O432">
        <f t="shared" si="36"/>
        <v>1</v>
      </c>
      <c r="P432" t="str">
        <f t="shared" si="37"/>
        <v>Valid</v>
      </c>
      <c r="Q432" t="str">
        <f>_xlfn.XLOOKUP(B432,Customers!$A:$A,Customers!$C:$C,"Not Found")</f>
        <v>South</v>
      </c>
      <c r="R432" t="str">
        <f t="shared" si="38"/>
        <v>South</v>
      </c>
      <c r="S432" t="str">
        <f t="shared" si="39"/>
        <v>Critical Illness</v>
      </c>
      <c r="T432" t="str">
        <f t="shared" si="40"/>
        <v>Within SLA</v>
      </c>
      <c r="U432">
        <f t="shared" si="41"/>
        <v>0</v>
      </c>
    </row>
    <row r="433" spans="1:21" x14ac:dyDescent="0.3">
      <c r="A433" t="s">
        <v>1331</v>
      </c>
      <c r="B433" t="s">
        <v>1204</v>
      </c>
      <c r="C433" t="s">
        <v>1205</v>
      </c>
      <c r="D433" t="s">
        <v>59</v>
      </c>
      <c r="E433" t="s">
        <v>18</v>
      </c>
      <c r="F433">
        <v>108325.05</v>
      </c>
      <c r="G433" s="1">
        <v>45675</v>
      </c>
      <c r="H433" s="1">
        <v>45681</v>
      </c>
      <c r="I433" t="s">
        <v>19</v>
      </c>
      <c r="J433">
        <v>6</v>
      </c>
      <c r="K433">
        <v>15</v>
      </c>
      <c r="L433" t="s">
        <v>150</v>
      </c>
      <c r="M433" t="s">
        <v>55</v>
      </c>
      <c r="N433" t="s">
        <v>30</v>
      </c>
      <c r="O433">
        <f t="shared" si="36"/>
        <v>1</v>
      </c>
      <c r="P433" t="str">
        <f t="shared" si="37"/>
        <v>Valid</v>
      </c>
      <c r="Q433" t="str">
        <f>_xlfn.XLOOKUP(B433,Customers!$A:$A,Customers!$C:$C,"Not Found")</f>
        <v>West</v>
      </c>
      <c r="R433" t="str">
        <f t="shared" si="38"/>
        <v>South</v>
      </c>
      <c r="S433" t="str">
        <f t="shared" si="39"/>
        <v>Critical Illness</v>
      </c>
      <c r="T433" t="str">
        <f t="shared" si="40"/>
        <v>Within SLA</v>
      </c>
      <c r="U433">
        <f t="shared" si="41"/>
        <v>0</v>
      </c>
    </row>
    <row r="434" spans="1:21" x14ac:dyDescent="0.3">
      <c r="A434" t="s">
        <v>1332</v>
      </c>
      <c r="B434" t="s">
        <v>1333</v>
      </c>
      <c r="C434" t="s">
        <v>1334</v>
      </c>
      <c r="D434" t="s">
        <v>17</v>
      </c>
      <c r="E434" t="s">
        <v>39</v>
      </c>
      <c r="F434">
        <v>65234.38</v>
      </c>
      <c r="G434" s="1">
        <v>45696</v>
      </c>
      <c r="H434" s="1">
        <v>45704</v>
      </c>
      <c r="I434" t="s">
        <v>19</v>
      </c>
      <c r="J434">
        <v>8</v>
      </c>
      <c r="K434">
        <v>10</v>
      </c>
      <c r="L434" t="s">
        <v>349</v>
      </c>
      <c r="M434" t="s">
        <v>21</v>
      </c>
      <c r="N434" t="s">
        <v>30</v>
      </c>
      <c r="O434">
        <f t="shared" si="36"/>
        <v>1</v>
      </c>
      <c r="P434" t="str">
        <f t="shared" si="37"/>
        <v>Valid</v>
      </c>
      <c r="Q434" t="str">
        <f>_xlfn.XLOOKUP(B434,Customers!$A:$A,Customers!$C:$C,"Not Found")</f>
        <v>North</v>
      </c>
      <c r="R434" t="str">
        <f t="shared" si="38"/>
        <v>North</v>
      </c>
      <c r="S434" t="str">
        <f t="shared" si="39"/>
        <v>Accident</v>
      </c>
      <c r="T434" t="str">
        <f t="shared" si="40"/>
        <v>Within SLA</v>
      </c>
      <c r="U434">
        <f t="shared" si="41"/>
        <v>0</v>
      </c>
    </row>
    <row r="435" spans="1:21" x14ac:dyDescent="0.3">
      <c r="A435" t="s">
        <v>1335</v>
      </c>
      <c r="B435" t="s">
        <v>1336</v>
      </c>
      <c r="C435" t="s">
        <v>1337</v>
      </c>
      <c r="D435" t="s">
        <v>46</v>
      </c>
      <c r="E435" t="s">
        <v>74</v>
      </c>
      <c r="F435">
        <v>180571.67</v>
      </c>
      <c r="G435" s="1">
        <v>45937</v>
      </c>
      <c r="H435" s="1">
        <v>45956</v>
      </c>
      <c r="I435" t="s">
        <v>19</v>
      </c>
      <c r="J435">
        <v>19</v>
      </c>
      <c r="K435">
        <v>12</v>
      </c>
      <c r="L435" t="s">
        <v>204</v>
      </c>
      <c r="M435" t="s">
        <v>49</v>
      </c>
      <c r="N435" t="s">
        <v>42</v>
      </c>
      <c r="O435">
        <f t="shared" si="36"/>
        <v>1</v>
      </c>
      <c r="P435" t="str">
        <f t="shared" si="37"/>
        <v>Valid</v>
      </c>
      <c r="Q435" t="str">
        <f>_xlfn.XLOOKUP(B435,Customers!$A:$A,Customers!$C:$C,"Not Found")</f>
        <v>North</v>
      </c>
      <c r="R435" t="str">
        <f t="shared" si="38"/>
        <v>East</v>
      </c>
      <c r="S435" t="str">
        <f t="shared" si="39"/>
        <v>Theft</v>
      </c>
      <c r="T435" t="str">
        <f t="shared" si="40"/>
        <v>SLA Breach</v>
      </c>
      <c r="U435">
        <f t="shared" si="41"/>
        <v>7</v>
      </c>
    </row>
    <row r="436" spans="1:21" x14ac:dyDescent="0.3">
      <c r="A436" t="s">
        <v>1338</v>
      </c>
      <c r="B436" t="s">
        <v>1339</v>
      </c>
      <c r="C436" t="s">
        <v>1340</v>
      </c>
      <c r="D436" t="s">
        <v>154</v>
      </c>
      <c r="E436" t="s">
        <v>39</v>
      </c>
      <c r="F436">
        <v>70486.929999999993</v>
      </c>
      <c r="G436" s="1">
        <v>45865</v>
      </c>
      <c r="I436" t="s">
        <v>40</v>
      </c>
      <c r="J436">
        <v>6</v>
      </c>
      <c r="K436">
        <v>10</v>
      </c>
      <c r="L436" t="s">
        <v>70</v>
      </c>
      <c r="M436" t="s">
        <v>21</v>
      </c>
      <c r="N436" t="s">
        <v>22</v>
      </c>
      <c r="O436">
        <f t="shared" si="36"/>
        <v>1</v>
      </c>
      <c r="P436" t="str">
        <f t="shared" si="37"/>
        <v>Valid</v>
      </c>
      <c r="Q436" t="str">
        <f>_xlfn.XLOOKUP(B436,Customers!$A:$A,Customers!$C:$C,"Not Found")</f>
        <v>South</v>
      </c>
      <c r="R436" t="str">
        <f t="shared" si="38"/>
        <v>North</v>
      </c>
      <c r="S436" t="str">
        <f t="shared" si="39"/>
        <v>Vehicle Damage</v>
      </c>
      <c r="T436" t="str">
        <f t="shared" si="40"/>
        <v>Within SLA</v>
      </c>
      <c r="U436">
        <f t="shared" si="41"/>
        <v>0</v>
      </c>
    </row>
    <row r="437" spans="1:21" x14ac:dyDescent="0.3">
      <c r="A437" t="s">
        <v>1341</v>
      </c>
      <c r="B437" t="s">
        <v>1342</v>
      </c>
      <c r="C437" t="s">
        <v>1343</v>
      </c>
      <c r="D437" t="s">
        <v>111</v>
      </c>
      <c r="E437" t="s">
        <v>74</v>
      </c>
      <c r="F437">
        <v>113219.41</v>
      </c>
      <c r="G437" s="1">
        <v>45909</v>
      </c>
      <c r="H437" s="1">
        <v>45931</v>
      </c>
      <c r="I437" t="s">
        <v>47</v>
      </c>
      <c r="J437">
        <v>22</v>
      </c>
      <c r="K437">
        <v>12</v>
      </c>
      <c r="L437" t="s">
        <v>681</v>
      </c>
      <c r="M437" t="s">
        <v>49</v>
      </c>
      <c r="N437" t="s">
        <v>88</v>
      </c>
      <c r="O437">
        <f t="shared" si="36"/>
        <v>1</v>
      </c>
      <c r="P437" t="str">
        <f t="shared" si="37"/>
        <v>Valid</v>
      </c>
      <c r="Q437" t="str">
        <f>_xlfn.XLOOKUP(B437,Customers!$A:$A,Customers!$C:$C,"Not Found")</f>
        <v>Central</v>
      </c>
      <c r="R437" t="str">
        <f t="shared" si="38"/>
        <v>East</v>
      </c>
      <c r="S437" t="str">
        <f t="shared" si="39"/>
        <v>Fire</v>
      </c>
      <c r="T437" t="str">
        <f t="shared" si="40"/>
        <v>SLA Breach</v>
      </c>
      <c r="U437">
        <f t="shared" si="41"/>
        <v>10</v>
      </c>
    </row>
    <row r="438" spans="1:21" x14ac:dyDescent="0.3">
      <c r="A438" t="s">
        <v>1344</v>
      </c>
      <c r="B438" t="s">
        <v>1345</v>
      </c>
      <c r="C438" t="s">
        <v>1346</v>
      </c>
      <c r="D438" t="s">
        <v>111</v>
      </c>
      <c r="E438" t="s">
        <v>173</v>
      </c>
      <c r="F438">
        <v>112214.73</v>
      </c>
      <c r="G438" s="1">
        <v>45972</v>
      </c>
      <c r="H438" s="1">
        <v>45995</v>
      </c>
      <c r="I438" t="s">
        <v>47</v>
      </c>
      <c r="J438">
        <v>23</v>
      </c>
      <c r="K438">
        <v>12</v>
      </c>
      <c r="L438" t="s">
        <v>227</v>
      </c>
      <c r="M438" t="s">
        <v>49</v>
      </c>
      <c r="N438" t="s">
        <v>42</v>
      </c>
      <c r="O438">
        <f t="shared" si="36"/>
        <v>1</v>
      </c>
      <c r="P438" t="str">
        <f t="shared" si="37"/>
        <v>Valid</v>
      </c>
      <c r="Q438" t="str">
        <f>_xlfn.XLOOKUP(B438,Customers!$A:$A,Customers!$C:$C,"Not Found")</f>
        <v>Central</v>
      </c>
      <c r="R438" t="str">
        <f t="shared" si="38"/>
        <v>Central</v>
      </c>
      <c r="S438" t="str">
        <f t="shared" si="39"/>
        <v>Fire</v>
      </c>
      <c r="T438" t="str">
        <f t="shared" si="40"/>
        <v>SLA Breach</v>
      </c>
      <c r="U438">
        <f t="shared" si="41"/>
        <v>11</v>
      </c>
    </row>
    <row r="439" spans="1:21" x14ac:dyDescent="0.3">
      <c r="A439" t="s">
        <v>1347</v>
      </c>
      <c r="B439" t="s">
        <v>1348</v>
      </c>
      <c r="C439" t="s">
        <v>1349</v>
      </c>
      <c r="D439" t="s">
        <v>216</v>
      </c>
      <c r="E439" t="s">
        <v>74</v>
      </c>
      <c r="F439">
        <v>41319.919999999998</v>
      </c>
      <c r="G439" s="1">
        <v>45794</v>
      </c>
      <c r="I439" t="s">
        <v>40</v>
      </c>
      <c r="J439">
        <v>10</v>
      </c>
      <c r="K439">
        <v>15</v>
      </c>
      <c r="L439" t="s">
        <v>373</v>
      </c>
      <c r="M439" t="s">
        <v>55</v>
      </c>
      <c r="N439" t="s">
        <v>42</v>
      </c>
      <c r="O439">
        <f t="shared" si="36"/>
        <v>1</v>
      </c>
      <c r="P439" t="str">
        <f t="shared" si="37"/>
        <v>Valid</v>
      </c>
      <c r="Q439" t="str">
        <f>_xlfn.XLOOKUP(B439,Customers!$A:$A,Customers!$C:$C,"Not Found")</f>
        <v>West</v>
      </c>
      <c r="R439" t="str">
        <f t="shared" si="38"/>
        <v>East</v>
      </c>
      <c r="S439" t="str">
        <f t="shared" si="39"/>
        <v>Outpatient</v>
      </c>
      <c r="T439" t="str">
        <f t="shared" si="40"/>
        <v>Within SLA</v>
      </c>
      <c r="U439">
        <f t="shared" si="41"/>
        <v>0</v>
      </c>
    </row>
    <row r="440" spans="1:21" x14ac:dyDescent="0.3">
      <c r="A440" t="s">
        <v>1350</v>
      </c>
      <c r="B440" t="s">
        <v>1351</v>
      </c>
      <c r="C440" t="s">
        <v>1352</v>
      </c>
      <c r="D440" t="s">
        <v>59</v>
      </c>
      <c r="E440" t="s">
        <v>173</v>
      </c>
      <c r="F440">
        <v>25620.18</v>
      </c>
      <c r="G440" s="1">
        <v>45957</v>
      </c>
      <c r="H440" s="1">
        <v>45984</v>
      </c>
      <c r="I440" t="s">
        <v>19</v>
      </c>
      <c r="J440">
        <v>27</v>
      </c>
      <c r="K440">
        <v>15</v>
      </c>
      <c r="L440" t="s">
        <v>117</v>
      </c>
      <c r="M440" t="s">
        <v>55</v>
      </c>
      <c r="N440" t="s">
        <v>88</v>
      </c>
      <c r="O440">
        <f t="shared" si="36"/>
        <v>1</v>
      </c>
      <c r="P440" t="str">
        <f t="shared" si="37"/>
        <v>Valid</v>
      </c>
      <c r="Q440" t="str">
        <f>_xlfn.XLOOKUP(B440,Customers!$A:$A,Customers!$C:$C,"Not Found")</f>
        <v>North</v>
      </c>
      <c r="R440" t="str">
        <f t="shared" si="38"/>
        <v>Central</v>
      </c>
      <c r="S440" t="str">
        <f t="shared" si="39"/>
        <v>Critical Illness</v>
      </c>
      <c r="T440" t="str">
        <f t="shared" si="40"/>
        <v>SLA Breach</v>
      </c>
      <c r="U440">
        <f t="shared" si="41"/>
        <v>12</v>
      </c>
    </row>
    <row r="441" spans="1:21" x14ac:dyDescent="0.3">
      <c r="A441" t="s">
        <v>1353</v>
      </c>
      <c r="B441" t="s">
        <v>1354</v>
      </c>
      <c r="C441" t="s">
        <v>1355</v>
      </c>
      <c r="D441" t="s">
        <v>46</v>
      </c>
      <c r="E441" t="s">
        <v>173</v>
      </c>
      <c r="F441">
        <v>61856.87</v>
      </c>
      <c r="G441" s="1">
        <v>45800</v>
      </c>
      <c r="H441" s="1">
        <v>45832</v>
      </c>
      <c r="I441" t="s">
        <v>19</v>
      </c>
      <c r="J441">
        <v>32</v>
      </c>
      <c r="K441">
        <v>12</v>
      </c>
      <c r="L441" t="s">
        <v>651</v>
      </c>
      <c r="M441" t="s">
        <v>49</v>
      </c>
      <c r="N441" t="s">
        <v>88</v>
      </c>
      <c r="O441">
        <f t="shared" si="36"/>
        <v>1</v>
      </c>
      <c r="P441" t="str">
        <f t="shared" si="37"/>
        <v>Valid</v>
      </c>
      <c r="Q441" t="str">
        <f>_xlfn.XLOOKUP(B441,Customers!$A:$A,Customers!$C:$C,"Not Found")</f>
        <v>East</v>
      </c>
      <c r="R441" t="str">
        <f t="shared" si="38"/>
        <v>Central</v>
      </c>
      <c r="S441" t="str">
        <f t="shared" si="39"/>
        <v>Theft</v>
      </c>
      <c r="T441" t="str">
        <f t="shared" si="40"/>
        <v>SLA Breach</v>
      </c>
      <c r="U441">
        <f t="shared" si="41"/>
        <v>20</v>
      </c>
    </row>
    <row r="442" spans="1:21" x14ac:dyDescent="0.3">
      <c r="A442" t="s">
        <v>1356</v>
      </c>
      <c r="B442" t="s">
        <v>1357</v>
      </c>
      <c r="C442" t="s">
        <v>1358</v>
      </c>
      <c r="D442" t="s">
        <v>17</v>
      </c>
      <c r="E442" t="s">
        <v>27</v>
      </c>
      <c r="F442">
        <v>31743.13</v>
      </c>
      <c r="G442" s="1">
        <v>45960</v>
      </c>
      <c r="H442" s="1">
        <v>45965</v>
      </c>
      <c r="I442" t="s">
        <v>19</v>
      </c>
      <c r="J442">
        <v>5</v>
      </c>
      <c r="K442">
        <v>10</v>
      </c>
      <c r="L442" t="s">
        <v>208</v>
      </c>
      <c r="M442" t="s">
        <v>21</v>
      </c>
      <c r="N442" t="s">
        <v>30</v>
      </c>
      <c r="O442">
        <f t="shared" si="36"/>
        <v>1</v>
      </c>
      <c r="P442" t="str">
        <f t="shared" si="37"/>
        <v>Valid</v>
      </c>
      <c r="Q442" t="str">
        <f>_xlfn.XLOOKUP(B442,Customers!$A:$A,Customers!$C:$C,"Not Found")</f>
        <v>South</v>
      </c>
      <c r="R442" t="str">
        <f t="shared" si="38"/>
        <v>West</v>
      </c>
      <c r="S442" t="str">
        <f t="shared" si="39"/>
        <v>Accident</v>
      </c>
      <c r="T442" t="str">
        <f t="shared" si="40"/>
        <v>Within SLA</v>
      </c>
      <c r="U442">
        <f t="shared" si="41"/>
        <v>0</v>
      </c>
    </row>
    <row r="443" spans="1:21" x14ac:dyDescent="0.3">
      <c r="A443" t="s">
        <v>1359</v>
      </c>
      <c r="B443" t="s">
        <v>1360</v>
      </c>
      <c r="C443" t="s">
        <v>1361</v>
      </c>
      <c r="D443" t="s">
        <v>111</v>
      </c>
      <c r="E443" t="s">
        <v>74</v>
      </c>
      <c r="F443">
        <v>106773.62</v>
      </c>
      <c r="G443" s="1">
        <v>45884</v>
      </c>
      <c r="H443" s="1">
        <v>45896</v>
      </c>
      <c r="I443" t="s">
        <v>19</v>
      </c>
      <c r="J443">
        <v>12</v>
      </c>
      <c r="K443">
        <v>12</v>
      </c>
      <c r="L443" t="s">
        <v>450</v>
      </c>
      <c r="M443" t="s">
        <v>49</v>
      </c>
      <c r="N443" t="s">
        <v>30</v>
      </c>
      <c r="O443">
        <f t="shared" si="36"/>
        <v>1</v>
      </c>
      <c r="P443" t="str">
        <f t="shared" si="37"/>
        <v>Valid</v>
      </c>
      <c r="Q443" t="str">
        <f>_xlfn.XLOOKUP(B443,Customers!$A:$A,Customers!$C:$C,"Not Found")</f>
        <v>North</v>
      </c>
      <c r="R443" t="str">
        <f t="shared" si="38"/>
        <v>East</v>
      </c>
      <c r="S443" t="str">
        <f t="shared" si="39"/>
        <v>Fire</v>
      </c>
      <c r="T443" t="str">
        <f t="shared" si="40"/>
        <v>Within SLA</v>
      </c>
      <c r="U443">
        <f t="shared" si="41"/>
        <v>0</v>
      </c>
    </row>
    <row r="444" spans="1:21" x14ac:dyDescent="0.3">
      <c r="A444" t="s">
        <v>1362</v>
      </c>
      <c r="B444" t="s">
        <v>168</v>
      </c>
      <c r="C444" t="s">
        <v>1363</v>
      </c>
      <c r="D444" t="s">
        <v>17</v>
      </c>
      <c r="E444" t="s">
        <v>173</v>
      </c>
      <c r="F444">
        <v>22486.65</v>
      </c>
      <c r="G444" s="1">
        <v>45732</v>
      </c>
      <c r="H444" s="1">
        <v>45741</v>
      </c>
      <c r="I444" t="s">
        <v>19</v>
      </c>
      <c r="J444">
        <v>9</v>
      </c>
      <c r="K444">
        <v>10</v>
      </c>
      <c r="L444" t="s">
        <v>70</v>
      </c>
      <c r="M444" t="s">
        <v>21</v>
      </c>
      <c r="N444" t="s">
        <v>22</v>
      </c>
      <c r="O444">
        <f t="shared" si="36"/>
        <v>1</v>
      </c>
      <c r="P444" t="str">
        <f t="shared" si="37"/>
        <v>Valid</v>
      </c>
      <c r="Q444" t="str">
        <f>_xlfn.XLOOKUP(B444,Customers!$A:$A,Customers!$C:$C,"Not Found")</f>
        <v>North</v>
      </c>
      <c r="R444" t="str">
        <f t="shared" si="38"/>
        <v>Central</v>
      </c>
      <c r="S444" t="str">
        <f t="shared" si="39"/>
        <v>Accident</v>
      </c>
      <c r="T444" t="str">
        <f t="shared" si="40"/>
        <v>Within SLA</v>
      </c>
      <c r="U444">
        <f t="shared" si="41"/>
        <v>0</v>
      </c>
    </row>
    <row r="445" spans="1:21" x14ac:dyDescent="0.3">
      <c r="A445" t="s">
        <v>1364</v>
      </c>
      <c r="B445" t="s">
        <v>496</v>
      </c>
      <c r="C445" t="s">
        <v>497</v>
      </c>
      <c r="D445" t="s">
        <v>92</v>
      </c>
      <c r="E445" t="s">
        <v>74</v>
      </c>
      <c r="F445">
        <v>22018.11</v>
      </c>
      <c r="G445" s="1">
        <v>45661</v>
      </c>
      <c r="H445" s="1">
        <v>45671</v>
      </c>
      <c r="I445" t="s">
        <v>19</v>
      </c>
      <c r="J445">
        <v>10</v>
      </c>
      <c r="K445">
        <v>7</v>
      </c>
      <c r="L445" t="s">
        <v>353</v>
      </c>
      <c r="M445" t="s">
        <v>94</v>
      </c>
      <c r="N445" t="s">
        <v>22</v>
      </c>
      <c r="O445">
        <f t="shared" si="36"/>
        <v>1</v>
      </c>
      <c r="P445" t="str">
        <f t="shared" si="37"/>
        <v>Valid</v>
      </c>
      <c r="Q445" t="str">
        <f>_xlfn.XLOOKUP(B445,Customers!$A:$A,Customers!$C:$C,"Not Found")</f>
        <v>West</v>
      </c>
      <c r="R445" t="str">
        <f t="shared" si="38"/>
        <v>East</v>
      </c>
      <c r="S445" t="str">
        <f t="shared" si="39"/>
        <v>Baggage Loss</v>
      </c>
      <c r="T445" t="str">
        <f t="shared" si="40"/>
        <v>SLA Breach</v>
      </c>
      <c r="U445">
        <f t="shared" si="41"/>
        <v>3</v>
      </c>
    </row>
    <row r="446" spans="1:21" x14ac:dyDescent="0.3">
      <c r="A446" t="s">
        <v>1365</v>
      </c>
      <c r="B446" t="s">
        <v>1366</v>
      </c>
      <c r="C446" t="s">
        <v>1367</v>
      </c>
      <c r="D446" t="s">
        <v>46</v>
      </c>
      <c r="E446" t="s">
        <v>39</v>
      </c>
      <c r="F446">
        <v>227815.04000000001</v>
      </c>
      <c r="G446" s="1">
        <v>45963</v>
      </c>
      <c r="H446" s="1">
        <v>45991</v>
      </c>
      <c r="I446" t="s">
        <v>19</v>
      </c>
      <c r="J446">
        <v>28</v>
      </c>
      <c r="K446">
        <v>10</v>
      </c>
      <c r="L446" t="s">
        <v>20</v>
      </c>
      <c r="M446" t="s">
        <v>21</v>
      </c>
      <c r="N446" t="s">
        <v>42</v>
      </c>
      <c r="O446">
        <f t="shared" si="36"/>
        <v>1</v>
      </c>
      <c r="P446" t="str">
        <f t="shared" si="37"/>
        <v>Valid</v>
      </c>
      <c r="Q446" t="str">
        <f>_xlfn.XLOOKUP(B446,Customers!$A:$A,Customers!$C:$C,"Not Found")</f>
        <v>West</v>
      </c>
      <c r="R446" t="str">
        <f t="shared" si="38"/>
        <v>North</v>
      </c>
      <c r="S446" t="str">
        <f t="shared" si="39"/>
        <v>Theft</v>
      </c>
      <c r="T446" t="str">
        <f t="shared" si="40"/>
        <v>SLA Breach</v>
      </c>
      <c r="U446">
        <f t="shared" si="41"/>
        <v>18</v>
      </c>
    </row>
    <row r="447" spans="1:21" x14ac:dyDescent="0.3">
      <c r="A447" t="s">
        <v>1368</v>
      </c>
      <c r="B447" t="s">
        <v>1216</v>
      </c>
      <c r="C447" t="s">
        <v>1217</v>
      </c>
      <c r="D447" t="s">
        <v>17</v>
      </c>
      <c r="E447" t="s">
        <v>173</v>
      </c>
      <c r="F447">
        <v>61924.41</v>
      </c>
      <c r="G447" s="1">
        <v>45787</v>
      </c>
      <c r="H447" s="1">
        <v>45799</v>
      </c>
      <c r="I447" t="s">
        <v>19</v>
      </c>
      <c r="J447">
        <v>12</v>
      </c>
      <c r="K447">
        <v>10</v>
      </c>
      <c r="L447" t="s">
        <v>87</v>
      </c>
      <c r="M447" t="s">
        <v>21</v>
      </c>
      <c r="N447" t="s">
        <v>30</v>
      </c>
      <c r="O447">
        <f t="shared" si="36"/>
        <v>1</v>
      </c>
      <c r="P447" t="str">
        <f t="shared" si="37"/>
        <v>Valid</v>
      </c>
      <c r="Q447" t="str">
        <f>_xlfn.XLOOKUP(B447,Customers!$A:$A,Customers!$C:$C,"Not Found")</f>
        <v>South</v>
      </c>
      <c r="R447" t="str">
        <f t="shared" si="38"/>
        <v>Central</v>
      </c>
      <c r="S447" t="str">
        <f t="shared" si="39"/>
        <v>Accident</v>
      </c>
      <c r="T447" t="str">
        <f t="shared" si="40"/>
        <v>SLA Breach</v>
      </c>
      <c r="U447">
        <f t="shared" si="41"/>
        <v>2</v>
      </c>
    </row>
    <row r="448" spans="1:21" x14ac:dyDescent="0.3">
      <c r="A448" t="s">
        <v>1369</v>
      </c>
      <c r="B448" t="s">
        <v>1370</v>
      </c>
      <c r="C448" t="s">
        <v>1371</v>
      </c>
      <c r="D448" t="s">
        <v>69</v>
      </c>
      <c r="E448" t="s">
        <v>74</v>
      </c>
      <c r="F448">
        <v>113491.61</v>
      </c>
      <c r="G448" s="1">
        <v>45946</v>
      </c>
      <c r="I448" t="s">
        <v>40</v>
      </c>
      <c r="J448">
        <v>27</v>
      </c>
      <c r="K448">
        <v>12</v>
      </c>
      <c r="L448" t="s">
        <v>65</v>
      </c>
      <c r="M448" t="s">
        <v>49</v>
      </c>
      <c r="N448" t="s">
        <v>88</v>
      </c>
      <c r="O448">
        <f t="shared" si="36"/>
        <v>1</v>
      </c>
      <c r="P448" t="str">
        <f t="shared" si="37"/>
        <v>Valid</v>
      </c>
      <c r="Q448" t="str">
        <f>_xlfn.XLOOKUP(B448,Customers!$A:$A,Customers!$C:$C,"Not Found")</f>
        <v>South</v>
      </c>
      <c r="R448" t="str">
        <f t="shared" si="38"/>
        <v>East</v>
      </c>
      <c r="S448" t="str">
        <f t="shared" si="39"/>
        <v>Property Damage</v>
      </c>
      <c r="T448" t="str">
        <f t="shared" si="40"/>
        <v>SLA Breach</v>
      </c>
      <c r="U448">
        <f t="shared" si="41"/>
        <v>15</v>
      </c>
    </row>
    <row r="449" spans="1:21" x14ac:dyDescent="0.3">
      <c r="A449" t="s">
        <v>1372</v>
      </c>
      <c r="B449" t="s">
        <v>114</v>
      </c>
      <c r="C449" t="s">
        <v>1373</v>
      </c>
      <c r="D449" t="s">
        <v>34</v>
      </c>
      <c r="E449" t="s">
        <v>173</v>
      </c>
      <c r="F449">
        <v>303038.11</v>
      </c>
      <c r="G449" s="1">
        <v>45718</v>
      </c>
      <c r="H449" s="1">
        <v>45740</v>
      </c>
      <c r="I449" t="s">
        <v>19</v>
      </c>
      <c r="J449">
        <v>22</v>
      </c>
      <c r="K449">
        <v>20</v>
      </c>
      <c r="L449" t="s">
        <v>121</v>
      </c>
      <c r="M449" t="s">
        <v>29</v>
      </c>
      <c r="N449" t="s">
        <v>30</v>
      </c>
      <c r="O449">
        <f t="shared" si="36"/>
        <v>1</v>
      </c>
      <c r="P449" t="str">
        <f t="shared" si="37"/>
        <v>Valid</v>
      </c>
      <c r="Q449" t="str">
        <f>_xlfn.XLOOKUP(B449,Customers!$A:$A,Customers!$C:$C,"Not Found")</f>
        <v>Central</v>
      </c>
      <c r="R449" t="str">
        <f t="shared" si="38"/>
        <v>Central</v>
      </c>
      <c r="S449" t="str">
        <f t="shared" si="39"/>
        <v>Death Benefit</v>
      </c>
      <c r="T449" t="str">
        <f t="shared" si="40"/>
        <v>SLA Breach</v>
      </c>
      <c r="U449">
        <f t="shared" si="41"/>
        <v>2</v>
      </c>
    </row>
    <row r="450" spans="1:21" x14ac:dyDescent="0.3">
      <c r="A450" t="s">
        <v>1374</v>
      </c>
      <c r="B450" t="s">
        <v>1375</v>
      </c>
      <c r="C450" t="s">
        <v>1376</v>
      </c>
      <c r="D450" t="s">
        <v>116</v>
      </c>
      <c r="E450" t="s">
        <v>18</v>
      </c>
      <c r="F450">
        <v>34431.120000000003</v>
      </c>
      <c r="G450" s="1">
        <v>45811</v>
      </c>
      <c r="H450" s="1">
        <v>45823</v>
      </c>
      <c r="I450" t="s">
        <v>47</v>
      </c>
      <c r="J450">
        <v>12</v>
      </c>
      <c r="K450">
        <v>7</v>
      </c>
      <c r="L450" t="s">
        <v>501</v>
      </c>
      <c r="M450" t="s">
        <v>94</v>
      </c>
      <c r="N450" t="s">
        <v>30</v>
      </c>
      <c r="O450">
        <f t="shared" ref="O450:O513" si="42">COUNTIF($A:$A,A450)</f>
        <v>1</v>
      </c>
      <c r="P450" t="str">
        <f t="shared" ref="P450:P513" si="43">IF(F450="","Missing Amount","Valid")</f>
        <v>Valid</v>
      </c>
      <c r="Q450" t="str">
        <f>_xlfn.XLOOKUP(B450,Customers!$A:$A,Customers!$C:$C,"Not Found")</f>
        <v>South</v>
      </c>
      <c r="R450" t="str">
        <f t="shared" ref="R450:R513" si="44">IF(E450="",Q450,E450)</f>
        <v>South</v>
      </c>
      <c r="S450" t="str">
        <f t="shared" ref="S450:S513" si="45">IF(D450="Hospitalisation","Hospitalization",IF(D450="Medical Emerg.","Medical Emergency",IF(D450="Property dmg","Property Damage",IF(D450="Vehicle dmg","Vehicle Damage",D450))))</f>
        <v>Medical Emergency</v>
      </c>
      <c r="T450" t="str">
        <f t="shared" ref="T450:T513" si="46">IF(J450&gt;K450,"SLA Breach","Within SLA")</f>
        <v>SLA Breach</v>
      </c>
      <c r="U450">
        <f t="shared" ref="U450:U513" si="47">IF(J450&gt;K450,J450-K450,0)</f>
        <v>5</v>
      </c>
    </row>
    <row r="451" spans="1:21" x14ac:dyDescent="0.3">
      <c r="A451" t="s">
        <v>1377</v>
      </c>
      <c r="B451" t="s">
        <v>1370</v>
      </c>
      <c r="C451" t="s">
        <v>1378</v>
      </c>
      <c r="D451" t="s">
        <v>46</v>
      </c>
      <c r="E451" t="s">
        <v>18</v>
      </c>
      <c r="F451">
        <v>78123.570000000007</v>
      </c>
      <c r="G451" s="1">
        <v>45718</v>
      </c>
      <c r="H451" s="1">
        <v>45729</v>
      </c>
      <c r="I451" t="s">
        <v>19</v>
      </c>
      <c r="J451">
        <v>11</v>
      </c>
      <c r="K451">
        <v>12</v>
      </c>
      <c r="L451" t="s">
        <v>242</v>
      </c>
      <c r="M451" t="s">
        <v>49</v>
      </c>
      <c r="N451" t="s">
        <v>30</v>
      </c>
      <c r="O451">
        <f t="shared" si="42"/>
        <v>1</v>
      </c>
      <c r="P451" t="str">
        <f t="shared" si="43"/>
        <v>Valid</v>
      </c>
      <c r="Q451" t="str">
        <f>_xlfn.XLOOKUP(B451,Customers!$A:$A,Customers!$C:$C,"Not Found")</f>
        <v>South</v>
      </c>
      <c r="R451" t="str">
        <f t="shared" si="44"/>
        <v>South</v>
      </c>
      <c r="S451" t="str">
        <f t="shared" si="45"/>
        <v>Theft</v>
      </c>
      <c r="T451" t="str">
        <f t="shared" si="46"/>
        <v>Within SLA</v>
      </c>
      <c r="U451">
        <f t="shared" si="47"/>
        <v>0</v>
      </c>
    </row>
    <row r="452" spans="1:21" x14ac:dyDescent="0.3">
      <c r="A452" t="s">
        <v>1379</v>
      </c>
      <c r="B452" t="s">
        <v>461</v>
      </c>
      <c r="C452" t="s">
        <v>462</v>
      </c>
      <c r="D452" t="s">
        <v>53</v>
      </c>
      <c r="E452" t="s">
        <v>27</v>
      </c>
      <c r="F452">
        <v>76348.38</v>
      </c>
      <c r="G452" s="1">
        <v>45697</v>
      </c>
      <c r="H452" s="1">
        <v>45716</v>
      </c>
      <c r="I452" t="s">
        <v>19</v>
      </c>
      <c r="J452">
        <v>19</v>
      </c>
      <c r="K452">
        <v>15</v>
      </c>
      <c r="L452" t="s">
        <v>431</v>
      </c>
      <c r="M452" t="s">
        <v>55</v>
      </c>
      <c r="N452" t="s">
        <v>42</v>
      </c>
      <c r="O452">
        <f t="shared" si="42"/>
        <v>1</v>
      </c>
      <c r="P452" t="str">
        <f t="shared" si="43"/>
        <v>Valid</v>
      </c>
      <c r="Q452" t="str">
        <f>_xlfn.XLOOKUP(B452,Customers!$A:$A,Customers!$C:$C,"Not Found")</f>
        <v>West</v>
      </c>
      <c r="R452" t="str">
        <f t="shared" si="44"/>
        <v>West</v>
      </c>
      <c r="S452" t="str">
        <f t="shared" si="45"/>
        <v>Hospitalization</v>
      </c>
      <c r="T452" t="str">
        <f t="shared" si="46"/>
        <v>SLA Breach</v>
      </c>
      <c r="U452">
        <f t="shared" si="47"/>
        <v>4</v>
      </c>
    </row>
    <row r="453" spans="1:21" x14ac:dyDescent="0.3">
      <c r="A453" t="s">
        <v>1380</v>
      </c>
      <c r="B453" t="s">
        <v>1381</v>
      </c>
      <c r="C453" t="s">
        <v>1382</v>
      </c>
      <c r="D453" t="s">
        <v>46</v>
      </c>
      <c r="E453" t="s">
        <v>27</v>
      </c>
      <c r="F453">
        <v>45700.12</v>
      </c>
      <c r="G453" s="1">
        <v>45841</v>
      </c>
      <c r="H453" s="1">
        <v>45853</v>
      </c>
      <c r="I453" t="s">
        <v>19</v>
      </c>
      <c r="J453">
        <v>12</v>
      </c>
      <c r="K453">
        <v>10</v>
      </c>
      <c r="L453" t="s">
        <v>349</v>
      </c>
      <c r="M453" t="s">
        <v>21</v>
      </c>
      <c r="N453" t="s">
        <v>30</v>
      </c>
      <c r="O453">
        <f t="shared" si="42"/>
        <v>1</v>
      </c>
      <c r="P453" t="str">
        <f t="shared" si="43"/>
        <v>Valid</v>
      </c>
      <c r="Q453" t="str">
        <f>_xlfn.XLOOKUP(B453,Customers!$A:$A,Customers!$C:$C,"Not Found")</f>
        <v>Central</v>
      </c>
      <c r="R453" t="str">
        <f t="shared" si="44"/>
        <v>West</v>
      </c>
      <c r="S453" t="str">
        <f t="shared" si="45"/>
        <v>Theft</v>
      </c>
      <c r="T453" t="str">
        <f t="shared" si="46"/>
        <v>SLA Breach</v>
      </c>
      <c r="U453">
        <f t="shared" si="47"/>
        <v>2</v>
      </c>
    </row>
    <row r="454" spans="1:21" x14ac:dyDescent="0.3">
      <c r="A454" t="s">
        <v>1383</v>
      </c>
      <c r="B454" t="s">
        <v>1384</v>
      </c>
      <c r="C454" t="s">
        <v>1385</v>
      </c>
      <c r="D454" t="s">
        <v>111</v>
      </c>
      <c r="E454" t="s">
        <v>18</v>
      </c>
      <c r="F454">
        <v>41682.26</v>
      </c>
      <c r="G454" s="1">
        <v>45805</v>
      </c>
      <c r="H454" s="1">
        <v>45821</v>
      </c>
      <c r="I454" t="s">
        <v>19</v>
      </c>
      <c r="J454">
        <v>16</v>
      </c>
      <c r="K454">
        <v>12</v>
      </c>
      <c r="L454" t="s">
        <v>300</v>
      </c>
      <c r="M454" t="s">
        <v>49</v>
      </c>
      <c r="N454" t="s">
        <v>42</v>
      </c>
      <c r="O454">
        <f t="shared" si="42"/>
        <v>1</v>
      </c>
      <c r="P454" t="str">
        <f t="shared" si="43"/>
        <v>Valid</v>
      </c>
      <c r="Q454" t="str">
        <f>_xlfn.XLOOKUP(B454,Customers!$A:$A,Customers!$C:$C,"Not Found")</f>
        <v>South</v>
      </c>
      <c r="R454" t="str">
        <f t="shared" si="44"/>
        <v>South</v>
      </c>
      <c r="S454" t="str">
        <f t="shared" si="45"/>
        <v>Fire</v>
      </c>
      <c r="T454" t="str">
        <f t="shared" si="46"/>
        <v>SLA Breach</v>
      </c>
      <c r="U454">
        <f t="shared" si="47"/>
        <v>4</v>
      </c>
    </row>
    <row r="455" spans="1:21" x14ac:dyDescent="0.3">
      <c r="A455" t="s">
        <v>1386</v>
      </c>
      <c r="B455" t="s">
        <v>1387</v>
      </c>
      <c r="C455" t="s">
        <v>1388</v>
      </c>
      <c r="D455" t="s">
        <v>116</v>
      </c>
      <c r="E455" t="s">
        <v>173</v>
      </c>
      <c r="F455">
        <v>64305.08</v>
      </c>
      <c r="G455" s="1">
        <v>45740</v>
      </c>
      <c r="I455" t="s">
        <v>40</v>
      </c>
      <c r="J455">
        <v>12</v>
      </c>
      <c r="K455">
        <v>7</v>
      </c>
      <c r="L455" t="s">
        <v>323</v>
      </c>
      <c r="M455" t="s">
        <v>94</v>
      </c>
      <c r="N455" t="s">
        <v>42</v>
      </c>
      <c r="O455">
        <f t="shared" si="42"/>
        <v>1</v>
      </c>
      <c r="P455" t="str">
        <f t="shared" si="43"/>
        <v>Valid</v>
      </c>
      <c r="Q455" t="str">
        <f>_xlfn.XLOOKUP(B455,Customers!$A:$A,Customers!$C:$C,"Not Found")</f>
        <v>South</v>
      </c>
      <c r="R455" t="str">
        <f t="shared" si="44"/>
        <v>Central</v>
      </c>
      <c r="S455" t="str">
        <f t="shared" si="45"/>
        <v>Medical Emergency</v>
      </c>
      <c r="T455" t="str">
        <f t="shared" si="46"/>
        <v>SLA Breach</v>
      </c>
      <c r="U455">
        <f t="shared" si="47"/>
        <v>5</v>
      </c>
    </row>
    <row r="456" spans="1:21" x14ac:dyDescent="0.3">
      <c r="A456" t="s">
        <v>1389</v>
      </c>
      <c r="B456" t="s">
        <v>1390</v>
      </c>
      <c r="C456" t="s">
        <v>1391</v>
      </c>
      <c r="D456" t="s">
        <v>92</v>
      </c>
      <c r="E456" t="s">
        <v>74</v>
      </c>
      <c r="F456">
        <v>16908.07</v>
      </c>
      <c r="G456" s="1">
        <v>45770</v>
      </c>
      <c r="H456" s="1">
        <v>45781</v>
      </c>
      <c r="I456" t="s">
        <v>19</v>
      </c>
      <c r="J456">
        <v>11</v>
      </c>
      <c r="K456">
        <v>7</v>
      </c>
      <c r="L456" t="s">
        <v>331</v>
      </c>
      <c r="M456" t="s">
        <v>94</v>
      </c>
      <c r="N456" t="s">
        <v>30</v>
      </c>
      <c r="O456">
        <f t="shared" si="42"/>
        <v>1</v>
      </c>
      <c r="P456" t="str">
        <f t="shared" si="43"/>
        <v>Valid</v>
      </c>
      <c r="Q456" t="str">
        <f>_xlfn.XLOOKUP(B456,Customers!$A:$A,Customers!$C:$C,"Not Found")</f>
        <v>West</v>
      </c>
      <c r="R456" t="str">
        <f t="shared" si="44"/>
        <v>East</v>
      </c>
      <c r="S456" t="str">
        <f t="shared" si="45"/>
        <v>Baggage Loss</v>
      </c>
      <c r="T456" t="str">
        <f t="shared" si="46"/>
        <v>SLA Breach</v>
      </c>
      <c r="U456">
        <f t="shared" si="47"/>
        <v>4</v>
      </c>
    </row>
    <row r="457" spans="1:21" x14ac:dyDescent="0.3">
      <c r="A457" t="s">
        <v>1392</v>
      </c>
      <c r="B457" t="s">
        <v>1393</v>
      </c>
      <c r="C457" t="s">
        <v>1394</v>
      </c>
      <c r="D457" t="s">
        <v>182</v>
      </c>
      <c r="E457" t="s">
        <v>39</v>
      </c>
      <c r="F457">
        <v>84909.59</v>
      </c>
      <c r="G457" s="1">
        <v>45783</v>
      </c>
      <c r="H457" s="1">
        <v>45790</v>
      </c>
      <c r="I457" t="s">
        <v>19</v>
      </c>
      <c r="J457">
        <v>7</v>
      </c>
      <c r="K457">
        <v>7</v>
      </c>
      <c r="L457" t="s">
        <v>75</v>
      </c>
      <c r="M457" t="s">
        <v>94</v>
      </c>
      <c r="N457" t="s">
        <v>30</v>
      </c>
      <c r="O457">
        <f t="shared" si="42"/>
        <v>1</v>
      </c>
      <c r="P457" t="str">
        <f t="shared" si="43"/>
        <v>Valid</v>
      </c>
      <c r="Q457" t="str">
        <f>_xlfn.XLOOKUP(B457,Customers!$A:$A,Customers!$C:$C,"Not Found")</f>
        <v>East</v>
      </c>
      <c r="R457" t="str">
        <f t="shared" si="44"/>
        <v>North</v>
      </c>
      <c r="S457" t="str">
        <f t="shared" si="45"/>
        <v>Trip Cancellation</v>
      </c>
      <c r="T457" t="str">
        <f t="shared" si="46"/>
        <v>Within SLA</v>
      </c>
      <c r="U457">
        <f t="shared" si="47"/>
        <v>0</v>
      </c>
    </row>
    <row r="458" spans="1:21" x14ac:dyDescent="0.3">
      <c r="A458" t="s">
        <v>1395</v>
      </c>
      <c r="B458" t="s">
        <v>893</v>
      </c>
      <c r="C458" t="s">
        <v>894</v>
      </c>
      <c r="D458" t="s">
        <v>116</v>
      </c>
      <c r="E458" t="s">
        <v>27</v>
      </c>
      <c r="F458">
        <v>18248.75</v>
      </c>
      <c r="G458" s="1">
        <v>45731</v>
      </c>
      <c r="H458" s="1">
        <v>45742</v>
      </c>
      <c r="I458" t="s">
        <v>19</v>
      </c>
      <c r="J458">
        <v>11</v>
      </c>
      <c r="K458">
        <v>7</v>
      </c>
      <c r="L458" t="s">
        <v>431</v>
      </c>
      <c r="M458" t="s">
        <v>94</v>
      </c>
      <c r="N458" t="s">
        <v>42</v>
      </c>
      <c r="O458">
        <f t="shared" si="42"/>
        <v>1</v>
      </c>
      <c r="P458" t="str">
        <f t="shared" si="43"/>
        <v>Valid</v>
      </c>
      <c r="Q458" t="str">
        <f>_xlfn.XLOOKUP(B458,Customers!$A:$A,Customers!$C:$C,"Not Found")</f>
        <v>East</v>
      </c>
      <c r="R458" t="str">
        <f t="shared" si="44"/>
        <v>West</v>
      </c>
      <c r="S458" t="str">
        <f t="shared" si="45"/>
        <v>Medical Emergency</v>
      </c>
      <c r="T458" t="str">
        <f t="shared" si="46"/>
        <v>SLA Breach</v>
      </c>
      <c r="U458">
        <f t="shared" si="47"/>
        <v>4</v>
      </c>
    </row>
    <row r="459" spans="1:21" x14ac:dyDescent="0.3">
      <c r="A459" t="s">
        <v>1396</v>
      </c>
      <c r="B459" t="s">
        <v>1397</v>
      </c>
      <c r="C459" t="s">
        <v>1398</v>
      </c>
      <c r="D459" t="s">
        <v>26</v>
      </c>
      <c r="E459" t="s">
        <v>39</v>
      </c>
      <c r="F459">
        <v>124053.87</v>
      </c>
      <c r="G459" s="1">
        <v>45897</v>
      </c>
      <c r="I459" t="s">
        <v>64</v>
      </c>
      <c r="J459">
        <v>15</v>
      </c>
      <c r="K459">
        <v>20</v>
      </c>
      <c r="L459" t="s">
        <v>388</v>
      </c>
      <c r="M459" t="s">
        <v>29</v>
      </c>
      <c r="N459" t="s">
        <v>22</v>
      </c>
      <c r="O459">
        <f t="shared" si="42"/>
        <v>1</v>
      </c>
      <c r="P459" t="str">
        <f t="shared" si="43"/>
        <v>Valid</v>
      </c>
      <c r="Q459" t="str">
        <f>_xlfn.XLOOKUP(B459,Customers!$A:$A,Customers!$C:$C,"Not Found")</f>
        <v>Central</v>
      </c>
      <c r="R459" t="str">
        <f t="shared" si="44"/>
        <v>North</v>
      </c>
      <c r="S459" t="str">
        <f t="shared" si="45"/>
        <v>Disability</v>
      </c>
      <c r="T459" t="str">
        <f t="shared" si="46"/>
        <v>Within SLA</v>
      </c>
      <c r="U459">
        <f t="shared" si="47"/>
        <v>0</v>
      </c>
    </row>
    <row r="460" spans="1:21" x14ac:dyDescent="0.3">
      <c r="A460" t="s">
        <v>1399</v>
      </c>
      <c r="B460" t="s">
        <v>1400</v>
      </c>
      <c r="C460" t="s">
        <v>1401</v>
      </c>
      <c r="D460" t="s">
        <v>46</v>
      </c>
      <c r="E460" t="s">
        <v>74</v>
      </c>
      <c r="F460">
        <v>387150.4</v>
      </c>
      <c r="G460" s="1">
        <v>45756</v>
      </c>
      <c r="H460" s="1">
        <v>45762</v>
      </c>
      <c r="I460" t="s">
        <v>19</v>
      </c>
      <c r="J460">
        <v>6</v>
      </c>
      <c r="K460">
        <v>12</v>
      </c>
      <c r="L460" t="s">
        <v>681</v>
      </c>
      <c r="M460" t="s">
        <v>49</v>
      </c>
      <c r="N460" t="s">
        <v>22</v>
      </c>
      <c r="O460">
        <f t="shared" si="42"/>
        <v>1</v>
      </c>
      <c r="P460" t="str">
        <f t="shared" si="43"/>
        <v>Valid</v>
      </c>
      <c r="Q460" t="str">
        <f>_xlfn.XLOOKUP(B460,Customers!$A:$A,Customers!$C:$C,"Not Found")</f>
        <v>North</v>
      </c>
      <c r="R460" t="str">
        <f t="shared" si="44"/>
        <v>East</v>
      </c>
      <c r="S460" t="str">
        <f t="shared" si="45"/>
        <v>Theft</v>
      </c>
      <c r="T460" t="str">
        <f t="shared" si="46"/>
        <v>Within SLA</v>
      </c>
      <c r="U460">
        <f t="shared" si="47"/>
        <v>0</v>
      </c>
    </row>
    <row r="461" spans="1:21" x14ac:dyDescent="0.3">
      <c r="A461" t="s">
        <v>1402</v>
      </c>
      <c r="B461" t="s">
        <v>1403</v>
      </c>
      <c r="C461" t="s">
        <v>1404</v>
      </c>
      <c r="D461" t="s">
        <v>111</v>
      </c>
      <c r="E461" t="s">
        <v>39</v>
      </c>
      <c r="F461">
        <v>42043.71</v>
      </c>
      <c r="G461" s="1">
        <v>45865</v>
      </c>
      <c r="H461" s="1">
        <v>45873</v>
      </c>
      <c r="I461" t="s">
        <v>19</v>
      </c>
      <c r="J461">
        <v>8</v>
      </c>
      <c r="K461">
        <v>12</v>
      </c>
      <c r="L461" t="s">
        <v>244</v>
      </c>
      <c r="M461" t="s">
        <v>49</v>
      </c>
      <c r="N461" t="s">
        <v>30</v>
      </c>
      <c r="O461">
        <f t="shared" si="42"/>
        <v>1</v>
      </c>
      <c r="P461" t="str">
        <f t="shared" si="43"/>
        <v>Valid</v>
      </c>
      <c r="Q461" t="str">
        <f>_xlfn.XLOOKUP(B461,Customers!$A:$A,Customers!$C:$C,"Not Found")</f>
        <v>Central</v>
      </c>
      <c r="R461" t="str">
        <f t="shared" si="44"/>
        <v>North</v>
      </c>
      <c r="S461" t="str">
        <f t="shared" si="45"/>
        <v>Fire</v>
      </c>
      <c r="T461" t="str">
        <f t="shared" si="46"/>
        <v>Within SLA</v>
      </c>
      <c r="U461">
        <f t="shared" si="47"/>
        <v>0</v>
      </c>
    </row>
    <row r="462" spans="1:21" x14ac:dyDescent="0.3">
      <c r="A462" t="s">
        <v>1405</v>
      </c>
      <c r="B462" t="s">
        <v>1406</v>
      </c>
      <c r="C462" t="s">
        <v>1407</v>
      </c>
      <c r="D462" t="s">
        <v>216</v>
      </c>
      <c r="E462" t="s">
        <v>18</v>
      </c>
      <c r="F462">
        <v>19504.53</v>
      </c>
      <c r="G462" s="1">
        <v>45904</v>
      </c>
      <c r="I462" t="s">
        <v>64</v>
      </c>
      <c r="J462">
        <v>14</v>
      </c>
      <c r="K462">
        <v>15</v>
      </c>
      <c r="L462" t="s">
        <v>331</v>
      </c>
      <c r="M462" t="s">
        <v>55</v>
      </c>
      <c r="N462" t="s">
        <v>42</v>
      </c>
      <c r="O462">
        <f t="shared" si="42"/>
        <v>1</v>
      </c>
      <c r="P462" t="str">
        <f t="shared" si="43"/>
        <v>Valid</v>
      </c>
      <c r="Q462" t="str">
        <f>_xlfn.XLOOKUP(B462,Customers!$A:$A,Customers!$C:$C,"Not Found")</f>
        <v>South</v>
      </c>
      <c r="R462" t="str">
        <f t="shared" si="44"/>
        <v>South</v>
      </c>
      <c r="S462" t="str">
        <f t="shared" si="45"/>
        <v>Outpatient</v>
      </c>
      <c r="T462" t="str">
        <f t="shared" si="46"/>
        <v>Within SLA</v>
      </c>
      <c r="U462">
        <f t="shared" si="47"/>
        <v>0</v>
      </c>
    </row>
    <row r="463" spans="1:21" x14ac:dyDescent="0.3">
      <c r="A463" t="s">
        <v>1408</v>
      </c>
      <c r="B463" t="s">
        <v>1409</v>
      </c>
      <c r="C463" t="s">
        <v>1410</v>
      </c>
      <c r="D463" t="s">
        <v>26</v>
      </c>
      <c r="E463" t="s">
        <v>173</v>
      </c>
      <c r="F463">
        <v>117170.87</v>
      </c>
      <c r="G463" s="1">
        <v>45768</v>
      </c>
      <c r="I463" t="s">
        <v>64</v>
      </c>
      <c r="J463">
        <v>29</v>
      </c>
      <c r="K463">
        <v>20</v>
      </c>
      <c r="L463" t="s">
        <v>41</v>
      </c>
      <c r="M463" t="s">
        <v>29</v>
      </c>
      <c r="N463" t="s">
        <v>88</v>
      </c>
      <c r="O463">
        <f t="shared" si="42"/>
        <v>1</v>
      </c>
      <c r="P463" t="str">
        <f t="shared" si="43"/>
        <v>Valid</v>
      </c>
      <c r="Q463" t="str">
        <f>_xlfn.XLOOKUP(B463,Customers!$A:$A,Customers!$C:$C,"Not Found")</f>
        <v>West</v>
      </c>
      <c r="R463" t="str">
        <f t="shared" si="44"/>
        <v>Central</v>
      </c>
      <c r="S463" t="str">
        <f t="shared" si="45"/>
        <v>Disability</v>
      </c>
      <c r="T463" t="str">
        <f t="shared" si="46"/>
        <v>SLA Breach</v>
      </c>
      <c r="U463">
        <f t="shared" si="47"/>
        <v>9</v>
      </c>
    </row>
    <row r="464" spans="1:21" x14ac:dyDescent="0.3">
      <c r="A464" t="s">
        <v>1411</v>
      </c>
      <c r="B464" t="s">
        <v>1275</v>
      </c>
      <c r="C464" t="s">
        <v>1412</v>
      </c>
      <c r="D464" t="s">
        <v>46</v>
      </c>
      <c r="E464" t="s">
        <v>39</v>
      </c>
      <c r="F464">
        <v>59428.27</v>
      </c>
      <c r="G464" s="1">
        <v>45679</v>
      </c>
      <c r="I464" t="s">
        <v>64</v>
      </c>
      <c r="J464">
        <v>8</v>
      </c>
      <c r="K464">
        <v>10</v>
      </c>
      <c r="L464" t="s">
        <v>541</v>
      </c>
      <c r="M464" t="s">
        <v>21</v>
      </c>
      <c r="N464" t="s">
        <v>30</v>
      </c>
      <c r="O464">
        <f t="shared" si="42"/>
        <v>1</v>
      </c>
      <c r="P464" t="str">
        <f t="shared" si="43"/>
        <v>Valid</v>
      </c>
      <c r="Q464" t="str">
        <f>_xlfn.XLOOKUP(B464,Customers!$A:$A,Customers!$C:$C,"Not Found")</f>
        <v>North</v>
      </c>
      <c r="R464" t="str">
        <f t="shared" si="44"/>
        <v>North</v>
      </c>
      <c r="S464" t="str">
        <f t="shared" si="45"/>
        <v>Theft</v>
      </c>
      <c r="T464" t="str">
        <f t="shared" si="46"/>
        <v>Within SLA</v>
      </c>
      <c r="U464">
        <f t="shared" si="47"/>
        <v>0</v>
      </c>
    </row>
    <row r="465" spans="1:21" x14ac:dyDescent="0.3">
      <c r="A465" t="s">
        <v>1413</v>
      </c>
      <c r="B465" t="s">
        <v>1414</v>
      </c>
      <c r="C465" t="s">
        <v>1415</v>
      </c>
      <c r="D465" t="s">
        <v>102</v>
      </c>
      <c r="E465" t="s">
        <v>27</v>
      </c>
      <c r="F465">
        <v>125741.9</v>
      </c>
      <c r="G465" s="1">
        <v>45674</v>
      </c>
      <c r="H465" s="1">
        <v>45692</v>
      </c>
      <c r="I465" t="s">
        <v>19</v>
      </c>
      <c r="J465">
        <v>18</v>
      </c>
      <c r="K465">
        <v>20</v>
      </c>
      <c r="L465" t="s">
        <v>252</v>
      </c>
      <c r="M465" t="s">
        <v>29</v>
      </c>
      <c r="N465" t="s">
        <v>42</v>
      </c>
      <c r="O465">
        <f t="shared" si="42"/>
        <v>1</v>
      </c>
      <c r="P465" t="str">
        <f t="shared" si="43"/>
        <v>Valid</v>
      </c>
      <c r="Q465" t="str">
        <f>_xlfn.XLOOKUP(B465,Customers!$A:$A,Customers!$C:$C,"Not Found")</f>
        <v>East</v>
      </c>
      <c r="R465" t="str">
        <f t="shared" si="44"/>
        <v>West</v>
      </c>
      <c r="S465" t="str">
        <f t="shared" si="45"/>
        <v>Maturity</v>
      </c>
      <c r="T465" t="str">
        <f t="shared" si="46"/>
        <v>Within SLA</v>
      </c>
      <c r="U465">
        <f t="shared" si="47"/>
        <v>0</v>
      </c>
    </row>
    <row r="466" spans="1:21" x14ac:dyDescent="0.3">
      <c r="A466" t="s">
        <v>1416</v>
      </c>
      <c r="B466" t="s">
        <v>1417</v>
      </c>
      <c r="C466" t="s">
        <v>1418</v>
      </c>
      <c r="D466" t="s">
        <v>46</v>
      </c>
      <c r="E466" t="s">
        <v>27</v>
      </c>
      <c r="F466">
        <v>45091.44</v>
      </c>
      <c r="G466" s="1">
        <v>45854</v>
      </c>
      <c r="I466" t="s">
        <v>40</v>
      </c>
      <c r="J466">
        <v>15</v>
      </c>
      <c r="K466">
        <v>10</v>
      </c>
      <c r="L466" t="s">
        <v>193</v>
      </c>
      <c r="M466" t="s">
        <v>21</v>
      </c>
      <c r="N466" t="s">
        <v>30</v>
      </c>
      <c r="O466">
        <f t="shared" si="42"/>
        <v>1</v>
      </c>
      <c r="P466" t="str">
        <f t="shared" si="43"/>
        <v>Valid</v>
      </c>
      <c r="Q466" t="str">
        <f>_xlfn.XLOOKUP(B466,Customers!$A:$A,Customers!$C:$C,"Not Found")</f>
        <v>South</v>
      </c>
      <c r="R466" t="str">
        <f t="shared" si="44"/>
        <v>West</v>
      </c>
      <c r="S466" t="str">
        <f t="shared" si="45"/>
        <v>Theft</v>
      </c>
      <c r="T466" t="str">
        <f t="shared" si="46"/>
        <v>SLA Breach</v>
      </c>
      <c r="U466">
        <f t="shared" si="47"/>
        <v>5</v>
      </c>
    </row>
    <row r="467" spans="1:21" x14ac:dyDescent="0.3">
      <c r="A467" t="s">
        <v>1419</v>
      </c>
      <c r="B467" t="s">
        <v>1414</v>
      </c>
      <c r="C467" t="s">
        <v>1420</v>
      </c>
      <c r="D467" t="s">
        <v>116</v>
      </c>
      <c r="E467" t="s">
        <v>39</v>
      </c>
      <c r="F467">
        <v>8000.18</v>
      </c>
      <c r="G467" s="1">
        <v>45666</v>
      </c>
      <c r="H467" s="1">
        <v>45681</v>
      </c>
      <c r="I467" t="s">
        <v>19</v>
      </c>
      <c r="J467">
        <v>15</v>
      </c>
      <c r="K467">
        <v>7</v>
      </c>
      <c r="L467" t="s">
        <v>349</v>
      </c>
      <c r="M467" t="s">
        <v>94</v>
      </c>
      <c r="N467" t="s">
        <v>42</v>
      </c>
      <c r="O467">
        <f t="shared" si="42"/>
        <v>1</v>
      </c>
      <c r="P467" t="str">
        <f t="shared" si="43"/>
        <v>Valid</v>
      </c>
      <c r="Q467" t="str">
        <f>_xlfn.XLOOKUP(B467,Customers!$A:$A,Customers!$C:$C,"Not Found")</f>
        <v>East</v>
      </c>
      <c r="R467" t="str">
        <f t="shared" si="44"/>
        <v>North</v>
      </c>
      <c r="S467" t="str">
        <f t="shared" si="45"/>
        <v>Medical Emergency</v>
      </c>
      <c r="T467" t="str">
        <f t="shared" si="46"/>
        <v>SLA Breach</v>
      </c>
      <c r="U467">
        <f t="shared" si="47"/>
        <v>8</v>
      </c>
    </row>
    <row r="468" spans="1:21" x14ac:dyDescent="0.3">
      <c r="A468" t="s">
        <v>1421</v>
      </c>
      <c r="B468" t="s">
        <v>1422</v>
      </c>
      <c r="C468" t="s">
        <v>1423</v>
      </c>
      <c r="D468" t="s">
        <v>59</v>
      </c>
      <c r="E468" t="s">
        <v>173</v>
      </c>
      <c r="F468">
        <v>172346.4</v>
      </c>
      <c r="G468" s="1">
        <v>45699</v>
      </c>
      <c r="H468" s="1">
        <v>45710</v>
      </c>
      <c r="I468" t="s">
        <v>19</v>
      </c>
      <c r="J468">
        <v>11</v>
      </c>
      <c r="K468">
        <v>15</v>
      </c>
      <c r="L468" t="s">
        <v>427</v>
      </c>
      <c r="M468" t="s">
        <v>55</v>
      </c>
      <c r="N468" t="s">
        <v>30</v>
      </c>
      <c r="O468">
        <f t="shared" si="42"/>
        <v>1</v>
      </c>
      <c r="P468" t="str">
        <f t="shared" si="43"/>
        <v>Valid</v>
      </c>
      <c r="Q468" t="str">
        <f>_xlfn.XLOOKUP(B468,Customers!$A:$A,Customers!$C:$C,"Not Found")</f>
        <v>Central</v>
      </c>
      <c r="R468" t="str">
        <f t="shared" si="44"/>
        <v>Central</v>
      </c>
      <c r="S468" t="str">
        <f t="shared" si="45"/>
        <v>Critical Illness</v>
      </c>
      <c r="T468" t="str">
        <f t="shared" si="46"/>
        <v>Within SLA</v>
      </c>
      <c r="U468">
        <f t="shared" si="47"/>
        <v>0</v>
      </c>
    </row>
    <row r="469" spans="1:21" x14ac:dyDescent="0.3">
      <c r="A469" t="s">
        <v>1424</v>
      </c>
      <c r="B469" t="s">
        <v>1425</v>
      </c>
      <c r="C469" t="s">
        <v>1426</v>
      </c>
      <c r="D469" t="s">
        <v>53</v>
      </c>
      <c r="E469" t="s">
        <v>39</v>
      </c>
      <c r="F469">
        <v>111672.21</v>
      </c>
      <c r="G469" s="1">
        <v>45820</v>
      </c>
      <c r="H469" s="1">
        <v>45825</v>
      </c>
      <c r="I469" t="s">
        <v>19</v>
      </c>
      <c r="J469">
        <v>5</v>
      </c>
      <c r="K469">
        <v>15</v>
      </c>
      <c r="L469" t="s">
        <v>136</v>
      </c>
      <c r="M469" t="s">
        <v>55</v>
      </c>
      <c r="N469" t="s">
        <v>30</v>
      </c>
      <c r="O469">
        <f t="shared" si="42"/>
        <v>1</v>
      </c>
      <c r="P469" t="str">
        <f t="shared" si="43"/>
        <v>Valid</v>
      </c>
      <c r="Q469" t="str">
        <f>_xlfn.XLOOKUP(B469,Customers!$A:$A,Customers!$C:$C,"Not Found")</f>
        <v>North</v>
      </c>
      <c r="R469" t="str">
        <f t="shared" si="44"/>
        <v>North</v>
      </c>
      <c r="S469" t="str">
        <f t="shared" si="45"/>
        <v>Hospitalization</v>
      </c>
      <c r="T469" t="str">
        <f t="shared" si="46"/>
        <v>Within SLA</v>
      </c>
      <c r="U469">
        <f t="shared" si="47"/>
        <v>0</v>
      </c>
    </row>
    <row r="470" spans="1:21" x14ac:dyDescent="0.3">
      <c r="A470" t="s">
        <v>1427</v>
      </c>
      <c r="B470" t="s">
        <v>1428</v>
      </c>
      <c r="C470" t="s">
        <v>1429</v>
      </c>
      <c r="D470" t="s">
        <v>182</v>
      </c>
      <c r="E470" t="s">
        <v>74</v>
      </c>
      <c r="F470">
        <v>13175.93</v>
      </c>
      <c r="G470" s="1">
        <v>45753</v>
      </c>
      <c r="H470" s="1">
        <v>45760</v>
      </c>
      <c r="I470" t="s">
        <v>19</v>
      </c>
      <c r="J470">
        <v>7</v>
      </c>
      <c r="K470">
        <v>7</v>
      </c>
      <c r="L470" t="s">
        <v>140</v>
      </c>
      <c r="M470" t="s">
        <v>94</v>
      </c>
      <c r="N470" t="s">
        <v>30</v>
      </c>
      <c r="O470">
        <f t="shared" si="42"/>
        <v>1</v>
      </c>
      <c r="P470" t="str">
        <f t="shared" si="43"/>
        <v>Valid</v>
      </c>
      <c r="Q470" t="str">
        <f>_xlfn.XLOOKUP(B470,Customers!$A:$A,Customers!$C:$C,"Not Found")</f>
        <v>South</v>
      </c>
      <c r="R470" t="str">
        <f t="shared" si="44"/>
        <v>East</v>
      </c>
      <c r="S470" t="str">
        <f t="shared" si="45"/>
        <v>Trip Cancellation</v>
      </c>
      <c r="T470" t="str">
        <f t="shared" si="46"/>
        <v>Within SLA</v>
      </c>
      <c r="U470">
        <f t="shared" si="47"/>
        <v>0</v>
      </c>
    </row>
    <row r="471" spans="1:21" x14ac:dyDescent="0.3">
      <c r="A471" t="s">
        <v>1430</v>
      </c>
      <c r="B471" t="s">
        <v>981</v>
      </c>
      <c r="C471" t="s">
        <v>982</v>
      </c>
      <c r="D471" t="s">
        <v>102</v>
      </c>
      <c r="E471" t="s">
        <v>27</v>
      </c>
      <c r="F471">
        <v>66599.25</v>
      </c>
      <c r="G471" s="1">
        <v>45798</v>
      </c>
      <c r="I471" t="s">
        <v>64</v>
      </c>
      <c r="J471">
        <v>14</v>
      </c>
      <c r="K471">
        <v>20</v>
      </c>
      <c r="L471" t="s">
        <v>204</v>
      </c>
      <c r="M471" t="s">
        <v>29</v>
      </c>
      <c r="N471" t="s">
        <v>30</v>
      </c>
      <c r="O471">
        <f t="shared" si="42"/>
        <v>1</v>
      </c>
      <c r="P471" t="str">
        <f t="shared" si="43"/>
        <v>Valid</v>
      </c>
      <c r="Q471" t="str">
        <f>_xlfn.XLOOKUP(B471,Customers!$A:$A,Customers!$C:$C,"Not Found")</f>
        <v>East</v>
      </c>
      <c r="R471" t="str">
        <f t="shared" si="44"/>
        <v>West</v>
      </c>
      <c r="S471" t="str">
        <f t="shared" si="45"/>
        <v>Maturity</v>
      </c>
      <c r="T471" t="str">
        <f t="shared" si="46"/>
        <v>Within SLA</v>
      </c>
      <c r="U471">
        <f t="shared" si="47"/>
        <v>0</v>
      </c>
    </row>
    <row r="472" spans="1:21" x14ac:dyDescent="0.3">
      <c r="A472" t="s">
        <v>1431</v>
      </c>
      <c r="B472" t="s">
        <v>778</v>
      </c>
      <c r="C472" t="s">
        <v>779</v>
      </c>
      <c r="D472" t="s">
        <v>46</v>
      </c>
      <c r="E472" t="s">
        <v>27</v>
      </c>
      <c r="F472">
        <v>61131.68</v>
      </c>
      <c r="G472" s="1">
        <v>45892</v>
      </c>
      <c r="H472" s="1">
        <v>45898</v>
      </c>
      <c r="I472" t="s">
        <v>19</v>
      </c>
      <c r="J472">
        <v>6</v>
      </c>
      <c r="K472">
        <v>12</v>
      </c>
      <c r="L472" t="s">
        <v>580</v>
      </c>
      <c r="M472" t="s">
        <v>49</v>
      </c>
      <c r="N472" t="s">
        <v>30</v>
      </c>
      <c r="O472">
        <f t="shared" si="42"/>
        <v>1</v>
      </c>
      <c r="P472" t="str">
        <f t="shared" si="43"/>
        <v>Valid</v>
      </c>
      <c r="Q472" t="str">
        <f>_xlfn.XLOOKUP(B472,Customers!$A:$A,Customers!$C:$C,"Not Found")</f>
        <v>North</v>
      </c>
      <c r="R472" t="str">
        <f t="shared" si="44"/>
        <v>West</v>
      </c>
      <c r="S472" t="str">
        <f t="shared" si="45"/>
        <v>Theft</v>
      </c>
      <c r="T472" t="str">
        <f t="shared" si="46"/>
        <v>Within SLA</v>
      </c>
      <c r="U472">
        <f t="shared" si="47"/>
        <v>0</v>
      </c>
    </row>
    <row r="473" spans="1:21" x14ac:dyDescent="0.3">
      <c r="A473" t="s">
        <v>1432</v>
      </c>
      <c r="B473" t="s">
        <v>984</v>
      </c>
      <c r="C473" t="s">
        <v>1433</v>
      </c>
      <c r="D473" t="s">
        <v>182</v>
      </c>
      <c r="E473" t="s">
        <v>18</v>
      </c>
      <c r="F473">
        <v>45778.45</v>
      </c>
      <c r="G473" s="1">
        <v>45924</v>
      </c>
      <c r="H473" s="1">
        <v>45939</v>
      </c>
      <c r="I473" t="s">
        <v>19</v>
      </c>
      <c r="J473">
        <v>15</v>
      </c>
      <c r="K473">
        <v>7</v>
      </c>
      <c r="L473" t="s">
        <v>163</v>
      </c>
      <c r="M473" t="s">
        <v>94</v>
      </c>
      <c r="N473" t="s">
        <v>30</v>
      </c>
      <c r="O473">
        <f t="shared" si="42"/>
        <v>1</v>
      </c>
      <c r="P473" t="str">
        <f t="shared" si="43"/>
        <v>Valid</v>
      </c>
      <c r="Q473" t="str">
        <f>_xlfn.XLOOKUP(B473,Customers!$A:$A,Customers!$C:$C,"Not Found")</f>
        <v>West</v>
      </c>
      <c r="R473" t="str">
        <f t="shared" si="44"/>
        <v>South</v>
      </c>
      <c r="S473" t="str">
        <f t="shared" si="45"/>
        <v>Trip Cancellation</v>
      </c>
      <c r="T473" t="str">
        <f t="shared" si="46"/>
        <v>SLA Breach</v>
      </c>
      <c r="U473">
        <f t="shared" si="47"/>
        <v>8</v>
      </c>
    </row>
    <row r="474" spans="1:21" x14ac:dyDescent="0.3">
      <c r="A474" t="s">
        <v>1434</v>
      </c>
      <c r="B474" t="s">
        <v>1435</v>
      </c>
      <c r="C474" t="s">
        <v>1436</v>
      </c>
      <c r="D474" t="s">
        <v>26</v>
      </c>
      <c r="E474" t="s">
        <v>27</v>
      </c>
      <c r="F474">
        <v>604045.57999999996</v>
      </c>
      <c r="G474" s="1">
        <v>45786</v>
      </c>
      <c r="H474" s="1">
        <v>45797</v>
      </c>
      <c r="I474" t="s">
        <v>19</v>
      </c>
      <c r="J474">
        <v>11</v>
      </c>
      <c r="K474">
        <v>20</v>
      </c>
      <c r="L474" t="s">
        <v>431</v>
      </c>
      <c r="M474" t="s">
        <v>29</v>
      </c>
      <c r="N474" t="s">
        <v>30</v>
      </c>
      <c r="O474">
        <f t="shared" si="42"/>
        <v>1</v>
      </c>
      <c r="P474" t="str">
        <f t="shared" si="43"/>
        <v>Valid</v>
      </c>
      <c r="Q474" t="str">
        <f>_xlfn.XLOOKUP(B474,Customers!$A:$A,Customers!$C:$C,"Not Found")</f>
        <v>Central</v>
      </c>
      <c r="R474" t="str">
        <f t="shared" si="44"/>
        <v>West</v>
      </c>
      <c r="S474" t="str">
        <f t="shared" si="45"/>
        <v>Disability</v>
      </c>
      <c r="T474" t="str">
        <f t="shared" si="46"/>
        <v>Within SLA</v>
      </c>
      <c r="U474">
        <f t="shared" si="47"/>
        <v>0</v>
      </c>
    </row>
    <row r="475" spans="1:21" x14ac:dyDescent="0.3">
      <c r="A475" t="s">
        <v>1437</v>
      </c>
      <c r="B475" t="s">
        <v>1438</v>
      </c>
      <c r="C475" t="s">
        <v>1439</v>
      </c>
      <c r="D475" t="s">
        <v>53</v>
      </c>
      <c r="E475" t="s">
        <v>173</v>
      </c>
      <c r="F475">
        <v>72930.740000000005</v>
      </c>
      <c r="G475" s="1">
        <v>45685</v>
      </c>
      <c r="I475" t="s">
        <v>40</v>
      </c>
      <c r="J475">
        <v>14</v>
      </c>
      <c r="K475">
        <v>15</v>
      </c>
      <c r="L475" t="s">
        <v>70</v>
      </c>
      <c r="M475" t="s">
        <v>55</v>
      </c>
      <c r="N475" t="s">
        <v>30</v>
      </c>
      <c r="O475">
        <f t="shared" si="42"/>
        <v>1</v>
      </c>
      <c r="P475" t="str">
        <f t="shared" si="43"/>
        <v>Valid</v>
      </c>
      <c r="Q475" t="str">
        <f>_xlfn.XLOOKUP(B475,Customers!$A:$A,Customers!$C:$C,"Not Found")</f>
        <v>North</v>
      </c>
      <c r="R475" t="str">
        <f t="shared" si="44"/>
        <v>Central</v>
      </c>
      <c r="S475" t="str">
        <f t="shared" si="45"/>
        <v>Hospitalization</v>
      </c>
      <c r="T475" t="str">
        <f t="shared" si="46"/>
        <v>Within SLA</v>
      </c>
      <c r="U475">
        <f t="shared" si="47"/>
        <v>0</v>
      </c>
    </row>
    <row r="476" spans="1:21" x14ac:dyDescent="0.3">
      <c r="A476" t="s">
        <v>1440</v>
      </c>
      <c r="B476" t="s">
        <v>1441</v>
      </c>
      <c r="C476" t="s">
        <v>1442</v>
      </c>
      <c r="D476" t="s">
        <v>116</v>
      </c>
      <c r="E476" t="s">
        <v>74</v>
      </c>
      <c r="F476">
        <v>21655.43</v>
      </c>
      <c r="G476" s="1">
        <v>45723</v>
      </c>
      <c r="H476" s="1">
        <v>45731</v>
      </c>
      <c r="I476" t="s">
        <v>19</v>
      </c>
      <c r="J476">
        <v>8</v>
      </c>
      <c r="K476">
        <v>7</v>
      </c>
      <c r="L476" t="s">
        <v>75</v>
      </c>
      <c r="M476" t="s">
        <v>94</v>
      </c>
      <c r="N476" t="s">
        <v>30</v>
      </c>
      <c r="O476">
        <f t="shared" si="42"/>
        <v>1</v>
      </c>
      <c r="P476" t="str">
        <f t="shared" si="43"/>
        <v>Valid</v>
      </c>
      <c r="Q476" t="str">
        <f>_xlfn.XLOOKUP(B476,Customers!$A:$A,Customers!$C:$C,"Not Found")</f>
        <v>South</v>
      </c>
      <c r="R476" t="str">
        <f t="shared" si="44"/>
        <v>East</v>
      </c>
      <c r="S476" t="str">
        <f t="shared" si="45"/>
        <v>Medical Emergency</v>
      </c>
      <c r="T476" t="str">
        <f t="shared" si="46"/>
        <v>SLA Breach</v>
      </c>
      <c r="U476">
        <f t="shared" si="47"/>
        <v>1</v>
      </c>
    </row>
    <row r="477" spans="1:21" x14ac:dyDescent="0.3">
      <c r="A477" t="s">
        <v>1443</v>
      </c>
      <c r="B477" t="s">
        <v>1444</v>
      </c>
      <c r="C477" t="s">
        <v>1445</v>
      </c>
      <c r="D477" t="s">
        <v>46</v>
      </c>
      <c r="E477" t="s">
        <v>27</v>
      </c>
      <c r="F477">
        <v>44625.83</v>
      </c>
      <c r="G477" s="1">
        <v>45941</v>
      </c>
      <c r="I477" t="s">
        <v>40</v>
      </c>
      <c r="J477">
        <v>7</v>
      </c>
      <c r="K477">
        <v>10</v>
      </c>
      <c r="L477" t="s">
        <v>48</v>
      </c>
      <c r="M477" t="s">
        <v>21</v>
      </c>
      <c r="N477" t="s">
        <v>30</v>
      </c>
      <c r="O477">
        <f t="shared" si="42"/>
        <v>1</v>
      </c>
      <c r="P477" t="str">
        <f t="shared" si="43"/>
        <v>Valid</v>
      </c>
      <c r="Q477" t="str">
        <f>_xlfn.XLOOKUP(B477,Customers!$A:$A,Customers!$C:$C,"Not Found")</f>
        <v>North</v>
      </c>
      <c r="R477" t="str">
        <f t="shared" si="44"/>
        <v>West</v>
      </c>
      <c r="S477" t="str">
        <f t="shared" si="45"/>
        <v>Theft</v>
      </c>
      <c r="T477" t="str">
        <f t="shared" si="46"/>
        <v>Within SLA</v>
      </c>
      <c r="U477">
        <f t="shared" si="47"/>
        <v>0</v>
      </c>
    </row>
    <row r="478" spans="1:21" x14ac:dyDescent="0.3">
      <c r="A478" t="s">
        <v>1446</v>
      </c>
      <c r="B478" t="s">
        <v>1447</v>
      </c>
      <c r="C478" t="s">
        <v>1448</v>
      </c>
      <c r="D478" t="s">
        <v>17</v>
      </c>
      <c r="E478" t="s">
        <v>18</v>
      </c>
      <c r="F478">
        <v>79218.92</v>
      </c>
      <c r="G478" s="1">
        <v>45662</v>
      </c>
      <c r="H478" s="1">
        <v>45663</v>
      </c>
      <c r="I478" t="s">
        <v>47</v>
      </c>
      <c r="J478">
        <v>1</v>
      </c>
      <c r="K478">
        <v>10</v>
      </c>
      <c r="L478" t="s">
        <v>353</v>
      </c>
      <c r="M478" t="s">
        <v>21</v>
      </c>
      <c r="N478" t="s">
        <v>22</v>
      </c>
      <c r="O478">
        <f t="shared" si="42"/>
        <v>1</v>
      </c>
      <c r="P478" t="str">
        <f t="shared" si="43"/>
        <v>Valid</v>
      </c>
      <c r="Q478" t="str">
        <f>_xlfn.XLOOKUP(B478,Customers!$A:$A,Customers!$C:$C,"Not Found")</f>
        <v>South</v>
      </c>
      <c r="R478" t="str">
        <f t="shared" si="44"/>
        <v>South</v>
      </c>
      <c r="S478" t="str">
        <f t="shared" si="45"/>
        <v>Accident</v>
      </c>
      <c r="T478" t="str">
        <f t="shared" si="46"/>
        <v>Within SLA</v>
      </c>
      <c r="U478">
        <f t="shared" si="47"/>
        <v>0</v>
      </c>
    </row>
    <row r="479" spans="1:21" x14ac:dyDescent="0.3">
      <c r="A479" t="s">
        <v>1449</v>
      </c>
      <c r="B479" t="s">
        <v>1450</v>
      </c>
      <c r="C479" t="s">
        <v>1451</v>
      </c>
      <c r="D479" t="s">
        <v>26</v>
      </c>
      <c r="E479" t="s">
        <v>18</v>
      </c>
      <c r="F479">
        <v>532067.1</v>
      </c>
      <c r="G479" s="1">
        <v>45728</v>
      </c>
      <c r="H479" s="1">
        <v>45746</v>
      </c>
      <c r="I479" t="s">
        <v>19</v>
      </c>
      <c r="J479">
        <v>18</v>
      </c>
      <c r="K479">
        <v>20</v>
      </c>
      <c r="L479" t="s">
        <v>244</v>
      </c>
      <c r="M479" t="s">
        <v>29</v>
      </c>
      <c r="N479" t="s">
        <v>30</v>
      </c>
      <c r="O479">
        <f t="shared" si="42"/>
        <v>1</v>
      </c>
      <c r="P479" t="str">
        <f t="shared" si="43"/>
        <v>Valid</v>
      </c>
      <c r="Q479" t="str">
        <f>_xlfn.XLOOKUP(B479,Customers!$A:$A,Customers!$C:$C,"Not Found")</f>
        <v>West</v>
      </c>
      <c r="R479" t="str">
        <f t="shared" si="44"/>
        <v>South</v>
      </c>
      <c r="S479" t="str">
        <f t="shared" si="45"/>
        <v>Disability</v>
      </c>
      <c r="T479" t="str">
        <f t="shared" si="46"/>
        <v>Within SLA</v>
      </c>
      <c r="U479">
        <f t="shared" si="47"/>
        <v>0</v>
      </c>
    </row>
    <row r="480" spans="1:21" x14ac:dyDescent="0.3">
      <c r="A480" t="s">
        <v>1452</v>
      </c>
      <c r="B480" t="s">
        <v>966</v>
      </c>
      <c r="C480" t="s">
        <v>967</v>
      </c>
      <c r="D480" t="s">
        <v>17</v>
      </c>
      <c r="F480">
        <v>59224.98</v>
      </c>
      <c r="G480" s="1">
        <v>45981</v>
      </c>
      <c r="H480" s="1">
        <v>46001</v>
      </c>
      <c r="I480" t="s">
        <v>19</v>
      </c>
      <c r="J480">
        <v>20</v>
      </c>
      <c r="K480">
        <v>10</v>
      </c>
      <c r="L480" t="s">
        <v>561</v>
      </c>
      <c r="M480" t="s">
        <v>21</v>
      </c>
      <c r="N480" t="s">
        <v>42</v>
      </c>
      <c r="O480">
        <f t="shared" si="42"/>
        <v>1</v>
      </c>
      <c r="P480" t="str">
        <f t="shared" si="43"/>
        <v>Valid</v>
      </c>
      <c r="Q480" t="str">
        <f>_xlfn.XLOOKUP(B480,Customers!$A:$A,Customers!$C:$C,"Not Found")</f>
        <v>West</v>
      </c>
      <c r="R480" t="str">
        <f t="shared" si="44"/>
        <v>West</v>
      </c>
      <c r="S480" t="str">
        <f t="shared" si="45"/>
        <v>Accident</v>
      </c>
      <c r="T480" t="str">
        <f t="shared" si="46"/>
        <v>SLA Breach</v>
      </c>
      <c r="U480">
        <f t="shared" si="47"/>
        <v>10</v>
      </c>
    </row>
    <row r="481" spans="1:21" x14ac:dyDescent="0.3">
      <c r="A481" t="s">
        <v>1453</v>
      </c>
      <c r="B481" t="s">
        <v>191</v>
      </c>
      <c r="C481" t="s">
        <v>1454</v>
      </c>
      <c r="D481" t="s">
        <v>216</v>
      </c>
      <c r="E481" t="s">
        <v>39</v>
      </c>
      <c r="F481">
        <v>66661.95</v>
      </c>
      <c r="G481" s="1">
        <v>45775</v>
      </c>
      <c r="H481" s="1">
        <v>45790</v>
      </c>
      <c r="I481" t="s">
        <v>19</v>
      </c>
      <c r="J481">
        <v>15</v>
      </c>
      <c r="K481">
        <v>15</v>
      </c>
      <c r="L481" t="s">
        <v>244</v>
      </c>
      <c r="M481" t="s">
        <v>55</v>
      </c>
      <c r="N481" t="s">
        <v>30</v>
      </c>
      <c r="O481">
        <f t="shared" si="42"/>
        <v>1</v>
      </c>
      <c r="P481" t="str">
        <f t="shared" si="43"/>
        <v>Valid</v>
      </c>
      <c r="Q481" t="str">
        <f>_xlfn.XLOOKUP(B481,Customers!$A:$A,Customers!$C:$C,"Not Found")</f>
        <v>North</v>
      </c>
      <c r="R481" t="str">
        <f t="shared" si="44"/>
        <v>North</v>
      </c>
      <c r="S481" t="str">
        <f t="shared" si="45"/>
        <v>Outpatient</v>
      </c>
      <c r="T481" t="str">
        <f t="shared" si="46"/>
        <v>Within SLA</v>
      </c>
      <c r="U481">
        <f t="shared" si="47"/>
        <v>0</v>
      </c>
    </row>
    <row r="482" spans="1:21" x14ac:dyDescent="0.3">
      <c r="A482" t="s">
        <v>1455</v>
      </c>
      <c r="B482" t="s">
        <v>1456</v>
      </c>
      <c r="C482" t="s">
        <v>1457</v>
      </c>
      <c r="D482" t="s">
        <v>111</v>
      </c>
      <c r="E482" t="s">
        <v>27</v>
      </c>
      <c r="F482">
        <v>182721.55</v>
      </c>
      <c r="G482" s="1">
        <v>45669</v>
      </c>
      <c r="H482" s="1">
        <v>45680</v>
      </c>
      <c r="I482" t="s">
        <v>19</v>
      </c>
      <c r="J482">
        <v>11</v>
      </c>
      <c r="K482">
        <v>12</v>
      </c>
      <c r="L482" t="s">
        <v>54</v>
      </c>
      <c r="M482" t="s">
        <v>49</v>
      </c>
      <c r="N482" t="s">
        <v>30</v>
      </c>
      <c r="O482">
        <f t="shared" si="42"/>
        <v>1</v>
      </c>
      <c r="P482" t="str">
        <f t="shared" si="43"/>
        <v>Valid</v>
      </c>
      <c r="Q482" t="str">
        <f>_xlfn.XLOOKUP(B482,Customers!$A:$A,Customers!$C:$C,"Not Found")</f>
        <v>South</v>
      </c>
      <c r="R482" t="str">
        <f t="shared" si="44"/>
        <v>West</v>
      </c>
      <c r="S482" t="str">
        <f t="shared" si="45"/>
        <v>Fire</v>
      </c>
      <c r="T482" t="str">
        <f t="shared" si="46"/>
        <v>Within SLA</v>
      </c>
      <c r="U482">
        <f t="shared" si="47"/>
        <v>0</v>
      </c>
    </row>
    <row r="483" spans="1:21" x14ac:dyDescent="0.3">
      <c r="A483" t="s">
        <v>1458</v>
      </c>
      <c r="B483" t="s">
        <v>1459</v>
      </c>
      <c r="C483" t="s">
        <v>1460</v>
      </c>
      <c r="D483" t="s">
        <v>46</v>
      </c>
      <c r="E483" t="s">
        <v>39</v>
      </c>
      <c r="F483">
        <v>171696.39</v>
      </c>
      <c r="G483" s="1">
        <v>45945</v>
      </c>
      <c r="H483" s="1">
        <v>45956</v>
      </c>
      <c r="I483" t="s">
        <v>19</v>
      </c>
      <c r="J483">
        <v>11</v>
      </c>
      <c r="K483">
        <v>10</v>
      </c>
      <c r="L483" t="s">
        <v>252</v>
      </c>
      <c r="M483" t="s">
        <v>21</v>
      </c>
      <c r="N483" t="s">
        <v>22</v>
      </c>
      <c r="O483">
        <f t="shared" si="42"/>
        <v>1</v>
      </c>
      <c r="P483" t="str">
        <f t="shared" si="43"/>
        <v>Valid</v>
      </c>
      <c r="Q483" t="str">
        <f>_xlfn.XLOOKUP(B483,Customers!$A:$A,Customers!$C:$C,"Not Found")</f>
        <v>North</v>
      </c>
      <c r="R483" t="str">
        <f t="shared" si="44"/>
        <v>North</v>
      </c>
      <c r="S483" t="str">
        <f t="shared" si="45"/>
        <v>Theft</v>
      </c>
      <c r="T483" t="str">
        <f t="shared" si="46"/>
        <v>SLA Breach</v>
      </c>
      <c r="U483">
        <f t="shared" si="47"/>
        <v>1</v>
      </c>
    </row>
    <row r="484" spans="1:21" x14ac:dyDescent="0.3">
      <c r="A484" t="s">
        <v>1461</v>
      </c>
      <c r="B484" t="s">
        <v>948</v>
      </c>
      <c r="C484" t="s">
        <v>1462</v>
      </c>
      <c r="D484" t="s">
        <v>69</v>
      </c>
      <c r="E484" t="s">
        <v>39</v>
      </c>
      <c r="F484">
        <v>91302.53</v>
      </c>
      <c r="G484" s="1">
        <v>45904</v>
      </c>
      <c r="H484" s="1">
        <v>45913</v>
      </c>
      <c r="I484" t="s">
        <v>19</v>
      </c>
      <c r="J484">
        <v>9</v>
      </c>
      <c r="K484">
        <v>12</v>
      </c>
      <c r="L484" t="s">
        <v>103</v>
      </c>
      <c r="M484" t="s">
        <v>49</v>
      </c>
      <c r="N484" t="s">
        <v>42</v>
      </c>
      <c r="O484">
        <f t="shared" si="42"/>
        <v>1</v>
      </c>
      <c r="P484" t="str">
        <f t="shared" si="43"/>
        <v>Valid</v>
      </c>
      <c r="Q484" t="str">
        <f>_xlfn.XLOOKUP(B484,Customers!$A:$A,Customers!$C:$C,"Not Found")</f>
        <v>East</v>
      </c>
      <c r="R484" t="str">
        <f t="shared" si="44"/>
        <v>North</v>
      </c>
      <c r="S484" t="str">
        <f t="shared" si="45"/>
        <v>Property Damage</v>
      </c>
      <c r="T484" t="str">
        <f t="shared" si="46"/>
        <v>Within SLA</v>
      </c>
      <c r="U484">
        <f t="shared" si="47"/>
        <v>0</v>
      </c>
    </row>
    <row r="485" spans="1:21" x14ac:dyDescent="0.3">
      <c r="A485" t="s">
        <v>1463</v>
      </c>
      <c r="B485" t="s">
        <v>488</v>
      </c>
      <c r="C485" t="s">
        <v>489</v>
      </c>
      <c r="D485" t="s">
        <v>216</v>
      </c>
      <c r="E485" t="s">
        <v>18</v>
      </c>
      <c r="F485">
        <v>89823.85</v>
      </c>
      <c r="G485" s="1">
        <v>45937</v>
      </c>
      <c r="H485" s="1">
        <v>45954</v>
      </c>
      <c r="I485" t="s">
        <v>19</v>
      </c>
      <c r="J485">
        <v>17</v>
      </c>
      <c r="K485">
        <v>15</v>
      </c>
      <c r="L485" t="s">
        <v>140</v>
      </c>
      <c r="M485" t="s">
        <v>55</v>
      </c>
      <c r="N485" t="s">
        <v>42</v>
      </c>
      <c r="O485">
        <f t="shared" si="42"/>
        <v>1</v>
      </c>
      <c r="P485" t="str">
        <f t="shared" si="43"/>
        <v>Valid</v>
      </c>
      <c r="Q485" t="str">
        <f>_xlfn.XLOOKUP(B485,Customers!$A:$A,Customers!$C:$C,"Not Found")</f>
        <v>Central</v>
      </c>
      <c r="R485" t="str">
        <f t="shared" si="44"/>
        <v>South</v>
      </c>
      <c r="S485" t="str">
        <f t="shared" si="45"/>
        <v>Outpatient</v>
      </c>
      <c r="T485" t="str">
        <f t="shared" si="46"/>
        <v>SLA Breach</v>
      </c>
      <c r="U485">
        <f t="shared" si="47"/>
        <v>2</v>
      </c>
    </row>
    <row r="486" spans="1:21" x14ac:dyDescent="0.3">
      <c r="A486" t="s">
        <v>1464</v>
      </c>
      <c r="B486" t="s">
        <v>273</v>
      </c>
      <c r="C486" t="s">
        <v>1465</v>
      </c>
      <c r="D486" t="s">
        <v>111</v>
      </c>
      <c r="E486" t="s">
        <v>39</v>
      </c>
      <c r="F486">
        <v>67494.149999999994</v>
      </c>
      <c r="G486" s="1">
        <v>45883</v>
      </c>
      <c r="H486" s="1">
        <v>45903</v>
      </c>
      <c r="I486" t="s">
        <v>19</v>
      </c>
      <c r="J486">
        <v>20</v>
      </c>
      <c r="K486">
        <v>12</v>
      </c>
      <c r="L486" t="s">
        <v>244</v>
      </c>
      <c r="M486" t="s">
        <v>49</v>
      </c>
      <c r="N486" t="s">
        <v>30</v>
      </c>
      <c r="O486">
        <f t="shared" si="42"/>
        <v>1</v>
      </c>
      <c r="P486" t="str">
        <f t="shared" si="43"/>
        <v>Valid</v>
      </c>
      <c r="Q486" t="str">
        <f>_xlfn.XLOOKUP(B486,Customers!$A:$A,Customers!$C:$C,"Not Found")</f>
        <v>West</v>
      </c>
      <c r="R486" t="str">
        <f t="shared" si="44"/>
        <v>North</v>
      </c>
      <c r="S486" t="str">
        <f t="shared" si="45"/>
        <v>Fire</v>
      </c>
      <c r="T486" t="str">
        <f t="shared" si="46"/>
        <v>SLA Breach</v>
      </c>
      <c r="U486">
        <f t="shared" si="47"/>
        <v>8</v>
      </c>
    </row>
    <row r="487" spans="1:21" x14ac:dyDescent="0.3">
      <c r="A487" t="s">
        <v>1466</v>
      </c>
      <c r="B487" t="s">
        <v>1467</v>
      </c>
      <c r="C487" t="s">
        <v>1468</v>
      </c>
      <c r="D487" t="s">
        <v>216</v>
      </c>
      <c r="F487">
        <v>89554.62</v>
      </c>
      <c r="G487" s="1">
        <v>45829</v>
      </c>
      <c r="H487" s="1">
        <v>45848</v>
      </c>
      <c r="I487" t="s">
        <v>19</v>
      </c>
      <c r="J487">
        <v>19</v>
      </c>
      <c r="K487">
        <v>15</v>
      </c>
      <c r="L487" t="s">
        <v>610</v>
      </c>
      <c r="M487" t="s">
        <v>55</v>
      </c>
      <c r="N487" t="s">
        <v>30</v>
      </c>
      <c r="O487">
        <f t="shared" si="42"/>
        <v>1</v>
      </c>
      <c r="P487" t="str">
        <f t="shared" si="43"/>
        <v>Valid</v>
      </c>
      <c r="Q487" t="str">
        <f>_xlfn.XLOOKUP(B487,Customers!$A:$A,Customers!$C:$C,"Not Found")</f>
        <v>West</v>
      </c>
      <c r="R487" t="str">
        <f t="shared" si="44"/>
        <v>West</v>
      </c>
      <c r="S487" t="str">
        <f t="shared" si="45"/>
        <v>Outpatient</v>
      </c>
      <c r="T487" t="str">
        <f t="shared" si="46"/>
        <v>SLA Breach</v>
      </c>
      <c r="U487">
        <f t="shared" si="47"/>
        <v>4</v>
      </c>
    </row>
    <row r="488" spans="1:21" x14ac:dyDescent="0.3">
      <c r="A488" t="s">
        <v>1469</v>
      </c>
      <c r="B488" t="s">
        <v>1470</v>
      </c>
      <c r="C488" t="s">
        <v>1471</v>
      </c>
      <c r="D488" t="s">
        <v>154</v>
      </c>
      <c r="E488" t="s">
        <v>74</v>
      </c>
      <c r="F488">
        <v>35592.51</v>
      </c>
      <c r="G488" s="1">
        <v>45894</v>
      </c>
      <c r="H488" s="1">
        <v>45900</v>
      </c>
      <c r="I488" t="s">
        <v>19</v>
      </c>
      <c r="J488">
        <v>6</v>
      </c>
      <c r="K488">
        <v>10</v>
      </c>
      <c r="L488" t="s">
        <v>341</v>
      </c>
      <c r="M488" t="s">
        <v>21</v>
      </c>
      <c r="N488" t="s">
        <v>30</v>
      </c>
      <c r="O488">
        <f t="shared" si="42"/>
        <v>1</v>
      </c>
      <c r="P488" t="str">
        <f t="shared" si="43"/>
        <v>Valid</v>
      </c>
      <c r="Q488" t="str">
        <f>_xlfn.XLOOKUP(B488,Customers!$A:$A,Customers!$C:$C,"Not Found")</f>
        <v>East</v>
      </c>
      <c r="R488" t="str">
        <f t="shared" si="44"/>
        <v>East</v>
      </c>
      <c r="S488" t="str">
        <f t="shared" si="45"/>
        <v>Vehicle Damage</v>
      </c>
      <c r="T488" t="str">
        <f t="shared" si="46"/>
        <v>Within SLA</v>
      </c>
      <c r="U488">
        <f t="shared" si="47"/>
        <v>0</v>
      </c>
    </row>
    <row r="489" spans="1:21" x14ac:dyDescent="0.3">
      <c r="A489" t="s">
        <v>1472</v>
      </c>
      <c r="B489" t="s">
        <v>250</v>
      </c>
      <c r="C489" t="s">
        <v>1473</v>
      </c>
      <c r="D489" t="s">
        <v>46</v>
      </c>
      <c r="E489" t="s">
        <v>39</v>
      </c>
      <c r="F489">
        <v>277186.78999999998</v>
      </c>
      <c r="G489" s="1">
        <v>45685</v>
      </c>
      <c r="I489" t="s">
        <v>64</v>
      </c>
      <c r="J489">
        <v>13</v>
      </c>
      <c r="K489">
        <v>12</v>
      </c>
      <c r="L489" t="s">
        <v>174</v>
      </c>
      <c r="M489" t="s">
        <v>49</v>
      </c>
      <c r="N489" t="s">
        <v>30</v>
      </c>
      <c r="O489">
        <f t="shared" si="42"/>
        <v>1</v>
      </c>
      <c r="P489" t="str">
        <f t="shared" si="43"/>
        <v>Valid</v>
      </c>
      <c r="Q489" t="str">
        <f>_xlfn.XLOOKUP(B489,Customers!$A:$A,Customers!$C:$C,"Not Found")</f>
        <v>North</v>
      </c>
      <c r="R489" t="str">
        <f t="shared" si="44"/>
        <v>North</v>
      </c>
      <c r="S489" t="str">
        <f t="shared" si="45"/>
        <v>Theft</v>
      </c>
      <c r="T489" t="str">
        <f t="shared" si="46"/>
        <v>SLA Breach</v>
      </c>
      <c r="U489">
        <f t="shared" si="47"/>
        <v>1</v>
      </c>
    </row>
    <row r="490" spans="1:21" x14ac:dyDescent="0.3">
      <c r="A490" t="s">
        <v>1474</v>
      </c>
      <c r="B490" t="s">
        <v>1409</v>
      </c>
      <c r="C490" t="s">
        <v>1475</v>
      </c>
      <c r="D490" t="s">
        <v>34</v>
      </c>
      <c r="E490" t="s">
        <v>18</v>
      </c>
      <c r="F490">
        <v>533666.1</v>
      </c>
      <c r="G490" s="1">
        <v>45692</v>
      </c>
      <c r="H490" s="1">
        <v>45703</v>
      </c>
      <c r="I490" t="s">
        <v>19</v>
      </c>
      <c r="J490">
        <v>11</v>
      </c>
      <c r="K490">
        <v>20</v>
      </c>
      <c r="L490" t="s">
        <v>178</v>
      </c>
      <c r="M490" t="s">
        <v>29</v>
      </c>
      <c r="N490" t="s">
        <v>22</v>
      </c>
      <c r="O490">
        <f t="shared" si="42"/>
        <v>1</v>
      </c>
      <c r="P490" t="str">
        <f t="shared" si="43"/>
        <v>Valid</v>
      </c>
      <c r="Q490" t="str">
        <f>_xlfn.XLOOKUP(B490,Customers!$A:$A,Customers!$C:$C,"Not Found")</f>
        <v>West</v>
      </c>
      <c r="R490" t="str">
        <f t="shared" si="44"/>
        <v>South</v>
      </c>
      <c r="S490" t="str">
        <f t="shared" si="45"/>
        <v>Death Benefit</v>
      </c>
      <c r="T490" t="str">
        <f t="shared" si="46"/>
        <v>Within SLA</v>
      </c>
      <c r="U490">
        <f t="shared" si="47"/>
        <v>0</v>
      </c>
    </row>
    <row r="491" spans="1:21" x14ac:dyDescent="0.3">
      <c r="A491" t="s">
        <v>1476</v>
      </c>
      <c r="B491" t="s">
        <v>802</v>
      </c>
      <c r="C491" t="s">
        <v>803</v>
      </c>
      <c r="D491" t="s">
        <v>59</v>
      </c>
      <c r="E491" t="s">
        <v>39</v>
      </c>
      <c r="F491">
        <v>262885.25</v>
      </c>
      <c r="G491" s="1">
        <v>45855</v>
      </c>
      <c r="I491" t="s">
        <v>64</v>
      </c>
      <c r="J491">
        <v>13</v>
      </c>
      <c r="K491">
        <v>15</v>
      </c>
      <c r="L491" t="s">
        <v>103</v>
      </c>
      <c r="M491" t="s">
        <v>55</v>
      </c>
      <c r="N491" t="s">
        <v>30</v>
      </c>
      <c r="O491">
        <f t="shared" si="42"/>
        <v>1</v>
      </c>
      <c r="P491" t="str">
        <f t="shared" si="43"/>
        <v>Valid</v>
      </c>
      <c r="Q491" t="str">
        <f>_xlfn.XLOOKUP(B491,Customers!$A:$A,Customers!$C:$C,"Not Found")</f>
        <v>West</v>
      </c>
      <c r="R491" t="str">
        <f t="shared" si="44"/>
        <v>North</v>
      </c>
      <c r="S491" t="str">
        <f t="shared" si="45"/>
        <v>Critical Illness</v>
      </c>
      <c r="T491" t="str">
        <f t="shared" si="46"/>
        <v>Within SLA</v>
      </c>
      <c r="U491">
        <f t="shared" si="47"/>
        <v>0</v>
      </c>
    </row>
    <row r="492" spans="1:21" x14ac:dyDescent="0.3">
      <c r="A492" t="s">
        <v>1477</v>
      </c>
      <c r="B492" t="s">
        <v>1400</v>
      </c>
      <c r="C492" t="s">
        <v>1401</v>
      </c>
      <c r="D492" t="s">
        <v>46</v>
      </c>
      <c r="E492" t="s">
        <v>74</v>
      </c>
      <c r="F492">
        <v>76437.72</v>
      </c>
      <c r="G492" s="1">
        <v>45814</v>
      </c>
      <c r="H492" s="1">
        <v>45835</v>
      </c>
      <c r="I492" t="s">
        <v>19</v>
      </c>
      <c r="J492">
        <v>21</v>
      </c>
      <c r="K492">
        <v>12</v>
      </c>
      <c r="L492" t="s">
        <v>242</v>
      </c>
      <c r="M492" t="s">
        <v>49</v>
      </c>
      <c r="N492" t="s">
        <v>30</v>
      </c>
      <c r="O492">
        <f t="shared" si="42"/>
        <v>1</v>
      </c>
      <c r="P492" t="str">
        <f t="shared" si="43"/>
        <v>Valid</v>
      </c>
      <c r="Q492" t="str">
        <f>_xlfn.XLOOKUP(B492,Customers!$A:$A,Customers!$C:$C,"Not Found")</f>
        <v>North</v>
      </c>
      <c r="R492" t="str">
        <f t="shared" si="44"/>
        <v>East</v>
      </c>
      <c r="S492" t="str">
        <f t="shared" si="45"/>
        <v>Theft</v>
      </c>
      <c r="T492" t="str">
        <f t="shared" si="46"/>
        <v>SLA Breach</v>
      </c>
      <c r="U492">
        <f t="shared" si="47"/>
        <v>9</v>
      </c>
    </row>
    <row r="493" spans="1:21" x14ac:dyDescent="0.3">
      <c r="A493" t="s">
        <v>1478</v>
      </c>
      <c r="B493" t="s">
        <v>1479</v>
      </c>
      <c r="C493" t="s">
        <v>1480</v>
      </c>
      <c r="D493" t="s">
        <v>154</v>
      </c>
      <c r="E493" t="s">
        <v>18</v>
      </c>
      <c r="F493">
        <v>249666.15</v>
      </c>
      <c r="G493" s="1">
        <v>45912</v>
      </c>
      <c r="H493" s="1">
        <v>45927</v>
      </c>
      <c r="I493" t="s">
        <v>19</v>
      </c>
      <c r="J493">
        <v>15</v>
      </c>
      <c r="K493">
        <v>10</v>
      </c>
      <c r="L493" t="s">
        <v>864</v>
      </c>
      <c r="M493" t="s">
        <v>21</v>
      </c>
      <c r="N493" t="s">
        <v>30</v>
      </c>
      <c r="O493">
        <f t="shared" si="42"/>
        <v>1</v>
      </c>
      <c r="P493" t="str">
        <f t="shared" si="43"/>
        <v>Valid</v>
      </c>
      <c r="Q493" t="str">
        <f>_xlfn.XLOOKUP(B493,Customers!$A:$A,Customers!$C:$C,"Not Found")</f>
        <v>West</v>
      </c>
      <c r="R493" t="str">
        <f t="shared" si="44"/>
        <v>South</v>
      </c>
      <c r="S493" t="str">
        <f t="shared" si="45"/>
        <v>Vehicle Damage</v>
      </c>
      <c r="T493" t="str">
        <f t="shared" si="46"/>
        <v>SLA Breach</v>
      </c>
      <c r="U493">
        <f t="shared" si="47"/>
        <v>5</v>
      </c>
    </row>
    <row r="494" spans="1:21" x14ac:dyDescent="0.3">
      <c r="A494" t="s">
        <v>1481</v>
      </c>
      <c r="B494" t="s">
        <v>1482</v>
      </c>
      <c r="C494" t="s">
        <v>1483</v>
      </c>
      <c r="D494" t="s">
        <v>154</v>
      </c>
      <c r="E494" t="s">
        <v>27</v>
      </c>
      <c r="F494">
        <v>76199.320000000007</v>
      </c>
      <c r="G494" s="1">
        <v>45969</v>
      </c>
      <c r="I494" t="s">
        <v>64</v>
      </c>
      <c r="J494">
        <v>2</v>
      </c>
      <c r="K494">
        <v>10</v>
      </c>
      <c r="L494" t="s">
        <v>325</v>
      </c>
      <c r="M494" t="s">
        <v>21</v>
      </c>
      <c r="N494" t="s">
        <v>30</v>
      </c>
      <c r="O494">
        <f t="shared" si="42"/>
        <v>1</v>
      </c>
      <c r="P494" t="str">
        <f t="shared" si="43"/>
        <v>Valid</v>
      </c>
      <c r="Q494" t="str">
        <f>_xlfn.XLOOKUP(B494,Customers!$A:$A,Customers!$C:$C,"Not Found")</f>
        <v>South</v>
      </c>
      <c r="R494" t="str">
        <f t="shared" si="44"/>
        <v>West</v>
      </c>
      <c r="S494" t="str">
        <f t="shared" si="45"/>
        <v>Vehicle Damage</v>
      </c>
      <c r="T494" t="str">
        <f t="shared" si="46"/>
        <v>Within SLA</v>
      </c>
      <c r="U494">
        <f t="shared" si="47"/>
        <v>0</v>
      </c>
    </row>
    <row r="495" spans="1:21" x14ac:dyDescent="0.3">
      <c r="A495" t="s">
        <v>1484</v>
      </c>
      <c r="B495" t="s">
        <v>1485</v>
      </c>
      <c r="C495" t="s">
        <v>1486</v>
      </c>
      <c r="D495" t="s">
        <v>53</v>
      </c>
      <c r="E495" t="s">
        <v>27</v>
      </c>
      <c r="F495">
        <v>77920.240000000005</v>
      </c>
      <c r="G495" s="1">
        <v>45745</v>
      </c>
      <c r="H495" s="1">
        <v>45753</v>
      </c>
      <c r="I495" t="s">
        <v>19</v>
      </c>
      <c r="J495">
        <v>8</v>
      </c>
      <c r="K495">
        <v>15</v>
      </c>
      <c r="L495" t="s">
        <v>345</v>
      </c>
      <c r="M495" t="s">
        <v>55</v>
      </c>
      <c r="N495" t="s">
        <v>30</v>
      </c>
      <c r="O495">
        <f t="shared" si="42"/>
        <v>1</v>
      </c>
      <c r="P495" t="str">
        <f t="shared" si="43"/>
        <v>Valid</v>
      </c>
      <c r="Q495" t="str">
        <f>_xlfn.XLOOKUP(B495,Customers!$A:$A,Customers!$C:$C,"Not Found")</f>
        <v>North</v>
      </c>
      <c r="R495" t="str">
        <f t="shared" si="44"/>
        <v>West</v>
      </c>
      <c r="S495" t="str">
        <f t="shared" si="45"/>
        <v>Hospitalization</v>
      </c>
      <c r="T495" t="str">
        <f t="shared" si="46"/>
        <v>Within SLA</v>
      </c>
      <c r="U495">
        <f t="shared" si="47"/>
        <v>0</v>
      </c>
    </row>
    <row r="496" spans="1:21" x14ac:dyDescent="0.3">
      <c r="A496" t="s">
        <v>1487</v>
      </c>
      <c r="B496" t="s">
        <v>772</v>
      </c>
      <c r="C496" t="s">
        <v>773</v>
      </c>
      <c r="D496" t="s">
        <v>116</v>
      </c>
      <c r="E496" t="s">
        <v>18</v>
      </c>
      <c r="F496">
        <v>67962.759999999995</v>
      </c>
      <c r="G496" s="1">
        <v>45768</v>
      </c>
      <c r="H496" s="1">
        <v>45773</v>
      </c>
      <c r="I496" t="s">
        <v>19</v>
      </c>
      <c r="J496">
        <v>5</v>
      </c>
      <c r="K496">
        <v>7</v>
      </c>
      <c r="L496" t="s">
        <v>323</v>
      </c>
      <c r="M496" t="s">
        <v>94</v>
      </c>
      <c r="N496" t="s">
        <v>30</v>
      </c>
      <c r="O496">
        <f t="shared" si="42"/>
        <v>1</v>
      </c>
      <c r="P496" t="str">
        <f t="shared" si="43"/>
        <v>Valid</v>
      </c>
      <c r="Q496" t="str">
        <f>_xlfn.XLOOKUP(B496,Customers!$A:$A,Customers!$C:$C,"Not Found")</f>
        <v>Central</v>
      </c>
      <c r="R496" t="str">
        <f t="shared" si="44"/>
        <v>South</v>
      </c>
      <c r="S496" t="str">
        <f t="shared" si="45"/>
        <v>Medical Emergency</v>
      </c>
      <c r="T496" t="str">
        <f t="shared" si="46"/>
        <v>Within SLA</v>
      </c>
      <c r="U496">
        <f t="shared" si="47"/>
        <v>0</v>
      </c>
    </row>
    <row r="497" spans="1:21" x14ac:dyDescent="0.3">
      <c r="A497" t="s">
        <v>1488</v>
      </c>
      <c r="B497" t="s">
        <v>1489</v>
      </c>
      <c r="C497" t="s">
        <v>1490</v>
      </c>
      <c r="D497" t="s">
        <v>216</v>
      </c>
      <c r="E497" t="s">
        <v>39</v>
      </c>
      <c r="F497">
        <v>43785.95</v>
      </c>
      <c r="G497" s="1">
        <v>45719</v>
      </c>
      <c r="I497" t="s">
        <v>40</v>
      </c>
      <c r="J497">
        <v>8</v>
      </c>
      <c r="K497">
        <v>15</v>
      </c>
      <c r="L497" t="s">
        <v>388</v>
      </c>
      <c r="M497" t="s">
        <v>55</v>
      </c>
      <c r="N497" t="s">
        <v>22</v>
      </c>
      <c r="O497">
        <f t="shared" si="42"/>
        <v>1</v>
      </c>
      <c r="P497" t="str">
        <f t="shared" si="43"/>
        <v>Valid</v>
      </c>
      <c r="Q497" t="str">
        <f>_xlfn.XLOOKUP(B497,Customers!$A:$A,Customers!$C:$C,"Not Found")</f>
        <v>South</v>
      </c>
      <c r="R497" t="str">
        <f t="shared" si="44"/>
        <v>North</v>
      </c>
      <c r="S497" t="str">
        <f t="shared" si="45"/>
        <v>Outpatient</v>
      </c>
      <c r="T497" t="str">
        <f t="shared" si="46"/>
        <v>Within SLA</v>
      </c>
      <c r="U497">
        <f t="shared" si="47"/>
        <v>0</v>
      </c>
    </row>
    <row r="498" spans="1:21" x14ac:dyDescent="0.3">
      <c r="A498" t="s">
        <v>1491</v>
      </c>
      <c r="B498" t="s">
        <v>1492</v>
      </c>
      <c r="C498" t="s">
        <v>1493</v>
      </c>
      <c r="D498" t="s">
        <v>154</v>
      </c>
      <c r="E498" t="s">
        <v>18</v>
      </c>
      <c r="F498">
        <v>66430.92</v>
      </c>
      <c r="G498" s="1">
        <v>45926</v>
      </c>
      <c r="H498" s="1">
        <v>45942</v>
      </c>
      <c r="I498" t="s">
        <v>19</v>
      </c>
      <c r="J498">
        <v>16</v>
      </c>
      <c r="K498">
        <v>10</v>
      </c>
      <c r="L498" t="s">
        <v>787</v>
      </c>
      <c r="M498" t="s">
        <v>21</v>
      </c>
      <c r="N498" t="s">
        <v>42</v>
      </c>
      <c r="O498">
        <f t="shared" si="42"/>
        <v>1</v>
      </c>
      <c r="P498" t="str">
        <f t="shared" si="43"/>
        <v>Valid</v>
      </c>
      <c r="Q498" t="str">
        <f>_xlfn.XLOOKUP(B498,Customers!$A:$A,Customers!$C:$C,"Not Found")</f>
        <v>East</v>
      </c>
      <c r="R498" t="str">
        <f t="shared" si="44"/>
        <v>South</v>
      </c>
      <c r="S498" t="str">
        <f t="shared" si="45"/>
        <v>Vehicle Damage</v>
      </c>
      <c r="T498" t="str">
        <f t="shared" si="46"/>
        <v>SLA Breach</v>
      </c>
      <c r="U498">
        <f t="shared" si="47"/>
        <v>6</v>
      </c>
    </row>
    <row r="499" spans="1:21" x14ac:dyDescent="0.3">
      <c r="A499" t="s">
        <v>1494</v>
      </c>
      <c r="B499" t="s">
        <v>1485</v>
      </c>
      <c r="C499" t="s">
        <v>1495</v>
      </c>
      <c r="D499" t="s">
        <v>59</v>
      </c>
      <c r="E499" t="s">
        <v>18</v>
      </c>
      <c r="F499">
        <v>76784.259999999995</v>
      </c>
      <c r="G499" s="1">
        <v>45824</v>
      </c>
      <c r="H499" s="1">
        <v>45832</v>
      </c>
      <c r="I499" t="s">
        <v>19</v>
      </c>
      <c r="J499">
        <v>8</v>
      </c>
      <c r="K499">
        <v>15</v>
      </c>
      <c r="L499" t="s">
        <v>353</v>
      </c>
      <c r="M499" t="s">
        <v>55</v>
      </c>
      <c r="N499" t="s">
        <v>30</v>
      </c>
      <c r="O499">
        <f t="shared" si="42"/>
        <v>1</v>
      </c>
      <c r="P499" t="str">
        <f t="shared" si="43"/>
        <v>Valid</v>
      </c>
      <c r="Q499" t="str">
        <f>_xlfn.XLOOKUP(B499,Customers!$A:$A,Customers!$C:$C,"Not Found")</f>
        <v>North</v>
      </c>
      <c r="R499" t="str">
        <f t="shared" si="44"/>
        <v>South</v>
      </c>
      <c r="S499" t="str">
        <f t="shared" si="45"/>
        <v>Critical Illness</v>
      </c>
      <c r="T499" t="str">
        <f t="shared" si="46"/>
        <v>Within SLA</v>
      </c>
      <c r="U499">
        <f t="shared" si="47"/>
        <v>0</v>
      </c>
    </row>
    <row r="500" spans="1:21" x14ac:dyDescent="0.3">
      <c r="A500" t="s">
        <v>1496</v>
      </c>
      <c r="B500" t="s">
        <v>1497</v>
      </c>
      <c r="C500" t="s">
        <v>1498</v>
      </c>
      <c r="D500" t="s">
        <v>182</v>
      </c>
      <c r="E500" t="s">
        <v>18</v>
      </c>
      <c r="F500">
        <v>39354.550000000003</v>
      </c>
      <c r="G500" s="1">
        <v>45772</v>
      </c>
      <c r="H500" s="1">
        <v>45776</v>
      </c>
      <c r="I500" t="s">
        <v>19</v>
      </c>
      <c r="J500">
        <v>4</v>
      </c>
      <c r="K500">
        <v>7</v>
      </c>
      <c r="L500" t="s">
        <v>770</v>
      </c>
      <c r="M500" t="s">
        <v>94</v>
      </c>
      <c r="N500" t="s">
        <v>30</v>
      </c>
      <c r="O500">
        <f t="shared" si="42"/>
        <v>1</v>
      </c>
      <c r="P500" t="str">
        <f t="shared" si="43"/>
        <v>Valid</v>
      </c>
      <c r="Q500" t="str">
        <f>_xlfn.XLOOKUP(B500,Customers!$A:$A,Customers!$C:$C,"Not Found")</f>
        <v>North</v>
      </c>
      <c r="R500" t="str">
        <f t="shared" si="44"/>
        <v>South</v>
      </c>
      <c r="S500" t="str">
        <f t="shared" si="45"/>
        <v>Trip Cancellation</v>
      </c>
      <c r="T500" t="str">
        <f t="shared" si="46"/>
        <v>Within SLA</v>
      </c>
      <c r="U500">
        <f t="shared" si="47"/>
        <v>0</v>
      </c>
    </row>
    <row r="501" spans="1:21" x14ac:dyDescent="0.3">
      <c r="A501" t="s">
        <v>1499</v>
      </c>
      <c r="B501" t="s">
        <v>1500</v>
      </c>
      <c r="C501" t="s">
        <v>1501</v>
      </c>
      <c r="D501" t="s">
        <v>154</v>
      </c>
      <c r="E501" t="s">
        <v>173</v>
      </c>
      <c r="F501">
        <v>48715.360000000001</v>
      </c>
      <c r="G501" s="1">
        <v>45908</v>
      </c>
      <c r="H501" s="1">
        <v>45923</v>
      </c>
      <c r="I501" t="s">
        <v>19</v>
      </c>
      <c r="J501">
        <v>15</v>
      </c>
      <c r="K501">
        <v>10</v>
      </c>
      <c r="L501" t="s">
        <v>787</v>
      </c>
      <c r="M501" t="s">
        <v>21</v>
      </c>
      <c r="N501" t="s">
        <v>42</v>
      </c>
      <c r="O501">
        <f t="shared" si="42"/>
        <v>1</v>
      </c>
      <c r="P501" t="str">
        <f t="shared" si="43"/>
        <v>Valid</v>
      </c>
      <c r="Q501" t="str">
        <f>_xlfn.XLOOKUP(B501,Customers!$A:$A,Customers!$C:$C,"Not Found")</f>
        <v>North</v>
      </c>
      <c r="R501" t="str">
        <f t="shared" si="44"/>
        <v>Central</v>
      </c>
      <c r="S501" t="str">
        <f t="shared" si="45"/>
        <v>Vehicle Damage</v>
      </c>
      <c r="T501" t="str">
        <f t="shared" si="46"/>
        <v>SLA Breach</v>
      </c>
      <c r="U501">
        <f t="shared" si="47"/>
        <v>5</v>
      </c>
    </row>
    <row r="502" spans="1:21" x14ac:dyDescent="0.3">
      <c r="A502" t="s">
        <v>1502</v>
      </c>
      <c r="B502" t="s">
        <v>233</v>
      </c>
      <c r="C502" t="s">
        <v>1503</v>
      </c>
      <c r="D502" t="s">
        <v>92</v>
      </c>
      <c r="E502" t="s">
        <v>39</v>
      </c>
      <c r="F502">
        <v>21127.62</v>
      </c>
      <c r="G502" s="1">
        <v>45813</v>
      </c>
      <c r="H502" s="1">
        <v>45818</v>
      </c>
      <c r="I502" t="s">
        <v>19</v>
      </c>
      <c r="J502">
        <v>5</v>
      </c>
      <c r="K502">
        <v>7</v>
      </c>
      <c r="L502" t="s">
        <v>208</v>
      </c>
      <c r="M502" t="s">
        <v>94</v>
      </c>
      <c r="N502" t="s">
        <v>30</v>
      </c>
      <c r="O502">
        <f t="shared" si="42"/>
        <v>1</v>
      </c>
      <c r="P502" t="str">
        <f t="shared" si="43"/>
        <v>Valid</v>
      </c>
      <c r="Q502" t="str">
        <f>_xlfn.XLOOKUP(B502,Customers!$A:$A,Customers!$C:$C,"Not Found")</f>
        <v>North</v>
      </c>
      <c r="R502" t="str">
        <f t="shared" si="44"/>
        <v>North</v>
      </c>
      <c r="S502" t="str">
        <f t="shared" si="45"/>
        <v>Baggage Loss</v>
      </c>
      <c r="T502" t="str">
        <f t="shared" si="46"/>
        <v>Within SLA</v>
      </c>
      <c r="U502">
        <f t="shared" si="47"/>
        <v>0</v>
      </c>
    </row>
    <row r="503" spans="1:21" x14ac:dyDescent="0.3">
      <c r="A503" t="s">
        <v>1504</v>
      </c>
      <c r="B503" t="s">
        <v>1505</v>
      </c>
      <c r="C503" t="s">
        <v>1506</v>
      </c>
      <c r="D503" t="s">
        <v>216</v>
      </c>
      <c r="E503" t="s">
        <v>18</v>
      </c>
      <c r="F503">
        <v>66365.820000000007</v>
      </c>
      <c r="G503" s="1">
        <v>45826</v>
      </c>
      <c r="H503" s="1">
        <v>45837</v>
      </c>
      <c r="I503" t="s">
        <v>19</v>
      </c>
      <c r="J503">
        <v>11</v>
      </c>
      <c r="K503">
        <v>15</v>
      </c>
      <c r="L503" t="s">
        <v>345</v>
      </c>
      <c r="M503" t="s">
        <v>55</v>
      </c>
      <c r="N503" t="s">
        <v>22</v>
      </c>
      <c r="O503">
        <f t="shared" si="42"/>
        <v>1</v>
      </c>
      <c r="P503" t="str">
        <f t="shared" si="43"/>
        <v>Valid</v>
      </c>
      <c r="Q503" t="str">
        <f>_xlfn.XLOOKUP(B503,Customers!$A:$A,Customers!$C:$C,"Not Found")</f>
        <v>East</v>
      </c>
      <c r="R503" t="str">
        <f t="shared" si="44"/>
        <v>South</v>
      </c>
      <c r="S503" t="str">
        <f t="shared" si="45"/>
        <v>Outpatient</v>
      </c>
      <c r="T503" t="str">
        <f t="shared" si="46"/>
        <v>Within SLA</v>
      </c>
      <c r="U503">
        <f t="shared" si="47"/>
        <v>0</v>
      </c>
    </row>
    <row r="504" spans="1:21" x14ac:dyDescent="0.3">
      <c r="A504" t="s">
        <v>1507</v>
      </c>
      <c r="B504" t="s">
        <v>1508</v>
      </c>
      <c r="C504" t="s">
        <v>1509</v>
      </c>
      <c r="D504" t="s">
        <v>102</v>
      </c>
      <c r="E504" t="s">
        <v>27</v>
      </c>
      <c r="F504">
        <v>248382.25</v>
      </c>
      <c r="G504" s="1">
        <v>45936</v>
      </c>
      <c r="I504" t="s">
        <v>40</v>
      </c>
      <c r="J504">
        <v>26</v>
      </c>
      <c r="K504">
        <v>20</v>
      </c>
      <c r="L504" t="s">
        <v>388</v>
      </c>
      <c r="M504" t="s">
        <v>29</v>
      </c>
      <c r="N504" t="s">
        <v>42</v>
      </c>
      <c r="O504">
        <f t="shared" si="42"/>
        <v>1</v>
      </c>
      <c r="P504" t="str">
        <f t="shared" si="43"/>
        <v>Valid</v>
      </c>
      <c r="Q504" t="str">
        <f>_xlfn.XLOOKUP(B504,Customers!$A:$A,Customers!$C:$C,"Not Found")</f>
        <v>West</v>
      </c>
      <c r="R504" t="str">
        <f t="shared" si="44"/>
        <v>West</v>
      </c>
      <c r="S504" t="str">
        <f t="shared" si="45"/>
        <v>Maturity</v>
      </c>
      <c r="T504" t="str">
        <f t="shared" si="46"/>
        <v>SLA Breach</v>
      </c>
      <c r="U504">
        <f t="shared" si="47"/>
        <v>6</v>
      </c>
    </row>
    <row r="505" spans="1:21" x14ac:dyDescent="0.3">
      <c r="A505" t="s">
        <v>1510</v>
      </c>
      <c r="B505" t="s">
        <v>1511</v>
      </c>
      <c r="C505" t="s">
        <v>1512</v>
      </c>
      <c r="D505" t="s">
        <v>111</v>
      </c>
      <c r="E505" t="s">
        <v>173</v>
      </c>
      <c r="F505">
        <v>115770.14</v>
      </c>
      <c r="G505" s="1">
        <v>45737</v>
      </c>
      <c r="I505" t="s">
        <v>40</v>
      </c>
      <c r="J505">
        <v>9</v>
      </c>
      <c r="K505">
        <v>12</v>
      </c>
      <c r="L505" t="s">
        <v>681</v>
      </c>
      <c r="M505" t="s">
        <v>49</v>
      </c>
      <c r="N505" t="s">
        <v>30</v>
      </c>
      <c r="O505">
        <f t="shared" si="42"/>
        <v>1</v>
      </c>
      <c r="P505" t="str">
        <f t="shared" si="43"/>
        <v>Valid</v>
      </c>
      <c r="Q505" t="str">
        <f>_xlfn.XLOOKUP(B505,Customers!$A:$A,Customers!$C:$C,"Not Found")</f>
        <v>East</v>
      </c>
      <c r="R505" t="str">
        <f t="shared" si="44"/>
        <v>Central</v>
      </c>
      <c r="S505" t="str">
        <f t="shared" si="45"/>
        <v>Fire</v>
      </c>
      <c r="T505" t="str">
        <f t="shared" si="46"/>
        <v>Within SLA</v>
      </c>
      <c r="U505">
        <f t="shared" si="47"/>
        <v>0</v>
      </c>
    </row>
    <row r="506" spans="1:21" x14ac:dyDescent="0.3">
      <c r="A506" t="s">
        <v>1513</v>
      </c>
      <c r="B506" t="s">
        <v>1295</v>
      </c>
      <c r="C506" t="s">
        <v>1296</v>
      </c>
      <c r="D506" t="s">
        <v>154</v>
      </c>
      <c r="E506" t="s">
        <v>74</v>
      </c>
      <c r="F506">
        <v>150143.21</v>
      </c>
      <c r="G506" s="1">
        <v>45877</v>
      </c>
      <c r="H506" s="1">
        <v>45901</v>
      </c>
      <c r="I506" t="s">
        <v>19</v>
      </c>
      <c r="J506">
        <v>24</v>
      </c>
      <c r="K506">
        <v>10</v>
      </c>
      <c r="L506" t="s">
        <v>212</v>
      </c>
      <c r="M506" t="s">
        <v>21</v>
      </c>
      <c r="N506" t="s">
        <v>42</v>
      </c>
      <c r="O506">
        <f t="shared" si="42"/>
        <v>1</v>
      </c>
      <c r="P506" t="str">
        <f t="shared" si="43"/>
        <v>Valid</v>
      </c>
      <c r="Q506" t="str">
        <f>_xlfn.XLOOKUP(B506,Customers!$A:$A,Customers!$C:$C,"Not Found")</f>
        <v>Central</v>
      </c>
      <c r="R506" t="str">
        <f t="shared" si="44"/>
        <v>East</v>
      </c>
      <c r="S506" t="str">
        <f t="shared" si="45"/>
        <v>Vehicle Damage</v>
      </c>
      <c r="T506" t="str">
        <f t="shared" si="46"/>
        <v>SLA Breach</v>
      </c>
      <c r="U506">
        <f t="shared" si="47"/>
        <v>14</v>
      </c>
    </row>
    <row r="507" spans="1:21" x14ac:dyDescent="0.3">
      <c r="A507" t="s">
        <v>1514</v>
      </c>
      <c r="B507" t="s">
        <v>1515</v>
      </c>
      <c r="C507" t="s">
        <v>1516</v>
      </c>
      <c r="D507" t="s">
        <v>59</v>
      </c>
      <c r="E507" t="s">
        <v>74</v>
      </c>
      <c r="F507">
        <v>20924.71</v>
      </c>
      <c r="G507" s="1">
        <v>45948</v>
      </c>
      <c r="H507" s="1">
        <v>45967</v>
      </c>
      <c r="I507" t="s">
        <v>19</v>
      </c>
      <c r="J507">
        <v>19</v>
      </c>
      <c r="K507">
        <v>15</v>
      </c>
      <c r="L507" t="s">
        <v>770</v>
      </c>
      <c r="M507" t="s">
        <v>55</v>
      </c>
      <c r="N507" t="s">
        <v>30</v>
      </c>
      <c r="O507">
        <f t="shared" si="42"/>
        <v>1</v>
      </c>
      <c r="P507" t="str">
        <f t="shared" si="43"/>
        <v>Valid</v>
      </c>
      <c r="Q507" t="str">
        <f>_xlfn.XLOOKUP(B507,Customers!$A:$A,Customers!$C:$C,"Not Found")</f>
        <v>North</v>
      </c>
      <c r="R507" t="str">
        <f t="shared" si="44"/>
        <v>East</v>
      </c>
      <c r="S507" t="str">
        <f t="shared" si="45"/>
        <v>Critical Illness</v>
      </c>
      <c r="T507" t="str">
        <f t="shared" si="46"/>
        <v>SLA Breach</v>
      </c>
      <c r="U507">
        <f t="shared" si="47"/>
        <v>4</v>
      </c>
    </row>
    <row r="508" spans="1:21" x14ac:dyDescent="0.3">
      <c r="A508" t="s">
        <v>1517</v>
      </c>
      <c r="B508" t="s">
        <v>503</v>
      </c>
      <c r="C508" t="s">
        <v>1518</v>
      </c>
      <c r="D508" t="s">
        <v>46</v>
      </c>
      <c r="E508" t="s">
        <v>39</v>
      </c>
      <c r="F508">
        <v>106970.36</v>
      </c>
      <c r="G508" s="1">
        <v>45951</v>
      </c>
      <c r="I508" t="s">
        <v>40</v>
      </c>
      <c r="J508">
        <v>9</v>
      </c>
      <c r="K508">
        <v>10</v>
      </c>
      <c r="L508" t="s">
        <v>606</v>
      </c>
      <c r="M508" t="s">
        <v>21</v>
      </c>
      <c r="N508" t="s">
        <v>30</v>
      </c>
      <c r="O508">
        <f t="shared" si="42"/>
        <v>1</v>
      </c>
      <c r="P508" t="str">
        <f t="shared" si="43"/>
        <v>Valid</v>
      </c>
      <c r="Q508" t="str">
        <f>_xlfn.XLOOKUP(B508,Customers!$A:$A,Customers!$C:$C,"Not Found")</f>
        <v>East</v>
      </c>
      <c r="R508" t="str">
        <f t="shared" si="44"/>
        <v>North</v>
      </c>
      <c r="S508" t="str">
        <f t="shared" si="45"/>
        <v>Theft</v>
      </c>
      <c r="T508" t="str">
        <f t="shared" si="46"/>
        <v>Within SLA</v>
      </c>
      <c r="U508">
        <f t="shared" si="47"/>
        <v>0</v>
      </c>
    </row>
    <row r="509" spans="1:21" x14ac:dyDescent="0.3">
      <c r="A509" t="s">
        <v>1519</v>
      </c>
      <c r="B509" t="s">
        <v>733</v>
      </c>
      <c r="C509" t="s">
        <v>1520</v>
      </c>
      <c r="D509" t="s">
        <v>59</v>
      </c>
      <c r="E509" t="s">
        <v>27</v>
      </c>
      <c r="F509">
        <v>62534.22</v>
      </c>
      <c r="G509" s="1">
        <v>45949</v>
      </c>
      <c r="H509" s="1">
        <v>45966</v>
      </c>
      <c r="I509" t="s">
        <v>19</v>
      </c>
      <c r="J509">
        <v>17</v>
      </c>
      <c r="K509">
        <v>15</v>
      </c>
      <c r="L509" t="s">
        <v>98</v>
      </c>
      <c r="M509" t="s">
        <v>55</v>
      </c>
      <c r="N509" t="s">
        <v>42</v>
      </c>
      <c r="O509">
        <f t="shared" si="42"/>
        <v>1</v>
      </c>
      <c r="P509" t="str">
        <f t="shared" si="43"/>
        <v>Valid</v>
      </c>
      <c r="Q509" t="str">
        <f>_xlfn.XLOOKUP(B509,Customers!$A:$A,Customers!$C:$C,"Not Found")</f>
        <v>South</v>
      </c>
      <c r="R509" t="str">
        <f t="shared" si="44"/>
        <v>West</v>
      </c>
      <c r="S509" t="str">
        <f t="shared" si="45"/>
        <v>Critical Illness</v>
      </c>
      <c r="T509" t="str">
        <f t="shared" si="46"/>
        <v>SLA Breach</v>
      </c>
      <c r="U509">
        <f t="shared" si="47"/>
        <v>2</v>
      </c>
    </row>
    <row r="510" spans="1:21" x14ac:dyDescent="0.3">
      <c r="A510" t="s">
        <v>1521</v>
      </c>
      <c r="B510" t="s">
        <v>273</v>
      </c>
      <c r="C510" t="s">
        <v>1465</v>
      </c>
      <c r="D510" t="s">
        <v>69</v>
      </c>
      <c r="E510" t="s">
        <v>74</v>
      </c>
      <c r="F510">
        <v>97924.39</v>
      </c>
      <c r="G510" s="1">
        <v>45728</v>
      </c>
      <c r="I510" t="s">
        <v>64</v>
      </c>
      <c r="J510">
        <v>20</v>
      </c>
      <c r="K510">
        <v>12</v>
      </c>
      <c r="L510" t="s">
        <v>427</v>
      </c>
      <c r="M510" t="s">
        <v>49</v>
      </c>
      <c r="N510" t="s">
        <v>30</v>
      </c>
      <c r="O510">
        <f t="shared" si="42"/>
        <v>1</v>
      </c>
      <c r="P510" t="str">
        <f t="shared" si="43"/>
        <v>Valid</v>
      </c>
      <c r="Q510" t="str">
        <f>_xlfn.XLOOKUP(B510,Customers!$A:$A,Customers!$C:$C,"Not Found")</f>
        <v>West</v>
      </c>
      <c r="R510" t="str">
        <f t="shared" si="44"/>
        <v>East</v>
      </c>
      <c r="S510" t="str">
        <f t="shared" si="45"/>
        <v>Property Damage</v>
      </c>
      <c r="T510" t="str">
        <f t="shared" si="46"/>
        <v>SLA Breach</v>
      </c>
      <c r="U510">
        <f t="shared" si="47"/>
        <v>8</v>
      </c>
    </row>
    <row r="511" spans="1:21" x14ac:dyDescent="0.3">
      <c r="A511" t="s">
        <v>1522</v>
      </c>
      <c r="B511" t="s">
        <v>1523</v>
      </c>
      <c r="C511" t="s">
        <v>1524</v>
      </c>
      <c r="D511" t="s">
        <v>46</v>
      </c>
      <c r="E511" t="s">
        <v>74</v>
      </c>
      <c r="F511">
        <v>32073.200000000001</v>
      </c>
      <c r="G511" s="1">
        <v>45877</v>
      </c>
      <c r="H511" s="1">
        <v>45895</v>
      </c>
      <c r="I511" t="s">
        <v>19</v>
      </c>
      <c r="J511">
        <v>18</v>
      </c>
      <c r="K511">
        <v>10</v>
      </c>
      <c r="L511" t="s">
        <v>103</v>
      </c>
      <c r="M511" t="s">
        <v>21</v>
      </c>
      <c r="N511" t="s">
        <v>30</v>
      </c>
      <c r="O511">
        <f t="shared" si="42"/>
        <v>1</v>
      </c>
      <c r="P511" t="str">
        <f t="shared" si="43"/>
        <v>Valid</v>
      </c>
      <c r="Q511" t="str">
        <f>_xlfn.XLOOKUP(B511,Customers!$A:$A,Customers!$C:$C,"Not Found")</f>
        <v>North</v>
      </c>
      <c r="R511" t="str">
        <f t="shared" si="44"/>
        <v>East</v>
      </c>
      <c r="S511" t="str">
        <f t="shared" si="45"/>
        <v>Theft</v>
      </c>
      <c r="T511" t="str">
        <f t="shared" si="46"/>
        <v>SLA Breach</v>
      </c>
      <c r="U511">
        <f t="shared" si="47"/>
        <v>8</v>
      </c>
    </row>
    <row r="512" spans="1:21" x14ac:dyDescent="0.3">
      <c r="A512" t="s">
        <v>1525</v>
      </c>
      <c r="B512" t="s">
        <v>1526</v>
      </c>
      <c r="C512" t="s">
        <v>1527</v>
      </c>
      <c r="D512" t="s">
        <v>216</v>
      </c>
      <c r="E512" t="s">
        <v>18</v>
      </c>
      <c r="F512">
        <v>87588.7</v>
      </c>
      <c r="G512" s="1">
        <v>45849</v>
      </c>
      <c r="H512" s="1">
        <v>45856</v>
      </c>
      <c r="I512" t="s">
        <v>19</v>
      </c>
      <c r="J512">
        <v>7</v>
      </c>
      <c r="K512">
        <v>15</v>
      </c>
      <c r="L512" t="s">
        <v>227</v>
      </c>
      <c r="M512" t="s">
        <v>55</v>
      </c>
      <c r="N512" t="s">
        <v>22</v>
      </c>
      <c r="O512">
        <f t="shared" si="42"/>
        <v>1</v>
      </c>
      <c r="P512" t="str">
        <f t="shared" si="43"/>
        <v>Valid</v>
      </c>
      <c r="Q512" t="str">
        <f>_xlfn.XLOOKUP(B512,Customers!$A:$A,Customers!$C:$C,"Not Found")</f>
        <v>West</v>
      </c>
      <c r="R512" t="str">
        <f t="shared" si="44"/>
        <v>South</v>
      </c>
      <c r="S512" t="str">
        <f t="shared" si="45"/>
        <v>Outpatient</v>
      </c>
      <c r="T512" t="str">
        <f t="shared" si="46"/>
        <v>Within SLA</v>
      </c>
      <c r="U512">
        <f t="shared" si="47"/>
        <v>0</v>
      </c>
    </row>
    <row r="513" spans="1:21" x14ac:dyDescent="0.3">
      <c r="A513" t="s">
        <v>1528</v>
      </c>
      <c r="B513" t="s">
        <v>742</v>
      </c>
      <c r="C513" t="s">
        <v>743</v>
      </c>
      <c r="D513" t="s">
        <v>182</v>
      </c>
      <c r="E513" t="s">
        <v>74</v>
      </c>
      <c r="F513">
        <v>23261.57</v>
      </c>
      <c r="G513" s="1">
        <v>45682</v>
      </c>
      <c r="H513" s="1">
        <v>45710</v>
      </c>
      <c r="I513" t="s">
        <v>19</v>
      </c>
      <c r="J513">
        <v>28</v>
      </c>
      <c r="K513">
        <v>7</v>
      </c>
      <c r="L513" t="s">
        <v>132</v>
      </c>
      <c r="M513" t="s">
        <v>94</v>
      </c>
      <c r="N513" t="s">
        <v>88</v>
      </c>
      <c r="O513">
        <f t="shared" si="42"/>
        <v>1</v>
      </c>
      <c r="P513" t="str">
        <f t="shared" si="43"/>
        <v>Valid</v>
      </c>
      <c r="Q513" t="str">
        <f>_xlfn.XLOOKUP(B513,Customers!$A:$A,Customers!$C:$C,"Not Found")</f>
        <v>North</v>
      </c>
      <c r="R513" t="str">
        <f t="shared" si="44"/>
        <v>East</v>
      </c>
      <c r="S513" t="str">
        <f t="shared" si="45"/>
        <v>Trip Cancellation</v>
      </c>
      <c r="T513" t="str">
        <f t="shared" si="46"/>
        <v>SLA Breach</v>
      </c>
      <c r="U513">
        <f t="shared" si="47"/>
        <v>21</v>
      </c>
    </row>
    <row r="514" spans="1:21" x14ac:dyDescent="0.3">
      <c r="A514" t="s">
        <v>1529</v>
      </c>
      <c r="B514" t="s">
        <v>802</v>
      </c>
      <c r="C514" t="s">
        <v>1530</v>
      </c>
      <c r="D514" t="s">
        <v>111</v>
      </c>
      <c r="E514" t="s">
        <v>27</v>
      </c>
      <c r="F514">
        <v>95037.01</v>
      </c>
      <c r="G514" s="1">
        <v>45837</v>
      </c>
      <c r="I514" t="s">
        <v>64</v>
      </c>
      <c r="J514">
        <v>16</v>
      </c>
      <c r="K514">
        <v>12</v>
      </c>
      <c r="L514" t="s">
        <v>48</v>
      </c>
      <c r="M514" t="s">
        <v>49</v>
      </c>
      <c r="N514" t="s">
        <v>30</v>
      </c>
      <c r="O514">
        <f t="shared" ref="O514:O577" si="48">COUNTIF($A:$A,A514)</f>
        <v>1</v>
      </c>
      <c r="P514" t="str">
        <f t="shared" ref="P514:P577" si="49">IF(F514="","Missing Amount","Valid")</f>
        <v>Valid</v>
      </c>
      <c r="Q514" t="str">
        <f>_xlfn.XLOOKUP(B514,Customers!$A:$A,Customers!$C:$C,"Not Found")</f>
        <v>West</v>
      </c>
      <c r="R514" t="str">
        <f t="shared" ref="R514:R577" si="50">IF(E514="",Q514,E514)</f>
        <v>West</v>
      </c>
      <c r="S514" t="str">
        <f t="shared" ref="S514:S577" si="51">IF(D514="Hospitalisation","Hospitalization",IF(D514="Medical Emerg.","Medical Emergency",IF(D514="Property dmg","Property Damage",IF(D514="Vehicle dmg","Vehicle Damage",D514))))</f>
        <v>Fire</v>
      </c>
      <c r="T514" t="str">
        <f t="shared" ref="T514:T577" si="52">IF(J514&gt;K514,"SLA Breach","Within SLA")</f>
        <v>SLA Breach</v>
      </c>
      <c r="U514">
        <f t="shared" ref="U514:U577" si="53">IF(J514&gt;K514,J514-K514,0)</f>
        <v>4</v>
      </c>
    </row>
    <row r="515" spans="1:21" x14ac:dyDescent="0.3">
      <c r="A515" t="s">
        <v>1531</v>
      </c>
      <c r="B515" t="s">
        <v>1532</v>
      </c>
      <c r="C515" t="s">
        <v>1533</v>
      </c>
      <c r="D515" t="s">
        <v>59</v>
      </c>
      <c r="E515" t="s">
        <v>39</v>
      </c>
      <c r="F515">
        <v>124173.86</v>
      </c>
      <c r="G515" s="1">
        <v>45735</v>
      </c>
      <c r="H515" s="1">
        <v>45747</v>
      </c>
      <c r="I515" t="s">
        <v>19</v>
      </c>
      <c r="J515">
        <v>12</v>
      </c>
      <c r="K515">
        <v>15</v>
      </c>
      <c r="L515" t="s">
        <v>681</v>
      </c>
      <c r="M515" t="s">
        <v>55</v>
      </c>
      <c r="N515" t="s">
        <v>22</v>
      </c>
      <c r="O515">
        <f t="shared" si="48"/>
        <v>1</v>
      </c>
      <c r="P515" t="str">
        <f t="shared" si="49"/>
        <v>Valid</v>
      </c>
      <c r="Q515" t="str">
        <f>_xlfn.XLOOKUP(B515,Customers!$A:$A,Customers!$C:$C,"Not Found")</f>
        <v>East</v>
      </c>
      <c r="R515" t="str">
        <f t="shared" si="50"/>
        <v>North</v>
      </c>
      <c r="S515" t="str">
        <f t="shared" si="51"/>
        <v>Critical Illness</v>
      </c>
      <c r="T515" t="str">
        <f t="shared" si="52"/>
        <v>Within SLA</v>
      </c>
      <c r="U515">
        <f t="shared" si="53"/>
        <v>0</v>
      </c>
    </row>
    <row r="516" spans="1:21" x14ac:dyDescent="0.3">
      <c r="A516" t="s">
        <v>1534</v>
      </c>
      <c r="B516" t="s">
        <v>378</v>
      </c>
      <c r="C516" t="s">
        <v>896</v>
      </c>
      <c r="D516" t="s">
        <v>154</v>
      </c>
      <c r="E516" t="s">
        <v>74</v>
      </c>
      <c r="F516">
        <v>98236.03</v>
      </c>
      <c r="G516" s="1">
        <v>45830</v>
      </c>
      <c r="H516" s="1">
        <v>45840</v>
      </c>
      <c r="I516" t="s">
        <v>19</v>
      </c>
      <c r="J516">
        <v>10</v>
      </c>
      <c r="K516">
        <v>10</v>
      </c>
      <c r="L516" t="s">
        <v>300</v>
      </c>
      <c r="M516" t="s">
        <v>21</v>
      </c>
      <c r="N516" t="s">
        <v>30</v>
      </c>
      <c r="O516">
        <f t="shared" si="48"/>
        <v>1</v>
      </c>
      <c r="P516" t="str">
        <f t="shared" si="49"/>
        <v>Valid</v>
      </c>
      <c r="Q516" t="str">
        <f>_xlfn.XLOOKUP(B516,Customers!$A:$A,Customers!$C:$C,"Not Found")</f>
        <v>Central</v>
      </c>
      <c r="R516" t="str">
        <f t="shared" si="50"/>
        <v>East</v>
      </c>
      <c r="S516" t="str">
        <f t="shared" si="51"/>
        <v>Vehicle Damage</v>
      </c>
      <c r="T516" t="str">
        <f t="shared" si="52"/>
        <v>Within SLA</v>
      </c>
      <c r="U516">
        <f t="shared" si="53"/>
        <v>0</v>
      </c>
    </row>
    <row r="517" spans="1:21" x14ac:dyDescent="0.3">
      <c r="A517" t="s">
        <v>1535</v>
      </c>
      <c r="B517" t="s">
        <v>1536</v>
      </c>
      <c r="C517" t="s">
        <v>1537</v>
      </c>
      <c r="D517" t="s">
        <v>59</v>
      </c>
      <c r="E517" t="s">
        <v>39</v>
      </c>
      <c r="F517">
        <v>213927.1</v>
      </c>
      <c r="G517" s="1">
        <v>45864</v>
      </c>
      <c r="H517" s="1">
        <v>45892</v>
      </c>
      <c r="I517" t="s">
        <v>19</v>
      </c>
      <c r="J517">
        <v>28</v>
      </c>
      <c r="K517">
        <v>15</v>
      </c>
      <c r="L517" t="s">
        <v>325</v>
      </c>
      <c r="M517" t="s">
        <v>55</v>
      </c>
      <c r="N517" t="s">
        <v>88</v>
      </c>
      <c r="O517">
        <f t="shared" si="48"/>
        <v>1</v>
      </c>
      <c r="P517" t="str">
        <f t="shared" si="49"/>
        <v>Valid</v>
      </c>
      <c r="Q517" t="str">
        <f>_xlfn.XLOOKUP(B517,Customers!$A:$A,Customers!$C:$C,"Not Found")</f>
        <v>North</v>
      </c>
      <c r="R517" t="str">
        <f t="shared" si="50"/>
        <v>North</v>
      </c>
      <c r="S517" t="str">
        <f t="shared" si="51"/>
        <v>Critical Illness</v>
      </c>
      <c r="T517" t="str">
        <f t="shared" si="52"/>
        <v>SLA Breach</v>
      </c>
      <c r="U517">
        <f t="shared" si="53"/>
        <v>13</v>
      </c>
    </row>
    <row r="518" spans="1:21" x14ac:dyDescent="0.3">
      <c r="A518" t="s">
        <v>1538</v>
      </c>
      <c r="B518" t="s">
        <v>757</v>
      </c>
      <c r="C518" t="s">
        <v>758</v>
      </c>
      <c r="D518" t="s">
        <v>53</v>
      </c>
      <c r="E518" t="s">
        <v>27</v>
      </c>
      <c r="F518">
        <v>57839.29</v>
      </c>
      <c r="G518" s="1">
        <v>45890</v>
      </c>
      <c r="H518" s="1">
        <v>45908</v>
      </c>
      <c r="I518" t="s">
        <v>19</v>
      </c>
      <c r="J518">
        <v>18</v>
      </c>
      <c r="K518">
        <v>15</v>
      </c>
      <c r="L518" t="s">
        <v>140</v>
      </c>
      <c r="M518" t="s">
        <v>55</v>
      </c>
      <c r="N518" t="s">
        <v>30</v>
      </c>
      <c r="O518">
        <f t="shared" si="48"/>
        <v>1</v>
      </c>
      <c r="P518" t="str">
        <f t="shared" si="49"/>
        <v>Valid</v>
      </c>
      <c r="Q518" t="str">
        <f>_xlfn.XLOOKUP(B518,Customers!$A:$A,Customers!$C:$C,"Not Found")</f>
        <v>East</v>
      </c>
      <c r="R518" t="str">
        <f t="shared" si="50"/>
        <v>West</v>
      </c>
      <c r="S518" t="str">
        <f t="shared" si="51"/>
        <v>Hospitalization</v>
      </c>
      <c r="T518" t="str">
        <f t="shared" si="52"/>
        <v>SLA Breach</v>
      </c>
      <c r="U518">
        <f t="shared" si="53"/>
        <v>3</v>
      </c>
    </row>
    <row r="519" spans="1:21" x14ac:dyDescent="0.3">
      <c r="A519" t="s">
        <v>1539</v>
      </c>
      <c r="B519" t="s">
        <v>1540</v>
      </c>
      <c r="C519" t="s">
        <v>1541</v>
      </c>
      <c r="D519" t="s">
        <v>69</v>
      </c>
      <c r="E519" t="s">
        <v>39</v>
      </c>
      <c r="F519">
        <v>171401.61</v>
      </c>
      <c r="G519" s="1">
        <v>45918</v>
      </c>
      <c r="I519" t="s">
        <v>64</v>
      </c>
      <c r="J519">
        <v>13</v>
      </c>
      <c r="K519">
        <v>12</v>
      </c>
      <c r="L519" t="s">
        <v>411</v>
      </c>
      <c r="M519" t="s">
        <v>49</v>
      </c>
      <c r="N519" t="s">
        <v>30</v>
      </c>
      <c r="O519">
        <f t="shared" si="48"/>
        <v>1</v>
      </c>
      <c r="P519" t="str">
        <f t="shared" si="49"/>
        <v>Valid</v>
      </c>
      <c r="Q519" t="str">
        <f>_xlfn.XLOOKUP(B519,Customers!$A:$A,Customers!$C:$C,"Not Found")</f>
        <v>South</v>
      </c>
      <c r="R519" t="str">
        <f t="shared" si="50"/>
        <v>North</v>
      </c>
      <c r="S519" t="str">
        <f t="shared" si="51"/>
        <v>Property Damage</v>
      </c>
      <c r="T519" t="str">
        <f t="shared" si="52"/>
        <v>SLA Breach</v>
      </c>
      <c r="U519">
        <f t="shared" si="53"/>
        <v>1</v>
      </c>
    </row>
    <row r="520" spans="1:21" x14ac:dyDescent="0.3">
      <c r="A520" t="s">
        <v>1542</v>
      </c>
      <c r="B520" t="s">
        <v>1543</v>
      </c>
      <c r="C520" t="s">
        <v>1544</v>
      </c>
      <c r="D520" t="s">
        <v>116</v>
      </c>
      <c r="E520" t="s">
        <v>173</v>
      </c>
      <c r="F520">
        <v>45284.9</v>
      </c>
      <c r="G520" s="1">
        <v>45853</v>
      </c>
      <c r="H520" s="1">
        <v>45870</v>
      </c>
      <c r="I520" t="s">
        <v>19</v>
      </c>
      <c r="J520">
        <v>17</v>
      </c>
      <c r="K520">
        <v>7</v>
      </c>
      <c r="L520" t="s">
        <v>864</v>
      </c>
      <c r="M520" t="s">
        <v>94</v>
      </c>
      <c r="N520" t="s">
        <v>42</v>
      </c>
      <c r="O520">
        <f t="shared" si="48"/>
        <v>1</v>
      </c>
      <c r="P520" t="str">
        <f t="shared" si="49"/>
        <v>Valid</v>
      </c>
      <c r="Q520" t="str">
        <f>_xlfn.XLOOKUP(B520,Customers!$A:$A,Customers!$C:$C,"Not Found")</f>
        <v>Central</v>
      </c>
      <c r="R520" t="str">
        <f t="shared" si="50"/>
        <v>Central</v>
      </c>
      <c r="S520" t="str">
        <f t="shared" si="51"/>
        <v>Medical Emergency</v>
      </c>
      <c r="T520" t="str">
        <f t="shared" si="52"/>
        <v>SLA Breach</v>
      </c>
      <c r="U520">
        <f t="shared" si="53"/>
        <v>10</v>
      </c>
    </row>
    <row r="521" spans="1:21" x14ac:dyDescent="0.3">
      <c r="A521" t="s">
        <v>1545</v>
      </c>
      <c r="B521" t="s">
        <v>1546</v>
      </c>
      <c r="C521" t="s">
        <v>1547</v>
      </c>
      <c r="D521" t="s">
        <v>53</v>
      </c>
      <c r="E521" t="s">
        <v>74</v>
      </c>
      <c r="F521">
        <v>89990.18</v>
      </c>
      <c r="G521" s="1">
        <v>45816</v>
      </c>
      <c r="H521" s="1">
        <v>45840</v>
      </c>
      <c r="I521" t="s">
        <v>19</v>
      </c>
      <c r="J521">
        <v>24</v>
      </c>
      <c r="K521">
        <v>15</v>
      </c>
      <c r="L521" t="s">
        <v>427</v>
      </c>
      <c r="M521" t="s">
        <v>55</v>
      </c>
      <c r="N521" t="s">
        <v>30</v>
      </c>
      <c r="O521">
        <f t="shared" si="48"/>
        <v>1</v>
      </c>
      <c r="P521" t="str">
        <f t="shared" si="49"/>
        <v>Valid</v>
      </c>
      <c r="Q521" t="str">
        <f>_xlfn.XLOOKUP(B521,Customers!$A:$A,Customers!$C:$C,"Not Found")</f>
        <v>Central</v>
      </c>
      <c r="R521" t="str">
        <f t="shared" si="50"/>
        <v>East</v>
      </c>
      <c r="S521" t="str">
        <f t="shared" si="51"/>
        <v>Hospitalization</v>
      </c>
      <c r="T521" t="str">
        <f t="shared" si="52"/>
        <v>SLA Breach</v>
      </c>
      <c r="U521">
        <f t="shared" si="53"/>
        <v>9</v>
      </c>
    </row>
    <row r="522" spans="1:21" x14ac:dyDescent="0.3">
      <c r="A522" t="s">
        <v>1548</v>
      </c>
      <c r="B522" t="s">
        <v>1549</v>
      </c>
      <c r="C522" t="s">
        <v>1550</v>
      </c>
      <c r="D522" t="s">
        <v>53</v>
      </c>
      <c r="E522" t="s">
        <v>74</v>
      </c>
      <c r="F522">
        <v>254216.31</v>
      </c>
      <c r="G522" s="1">
        <v>45982</v>
      </c>
      <c r="H522" s="1">
        <v>45993</v>
      </c>
      <c r="I522" t="s">
        <v>19</v>
      </c>
      <c r="J522">
        <v>11</v>
      </c>
      <c r="K522">
        <v>15</v>
      </c>
      <c r="L522" t="s">
        <v>501</v>
      </c>
      <c r="M522" t="s">
        <v>55</v>
      </c>
      <c r="N522" t="s">
        <v>22</v>
      </c>
      <c r="O522">
        <f t="shared" si="48"/>
        <v>1</v>
      </c>
      <c r="P522" t="str">
        <f t="shared" si="49"/>
        <v>Valid</v>
      </c>
      <c r="Q522" t="str">
        <f>_xlfn.XLOOKUP(B522,Customers!$A:$A,Customers!$C:$C,"Not Found")</f>
        <v>West</v>
      </c>
      <c r="R522" t="str">
        <f t="shared" si="50"/>
        <v>East</v>
      </c>
      <c r="S522" t="str">
        <f t="shared" si="51"/>
        <v>Hospitalization</v>
      </c>
      <c r="T522" t="str">
        <f t="shared" si="52"/>
        <v>Within SLA</v>
      </c>
      <c r="U522">
        <f t="shared" si="53"/>
        <v>0</v>
      </c>
    </row>
    <row r="523" spans="1:21" x14ac:dyDescent="0.3">
      <c r="A523" t="s">
        <v>1551</v>
      </c>
      <c r="B523" t="s">
        <v>772</v>
      </c>
      <c r="C523" t="s">
        <v>1552</v>
      </c>
      <c r="D523" t="s">
        <v>116</v>
      </c>
      <c r="E523" t="s">
        <v>18</v>
      </c>
      <c r="F523">
        <v>19812.580000000002</v>
      </c>
      <c r="G523" s="1">
        <v>45759</v>
      </c>
      <c r="H523" s="1">
        <v>45764</v>
      </c>
      <c r="I523" t="s">
        <v>19</v>
      </c>
      <c r="J523">
        <v>5</v>
      </c>
      <c r="K523">
        <v>7</v>
      </c>
      <c r="L523" t="s">
        <v>112</v>
      </c>
      <c r="M523" t="s">
        <v>94</v>
      </c>
      <c r="N523" t="s">
        <v>30</v>
      </c>
      <c r="O523">
        <f t="shared" si="48"/>
        <v>1</v>
      </c>
      <c r="P523" t="str">
        <f t="shared" si="49"/>
        <v>Valid</v>
      </c>
      <c r="Q523" t="str">
        <f>_xlfn.XLOOKUP(B523,Customers!$A:$A,Customers!$C:$C,"Not Found")</f>
        <v>Central</v>
      </c>
      <c r="R523" t="str">
        <f t="shared" si="50"/>
        <v>South</v>
      </c>
      <c r="S523" t="str">
        <f t="shared" si="51"/>
        <v>Medical Emergency</v>
      </c>
      <c r="T523" t="str">
        <f t="shared" si="52"/>
        <v>Within SLA</v>
      </c>
      <c r="U523">
        <f t="shared" si="53"/>
        <v>0</v>
      </c>
    </row>
    <row r="524" spans="1:21" x14ac:dyDescent="0.3">
      <c r="A524" t="s">
        <v>1553</v>
      </c>
      <c r="B524" t="s">
        <v>1554</v>
      </c>
      <c r="C524" t="s">
        <v>1555</v>
      </c>
      <c r="D524" t="s">
        <v>46</v>
      </c>
      <c r="E524" t="s">
        <v>74</v>
      </c>
      <c r="F524">
        <v>121338.91</v>
      </c>
      <c r="G524" s="1">
        <v>45757</v>
      </c>
      <c r="H524" s="1">
        <v>45768</v>
      </c>
      <c r="I524" t="s">
        <v>19</v>
      </c>
      <c r="J524">
        <v>11</v>
      </c>
      <c r="K524">
        <v>12</v>
      </c>
      <c r="L524" t="s">
        <v>590</v>
      </c>
      <c r="M524" t="s">
        <v>49</v>
      </c>
      <c r="N524" t="s">
        <v>22</v>
      </c>
      <c r="O524">
        <f t="shared" si="48"/>
        <v>1</v>
      </c>
      <c r="P524" t="str">
        <f t="shared" si="49"/>
        <v>Valid</v>
      </c>
      <c r="Q524" t="str">
        <f>_xlfn.XLOOKUP(B524,Customers!$A:$A,Customers!$C:$C,"Not Found")</f>
        <v>North</v>
      </c>
      <c r="R524" t="str">
        <f t="shared" si="50"/>
        <v>East</v>
      </c>
      <c r="S524" t="str">
        <f t="shared" si="51"/>
        <v>Theft</v>
      </c>
      <c r="T524" t="str">
        <f t="shared" si="52"/>
        <v>Within SLA</v>
      </c>
      <c r="U524">
        <f t="shared" si="53"/>
        <v>0</v>
      </c>
    </row>
    <row r="525" spans="1:21" x14ac:dyDescent="0.3">
      <c r="A525" t="s">
        <v>1556</v>
      </c>
      <c r="B525" t="s">
        <v>1557</v>
      </c>
      <c r="C525" t="s">
        <v>1558</v>
      </c>
      <c r="D525" t="s">
        <v>154</v>
      </c>
      <c r="E525" t="s">
        <v>18</v>
      </c>
      <c r="F525">
        <v>79249.58</v>
      </c>
      <c r="G525" s="1">
        <v>45953</v>
      </c>
      <c r="H525" s="1">
        <v>45960</v>
      </c>
      <c r="I525" t="s">
        <v>47</v>
      </c>
      <c r="J525">
        <v>7</v>
      </c>
      <c r="K525">
        <v>10</v>
      </c>
      <c r="L525" t="s">
        <v>93</v>
      </c>
      <c r="M525" t="s">
        <v>21</v>
      </c>
      <c r="N525" t="s">
        <v>30</v>
      </c>
      <c r="O525">
        <f t="shared" si="48"/>
        <v>1</v>
      </c>
      <c r="P525" t="str">
        <f t="shared" si="49"/>
        <v>Valid</v>
      </c>
      <c r="Q525" t="str">
        <f>_xlfn.XLOOKUP(B525,Customers!$A:$A,Customers!$C:$C,"Not Found")</f>
        <v>South</v>
      </c>
      <c r="R525" t="str">
        <f t="shared" si="50"/>
        <v>South</v>
      </c>
      <c r="S525" t="str">
        <f t="shared" si="51"/>
        <v>Vehicle Damage</v>
      </c>
      <c r="T525" t="str">
        <f t="shared" si="52"/>
        <v>Within SLA</v>
      </c>
      <c r="U525">
        <f t="shared" si="53"/>
        <v>0</v>
      </c>
    </row>
    <row r="526" spans="1:21" x14ac:dyDescent="0.3">
      <c r="A526" t="s">
        <v>1559</v>
      </c>
      <c r="B526" t="s">
        <v>739</v>
      </c>
      <c r="C526" t="s">
        <v>1560</v>
      </c>
      <c r="D526" t="s">
        <v>34</v>
      </c>
      <c r="E526" t="s">
        <v>18</v>
      </c>
      <c r="F526">
        <v>137712.18</v>
      </c>
      <c r="G526" s="1">
        <v>45980</v>
      </c>
      <c r="I526" t="s">
        <v>64</v>
      </c>
      <c r="J526">
        <v>8</v>
      </c>
      <c r="K526">
        <v>20</v>
      </c>
      <c r="L526" t="s">
        <v>770</v>
      </c>
      <c r="M526" t="s">
        <v>29</v>
      </c>
      <c r="N526" t="s">
        <v>30</v>
      </c>
      <c r="O526">
        <f t="shared" si="48"/>
        <v>1</v>
      </c>
      <c r="P526" t="str">
        <f t="shared" si="49"/>
        <v>Valid</v>
      </c>
      <c r="Q526" t="str">
        <f>_xlfn.XLOOKUP(B526,Customers!$A:$A,Customers!$C:$C,"Not Found")</f>
        <v>North</v>
      </c>
      <c r="R526" t="str">
        <f t="shared" si="50"/>
        <v>South</v>
      </c>
      <c r="S526" t="str">
        <f t="shared" si="51"/>
        <v>Death Benefit</v>
      </c>
      <c r="T526" t="str">
        <f t="shared" si="52"/>
        <v>Within SLA</v>
      </c>
      <c r="U526">
        <f t="shared" si="53"/>
        <v>0</v>
      </c>
    </row>
    <row r="527" spans="1:21" x14ac:dyDescent="0.3">
      <c r="A527" t="s">
        <v>1561</v>
      </c>
      <c r="B527" t="s">
        <v>1562</v>
      </c>
      <c r="C527" t="s">
        <v>1563</v>
      </c>
      <c r="D527" t="s">
        <v>154</v>
      </c>
      <c r="E527" t="s">
        <v>39</v>
      </c>
      <c r="F527">
        <v>147909.51999999999</v>
      </c>
      <c r="G527" s="1">
        <v>45785</v>
      </c>
      <c r="H527" s="1">
        <v>45798</v>
      </c>
      <c r="I527" t="s">
        <v>19</v>
      </c>
      <c r="J527">
        <v>13</v>
      </c>
      <c r="K527">
        <v>10</v>
      </c>
      <c r="L527" t="s">
        <v>75</v>
      </c>
      <c r="M527" t="s">
        <v>21</v>
      </c>
      <c r="N527" t="s">
        <v>30</v>
      </c>
      <c r="O527">
        <f t="shared" si="48"/>
        <v>1</v>
      </c>
      <c r="P527" t="str">
        <f t="shared" si="49"/>
        <v>Valid</v>
      </c>
      <c r="Q527" t="str">
        <f>_xlfn.XLOOKUP(B527,Customers!$A:$A,Customers!$C:$C,"Not Found")</f>
        <v>East</v>
      </c>
      <c r="R527" t="str">
        <f t="shared" si="50"/>
        <v>North</v>
      </c>
      <c r="S527" t="str">
        <f t="shared" si="51"/>
        <v>Vehicle Damage</v>
      </c>
      <c r="T527" t="str">
        <f t="shared" si="52"/>
        <v>SLA Breach</v>
      </c>
      <c r="U527">
        <f t="shared" si="53"/>
        <v>3</v>
      </c>
    </row>
    <row r="528" spans="1:21" x14ac:dyDescent="0.3">
      <c r="A528" t="s">
        <v>1564</v>
      </c>
      <c r="B528" t="s">
        <v>772</v>
      </c>
      <c r="C528" t="s">
        <v>1565</v>
      </c>
      <c r="D528" t="s">
        <v>111</v>
      </c>
      <c r="F528">
        <v>102636.17</v>
      </c>
      <c r="G528" s="1">
        <v>45945</v>
      </c>
      <c r="H528" s="1">
        <v>45951</v>
      </c>
      <c r="I528" t="s">
        <v>19</v>
      </c>
      <c r="J528">
        <v>6</v>
      </c>
      <c r="K528">
        <v>12</v>
      </c>
      <c r="L528" t="s">
        <v>136</v>
      </c>
      <c r="M528" t="s">
        <v>49</v>
      </c>
      <c r="N528" t="s">
        <v>30</v>
      </c>
      <c r="O528">
        <f t="shared" si="48"/>
        <v>1</v>
      </c>
      <c r="P528" t="str">
        <f t="shared" si="49"/>
        <v>Valid</v>
      </c>
      <c r="Q528" t="str">
        <f>_xlfn.XLOOKUP(B528,Customers!$A:$A,Customers!$C:$C,"Not Found")</f>
        <v>Central</v>
      </c>
      <c r="R528" t="str">
        <f t="shared" si="50"/>
        <v>Central</v>
      </c>
      <c r="S528" t="str">
        <f t="shared" si="51"/>
        <v>Fire</v>
      </c>
      <c r="T528" t="str">
        <f t="shared" si="52"/>
        <v>Within SLA</v>
      </c>
      <c r="U528">
        <f t="shared" si="53"/>
        <v>0</v>
      </c>
    </row>
    <row r="529" spans="1:21" x14ac:dyDescent="0.3">
      <c r="A529" t="s">
        <v>1566</v>
      </c>
      <c r="B529" t="s">
        <v>987</v>
      </c>
      <c r="C529" t="s">
        <v>1567</v>
      </c>
      <c r="D529" t="s">
        <v>182</v>
      </c>
      <c r="E529" t="s">
        <v>27</v>
      </c>
      <c r="F529">
        <v>39861.93</v>
      </c>
      <c r="G529" s="1">
        <v>45964</v>
      </c>
      <c r="H529" s="1">
        <v>45973</v>
      </c>
      <c r="I529" t="s">
        <v>19</v>
      </c>
      <c r="J529">
        <v>9</v>
      </c>
      <c r="K529">
        <v>7</v>
      </c>
      <c r="L529" t="s">
        <v>431</v>
      </c>
      <c r="M529" t="s">
        <v>94</v>
      </c>
      <c r="N529" t="s">
        <v>42</v>
      </c>
      <c r="O529">
        <f t="shared" si="48"/>
        <v>1</v>
      </c>
      <c r="P529" t="str">
        <f t="shared" si="49"/>
        <v>Valid</v>
      </c>
      <c r="Q529" t="str">
        <f>_xlfn.XLOOKUP(B529,Customers!$A:$A,Customers!$C:$C,"Not Found")</f>
        <v>Central</v>
      </c>
      <c r="R529" t="str">
        <f t="shared" si="50"/>
        <v>West</v>
      </c>
      <c r="S529" t="str">
        <f t="shared" si="51"/>
        <v>Trip Cancellation</v>
      </c>
      <c r="T529" t="str">
        <f t="shared" si="52"/>
        <v>SLA Breach</v>
      </c>
      <c r="U529">
        <f t="shared" si="53"/>
        <v>2</v>
      </c>
    </row>
    <row r="530" spans="1:21" x14ac:dyDescent="0.3">
      <c r="A530" t="s">
        <v>1568</v>
      </c>
      <c r="B530" t="s">
        <v>539</v>
      </c>
      <c r="C530" t="s">
        <v>540</v>
      </c>
      <c r="D530" t="s">
        <v>102</v>
      </c>
      <c r="E530" t="s">
        <v>18</v>
      </c>
      <c r="F530">
        <v>837657.89</v>
      </c>
      <c r="G530" s="1">
        <v>45942</v>
      </c>
      <c r="H530" s="1">
        <v>45966</v>
      </c>
      <c r="I530" t="s">
        <v>19</v>
      </c>
      <c r="J530">
        <v>24</v>
      </c>
      <c r="K530">
        <v>20</v>
      </c>
      <c r="L530" t="s">
        <v>48</v>
      </c>
      <c r="M530" t="s">
        <v>29</v>
      </c>
      <c r="N530" t="s">
        <v>42</v>
      </c>
      <c r="O530">
        <f t="shared" si="48"/>
        <v>1</v>
      </c>
      <c r="P530" t="str">
        <f t="shared" si="49"/>
        <v>Valid</v>
      </c>
      <c r="Q530" t="str">
        <f>_xlfn.XLOOKUP(B530,Customers!$A:$A,Customers!$C:$C,"Not Found")</f>
        <v>Central</v>
      </c>
      <c r="R530" t="str">
        <f t="shared" si="50"/>
        <v>South</v>
      </c>
      <c r="S530" t="str">
        <f t="shared" si="51"/>
        <v>Maturity</v>
      </c>
      <c r="T530" t="str">
        <f t="shared" si="52"/>
        <v>SLA Breach</v>
      </c>
      <c r="U530">
        <f t="shared" si="53"/>
        <v>4</v>
      </c>
    </row>
    <row r="531" spans="1:21" x14ac:dyDescent="0.3">
      <c r="A531" t="s">
        <v>1569</v>
      </c>
      <c r="B531" t="s">
        <v>1570</v>
      </c>
      <c r="C531" t="s">
        <v>1571</v>
      </c>
      <c r="D531" t="s">
        <v>53</v>
      </c>
      <c r="E531" t="s">
        <v>27</v>
      </c>
      <c r="F531">
        <v>97749.61</v>
      </c>
      <c r="G531" s="1">
        <v>45835</v>
      </c>
      <c r="H531" s="1">
        <v>45859</v>
      </c>
      <c r="I531" t="s">
        <v>19</v>
      </c>
      <c r="J531">
        <v>24</v>
      </c>
      <c r="K531">
        <v>15</v>
      </c>
      <c r="L531" t="s">
        <v>60</v>
      </c>
      <c r="M531" t="s">
        <v>55</v>
      </c>
      <c r="N531" t="s">
        <v>88</v>
      </c>
      <c r="O531">
        <f t="shared" si="48"/>
        <v>1</v>
      </c>
      <c r="P531" t="str">
        <f t="shared" si="49"/>
        <v>Valid</v>
      </c>
      <c r="Q531" t="str">
        <f>_xlfn.XLOOKUP(B531,Customers!$A:$A,Customers!$C:$C,"Not Found")</f>
        <v>Central</v>
      </c>
      <c r="R531" t="str">
        <f t="shared" si="50"/>
        <v>West</v>
      </c>
      <c r="S531" t="str">
        <f t="shared" si="51"/>
        <v>Hospitalization</v>
      </c>
      <c r="T531" t="str">
        <f t="shared" si="52"/>
        <v>SLA Breach</v>
      </c>
      <c r="U531">
        <f t="shared" si="53"/>
        <v>9</v>
      </c>
    </row>
    <row r="532" spans="1:21" x14ac:dyDescent="0.3">
      <c r="A532" t="s">
        <v>1572</v>
      </c>
      <c r="B532" t="s">
        <v>1573</v>
      </c>
      <c r="C532" t="s">
        <v>1574</v>
      </c>
      <c r="D532" t="s">
        <v>46</v>
      </c>
      <c r="E532" t="s">
        <v>173</v>
      </c>
      <c r="F532">
        <v>112923.76</v>
      </c>
      <c r="G532" s="1">
        <v>45911</v>
      </c>
      <c r="H532" s="1">
        <v>45923</v>
      </c>
      <c r="I532" t="s">
        <v>19</v>
      </c>
      <c r="J532">
        <v>12</v>
      </c>
      <c r="K532">
        <v>12</v>
      </c>
      <c r="L532" t="s">
        <v>140</v>
      </c>
      <c r="M532" t="s">
        <v>49</v>
      </c>
      <c r="N532" t="s">
        <v>30</v>
      </c>
      <c r="O532">
        <f t="shared" si="48"/>
        <v>1</v>
      </c>
      <c r="P532" t="str">
        <f t="shared" si="49"/>
        <v>Valid</v>
      </c>
      <c r="Q532" t="str">
        <f>_xlfn.XLOOKUP(B532,Customers!$A:$A,Customers!$C:$C,"Not Found")</f>
        <v>South</v>
      </c>
      <c r="R532" t="str">
        <f t="shared" si="50"/>
        <v>Central</v>
      </c>
      <c r="S532" t="str">
        <f t="shared" si="51"/>
        <v>Theft</v>
      </c>
      <c r="T532" t="str">
        <f t="shared" si="52"/>
        <v>Within SLA</v>
      </c>
      <c r="U532">
        <f t="shared" si="53"/>
        <v>0</v>
      </c>
    </row>
    <row r="533" spans="1:21" x14ac:dyDescent="0.3">
      <c r="A533" t="s">
        <v>1575</v>
      </c>
      <c r="B533" t="s">
        <v>673</v>
      </c>
      <c r="C533" t="s">
        <v>674</v>
      </c>
      <c r="D533" t="s">
        <v>59</v>
      </c>
      <c r="E533" t="s">
        <v>27</v>
      </c>
      <c r="F533">
        <v>88749.5</v>
      </c>
      <c r="G533" s="1">
        <v>45863</v>
      </c>
      <c r="H533" s="1">
        <v>45878</v>
      </c>
      <c r="I533" t="s">
        <v>19</v>
      </c>
      <c r="J533">
        <v>15</v>
      </c>
      <c r="K533">
        <v>15</v>
      </c>
      <c r="L533" t="s">
        <v>178</v>
      </c>
      <c r="M533" t="s">
        <v>55</v>
      </c>
      <c r="N533" t="s">
        <v>30</v>
      </c>
      <c r="O533">
        <f t="shared" si="48"/>
        <v>1</v>
      </c>
      <c r="P533" t="str">
        <f t="shared" si="49"/>
        <v>Valid</v>
      </c>
      <c r="Q533" t="str">
        <f>_xlfn.XLOOKUP(B533,Customers!$A:$A,Customers!$C:$C,"Not Found")</f>
        <v>West</v>
      </c>
      <c r="R533" t="str">
        <f t="shared" si="50"/>
        <v>West</v>
      </c>
      <c r="S533" t="str">
        <f t="shared" si="51"/>
        <v>Critical Illness</v>
      </c>
      <c r="T533" t="str">
        <f t="shared" si="52"/>
        <v>Within SLA</v>
      </c>
      <c r="U533">
        <f t="shared" si="53"/>
        <v>0</v>
      </c>
    </row>
    <row r="534" spans="1:21" x14ac:dyDescent="0.3">
      <c r="A534" t="s">
        <v>1576</v>
      </c>
      <c r="B534" t="s">
        <v>157</v>
      </c>
      <c r="C534" t="s">
        <v>158</v>
      </c>
      <c r="D534" t="s">
        <v>59</v>
      </c>
      <c r="E534" t="s">
        <v>39</v>
      </c>
      <c r="F534">
        <v>44231.96</v>
      </c>
      <c r="G534" s="1">
        <v>45669</v>
      </c>
      <c r="H534" s="1">
        <v>45686</v>
      </c>
      <c r="I534" t="s">
        <v>19</v>
      </c>
      <c r="J534">
        <v>17</v>
      </c>
      <c r="K534">
        <v>15</v>
      </c>
      <c r="L534" t="s">
        <v>431</v>
      </c>
      <c r="M534" t="s">
        <v>55</v>
      </c>
      <c r="N534" t="s">
        <v>30</v>
      </c>
      <c r="O534">
        <f t="shared" si="48"/>
        <v>1</v>
      </c>
      <c r="P534" t="str">
        <f t="shared" si="49"/>
        <v>Valid</v>
      </c>
      <c r="Q534" t="str">
        <f>_xlfn.XLOOKUP(B534,Customers!$A:$A,Customers!$C:$C,"Not Found")</f>
        <v>East</v>
      </c>
      <c r="R534" t="str">
        <f t="shared" si="50"/>
        <v>North</v>
      </c>
      <c r="S534" t="str">
        <f t="shared" si="51"/>
        <v>Critical Illness</v>
      </c>
      <c r="T534" t="str">
        <f t="shared" si="52"/>
        <v>SLA Breach</v>
      </c>
      <c r="U534">
        <f t="shared" si="53"/>
        <v>2</v>
      </c>
    </row>
    <row r="535" spans="1:21" x14ac:dyDescent="0.3">
      <c r="A535" t="s">
        <v>1577</v>
      </c>
      <c r="B535" t="s">
        <v>1578</v>
      </c>
      <c r="C535" t="s">
        <v>1579</v>
      </c>
      <c r="D535" t="s">
        <v>69</v>
      </c>
      <c r="E535" t="s">
        <v>74</v>
      </c>
      <c r="F535">
        <v>85893.36</v>
      </c>
      <c r="G535" s="1">
        <v>45699</v>
      </c>
      <c r="I535" t="s">
        <v>40</v>
      </c>
      <c r="J535">
        <v>24</v>
      </c>
      <c r="K535">
        <v>12</v>
      </c>
      <c r="L535" t="s">
        <v>20</v>
      </c>
      <c r="M535" t="s">
        <v>49</v>
      </c>
      <c r="N535" t="s">
        <v>42</v>
      </c>
      <c r="O535">
        <f t="shared" si="48"/>
        <v>1</v>
      </c>
      <c r="P535" t="str">
        <f t="shared" si="49"/>
        <v>Valid</v>
      </c>
      <c r="Q535" t="str">
        <f>_xlfn.XLOOKUP(B535,Customers!$A:$A,Customers!$C:$C,"Not Found")</f>
        <v>East</v>
      </c>
      <c r="R535" t="str">
        <f t="shared" si="50"/>
        <v>East</v>
      </c>
      <c r="S535" t="str">
        <f t="shared" si="51"/>
        <v>Property Damage</v>
      </c>
      <c r="T535" t="str">
        <f t="shared" si="52"/>
        <v>SLA Breach</v>
      </c>
      <c r="U535">
        <f t="shared" si="53"/>
        <v>12</v>
      </c>
    </row>
    <row r="536" spans="1:21" x14ac:dyDescent="0.3">
      <c r="A536" t="s">
        <v>1580</v>
      </c>
      <c r="B536" t="s">
        <v>1581</v>
      </c>
      <c r="C536" t="s">
        <v>1582</v>
      </c>
      <c r="D536" t="s">
        <v>111</v>
      </c>
      <c r="E536" t="s">
        <v>27</v>
      </c>
      <c r="F536">
        <v>99688.19</v>
      </c>
      <c r="G536" s="1">
        <v>45971</v>
      </c>
      <c r="H536" s="1">
        <v>45975</v>
      </c>
      <c r="I536" t="s">
        <v>47</v>
      </c>
      <c r="J536">
        <v>4</v>
      </c>
      <c r="K536">
        <v>12</v>
      </c>
      <c r="L536" t="s">
        <v>212</v>
      </c>
      <c r="M536" t="s">
        <v>49</v>
      </c>
      <c r="N536" t="s">
        <v>22</v>
      </c>
      <c r="O536">
        <f t="shared" si="48"/>
        <v>1</v>
      </c>
      <c r="P536" t="str">
        <f t="shared" si="49"/>
        <v>Valid</v>
      </c>
      <c r="Q536" t="str">
        <f>_xlfn.XLOOKUP(B536,Customers!$A:$A,Customers!$C:$C,"Not Found")</f>
        <v>Central</v>
      </c>
      <c r="R536" t="str">
        <f t="shared" si="50"/>
        <v>West</v>
      </c>
      <c r="S536" t="str">
        <f t="shared" si="51"/>
        <v>Fire</v>
      </c>
      <c r="T536" t="str">
        <f t="shared" si="52"/>
        <v>Within SLA</v>
      </c>
      <c r="U536">
        <f t="shared" si="53"/>
        <v>0</v>
      </c>
    </row>
    <row r="537" spans="1:21" x14ac:dyDescent="0.3">
      <c r="A537" t="s">
        <v>1583</v>
      </c>
      <c r="B537" t="s">
        <v>1584</v>
      </c>
      <c r="C537" t="s">
        <v>1585</v>
      </c>
      <c r="D537" t="s">
        <v>216</v>
      </c>
      <c r="E537" t="s">
        <v>18</v>
      </c>
      <c r="F537">
        <v>90602.27</v>
      </c>
      <c r="G537" s="1">
        <v>45747</v>
      </c>
      <c r="I537" t="s">
        <v>40</v>
      </c>
      <c r="J537">
        <v>10</v>
      </c>
      <c r="K537">
        <v>15</v>
      </c>
      <c r="L537" t="s">
        <v>93</v>
      </c>
      <c r="M537" t="s">
        <v>55</v>
      </c>
      <c r="N537" t="s">
        <v>30</v>
      </c>
      <c r="O537">
        <f t="shared" si="48"/>
        <v>1</v>
      </c>
      <c r="P537" t="str">
        <f t="shared" si="49"/>
        <v>Valid</v>
      </c>
      <c r="Q537" t="str">
        <f>_xlfn.XLOOKUP(B537,Customers!$A:$A,Customers!$C:$C,"Not Found")</f>
        <v>East</v>
      </c>
      <c r="R537" t="str">
        <f t="shared" si="50"/>
        <v>South</v>
      </c>
      <c r="S537" t="str">
        <f t="shared" si="51"/>
        <v>Outpatient</v>
      </c>
      <c r="T537" t="str">
        <f t="shared" si="52"/>
        <v>Within SLA</v>
      </c>
      <c r="U537">
        <f t="shared" si="53"/>
        <v>0</v>
      </c>
    </row>
    <row r="538" spans="1:21" x14ac:dyDescent="0.3">
      <c r="A538" t="s">
        <v>1586</v>
      </c>
      <c r="B538" t="s">
        <v>751</v>
      </c>
      <c r="C538" t="s">
        <v>1587</v>
      </c>
      <c r="D538" t="s">
        <v>59</v>
      </c>
      <c r="E538" t="s">
        <v>18</v>
      </c>
      <c r="F538">
        <v>208255.93</v>
      </c>
      <c r="G538" s="1">
        <v>45716</v>
      </c>
      <c r="H538" s="1">
        <v>45726</v>
      </c>
      <c r="I538" t="s">
        <v>19</v>
      </c>
      <c r="J538">
        <v>10</v>
      </c>
      <c r="K538">
        <v>15</v>
      </c>
      <c r="L538" t="s">
        <v>501</v>
      </c>
      <c r="M538" t="s">
        <v>55</v>
      </c>
      <c r="N538" t="s">
        <v>30</v>
      </c>
      <c r="O538">
        <f t="shared" si="48"/>
        <v>1</v>
      </c>
      <c r="P538" t="str">
        <f t="shared" si="49"/>
        <v>Valid</v>
      </c>
      <c r="Q538" t="str">
        <f>_xlfn.XLOOKUP(B538,Customers!$A:$A,Customers!$C:$C,"Not Found")</f>
        <v>East</v>
      </c>
      <c r="R538" t="str">
        <f t="shared" si="50"/>
        <v>South</v>
      </c>
      <c r="S538" t="str">
        <f t="shared" si="51"/>
        <v>Critical Illness</v>
      </c>
      <c r="T538" t="str">
        <f t="shared" si="52"/>
        <v>Within SLA</v>
      </c>
      <c r="U538">
        <f t="shared" si="53"/>
        <v>0</v>
      </c>
    </row>
    <row r="539" spans="1:21" x14ac:dyDescent="0.3">
      <c r="A539" t="s">
        <v>1588</v>
      </c>
      <c r="B539" t="s">
        <v>1589</v>
      </c>
      <c r="C539" t="s">
        <v>1590</v>
      </c>
      <c r="D539" t="s">
        <v>102</v>
      </c>
      <c r="E539" t="s">
        <v>18</v>
      </c>
      <c r="F539">
        <v>548791.99</v>
      </c>
      <c r="G539" s="1">
        <v>45983</v>
      </c>
      <c r="H539" s="1">
        <v>46001</v>
      </c>
      <c r="I539" t="s">
        <v>19</v>
      </c>
      <c r="J539">
        <v>18</v>
      </c>
      <c r="K539">
        <v>20</v>
      </c>
      <c r="L539" t="s">
        <v>541</v>
      </c>
      <c r="M539" t="s">
        <v>29</v>
      </c>
      <c r="N539" t="s">
        <v>30</v>
      </c>
      <c r="O539">
        <f t="shared" si="48"/>
        <v>1</v>
      </c>
      <c r="P539" t="str">
        <f t="shared" si="49"/>
        <v>Valid</v>
      </c>
      <c r="Q539" t="str">
        <f>_xlfn.XLOOKUP(B539,Customers!$A:$A,Customers!$C:$C,"Not Found")</f>
        <v>Central</v>
      </c>
      <c r="R539" t="str">
        <f t="shared" si="50"/>
        <v>South</v>
      </c>
      <c r="S539" t="str">
        <f t="shared" si="51"/>
        <v>Maturity</v>
      </c>
      <c r="T539" t="str">
        <f t="shared" si="52"/>
        <v>Within SLA</v>
      </c>
      <c r="U539">
        <f t="shared" si="53"/>
        <v>0</v>
      </c>
    </row>
    <row r="540" spans="1:21" x14ac:dyDescent="0.3">
      <c r="A540" t="s">
        <v>1591</v>
      </c>
      <c r="B540" t="s">
        <v>1592</v>
      </c>
      <c r="C540" t="s">
        <v>1593</v>
      </c>
      <c r="D540" t="s">
        <v>102</v>
      </c>
      <c r="E540" t="s">
        <v>18</v>
      </c>
      <c r="F540">
        <v>204756.83</v>
      </c>
      <c r="G540" s="1">
        <v>45771</v>
      </c>
      <c r="H540" s="1">
        <v>45785</v>
      </c>
      <c r="I540" t="s">
        <v>47</v>
      </c>
      <c r="J540">
        <v>14</v>
      </c>
      <c r="K540">
        <v>20</v>
      </c>
      <c r="L540" t="s">
        <v>163</v>
      </c>
      <c r="M540" t="s">
        <v>29</v>
      </c>
      <c r="N540" t="s">
        <v>30</v>
      </c>
      <c r="O540">
        <f t="shared" si="48"/>
        <v>1</v>
      </c>
      <c r="P540" t="str">
        <f t="shared" si="49"/>
        <v>Valid</v>
      </c>
      <c r="Q540" t="str">
        <f>_xlfn.XLOOKUP(B540,Customers!$A:$A,Customers!$C:$C,"Not Found")</f>
        <v>South</v>
      </c>
      <c r="R540" t="str">
        <f t="shared" si="50"/>
        <v>South</v>
      </c>
      <c r="S540" t="str">
        <f t="shared" si="51"/>
        <v>Maturity</v>
      </c>
      <c r="T540" t="str">
        <f t="shared" si="52"/>
        <v>Within SLA</v>
      </c>
      <c r="U540">
        <f t="shared" si="53"/>
        <v>0</v>
      </c>
    </row>
    <row r="541" spans="1:21" x14ac:dyDescent="0.3">
      <c r="A541" t="s">
        <v>1594</v>
      </c>
      <c r="B541" t="s">
        <v>1595</v>
      </c>
      <c r="C541" t="s">
        <v>1596</v>
      </c>
      <c r="D541" t="s">
        <v>216</v>
      </c>
      <c r="E541" t="s">
        <v>39</v>
      </c>
      <c r="F541">
        <v>83712.86</v>
      </c>
      <c r="G541" s="1">
        <v>45898</v>
      </c>
      <c r="H541" s="1">
        <v>45926</v>
      </c>
      <c r="I541" t="s">
        <v>19</v>
      </c>
      <c r="J541">
        <v>28</v>
      </c>
      <c r="K541">
        <v>15</v>
      </c>
      <c r="L541" t="s">
        <v>353</v>
      </c>
      <c r="M541" t="s">
        <v>55</v>
      </c>
      <c r="N541" t="s">
        <v>42</v>
      </c>
      <c r="O541">
        <f t="shared" si="48"/>
        <v>1</v>
      </c>
      <c r="P541" t="str">
        <f t="shared" si="49"/>
        <v>Valid</v>
      </c>
      <c r="Q541" t="str">
        <f>_xlfn.XLOOKUP(B541,Customers!$A:$A,Customers!$C:$C,"Not Found")</f>
        <v>Central</v>
      </c>
      <c r="R541" t="str">
        <f t="shared" si="50"/>
        <v>North</v>
      </c>
      <c r="S541" t="str">
        <f t="shared" si="51"/>
        <v>Outpatient</v>
      </c>
      <c r="T541" t="str">
        <f t="shared" si="52"/>
        <v>SLA Breach</v>
      </c>
      <c r="U541">
        <f t="shared" si="53"/>
        <v>13</v>
      </c>
    </row>
    <row r="542" spans="1:21" x14ac:dyDescent="0.3">
      <c r="A542" t="s">
        <v>1597</v>
      </c>
      <c r="B542" t="s">
        <v>1598</v>
      </c>
      <c r="C542" t="s">
        <v>1599</v>
      </c>
      <c r="D542" t="s">
        <v>17</v>
      </c>
      <c r="E542" t="s">
        <v>18</v>
      </c>
      <c r="F542">
        <v>161562.41</v>
      </c>
      <c r="G542" s="1">
        <v>45921</v>
      </c>
      <c r="H542" s="1">
        <v>45935</v>
      </c>
      <c r="I542" t="s">
        <v>19</v>
      </c>
      <c r="J542">
        <v>14</v>
      </c>
      <c r="K542">
        <v>10</v>
      </c>
      <c r="L542" t="s">
        <v>20</v>
      </c>
      <c r="M542" t="s">
        <v>21</v>
      </c>
      <c r="N542" t="s">
        <v>30</v>
      </c>
      <c r="O542">
        <f t="shared" si="48"/>
        <v>1</v>
      </c>
      <c r="P542" t="str">
        <f t="shared" si="49"/>
        <v>Valid</v>
      </c>
      <c r="Q542" t="str">
        <f>_xlfn.XLOOKUP(B542,Customers!$A:$A,Customers!$C:$C,"Not Found")</f>
        <v>South</v>
      </c>
      <c r="R542" t="str">
        <f t="shared" si="50"/>
        <v>South</v>
      </c>
      <c r="S542" t="str">
        <f t="shared" si="51"/>
        <v>Accident</v>
      </c>
      <c r="T542" t="str">
        <f t="shared" si="52"/>
        <v>SLA Breach</v>
      </c>
      <c r="U542">
        <f t="shared" si="53"/>
        <v>4</v>
      </c>
    </row>
    <row r="543" spans="1:21" x14ac:dyDescent="0.3">
      <c r="A543" t="s">
        <v>1600</v>
      </c>
      <c r="B543" t="s">
        <v>1601</v>
      </c>
      <c r="C543" t="s">
        <v>1602</v>
      </c>
      <c r="D543" t="s">
        <v>59</v>
      </c>
      <c r="E543" t="s">
        <v>27</v>
      </c>
      <c r="F543">
        <v>27717.5</v>
      </c>
      <c r="G543" s="1">
        <v>45817</v>
      </c>
      <c r="I543" t="s">
        <v>40</v>
      </c>
      <c r="J543">
        <v>23</v>
      </c>
      <c r="K543">
        <v>15</v>
      </c>
      <c r="L543" t="s">
        <v>341</v>
      </c>
      <c r="M543" t="s">
        <v>55</v>
      </c>
      <c r="N543" t="s">
        <v>88</v>
      </c>
      <c r="O543">
        <f t="shared" si="48"/>
        <v>1</v>
      </c>
      <c r="P543" t="str">
        <f t="shared" si="49"/>
        <v>Valid</v>
      </c>
      <c r="Q543" t="str">
        <f>_xlfn.XLOOKUP(B543,Customers!$A:$A,Customers!$C:$C,"Not Found")</f>
        <v>West</v>
      </c>
      <c r="R543" t="str">
        <f t="shared" si="50"/>
        <v>West</v>
      </c>
      <c r="S543" t="str">
        <f t="shared" si="51"/>
        <v>Critical Illness</v>
      </c>
      <c r="T543" t="str">
        <f t="shared" si="52"/>
        <v>SLA Breach</v>
      </c>
      <c r="U543">
        <f t="shared" si="53"/>
        <v>8</v>
      </c>
    </row>
    <row r="544" spans="1:21" x14ac:dyDescent="0.3">
      <c r="A544" t="s">
        <v>1603</v>
      </c>
      <c r="B544" t="s">
        <v>1604</v>
      </c>
      <c r="C544" t="s">
        <v>1605</v>
      </c>
      <c r="D544" t="s">
        <v>59</v>
      </c>
      <c r="E544" t="s">
        <v>74</v>
      </c>
      <c r="F544">
        <v>73316.479999999996</v>
      </c>
      <c r="G544" s="1">
        <v>45869</v>
      </c>
      <c r="H544" s="1">
        <v>45887</v>
      </c>
      <c r="I544" t="s">
        <v>47</v>
      </c>
      <c r="J544">
        <v>18</v>
      </c>
      <c r="K544">
        <v>15</v>
      </c>
      <c r="L544" t="s">
        <v>28</v>
      </c>
      <c r="M544" t="s">
        <v>55</v>
      </c>
      <c r="N544" t="s">
        <v>30</v>
      </c>
      <c r="O544">
        <f t="shared" si="48"/>
        <v>1</v>
      </c>
      <c r="P544" t="str">
        <f t="shared" si="49"/>
        <v>Valid</v>
      </c>
      <c r="Q544" t="str">
        <f>_xlfn.XLOOKUP(B544,Customers!$A:$A,Customers!$C:$C,"Not Found")</f>
        <v>East</v>
      </c>
      <c r="R544" t="str">
        <f t="shared" si="50"/>
        <v>East</v>
      </c>
      <c r="S544" t="str">
        <f t="shared" si="51"/>
        <v>Critical Illness</v>
      </c>
      <c r="T544" t="str">
        <f t="shared" si="52"/>
        <v>SLA Breach</v>
      </c>
      <c r="U544">
        <f t="shared" si="53"/>
        <v>3</v>
      </c>
    </row>
    <row r="545" spans="1:21" x14ac:dyDescent="0.3">
      <c r="A545" t="s">
        <v>1606</v>
      </c>
      <c r="B545" t="s">
        <v>1607</v>
      </c>
      <c r="C545" t="s">
        <v>1608</v>
      </c>
      <c r="D545" t="s">
        <v>34</v>
      </c>
      <c r="E545" t="s">
        <v>18</v>
      </c>
      <c r="F545">
        <v>128352.72</v>
      </c>
      <c r="G545" s="1">
        <v>45832</v>
      </c>
      <c r="H545" s="1">
        <v>45842</v>
      </c>
      <c r="I545" t="s">
        <v>19</v>
      </c>
      <c r="J545">
        <v>10</v>
      </c>
      <c r="K545">
        <v>20</v>
      </c>
      <c r="L545" t="s">
        <v>242</v>
      </c>
      <c r="M545" t="s">
        <v>29</v>
      </c>
      <c r="N545" t="s">
        <v>30</v>
      </c>
      <c r="O545">
        <f t="shared" si="48"/>
        <v>1</v>
      </c>
      <c r="P545" t="str">
        <f t="shared" si="49"/>
        <v>Valid</v>
      </c>
      <c r="Q545" t="str">
        <f>_xlfn.XLOOKUP(B545,Customers!$A:$A,Customers!$C:$C,"Not Found")</f>
        <v>South</v>
      </c>
      <c r="R545" t="str">
        <f t="shared" si="50"/>
        <v>South</v>
      </c>
      <c r="S545" t="str">
        <f t="shared" si="51"/>
        <v>Death Benefit</v>
      </c>
      <c r="T545" t="str">
        <f t="shared" si="52"/>
        <v>Within SLA</v>
      </c>
      <c r="U545">
        <f t="shared" si="53"/>
        <v>0</v>
      </c>
    </row>
    <row r="546" spans="1:21" x14ac:dyDescent="0.3">
      <c r="A546" t="s">
        <v>1609</v>
      </c>
      <c r="B546" t="s">
        <v>1610</v>
      </c>
      <c r="C546" t="s">
        <v>1611</v>
      </c>
      <c r="D546" t="s">
        <v>216</v>
      </c>
      <c r="E546" t="s">
        <v>173</v>
      </c>
      <c r="F546">
        <v>416086.56</v>
      </c>
      <c r="G546" s="1">
        <v>45809</v>
      </c>
      <c r="H546" s="1">
        <v>45823</v>
      </c>
      <c r="I546" t="s">
        <v>47</v>
      </c>
      <c r="J546">
        <v>14</v>
      </c>
      <c r="K546">
        <v>15</v>
      </c>
      <c r="L546" t="s">
        <v>404</v>
      </c>
      <c r="M546" t="s">
        <v>55</v>
      </c>
      <c r="N546" t="s">
        <v>30</v>
      </c>
      <c r="O546">
        <f t="shared" si="48"/>
        <v>1</v>
      </c>
      <c r="P546" t="str">
        <f t="shared" si="49"/>
        <v>Valid</v>
      </c>
      <c r="Q546" t="str">
        <f>_xlfn.XLOOKUP(B546,Customers!$A:$A,Customers!$C:$C,"Not Found")</f>
        <v>North</v>
      </c>
      <c r="R546" t="str">
        <f t="shared" si="50"/>
        <v>Central</v>
      </c>
      <c r="S546" t="str">
        <f t="shared" si="51"/>
        <v>Outpatient</v>
      </c>
      <c r="T546" t="str">
        <f t="shared" si="52"/>
        <v>Within SLA</v>
      </c>
      <c r="U546">
        <f t="shared" si="53"/>
        <v>0</v>
      </c>
    </row>
    <row r="547" spans="1:21" x14ac:dyDescent="0.3">
      <c r="A547" t="s">
        <v>1612</v>
      </c>
      <c r="B547" t="s">
        <v>1613</v>
      </c>
      <c r="C547" t="s">
        <v>1614</v>
      </c>
      <c r="D547" t="s">
        <v>59</v>
      </c>
      <c r="E547" t="s">
        <v>18</v>
      </c>
      <c r="F547">
        <v>140420.64000000001</v>
      </c>
      <c r="G547" s="1">
        <v>45687</v>
      </c>
      <c r="H547" s="1">
        <v>45700</v>
      </c>
      <c r="I547" t="s">
        <v>19</v>
      </c>
      <c r="J547">
        <v>13</v>
      </c>
      <c r="K547">
        <v>15</v>
      </c>
      <c r="L547" t="s">
        <v>349</v>
      </c>
      <c r="M547" t="s">
        <v>55</v>
      </c>
      <c r="N547" t="s">
        <v>30</v>
      </c>
      <c r="O547">
        <f t="shared" si="48"/>
        <v>1</v>
      </c>
      <c r="P547" t="str">
        <f t="shared" si="49"/>
        <v>Valid</v>
      </c>
      <c r="Q547" t="str">
        <f>_xlfn.XLOOKUP(B547,Customers!$A:$A,Customers!$C:$C,"Not Found")</f>
        <v>East</v>
      </c>
      <c r="R547" t="str">
        <f t="shared" si="50"/>
        <v>South</v>
      </c>
      <c r="S547" t="str">
        <f t="shared" si="51"/>
        <v>Critical Illness</v>
      </c>
      <c r="T547" t="str">
        <f t="shared" si="52"/>
        <v>Within SLA</v>
      </c>
      <c r="U547">
        <f t="shared" si="53"/>
        <v>0</v>
      </c>
    </row>
    <row r="548" spans="1:21" x14ac:dyDescent="0.3">
      <c r="A548" t="s">
        <v>1615</v>
      </c>
      <c r="B548" t="s">
        <v>1616</v>
      </c>
      <c r="C548" t="s">
        <v>1617</v>
      </c>
      <c r="D548" t="s">
        <v>17</v>
      </c>
      <c r="E548" t="s">
        <v>39</v>
      </c>
      <c r="F548">
        <v>47078.92</v>
      </c>
      <c r="G548" s="1">
        <v>45692</v>
      </c>
      <c r="I548" t="s">
        <v>40</v>
      </c>
      <c r="J548">
        <v>24</v>
      </c>
      <c r="K548">
        <v>10</v>
      </c>
      <c r="L548" t="s">
        <v>278</v>
      </c>
      <c r="M548" t="s">
        <v>21</v>
      </c>
      <c r="N548" t="s">
        <v>88</v>
      </c>
      <c r="O548">
        <f t="shared" si="48"/>
        <v>1</v>
      </c>
      <c r="P548" t="str">
        <f t="shared" si="49"/>
        <v>Valid</v>
      </c>
      <c r="Q548" t="str">
        <f>_xlfn.XLOOKUP(B548,Customers!$A:$A,Customers!$C:$C,"Not Found")</f>
        <v>West</v>
      </c>
      <c r="R548" t="str">
        <f t="shared" si="50"/>
        <v>North</v>
      </c>
      <c r="S548" t="str">
        <f t="shared" si="51"/>
        <v>Accident</v>
      </c>
      <c r="T548" t="str">
        <f t="shared" si="52"/>
        <v>SLA Breach</v>
      </c>
      <c r="U548">
        <f t="shared" si="53"/>
        <v>14</v>
      </c>
    </row>
    <row r="549" spans="1:21" x14ac:dyDescent="0.3">
      <c r="A549" t="s">
        <v>1618</v>
      </c>
      <c r="B549" t="s">
        <v>1619</v>
      </c>
      <c r="C549" t="s">
        <v>1620</v>
      </c>
      <c r="D549" t="s">
        <v>216</v>
      </c>
      <c r="E549" t="s">
        <v>39</v>
      </c>
      <c r="F549">
        <v>83045.990000000005</v>
      </c>
      <c r="G549" s="1">
        <v>45919</v>
      </c>
      <c r="H549" s="1">
        <v>45932</v>
      </c>
      <c r="I549" t="s">
        <v>19</v>
      </c>
      <c r="J549">
        <v>13</v>
      </c>
      <c r="K549">
        <v>15</v>
      </c>
      <c r="L549" t="s">
        <v>864</v>
      </c>
      <c r="M549" t="s">
        <v>55</v>
      </c>
      <c r="N549" t="s">
        <v>22</v>
      </c>
      <c r="O549">
        <f t="shared" si="48"/>
        <v>1</v>
      </c>
      <c r="P549" t="str">
        <f t="shared" si="49"/>
        <v>Valid</v>
      </c>
      <c r="Q549" t="str">
        <f>_xlfn.XLOOKUP(B549,Customers!$A:$A,Customers!$C:$C,"Not Found")</f>
        <v>North</v>
      </c>
      <c r="R549" t="str">
        <f t="shared" si="50"/>
        <v>North</v>
      </c>
      <c r="S549" t="str">
        <f t="shared" si="51"/>
        <v>Outpatient</v>
      </c>
      <c r="T549" t="str">
        <f t="shared" si="52"/>
        <v>Within SLA</v>
      </c>
      <c r="U549">
        <f t="shared" si="53"/>
        <v>0</v>
      </c>
    </row>
    <row r="550" spans="1:21" x14ac:dyDescent="0.3">
      <c r="A550" t="s">
        <v>1621</v>
      </c>
      <c r="B550" t="s">
        <v>1622</v>
      </c>
      <c r="C550" t="s">
        <v>1623</v>
      </c>
      <c r="D550" t="s">
        <v>725</v>
      </c>
      <c r="E550" t="s">
        <v>18</v>
      </c>
      <c r="F550">
        <v>17585.080000000002</v>
      </c>
      <c r="G550" s="1">
        <v>45942</v>
      </c>
      <c r="H550" s="1">
        <v>45943</v>
      </c>
      <c r="I550" t="s">
        <v>19</v>
      </c>
      <c r="J550">
        <v>1</v>
      </c>
      <c r="K550">
        <v>7</v>
      </c>
      <c r="L550" t="s">
        <v>208</v>
      </c>
      <c r="M550" t="s">
        <v>94</v>
      </c>
      <c r="N550" t="s">
        <v>30</v>
      </c>
      <c r="O550">
        <f t="shared" si="48"/>
        <v>1</v>
      </c>
      <c r="P550" t="str">
        <f t="shared" si="49"/>
        <v>Valid</v>
      </c>
      <c r="Q550" t="str">
        <f>_xlfn.XLOOKUP(B550,Customers!$A:$A,Customers!$C:$C,"Not Found")</f>
        <v>East</v>
      </c>
      <c r="R550" t="str">
        <f t="shared" si="50"/>
        <v>South</v>
      </c>
      <c r="S550" t="str">
        <f t="shared" si="51"/>
        <v>Medical Emergency</v>
      </c>
      <c r="T550" t="str">
        <f t="shared" si="52"/>
        <v>Within SLA</v>
      </c>
      <c r="U550">
        <f t="shared" si="53"/>
        <v>0</v>
      </c>
    </row>
    <row r="551" spans="1:21" x14ac:dyDescent="0.3">
      <c r="A551" t="s">
        <v>1624</v>
      </c>
      <c r="B551" t="s">
        <v>684</v>
      </c>
      <c r="C551" t="s">
        <v>1625</v>
      </c>
      <c r="D551" t="s">
        <v>102</v>
      </c>
      <c r="E551" t="s">
        <v>74</v>
      </c>
      <c r="F551">
        <v>1094624.26</v>
      </c>
      <c r="G551" s="1">
        <v>45681</v>
      </c>
      <c r="I551" t="s">
        <v>64</v>
      </c>
      <c r="J551">
        <v>25</v>
      </c>
      <c r="K551">
        <v>20</v>
      </c>
      <c r="L551" t="s">
        <v>606</v>
      </c>
      <c r="M551" t="s">
        <v>29</v>
      </c>
      <c r="N551" t="s">
        <v>30</v>
      </c>
      <c r="O551">
        <f t="shared" si="48"/>
        <v>1</v>
      </c>
      <c r="P551" t="str">
        <f t="shared" si="49"/>
        <v>Valid</v>
      </c>
      <c r="Q551" t="str">
        <f>_xlfn.XLOOKUP(B551,Customers!$A:$A,Customers!$C:$C,"Not Found")</f>
        <v>South</v>
      </c>
      <c r="R551" t="str">
        <f t="shared" si="50"/>
        <v>East</v>
      </c>
      <c r="S551" t="str">
        <f t="shared" si="51"/>
        <v>Maturity</v>
      </c>
      <c r="T551" t="str">
        <f t="shared" si="52"/>
        <v>SLA Breach</v>
      </c>
      <c r="U551">
        <f t="shared" si="53"/>
        <v>5</v>
      </c>
    </row>
    <row r="552" spans="1:21" x14ac:dyDescent="0.3">
      <c r="A552" t="s">
        <v>1626</v>
      </c>
      <c r="B552" t="s">
        <v>638</v>
      </c>
      <c r="C552" t="s">
        <v>639</v>
      </c>
      <c r="D552" t="s">
        <v>102</v>
      </c>
      <c r="E552" t="s">
        <v>39</v>
      </c>
      <c r="F552">
        <v>67571.45</v>
      </c>
      <c r="G552" s="1">
        <v>45761</v>
      </c>
      <c r="H552" s="1">
        <v>45782</v>
      </c>
      <c r="I552" t="s">
        <v>19</v>
      </c>
      <c r="J552">
        <v>21</v>
      </c>
      <c r="K552">
        <v>20</v>
      </c>
      <c r="L552" t="s">
        <v>48</v>
      </c>
      <c r="M552" t="s">
        <v>29</v>
      </c>
      <c r="N552" t="s">
        <v>42</v>
      </c>
      <c r="O552">
        <f t="shared" si="48"/>
        <v>1</v>
      </c>
      <c r="P552" t="str">
        <f t="shared" si="49"/>
        <v>Valid</v>
      </c>
      <c r="Q552" t="str">
        <f>_xlfn.XLOOKUP(B552,Customers!$A:$A,Customers!$C:$C,"Not Found")</f>
        <v>East</v>
      </c>
      <c r="R552" t="str">
        <f t="shared" si="50"/>
        <v>North</v>
      </c>
      <c r="S552" t="str">
        <f t="shared" si="51"/>
        <v>Maturity</v>
      </c>
      <c r="T552" t="str">
        <f t="shared" si="52"/>
        <v>SLA Breach</v>
      </c>
      <c r="U552">
        <f t="shared" si="53"/>
        <v>1</v>
      </c>
    </row>
    <row r="553" spans="1:21" x14ac:dyDescent="0.3">
      <c r="A553" t="s">
        <v>1627</v>
      </c>
      <c r="B553" t="s">
        <v>772</v>
      </c>
      <c r="C553" t="s">
        <v>1552</v>
      </c>
      <c r="D553" t="s">
        <v>92</v>
      </c>
      <c r="E553" t="s">
        <v>173</v>
      </c>
      <c r="F553">
        <v>37115.67</v>
      </c>
      <c r="G553" s="1">
        <v>45787</v>
      </c>
      <c r="I553" t="s">
        <v>40</v>
      </c>
      <c r="J553">
        <v>10</v>
      </c>
      <c r="K553">
        <v>7</v>
      </c>
      <c r="L553" t="s">
        <v>79</v>
      </c>
      <c r="M553" t="s">
        <v>94</v>
      </c>
      <c r="N553" t="s">
        <v>42</v>
      </c>
      <c r="O553">
        <f t="shared" si="48"/>
        <v>1</v>
      </c>
      <c r="P553" t="str">
        <f t="shared" si="49"/>
        <v>Valid</v>
      </c>
      <c r="Q553" t="str">
        <f>_xlfn.XLOOKUP(B553,Customers!$A:$A,Customers!$C:$C,"Not Found")</f>
        <v>Central</v>
      </c>
      <c r="R553" t="str">
        <f t="shared" si="50"/>
        <v>Central</v>
      </c>
      <c r="S553" t="str">
        <f t="shared" si="51"/>
        <v>Baggage Loss</v>
      </c>
      <c r="T553" t="str">
        <f t="shared" si="52"/>
        <v>SLA Breach</v>
      </c>
      <c r="U553">
        <f t="shared" si="53"/>
        <v>3</v>
      </c>
    </row>
    <row r="554" spans="1:21" x14ac:dyDescent="0.3">
      <c r="A554" t="s">
        <v>1628</v>
      </c>
      <c r="B554" t="s">
        <v>339</v>
      </c>
      <c r="C554" t="s">
        <v>340</v>
      </c>
      <c r="D554" t="s">
        <v>53</v>
      </c>
      <c r="E554" t="s">
        <v>173</v>
      </c>
      <c r="F554">
        <v>81157.149999999994</v>
      </c>
      <c r="G554" s="1">
        <v>45671</v>
      </c>
      <c r="H554" s="1">
        <v>45685</v>
      </c>
      <c r="I554" t="s">
        <v>19</v>
      </c>
      <c r="J554">
        <v>14</v>
      </c>
      <c r="K554">
        <v>15</v>
      </c>
      <c r="L554" t="s">
        <v>166</v>
      </c>
      <c r="M554" t="s">
        <v>55</v>
      </c>
      <c r="N554" t="s">
        <v>42</v>
      </c>
      <c r="O554">
        <f t="shared" si="48"/>
        <v>1</v>
      </c>
      <c r="P554" t="str">
        <f t="shared" si="49"/>
        <v>Valid</v>
      </c>
      <c r="Q554" t="str">
        <f>_xlfn.XLOOKUP(B554,Customers!$A:$A,Customers!$C:$C,"Not Found")</f>
        <v>Central</v>
      </c>
      <c r="R554" t="str">
        <f t="shared" si="50"/>
        <v>Central</v>
      </c>
      <c r="S554" t="str">
        <f t="shared" si="51"/>
        <v>Hospitalization</v>
      </c>
      <c r="T554" t="str">
        <f t="shared" si="52"/>
        <v>Within SLA</v>
      </c>
      <c r="U554">
        <f t="shared" si="53"/>
        <v>0</v>
      </c>
    </row>
    <row r="555" spans="1:21" x14ac:dyDescent="0.3">
      <c r="A555" t="s">
        <v>1629</v>
      </c>
      <c r="B555" t="s">
        <v>1113</v>
      </c>
      <c r="C555" t="s">
        <v>1114</v>
      </c>
      <c r="D555" t="s">
        <v>182</v>
      </c>
      <c r="E555" t="s">
        <v>18</v>
      </c>
      <c r="F555">
        <v>15371.32</v>
      </c>
      <c r="G555" s="1">
        <v>45795</v>
      </c>
      <c r="I555" t="s">
        <v>40</v>
      </c>
      <c r="J555">
        <v>8</v>
      </c>
      <c r="K555">
        <v>7</v>
      </c>
      <c r="L555" t="s">
        <v>227</v>
      </c>
      <c r="M555" t="s">
        <v>94</v>
      </c>
      <c r="N555" t="s">
        <v>30</v>
      </c>
      <c r="O555">
        <f t="shared" si="48"/>
        <v>1</v>
      </c>
      <c r="P555" t="str">
        <f t="shared" si="49"/>
        <v>Valid</v>
      </c>
      <c r="Q555" t="str">
        <f>_xlfn.XLOOKUP(B555,Customers!$A:$A,Customers!$C:$C,"Not Found")</f>
        <v>South</v>
      </c>
      <c r="R555" t="str">
        <f t="shared" si="50"/>
        <v>South</v>
      </c>
      <c r="S555" t="str">
        <f t="shared" si="51"/>
        <v>Trip Cancellation</v>
      </c>
      <c r="T555" t="str">
        <f t="shared" si="52"/>
        <v>SLA Breach</v>
      </c>
      <c r="U555">
        <f t="shared" si="53"/>
        <v>1</v>
      </c>
    </row>
    <row r="556" spans="1:21" x14ac:dyDescent="0.3">
      <c r="A556" t="s">
        <v>1630</v>
      </c>
      <c r="B556" t="s">
        <v>536</v>
      </c>
      <c r="C556" t="s">
        <v>537</v>
      </c>
      <c r="D556" t="s">
        <v>102</v>
      </c>
      <c r="E556" t="s">
        <v>27</v>
      </c>
      <c r="F556">
        <v>254791.49</v>
      </c>
      <c r="G556" s="1">
        <v>45975</v>
      </c>
      <c r="I556" t="s">
        <v>64</v>
      </c>
      <c r="J556">
        <v>31</v>
      </c>
      <c r="K556">
        <v>20</v>
      </c>
      <c r="L556" t="s">
        <v>41</v>
      </c>
      <c r="M556" t="s">
        <v>29</v>
      </c>
      <c r="N556" t="s">
        <v>42</v>
      </c>
      <c r="O556">
        <f t="shared" si="48"/>
        <v>1</v>
      </c>
      <c r="P556" t="str">
        <f t="shared" si="49"/>
        <v>Valid</v>
      </c>
      <c r="Q556" t="str">
        <f>_xlfn.XLOOKUP(B556,Customers!$A:$A,Customers!$C:$C,"Not Found")</f>
        <v>South</v>
      </c>
      <c r="R556" t="str">
        <f t="shared" si="50"/>
        <v>West</v>
      </c>
      <c r="S556" t="str">
        <f t="shared" si="51"/>
        <v>Maturity</v>
      </c>
      <c r="T556" t="str">
        <f t="shared" si="52"/>
        <v>SLA Breach</v>
      </c>
      <c r="U556">
        <f t="shared" si="53"/>
        <v>11</v>
      </c>
    </row>
    <row r="557" spans="1:21" x14ac:dyDescent="0.3">
      <c r="A557" t="s">
        <v>1631</v>
      </c>
      <c r="B557" t="s">
        <v>632</v>
      </c>
      <c r="C557" t="s">
        <v>1632</v>
      </c>
      <c r="D557" t="s">
        <v>154</v>
      </c>
      <c r="E557" t="s">
        <v>74</v>
      </c>
      <c r="F557">
        <v>22667.119999999999</v>
      </c>
      <c r="G557" s="1">
        <v>45859</v>
      </c>
      <c r="H557" s="1">
        <v>45875</v>
      </c>
      <c r="I557" t="s">
        <v>19</v>
      </c>
      <c r="J557">
        <v>16</v>
      </c>
      <c r="K557">
        <v>10</v>
      </c>
      <c r="L557" t="s">
        <v>813</v>
      </c>
      <c r="M557" t="s">
        <v>21</v>
      </c>
      <c r="N557" t="s">
        <v>30</v>
      </c>
      <c r="O557">
        <f t="shared" si="48"/>
        <v>1</v>
      </c>
      <c r="P557" t="str">
        <f t="shared" si="49"/>
        <v>Valid</v>
      </c>
      <c r="Q557" t="str">
        <f>_xlfn.XLOOKUP(B557,Customers!$A:$A,Customers!$C:$C,"Not Found")</f>
        <v>North</v>
      </c>
      <c r="R557" t="str">
        <f t="shared" si="50"/>
        <v>East</v>
      </c>
      <c r="S557" t="str">
        <f t="shared" si="51"/>
        <v>Vehicle Damage</v>
      </c>
      <c r="T557" t="str">
        <f t="shared" si="52"/>
        <v>SLA Breach</v>
      </c>
      <c r="U557">
        <f t="shared" si="53"/>
        <v>6</v>
      </c>
    </row>
    <row r="558" spans="1:21" x14ac:dyDescent="0.3">
      <c r="A558" t="s">
        <v>1633</v>
      </c>
      <c r="B558" t="s">
        <v>1613</v>
      </c>
      <c r="C558" t="s">
        <v>1634</v>
      </c>
      <c r="D558" t="s">
        <v>46</v>
      </c>
      <c r="E558" t="s">
        <v>27</v>
      </c>
      <c r="F558">
        <v>180326.93</v>
      </c>
      <c r="G558" s="1">
        <v>45962</v>
      </c>
      <c r="H558" s="1">
        <v>45977</v>
      </c>
      <c r="I558" t="s">
        <v>19</v>
      </c>
      <c r="J558">
        <v>15</v>
      </c>
      <c r="K558">
        <v>10</v>
      </c>
      <c r="L558" t="s">
        <v>341</v>
      </c>
      <c r="M558" t="s">
        <v>21</v>
      </c>
      <c r="N558" t="s">
        <v>30</v>
      </c>
      <c r="O558">
        <f t="shared" si="48"/>
        <v>1</v>
      </c>
      <c r="P558" t="str">
        <f t="shared" si="49"/>
        <v>Valid</v>
      </c>
      <c r="Q558" t="str">
        <f>_xlfn.XLOOKUP(B558,Customers!$A:$A,Customers!$C:$C,"Not Found")</f>
        <v>East</v>
      </c>
      <c r="R558" t="str">
        <f t="shared" si="50"/>
        <v>West</v>
      </c>
      <c r="S558" t="str">
        <f t="shared" si="51"/>
        <v>Theft</v>
      </c>
      <c r="T558" t="str">
        <f t="shared" si="52"/>
        <v>SLA Breach</v>
      </c>
      <c r="U558">
        <f t="shared" si="53"/>
        <v>5</v>
      </c>
    </row>
    <row r="559" spans="1:21" x14ac:dyDescent="0.3">
      <c r="A559" t="s">
        <v>1635</v>
      </c>
      <c r="B559" t="s">
        <v>1636</v>
      </c>
      <c r="C559" t="s">
        <v>1637</v>
      </c>
      <c r="D559" t="s">
        <v>34</v>
      </c>
      <c r="E559" t="s">
        <v>18</v>
      </c>
      <c r="F559">
        <v>305037.71999999997</v>
      </c>
      <c r="G559" s="1">
        <v>45796</v>
      </c>
      <c r="I559" t="s">
        <v>40</v>
      </c>
      <c r="J559">
        <v>15</v>
      </c>
      <c r="K559">
        <v>20</v>
      </c>
      <c r="L559" t="s">
        <v>41</v>
      </c>
      <c r="M559" t="s">
        <v>29</v>
      </c>
      <c r="N559" t="s">
        <v>22</v>
      </c>
      <c r="O559">
        <f t="shared" si="48"/>
        <v>1</v>
      </c>
      <c r="P559" t="str">
        <f t="shared" si="49"/>
        <v>Valid</v>
      </c>
      <c r="Q559" t="str">
        <f>_xlfn.XLOOKUP(B559,Customers!$A:$A,Customers!$C:$C,"Not Found")</f>
        <v>South</v>
      </c>
      <c r="R559" t="str">
        <f t="shared" si="50"/>
        <v>South</v>
      </c>
      <c r="S559" t="str">
        <f t="shared" si="51"/>
        <v>Death Benefit</v>
      </c>
      <c r="T559" t="str">
        <f t="shared" si="52"/>
        <v>Within SLA</v>
      </c>
      <c r="U559">
        <f t="shared" si="53"/>
        <v>0</v>
      </c>
    </row>
    <row r="560" spans="1:21" x14ac:dyDescent="0.3">
      <c r="A560" t="s">
        <v>1638</v>
      </c>
      <c r="B560" t="s">
        <v>1639</v>
      </c>
      <c r="C560" t="s">
        <v>1640</v>
      </c>
      <c r="D560" t="s">
        <v>53</v>
      </c>
      <c r="E560" t="s">
        <v>74</v>
      </c>
      <c r="F560">
        <v>154074.59</v>
      </c>
      <c r="G560" s="1">
        <v>45910</v>
      </c>
      <c r="H560" s="1">
        <v>45925</v>
      </c>
      <c r="I560" t="s">
        <v>19</v>
      </c>
      <c r="J560">
        <v>15</v>
      </c>
      <c r="K560">
        <v>15</v>
      </c>
      <c r="L560" t="s">
        <v>174</v>
      </c>
      <c r="M560" t="s">
        <v>55</v>
      </c>
      <c r="N560" t="s">
        <v>30</v>
      </c>
      <c r="O560">
        <f t="shared" si="48"/>
        <v>1</v>
      </c>
      <c r="P560" t="str">
        <f t="shared" si="49"/>
        <v>Valid</v>
      </c>
      <c r="Q560" t="str">
        <f>_xlfn.XLOOKUP(B560,Customers!$A:$A,Customers!$C:$C,"Not Found")</f>
        <v>South</v>
      </c>
      <c r="R560" t="str">
        <f t="shared" si="50"/>
        <v>East</v>
      </c>
      <c r="S560" t="str">
        <f t="shared" si="51"/>
        <v>Hospitalization</v>
      </c>
      <c r="T560" t="str">
        <f t="shared" si="52"/>
        <v>Within SLA</v>
      </c>
      <c r="U560">
        <f t="shared" si="53"/>
        <v>0</v>
      </c>
    </row>
    <row r="561" spans="1:21" x14ac:dyDescent="0.3">
      <c r="A561" t="s">
        <v>1641</v>
      </c>
      <c r="B561" t="s">
        <v>1642</v>
      </c>
      <c r="C561" t="s">
        <v>1643</v>
      </c>
      <c r="D561" t="s">
        <v>46</v>
      </c>
      <c r="E561" t="s">
        <v>39</v>
      </c>
      <c r="F561">
        <v>80277.94</v>
      </c>
      <c r="G561" s="1">
        <v>45978</v>
      </c>
      <c r="H561" s="1">
        <v>45982</v>
      </c>
      <c r="I561" t="s">
        <v>19</v>
      </c>
      <c r="J561">
        <v>4</v>
      </c>
      <c r="K561">
        <v>12</v>
      </c>
      <c r="L561" t="s">
        <v>174</v>
      </c>
      <c r="M561" t="s">
        <v>49</v>
      </c>
      <c r="N561" t="s">
        <v>30</v>
      </c>
      <c r="O561">
        <f t="shared" si="48"/>
        <v>1</v>
      </c>
      <c r="P561" t="str">
        <f t="shared" si="49"/>
        <v>Valid</v>
      </c>
      <c r="Q561" t="str">
        <f>_xlfn.XLOOKUP(B561,Customers!$A:$A,Customers!$C:$C,"Not Found")</f>
        <v>West</v>
      </c>
      <c r="R561" t="str">
        <f t="shared" si="50"/>
        <v>North</v>
      </c>
      <c r="S561" t="str">
        <f t="shared" si="51"/>
        <v>Theft</v>
      </c>
      <c r="T561" t="str">
        <f t="shared" si="52"/>
        <v>Within SLA</v>
      </c>
      <c r="U561">
        <f t="shared" si="53"/>
        <v>0</v>
      </c>
    </row>
    <row r="562" spans="1:21" x14ac:dyDescent="0.3">
      <c r="A562" t="s">
        <v>1644</v>
      </c>
      <c r="B562" t="s">
        <v>1645</v>
      </c>
      <c r="C562" t="s">
        <v>1646</v>
      </c>
      <c r="D562" t="s">
        <v>34</v>
      </c>
      <c r="E562" t="s">
        <v>39</v>
      </c>
      <c r="F562">
        <v>718930.07</v>
      </c>
      <c r="G562" s="1">
        <v>45837</v>
      </c>
      <c r="H562" s="1">
        <v>45850</v>
      </c>
      <c r="I562" t="s">
        <v>19</v>
      </c>
      <c r="J562">
        <v>13</v>
      </c>
      <c r="K562">
        <v>20</v>
      </c>
      <c r="L562" t="s">
        <v>252</v>
      </c>
      <c r="M562" t="s">
        <v>29</v>
      </c>
      <c r="N562" t="s">
        <v>30</v>
      </c>
      <c r="O562">
        <f t="shared" si="48"/>
        <v>1</v>
      </c>
      <c r="P562" t="str">
        <f t="shared" si="49"/>
        <v>Valid</v>
      </c>
      <c r="Q562" t="str">
        <f>_xlfn.XLOOKUP(B562,Customers!$A:$A,Customers!$C:$C,"Not Found")</f>
        <v>South</v>
      </c>
      <c r="R562" t="str">
        <f t="shared" si="50"/>
        <v>North</v>
      </c>
      <c r="S562" t="str">
        <f t="shared" si="51"/>
        <v>Death Benefit</v>
      </c>
      <c r="T562" t="str">
        <f t="shared" si="52"/>
        <v>Within SLA</v>
      </c>
      <c r="U562">
        <f t="shared" si="53"/>
        <v>0</v>
      </c>
    </row>
    <row r="563" spans="1:21" x14ac:dyDescent="0.3">
      <c r="A563" t="s">
        <v>1647</v>
      </c>
      <c r="B563" t="s">
        <v>1648</v>
      </c>
      <c r="C563" t="s">
        <v>1649</v>
      </c>
      <c r="D563" t="s">
        <v>17</v>
      </c>
      <c r="E563" t="s">
        <v>173</v>
      </c>
      <c r="F563">
        <v>66485.75</v>
      </c>
      <c r="G563" s="1">
        <v>45924</v>
      </c>
      <c r="H563" s="1">
        <v>45934</v>
      </c>
      <c r="I563" t="s">
        <v>19</v>
      </c>
      <c r="J563">
        <v>10</v>
      </c>
      <c r="K563">
        <v>10</v>
      </c>
      <c r="L563" t="s">
        <v>132</v>
      </c>
      <c r="M563" t="s">
        <v>21</v>
      </c>
      <c r="N563" t="s">
        <v>30</v>
      </c>
      <c r="O563">
        <f t="shared" si="48"/>
        <v>1</v>
      </c>
      <c r="P563" t="str">
        <f t="shared" si="49"/>
        <v>Valid</v>
      </c>
      <c r="Q563" t="str">
        <f>_xlfn.XLOOKUP(B563,Customers!$A:$A,Customers!$C:$C,"Not Found")</f>
        <v>East</v>
      </c>
      <c r="R563" t="str">
        <f t="shared" si="50"/>
        <v>Central</v>
      </c>
      <c r="S563" t="str">
        <f t="shared" si="51"/>
        <v>Accident</v>
      </c>
      <c r="T563" t="str">
        <f t="shared" si="52"/>
        <v>Within SLA</v>
      </c>
      <c r="U563">
        <f t="shared" si="53"/>
        <v>0</v>
      </c>
    </row>
    <row r="564" spans="1:21" x14ac:dyDescent="0.3">
      <c r="A564" t="s">
        <v>1650</v>
      </c>
      <c r="B564" t="s">
        <v>1651</v>
      </c>
      <c r="C564" t="s">
        <v>1652</v>
      </c>
      <c r="D564" t="s">
        <v>111</v>
      </c>
      <c r="E564" t="s">
        <v>18</v>
      </c>
      <c r="F564">
        <v>220937.96</v>
      </c>
      <c r="G564" s="1">
        <v>45723</v>
      </c>
      <c r="I564" t="s">
        <v>64</v>
      </c>
      <c r="J564">
        <v>4</v>
      </c>
      <c r="K564">
        <v>12</v>
      </c>
      <c r="L564" t="s">
        <v>278</v>
      </c>
      <c r="M564" t="s">
        <v>49</v>
      </c>
      <c r="N564" t="s">
        <v>22</v>
      </c>
      <c r="O564">
        <f t="shared" si="48"/>
        <v>1</v>
      </c>
      <c r="P564" t="str">
        <f t="shared" si="49"/>
        <v>Valid</v>
      </c>
      <c r="Q564" t="str">
        <f>_xlfn.XLOOKUP(B564,Customers!$A:$A,Customers!$C:$C,"Not Found")</f>
        <v>North</v>
      </c>
      <c r="R564" t="str">
        <f t="shared" si="50"/>
        <v>South</v>
      </c>
      <c r="S564" t="str">
        <f t="shared" si="51"/>
        <v>Fire</v>
      </c>
      <c r="T564" t="str">
        <f t="shared" si="52"/>
        <v>Within SLA</v>
      </c>
      <c r="U564">
        <f t="shared" si="53"/>
        <v>0</v>
      </c>
    </row>
    <row r="565" spans="1:21" x14ac:dyDescent="0.3">
      <c r="A565" t="s">
        <v>1653</v>
      </c>
      <c r="B565" t="s">
        <v>1497</v>
      </c>
      <c r="C565" t="s">
        <v>1498</v>
      </c>
      <c r="D565" t="s">
        <v>116</v>
      </c>
      <c r="E565" t="s">
        <v>74</v>
      </c>
      <c r="F565">
        <v>43381.24</v>
      </c>
      <c r="G565" s="1">
        <v>45978</v>
      </c>
      <c r="H565" s="1">
        <v>45984</v>
      </c>
      <c r="I565" t="s">
        <v>19</v>
      </c>
      <c r="J565">
        <v>6</v>
      </c>
      <c r="K565">
        <v>7</v>
      </c>
      <c r="L565" t="s">
        <v>450</v>
      </c>
      <c r="M565" t="s">
        <v>94</v>
      </c>
      <c r="N565" t="s">
        <v>30</v>
      </c>
      <c r="O565">
        <f t="shared" si="48"/>
        <v>1</v>
      </c>
      <c r="P565" t="str">
        <f t="shared" si="49"/>
        <v>Valid</v>
      </c>
      <c r="Q565" t="str">
        <f>_xlfn.XLOOKUP(B565,Customers!$A:$A,Customers!$C:$C,"Not Found")</f>
        <v>North</v>
      </c>
      <c r="R565" t="str">
        <f t="shared" si="50"/>
        <v>East</v>
      </c>
      <c r="S565" t="str">
        <f t="shared" si="51"/>
        <v>Medical Emergency</v>
      </c>
      <c r="T565" t="str">
        <f t="shared" si="52"/>
        <v>Within SLA</v>
      </c>
      <c r="U565">
        <f t="shared" si="53"/>
        <v>0</v>
      </c>
    </row>
    <row r="566" spans="1:21" x14ac:dyDescent="0.3">
      <c r="A566" t="s">
        <v>1654</v>
      </c>
      <c r="B566" t="s">
        <v>1655</v>
      </c>
      <c r="C566" t="s">
        <v>1656</v>
      </c>
      <c r="D566" t="s">
        <v>53</v>
      </c>
      <c r="E566" t="s">
        <v>18</v>
      </c>
      <c r="F566">
        <v>83162.080000000002</v>
      </c>
      <c r="G566" s="1">
        <v>45987</v>
      </c>
      <c r="H566" s="1">
        <v>45998</v>
      </c>
      <c r="I566" t="s">
        <v>19</v>
      </c>
      <c r="J566">
        <v>11</v>
      </c>
      <c r="K566">
        <v>15</v>
      </c>
      <c r="L566" t="s">
        <v>411</v>
      </c>
      <c r="M566" t="s">
        <v>55</v>
      </c>
      <c r="N566" t="s">
        <v>30</v>
      </c>
      <c r="O566">
        <f t="shared" si="48"/>
        <v>1</v>
      </c>
      <c r="P566" t="str">
        <f t="shared" si="49"/>
        <v>Valid</v>
      </c>
      <c r="Q566" t="str">
        <f>_xlfn.XLOOKUP(B566,Customers!$A:$A,Customers!$C:$C,"Not Found")</f>
        <v>East</v>
      </c>
      <c r="R566" t="str">
        <f t="shared" si="50"/>
        <v>South</v>
      </c>
      <c r="S566" t="str">
        <f t="shared" si="51"/>
        <v>Hospitalization</v>
      </c>
      <c r="T566" t="str">
        <f t="shared" si="52"/>
        <v>Within SLA</v>
      </c>
      <c r="U566">
        <f t="shared" si="53"/>
        <v>0</v>
      </c>
    </row>
    <row r="567" spans="1:21" x14ac:dyDescent="0.3">
      <c r="A567" t="s">
        <v>1657</v>
      </c>
      <c r="B567" t="s">
        <v>1658</v>
      </c>
      <c r="C567" t="s">
        <v>1659</v>
      </c>
      <c r="D567" t="s">
        <v>53</v>
      </c>
      <c r="E567" t="s">
        <v>173</v>
      </c>
      <c r="F567">
        <v>162787.48000000001</v>
      </c>
      <c r="G567" s="1">
        <v>45831</v>
      </c>
      <c r="I567" t="s">
        <v>40</v>
      </c>
      <c r="J567">
        <v>33</v>
      </c>
      <c r="K567">
        <v>15</v>
      </c>
      <c r="L567" t="s">
        <v>431</v>
      </c>
      <c r="M567" t="s">
        <v>55</v>
      </c>
      <c r="N567" t="s">
        <v>88</v>
      </c>
      <c r="O567">
        <f t="shared" si="48"/>
        <v>1</v>
      </c>
      <c r="P567" t="str">
        <f t="shared" si="49"/>
        <v>Valid</v>
      </c>
      <c r="Q567" t="str">
        <f>_xlfn.XLOOKUP(B567,Customers!$A:$A,Customers!$C:$C,"Not Found")</f>
        <v>West</v>
      </c>
      <c r="R567" t="str">
        <f t="shared" si="50"/>
        <v>Central</v>
      </c>
      <c r="S567" t="str">
        <f t="shared" si="51"/>
        <v>Hospitalization</v>
      </c>
      <c r="T567" t="str">
        <f t="shared" si="52"/>
        <v>SLA Breach</v>
      </c>
      <c r="U567">
        <f t="shared" si="53"/>
        <v>18</v>
      </c>
    </row>
    <row r="568" spans="1:21" x14ac:dyDescent="0.3">
      <c r="A568" t="s">
        <v>1660</v>
      </c>
      <c r="B568" t="s">
        <v>1661</v>
      </c>
      <c r="C568" t="s">
        <v>1662</v>
      </c>
      <c r="D568" t="s">
        <v>69</v>
      </c>
      <c r="E568" t="s">
        <v>18</v>
      </c>
      <c r="F568">
        <v>1670679</v>
      </c>
      <c r="G568" s="1">
        <v>45691</v>
      </c>
      <c r="H568" s="1">
        <v>45703</v>
      </c>
      <c r="I568" t="s">
        <v>19</v>
      </c>
      <c r="J568">
        <v>12</v>
      </c>
      <c r="K568">
        <v>12</v>
      </c>
      <c r="L568" t="s">
        <v>183</v>
      </c>
      <c r="M568" t="s">
        <v>49</v>
      </c>
      <c r="N568" t="s">
        <v>30</v>
      </c>
      <c r="O568">
        <f t="shared" si="48"/>
        <v>1</v>
      </c>
      <c r="P568" t="str">
        <f t="shared" si="49"/>
        <v>Valid</v>
      </c>
      <c r="Q568" t="str">
        <f>_xlfn.XLOOKUP(B568,Customers!$A:$A,Customers!$C:$C,"Not Found")</f>
        <v>South</v>
      </c>
      <c r="R568" t="str">
        <f t="shared" si="50"/>
        <v>South</v>
      </c>
      <c r="S568" t="str">
        <f t="shared" si="51"/>
        <v>Property Damage</v>
      </c>
      <c r="T568" t="str">
        <f t="shared" si="52"/>
        <v>Within SLA</v>
      </c>
      <c r="U568">
        <f t="shared" si="53"/>
        <v>0</v>
      </c>
    </row>
    <row r="569" spans="1:21" x14ac:dyDescent="0.3">
      <c r="A569" t="s">
        <v>1663</v>
      </c>
      <c r="B569" t="s">
        <v>1664</v>
      </c>
      <c r="C569" t="s">
        <v>1665</v>
      </c>
      <c r="D569" t="s">
        <v>216</v>
      </c>
      <c r="E569" t="s">
        <v>39</v>
      </c>
      <c r="F569">
        <v>40747.230000000003</v>
      </c>
      <c r="G569" s="1">
        <v>45758</v>
      </c>
      <c r="H569" s="1">
        <v>45765</v>
      </c>
      <c r="I569" t="s">
        <v>19</v>
      </c>
      <c r="J569">
        <v>7</v>
      </c>
      <c r="K569">
        <v>15</v>
      </c>
      <c r="L569" t="s">
        <v>166</v>
      </c>
      <c r="M569" t="s">
        <v>55</v>
      </c>
      <c r="N569" t="s">
        <v>30</v>
      </c>
      <c r="O569">
        <f t="shared" si="48"/>
        <v>1</v>
      </c>
      <c r="P569" t="str">
        <f t="shared" si="49"/>
        <v>Valid</v>
      </c>
      <c r="Q569" t="str">
        <f>_xlfn.XLOOKUP(B569,Customers!$A:$A,Customers!$C:$C,"Not Found")</f>
        <v>East</v>
      </c>
      <c r="R569" t="str">
        <f t="shared" si="50"/>
        <v>North</v>
      </c>
      <c r="S569" t="str">
        <f t="shared" si="51"/>
        <v>Outpatient</v>
      </c>
      <c r="T569" t="str">
        <f t="shared" si="52"/>
        <v>Within SLA</v>
      </c>
      <c r="U569">
        <f t="shared" si="53"/>
        <v>0</v>
      </c>
    </row>
    <row r="570" spans="1:21" x14ac:dyDescent="0.3">
      <c r="A570" t="s">
        <v>1666</v>
      </c>
      <c r="B570" t="s">
        <v>836</v>
      </c>
      <c r="C570" t="s">
        <v>837</v>
      </c>
      <c r="D570" t="s">
        <v>59</v>
      </c>
      <c r="E570" t="s">
        <v>74</v>
      </c>
      <c r="G570" s="1">
        <v>45759</v>
      </c>
      <c r="H570" s="1">
        <v>45767</v>
      </c>
      <c r="I570" t="s">
        <v>19</v>
      </c>
      <c r="J570">
        <v>8</v>
      </c>
      <c r="K570">
        <v>15</v>
      </c>
      <c r="L570" t="s">
        <v>117</v>
      </c>
      <c r="M570" t="s">
        <v>55</v>
      </c>
      <c r="N570" t="s">
        <v>30</v>
      </c>
      <c r="O570">
        <f t="shared" si="48"/>
        <v>1</v>
      </c>
      <c r="P570" t="str">
        <f t="shared" si="49"/>
        <v>Missing Amount</v>
      </c>
      <c r="Q570" t="str">
        <f>_xlfn.XLOOKUP(B570,Customers!$A:$A,Customers!$C:$C,"Not Found")</f>
        <v>South</v>
      </c>
      <c r="R570" t="str">
        <f t="shared" si="50"/>
        <v>East</v>
      </c>
      <c r="S570" t="str">
        <f t="shared" si="51"/>
        <v>Critical Illness</v>
      </c>
      <c r="T570" t="str">
        <f t="shared" si="52"/>
        <v>Within SLA</v>
      </c>
      <c r="U570">
        <f t="shared" si="53"/>
        <v>0</v>
      </c>
    </row>
    <row r="571" spans="1:21" x14ac:dyDescent="0.3">
      <c r="A571" t="s">
        <v>1667</v>
      </c>
      <c r="B571" t="s">
        <v>859</v>
      </c>
      <c r="C571" t="s">
        <v>1668</v>
      </c>
      <c r="D571" t="s">
        <v>53</v>
      </c>
      <c r="E571" t="s">
        <v>39</v>
      </c>
      <c r="F571">
        <v>36662.870000000003</v>
      </c>
      <c r="G571" s="1">
        <v>45985</v>
      </c>
      <c r="H571" s="1">
        <v>45997</v>
      </c>
      <c r="I571" t="s">
        <v>19</v>
      </c>
      <c r="J571">
        <v>12</v>
      </c>
      <c r="K571">
        <v>15</v>
      </c>
      <c r="L571" t="s">
        <v>770</v>
      </c>
      <c r="M571" t="s">
        <v>55</v>
      </c>
      <c r="N571" t="s">
        <v>30</v>
      </c>
      <c r="O571">
        <f t="shared" si="48"/>
        <v>1</v>
      </c>
      <c r="P571" t="str">
        <f t="shared" si="49"/>
        <v>Valid</v>
      </c>
      <c r="Q571" t="str">
        <f>_xlfn.XLOOKUP(B571,Customers!$A:$A,Customers!$C:$C,"Not Found")</f>
        <v>East</v>
      </c>
      <c r="R571" t="str">
        <f t="shared" si="50"/>
        <v>North</v>
      </c>
      <c r="S571" t="str">
        <f t="shared" si="51"/>
        <v>Hospitalization</v>
      </c>
      <c r="T571" t="str">
        <f t="shared" si="52"/>
        <v>Within SLA</v>
      </c>
      <c r="U571">
        <f t="shared" si="53"/>
        <v>0</v>
      </c>
    </row>
    <row r="572" spans="1:21" x14ac:dyDescent="0.3">
      <c r="A572" t="s">
        <v>1669</v>
      </c>
      <c r="B572" t="s">
        <v>96</v>
      </c>
      <c r="C572" t="s">
        <v>1670</v>
      </c>
      <c r="D572" t="s">
        <v>102</v>
      </c>
      <c r="E572" t="s">
        <v>18</v>
      </c>
      <c r="F572">
        <v>392817.95</v>
      </c>
      <c r="G572" s="1">
        <v>45677</v>
      </c>
      <c r="H572" s="1">
        <v>45692</v>
      </c>
      <c r="I572" t="s">
        <v>19</v>
      </c>
      <c r="J572">
        <v>15</v>
      </c>
      <c r="K572">
        <v>20</v>
      </c>
      <c r="L572" t="s">
        <v>54</v>
      </c>
      <c r="M572" t="s">
        <v>29</v>
      </c>
      <c r="N572" t="s">
        <v>30</v>
      </c>
      <c r="O572">
        <f t="shared" si="48"/>
        <v>1</v>
      </c>
      <c r="P572" t="str">
        <f t="shared" si="49"/>
        <v>Valid</v>
      </c>
      <c r="Q572" t="str">
        <f>_xlfn.XLOOKUP(B572,Customers!$A:$A,Customers!$C:$C,"Not Found")</f>
        <v>North</v>
      </c>
      <c r="R572" t="str">
        <f t="shared" si="50"/>
        <v>South</v>
      </c>
      <c r="S572" t="str">
        <f t="shared" si="51"/>
        <v>Maturity</v>
      </c>
      <c r="T572" t="str">
        <f t="shared" si="52"/>
        <v>Within SLA</v>
      </c>
      <c r="U572">
        <f t="shared" si="53"/>
        <v>0</v>
      </c>
    </row>
    <row r="573" spans="1:21" x14ac:dyDescent="0.3">
      <c r="A573" t="s">
        <v>1671</v>
      </c>
      <c r="B573" t="s">
        <v>972</v>
      </c>
      <c r="C573" t="s">
        <v>1672</v>
      </c>
      <c r="D573" t="s">
        <v>17</v>
      </c>
      <c r="E573" t="s">
        <v>27</v>
      </c>
      <c r="F573">
        <v>75274.52</v>
      </c>
      <c r="G573" s="1">
        <v>45685</v>
      </c>
      <c r="I573" t="s">
        <v>40</v>
      </c>
      <c r="J573">
        <v>15</v>
      </c>
      <c r="K573">
        <v>10</v>
      </c>
      <c r="L573" t="s">
        <v>813</v>
      </c>
      <c r="M573" t="s">
        <v>21</v>
      </c>
      <c r="N573" t="s">
        <v>42</v>
      </c>
      <c r="O573">
        <f t="shared" si="48"/>
        <v>1</v>
      </c>
      <c r="P573" t="str">
        <f t="shared" si="49"/>
        <v>Valid</v>
      </c>
      <c r="Q573" t="str">
        <f>_xlfn.XLOOKUP(B573,Customers!$A:$A,Customers!$C:$C,"Not Found")</f>
        <v>North</v>
      </c>
      <c r="R573" t="str">
        <f t="shared" si="50"/>
        <v>West</v>
      </c>
      <c r="S573" t="str">
        <f t="shared" si="51"/>
        <v>Accident</v>
      </c>
      <c r="T573" t="str">
        <f t="shared" si="52"/>
        <v>SLA Breach</v>
      </c>
      <c r="U573">
        <f t="shared" si="53"/>
        <v>5</v>
      </c>
    </row>
    <row r="574" spans="1:21" x14ac:dyDescent="0.3">
      <c r="A574" t="s">
        <v>1673</v>
      </c>
      <c r="B574" t="s">
        <v>1674</v>
      </c>
      <c r="C574" t="s">
        <v>1675</v>
      </c>
      <c r="D574" t="s">
        <v>154</v>
      </c>
      <c r="E574" t="s">
        <v>173</v>
      </c>
      <c r="F574">
        <v>229777.21</v>
      </c>
      <c r="G574" s="1">
        <v>45936</v>
      </c>
      <c r="H574" s="1">
        <v>45949</v>
      </c>
      <c r="I574" t="s">
        <v>19</v>
      </c>
      <c r="J574">
        <v>13</v>
      </c>
      <c r="K574">
        <v>10</v>
      </c>
      <c r="L574" t="s">
        <v>548</v>
      </c>
      <c r="M574" t="s">
        <v>21</v>
      </c>
      <c r="N574" t="s">
        <v>30</v>
      </c>
      <c r="O574">
        <f t="shared" si="48"/>
        <v>1</v>
      </c>
      <c r="P574" t="str">
        <f t="shared" si="49"/>
        <v>Valid</v>
      </c>
      <c r="Q574" t="str">
        <f>_xlfn.XLOOKUP(B574,Customers!$A:$A,Customers!$C:$C,"Not Found")</f>
        <v>South</v>
      </c>
      <c r="R574" t="str">
        <f t="shared" si="50"/>
        <v>Central</v>
      </c>
      <c r="S574" t="str">
        <f t="shared" si="51"/>
        <v>Vehicle Damage</v>
      </c>
      <c r="T574" t="str">
        <f t="shared" si="52"/>
        <v>SLA Breach</v>
      </c>
      <c r="U574">
        <f t="shared" si="53"/>
        <v>3</v>
      </c>
    </row>
    <row r="575" spans="1:21" x14ac:dyDescent="0.3">
      <c r="A575" t="s">
        <v>1676</v>
      </c>
      <c r="B575" t="s">
        <v>1677</v>
      </c>
      <c r="C575" t="s">
        <v>1678</v>
      </c>
      <c r="D575" t="s">
        <v>69</v>
      </c>
      <c r="E575" t="s">
        <v>27</v>
      </c>
      <c r="F575">
        <v>93100.19</v>
      </c>
      <c r="G575" s="1">
        <v>45967</v>
      </c>
      <c r="I575" t="s">
        <v>64</v>
      </c>
      <c r="J575">
        <v>16</v>
      </c>
      <c r="K575">
        <v>12</v>
      </c>
      <c r="L575" t="s">
        <v>323</v>
      </c>
      <c r="M575" t="s">
        <v>49</v>
      </c>
      <c r="N575" t="s">
        <v>42</v>
      </c>
      <c r="O575">
        <f t="shared" si="48"/>
        <v>1</v>
      </c>
      <c r="P575" t="str">
        <f t="shared" si="49"/>
        <v>Valid</v>
      </c>
      <c r="Q575" t="str">
        <f>_xlfn.XLOOKUP(B575,Customers!$A:$A,Customers!$C:$C,"Not Found")</f>
        <v>North</v>
      </c>
      <c r="R575" t="str">
        <f t="shared" si="50"/>
        <v>West</v>
      </c>
      <c r="S575" t="str">
        <f t="shared" si="51"/>
        <v>Property Damage</v>
      </c>
      <c r="T575" t="str">
        <f t="shared" si="52"/>
        <v>SLA Breach</v>
      </c>
      <c r="U575">
        <f t="shared" si="53"/>
        <v>4</v>
      </c>
    </row>
    <row r="576" spans="1:21" x14ac:dyDescent="0.3">
      <c r="A576" t="s">
        <v>1679</v>
      </c>
      <c r="B576" t="s">
        <v>1680</v>
      </c>
      <c r="C576" t="s">
        <v>1681</v>
      </c>
      <c r="D576" t="s">
        <v>34</v>
      </c>
      <c r="E576" t="s">
        <v>39</v>
      </c>
      <c r="F576">
        <v>556956.54</v>
      </c>
      <c r="G576" s="1">
        <v>45743</v>
      </c>
      <c r="H576" s="1">
        <v>45764</v>
      </c>
      <c r="I576" t="s">
        <v>19</v>
      </c>
      <c r="J576">
        <v>21</v>
      </c>
      <c r="K576">
        <v>20</v>
      </c>
      <c r="L576" t="s">
        <v>282</v>
      </c>
      <c r="M576" t="s">
        <v>29</v>
      </c>
      <c r="N576" t="s">
        <v>22</v>
      </c>
      <c r="O576">
        <f t="shared" si="48"/>
        <v>1</v>
      </c>
      <c r="P576" t="str">
        <f t="shared" si="49"/>
        <v>Valid</v>
      </c>
      <c r="Q576" t="str">
        <f>_xlfn.XLOOKUP(B576,Customers!$A:$A,Customers!$C:$C,"Not Found")</f>
        <v>South</v>
      </c>
      <c r="R576" t="str">
        <f t="shared" si="50"/>
        <v>North</v>
      </c>
      <c r="S576" t="str">
        <f t="shared" si="51"/>
        <v>Death Benefit</v>
      </c>
      <c r="T576" t="str">
        <f t="shared" si="52"/>
        <v>SLA Breach</v>
      </c>
      <c r="U576">
        <f t="shared" si="53"/>
        <v>1</v>
      </c>
    </row>
    <row r="577" spans="1:21" x14ac:dyDescent="0.3">
      <c r="A577" t="s">
        <v>1682</v>
      </c>
      <c r="B577" t="s">
        <v>1683</v>
      </c>
      <c r="C577" t="s">
        <v>1684</v>
      </c>
      <c r="D577" t="s">
        <v>69</v>
      </c>
      <c r="E577" t="s">
        <v>18</v>
      </c>
      <c r="F577">
        <v>28465.57</v>
      </c>
      <c r="G577" s="1">
        <v>45689</v>
      </c>
      <c r="H577" s="1">
        <v>45702</v>
      </c>
      <c r="I577" t="s">
        <v>19</v>
      </c>
      <c r="J577">
        <v>13</v>
      </c>
      <c r="K577">
        <v>12</v>
      </c>
      <c r="L577" t="s">
        <v>349</v>
      </c>
      <c r="M577" t="s">
        <v>49</v>
      </c>
      <c r="N577" t="s">
        <v>30</v>
      </c>
      <c r="O577">
        <f t="shared" si="48"/>
        <v>1</v>
      </c>
      <c r="P577" t="str">
        <f t="shared" si="49"/>
        <v>Valid</v>
      </c>
      <c r="Q577" t="str">
        <f>_xlfn.XLOOKUP(B577,Customers!$A:$A,Customers!$C:$C,"Not Found")</f>
        <v>North</v>
      </c>
      <c r="R577" t="str">
        <f t="shared" si="50"/>
        <v>South</v>
      </c>
      <c r="S577" t="str">
        <f t="shared" si="51"/>
        <v>Property Damage</v>
      </c>
      <c r="T577" t="str">
        <f t="shared" si="52"/>
        <v>SLA Breach</v>
      </c>
      <c r="U577">
        <f t="shared" si="53"/>
        <v>1</v>
      </c>
    </row>
    <row r="578" spans="1:21" x14ac:dyDescent="0.3">
      <c r="A578" t="s">
        <v>1685</v>
      </c>
      <c r="B578" t="s">
        <v>318</v>
      </c>
      <c r="C578" t="s">
        <v>319</v>
      </c>
      <c r="D578" t="s">
        <v>111</v>
      </c>
      <c r="E578" t="s">
        <v>27</v>
      </c>
      <c r="F578">
        <v>121405.49</v>
      </c>
      <c r="G578" s="1">
        <v>45974</v>
      </c>
      <c r="H578" s="1">
        <v>45984</v>
      </c>
      <c r="I578" t="s">
        <v>19</v>
      </c>
      <c r="J578">
        <v>10</v>
      </c>
      <c r="K578">
        <v>12</v>
      </c>
      <c r="L578" t="s">
        <v>404</v>
      </c>
      <c r="M578" t="s">
        <v>49</v>
      </c>
      <c r="N578" t="s">
        <v>30</v>
      </c>
      <c r="O578">
        <f t="shared" ref="O578:O641" si="54">COUNTIF($A:$A,A578)</f>
        <v>1</v>
      </c>
      <c r="P578" t="str">
        <f t="shared" ref="P578:P641" si="55">IF(F578="","Missing Amount","Valid")</f>
        <v>Valid</v>
      </c>
      <c r="Q578" t="str">
        <f>_xlfn.XLOOKUP(B578,Customers!$A:$A,Customers!$C:$C,"Not Found")</f>
        <v>North</v>
      </c>
      <c r="R578" t="str">
        <f t="shared" ref="R578:R641" si="56">IF(E578="",Q578,E578)</f>
        <v>West</v>
      </c>
      <c r="S578" t="str">
        <f t="shared" ref="S578:S641" si="57">IF(D578="Hospitalisation","Hospitalization",IF(D578="Medical Emerg.","Medical Emergency",IF(D578="Property dmg","Property Damage",IF(D578="Vehicle dmg","Vehicle Damage",D578))))</f>
        <v>Fire</v>
      </c>
      <c r="T578" t="str">
        <f t="shared" ref="T578:T641" si="58">IF(J578&gt;K578,"SLA Breach","Within SLA")</f>
        <v>Within SLA</v>
      </c>
      <c r="U578">
        <f t="shared" ref="U578:U641" si="59">IF(J578&gt;K578,J578-K578,0)</f>
        <v>0</v>
      </c>
    </row>
    <row r="579" spans="1:21" x14ac:dyDescent="0.3">
      <c r="A579" t="s">
        <v>1686</v>
      </c>
      <c r="B579" t="s">
        <v>1687</v>
      </c>
      <c r="C579" t="s">
        <v>1688</v>
      </c>
      <c r="D579" t="s">
        <v>46</v>
      </c>
      <c r="E579" t="s">
        <v>18</v>
      </c>
      <c r="F579">
        <v>62496.13</v>
      </c>
      <c r="G579" s="1">
        <v>45927</v>
      </c>
      <c r="H579" s="1">
        <v>45932</v>
      </c>
      <c r="I579" t="s">
        <v>19</v>
      </c>
      <c r="J579">
        <v>5</v>
      </c>
      <c r="K579">
        <v>12</v>
      </c>
      <c r="L579" t="s">
        <v>183</v>
      </c>
      <c r="M579" t="s">
        <v>49</v>
      </c>
      <c r="N579" t="s">
        <v>30</v>
      </c>
      <c r="O579">
        <f t="shared" si="54"/>
        <v>1</v>
      </c>
      <c r="P579" t="str">
        <f t="shared" si="55"/>
        <v>Valid</v>
      </c>
      <c r="Q579" t="str">
        <f>_xlfn.XLOOKUP(B579,Customers!$A:$A,Customers!$C:$C,"Not Found")</f>
        <v>West</v>
      </c>
      <c r="R579" t="str">
        <f t="shared" si="56"/>
        <v>South</v>
      </c>
      <c r="S579" t="str">
        <f t="shared" si="57"/>
        <v>Theft</v>
      </c>
      <c r="T579" t="str">
        <f t="shared" si="58"/>
        <v>Within SLA</v>
      </c>
      <c r="U579">
        <f t="shared" si="59"/>
        <v>0</v>
      </c>
    </row>
    <row r="580" spans="1:21" x14ac:dyDescent="0.3">
      <c r="A580" t="s">
        <v>1689</v>
      </c>
      <c r="B580" t="s">
        <v>1690</v>
      </c>
      <c r="C580" t="s">
        <v>1691</v>
      </c>
      <c r="D580" t="s">
        <v>17</v>
      </c>
      <c r="E580" t="s">
        <v>27</v>
      </c>
      <c r="F580">
        <v>95522.82</v>
      </c>
      <c r="G580" s="1">
        <v>45900</v>
      </c>
      <c r="H580" s="1">
        <v>45906</v>
      </c>
      <c r="I580" t="s">
        <v>19</v>
      </c>
      <c r="J580">
        <v>6</v>
      </c>
      <c r="K580">
        <v>10</v>
      </c>
      <c r="L580" t="s">
        <v>87</v>
      </c>
      <c r="M580" t="s">
        <v>21</v>
      </c>
      <c r="N580" t="s">
        <v>30</v>
      </c>
      <c r="O580">
        <f t="shared" si="54"/>
        <v>1</v>
      </c>
      <c r="P580" t="str">
        <f t="shared" si="55"/>
        <v>Valid</v>
      </c>
      <c r="Q580" t="str">
        <f>_xlfn.XLOOKUP(B580,Customers!$A:$A,Customers!$C:$C,"Not Found")</f>
        <v>West</v>
      </c>
      <c r="R580" t="str">
        <f t="shared" si="56"/>
        <v>West</v>
      </c>
      <c r="S580" t="str">
        <f t="shared" si="57"/>
        <v>Accident</v>
      </c>
      <c r="T580" t="str">
        <f t="shared" si="58"/>
        <v>Within SLA</v>
      </c>
      <c r="U580">
        <f t="shared" si="59"/>
        <v>0</v>
      </c>
    </row>
    <row r="581" spans="1:21" x14ac:dyDescent="0.3">
      <c r="A581" t="s">
        <v>1692</v>
      </c>
      <c r="B581" t="s">
        <v>1693</v>
      </c>
      <c r="C581" t="s">
        <v>1694</v>
      </c>
      <c r="D581" t="s">
        <v>216</v>
      </c>
      <c r="E581" t="s">
        <v>74</v>
      </c>
      <c r="F581">
        <v>179650.12</v>
      </c>
      <c r="G581" s="1">
        <v>45918</v>
      </c>
      <c r="H581" s="1">
        <v>45941</v>
      </c>
      <c r="I581" t="s">
        <v>19</v>
      </c>
      <c r="J581">
        <v>23</v>
      </c>
      <c r="K581">
        <v>15</v>
      </c>
      <c r="L581" t="s">
        <v>83</v>
      </c>
      <c r="M581" t="s">
        <v>55</v>
      </c>
      <c r="N581" t="s">
        <v>30</v>
      </c>
      <c r="O581">
        <f t="shared" si="54"/>
        <v>1</v>
      </c>
      <c r="P581" t="str">
        <f t="shared" si="55"/>
        <v>Valid</v>
      </c>
      <c r="Q581" t="str">
        <f>_xlfn.XLOOKUP(B581,Customers!$A:$A,Customers!$C:$C,"Not Found")</f>
        <v>South</v>
      </c>
      <c r="R581" t="str">
        <f t="shared" si="56"/>
        <v>East</v>
      </c>
      <c r="S581" t="str">
        <f t="shared" si="57"/>
        <v>Outpatient</v>
      </c>
      <c r="T581" t="str">
        <f t="shared" si="58"/>
        <v>SLA Breach</v>
      </c>
      <c r="U581">
        <f t="shared" si="59"/>
        <v>8</v>
      </c>
    </row>
    <row r="582" spans="1:21" x14ac:dyDescent="0.3">
      <c r="A582" t="s">
        <v>1695</v>
      </c>
      <c r="B582" t="s">
        <v>543</v>
      </c>
      <c r="C582" t="s">
        <v>544</v>
      </c>
      <c r="D582" t="s">
        <v>17</v>
      </c>
      <c r="E582" t="s">
        <v>173</v>
      </c>
      <c r="F582">
        <v>44010.31</v>
      </c>
      <c r="G582" s="1">
        <v>45974</v>
      </c>
      <c r="H582" s="1">
        <v>45990</v>
      </c>
      <c r="I582" t="s">
        <v>19</v>
      </c>
      <c r="J582">
        <v>16</v>
      </c>
      <c r="K582">
        <v>10</v>
      </c>
      <c r="L582" t="s">
        <v>630</v>
      </c>
      <c r="M582" t="s">
        <v>21</v>
      </c>
      <c r="N582" t="s">
        <v>30</v>
      </c>
      <c r="O582">
        <f t="shared" si="54"/>
        <v>1</v>
      </c>
      <c r="P582" t="str">
        <f t="shared" si="55"/>
        <v>Valid</v>
      </c>
      <c r="Q582" t="str">
        <f>_xlfn.XLOOKUP(B582,Customers!$A:$A,Customers!$C:$C,"Not Found")</f>
        <v>West</v>
      </c>
      <c r="R582" t="str">
        <f t="shared" si="56"/>
        <v>Central</v>
      </c>
      <c r="S582" t="str">
        <f t="shared" si="57"/>
        <v>Accident</v>
      </c>
      <c r="T582" t="str">
        <f t="shared" si="58"/>
        <v>SLA Breach</v>
      </c>
      <c r="U582">
        <f t="shared" si="59"/>
        <v>6</v>
      </c>
    </row>
    <row r="583" spans="1:21" x14ac:dyDescent="0.3">
      <c r="A583" t="s">
        <v>1696</v>
      </c>
      <c r="B583" t="s">
        <v>206</v>
      </c>
      <c r="C583" t="s">
        <v>207</v>
      </c>
      <c r="D583" t="s">
        <v>69</v>
      </c>
      <c r="E583" t="s">
        <v>18</v>
      </c>
      <c r="F583">
        <v>156311.76</v>
      </c>
      <c r="G583" s="1">
        <v>45878</v>
      </c>
      <c r="I583" t="s">
        <v>40</v>
      </c>
      <c r="J583">
        <v>4</v>
      </c>
      <c r="K583">
        <v>12</v>
      </c>
      <c r="L583" t="s">
        <v>580</v>
      </c>
      <c r="M583" t="s">
        <v>49</v>
      </c>
      <c r="N583" t="s">
        <v>30</v>
      </c>
      <c r="O583">
        <f t="shared" si="54"/>
        <v>1</v>
      </c>
      <c r="P583" t="str">
        <f t="shared" si="55"/>
        <v>Valid</v>
      </c>
      <c r="Q583" t="str">
        <f>_xlfn.XLOOKUP(B583,Customers!$A:$A,Customers!$C:$C,"Not Found")</f>
        <v>South</v>
      </c>
      <c r="R583" t="str">
        <f t="shared" si="56"/>
        <v>South</v>
      </c>
      <c r="S583" t="str">
        <f t="shared" si="57"/>
        <v>Property Damage</v>
      </c>
      <c r="T583" t="str">
        <f t="shared" si="58"/>
        <v>Within SLA</v>
      </c>
      <c r="U583">
        <f t="shared" si="59"/>
        <v>0</v>
      </c>
    </row>
    <row r="584" spans="1:21" x14ac:dyDescent="0.3">
      <c r="A584" t="s">
        <v>1697</v>
      </c>
      <c r="B584" t="s">
        <v>1698</v>
      </c>
      <c r="C584" t="s">
        <v>1699</v>
      </c>
      <c r="D584" t="s">
        <v>53</v>
      </c>
      <c r="E584" t="s">
        <v>173</v>
      </c>
      <c r="F584">
        <v>67400.759999999995</v>
      </c>
      <c r="G584" s="1">
        <v>45691</v>
      </c>
      <c r="H584" s="1">
        <v>45711</v>
      </c>
      <c r="I584" t="s">
        <v>19</v>
      </c>
      <c r="J584">
        <v>20</v>
      </c>
      <c r="K584">
        <v>15</v>
      </c>
      <c r="L584" t="s">
        <v>223</v>
      </c>
      <c r="M584" t="s">
        <v>55</v>
      </c>
      <c r="N584" t="s">
        <v>30</v>
      </c>
      <c r="O584">
        <f t="shared" si="54"/>
        <v>1</v>
      </c>
      <c r="P584" t="str">
        <f t="shared" si="55"/>
        <v>Valid</v>
      </c>
      <c r="Q584" t="str">
        <f>_xlfn.XLOOKUP(B584,Customers!$A:$A,Customers!$C:$C,"Not Found")</f>
        <v>Central</v>
      </c>
      <c r="R584" t="str">
        <f t="shared" si="56"/>
        <v>Central</v>
      </c>
      <c r="S584" t="str">
        <f t="shared" si="57"/>
        <v>Hospitalization</v>
      </c>
      <c r="T584" t="str">
        <f t="shared" si="58"/>
        <v>SLA Breach</v>
      </c>
      <c r="U584">
        <f t="shared" si="59"/>
        <v>5</v>
      </c>
    </row>
    <row r="585" spans="1:21" x14ac:dyDescent="0.3">
      <c r="A585" t="s">
        <v>1700</v>
      </c>
      <c r="B585" t="s">
        <v>1701</v>
      </c>
      <c r="C585" t="s">
        <v>1702</v>
      </c>
      <c r="D585" t="s">
        <v>154</v>
      </c>
      <c r="E585" t="s">
        <v>18</v>
      </c>
      <c r="F585">
        <v>67029.87</v>
      </c>
      <c r="G585" s="1">
        <v>45919</v>
      </c>
      <c r="H585" s="1">
        <v>45924</v>
      </c>
      <c r="I585" t="s">
        <v>19</v>
      </c>
      <c r="J585">
        <v>5</v>
      </c>
      <c r="K585">
        <v>10</v>
      </c>
      <c r="L585" t="s">
        <v>159</v>
      </c>
      <c r="M585" t="s">
        <v>21</v>
      </c>
      <c r="N585" t="s">
        <v>30</v>
      </c>
      <c r="O585">
        <f t="shared" si="54"/>
        <v>1</v>
      </c>
      <c r="P585" t="str">
        <f t="shared" si="55"/>
        <v>Valid</v>
      </c>
      <c r="Q585" t="str">
        <f>_xlfn.XLOOKUP(B585,Customers!$A:$A,Customers!$C:$C,"Not Found")</f>
        <v>East</v>
      </c>
      <c r="R585" t="str">
        <f t="shared" si="56"/>
        <v>South</v>
      </c>
      <c r="S585" t="str">
        <f t="shared" si="57"/>
        <v>Vehicle Damage</v>
      </c>
      <c r="T585" t="str">
        <f t="shared" si="58"/>
        <v>Within SLA</v>
      </c>
      <c r="U585">
        <f t="shared" si="59"/>
        <v>0</v>
      </c>
    </row>
    <row r="586" spans="1:21" x14ac:dyDescent="0.3">
      <c r="A586" t="s">
        <v>1703</v>
      </c>
      <c r="B586" t="s">
        <v>905</v>
      </c>
      <c r="C586" t="s">
        <v>906</v>
      </c>
      <c r="D586" t="s">
        <v>46</v>
      </c>
      <c r="E586" t="s">
        <v>27</v>
      </c>
      <c r="F586">
        <v>84923.76</v>
      </c>
      <c r="G586" s="1">
        <v>45686</v>
      </c>
      <c r="H586" s="1">
        <v>45704</v>
      </c>
      <c r="I586" t="s">
        <v>19</v>
      </c>
      <c r="J586">
        <v>18</v>
      </c>
      <c r="K586">
        <v>10</v>
      </c>
      <c r="L586" t="s">
        <v>610</v>
      </c>
      <c r="M586" t="s">
        <v>21</v>
      </c>
      <c r="N586" t="s">
        <v>42</v>
      </c>
      <c r="O586">
        <f t="shared" si="54"/>
        <v>1</v>
      </c>
      <c r="P586" t="str">
        <f t="shared" si="55"/>
        <v>Valid</v>
      </c>
      <c r="Q586" t="str">
        <f>_xlfn.XLOOKUP(B586,Customers!$A:$A,Customers!$C:$C,"Not Found")</f>
        <v>East</v>
      </c>
      <c r="R586" t="str">
        <f t="shared" si="56"/>
        <v>West</v>
      </c>
      <c r="S586" t="str">
        <f t="shared" si="57"/>
        <v>Theft</v>
      </c>
      <c r="T586" t="str">
        <f t="shared" si="58"/>
        <v>SLA Breach</v>
      </c>
      <c r="U586">
        <f t="shared" si="59"/>
        <v>8</v>
      </c>
    </row>
    <row r="587" spans="1:21" x14ac:dyDescent="0.3">
      <c r="A587" t="s">
        <v>1704</v>
      </c>
      <c r="B587" t="s">
        <v>1705</v>
      </c>
      <c r="C587" t="s">
        <v>1706</v>
      </c>
      <c r="D587" t="s">
        <v>46</v>
      </c>
      <c r="E587" t="s">
        <v>39</v>
      </c>
      <c r="F587">
        <v>33845.18</v>
      </c>
      <c r="G587" s="1">
        <v>45687</v>
      </c>
      <c r="H587" s="1">
        <v>45707</v>
      </c>
      <c r="I587" t="s">
        <v>19</v>
      </c>
      <c r="J587">
        <v>20</v>
      </c>
      <c r="K587">
        <v>10</v>
      </c>
      <c r="L587" t="s">
        <v>48</v>
      </c>
      <c r="M587" t="s">
        <v>21</v>
      </c>
      <c r="N587" t="s">
        <v>30</v>
      </c>
      <c r="O587">
        <f t="shared" si="54"/>
        <v>1</v>
      </c>
      <c r="P587" t="str">
        <f t="shared" si="55"/>
        <v>Valid</v>
      </c>
      <c r="Q587" t="str">
        <f>_xlfn.XLOOKUP(B587,Customers!$A:$A,Customers!$C:$C,"Not Found")</f>
        <v>North</v>
      </c>
      <c r="R587" t="str">
        <f t="shared" si="56"/>
        <v>North</v>
      </c>
      <c r="S587" t="str">
        <f t="shared" si="57"/>
        <v>Theft</v>
      </c>
      <c r="T587" t="str">
        <f t="shared" si="58"/>
        <v>SLA Breach</v>
      </c>
      <c r="U587">
        <f t="shared" si="59"/>
        <v>10</v>
      </c>
    </row>
    <row r="588" spans="1:21" x14ac:dyDescent="0.3">
      <c r="A588" t="s">
        <v>1707</v>
      </c>
      <c r="B588" t="s">
        <v>1708</v>
      </c>
      <c r="C588" t="s">
        <v>1709</v>
      </c>
      <c r="D588" t="s">
        <v>182</v>
      </c>
      <c r="E588" t="s">
        <v>74</v>
      </c>
      <c r="F588">
        <v>15670.77</v>
      </c>
      <c r="G588" s="1">
        <v>45819</v>
      </c>
      <c r="H588" s="1">
        <v>45829</v>
      </c>
      <c r="I588" t="s">
        <v>19</v>
      </c>
      <c r="J588">
        <v>10</v>
      </c>
      <c r="K588">
        <v>7</v>
      </c>
      <c r="L588" t="s">
        <v>242</v>
      </c>
      <c r="M588" t="s">
        <v>94</v>
      </c>
      <c r="N588" t="s">
        <v>42</v>
      </c>
      <c r="O588">
        <f t="shared" si="54"/>
        <v>1</v>
      </c>
      <c r="P588" t="str">
        <f t="shared" si="55"/>
        <v>Valid</v>
      </c>
      <c r="Q588" t="str">
        <f>_xlfn.XLOOKUP(B588,Customers!$A:$A,Customers!$C:$C,"Not Found")</f>
        <v>South</v>
      </c>
      <c r="R588" t="str">
        <f t="shared" si="56"/>
        <v>East</v>
      </c>
      <c r="S588" t="str">
        <f t="shared" si="57"/>
        <v>Trip Cancellation</v>
      </c>
      <c r="T588" t="str">
        <f t="shared" si="58"/>
        <v>SLA Breach</v>
      </c>
      <c r="U588">
        <f t="shared" si="59"/>
        <v>3</v>
      </c>
    </row>
    <row r="589" spans="1:21" x14ac:dyDescent="0.3">
      <c r="A589" t="s">
        <v>1710</v>
      </c>
      <c r="B589" t="s">
        <v>1711</v>
      </c>
      <c r="C589" t="s">
        <v>1712</v>
      </c>
      <c r="D589" t="s">
        <v>17</v>
      </c>
      <c r="E589" t="s">
        <v>18</v>
      </c>
      <c r="F589">
        <v>114217.89</v>
      </c>
      <c r="G589" s="1">
        <v>45782</v>
      </c>
      <c r="H589" s="1">
        <v>45799</v>
      </c>
      <c r="I589" t="s">
        <v>19</v>
      </c>
      <c r="J589">
        <v>17</v>
      </c>
      <c r="K589">
        <v>10</v>
      </c>
      <c r="L589" t="s">
        <v>770</v>
      </c>
      <c r="M589" t="s">
        <v>21</v>
      </c>
      <c r="N589" t="s">
        <v>42</v>
      </c>
      <c r="O589">
        <f t="shared" si="54"/>
        <v>1</v>
      </c>
      <c r="P589" t="str">
        <f t="shared" si="55"/>
        <v>Valid</v>
      </c>
      <c r="Q589" t="str">
        <f>_xlfn.XLOOKUP(B589,Customers!$A:$A,Customers!$C:$C,"Not Found")</f>
        <v>South</v>
      </c>
      <c r="R589" t="str">
        <f t="shared" si="56"/>
        <v>South</v>
      </c>
      <c r="S589" t="str">
        <f t="shared" si="57"/>
        <v>Accident</v>
      </c>
      <c r="T589" t="str">
        <f t="shared" si="58"/>
        <v>SLA Breach</v>
      </c>
      <c r="U589">
        <f t="shared" si="59"/>
        <v>7</v>
      </c>
    </row>
    <row r="590" spans="1:21" x14ac:dyDescent="0.3">
      <c r="A590" t="s">
        <v>1713</v>
      </c>
      <c r="B590" t="s">
        <v>1714</v>
      </c>
      <c r="C590" t="s">
        <v>1715</v>
      </c>
      <c r="D590" t="s">
        <v>46</v>
      </c>
      <c r="E590" t="s">
        <v>39</v>
      </c>
      <c r="F590">
        <v>70823.59</v>
      </c>
      <c r="G590" s="1">
        <v>45847</v>
      </c>
      <c r="H590" s="1">
        <v>45856</v>
      </c>
      <c r="I590" t="s">
        <v>19</v>
      </c>
      <c r="J590">
        <v>9</v>
      </c>
      <c r="K590">
        <v>12</v>
      </c>
      <c r="L590" t="s">
        <v>296</v>
      </c>
      <c r="M590" t="s">
        <v>49</v>
      </c>
      <c r="N590" t="s">
        <v>30</v>
      </c>
      <c r="O590">
        <f t="shared" si="54"/>
        <v>1</v>
      </c>
      <c r="P590" t="str">
        <f t="shared" si="55"/>
        <v>Valid</v>
      </c>
      <c r="Q590" t="str">
        <f>_xlfn.XLOOKUP(B590,Customers!$A:$A,Customers!$C:$C,"Not Found")</f>
        <v>North</v>
      </c>
      <c r="R590" t="str">
        <f t="shared" si="56"/>
        <v>North</v>
      </c>
      <c r="S590" t="str">
        <f t="shared" si="57"/>
        <v>Theft</v>
      </c>
      <c r="T590" t="str">
        <f t="shared" si="58"/>
        <v>Within SLA</v>
      </c>
      <c r="U590">
        <f t="shared" si="59"/>
        <v>0</v>
      </c>
    </row>
    <row r="591" spans="1:21" x14ac:dyDescent="0.3">
      <c r="A591" t="s">
        <v>1716</v>
      </c>
      <c r="B591" t="s">
        <v>1717</v>
      </c>
      <c r="C591" t="s">
        <v>1718</v>
      </c>
      <c r="D591" t="s">
        <v>102</v>
      </c>
      <c r="E591" t="s">
        <v>18</v>
      </c>
      <c r="F591">
        <v>689233.47</v>
      </c>
      <c r="G591" s="1">
        <v>45770</v>
      </c>
      <c r="I591" t="s">
        <v>40</v>
      </c>
      <c r="J591">
        <v>27</v>
      </c>
      <c r="K591">
        <v>20</v>
      </c>
      <c r="L591" t="s">
        <v>223</v>
      </c>
      <c r="M591" t="s">
        <v>29</v>
      </c>
      <c r="N591" t="s">
        <v>42</v>
      </c>
      <c r="O591">
        <f t="shared" si="54"/>
        <v>1</v>
      </c>
      <c r="P591" t="str">
        <f t="shared" si="55"/>
        <v>Valid</v>
      </c>
      <c r="Q591" t="str">
        <f>_xlfn.XLOOKUP(B591,Customers!$A:$A,Customers!$C:$C,"Not Found")</f>
        <v>South</v>
      </c>
      <c r="R591" t="str">
        <f t="shared" si="56"/>
        <v>South</v>
      </c>
      <c r="S591" t="str">
        <f t="shared" si="57"/>
        <v>Maturity</v>
      </c>
      <c r="T591" t="str">
        <f t="shared" si="58"/>
        <v>SLA Breach</v>
      </c>
      <c r="U591">
        <f t="shared" si="59"/>
        <v>7</v>
      </c>
    </row>
    <row r="592" spans="1:21" x14ac:dyDescent="0.3">
      <c r="A592" t="s">
        <v>1719</v>
      </c>
      <c r="B592" t="s">
        <v>1720</v>
      </c>
      <c r="C592" t="s">
        <v>1721</v>
      </c>
      <c r="D592" t="s">
        <v>17</v>
      </c>
      <c r="E592" t="s">
        <v>39</v>
      </c>
      <c r="F592">
        <v>20503.28</v>
      </c>
      <c r="G592" s="1">
        <v>45940</v>
      </c>
      <c r="H592" s="1">
        <v>45947</v>
      </c>
      <c r="I592" t="s">
        <v>19</v>
      </c>
      <c r="J592">
        <v>7</v>
      </c>
      <c r="K592">
        <v>10</v>
      </c>
      <c r="L592" t="s">
        <v>242</v>
      </c>
      <c r="M592" t="s">
        <v>21</v>
      </c>
      <c r="N592" t="s">
        <v>30</v>
      </c>
      <c r="O592">
        <f t="shared" si="54"/>
        <v>1</v>
      </c>
      <c r="P592" t="str">
        <f t="shared" si="55"/>
        <v>Valid</v>
      </c>
      <c r="Q592" t="str">
        <f>_xlfn.XLOOKUP(B592,Customers!$A:$A,Customers!$C:$C,"Not Found")</f>
        <v>East</v>
      </c>
      <c r="R592" t="str">
        <f t="shared" si="56"/>
        <v>North</v>
      </c>
      <c r="S592" t="str">
        <f t="shared" si="57"/>
        <v>Accident</v>
      </c>
      <c r="T592" t="str">
        <f t="shared" si="58"/>
        <v>Within SLA</v>
      </c>
      <c r="U592">
        <f t="shared" si="59"/>
        <v>0</v>
      </c>
    </row>
    <row r="593" spans="1:21" x14ac:dyDescent="0.3">
      <c r="A593" t="s">
        <v>1722</v>
      </c>
      <c r="B593" t="s">
        <v>847</v>
      </c>
      <c r="C593" t="s">
        <v>1723</v>
      </c>
      <c r="D593" t="s">
        <v>46</v>
      </c>
      <c r="E593" t="s">
        <v>173</v>
      </c>
      <c r="F593">
        <v>119385.99</v>
      </c>
      <c r="G593" s="1">
        <v>45985</v>
      </c>
      <c r="I593" t="s">
        <v>40</v>
      </c>
      <c r="J593">
        <v>8</v>
      </c>
      <c r="K593">
        <v>10</v>
      </c>
      <c r="L593" t="s">
        <v>103</v>
      </c>
      <c r="M593" t="s">
        <v>21</v>
      </c>
      <c r="N593" t="s">
        <v>42</v>
      </c>
      <c r="O593">
        <f t="shared" si="54"/>
        <v>1</v>
      </c>
      <c r="P593" t="str">
        <f t="shared" si="55"/>
        <v>Valid</v>
      </c>
      <c r="Q593" t="str">
        <f>_xlfn.XLOOKUP(B593,Customers!$A:$A,Customers!$C:$C,"Not Found")</f>
        <v>North</v>
      </c>
      <c r="R593" t="str">
        <f t="shared" si="56"/>
        <v>Central</v>
      </c>
      <c r="S593" t="str">
        <f t="shared" si="57"/>
        <v>Theft</v>
      </c>
      <c r="T593" t="str">
        <f t="shared" si="58"/>
        <v>Within SLA</v>
      </c>
      <c r="U593">
        <f t="shared" si="59"/>
        <v>0</v>
      </c>
    </row>
    <row r="594" spans="1:21" x14ac:dyDescent="0.3">
      <c r="A594" t="s">
        <v>1724</v>
      </c>
      <c r="B594" t="s">
        <v>1725</v>
      </c>
      <c r="C594" t="s">
        <v>1726</v>
      </c>
      <c r="D594" t="s">
        <v>102</v>
      </c>
      <c r="E594" t="s">
        <v>27</v>
      </c>
      <c r="F594">
        <v>301611.67</v>
      </c>
      <c r="G594" s="1">
        <v>45980</v>
      </c>
      <c r="H594" s="1">
        <v>45995</v>
      </c>
      <c r="I594" t="s">
        <v>19</v>
      </c>
      <c r="J594">
        <v>15</v>
      </c>
      <c r="K594">
        <v>20</v>
      </c>
      <c r="L594" t="s">
        <v>178</v>
      </c>
      <c r="M594" t="s">
        <v>29</v>
      </c>
      <c r="N594" t="s">
        <v>30</v>
      </c>
      <c r="O594">
        <f t="shared" si="54"/>
        <v>1</v>
      </c>
      <c r="P594" t="str">
        <f t="shared" si="55"/>
        <v>Valid</v>
      </c>
      <c r="Q594" t="str">
        <f>_xlfn.XLOOKUP(B594,Customers!$A:$A,Customers!$C:$C,"Not Found")</f>
        <v>North</v>
      </c>
      <c r="R594" t="str">
        <f t="shared" si="56"/>
        <v>West</v>
      </c>
      <c r="S594" t="str">
        <f t="shared" si="57"/>
        <v>Maturity</v>
      </c>
      <c r="T594" t="str">
        <f t="shared" si="58"/>
        <v>Within SLA</v>
      </c>
      <c r="U594">
        <f t="shared" si="59"/>
        <v>0</v>
      </c>
    </row>
    <row r="595" spans="1:21" x14ac:dyDescent="0.3">
      <c r="A595" t="s">
        <v>1727</v>
      </c>
      <c r="B595" t="s">
        <v>1467</v>
      </c>
      <c r="C595" t="s">
        <v>1728</v>
      </c>
      <c r="D595" t="s">
        <v>216</v>
      </c>
      <c r="E595" t="s">
        <v>27</v>
      </c>
      <c r="F595">
        <v>79984.320000000007</v>
      </c>
      <c r="G595" s="1">
        <v>45815</v>
      </c>
      <c r="I595" t="s">
        <v>40</v>
      </c>
      <c r="J595">
        <v>12</v>
      </c>
      <c r="K595">
        <v>15</v>
      </c>
      <c r="L595" t="s">
        <v>87</v>
      </c>
      <c r="M595" t="s">
        <v>55</v>
      </c>
      <c r="N595" t="s">
        <v>30</v>
      </c>
      <c r="O595">
        <f t="shared" si="54"/>
        <v>1</v>
      </c>
      <c r="P595" t="str">
        <f t="shared" si="55"/>
        <v>Valid</v>
      </c>
      <c r="Q595" t="str">
        <f>_xlfn.XLOOKUP(B595,Customers!$A:$A,Customers!$C:$C,"Not Found")</f>
        <v>West</v>
      </c>
      <c r="R595" t="str">
        <f t="shared" si="56"/>
        <v>West</v>
      </c>
      <c r="S595" t="str">
        <f t="shared" si="57"/>
        <v>Outpatient</v>
      </c>
      <c r="T595" t="str">
        <f t="shared" si="58"/>
        <v>Within SLA</v>
      </c>
      <c r="U595">
        <f t="shared" si="59"/>
        <v>0</v>
      </c>
    </row>
    <row r="596" spans="1:21" x14ac:dyDescent="0.3">
      <c r="A596" t="s">
        <v>1729</v>
      </c>
      <c r="B596" t="s">
        <v>1730</v>
      </c>
      <c r="C596" t="s">
        <v>1731</v>
      </c>
      <c r="D596" t="s">
        <v>102</v>
      </c>
      <c r="F596">
        <v>330158.52</v>
      </c>
      <c r="G596" s="1">
        <v>45834</v>
      </c>
      <c r="H596" s="1">
        <v>45866</v>
      </c>
      <c r="I596" t="s">
        <v>19</v>
      </c>
      <c r="J596">
        <v>32</v>
      </c>
      <c r="K596">
        <v>20</v>
      </c>
      <c r="L596" t="s">
        <v>310</v>
      </c>
      <c r="M596" t="s">
        <v>29</v>
      </c>
      <c r="N596" t="s">
        <v>30</v>
      </c>
      <c r="O596">
        <f t="shared" si="54"/>
        <v>1</v>
      </c>
      <c r="P596" t="str">
        <f t="shared" si="55"/>
        <v>Valid</v>
      </c>
      <c r="Q596" t="str">
        <f>_xlfn.XLOOKUP(B596,Customers!$A:$A,Customers!$C:$C,"Not Found")</f>
        <v>South</v>
      </c>
      <c r="R596" t="str">
        <f t="shared" si="56"/>
        <v>South</v>
      </c>
      <c r="S596" t="str">
        <f t="shared" si="57"/>
        <v>Maturity</v>
      </c>
      <c r="T596" t="str">
        <f t="shared" si="58"/>
        <v>SLA Breach</v>
      </c>
      <c r="U596">
        <f t="shared" si="59"/>
        <v>12</v>
      </c>
    </row>
    <row r="597" spans="1:21" x14ac:dyDescent="0.3">
      <c r="A597" t="s">
        <v>1732</v>
      </c>
      <c r="B597" t="s">
        <v>1733</v>
      </c>
      <c r="C597" t="s">
        <v>1734</v>
      </c>
      <c r="D597" t="s">
        <v>154</v>
      </c>
      <c r="E597" t="s">
        <v>18</v>
      </c>
      <c r="F597">
        <v>25395.15</v>
      </c>
      <c r="G597" s="1">
        <v>45674</v>
      </c>
      <c r="H597" s="1">
        <v>45691</v>
      </c>
      <c r="I597" t="s">
        <v>19</v>
      </c>
      <c r="J597">
        <v>17</v>
      </c>
      <c r="K597">
        <v>10</v>
      </c>
      <c r="L597" t="s">
        <v>268</v>
      </c>
      <c r="M597" t="s">
        <v>21</v>
      </c>
      <c r="N597" t="s">
        <v>42</v>
      </c>
      <c r="O597">
        <f t="shared" si="54"/>
        <v>1</v>
      </c>
      <c r="P597" t="str">
        <f t="shared" si="55"/>
        <v>Valid</v>
      </c>
      <c r="Q597" t="str">
        <f>_xlfn.XLOOKUP(B597,Customers!$A:$A,Customers!$C:$C,"Not Found")</f>
        <v>North</v>
      </c>
      <c r="R597" t="str">
        <f t="shared" si="56"/>
        <v>South</v>
      </c>
      <c r="S597" t="str">
        <f t="shared" si="57"/>
        <v>Vehicle Damage</v>
      </c>
      <c r="T597" t="str">
        <f t="shared" si="58"/>
        <v>SLA Breach</v>
      </c>
      <c r="U597">
        <f t="shared" si="59"/>
        <v>7</v>
      </c>
    </row>
    <row r="598" spans="1:21" x14ac:dyDescent="0.3">
      <c r="A598" t="s">
        <v>1735</v>
      </c>
      <c r="B598" t="s">
        <v>887</v>
      </c>
      <c r="C598" t="s">
        <v>888</v>
      </c>
      <c r="D598" t="s">
        <v>34</v>
      </c>
      <c r="E598" t="s">
        <v>18</v>
      </c>
      <c r="F598">
        <v>622118.04</v>
      </c>
      <c r="G598" s="1">
        <v>45951</v>
      </c>
      <c r="H598" s="1">
        <v>45982</v>
      </c>
      <c r="I598" t="s">
        <v>47</v>
      </c>
      <c r="J598">
        <v>31</v>
      </c>
      <c r="K598">
        <v>20</v>
      </c>
      <c r="L598" t="s">
        <v>704</v>
      </c>
      <c r="M598" t="s">
        <v>29</v>
      </c>
      <c r="N598" t="s">
        <v>42</v>
      </c>
      <c r="O598">
        <f t="shared" si="54"/>
        <v>1</v>
      </c>
      <c r="P598" t="str">
        <f t="shared" si="55"/>
        <v>Valid</v>
      </c>
      <c r="Q598" t="str">
        <f>_xlfn.XLOOKUP(B598,Customers!$A:$A,Customers!$C:$C,"Not Found")</f>
        <v>West</v>
      </c>
      <c r="R598" t="str">
        <f t="shared" si="56"/>
        <v>South</v>
      </c>
      <c r="S598" t="str">
        <f t="shared" si="57"/>
        <v>Death Benefit</v>
      </c>
      <c r="T598" t="str">
        <f t="shared" si="58"/>
        <v>SLA Breach</v>
      </c>
      <c r="U598">
        <f t="shared" si="59"/>
        <v>11</v>
      </c>
    </row>
    <row r="599" spans="1:21" x14ac:dyDescent="0.3">
      <c r="A599" t="s">
        <v>1736</v>
      </c>
      <c r="B599" t="s">
        <v>1737</v>
      </c>
      <c r="C599" t="s">
        <v>1738</v>
      </c>
      <c r="D599" t="s">
        <v>111</v>
      </c>
      <c r="E599" t="s">
        <v>39</v>
      </c>
      <c r="F599">
        <v>83162.03</v>
      </c>
      <c r="G599" s="1">
        <v>45744</v>
      </c>
      <c r="H599" s="1">
        <v>45752</v>
      </c>
      <c r="I599" t="s">
        <v>19</v>
      </c>
      <c r="J599">
        <v>8</v>
      </c>
      <c r="K599">
        <v>12</v>
      </c>
      <c r="L599" t="s">
        <v>606</v>
      </c>
      <c r="M599" t="s">
        <v>49</v>
      </c>
      <c r="N599" t="s">
        <v>30</v>
      </c>
      <c r="O599">
        <f t="shared" si="54"/>
        <v>1</v>
      </c>
      <c r="P599" t="str">
        <f t="shared" si="55"/>
        <v>Valid</v>
      </c>
      <c r="Q599" t="str">
        <f>_xlfn.XLOOKUP(B599,Customers!$A:$A,Customers!$C:$C,"Not Found")</f>
        <v>North</v>
      </c>
      <c r="R599" t="str">
        <f t="shared" si="56"/>
        <v>North</v>
      </c>
      <c r="S599" t="str">
        <f t="shared" si="57"/>
        <v>Fire</v>
      </c>
      <c r="T599" t="str">
        <f t="shared" si="58"/>
        <v>Within SLA</v>
      </c>
      <c r="U599">
        <f t="shared" si="59"/>
        <v>0</v>
      </c>
    </row>
    <row r="600" spans="1:21" x14ac:dyDescent="0.3">
      <c r="A600" t="s">
        <v>1739</v>
      </c>
      <c r="B600" t="s">
        <v>1740</v>
      </c>
      <c r="C600" t="s">
        <v>1741</v>
      </c>
      <c r="D600" t="s">
        <v>46</v>
      </c>
      <c r="E600" t="s">
        <v>74</v>
      </c>
      <c r="F600">
        <v>63956.97</v>
      </c>
      <c r="G600" s="1">
        <v>45740</v>
      </c>
      <c r="H600" s="1">
        <v>45751</v>
      </c>
      <c r="I600" t="s">
        <v>19</v>
      </c>
      <c r="J600">
        <v>11</v>
      </c>
      <c r="K600">
        <v>12</v>
      </c>
      <c r="L600" t="s">
        <v>411</v>
      </c>
      <c r="M600" t="s">
        <v>49</v>
      </c>
      <c r="N600" t="s">
        <v>30</v>
      </c>
      <c r="O600">
        <f t="shared" si="54"/>
        <v>1</v>
      </c>
      <c r="P600" t="str">
        <f t="shared" si="55"/>
        <v>Valid</v>
      </c>
      <c r="Q600" t="str">
        <f>_xlfn.XLOOKUP(B600,Customers!$A:$A,Customers!$C:$C,"Not Found")</f>
        <v>South</v>
      </c>
      <c r="R600" t="str">
        <f t="shared" si="56"/>
        <v>East</v>
      </c>
      <c r="S600" t="str">
        <f t="shared" si="57"/>
        <v>Theft</v>
      </c>
      <c r="T600" t="str">
        <f t="shared" si="58"/>
        <v>Within SLA</v>
      </c>
      <c r="U600">
        <f t="shared" si="59"/>
        <v>0</v>
      </c>
    </row>
    <row r="601" spans="1:21" x14ac:dyDescent="0.3">
      <c r="A601" t="s">
        <v>1742</v>
      </c>
      <c r="B601" t="s">
        <v>1743</v>
      </c>
      <c r="C601" t="s">
        <v>1744</v>
      </c>
      <c r="D601" t="s">
        <v>46</v>
      </c>
      <c r="E601" t="s">
        <v>27</v>
      </c>
      <c r="F601">
        <v>449185.59</v>
      </c>
      <c r="G601" s="1">
        <v>45939</v>
      </c>
      <c r="H601" s="1">
        <v>45952</v>
      </c>
      <c r="I601" t="s">
        <v>19</v>
      </c>
      <c r="J601">
        <v>13</v>
      </c>
      <c r="K601">
        <v>12</v>
      </c>
      <c r="L601" t="s">
        <v>590</v>
      </c>
      <c r="M601" t="s">
        <v>49</v>
      </c>
      <c r="N601" t="s">
        <v>30</v>
      </c>
      <c r="O601">
        <f t="shared" si="54"/>
        <v>1</v>
      </c>
      <c r="P601" t="str">
        <f t="shared" si="55"/>
        <v>Valid</v>
      </c>
      <c r="Q601" t="str">
        <f>_xlfn.XLOOKUP(B601,Customers!$A:$A,Customers!$C:$C,"Not Found")</f>
        <v>West</v>
      </c>
      <c r="R601" t="str">
        <f t="shared" si="56"/>
        <v>West</v>
      </c>
      <c r="S601" t="str">
        <f t="shared" si="57"/>
        <v>Theft</v>
      </c>
      <c r="T601" t="str">
        <f t="shared" si="58"/>
        <v>SLA Breach</v>
      </c>
      <c r="U601">
        <f t="shared" si="59"/>
        <v>1</v>
      </c>
    </row>
    <row r="602" spans="1:21" x14ac:dyDescent="0.3">
      <c r="A602" t="s">
        <v>1745</v>
      </c>
      <c r="B602" t="s">
        <v>1746</v>
      </c>
      <c r="C602" t="s">
        <v>1747</v>
      </c>
      <c r="D602" t="s">
        <v>154</v>
      </c>
      <c r="E602" t="s">
        <v>39</v>
      </c>
      <c r="F602">
        <v>51811.71</v>
      </c>
      <c r="G602" s="1">
        <v>45985</v>
      </c>
      <c r="I602" t="s">
        <v>40</v>
      </c>
      <c r="J602">
        <v>7</v>
      </c>
      <c r="K602">
        <v>10</v>
      </c>
      <c r="L602" t="s">
        <v>580</v>
      </c>
      <c r="M602" t="s">
        <v>21</v>
      </c>
      <c r="N602" t="s">
        <v>30</v>
      </c>
      <c r="O602">
        <f t="shared" si="54"/>
        <v>1</v>
      </c>
      <c r="P602" t="str">
        <f t="shared" si="55"/>
        <v>Valid</v>
      </c>
      <c r="Q602" t="str">
        <f>_xlfn.XLOOKUP(B602,Customers!$A:$A,Customers!$C:$C,"Not Found")</f>
        <v>East</v>
      </c>
      <c r="R602" t="str">
        <f t="shared" si="56"/>
        <v>North</v>
      </c>
      <c r="S602" t="str">
        <f t="shared" si="57"/>
        <v>Vehicle Damage</v>
      </c>
      <c r="T602" t="str">
        <f t="shared" si="58"/>
        <v>Within SLA</v>
      </c>
      <c r="U602">
        <f t="shared" si="59"/>
        <v>0</v>
      </c>
    </row>
    <row r="603" spans="1:21" x14ac:dyDescent="0.3">
      <c r="A603" t="s">
        <v>1748</v>
      </c>
      <c r="B603" t="s">
        <v>1749</v>
      </c>
      <c r="C603" t="s">
        <v>1750</v>
      </c>
      <c r="D603" t="s">
        <v>26</v>
      </c>
      <c r="E603" t="s">
        <v>39</v>
      </c>
      <c r="F603">
        <v>171128.9</v>
      </c>
      <c r="G603" s="1">
        <v>45955</v>
      </c>
      <c r="H603" s="1">
        <v>45975</v>
      </c>
      <c r="I603" t="s">
        <v>47</v>
      </c>
      <c r="J603">
        <v>20</v>
      </c>
      <c r="K603">
        <v>20</v>
      </c>
      <c r="L603" t="s">
        <v>150</v>
      </c>
      <c r="M603" t="s">
        <v>29</v>
      </c>
      <c r="N603" t="s">
        <v>30</v>
      </c>
      <c r="O603">
        <f t="shared" si="54"/>
        <v>1</v>
      </c>
      <c r="P603" t="str">
        <f t="shared" si="55"/>
        <v>Valid</v>
      </c>
      <c r="Q603" t="str">
        <f>_xlfn.XLOOKUP(B603,Customers!$A:$A,Customers!$C:$C,"Not Found")</f>
        <v>South</v>
      </c>
      <c r="R603" t="str">
        <f t="shared" si="56"/>
        <v>North</v>
      </c>
      <c r="S603" t="str">
        <f t="shared" si="57"/>
        <v>Disability</v>
      </c>
      <c r="T603" t="str">
        <f t="shared" si="58"/>
        <v>Within SLA</v>
      </c>
      <c r="U603">
        <f t="shared" si="59"/>
        <v>0</v>
      </c>
    </row>
    <row r="604" spans="1:21" x14ac:dyDescent="0.3">
      <c r="A604" t="s">
        <v>1751</v>
      </c>
      <c r="B604" t="s">
        <v>168</v>
      </c>
      <c r="C604" t="s">
        <v>1363</v>
      </c>
      <c r="D604" t="s">
        <v>17</v>
      </c>
      <c r="E604" t="s">
        <v>39</v>
      </c>
      <c r="F604">
        <v>110253.39</v>
      </c>
      <c r="G604" s="1">
        <v>45665</v>
      </c>
      <c r="H604" s="1">
        <v>45675</v>
      </c>
      <c r="I604" t="s">
        <v>19</v>
      </c>
      <c r="J604">
        <v>10</v>
      </c>
      <c r="K604">
        <v>10</v>
      </c>
      <c r="L604" t="s">
        <v>159</v>
      </c>
      <c r="M604" t="s">
        <v>21</v>
      </c>
      <c r="N604" t="s">
        <v>42</v>
      </c>
      <c r="O604">
        <f t="shared" si="54"/>
        <v>1</v>
      </c>
      <c r="P604" t="str">
        <f t="shared" si="55"/>
        <v>Valid</v>
      </c>
      <c r="Q604" t="str">
        <f>_xlfn.XLOOKUP(B604,Customers!$A:$A,Customers!$C:$C,"Not Found")</f>
        <v>North</v>
      </c>
      <c r="R604" t="str">
        <f t="shared" si="56"/>
        <v>North</v>
      </c>
      <c r="S604" t="str">
        <f t="shared" si="57"/>
        <v>Accident</v>
      </c>
      <c r="T604" t="str">
        <f t="shared" si="58"/>
        <v>Within SLA</v>
      </c>
      <c r="U604">
        <f t="shared" si="59"/>
        <v>0</v>
      </c>
    </row>
    <row r="605" spans="1:21" x14ac:dyDescent="0.3">
      <c r="A605" t="s">
        <v>1752</v>
      </c>
      <c r="B605" t="s">
        <v>1705</v>
      </c>
      <c r="C605" t="s">
        <v>1753</v>
      </c>
      <c r="D605" t="s">
        <v>59</v>
      </c>
      <c r="E605" t="s">
        <v>74</v>
      </c>
      <c r="F605">
        <v>100877.98</v>
      </c>
      <c r="G605" s="1">
        <v>45967</v>
      </c>
      <c r="I605" t="s">
        <v>40</v>
      </c>
      <c r="J605">
        <v>25</v>
      </c>
      <c r="K605">
        <v>15</v>
      </c>
      <c r="L605" t="s">
        <v>178</v>
      </c>
      <c r="M605" t="s">
        <v>55</v>
      </c>
      <c r="N605" t="s">
        <v>42</v>
      </c>
      <c r="O605">
        <f t="shared" si="54"/>
        <v>1</v>
      </c>
      <c r="P605" t="str">
        <f t="shared" si="55"/>
        <v>Valid</v>
      </c>
      <c r="Q605" t="str">
        <f>_xlfn.XLOOKUP(B605,Customers!$A:$A,Customers!$C:$C,"Not Found")</f>
        <v>North</v>
      </c>
      <c r="R605" t="str">
        <f t="shared" si="56"/>
        <v>East</v>
      </c>
      <c r="S605" t="str">
        <f t="shared" si="57"/>
        <v>Critical Illness</v>
      </c>
      <c r="T605" t="str">
        <f t="shared" si="58"/>
        <v>SLA Breach</v>
      </c>
      <c r="U605">
        <f t="shared" si="59"/>
        <v>10</v>
      </c>
    </row>
    <row r="606" spans="1:21" x14ac:dyDescent="0.3">
      <c r="A606" t="s">
        <v>1754</v>
      </c>
      <c r="B606" t="s">
        <v>1755</v>
      </c>
      <c r="C606" t="s">
        <v>1756</v>
      </c>
      <c r="D606" t="s">
        <v>53</v>
      </c>
      <c r="E606" t="s">
        <v>39</v>
      </c>
      <c r="F606">
        <v>163874.48000000001</v>
      </c>
      <c r="G606" s="1">
        <v>45798</v>
      </c>
      <c r="H606" s="1">
        <v>45829</v>
      </c>
      <c r="I606" t="s">
        <v>19</v>
      </c>
      <c r="J606">
        <v>31</v>
      </c>
      <c r="K606">
        <v>15</v>
      </c>
      <c r="L606" t="s">
        <v>366</v>
      </c>
      <c r="M606" t="s">
        <v>55</v>
      </c>
      <c r="N606" t="s">
        <v>88</v>
      </c>
      <c r="O606">
        <f t="shared" si="54"/>
        <v>1</v>
      </c>
      <c r="P606" t="str">
        <f t="shared" si="55"/>
        <v>Valid</v>
      </c>
      <c r="Q606" t="str">
        <f>_xlfn.XLOOKUP(B606,Customers!$A:$A,Customers!$C:$C,"Not Found")</f>
        <v>Central</v>
      </c>
      <c r="R606" t="str">
        <f t="shared" si="56"/>
        <v>North</v>
      </c>
      <c r="S606" t="str">
        <f t="shared" si="57"/>
        <v>Hospitalization</v>
      </c>
      <c r="T606" t="str">
        <f t="shared" si="58"/>
        <v>SLA Breach</v>
      </c>
      <c r="U606">
        <f t="shared" si="59"/>
        <v>16</v>
      </c>
    </row>
    <row r="607" spans="1:21" x14ac:dyDescent="0.3">
      <c r="A607" t="s">
        <v>1757</v>
      </c>
      <c r="B607" t="s">
        <v>1758</v>
      </c>
      <c r="C607" t="s">
        <v>1759</v>
      </c>
      <c r="D607" t="s">
        <v>116</v>
      </c>
      <c r="E607" t="s">
        <v>18</v>
      </c>
      <c r="F607">
        <v>31671.5</v>
      </c>
      <c r="G607" s="1">
        <v>45706</v>
      </c>
      <c r="H607" s="1">
        <v>45712</v>
      </c>
      <c r="I607" t="s">
        <v>19</v>
      </c>
      <c r="J607">
        <v>6</v>
      </c>
      <c r="K607">
        <v>7</v>
      </c>
      <c r="L607" t="s">
        <v>60</v>
      </c>
      <c r="M607" t="s">
        <v>94</v>
      </c>
      <c r="N607" t="s">
        <v>30</v>
      </c>
      <c r="O607">
        <f t="shared" si="54"/>
        <v>1</v>
      </c>
      <c r="P607" t="str">
        <f t="shared" si="55"/>
        <v>Valid</v>
      </c>
      <c r="Q607" t="str">
        <f>_xlfn.XLOOKUP(B607,Customers!$A:$A,Customers!$C:$C,"Not Found")</f>
        <v>West</v>
      </c>
      <c r="R607" t="str">
        <f t="shared" si="56"/>
        <v>South</v>
      </c>
      <c r="S607" t="str">
        <f t="shared" si="57"/>
        <v>Medical Emergency</v>
      </c>
      <c r="T607" t="str">
        <f t="shared" si="58"/>
        <v>Within SLA</v>
      </c>
      <c r="U607">
        <f t="shared" si="59"/>
        <v>0</v>
      </c>
    </row>
    <row r="608" spans="1:21" x14ac:dyDescent="0.3">
      <c r="A608" t="s">
        <v>1760</v>
      </c>
      <c r="B608" t="s">
        <v>1761</v>
      </c>
      <c r="C608" t="s">
        <v>1762</v>
      </c>
      <c r="D608" t="s">
        <v>102</v>
      </c>
      <c r="E608" t="s">
        <v>39</v>
      </c>
      <c r="F608">
        <v>558145.67000000004</v>
      </c>
      <c r="G608" s="1">
        <v>45708</v>
      </c>
      <c r="H608" s="1">
        <v>45743</v>
      </c>
      <c r="I608" t="s">
        <v>19</v>
      </c>
      <c r="J608">
        <v>35</v>
      </c>
      <c r="K608">
        <v>20</v>
      </c>
      <c r="L608" t="s">
        <v>20</v>
      </c>
      <c r="M608" t="s">
        <v>29</v>
      </c>
      <c r="N608" t="s">
        <v>42</v>
      </c>
      <c r="O608">
        <f t="shared" si="54"/>
        <v>1</v>
      </c>
      <c r="P608" t="str">
        <f t="shared" si="55"/>
        <v>Valid</v>
      </c>
      <c r="Q608" t="str">
        <f>_xlfn.XLOOKUP(B608,Customers!$A:$A,Customers!$C:$C,"Not Found")</f>
        <v>North</v>
      </c>
      <c r="R608" t="str">
        <f t="shared" si="56"/>
        <v>North</v>
      </c>
      <c r="S608" t="str">
        <f t="shared" si="57"/>
        <v>Maturity</v>
      </c>
      <c r="T608" t="str">
        <f t="shared" si="58"/>
        <v>SLA Breach</v>
      </c>
      <c r="U608">
        <f t="shared" si="59"/>
        <v>15</v>
      </c>
    </row>
    <row r="609" spans="1:21" x14ac:dyDescent="0.3">
      <c r="A609" t="s">
        <v>1763</v>
      </c>
      <c r="B609" t="s">
        <v>381</v>
      </c>
      <c r="C609" t="s">
        <v>1764</v>
      </c>
      <c r="D609" t="s">
        <v>26</v>
      </c>
      <c r="E609" t="s">
        <v>39</v>
      </c>
      <c r="F609">
        <v>1138970.75</v>
      </c>
      <c r="G609" s="1">
        <v>45887</v>
      </c>
      <c r="I609" t="s">
        <v>40</v>
      </c>
      <c r="J609">
        <v>13</v>
      </c>
      <c r="K609">
        <v>20</v>
      </c>
      <c r="L609" t="s">
        <v>87</v>
      </c>
      <c r="M609" t="s">
        <v>29</v>
      </c>
      <c r="N609" t="s">
        <v>22</v>
      </c>
      <c r="O609">
        <f t="shared" si="54"/>
        <v>1</v>
      </c>
      <c r="P609" t="str">
        <f t="shared" si="55"/>
        <v>Valid</v>
      </c>
      <c r="Q609" t="str">
        <f>_xlfn.XLOOKUP(B609,Customers!$A:$A,Customers!$C:$C,"Not Found")</f>
        <v>West</v>
      </c>
      <c r="R609" t="str">
        <f t="shared" si="56"/>
        <v>North</v>
      </c>
      <c r="S609" t="str">
        <f t="shared" si="57"/>
        <v>Disability</v>
      </c>
      <c r="T609" t="str">
        <f t="shared" si="58"/>
        <v>Within SLA</v>
      </c>
      <c r="U609">
        <f t="shared" si="59"/>
        <v>0</v>
      </c>
    </row>
    <row r="610" spans="1:21" x14ac:dyDescent="0.3">
      <c r="A610" t="s">
        <v>1765</v>
      </c>
      <c r="B610" t="s">
        <v>751</v>
      </c>
      <c r="C610" t="s">
        <v>1105</v>
      </c>
      <c r="D610" t="s">
        <v>59</v>
      </c>
      <c r="E610" t="s">
        <v>27</v>
      </c>
      <c r="F610">
        <v>51937.65</v>
      </c>
      <c r="G610" s="1">
        <v>45927</v>
      </c>
      <c r="H610" s="1">
        <v>45935</v>
      </c>
      <c r="I610" t="s">
        <v>19</v>
      </c>
      <c r="J610">
        <v>8</v>
      </c>
      <c r="K610">
        <v>15</v>
      </c>
      <c r="L610" t="s">
        <v>41</v>
      </c>
      <c r="M610" t="s">
        <v>55</v>
      </c>
      <c r="N610" t="s">
        <v>30</v>
      </c>
      <c r="O610">
        <f t="shared" si="54"/>
        <v>1</v>
      </c>
      <c r="P610" t="str">
        <f t="shared" si="55"/>
        <v>Valid</v>
      </c>
      <c r="Q610" t="str">
        <f>_xlfn.XLOOKUP(B610,Customers!$A:$A,Customers!$C:$C,"Not Found")</f>
        <v>East</v>
      </c>
      <c r="R610" t="str">
        <f t="shared" si="56"/>
        <v>West</v>
      </c>
      <c r="S610" t="str">
        <f t="shared" si="57"/>
        <v>Critical Illness</v>
      </c>
      <c r="T610" t="str">
        <f t="shared" si="58"/>
        <v>Within SLA</v>
      </c>
      <c r="U610">
        <f t="shared" si="59"/>
        <v>0</v>
      </c>
    </row>
    <row r="611" spans="1:21" x14ac:dyDescent="0.3">
      <c r="A611" t="s">
        <v>1766</v>
      </c>
      <c r="B611" t="s">
        <v>399</v>
      </c>
      <c r="C611" t="s">
        <v>1767</v>
      </c>
      <c r="D611" t="s">
        <v>92</v>
      </c>
      <c r="E611" t="s">
        <v>173</v>
      </c>
      <c r="F611">
        <v>22263.02</v>
      </c>
      <c r="G611" s="1">
        <v>45792</v>
      </c>
      <c r="I611" t="s">
        <v>40</v>
      </c>
      <c r="J611">
        <v>21</v>
      </c>
      <c r="K611">
        <v>7</v>
      </c>
      <c r="L611" t="s">
        <v>20</v>
      </c>
      <c r="M611" t="s">
        <v>94</v>
      </c>
      <c r="N611" t="s">
        <v>42</v>
      </c>
      <c r="O611">
        <f t="shared" si="54"/>
        <v>1</v>
      </c>
      <c r="P611" t="str">
        <f t="shared" si="55"/>
        <v>Valid</v>
      </c>
      <c r="Q611" t="str">
        <f>_xlfn.XLOOKUP(B611,Customers!$A:$A,Customers!$C:$C,"Not Found")</f>
        <v>East</v>
      </c>
      <c r="R611" t="str">
        <f t="shared" si="56"/>
        <v>Central</v>
      </c>
      <c r="S611" t="str">
        <f t="shared" si="57"/>
        <v>Baggage Loss</v>
      </c>
      <c r="T611" t="str">
        <f t="shared" si="58"/>
        <v>SLA Breach</v>
      </c>
      <c r="U611">
        <f t="shared" si="59"/>
        <v>14</v>
      </c>
    </row>
    <row r="612" spans="1:21" x14ac:dyDescent="0.3">
      <c r="A612" t="s">
        <v>1768</v>
      </c>
      <c r="B612" t="s">
        <v>1592</v>
      </c>
      <c r="C612" t="s">
        <v>1593</v>
      </c>
      <c r="D612" t="s">
        <v>34</v>
      </c>
      <c r="E612" t="s">
        <v>39</v>
      </c>
      <c r="F612">
        <v>105856.05</v>
      </c>
      <c r="G612" s="1">
        <v>45858</v>
      </c>
      <c r="H612" s="1">
        <v>45876</v>
      </c>
      <c r="I612" t="s">
        <v>19</v>
      </c>
      <c r="J612">
        <v>18</v>
      </c>
      <c r="K612">
        <v>20</v>
      </c>
      <c r="L612" t="s">
        <v>227</v>
      </c>
      <c r="M612" t="s">
        <v>29</v>
      </c>
      <c r="N612" t="s">
        <v>30</v>
      </c>
      <c r="O612">
        <f t="shared" si="54"/>
        <v>1</v>
      </c>
      <c r="P612" t="str">
        <f t="shared" si="55"/>
        <v>Valid</v>
      </c>
      <c r="Q612" t="str">
        <f>_xlfn.XLOOKUP(B612,Customers!$A:$A,Customers!$C:$C,"Not Found")</f>
        <v>South</v>
      </c>
      <c r="R612" t="str">
        <f t="shared" si="56"/>
        <v>North</v>
      </c>
      <c r="S612" t="str">
        <f t="shared" si="57"/>
        <v>Death Benefit</v>
      </c>
      <c r="T612" t="str">
        <f t="shared" si="58"/>
        <v>Within SLA</v>
      </c>
      <c r="U612">
        <f t="shared" si="59"/>
        <v>0</v>
      </c>
    </row>
    <row r="613" spans="1:21" x14ac:dyDescent="0.3">
      <c r="A613" t="s">
        <v>1769</v>
      </c>
      <c r="B613" t="s">
        <v>1770</v>
      </c>
      <c r="C613" t="s">
        <v>1771</v>
      </c>
      <c r="D613" t="s">
        <v>92</v>
      </c>
      <c r="E613" t="s">
        <v>18</v>
      </c>
      <c r="F613">
        <v>38405.019999999997</v>
      </c>
      <c r="G613" s="1">
        <v>45903</v>
      </c>
      <c r="H613" s="1">
        <v>45909</v>
      </c>
      <c r="I613" t="s">
        <v>19</v>
      </c>
      <c r="J613">
        <v>6</v>
      </c>
      <c r="K613">
        <v>7</v>
      </c>
      <c r="L613" t="s">
        <v>155</v>
      </c>
      <c r="M613" t="s">
        <v>94</v>
      </c>
      <c r="N613" t="s">
        <v>30</v>
      </c>
      <c r="O613">
        <f t="shared" si="54"/>
        <v>1</v>
      </c>
      <c r="P613" t="str">
        <f t="shared" si="55"/>
        <v>Valid</v>
      </c>
      <c r="Q613" t="str">
        <f>_xlfn.XLOOKUP(B613,Customers!$A:$A,Customers!$C:$C,"Not Found")</f>
        <v>South</v>
      </c>
      <c r="R613" t="str">
        <f t="shared" si="56"/>
        <v>South</v>
      </c>
      <c r="S613" t="str">
        <f t="shared" si="57"/>
        <v>Baggage Loss</v>
      </c>
      <c r="T613" t="str">
        <f t="shared" si="58"/>
        <v>Within SLA</v>
      </c>
      <c r="U613">
        <f t="shared" si="59"/>
        <v>0</v>
      </c>
    </row>
    <row r="614" spans="1:21" x14ac:dyDescent="0.3">
      <c r="A614" t="s">
        <v>1772</v>
      </c>
      <c r="B614" t="s">
        <v>1773</v>
      </c>
      <c r="C614" t="s">
        <v>1774</v>
      </c>
      <c r="D614" t="s">
        <v>92</v>
      </c>
      <c r="E614" t="s">
        <v>18</v>
      </c>
      <c r="F614">
        <v>32541.97</v>
      </c>
      <c r="G614" s="1">
        <v>45798</v>
      </c>
      <c r="H614" s="1">
        <v>45801</v>
      </c>
      <c r="I614" t="s">
        <v>19</v>
      </c>
      <c r="J614">
        <v>3</v>
      </c>
      <c r="K614">
        <v>7</v>
      </c>
      <c r="L614" t="s">
        <v>136</v>
      </c>
      <c r="M614" t="s">
        <v>94</v>
      </c>
      <c r="N614" t="s">
        <v>22</v>
      </c>
      <c r="O614">
        <f t="shared" si="54"/>
        <v>1</v>
      </c>
      <c r="P614" t="str">
        <f t="shared" si="55"/>
        <v>Valid</v>
      </c>
      <c r="Q614" t="str">
        <f>_xlfn.XLOOKUP(B614,Customers!$A:$A,Customers!$C:$C,"Not Found")</f>
        <v>Central</v>
      </c>
      <c r="R614" t="str">
        <f t="shared" si="56"/>
        <v>South</v>
      </c>
      <c r="S614" t="str">
        <f t="shared" si="57"/>
        <v>Baggage Loss</v>
      </c>
      <c r="T614" t="str">
        <f t="shared" si="58"/>
        <v>Within SLA</v>
      </c>
      <c r="U614">
        <f t="shared" si="59"/>
        <v>0</v>
      </c>
    </row>
    <row r="615" spans="1:21" x14ac:dyDescent="0.3">
      <c r="A615" t="s">
        <v>1775</v>
      </c>
      <c r="B615" t="s">
        <v>1776</v>
      </c>
      <c r="C615" t="s">
        <v>1777</v>
      </c>
      <c r="D615" t="s">
        <v>17</v>
      </c>
      <c r="E615" t="s">
        <v>27</v>
      </c>
      <c r="F615">
        <v>147699.39000000001</v>
      </c>
      <c r="G615" s="1">
        <v>45933</v>
      </c>
      <c r="H615" s="1">
        <v>45941</v>
      </c>
      <c r="I615" t="s">
        <v>19</v>
      </c>
      <c r="J615">
        <v>8</v>
      </c>
      <c r="K615">
        <v>10</v>
      </c>
      <c r="L615" t="s">
        <v>48</v>
      </c>
      <c r="M615" t="s">
        <v>21</v>
      </c>
      <c r="N615" t="s">
        <v>30</v>
      </c>
      <c r="O615">
        <f t="shared" si="54"/>
        <v>1</v>
      </c>
      <c r="P615" t="str">
        <f t="shared" si="55"/>
        <v>Valid</v>
      </c>
      <c r="Q615" t="str">
        <f>_xlfn.XLOOKUP(B615,Customers!$A:$A,Customers!$C:$C,"Not Found")</f>
        <v>North</v>
      </c>
      <c r="R615" t="str">
        <f t="shared" si="56"/>
        <v>West</v>
      </c>
      <c r="S615" t="str">
        <f t="shared" si="57"/>
        <v>Accident</v>
      </c>
      <c r="T615" t="str">
        <f t="shared" si="58"/>
        <v>Within SLA</v>
      </c>
      <c r="U615">
        <f t="shared" si="59"/>
        <v>0</v>
      </c>
    </row>
    <row r="616" spans="1:21" x14ac:dyDescent="0.3">
      <c r="A616" t="s">
        <v>1778</v>
      </c>
      <c r="B616" t="s">
        <v>1153</v>
      </c>
      <c r="C616" t="s">
        <v>1779</v>
      </c>
      <c r="D616" t="s">
        <v>216</v>
      </c>
      <c r="E616" t="s">
        <v>74</v>
      </c>
      <c r="F616">
        <v>83433.820000000007</v>
      </c>
      <c r="G616" s="1">
        <v>45755</v>
      </c>
      <c r="H616" s="1">
        <v>45768</v>
      </c>
      <c r="I616" t="s">
        <v>19</v>
      </c>
      <c r="J616">
        <v>13</v>
      </c>
      <c r="K616">
        <v>15</v>
      </c>
      <c r="L616" t="s">
        <v>155</v>
      </c>
      <c r="M616" t="s">
        <v>55</v>
      </c>
      <c r="N616" t="s">
        <v>22</v>
      </c>
      <c r="O616">
        <f t="shared" si="54"/>
        <v>1</v>
      </c>
      <c r="P616" t="str">
        <f t="shared" si="55"/>
        <v>Valid</v>
      </c>
      <c r="Q616" t="str">
        <f>_xlfn.XLOOKUP(B616,Customers!$A:$A,Customers!$C:$C,"Not Found")</f>
        <v>West</v>
      </c>
      <c r="R616" t="str">
        <f t="shared" si="56"/>
        <v>East</v>
      </c>
      <c r="S616" t="str">
        <f t="shared" si="57"/>
        <v>Outpatient</v>
      </c>
      <c r="T616" t="str">
        <f t="shared" si="58"/>
        <v>Within SLA</v>
      </c>
      <c r="U616">
        <f t="shared" si="59"/>
        <v>0</v>
      </c>
    </row>
    <row r="617" spans="1:21" x14ac:dyDescent="0.3">
      <c r="A617" t="s">
        <v>1780</v>
      </c>
      <c r="B617" t="s">
        <v>1781</v>
      </c>
      <c r="C617" t="s">
        <v>1782</v>
      </c>
      <c r="D617" t="s">
        <v>17</v>
      </c>
      <c r="E617" t="s">
        <v>74</v>
      </c>
      <c r="F617">
        <v>61537.67</v>
      </c>
      <c r="G617" s="1">
        <v>45745</v>
      </c>
      <c r="I617" t="s">
        <v>64</v>
      </c>
      <c r="J617">
        <v>29</v>
      </c>
      <c r="K617">
        <v>10</v>
      </c>
      <c r="L617" t="s">
        <v>65</v>
      </c>
      <c r="M617" t="s">
        <v>21</v>
      </c>
      <c r="N617" t="s">
        <v>88</v>
      </c>
      <c r="O617">
        <f t="shared" si="54"/>
        <v>1</v>
      </c>
      <c r="P617" t="str">
        <f t="shared" si="55"/>
        <v>Valid</v>
      </c>
      <c r="Q617" t="str">
        <f>_xlfn.XLOOKUP(B617,Customers!$A:$A,Customers!$C:$C,"Not Found")</f>
        <v>South</v>
      </c>
      <c r="R617" t="str">
        <f t="shared" si="56"/>
        <v>East</v>
      </c>
      <c r="S617" t="str">
        <f t="shared" si="57"/>
        <v>Accident</v>
      </c>
      <c r="T617" t="str">
        <f t="shared" si="58"/>
        <v>SLA Breach</v>
      </c>
      <c r="U617">
        <f t="shared" si="59"/>
        <v>19</v>
      </c>
    </row>
    <row r="618" spans="1:21" x14ac:dyDescent="0.3">
      <c r="A618" t="s">
        <v>1783</v>
      </c>
      <c r="B618" t="s">
        <v>1303</v>
      </c>
      <c r="C618" t="s">
        <v>1784</v>
      </c>
      <c r="D618" t="s">
        <v>46</v>
      </c>
      <c r="E618" t="s">
        <v>74</v>
      </c>
      <c r="F618">
        <v>73818.850000000006</v>
      </c>
      <c r="G618" s="1">
        <v>45817</v>
      </c>
      <c r="H618" s="1">
        <v>45826</v>
      </c>
      <c r="I618" t="s">
        <v>19</v>
      </c>
      <c r="J618">
        <v>9</v>
      </c>
      <c r="K618">
        <v>10</v>
      </c>
      <c r="L618" t="s">
        <v>681</v>
      </c>
      <c r="M618" t="s">
        <v>21</v>
      </c>
      <c r="N618" t="s">
        <v>22</v>
      </c>
      <c r="O618">
        <f t="shared" si="54"/>
        <v>1</v>
      </c>
      <c r="P618" t="str">
        <f t="shared" si="55"/>
        <v>Valid</v>
      </c>
      <c r="Q618" t="str">
        <f>_xlfn.XLOOKUP(B618,Customers!$A:$A,Customers!$C:$C,"Not Found")</f>
        <v>West</v>
      </c>
      <c r="R618" t="str">
        <f t="shared" si="56"/>
        <v>East</v>
      </c>
      <c r="S618" t="str">
        <f t="shared" si="57"/>
        <v>Theft</v>
      </c>
      <c r="T618" t="str">
        <f t="shared" si="58"/>
        <v>Within SLA</v>
      </c>
      <c r="U618">
        <f t="shared" si="59"/>
        <v>0</v>
      </c>
    </row>
    <row r="619" spans="1:21" x14ac:dyDescent="0.3">
      <c r="A619" t="s">
        <v>1785</v>
      </c>
      <c r="B619" t="s">
        <v>1786</v>
      </c>
      <c r="C619" t="s">
        <v>1787</v>
      </c>
      <c r="D619" t="s">
        <v>53</v>
      </c>
      <c r="E619" t="s">
        <v>173</v>
      </c>
      <c r="F619">
        <v>72998.83</v>
      </c>
      <c r="G619" s="1">
        <v>45825</v>
      </c>
      <c r="H619" s="1">
        <v>45844</v>
      </c>
      <c r="I619" t="s">
        <v>19</v>
      </c>
      <c r="J619">
        <v>19</v>
      </c>
      <c r="K619">
        <v>15</v>
      </c>
      <c r="L619" t="s">
        <v>610</v>
      </c>
      <c r="M619" t="s">
        <v>55</v>
      </c>
      <c r="N619" t="s">
        <v>42</v>
      </c>
      <c r="O619">
        <f t="shared" si="54"/>
        <v>1</v>
      </c>
      <c r="P619" t="str">
        <f t="shared" si="55"/>
        <v>Valid</v>
      </c>
      <c r="Q619" t="str">
        <f>_xlfn.XLOOKUP(B619,Customers!$A:$A,Customers!$C:$C,"Not Found")</f>
        <v>West</v>
      </c>
      <c r="R619" t="str">
        <f t="shared" si="56"/>
        <v>Central</v>
      </c>
      <c r="S619" t="str">
        <f t="shared" si="57"/>
        <v>Hospitalization</v>
      </c>
      <c r="T619" t="str">
        <f t="shared" si="58"/>
        <v>SLA Breach</v>
      </c>
      <c r="U619">
        <f t="shared" si="59"/>
        <v>4</v>
      </c>
    </row>
    <row r="620" spans="1:21" x14ac:dyDescent="0.3">
      <c r="A620" t="s">
        <v>1788</v>
      </c>
      <c r="B620" t="s">
        <v>1236</v>
      </c>
      <c r="C620" t="s">
        <v>1237</v>
      </c>
      <c r="D620" t="s">
        <v>116</v>
      </c>
      <c r="E620" t="s">
        <v>39</v>
      </c>
      <c r="F620">
        <v>38107.89</v>
      </c>
      <c r="G620" s="1">
        <v>45763</v>
      </c>
      <c r="H620" s="1">
        <v>45784</v>
      </c>
      <c r="I620" t="s">
        <v>19</v>
      </c>
      <c r="J620">
        <v>21</v>
      </c>
      <c r="K620">
        <v>7</v>
      </c>
      <c r="L620" t="s">
        <v>1047</v>
      </c>
      <c r="M620" t="s">
        <v>94</v>
      </c>
      <c r="N620" t="s">
        <v>42</v>
      </c>
      <c r="O620">
        <f t="shared" si="54"/>
        <v>1</v>
      </c>
      <c r="P620" t="str">
        <f t="shared" si="55"/>
        <v>Valid</v>
      </c>
      <c r="Q620" t="str">
        <f>_xlfn.XLOOKUP(B620,Customers!$A:$A,Customers!$C:$C,"Not Found")</f>
        <v>North</v>
      </c>
      <c r="R620" t="str">
        <f t="shared" si="56"/>
        <v>North</v>
      </c>
      <c r="S620" t="str">
        <f t="shared" si="57"/>
        <v>Medical Emergency</v>
      </c>
      <c r="T620" t="str">
        <f t="shared" si="58"/>
        <v>SLA Breach</v>
      </c>
      <c r="U620">
        <f t="shared" si="59"/>
        <v>14</v>
      </c>
    </row>
    <row r="621" spans="1:21" x14ac:dyDescent="0.3">
      <c r="A621" t="s">
        <v>1789</v>
      </c>
      <c r="B621" t="s">
        <v>105</v>
      </c>
      <c r="C621" t="s">
        <v>106</v>
      </c>
      <c r="D621" t="s">
        <v>17</v>
      </c>
      <c r="E621" t="s">
        <v>39</v>
      </c>
      <c r="F621">
        <v>75307.600000000006</v>
      </c>
      <c r="G621" s="1">
        <v>45767</v>
      </c>
      <c r="H621" s="1">
        <v>45782</v>
      </c>
      <c r="I621" t="s">
        <v>19</v>
      </c>
      <c r="J621">
        <v>15</v>
      </c>
      <c r="K621">
        <v>10</v>
      </c>
      <c r="L621" t="s">
        <v>310</v>
      </c>
      <c r="M621" t="s">
        <v>21</v>
      </c>
      <c r="N621" t="s">
        <v>30</v>
      </c>
      <c r="O621">
        <f t="shared" si="54"/>
        <v>1</v>
      </c>
      <c r="P621" t="str">
        <f t="shared" si="55"/>
        <v>Valid</v>
      </c>
      <c r="Q621" t="str">
        <f>_xlfn.XLOOKUP(B621,Customers!$A:$A,Customers!$C:$C,"Not Found")</f>
        <v>West</v>
      </c>
      <c r="R621" t="str">
        <f t="shared" si="56"/>
        <v>North</v>
      </c>
      <c r="S621" t="str">
        <f t="shared" si="57"/>
        <v>Accident</v>
      </c>
      <c r="T621" t="str">
        <f t="shared" si="58"/>
        <v>SLA Breach</v>
      </c>
      <c r="U621">
        <f t="shared" si="59"/>
        <v>5</v>
      </c>
    </row>
    <row r="622" spans="1:21" x14ac:dyDescent="0.3">
      <c r="A622" t="s">
        <v>1790</v>
      </c>
      <c r="B622" t="s">
        <v>1791</v>
      </c>
      <c r="C622" t="s">
        <v>1792</v>
      </c>
      <c r="D622" t="s">
        <v>59</v>
      </c>
      <c r="E622" t="s">
        <v>18</v>
      </c>
      <c r="F622">
        <v>120658.75</v>
      </c>
      <c r="G622" s="1">
        <v>45759</v>
      </c>
      <c r="H622" s="1">
        <v>45772</v>
      </c>
      <c r="I622" t="s">
        <v>19</v>
      </c>
      <c r="J622">
        <v>13</v>
      </c>
      <c r="K622">
        <v>15</v>
      </c>
      <c r="L622" t="s">
        <v>155</v>
      </c>
      <c r="M622" t="s">
        <v>55</v>
      </c>
      <c r="N622" t="s">
        <v>30</v>
      </c>
      <c r="O622">
        <f t="shared" si="54"/>
        <v>1</v>
      </c>
      <c r="P622" t="str">
        <f t="shared" si="55"/>
        <v>Valid</v>
      </c>
      <c r="Q622" t="str">
        <f>_xlfn.XLOOKUP(B622,Customers!$A:$A,Customers!$C:$C,"Not Found")</f>
        <v>East</v>
      </c>
      <c r="R622" t="str">
        <f t="shared" si="56"/>
        <v>South</v>
      </c>
      <c r="S622" t="str">
        <f t="shared" si="57"/>
        <v>Critical Illness</v>
      </c>
      <c r="T622" t="str">
        <f t="shared" si="58"/>
        <v>Within SLA</v>
      </c>
      <c r="U622">
        <f t="shared" si="59"/>
        <v>0</v>
      </c>
    </row>
    <row r="623" spans="1:21" x14ac:dyDescent="0.3">
      <c r="A623" t="s">
        <v>1793</v>
      </c>
      <c r="B623" t="s">
        <v>1794</v>
      </c>
      <c r="C623" t="s">
        <v>1795</v>
      </c>
      <c r="D623" t="s">
        <v>59</v>
      </c>
      <c r="E623" t="s">
        <v>74</v>
      </c>
      <c r="F623">
        <v>73298.14</v>
      </c>
      <c r="G623" s="1">
        <v>45810</v>
      </c>
      <c r="I623" t="s">
        <v>40</v>
      </c>
      <c r="J623">
        <v>14</v>
      </c>
      <c r="K623">
        <v>15</v>
      </c>
      <c r="L623" t="s">
        <v>107</v>
      </c>
      <c r="M623" t="s">
        <v>55</v>
      </c>
      <c r="N623" t="s">
        <v>22</v>
      </c>
      <c r="O623">
        <f t="shared" si="54"/>
        <v>1</v>
      </c>
      <c r="P623" t="str">
        <f t="shared" si="55"/>
        <v>Valid</v>
      </c>
      <c r="Q623" t="str">
        <f>_xlfn.XLOOKUP(B623,Customers!$A:$A,Customers!$C:$C,"Not Found")</f>
        <v>West</v>
      </c>
      <c r="R623" t="str">
        <f t="shared" si="56"/>
        <v>East</v>
      </c>
      <c r="S623" t="str">
        <f t="shared" si="57"/>
        <v>Critical Illness</v>
      </c>
      <c r="T623" t="str">
        <f t="shared" si="58"/>
        <v>Within SLA</v>
      </c>
      <c r="U623">
        <f t="shared" si="59"/>
        <v>0</v>
      </c>
    </row>
    <row r="624" spans="1:21" x14ac:dyDescent="0.3">
      <c r="A624" t="s">
        <v>1796</v>
      </c>
      <c r="B624" t="s">
        <v>1467</v>
      </c>
      <c r="C624" t="s">
        <v>1728</v>
      </c>
      <c r="D624" t="s">
        <v>59</v>
      </c>
      <c r="E624" t="s">
        <v>39</v>
      </c>
      <c r="F624">
        <v>121534.92</v>
      </c>
      <c r="G624" s="1">
        <v>45889</v>
      </c>
      <c r="H624" s="1">
        <v>45902</v>
      </c>
      <c r="I624" t="s">
        <v>19</v>
      </c>
      <c r="J624">
        <v>13</v>
      </c>
      <c r="K624">
        <v>15</v>
      </c>
      <c r="L624" t="s">
        <v>117</v>
      </c>
      <c r="M624" t="s">
        <v>55</v>
      </c>
      <c r="N624" t="s">
        <v>30</v>
      </c>
      <c r="O624">
        <f t="shared" si="54"/>
        <v>1</v>
      </c>
      <c r="P624" t="str">
        <f t="shared" si="55"/>
        <v>Valid</v>
      </c>
      <c r="Q624" t="str">
        <f>_xlfn.XLOOKUP(B624,Customers!$A:$A,Customers!$C:$C,"Not Found")</f>
        <v>West</v>
      </c>
      <c r="R624" t="str">
        <f t="shared" si="56"/>
        <v>North</v>
      </c>
      <c r="S624" t="str">
        <f t="shared" si="57"/>
        <v>Critical Illness</v>
      </c>
      <c r="T624" t="str">
        <f t="shared" si="58"/>
        <v>Within SLA</v>
      </c>
      <c r="U624">
        <f t="shared" si="59"/>
        <v>0</v>
      </c>
    </row>
    <row r="625" spans="1:21" x14ac:dyDescent="0.3">
      <c r="A625" t="s">
        <v>1797</v>
      </c>
      <c r="B625" t="s">
        <v>926</v>
      </c>
      <c r="C625" t="s">
        <v>1798</v>
      </c>
      <c r="D625" t="s">
        <v>59</v>
      </c>
      <c r="E625" t="s">
        <v>173</v>
      </c>
      <c r="F625">
        <v>126947.53</v>
      </c>
      <c r="G625" s="1">
        <v>45755</v>
      </c>
      <c r="I625" t="s">
        <v>64</v>
      </c>
      <c r="J625">
        <v>13</v>
      </c>
      <c r="K625">
        <v>15</v>
      </c>
      <c r="L625" t="s">
        <v>331</v>
      </c>
      <c r="M625" t="s">
        <v>55</v>
      </c>
      <c r="N625" t="s">
        <v>30</v>
      </c>
      <c r="O625">
        <f t="shared" si="54"/>
        <v>1</v>
      </c>
      <c r="P625" t="str">
        <f t="shared" si="55"/>
        <v>Valid</v>
      </c>
      <c r="Q625" t="str">
        <f>_xlfn.XLOOKUP(B625,Customers!$A:$A,Customers!$C:$C,"Not Found")</f>
        <v>North</v>
      </c>
      <c r="R625" t="str">
        <f t="shared" si="56"/>
        <v>Central</v>
      </c>
      <c r="S625" t="str">
        <f t="shared" si="57"/>
        <v>Critical Illness</v>
      </c>
      <c r="T625" t="str">
        <f t="shared" si="58"/>
        <v>Within SLA</v>
      </c>
      <c r="U625">
        <f t="shared" si="59"/>
        <v>0</v>
      </c>
    </row>
    <row r="626" spans="1:21" x14ac:dyDescent="0.3">
      <c r="A626" t="s">
        <v>1799</v>
      </c>
      <c r="B626" t="s">
        <v>1800</v>
      </c>
      <c r="C626" t="s">
        <v>1801</v>
      </c>
      <c r="D626" t="s">
        <v>111</v>
      </c>
      <c r="E626" t="s">
        <v>27</v>
      </c>
      <c r="F626">
        <v>88974.75</v>
      </c>
      <c r="G626" s="1">
        <v>45886</v>
      </c>
      <c r="H626" s="1">
        <v>45890</v>
      </c>
      <c r="I626" t="s">
        <v>19</v>
      </c>
      <c r="J626">
        <v>4</v>
      </c>
      <c r="K626">
        <v>12</v>
      </c>
      <c r="L626" t="s">
        <v>223</v>
      </c>
      <c r="M626" t="s">
        <v>49</v>
      </c>
      <c r="N626" t="s">
        <v>22</v>
      </c>
      <c r="O626">
        <f t="shared" si="54"/>
        <v>1</v>
      </c>
      <c r="P626" t="str">
        <f t="shared" si="55"/>
        <v>Valid</v>
      </c>
      <c r="Q626" t="str">
        <f>_xlfn.XLOOKUP(B626,Customers!$A:$A,Customers!$C:$C,"Not Found")</f>
        <v>East</v>
      </c>
      <c r="R626" t="str">
        <f t="shared" si="56"/>
        <v>West</v>
      </c>
      <c r="S626" t="str">
        <f t="shared" si="57"/>
        <v>Fire</v>
      </c>
      <c r="T626" t="str">
        <f t="shared" si="58"/>
        <v>Within SLA</v>
      </c>
      <c r="U626">
        <f t="shared" si="59"/>
        <v>0</v>
      </c>
    </row>
    <row r="627" spans="1:21" x14ac:dyDescent="0.3">
      <c r="A627" t="s">
        <v>1802</v>
      </c>
      <c r="B627" t="s">
        <v>1425</v>
      </c>
      <c r="C627" t="s">
        <v>1426</v>
      </c>
      <c r="D627" t="s">
        <v>53</v>
      </c>
      <c r="E627" t="s">
        <v>173</v>
      </c>
      <c r="F627">
        <v>80605.350000000006</v>
      </c>
      <c r="G627" s="1">
        <v>45771</v>
      </c>
      <c r="I627" t="s">
        <v>40</v>
      </c>
      <c r="J627">
        <v>14</v>
      </c>
      <c r="K627">
        <v>15</v>
      </c>
      <c r="L627" t="s">
        <v>132</v>
      </c>
      <c r="M627" t="s">
        <v>55</v>
      </c>
      <c r="N627" t="s">
        <v>30</v>
      </c>
      <c r="O627">
        <f t="shared" si="54"/>
        <v>1</v>
      </c>
      <c r="P627" t="str">
        <f t="shared" si="55"/>
        <v>Valid</v>
      </c>
      <c r="Q627" t="str">
        <f>_xlfn.XLOOKUP(B627,Customers!$A:$A,Customers!$C:$C,"Not Found")</f>
        <v>North</v>
      </c>
      <c r="R627" t="str">
        <f t="shared" si="56"/>
        <v>Central</v>
      </c>
      <c r="S627" t="str">
        <f t="shared" si="57"/>
        <v>Hospitalization</v>
      </c>
      <c r="T627" t="str">
        <f t="shared" si="58"/>
        <v>Within SLA</v>
      </c>
      <c r="U627">
        <f t="shared" si="59"/>
        <v>0</v>
      </c>
    </row>
    <row r="628" spans="1:21" x14ac:dyDescent="0.3">
      <c r="A628" t="s">
        <v>1803</v>
      </c>
      <c r="B628" t="s">
        <v>1804</v>
      </c>
      <c r="C628" t="s">
        <v>1805</v>
      </c>
      <c r="D628" t="s">
        <v>46</v>
      </c>
      <c r="E628" t="s">
        <v>173</v>
      </c>
      <c r="F628">
        <v>57976.83</v>
      </c>
      <c r="G628" s="1">
        <v>45721</v>
      </c>
      <c r="H628" s="1">
        <v>45748</v>
      </c>
      <c r="I628" t="s">
        <v>19</v>
      </c>
      <c r="J628">
        <v>27</v>
      </c>
      <c r="K628">
        <v>10</v>
      </c>
      <c r="L628" t="s">
        <v>121</v>
      </c>
      <c r="M628" t="s">
        <v>21</v>
      </c>
      <c r="N628" t="s">
        <v>88</v>
      </c>
      <c r="O628">
        <f t="shared" si="54"/>
        <v>1</v>
      </c>
      <c r="P628" t="str">
        <f t="shared" si="55"/>
        <v>Valid</v>
      </c>
      <c r="Q628" t="str">
        <f>_xlfn.XLOOKUP(B628,Customers!$A:$A,Customers!$C:$C,"Not Found")</f>
        <v>South</v>
      </c>
      <c r="R628" t="str">
        <f t="shared" si="56"/>
        <v>Central</v>
      </c>
      <c r="S628" t="str">
        <f t="shared" si="57"/>
        <v>Theft</v>
      </c>
      <c r="T628" t="str">
        <f t="shared" si="58"/>
        <v>SLA Breach</v>
      </c>
      <c r="U628">
        <f t="shared" si="59"/>
        <v>17</v>
      </c>
    </row>
    <row r="629" spans="1:21" x14ac:dyDescent="0.3">
      <c r="A629" t="s">
        <v>1806</v>
      </c>
      <c r="B629" t="s">
        <v>1807</v>
      </c>
      <c r="C629" t="s">
        <v>1808</v>
      </c>
      <c r="D629" t="s">
        <v>102</v>
      </c>
      <c r="E629" t="s">
        <v>74</v>
      </c>
      <c r="F629">
        <v>135127.99</v>
      </c>
      <c r="G629" s="1">
        <v>45748</v>
      </c>
      <c r="I629" t="s">
        <v>64</v>
      </c>
      <c r="J629">
        <v>21</v>
      </c>
      <c r="K629">
        <v>20</v>
      </c>
      <c r="L629" t="s">
        <v>174</v>
      </c>
      <c r="M629" t="s">
        <v>29</v>
      </c>
      <c r="N629" t="s">
        <v>30</v>
      </c>
      <c r="O629">
        <f t="shared" si="54"/>
        <v>1</v>
      </c>
      <c r="P629" t="str">
        <f t="shared" si="55"/>
        <v>Valid</v>
      </c>
      <c r="Q629" t="str">
        <f>_xlfn.XLOOKUP(B629,Customers!$A:$A,Customers!$C:$C,"Not Found")</f>
        <v>North</v>
      </c>
      <c r="R629" t="str">
        <f t="shared" si="56"/>
        <v>East</v>
      </c>
      <c r="S629" t="str">
        <f t="shared" si="57"/>
        <v>Maturity</v>
      </c>
      <c r="T629" t="str">
        <f t="shared" si="58"/>
        <v>SLA Breach</v>
      </c>
      <c r="U629">
        <f t="shared" si="59"/>
        <v>1</v>
      </c>
    </row>
    <row r="630" spans="1:21" x14ac:dyDescent="0.3">
      <c r="A630" t="s">
        <v>1809</v>
      </c>
      <c r="B630" t="s">
        <v>1810</v>
      </c>
      <c r="C630" t="s">
        <v>1811</v>
      </c>
      <c r="D630" t="s">
        <v>69</v>
      </c>
      <c r="E630" t="s">
        <v>173</v>
      </c>
      <c r="F630">
        <v>80214.91</v>
      </c>
      <c r="G630" s="1">
        <v>45931</v>
      </c>
      <c r="H630" s="1">
        <v>45944</v>
      </c>
      <c r="I630" t="s">
        <v>19</v>
      </c>
      <c r="J630">
        <v>13</v>
      </c>
      <c r="K630">
        <v>12</v>
      </c>
      <c r="L630" t="s">
        <v>35</v>
      </c>
      <c r="M630" t="s">
        <v>49</v>
      </c>
      <c r="N630" t="s">
        <v>30</v>
      </c>
      <c r="O630">
        <f t="shared" si="54"/>
        <v>1</v>
      </c>
      <c r="P630" t="str">
        <f t="shared" si="55"/>
        <v>Valid</v>
      </c>
      <c r="Q630" t="str">
        <f>_xlfn.XLOOKUP(B630,Customers!$A:$A,Customers!$C:$C,"Not Found")</f>
        <v>West</v>
      </c>
      <c r="R630" t="str">
        <f t="shared" si="56"/>
        <v>Central</v>
      </c>
      <c r="S630" t="str">
        <f t="shared" si="57"/>
        <v>Property Damage</v>
      </c>
      <c r="T630" t="str">
        <f t="shared" si="58"/>
        <v>SLA Breach</v>
      </c>
      <c r="U630">
        <f t="shared" si="59"/>
        <v>1</v>
      </c>
    </row>
    <row r="631" spans="1:21" x14ac:dyDescent="0.3">
      <c r="A631" t="s">
        <v>1812</v>
      </c>
      <c r="B631" t="s">
        <v>1813</v>
      </c>
      <c r="C631" t="s">
        <v>1814</v>
      </c>
      <c r="D631" t="s">
        <v>203</v>
      </c>
      <c r="E631" t="s">
        <v>27</v>
      </c>
      <c r="F631">
        <v>139360.23000000001</v>
      </c>
      <c r="G631" s="1">
        <v>45757</v>
      </c>
      <c r="H631" s="1">
        <v>45776</v>
      </c>
      <c r="I631" t="s">
        <v>19</v>
      </c>
      <c r="J631">
        <v>19</v>
      </c>
      <c r="K631">
        <v>15</v>
      </c>
      <c r="L631" t="s">
        <v>300</v>
      </c>
      <c r="M631" t="s">
        <v>55</v>
      </c>
      <c r="N631" t="s">
        <v>42</v>
      </c>
      <c r="O631">
        <f t="shared" si="54"/>
        <v>1</v>
      </c>
      <c r="P631" t="str">
        <f t="shared" si="55"/>
        <v>Valid</v>
      </c>
      <c r="Q631" t="str">
        <f>_xlfn.XLOOKUP(B631,Customers!$A:$A,Customers!$C:$C,"Not Found")</f>
        <v>West</v>
      </c>
      <c r="R631" t="str">
        <f t="shared" si="56"/>
        <v>West</v>
      </c>
      <c r="S631" t="str">
        <f t="shared" si="57"/>
        <v>Hospitalization</v>
      </c>
      <c r="T631" t="str">
        <f t="shared" si="58"/>
        <v>SLA Breach</v>
      </c>
      <c r="U631">
        <f t="shared" si="59"/>
        <v>4</v>
      </c>
    </row>
    <row r="632" spans="1:21" x14ac:dyDescent="0.3">
      <c r="A632" t="s">
        <v>1815</v>
      </c>
      <c r="B632" t="s">
        <v>1242</v>
      </c>
      <c r="C632" t="s">
        <v>1816</v>
      </c>
      <c r="D632" t="s">
        <v>17</v>
      </c>
      <c r="E632" t="s">
        <v>18</v>
      </c>
      <c r="F632">
        <v>112662.62</v>
      </c>
      <c r="G632" s="1">
        <v>45874</v>
      </c>
      <c r="H632" s="1">
        <v>45878</v>
      </c>
      <c r="I632" t="s">
        <v>19</v>
      </c>
      <c r="J632">
        <v>4</v>
      </c>
      <c r="K632">
        <v>10</v>
      </c>
      <c r="L632" t="s">
        <v>548</v>
      </c>
      <c r="M632" t="s">
        <v>21</v>
      </c>
      <c r="N632" t="s">
        <v>30</v>
      </c>
      <c r="O632">
        <f t="shared" si="54"/>
        <v>1</v>
      </c>
      <c r="P632" t="str">
        <f t="shared" si="55"/>
        <v>Valid</v>
      </c>
      <c r="Q632" t="str">
        <f>_xlfn.XLOOKUP(B632,Customers!$A:$A,Customers!$C:$C,"Not Found")</f>
        <v>North</v>
      </c>
      <c r="R632" t="str">
        <f t="shared" si="56"/>
        <v>South</v>
      </c>
      <c r="S632" t="str">
        <f t="shared" si="57"/>
        <v>Accident</v>
      </c>
      <c r="T632" t="str">
        <f t="shared" si="58"/>
        <v>Within SLA</v>
      </c>
      <c r="U632">
        <f t="shared" si="59"/>
        <v>0</v>
      </c>
    </row>
    <row r="633" spans="1:21" x14ac:dyDescent="0.3">
      <c r="A633" t="s">
        <v>1817</v>
      </c>
      <c r="B633" t="s">
        <v>1818</v>
      </c>
      <c r="C633" t="s">
        <v>1819</v>
      </c>
      <c r="D633" t="s">
        <v>154</v>
      </c>
      <c r="E633" t="s">
        <v>27</v>
      </c>
      <c r="F633">
        <v>80999.740000000005</v>
      </c>
      <c r="G633" s="1">
        <v>45851</v>
      </c>
      <c r="H633" s="1">
        <v>45871</v>
      </c>
      <c r="I633" t="s">
        <v>19</v>
      </c>
      <c r="J633">
        <v>20</v>
      </c>
      <c r="K633">
        <v>10</v>
      </c>
      <c r="L633" t="s">
        <v>60</v>
      </c>
      <c r="M633" t="s">
        <v>21</v>
      </c>
      <c r="N633" t="s">
        <v>88</v>
      </c>
      <c r="O633">
        <f t="shared" si="54"/>
        <v>1</v>
      </c>
      <c r="P633" t="str">
        <f t="shared" si="55"/>
        <v>Valid</v>
      </c>
      <c r="Q633" t="str">
        <f>_xlfn.XLOOKUP(B633,Customers!$A:$A,Customers!$C:$C,"Not Found")</f>
        <v>East</v>
      </c>
      <c r="R633" t="str">
        <f t="shared" si="56"/>
        <v>West</v>
      </c>
      <c r="S633" t="str">
        <f t="shared" si="57"/>
        <v>Vehicle Damage</v>
      </c>
      <c r="T633" t="str">
        <f t="shared" si="58"/>
        <v>SLA Breach</v>
      </c>
      <c r="U633">
        <f t="shared" si="59"/>
        <v>10</v>
      </c>
    </row>
    <row r="634" spans="1:21" x14ac:dyDescent="0.3">
      <c r="A634" t="s">
        <v>1820</v>
      </c>
      <c r="B634" t="s">
        <v>1821</v>
      </c>
      <c r="C634" t="s">
        <v>1822</v>
      </c>
      <c r="D634" t="s">
        <v>17</v>
      </c>
      <c r="E634" t="s">
        <v>173</v>
      </c>
      <c r="F634">
        <v>33642.36</v>
      </c>
      <c r="G634" s="1">
        <v>45889</v>
      </c>
      <c r="H634" s="1">
        <v>45908</v>
      </c>
      <c r="I634" t="s">
        <v>19</v>
      </c>
      <c r="J634">
        <v>19</v>
      </c>
      <c r="K634">
        <v>10</v>
      </c>
      <c r="L634" t="s">
        <v>310</v>
      </c>
      <c r="M634" t="s">
        <v>21</v>
      </c>
      <c r="N634" t="s">
        <v>30</v>
      </c>
      <c r="O634">
        <f t="shared" si="54"/>
        <v>1</v>
      </c>
      <c r="P634" t="str">
        <f t="shared" si="55"/>
        <v>Valid</v>
      </c>
      <c r="Q634" t="str">
        <f>_xlfn.XLOOKUP(B634,Customers!$A:$A,Customers!$C:$C,"Not Found")</f>
        <v>East</v>
      </c>
      <c r="R634" t="str">
        <f t="shared" si="56"/>
        <v>Central</v>
      </c>
      <c r="S634" t="str">
        <f t="shared" si="57"/>
        <v>Accident</v>
      </c>
      <c r="T634" t="str">
        <f t="shared" si="58"/>
        <v>SLA Breach</v>
      </c>
      <c r="U634">
        <f t="shared" si="59"/>
        <v>9</v>
      </c>
    </row>
    <row r="635" spans="1:21" x14ac:dyDescent="0.3">
      <c r="A635" t="s">
        <v>1823</v>
      </c>
      <c r="B635" t="s">
        <v>1824</v>
      </c>
      <c r="C635" t="s">
        <v>1825</v>
      </c>
      <c r="D635" t="s">
        <v>59</v>
      </c>
      <c r="E635" t="s">
        <v>27</v>
      </c>
      <c r="F635">
        <v>160587.19</v>
      </c>
      <c r="G635" s="1">
        <v>45858</v>
      </c>
      <c r="I635" t="s">
        <v>40</v>
      </c>
      <c r="J635">
        <v>8</v>
      </c>
      <c r="K635">
        <v>15</v>
      </c>
      <c r="L635" t="s">
        <v>561</v>
      </c>
      <c r="M635" t="s">
        <v>55</v>
      </c>
      <c r="N635" t="s">
        <v>30</v>
      </c>
      <c r="O635">
        <f t="shared" si="54"/>
        <v>1</v>
      </c>
      <c r="P635" t="str">
        <f t="shared" si="55"/>
        <v>Valid</v>
      </c>
      <c r="Q635" t="str">
        <f>_xlfn.XLOOKUP(B635,Customers!$A:$A,Customers!$C:$C,"Not Found")</f>
        <v>West</v>
      </c>
      <c r="R635" t="str">
        <f t="shared" si="56"/>
        <v>West</v>
      </c>
      <c r="S635" t="str">
        <f t="shared" si="57"/>
        <v>Critical Illness</v>
      </c>
      <c r="T635" t="str">
        <f t="shared" si="58"/>
        <v>Within SLA</v>
      </c>
      <c r="U635">
        <f t="shared" si="59"/>
        <v>0</v>
      </c>
    </row>
    <row r="636" spans="1:21" x14ac:dyDescent="0.3">
      <c r="A636" t="s">
        <v>1826</v>
      </c>
      <c r="B636" t="s">
        <v>1827</v>
      </c>
      <c r="C636" t="s">
        <v>1828</v>
      </c>
      <c r="D636" t="s">
        <v>154</v>
      </c>
      <c r="E636" t="s">
        <v>27</v>
      </c>
      <c r="F636">
        <v>216629.81</v>
      </c>
      <c r="G636" s="1">
        <v>45990</v>
      </c>
      <c r="H636" s="1">
        <v>45999</v>
      </c>
      <c r="I636" t="s">
        <v>19</v>
      </c>
      <c r="J636">
        <v>9</v>
      </c>
      <c r="K636">
        <v>10</v>
      </c>
      <c r="L636" t="s">
        <v>244</v>
      </c>
      <c r="M636" t="s">
        <v>21</v>
      </c>
      <c r="N636" t="s">
        <v>22</v>
      </c>
      <c r="O636">
        <f t="shared" si="54"/>
        <v>1</v>
      </c>
      <c r="P636" t="str">
        <f t="shared" si="55"/>
        <v>Valid</v>
      </c>
      <c r="Q636" t="str">
        <f>_xlfn.XLOOKUP(B636,Customers!$A:$A,Customers!$C:$C,"Not Found")</f>
        <v>East</v>
      </c>
      <c r="R636" t="str">
        <f t="shared" si="56"/>
        <v>West</v>
      </c>
      <c r="S636" t="str">
        <f t="shared" si="57"/>
        <v>Vehicle Damage</v>
      </c>
      <c r="T636" t="str">
        <f t="shared" si="58"/>
        <v>Within SLA</v>
      </c>
      <c r="U636">
        <f t="shared" si="59"/>
        <v>0</v>
      </c>
    </row>
    <row r="637" spans="1:21" x14ac:dyDescent="0.3">
      <c r="A637" t="s">
        <v>1829</v>
      </c>
      <c r="B637" t="s">
        <v>1830</v>
      </c>
      <c r="C637" t="s">
        <v>1831</v>
      </c>
      <c r="D637" t="s">
        <v>69</v>
      </c>
      <c r="E637" t="s">
        <v>18</v>
      </c>
      <c r="F637">
        <v>161770.54</v>
      </c>
      <c r="G637" s="1">
        <v>45965</v>
      </c>
      <c r="H637" s="1">
        <v>45974</v>
      </c>
      <c r="I637" t="s">
        <v>19</v>
      </c>
      <c r="J637">
        <v>9</v>
      </c>
      <c r="K637">
        <v>12</v>
      </c>
      <c r="L637" t="s">
        <v>193</v>
      </c>
      <c r="M637" t="s">
        <v>49</v>
      </c>
      <c r="N637" t="s">
        <v>30</v>
      </c>
      <c r="O637">
        <f t="shared" si="54"/>
        <v>1</v>
      </c>
      <c r="P637" t="str">
        <f t="shared" si="55"/>
        <v>Valid</v>
      </c>
      <c r="Q637" t="str">
        <f>_xlfn.XLOOKUP(B637,Customers!$A:$A,Customers!$C:$C,"Not Found")</f>
        <v>East</v>
      </c>
      <c r="R637" t="str">
        <f t="shared" si="56"/>
        <v>South</v>
      </c>
      <c r="S637" t="str">
        <f t="shared" si="57"/>
        <v>Property Damage</v>
      </c>
      <c r="T637" t="str">
        <f t="shared" si="58"/>
        <v>Within SLA</v>
      </c>
      <c r="U637">
        <f t="shared" si="59"/>
        <v>0</v>
      </c>
    </row>
    <row r="638" spans="1:21" x14ac:dyDescent="0.3">
      <c r="A638" t="s">
        <v>1832</v>
      </c>
      <c r="B638" t="s">
        <v>1833</v>
      </c>
      <c r="C638" t="s">
        <v>1834</v>
      </c>
      <c r="D638" t="s">
        <v>53</v>
      </c>
      <c r="E638" t="s">
        <v>27</v>
      </c>
      <c r="F638">
        <v>84846.83</v>
      </c>
      <c r="G638" s="1">
        <v>45765</v>
      </c>
      <c r="H638" s="1">
        <v>45776</v>
      </c>
      <c r="I638" t="s">
        <v>19</v>
      </c>
      <c r="J638">
        <v>11</v>
      </c>
      <c r="K638">
        <v>15</v>
      </c>
      <c r="L638" t="s">
        <v>548</v>
      </c>
      <c r="M638" t="s">
        <v>55</v>
      </c>
      <c r="N638" t="s">
        <v>30</v>
      </c>
      <c r="O638">
        <f t="shared" si="54"/>
        <v>1</v>
      </c>
      <c r="P638" t="str">
        <f t="shared" si="55"/>
        <v>Valid</v>
      </c>
      <c r="Q638" t="str">
        <f>_xlfn.XLOOKUP(B638,Customers!$A:$A,Customers!$C:$C,"Not Found")</f>
        <v>West</v>
      </c>
      <c r="R638" t="str">
        <f t="shared" si="56"/>
        <v>West</v>
      </c>
      <c r="S638" t="str">
        <f t="shared" si="57"/>
        <v>Hospitalization</v>
      </c>
      <c r="T638" t="str">
        <f t="shared" si="58"/>
        <v>Within SLA</v>
      </c>
      <c r="U638">
        <f t="shared" si="59"/>
        <v>0</v>
      </c>
    </row>
    <row r="639" spans="1:21" x14ac:dyDescent="0.3">
      <c r="A639" t="s">
        <v>1835</v>
      </c>
      <c r="B639" t="s">
        <v>1737</v>
      </c>
      <c r="C639" t="s">
        <v>1836</v>
      </c>
      <c r="D639" t="s">
        <v>111</v>
      </c>
      <c r="E639" t="s">
        <v>18</v>
      </c>
      <c r="F639">
        <v>62735.45</v>
      </c>
      <c r="G639" s="1">
        <v>45788</v>
      </c>
      <c r="H639" s="1">
        <v>45800</v>
      </c>
      <c r="I639" t="s">
        <v>19</v>
      </c>
      <c r="J639">
        <v>12</v>
      </c>
      <c r="K639">
        <v>12</v>
      </c>
      <c r="L639" t="s">
        <v>193</v>
      </c>
      <c r="M639" t="s">
        <v>49</v>
      </c>
      <c r="N639" t="s">
        <v>30</v>
      </c>
      <c r="O639">
        <f t="shared" si="54"/>
        <v>1</v>
      </c>
      <c r="P639" t="str">
        <f t="shared" si="55"/>
        <v>Valid</v>
      </c>
      <c r="Q639" t="str">
        <f>_xlfn.XLOOKUP(B639,Customers!$A:$A,Customers!$C:$C,"Not Found")</f>
        <v>North</v>
      </c>
      <c r="R639" t="str">
        <f t="shared" si="56"/>
        <v>South</v>
      </c>
      <c r="S639" t="str">
        <f t="shared" si="57"/>
        <v>Fire</v>
      </c>
      <c r="T639" t="str">
        <f t="shared" si="58"/>
        <v>Within SLA</v>
      </c>
      <c r="U639">
        <f t="shared" si="59"/>
        <v>0</v>
      </c>
    </row>
    <row r="640" spans="1:21" x14ac:dyDescent="0.3">
      <c r="A640" t="s">
        <v>1837</v>
      </c>
      <c r="B640" t="s">
        <v>257</v>
      </c>
      <c r="C640" t="s">
        <v>1838</v>
      </c>
      <c r="D640" t="s">
        <v>69</v>
      </c>
      <c r="E640" t="s">
        <v>27</v>
      </c>
      <c r="F640">
        <v>109006.97</v>
      </c>
      <c r="G640" s="1">
        <v>45780</v>
      </c>
      <c r="H640" s="1">
        <v>45787</v>
      </c>
      <c r="I640" t="s">
        <v>19</v>
      </c>
      <c r="J640">
        <v>7</v>
      </c>
      <c r="K640">
        <v>12</v>
      </c>
      <c r="L640" t="s">
        <v>681</v>
      </c>
      <c r="M640" t="s">
        <v>49</v>
      </c>
      <c r="N640" t="s">
        <v>22</v>
      </c>
      <c r="O640">
        <f t="shared" si="54"/>
        <v>1</v>
      </c>
      <c r="P640" t="str">
        <f t="shared" si="55"/>
        <v>Valid</v>
      </c>
      <c r="Q640" t="str">
        <f>_xlfn.XLOOKUP(B640,Customers!$A:$A,Customers!$C:$C,"Not Found")</f>
        <v>East</v>
      </c>
      <c r="R640" t="str">
        <f t="shared" si="56"/>
        <v>West</v>
      </c>
      <c r="S640" t="str">
        <f t="shared" si="57"/>
        <v>Property Damage</v>
      </c>
      <c r="T640" t="str">
        <f t="shared" si="58"/>
        <v>Within SLA</v>
      </c>
      <c r="U640">
        <f t="shared" si="59"/>
        <v>0</v>
      </c>
    </row>
    <row r="641" spans="1:21" x14ac:dyDescent="0.3">
      <c r="A641" t="s">
        <v>1839</v>
      </c>
      <c r="B641" t="s">
        <v>1840</v>
      </c>
      <c r="C641" t="s">
        <v>1841</v>
      </c>
      <c r="D641" t="s">
        <v>46</v>
      </c>
      <c r="E641" t="s">
        <v>27</v>
      </c>
      <c r="F641">
        <v>79744.41</v>
      </c>
      <c r="G641" s="1">
        <v>45877</v>
      </c>
      <c r="H641" s="1">
        <v>45878</v>
      </c>
      <c r="I641" t="s">
        <v>19</v>
      </c>
      <c r="J641">
        <v>1</v>
      </c>
      <c r="K641">
        <v>12</v>
      </c>
      <c r="L641" t="s">
        <v>427</v>
      </c>
      <c r="M641" t="s">
        <v>49</v>
      </c>
      <c r="N641" t="s">
        <v>22</v>
      </c>
      <c r="O641">
        <f t="shared" si="54"/>
        <v>1</v>
      </c>
      <c r="P641" t="str">
        <f t="shared" si="55"/>
        <v>Valid</v>
      </c>
      <c r="Q641" t="str">
        <f>_xlfn.XLOOKUP(B641,Customers!$A:$A,Customers!$C:$C,"Not Found")</f>
        <v>West</v>
      </c>
      <c r="R641" t="str">
        <f t="shared" si="56"/>
        <v>West</v>
      </c>
      <c r="S641" t="str">
        <f t="shared" si="57"/>
        <v>Theft</v>
      </c>
      <c r="T641" t="str">
        <f t="shared" si="58"/>
        <v>Within SLA</v>
      </c>
      <c r="U641">
        <f t="shared" si="59"/>
        <v>0</v>
      </c>
    </row>
    <row r="642" spans="1:21" x14ac:dyDescent="0.3">
      <c r="A642" t="s">
        <v>1842</v>
      </c>
      <c r="B642" t="s">
        <v>1843</v>
      </c>
      <c r="C642" t="s">
        <v>1844</v>
      </c>
      <c r="D642" t="s">
        <v>59</v>
      </c>
      <c r="E642" t="s">
        <v>74</v>
      </c>
      <c r="F642">
        <v>74682.47</v>
      </c>
      <c r="G642" s="1">
        <v>45821</v>
      </c>
      <c r="I642" t="s">
        <v>40</v>
      </c>
      <c r="J642">
        <v>17</v>
      </c>
      <c r="K642">
        <v>15</v>
      </c>
      <c r="L642" t="s">
        <v>813</v>
      </c>
      <c r="M642" t="s">
        <v>55</v>
      </c>
      <c r="N642" t="s">
        <v>30</v>
      </c>
      <c r="O642">
        <f t="shared" ref="O642:O705" si="60">COUNTIF($A:$A,A642)</f>
        <v>1</v>
      </c>
      <c r="P642" t="str">
        <f t="shared" ref="P642:P705" si="61">IF(F642="","Missing Amount","Valid")</f>
        <v>Valid</v>
      </c>
      <c r="Q642" t="str">
        <f>_xlfn.XLOOKUP(B642,Customers!$A:$A,Customers!$C:$C,"Not Found")</f>
        <v>North</v>
      </c>
      <c r="R642" t="str">
        <f t="shared" ref="R642:R705" si="62">IF(E642="",Q642,E642)</f>
        <v>East</v>
      </c>
      <c r="S642" t="str">
        <f t="shared" ref="S642:S705" si="63">IF(D642="Hospitalisation","Hospitalization",IF(D642="Medical Emerg.","Medical Emergency",IF(D642="Property dmg","Property Damage",IF(D642="Vehicle dmg","Vehicle Damage",D642))))</f>
        <v>Critical Illness</v>
      </c>
      <c r="T642" t="str">
        <f t="shared" ref="T642:T705" si="64">IF(J642&gt;K642,"SLA Breach","Within SLA")</f>
        <v>SLA Breach</v>
      </c>
      <c r="U642">
        <f t="shared" ref="U642:U705" si="65">IF(J642&gt;K642,J642-K642,0)</f>
        <v>2</v>
      </c>
    </row>
    <row r="643" spans="1:21" x14ac:dyDescent="0.3">
      <c r="A643" t="s">
        <v>1845</v>
      </c>
      <c r="B643" t="s">
        <v>218</v>
      </c>
      <c r="C643" t="s">
        <v>219</v>
      </c>
      <c r="D643" t="s">
        <v>216</v>
      </c>
      <c r="E643" t="s">
        <v>39</v>
      </c>
      <c r="F643">
        <v>196493.65</v>
      </c>
      <c r="G643" s="1">
        <v>45980</v>
      </c>
      <c r="H643" s="1">
        <v>45990</v>
      </c>
      <c r="I643" t="s">
        <v>19</v>
      </c>
      <c r="J643">
        <v>10</v>
      </c>
      <c r="K643">
        <v>15</v>
      </c>
      <c r="L643" t="s">
        <v>630</v>
      </c>
      <c r="M643" t="s">
        <v>55</v>
      </c>
      <c r="N643" t="s">
        <v>30</v>
      </c>
      <c r="O643">
        <f t="shared" si="60"/>
        <v>1</v>
      </c>
      <c r="P643" t="str">
        <f t="shared" si="61"/>
        <v>Valid</v>
      </c>
      <c r="Q643" t="str">
        <f>_xlfn.XLOOKUP(B643,Customers!$A:$A,Customers!$C:$C,"Not Found")</f>
        <v>West</v>
      </c>
      <c r="R643" t="str">
        <f t="shared" si="62"/>
        <v>North</v>
      </c>
      <c r="S643" t="str">
        <f t="shared" si="63"/>
        <v>Outpatient</v>
      </c>
      <c r="T643" t="str">
        <f t="shared" si="64"/>
        <v>Within SLA</v>
      </c>
      <c r="U643">
        <f t="shared" si="65"/>
        <v>0</v>
      </c>
    </row>
    <row r="644" spans="1:21" x14ac:dyDescent="0.3">
      <c r="A644" t="s">
        <v>1846</v>
      </c>
      <c r="B644" t="s">
        <v>1193</v>
      </c>
      <c r="C644" t="s">
        <v>1847</v>
      </c>
      <c r="D644" t="s">
        <v>17</v>
      </c>
      <c r="E644" t="s">
        <v>27</v>
      </c>
      <c r="F644">
        <v>115402.16</v>
      </c>
      <c r="G644" s="1">
        <v>45896</v>
      </c>
      <c r="H644" s="1">
        <v>45897</v>
      </c>
      <c r="I644" t="s">
        <v>19</v>
      </c>
      <c r="J644">
        <v>1</v>
      </c>
      <c r="K644">
        <v>10</v>
      </c>
      <c r="L644" t="s">
        <v>268</v>
      </c>
      <c r="M644" t="s">
        <v>21</v>
      </c>
      <c r="N644" t="s">
        <v>22</v>
      </c>
      <c r="O644">
        <f t="shared" si="60"/>
        <v>1</v>
      </c>
      <c r="P644" t="str">
        <f t="shared" si="61"/>
        <v>Valid</v>
      </c>
      <c r="Q644" t="str">
        <f>_xlfn.XLOOKUP(B644,Customers!$A:$A,Customers!$C:$C,"Not Found")</f>
        <v>Central</v>
      </c>
      <c r="R644" t="str">
        <f t="shared" si="62"/>
        <v>West</v>
      </c>
      <c r="S644" t="str">
        <f t="shared" si="63"/>
        <v>Accident</v>
      </c>
      <c r="T644" t="str">
        <f t="shared" si="64"/>
        <v>Within SLA</v>
      </c>
      <c r="U644">
        <f t="shared" si="65"/>
        <v>0</v>
      </c>
    </row>
    <row r="645" spans="1:21" x14ac:dyDescent="0.3">
      <c r="A645" t="s">
        <v>1848</v>
      </c>
      <c r="B645" t="s">
        <v>1849</v>
      </c>
      <c r="C645" t="s">
        <v>1850</v>
      </c>
      <c r="D645" t="s">
        <v>92</v>
      </c>
      <c r="E645" t="s">
        <v>18</v>
      </c>
      <c r="F645">
        <v>24005.63</v>
      </c>
      <c r="G645" s="1">
        <v>45813</v>
      </c>
      <c r="H645" s="1">
        <v>45818</v>
      </c>
      <c r="I645" t="s">
        <v>19</v>
      </c>
      <c r="J645">
        <v>5</v>
      </c>
      <c r="K645">
        <v>7</v>
      </c>
      <c r="L645" t="s">
        <v>121</v>
      </c>
      <c r="M645" t="s">
        <v>94</v>
      </c>
      <c r="N645" t="s">
        <v>22</v>
      </c>
      <c r="O645">
        <f t="shared" si="60"/>
        <v>1</v>
      </c>
      <c r="P645" t="str">
        <f t="shared" si="61"/>
        <v>Valid</v>
      </c>
      <c r="Q645" t="str">
        <f>_xlfn.XLOOKUP(B645,Customers!$A:$A,Customers!$C:$C,"Not Found")</f>
        <v>South</v>
      </c>
      <c r="R645" t="str">
        <f t="shared" si="62"/>
        <v>South</v>
      </c>
      <c r="S645" t="str">
        <f t="shared" si="63"/>
        <v>Baggage Loss</v>
      </c>
      <c r="T645" t="str">
        <f t="shared" si="64"/>
        <v>Within SLA</v>
      </c>
      <c r="U645">
        <f t="shared" si="65"/>
        <v>0</v>
      </c>
    </row>
    <row r="646" spans="1:21" x14ac:dyDescent="0.3">
      <c r="A646" t="s">
        <v>1851</v>
      </c>
      <c r="B646" t="s">
        <v>1852</v>
      </c>
      <c r="C646" t="s">
        <v>1853</v>
      </c>
      <c r="D646" t="s">
        <v>102</v>
      </c>
      <c r="E646" t="s">
        <v>18</v>
      </c>
      <c r="F646">
        <v>317628.87</v>
      </c>
      <c r="G646" s="1">
        <v>45763</v>
      </c>
      <c r="H646" s="1">
        <v>45776</v>
      </c>
      <c r="I646" t="s">
        <v>19</v>
      </c>
      <c r="J646">
        <v>13</v>
      </c>
      <c r="K646">
        <v>20</v>
      </c>
      <c r="L646" t="s">
        <v>28</v>
      </c>
      <c r="M646" t="s">
        <v>29</v>
      </c>
      <c r="N646" t="s">
        <v>30</v>
      </c>
      <c r="O646">
        <f t="shared" si="60"/>
        <v>1</v>
      </c>
      <c r="P646" t="str">
        <f t="shared" si="61"/>
        <v>Valid</v>
      </c>
      <c r="Q646" t="str">
        <f>_xlfn.XLOOKUP(B646,Customers!$A:$A,Customers!$C:$C,"Not Found")</f>
        <v>Central</v>
      </c>
      <c r="R646" t="str">
        <f t="shared" si="62"/>
        <v>South</v>
      </c>
      <c r="S646" t="str">
        <f t="shared" si="63"/>
        <v>Maturity</v>
      </c>
      <c r="T646" t="str">
        <f t="shared" si="64"/>
        <v>Within SLA</v>
      </c>
      <c r="U646">
        <f t="shared" si="65"/>
        <v>0</v>
      </c>
    </row>
    <row r="647" spans="1:21" x14ac:dyDescent="0.3">
      <c r="A647" t="s">
        <v>1854</v>
      </c>
      <c r="B647" t="s">
        <v>1855</v>
      </c>
      <c r="C647" t="s">
        <v>1856</v>
      </c>
      <c r="D647" t="s">
        <v>111</v>
      </c>
      <c r="E647" t="s">
        <v>39</v>
      </c>
      <c r="F647">
        <v>109653.78</v>
      </c>
      <c r="G647" s="1">
        <v>45918</v>
      </c>
      <c r="I647" t="s">
        <v>64</v>
      </c>
      <c r="J647">
        <v>16</v>
      </c>
      <c r="K647">
        <v>12</v>
      </c>
      <c r="L647" t="s">
        <v>79</v>
      </c>
      <c r="M647" t="s">
        <v>49</v>
      </c>
      <c r="N647" t="s">
        <v>42</v>
      </c>
      <c r="O647">
        <f t="shared" si="60"/>
        <v>1</v>
      </c>
      <c r="P647" t="str">
        <f t="shared" si="61"/>
        <v>Valid</v>
      </c>
      <c r="Q647" t="str">
        <f>_xlfn.XLOOKUP(B647,Customers!$A:$A,Customers!$C:$C,"Not Found")</f>
        <v>North</v>
      </c>
      <c r="R647" t="str">
        <f t="shared" si="62"/>
        <v>North</v>
      </c>
      <c r="S647" t="str">
        <f t="shared" si="63"/>
        <v>Fire</v>
      </c>
      <c r="T647" t="str">
        <f t="shared" si="64"/>
        <v>SLA Breach</v>
      </c>
      <c r="U647">
        <f t="shared" si="65"/>
        <v>4</v>
      </c>
    </row>
    <row r="648" spans="1:21" x14ac:dyDescent="0.3">
      <c r="A648" t="s">
        <v>1857</v>
      </c>
      <c r="B648" t="s">
        <v>1858</v>
      </c>
      <c r="C648" t="s">
        <v>1859</v>
      </c>
      <c r="D648" t="s">
        <v>154</v>
      </c>
      <c r="E648" t="s">
        <v>74</v>
      </c>
      <c r="F648">
        <v>49044.54</v>
      </c>
      <c r="G648" s="1">
        <v>45935</v>
      </c>
      <c r="H648" s="1">
        <v>45948</v>
      </c>
      <c r="I648" t="s">
        <v>19</v>
      </c>
      <c r="J648">
        <v>13</v>
      </c>
      <c r="K648">
        <v>10</v>
      </c>
      <c r="L648" t="s">
        <v>813</v>
      </c>
      <c r="M648" t="s">
        <v>21</v>
      </c>
      <c r="N648" t="s">
        <v>30</v>
      </c>
      <c r="O648">
        <f t="shared" si="60"/>
        <v>1</v>
      </c>
      <c r="P648" t="str">
        <f t="shared" si="61"/>
        <v>Valid</v>
      </c>
      <c r="Q648" t="str">
        <f>_xlfn.XLOOKUP(B648,Customers!$A:$A,Customers!$C:$C,"Not Found")</f>
        <v>East</v>
      </c>
      <c r="R648" t="str">
        <f t="shared" si="62"/>
        <v>East</v>
      </c>
      <c r="S648" t="str">
        <f t="shared" si="63"/>
        <v>Vehicle Damage</v>
      </c>
      <c r="T648" t="str">
        <f t="shared" si="64"/>
        <v>SLA Breach</v>
      </c>
      <c r="U648">
        <f t="shared" si="65"/>
        <v>3</v>
      </c>
    </row>
    <row r="649" spans="1:21" x14ac:dyDescent="0.3">
      <c r="A649" t="s">
        <v>1860</v>
      </c>
      <c r="B649" t="s">
        <v>1861</v>
      </c>
      <c r="C649" t="s">
        <v>1862</v>
      </c>
      <c r="D649" t="s">
        <v>34</v>
      </c>
      <c r="E649" t="s">
        <v>39</v>
      </c>
      <c r="F649">
        <v>125275.41</v>
      </c>
      <c r="G649" s="1">
        <v>45981</v>
      </c>
      <c r="H649" s="1">
        <v>45997</v>
      </c>
      <c r="I649" t="s">
        <v>19</v>
      </c>
      <c r="J649">
        <v>16</v>
      </c>
      <c r="K649">
        <v>20</v>
      </c>
      <c r="L649" t="s">
        <v>117</v>
      </c>
      <c r="M649" t="s">
        <v>29</v>
      </c>
      <c r="N649" t="s">
        <v>30</v>
      </c>
      <c r="O649">
        <f t="shared" si="60"/>
        <v>1</v>
      </c>
      <c r="P649" t="str">
        <f t="shared" si="61"/>
        <v>Valid</v>
      </c>
      <c r="Q649" t="str">
        <f>_xlfn.XLOOKUP(B649,Customers!$A:$A,Customers!$C:$C,"Not Found")</f>
        <v>East</v>
      </c>
      <c r="R649" t="str">
        <f t="shared" si="62"/>
        <v>North</v>
      </c>
      <c r="S649" t="str">
        <f t="shared" si="63"/>
        <v>Death Benefit</v>
      </c>
      <c r="T649" t="str">
        <f t="shared" si="64"/>
        <v>Within SLA</v>
      </c>
      <c r="U649">
        <f t="shared" si="65"/>
        <v>0</v>
      </c>
    </row>
    <row r="650" spans="1:21" x14ac:dyDescent="0.3">
      <c r="A650" t="s">
        <v>1863</v>
      </c>
      <c r="B650" t="s">
        <v>1864</v>
      </c>
      <c r="C650" t="s">
        <v>1865</v>
      </c>
      <c r="D650" t="s">
        <v>102</v>
      </c>
      <c r="E650" t="s">
        <v>18</v>
      </c>
      <c r="F650">
        <v>513885.21</v>
      </c>
      <c r="G650" s="1">
        <v>45840</v>
      </c>
      <c r="I650" t="s">
        <v>40</v>
      </c>
      <c r="J650">
        <v>23</v>
      </c>
      <c r="K650">
        <v>20</v>
      </c>
      <c r="L650" t="s">
        <v>48</v>
      </c>
      <c r="M650" t="s">
        <v>29</v>
      </c>
      <c r="N650" t="s">
        <v>42</v>
      </c>
      <c r="O650">
        <f t="shared" si="60"/>
        <v>1</v>
      </c>
      <c r="P650" t="str">
        <f t="shared" si="61"/>
        <v>Valid</v>
      </c>
      <c r="Q650" t="str">
        <f>_xlfn.XLOOKUP(B650,Customers!$A:$A,Customers!$C:$C,"Not Found")</f>
        <v>East</v>
      </c>
      <c r="R650" t="str">
        <f t="shared" si="62"/>
        <v>South</v>
      </c>
      <c r="S650" t="str">
        <f t="shared" si="63"/>
        <v>Maturity</v>
      </c>
      <c r="T650" t="str">
        <f t="shared" si="64"/>
        <v>SLA Breach</v>
      </c>
      <c r="U650">
        <f t="shared" si="65"/>
        <v>3</v>
      </c>
    </row>
    <row r="651" spans="1:21" x14ac:dyDescent="0.3">
      <c r="A651" t="s">
        <v>1866</v>
      </c>
      <c r="B651" t="s">
        <v>1867</v>
      </c>
      <c r="C651" t="s">
        <v>1868</v>
      </c>
      <c r="D651" t="s">
        <v>59</v>
      </c>
      <c r="E651" t="s">
        <v>173</v>
      </c>
      <c r="F651">
        <v>183256.84</v>
      </c>
      <c r="G651" s="1">
        <v>45921</v>
      </c>
      <c r="H651" s="1">
        <v>45938</v>
      </c>
      <c r="I651" t="s">
        <v>19</v>
      </c>
      <c r="J651">
        <v>17</v>
      </c>
      <c r="K651">
        <v>15</v>
      </c>
      <c r="L651" t="s">
        <v>548</v>
      </c>
      <c r="M651" t="s">
        <v>55</v>
      </c>
      <c r="N651" t="s">
        <v>42</v>
      </c>
      <c r="O651">
        <f t="shared" si="60"/>
        <v>1</v>
      </c>
      <c r="P651" t="str">
        <f t="shared" si="61"/>
        <v>Valid</v>
      </c>
      <c r="Q651" t="str">
        <f>_xlfn.XLOOKUP(B651,Customers!$A:$A,Customers!$C:$C,"Not Found")</f>
        <v>East</v>
      </c>
      <c r="R651" t="str">
        <f t="shared" si="62"/>
        <v>Central</v>
      </c>
      <c r="S651" t="str">
        <f t="shared" si="63"/>
        <v>Critical Illness</v>
      </c>
      <c r="T651" t="str">
        <f t="shared" si="64"/>
        <v>SLA Breach</v>
      </c>
      <c r="U651">
        <f t="shared" si="65"/>
        <v>2</v>
      </c>
    </row>
    <row r="652" spans="1:21" x14ac:dyDescent="0.3">
      <c r="A652" t="s">
        <v>1869</v>
      </c>
      <c r="B652" t="s">
        <v>1861</v>
      </c>
      <c r="C652" t="s">
        <v>1870</v>
      </c>
      <c r="D652" t="s">
        <v>154</v>
      </c>
      <c r="E652" t="s">
        <v>74</v>
      </c>
      <c r="F652">
        <v>43796.9</v>
      </c>
      <c r="G652" s="1">
        <v>45952</v>
      </c>
      <c r="I652" t="s">
        <v>40</v>
      </c>
      <c r="J652">
        <v>9</v>
      </c>
      <c r="K652">
        <v>10</v>
      </c>
      <c r="L652" t="s">
        <v>431</v>
      </c>
      <c r="M652" t="s">
        <v>21</v>
      </c>
      <c r="N652" t="s">
        <v>30</v>
      </c>
      <c r="O652">
        <f t="shared" si="60"/>
        <v>1</v>
      </c>
      <c r="P652" t="str">
        <f t="shared" si="61"/>
        <v>Valid</v>
      </c>
      <c r="Q652" t="str">
        <f>_xlfn.XLOOKUP(B652,Customers!$A:$A,Customers!$C:$C,"Not Found")</f>
        <v>East</v>
      </c>
      <c r="R652" t="str">
        <f t="shared" si="62"/>
        <v>East</v>
      </c>
      <c r="S652" t="str">
        <f t="shared" si="63"/>
        <v>Vehicle Damage</v>
      </c>
      <c r="T652" t="str">
        <f t="shared" si="64"/>
        <v>Within SLA</v>
      </c>
      <c r="U652">
        <f t="shared" si="65"/>
        <v>0</v>
      </c>
    </row>
    <row r="653" spans="1:21" x14ac:dyDescent="0.3">
      <c r="A653" t="s">
        <v>1871</v>
      </c>
      <c r="B653" t="s">
        <v>1872</v>
      </c>
      <c r="C653" t="s">
        <v>1873</v>
      </c>
      <c r="D653" t="s">
        <v>182</v>
      </c>
      <c r="E653" t="s">
        <v>173</v>
      </c>
      <c r="F653">
        <v>19622.39</v>
      </c>
      <c r="G653" s="1">
        <v>45684</v>
      </c>
      <c r="H653" s="1">
        <v>45702</v>
      </c>
      <c r="I653" t="s">
        <v>19</v>
      </c>
      <c r="J653">
        <v>18</v>
      </c>
      <c r="K653">
        <v>7</v>
      </c>
      <c r="L653" t="s">
        <v>107</v>
      </c>
      <c r="M653" t="s">
        <v>94</v>
      </c>
      <c r="N653" t="s">
        <v>88</v>
      </c>
      <c r="O653">
        <f t="shared" si="60"/>
        <v>1</v>
      </c>
      <c r="P653" t="str">
        <f t="shared" si="61"/>
        <v>Valid</v>
      </c>
      <c r="Q653" t="str">
        <f>_xlfn.XLOOKUP(B653,Customers!$A:$A,Customers!$C:$C,"Not Found")</f>
        <v>Central</v>
      </c>
      <c r="R653" t="str">
        <f t="shared" si="62"/>
        <v>Central</v>
      </c>
      <c r="S653" t="str">
        <f t="shared" si="63"/>
        <v>Trip Cancellation</v>
      </c>
      <c r="T653" t="str">
        <f t="shared" si="64"/>
        <v>SLA Breach</v>
      </c>
      <c r="U653">
        <f t="shared" si="65"/>
        <v>11</v>
      </c>
    </row>
    <row r="654" spans="1:21" x14ac:dyDescent="0.3">
      <c r="A654" t="s">
        <v>1874</v>
      </c>
      <c r="B654" t="s">
        <v>1153</v>
      </c>
      <c r="C654" t="s">
        <v>1154</v>
      </c>
      <c r="D654" t="s">
        <v>17</v>
      </c>
      <c r="E654" t="s">
        <v>74</v>
      </c>
      <c r="F654">
        <v>117266.01</v>
      </c>
      <c r="G654" s="1">
        <v>45706</v>
      </c>
      <c r="I654" t="s">
        <v>64</v>
      </c>
      <c r="J654">
        <v>11</v>
      </c>
      <c r="K654">
        <v>10</v>
      </c>
      <c r="L654" t="s">
        <v>98</v>
      </c>
      <c r="M654" t="s">
        <v>21</v>
      </c>
      <c r="N654" t="s">
        <v>30</v>
      </c>
      <c r="O654">
        <f t="shared" si="60"/>
        <v>1</v>
      </c>
      <c r="P654" t="str">
        <f t="shared" si="61"/>
        <v>Valid</v>
      </c>
      <c r="Q654" t="str">
        <f>_xlfn.XLOOKUP(B654,Customers!$A:$A,Customers!$C:$C,"Not Found")</f>
        <v>West</v>
      </c>
      <c r="R654" t="str">
        <f t="shared" si="62"/>
        <v>East</v>
      </c>
      <c r="S654" t="str">
        <f t="shared" si="63"/>
        <v>Accident</v>
      </c>
      <c r="T654" t="str">
        <f t="shared" si="64"/>
        <v>SLA Breach</v>
      </c>
      <c r="U654">
        <f t="shared" si="65"/>
        <v>1</v>
      </c>
    </row>
    <row r="655" spans="1:21" x14ac:dyDescent="0.3">
      <c r="A655" t="s">
        <v>1875</v>
      </c>
      <c r="B655" t="s">
        <v>1876</v>
      </c>
      <c r="C655" t="s">
        <v>1877</v>
      </c>
      <c r="D655" t="s">
        <v>154</v>
      </c>
      <c r="E655" t="s">
        <v>39</v>
      </c>
      <c r="F655">
        <v>42162.37</v>
      </c>
      <c r="G655" s="1">
        <v>45722</v>
      </c>
      <c r="H655" s="1">
        <v>45731</v>
      </c>
      <c r="I655" t="s">
        <v>19</v>
      </c>
      <c r="J655">
        <v>9</v>
      </c>
      <c r="K655">
        <v>10</v>
      </c>
      <c r="L655" t="s">
        <v>310</v>
      </c>
      <c r="M655" t="s">
        <v>21</v>
      </c>
      <c r="N655" t="s">
        <v>22</v>
      </c>
      <c r="O655">
        <f t="shared" si="60"/>
        <v>1</v>
      </c>
      <c r="P655" t="str">
        <f t="shared" si="61"/>
        <v>Valid</v>
      </c>
      <c r="Q655" t="str">
        <f>_xlfn.XLOOKUP(B655,Customers!$A:$A,Customers!$C:$C,"Not Found")</f>
        <v>North</v>
      </c>
      <c r="R655" t="str">
        <f t="shared" si="62"/>
        <v>North</v>
      </c>
      <c r="S655" t="str">
        <f t="shared" si="63"/>
        <v>Vehicle Damage</v>
      </c>
      <c r="T655" t="str">
        <f t="shared" si="64"/>
        <v>Within SLA</v>
      </c>
      <c r="U655">
        <f t="shared" si="65"/>
        <v>0</v>
      </c>
    </row>
    <row r="656" spans="1:21" x14ac:dyDescent="0.3">
      <c r="A656" t="s">
        <v>1878</v>
      </c>
      <c r="B656" t="s">
        <v>1578</v>
      </c>
      <c r="C656" t="s">
        <v>1879</v>
      </c>
      <c r="D656" t="s">
        <v>46</v>
      </c>
      <c r="E656" t="s">
        <v>27</v>
      </c>
      <c r="F656">
        <v>26391.68</v>
      </c>
      <c r="G656" s="1">
        <v>45734</v>
      </c>
      <c r="H656" s="1">
        <v>45736</v>
      </c>
      <c r="I656" t="s">
        <v>47</v>
      </c>
      <c r="J656">
        <v>2</v>
      </c>
      <c r="K656">
        <v>10</v>
      </c>
      <c r="L656" t="s">
        <v>704</v>
      </c>
      <c r="M656" t="s">
        <v>21</v>
      </c>
      <c r="N656" t="s">
        <v>30</v>
      </c>
      <c r="O656">
        <f t="shared" si="60"/>
        <v>1</v>
      </c>
      <c r="P656" t="str">
        <f t="shared" si="61"/>
        <v>Valid</v>
      </c>
      <c r="Q656" t="str">
        <f>_xlfn.XLOOKUP(B656,Customers!$A:$A,Customers!$C:$C,"Not Found")</f>
        <v>East</v>
      </c>
      <c r="R656" t="str">
        <f t="shared" si="62"/>
        <v>West</v>
      </c>
      <c r="S656" t="str">
        <f t="shared" si="63"/>
        <v>Theft</v>
      </c>
      <c r="T656" t="str">
        <f t="shared" si="64"/>
        <v>Within SLA</v>
      </c>
      <c r="U656">
        <f t="shared" si="65"/>
        <v>0</v>
      </c>
    </row>
    <row r="657" spans="1:21" x14ac:dyDescent="0.3">
      <c r="A657" t="s">
        <v>1880</v>
      </c>
      <c r="B657" t="s">
        <v>1092</v>
      </c>
      <c r="C657" t="s">
        <v>1093</v>
      </c>
      <c r="D657" t="s">
        <v>154</v>
      </c>
      <c r="E657" t="s">
        <v>18</v>
      </c>
      <c r="F657">
        <v>48704.55</v>
      </c>
      <c r="G657" s="1">
        <v>45756</v>
      </c>
      <c r="H657" s="1">
        <v>45760</v>
      </c>
      <c r="I657" t="s">
        <v>19</v>
      </c>
      <c r="J657">
        <v>4</v>
      </c>
      <c r="K657">
        <v>10</v>
      </c>
      <c r="L657" t="s">
        <v>580</v>
      </c>
      <c r="M657" t="s">
        <v>21</v>
      </c>
      <c r="N657" t="s">
        <v>22</v>
      </c>
      <c r="O657">
        <f t="shared" si="60"/>
        <v>1</v>
      </c>
      <c r="P657" t="str">
        <f t="shared" si="61"/>
        <v>Valid</v>
      </c>
      <c r="Q657" t="str">
        <f>_xlfn.XLOOKUP(B657,Customers!$A:$A,Customers!$C:$C,"Not Found")</f>
        <v>Central</v>
      </c>
      <c r="R657" t="str">
        <f t="shared" si="62"/>
        <v>South</v>
      </c>
      <c r="S657" t="str">
        <f t="shared" si="63"/>
        <v>Vehicle Damage</v>
      </c>
      <c r="T657" t="str">
        <f t="shared" si="64"/>
        <v>Within SLA</v>
      </c>
      <c r="U657">
        <f t="shared" si="65"/>
        <v>0</v>
      </c>
    </row>
    <row r="658" spans="1:21" x14ac:dyDescent="0.3">
      <c r="A658" t="s">
        <v>1881</v>
      </c>
      <c r="B658" t="s">
        <v>1882</v>
      </c>
      <c r="C658" t="s">
        <v>1883</v>
      </c>
      <c r="D658" t="s">
        <v>154</v>
      </c>
      <c r="E658" t="s">
        <v>173</v>
      </c>
      <c r="F658">
        <v>156927.96</v>
      </c>
      <c r="G658" s="1">
        <v>45659</v>
      </c>
      <c r="I658" t="s">
        <v>64</v>
      </c>
      <c r="J658">
        <v>8</v>
      </c>
      <c r="K658">
        <v>10</v>
      </c>
      <c r="L658" t="s">
        <v>70</v>
      </c>
      <c r="M658" t="s">
        <v>21</v>
      </c>
      <c r="N658" t="s">
        <v>30</v>
      </c>
      <c r="O658">
        <f t="shared" si="60"/>
        <v>1</v>
      </c>
      <c r="P658" t="str">
        <f t="shared" si="61"/>
        <v>Valid</v>
      </c>
      <c r="Q658" t="str">
        <f>_xlfn.XLOOKUP(B658,Customers!$A:$A,Customers!$C:$C,"Not Found")</f>
        <v>West</v>
      </c>
      <c r="R658" t="str">
        <f t="shared" si="62"/>
        <v>Central</v>
      </c>
      <c r="S658" t="str">
        <f t="shared" si="63"/>
        <v>Vehicle Damage</v>
      </c>
      <c r="T658" t="str">
        <f t="shared" si="64"/>
        <v>Within SLA</v>
      </c>
      <c r="U658">
        <f t="shared" si="65"/>
        <v>0</v>
      </c>
    </row>
    <row r="659" spans="1:21" x14ac:dyDescent="0.3">
      <c r="A659" t="s">
        <v>1884</v>
      </c>
      <c r="B659" t="s">
        <v>1168</v>
      </c>
      <c r="C659" t="s">
        <v>1885</v>
      </c>
      <c r="D659" t="s">
        <v>17</v>
      </c>
      <c r="E659" t="s">
        <v>18</v>
      </c>
      <c r="F659">
        <v>46255.67</v>
      </c>
      <c r="G659" s="1">
        <v>45887</v>
      </c>
      <c r="H659" s="1">
        <v>45896</v>
      </c>
      <c r="I659" t="s">
        <v>19</v>
      </c>
      <c r="J659">
        <v>9</v>
      </c>
      <c r="K659">
        <v>10</v>
      </c>
      <c r="L659" t="s">
        <v>450</v>
      </c>
      <c r="M659" t="s">
        <v>21</v>
      </c>
      <c r="N659" t="s">
        <v>30</v>
      </c>
      <c r="O659">
        <f t="shared" si="60"/>
        <v>1</v>
      </c>
      <c r="P659" t="str">
        <f t="shared" si="61"/>
        <v>Valid</v>
      </c>
      <c r="Q659" t="str">
        <f>_xlfn.XLOOKUP(B659,Customers!$A:$A,Customers!$C:$C,"Not Found")</f>
        <v>North</v>
      </c>
      <c r="R659" t="str">
        <f t="shared" si="62"/>
        <v>South</v>
      </c>
      <c r="S659" t="str">
        <f t="shared" si="63"/>
        <v>Accident</v>
      </c>
      <c r="T659" t="str">
        <f t="shared" si="64"/>
        <v>Within SLA</v>
      </c>
      <c r="U659">
        <f t="shared" si="65"/>
        <v>0</v>
      </c>
    </row>
    <row r="660" spans="1:21" x14ac:dyDescent="0.3">
      <c r="A660" t="s">
        <v>1886</v>
      </c>
      <c r="B660" t="s">
        <v>1887</v>
      </c>
      <c r="C660" t="s">
        <v>1888</v>
      </c>
      <c r="D660" t="s">
        <v>1254</v>
      </c>
      <c r="E660" t="s">
        <v>27</v>
      </c>
      <c r="F660">
        <v>72173.98</v>
      </c>
      <c r="G660" s="1">
        <v>45860</v>
      </c>
      <c r="I660" t="s">
        <v>64</v>
      </c>
      <c r="J660">
        <v>17</v>
      </c>
      <c r="K660">
        <v>12</v>
      </c>
      <c r="L660" t="s">
        <v>174</v>
      </c>
      <c r="M660" t="s">
        <v>49</v>
      </c>
      <c r="N660" t="s">
        <v>42</v>
      </c>
      <c r="O660">
        <f t="shared" si="60"/>
        <v>1</v>
      </c>
      <c r="P660" t="str">
        <f t="shared" si="61"/>
        <v>Valid</v>
      </c>
      <c r="Q660" t="str">
        <f>_xlfn.XLOOKUP(B660,Customers!$A:$A,Customers!$C:$C,"Not Found")</f>
        <v>East</v>
      </c>
      <c r="R660" t="str">
        <f t="shared" si="62"/>
        <v>West</v>
      </c>
      <c r="S660" t="str">
        <f t="shared" si="63"/>
        <v>Property Damage</v>
      </c>
      <c r="T660" t="str">
        <f t="shared" si="64"/>
        <v>SLA Breach</v>
      </c>
      <c r="U660">
        <f t="shared" si="65"/>
        <v>5</v>
      </c>
    </row>
    <row r="661" spans="1:21" x14ac:dyDescent="0.3">
      <c r="A661" t="s">
        <v>1889</v>
      </c>
      <c r="B661" t="s">
        <v>1890</v>
      </c>
      <c r="C661" t="s">
        <v>1891</v>
      </c>
      <c r="D661" t="s">
        <v>46</v>
      </c>
      <c r="E661" t="s">
        <v>74</v>
      </c>
      <c r="F661">
        <v>47858.66</v>
      </c>
      <c r="G661" s="1">
        <v>45882</v>
      </c>
      <c r="H661" s="1">
        <v>45899</v>
      </c>
      <c r="I661" t="s">
        <v>19</v>
      </c>
      <c r="J661">
        <v>17</v>
      </c>
      <c r="K661">
        <v>10</v>
      </c>
      <c r="L661" t="s">
        <v>427</v>
      </c>
      <c r="M661" t="s">
        <v>21</v>
      </c>
      <c r="N661" t="s">
        <v>30</v>
      </c>
      <c r="O661">
        <f t="shared" si="60"/>
        <v>1</v>
      </c>
      <c r="P661" t="str">
        <f t="shared" si="61"/>
        <v>Valid</v>
      </c>
      <c r="Q661" t="str">
        <f>_xlfn.XLOOKUP(B661,Customers!$A:$A,Customers!$C:$C,"Not Found")</f>
        <v>South</v>
      </c>
      <c r="R661" t="str">
        <f t="shared" si="62"/>
        <v>East</v>
      </c>
      <c r="S661" t="str">
        <f t="shared" si="63"/>
        <v>Theft</v>
      </c>
      <c r="T661" t="str">
        <f t="shared" si="64"/>
        <v>SLA Breach</v>
      </c>
      <c r="U661">
        <f t="shared" si="65"/>
        <v>7</v>
      </c>
    </row>
    <row r="662" spans="1:21" x14ac:dyDescent="0.3">
      <c r="A662" t="s">
        <v>1892</v>
      </c>
      <c r="B662" t="s">
        <v>134</v>
      </c>
      <c r="C662" t="s">
        <v>1893</v>
      </c>
      <c r="D662" t="s">
        <v>53</v>
      </c>
      <c r="E662" t="s">
        <v>27</v>
      </c>
      <c r="F662">
        <v>40230.15</v>
      </c>
      <c r="G662" s="1">
        <v>45920</v>
      </c>
      <c r="H662" s="1">
        <v>45934</v>
      </c>
      <c r="I662" t="s">
        <v>19</v>
      </c>
      <c r="J662">
        <v>14</v>
      </c>
      <c r="K662">
        <v>15</v>
      </c>
      <c r="L662" t="s">
        <v>166</v>
      </c>
      <c r="M662" t="s">
        <v>55</v>
      </c>
      <c r="N662" t="s">
        <v>30</v>
      </c>
      <c r="O662">
        <f t="shared" si="60"/>
        <v>1</v>
      </c>
      <c r="P662" t="str">
        <f t="shared" si="61"/>
        <v>Valid</v>
      </c>
      <c r="Q662" t="str">
        <f>_xlfn.XLOOKUP(B662,Customers!$A:$A,Customers!$C:$C,"Not Found")</f>
        <v>East</v>
      </c>
      <c r="R662" t="str">
        <f t="shared" si="62"/>
        <v>West</v>
      </c>
      <c r="S662" t="str">
        <f t="shared" si="63"/>
        <v>Hospitalization</v>
      </c>
      <c r="T662" t="str">
        <f t="shared" si="64"/>
        <v>Within SLA</v>
      </c>
      <c r="U662">
        <f t="shared" si="65"/>
        <v>0</v>
      </c>
    </row>
    <row r="663" spans="1:21" x14ac:dyDescent="0.3">
      <c r="A663" t="s">
        <v>1894</v>
      </c>
      <c r="B663" t="s">
        <v>1895</v>
      </c>
      <c r="C663" t="s">
        <v>1896</v>
      </c>
      <c r="D663" t="s">
        <v>59</v>
      </c>
      <c r="E663" t="s">
        <v>39</v>
      </c>
      <c r="F663">
        <v>36098.14</v>
      </c>
      <c r="G663" s="1">
        <v>45703</v>
      </c>
      <c r="H663" s="1">
        <v>45718</v>
      </c>
      <c r="I663" t="s">
        <v>19</v>
      </c>
      <c r="J663">
        <v>15</v>
      </c>
      <c r="K663">
        <v>15</v>
      </c>
      <c r="L663" t="s">
        <v>349</v>
      </c>
      <c r="M663" t="s">
        <v>55</v>
      </c>
      <c r="N663" t="s">
        <v>42</v>
      </c>
      <c r="O663">
        <f t="shared" si="60"/>
        <v>1</v>
      </c>
      <c r="P663" t="str">
        <f t="shared" si="61"/>
        <v>Valid</v>
      </c>
      <c r="Q663" t="str">
        <f>_xlfn.XLOOKUP(B663,Customers!$A:$A,Customers!$C:$C,"Not Found")</f>
        <v>North</v>
      </c>
      <c r="R663" t="str">
        <f t="shared" si="62"/>
        <v>North</v>
      </c>
      <c r="S663" t="str">
        <f t="shared" si="63"/>
        <v>Critical Illness</v>
      </c>
      <c r="T663" t="str">
        <f t="shared" si="64"/>
        <v>Within SLA</v>
      </c>
      <c r="U663">
        <f t="shared" si="65"/>
        <v>0</v>
      </c>
    </row>
    <row r="664" spans="1:21" x14ac:dyDescent="0.3">
      <c r="A664" t="s">
        <v>1897</v>
      </c>
      <c r="B664" t="s">
        <v>1898</v>
      </c>
      <c r="C664" t="s">
        <v>1899</v>
      </c>
      <c r="D664" t="s">
        <v>69</v>
      </c>
      <c r="E664" t="s">
        <v>27</v>
      </c>
      <c r="F664">
        <v>92754.86</v>
      </c>
      <c r="G664" s="1">
        <v>45767</v>
      </c>
      <c r="I664" t="s">
        <v>40</v>
      </c>
      <c r="J664">
        <v>5</v>
      </c>
      <c r="K664">
        <v>12</v>
      </c>
      <c r="L664" t="s">
        <v>227</v>
      </c>
      <c r="M664" t="s">
        <v>49</v>
      </c>
      <c r="N664" t="s">
        <v>30</v>
      </c>
      <c r="O664">
        <f t="shared" si="60"/>
        <v>1</v>
      </c>
      <c r="P664" t="str">
        <f t="shared" si="61"/>
        <v>Valid</v>
      </c>
      <c r="Q664" t="str">
        <f>_xlfn.XLOOKUP(B664,Customers!$A:$A,Customers!$C:$C,"Not Found")</f>
        <v>West</v>
      </c>
      <c r="R664" t="str">
        <f t="shared" si="62"/>
        <v>West</v>
      </c>
      <c r="S664" t="str">
        <f t="shared" si="63"/>
        <v>Property Damage</v>
      </c>
      <c r="T664" t="str">
        <f t="shared" si="64"/>
        <v>Within SLA</v>
      </c>
      <c r="U664">
        <f t="shared" si="65"/>
        <v>0</v>
      </c>
    </row>
    <row r="665" spans="1:21" x14ac:dyDescent="0.3">
      <c r="A665" t="s">
        <v>1900</v>
      </c>
      <c r="B665" t="s">
        <v>1901</v>
      </c>
      <c r="C665" t="s">
        <v>1902</v>
      </c>
      <c r="D665" t="s">
        <v>154</v>
      </c>
      <c r="E665" t="s">
        <v>39</v>
      </c>
      <c r="F665">
        <v>26117.1</v>
      </c>
      <c r="G665" s="1">
        <v>45808</v>
      </c>
      <c r="H665" s="1">
        <v>45825</v>
      </c>
      <c r="I665" t="s">
        <v>19</v>
      </c>
      <c r="J665">
        <v>17</v>
      </c>
      <c r="K665">
        <v>10</v>
      </c>
      <c r="L665" t="s">
        <v>345</v>
      </c>
      <c r="M665" t="s">
        <v>21</v>
      </c>
      <c r="N665" t="s">
        <v>88</v>
      </c>
      <c r="O665">
        <f t="shared" si="60"/>
        <v>1</v>
      </c>
      <c r="P665" t="str">
        <f t="shared" si="61"/>
        <v>Valid</v>
      </c>
      <c r="Q665" t="str">
        <f>_xlfn.XLOOKUP(B665,Customers!$A:$A,Customers!$C:$C,"Not Found")</f>
        <v>West</v>
      </c>
      <c r="R665" t="str">
        <f t="shared" si="62"/>
        <v>North</v>
      </c>
      <c r="S665" t="str">
        <f t="shared" si="63"/>
        <v>Vehicle Damage</v>
      </c>
      <c r="T665" t="str">
        <f t="shared" si="64"/>
        <v>SLA Breach</v>
      </c>
      <c r="U665">
        <f t="shared" si="65"/>
        <v>7</v>
      </c>
    </row>
    <row r="666" spans="1:21" x14ac:dyDescent="0.3">
      <c r="A666" t="s">
        <v>1903</v>
      </c>
      <c r="B666" t="s">
        <v>1904</v>
      </c>
      <c r="C666" t="s">
        <v>1905</v>
      </c>
      <c r="D666" t="s">
        <v>59</v>
      </c>
      <c r="E666" t="s">
        <v>27</v>
      </c>
      <c r="F666">
        <v>65606.48</v>
      </c>
      <c r="G666" s="1">
        <v>45746</v>
      </c>
      <c r="I666" t="s">
        <v>64</v>
      </c>
      <c r="J666">
        <v>9</v>
      </c>
      <c r="K666">
        <v>15</v>
      </c>
      <c r="L666" t="s">
        <v>132</v>
      </c>
      <c r="M666" t="s">
        <v>55</v>
      </c>
      <c r="N666" t="s">
        <v>30</v>
      </c>
      <c r="O666">
        <f t="shared" si="60"/>
        <v>1</v>
      </c>
      <c r="P666" t="str">
        <f t="shared" si="61"/>
        <v>Valid</v>
      </c>
      <c r="Q666" t="str">
        <f>_xlfn.XLOOKUP(B666,Customers!$A:$A,Customers!$C:$C,"Not Found")</f>
        <v>East</v>
      </c>
      <c r="R666" t="str">
        <f t="shared" si="62"/>
        <v>West</v>
      </c>
      <c r="S666" t="str">
        <f t="shared" si="63"/>
        <v>Critical Illness</v>
      </c>
      <c r="T666" t="str">
        <f t="shared" si="64"/>
        <v>Within SLA</v>
      </c>
      <c r="U666">
        <f t="shared" si="65"/>
        <v>0</v>
      </c>
    </row>
    <row r="667" spans="1:21" x14ac:dyDescent="0.3">
      <c r="A667" t="s">
        <v>1906</v>
      </c>
      <c r="B667" t="s">
        <v>1907</v>
      </c>
      <c r="C667" t="s">
        <v>1908</v>
      </c>
      <c r="D667" t="s">
        <v>102</v>
      </c>
      <c r="E667" t="s">
        <v>18</v>
      </c>
      <c r="F667">
        <v>356040.36</v>
      </c>
      <c r="G667" s="1">
        <v>45798</v>
      </c>
      <c r="H667" s="1">
        <v>45810</v>
      </c>
      <c r="I667" t="s">
        <v>19</v>
      </c>
      <c r="J667">
        <v>12</v>
      </c>
      <c r="K667">
        <v>20</v>
      </c>
      <c r="L667" t="s">
        <v>163</v>
      </c>
      <c r="M667" t="s">
        <v>29</v>
      </c>
      <c r="N667" t="s">
        <v>30</v>
      </c>
      <c r="O667">
        <f t="shared" si="60"/>
        <v>1</v>
      </c>
      <c r="P667" t="str">
        <f t="shared" si="61"/>
        <v>Valid</v>
      </c>
      <c r="Q667" t="str">
        <f>_xlfn.XLOOKUP(B667,Customers!$A:$A,Customers!$C:$C,"Not Found")</f>
        <v>South</v>
      </c>
      <c r="R667" t="str">
        <f t="shared" si="62"/>
        <v>South</v>
      </c>
      <c r="S667" t="str">
        <f t="shared" si="63"/>
        <v>Maturity</v>
      </c>
      <c r="T667" t="str">
        <f t="shared" si="64"/>
        <v>Within SLA</v>
      </c>
      <c r="U667">
        <f t="shared" si="65"/>
        <v>0</v>
      </c>
    </row>
    <row r="668" spans="1:21" x14ac:dyDescent="0.3">
      <c r="A668" t="s">
        <v>1909</v>
      </c>
      <c r="B668" t="s">
        <v>696</v>
      </c>
      <c r="C668" t="s">
        <v>1910</v>
      </c>
      <c r="D668" t="s">
        <v>69</v>
      </c>
      <c r="E668" t="s">
        <v>18</v>
      </c>
      <c r="F668">
        <v>140526.39000000001</v>
      </c>
      <c r="G668" s="1">
        <v>45813</v>
      </c>
      <c r="H668" s="1">
        <v>45820</v>
      </c>
      <c r="I668" t="s">
        <v>19</v>
      </c>
      <c r="J668">
        <v>7</v>
      </c>
      <c r="K668">
        <v>12</v>
      </c>
      <c r="L668" t="s">
        <v>252</v>
      </c>
      <c r="M668" t="s">
        <v>49</v>
      </c>
      <c r="N668" t="s">
        <v>30</v>
      </c>
      <c r="O668">
        <f t="shared" si="60"/>
        <v>1</v>
      </c>
      <c r="P668" t="str">
        <f t="shared" si="61"/>
        <v>Valid</v>
      </c>
      <c r="Q668" t="str">
        <f>_xlfn.XLOOKUP(B668,Customers!$A:$A,Customers!$C:$C,"Not Found")</f>
        <v>North</v>
      </c>
      <c r="R668" t="str">
        <f t="shared" si="62"/>
        <v>South</v>
      </c>
      <c r="S668" t="str">
        <f t="shared" si="63"/>
        <v>Property Damage</v>
      </c>
      <c r="T668" t="str">
        <f t="shared" si="64"/>
        <v>Within SLA</v>
      </c>
      <c r="U668">
        <f t="shared" si="65"/>
        <v>0</v>
      </c>
    </row>
    <row r="669" spans="1:21" x14ac:dyDescent="0.3">
      <c r="A669" t="s">
        <v>1911</v>
      </c>
      <c r="B669" t="s">
        <v>1912</v>
      </c>
      <c r="C669" t="s">
        <v>1913</v>
      </c>
      <c r="D669" t="s">
        <v>154</v>
      </c>
      <c r="E669" t="s">
        <v>27</v>
      </c>
      <c r="F669">
        <v>59320.71</v>
      </c>
      <c r="G669" s="1">
        <v>45888</v>
      </c>
      <c r="I669" t="s">
        <v>64</v>
      </c>
      <c r="J669">
        <v>8</v>
      </c>
      <c r="K669">
        <v>10</v>
      </c>
      <c r="L669" t="s">
        <v>178</v>
      </c>
      <c r="M669" t="s">
        <v>21</v>
      </c>
      <c r="N669" t="s">
        <v>30</v>
      </c>
      <c r="O669">
        <f t="shared" si="60"/>
        <v>1</v>
      </c>
      <c r="P669" t="str">
        <f t="shared" si="61"/>
        <v>Valid</v>
      </c>
      <c r="Q669" t="str">
        <f>_xlfn.XLOOKUP(B669,Customers!$A:$A,Customers!$C:$C,"Not Found")</f>
        <v>Central</v>
      </c>
      <c r="R669" t="str">
        <f t="shared" si="62"/>
        <v>West</v>
      </c>
      <c r="S669" t="str">
        <f t="shared" si="63"/>
        <v>Vehicle Damage</v>
      </c>
      <c r="T669" t="str">
        <f t="shared" si="64"/>
        <v>Within SLA</v>
      </c>
      <c r="U669">
        <f t="shared" si="65"/>
        <v>0</v>
      </c>
    </row>
    <row r="670" spans="1:21" x14ac:dyDescent="0.3">
      <c r="A670" t="s">
        <v>1914</v>
      </c>
      <c r="B670" t="s">
        <v>1915</v>
      </c>
      <c r="C670" t="s">
        <v>1916</v>
      </c>
      <c r="D670" t="s">
        <v>116</v>
      </c>
      <c r="E670" t="s">
        <v>74</v>
      </c>
      <c r="F670">
        <v>13767.18</v>
      </c>
      <c r="G670" s="1">
        <v>45731</v>
      </c>
      <c r="H670" s="1">
        <v>45738</v>
      </c>
      <c r="I670" t="s">
        <v>19</v>
      </c>
      <c r="J670">
        <v>7</v>
      </c>
      <c r="K670">
        <v>7</v>
      </c>
      <c r="L670" t="s">
        <v>404</v>
      </c>
      <c r="M670" t="s">
        <v>94</v>
      </c>
      <c r="N670" t="s">
        <v>30</v>
      </c>
      <c r="O670">
        <f t="shared" si="60"/>
        <v>1</v>
      </c>
      <c r="P670" t="str">
        <f t="shared" si="61"/>
        <v>Valid</v>
      </c>
      <c r="Q670" t="str">
        <f>_xlfn.XLOOKUP(B670,Customers!$A:$A,Customers!$C:$C,"Not Found")</f>
        <v>South</v>
      </c>
      <c r="R670" t="str">
        <f t="shared" si="62"/>
        <v>East</v>
      </c>
      <c r="S670" t="str">
        <f t="shared" si="63"/>
        <v>Medical Emergency</v>
      </c>
      <c r="T670" t="str">
        <f t="shared" si="64"/>
        <v>Within SLA</v>
      </c>
      <c r="U670">
        <f t="shared" si="65"/>
        <v>0</v>
      </c>
    </row>
    <row r="671" spans="1:21" x14ac:dyDescent="0.3">
      <c r="A671" t="s">
        <v>1917</v>
      </c>
      <c r="B671" t="s">
        <v>176</v>
      </c>
      <c r="C671" t="s">
        <v>1918</v>
      </c>
      <c r="D671" t="s">
        <v>17</v>
      </c>
      <c r="E671" t="s">
        <v>27</v>
      </c>
      <c r="F671">
        <v>49750.53</v>
      </c>
      <c r="G671" s="1">
        <v>45745</v>
      </c>
      <c r="H671" s="1">
        <v>45754</v>
      </c>
      <c r="I671" t="s">
        <v>19</v>
      </c>
      <c r="J671">
        <v>9</v>
      </c>
      <c r="K671">
        <v>10</v>
      </c>
      <c r="L671" t="s">
        <v>450</v>
      </c>
      <c r="M671" t="s">
        <v>21</v>
      </c>
      <c r="N671" t="s">
        <v>30</v>
      </c>
      <c r="O671">
        <f t="shared" si="60"/>
        <v>1</v>
      </c>
      <c r="P671" t="str">
        <f t="shared" si="61"/>
        <v>Valid</v>
      </c>
      <c r="Q671" t="str">
        <f>_xlfn.XLOOKUP(B671,Customers!$A:$A,Customers!$C:$C,"Not Found")</f>
        <v>East</v>
      </c>
      <c r="R671" t="str">
        <f t="shared" si="62"/>
        <v>West</v>
      </c>
      <c r="S671" t="str">
        <f t="shared" si="63"/>
        <v>Accident</v>
      </c>
      <c r="T671" t="str">
        <f t="shared" si="64"/>
        <v>Within SLA</v>
      </c>
      <c r="U671">
        <f t="shared" si="65"/>
        <v>0</v>
      </c>
    </row>
    <row r="672" spans="1:21" x14ac:dyDescent="0.3">
      <c r="A672" t="s">
        <v>1919</v>
      </c>
      <c r="B672" t="s">
        <v>1920</v>
      </c>
      <c r="C672" t="s">
        <v>1921</v>
      </c>
      <c r="D672" t="s">
        <v>216</v>
      </c>
      <c r="E672" t="s">
        <v>27</v>
      </c>
      <c r="F672">
        <v>106384.56</v>
      </c>
      <c r="G672" s="1">
        <v>45753</v>
      </c>
      <c r="H672" s="1">
        <v>45762</v>
      </c>
      <c r="I672" t="s">
        <v>19</v>
      </c>
      <c r="J672">
        <v>9</v>
      </c>
      <c r="K672">
        <v>15</v>
      </c>
      <c r="L672" t="s">
        <v>491</v>
      </c>
      <c r="M672" t="s">
        <v>55</v>
      </c>
      <c r="N672" t="s">
        <v>30</v>
      </c>
      <c r="O672">
        <f t="shared" si="60"/>
        <v>1</v>
      </c>
      <c r="P672" t="str">
        <f t="shared" si="61"/>
        <v>Valid</v>
      </c>
      <c r="Q672" t="str">
        <f>_xlfn.XLOOKUP(B672,Customers!$A:$A,Customers!$C:$C,"Not Found")</f>
        <v>Central</v>
      </c>
      <c r="R672" t="str">
        <f t="shared" si="62"/>
        <v>West</v>
      </c>
      <c r="S672" t="str">
        <f t="shared" si="63"/>
        <v>Outpatient</v>
      </c>
      <c r="T672" t="str">
        <f t="shared" si="64"/>
        <v>Within SLA</v>
      </c>
      <c r="U672">
        <f t="shared" si="65"/>
        <v>0</v>
      </c>
    </row>
    <row r="673" spans="1:21" x14ac:dyDescent="0.3">
      <c r="A673" t="s">
        <v>1922</v>
      </c>
      <c r="B673" t="s">
        <v>533</v>
      </c>
      <c r="C673" t="s">
        <v>1923</v>
      </c>
      <c r="D673" t="s">
        <v>46</v>
      </c>
      <c r="E673" t="s">
        <v>39</v>
      </c>
      <c r="F673">
        <v>164666.41</v>
      </c>
      <c r="G673" s="1">
        <v>45737</v>
      </c>
      <c r="I673" t="s">
        <v>40</v>
      </c>
      <c r="J673">
        <v>7</v>
      </c>
      <c r="K673">
        <v>12</v>
      </c>
      <c r="L673" t="s">
        <v>183</v>
      </c>
      <c r="M673" t="s">
        <v>49</v>
      </c>
      <c r="N673" t="s">
        <v>30</v>
      </c>
      <c r="O673">
        <f t="shared" si="60"/>
        <v>1</v>
      </c>
      <c r="P673" t="str">
        <f t="shared" si="61"/>
        <v>Valid</v>
      </c>
      <c r="Q673" t="str">
        <f>_xlfn.XLOOKUP(B673,Customers!$A:$A,Customers!$C:$C,"Not Found")</f>
        <v>Central</v>
      </c>
      <c r="R673" t="str">
        <f t="shared" si="62"/>
        <v>North</v>
      </c>
      <c r="S673" t="str">
        <f t="shared" si="63"/>
        <v>Theft</v>
      </c>
      <c r="T673" t="str">
        <f t="shared" si="64"/>
        <v>Within SLA</v>
      </c>
      <c r="U673">
        <f t="shared" si="65"/>
        <v>0</v>
      </c>
    </row>
    <row r="674" spans="1:21" x14ac:dyDescent="0.3">
      <c r="A674" t="s">
        <v>1924</v>
      </c>
      <c r="B674" t="s">
        <v>1045</v>
      </c>
      <c r="C674" t="s">
        <v>1925</v>
      </c>
      <c r="D674" t="s">
        <v>154</v>
      </c>
      <c r="E674" t="s">
        <v>27</v>
      </c>
      <c r="F674">
        <v>54431.86</v>
      </c>
      <c r="G674" s="1">
        <v>45934</v>
      </c>
      <c r="H674" s="1">
        <v>45956</v>
      </c>
      <c r="I674" t="s">
        <v>47</v>
      </c>
      <c r="J674">
        <v>22</v>
      </c>
      <c r="K674">
        <v>10</v>
      </c>
      <c r="L674" t="s">
        <v>331</v>
      </c>
      <c r="M674" t="s">
        <v>21</v>
      </c>
      <c r="N674" t="s">
        <v>42</v>
      </c>
      <c r="O674">
        <f t="shared" si="60"/>
        <v>1</v>
      </c>
      <c r="P674" t="str">
        <f t="shared" si="61"/>
        <v>Valid</v>
      </c>
      <c r="Q674" t="str">
        <f>_xlfn.XLOOKUP(B674,Customers!$A:$A,Customers!$C:$C,"Not Found")</f>
        <v>West</v>
      </c>
      <c r="R674" t="str">
        <f t="shared" si="62"/>
        <v>West</v>
      </c>
      <c r="S674" t="str">
        <f t="shared" si="63"/>
        <v>Vehicle Damage</v>
      </c>
      <c r="T674" t="str">
        <f t="shared" si="64"/>
        <v>SLA Breach</v>
      </c>
      <c r="U674">
        <f t="shared" si="65"/>
        <v>12</v>
      </c>
    </row>
    <row r="675" spans="1:21" x14ac:dyDescent="0.3">
      <c r="A675" t="s">
        <v>1926</v>
      </c>
      <c r="B675" t="s">
        <v>1927</v>
      </c>
      <c r="C675" t="s">
        <v>1928</v>
      </c>
      <c r="D675" t="s">
        <v>59</v>
      </c>
      <c r="E675" t="s">
        <v>18</v>
      </c>
      <c r="F675">
        <v>53791.67</v>
      </c>
      <c r="G675" s="1">
        <v>45857</v>
      </c>
      <c r="H675" s="1">
        <v>45873</v>
      </c>
      <c r="I675" t="s">
        <v>19</v>
      </c>
      <c r="J675">
        <v>16</v>
      </c>
      <c r="K675">
        <v>15</v>
      </c>
      <c r="L675" t="s">
        <v>227</v>
      </c>
      <c r="M675" t="s">
        <v>55</v>
      </c>
      <c r="N675" t="s">
        <v>30</v>
      </c>
      <c r="O675">
        <f t="shared" si="60"/>
        <v>1</v>
      </c>
      <c r="P675" t="str">
        <f t="shared" si="61"/>
        <v>Valid</v>
      </c>
      <c r="Q675" t="str">
        <f>_xlfn.XLOOKUP(B675,Customers!$A:$A,Customers!$C:$C,"Not Found")</f>
        <v>North</v>
      </c>
      <c r="R675" t="str">
        <f t="shared" si="62"/>
        <v>South</v>
      </c>
      <c r="S675" t="str">
        <f t="shared" si="63"/>
        <v>Critical Illness</v>
      </c>
      <c r="T675" t="str">
        <f t="shared" si="64"/>
        <v>SLA Breach</v>
      </c>
      <c r="U675">
        <f t="shared" si="65"/>
        <v>1</v>
      </c>
    </row>
    <row r="676" spans="1:21" x14ac:dyDescent="0.3">
      <c r="A676" t="s">
        <v>1929</v>
      </c>
      <c r="B676" t="s">
        <v>1930</v>
      </c>
      <c r="C676" t="s">
        <v>1931</v>
      </c>
      <c r="D676" t="s">
        <v>216</v>
      </c>
      <c r="E676" t="s">
        <v>74</v>
      </c>
      <c r="F676">
        <v>89716.99</v>
      </c>
      <c r="G676" s="1">
        <v>45926</v>
      </c>
      <c r="H676" s="1">
        <v>45946</v>
      </c>
      <c r="I676" t="s">
        <v>19</v>
      </c>
      <c r="J676">
        <v>20</v>
      </c>
      <c r="K676">
        <v>15</v>
      </c>
      <c r="L676" t="s">
        <v>227</v>
      </c>
      <c r="M676" t="s">
        <v>55</v>
      </c>
      <c r="N676" t="s">
        <v>30</v>
      </c>
      <c r="O676">
        <f t="shared" si="60"/>
        <v>1</v>
      </c>
      <c r="P676" t="str">
        <f t="shared" si="61"/>
        <v>Valid</v>
      </c>
      <c r="Q676" t="str">
        <f>_xlfn.XLOOKUP(B676,Customers!$A:$A,Customers!$C:$C,"Not Found")</f>
        <v>South</v>
      </c>
      <c r="R676" t="str">
        <f t="shared" si="62"/>
        <v>East</v>
      </c>
      <c r="S676" t="str">
        <f t="shared" si="63"/>
        <v>Outpatient</v>
      </c>
      <c r="T676" t="str">
        <f t="shared" si="64"/>
        <v>SLA Breach</v>
      </c>
      <c r="U676">
        <f t="shared" si="65"/>
        <v>5</v>
      </c>
    </row>
    <row r="677" spans="1:21" x14ac:dyDescent="0.3">
      <c r="A677" t="s">
        <v>1932</v>
      </c>
      <c r="B677" t="s">
        <v>1933</v>
      </c>
      <c r="C677" t="s">
        <v>1934</v>
      </c>
      <c r="D677" t="s">
        <v>34</v>
      </c>
      <c r="E677" t="s">
        <v>39</v>
      </c>
      <c r="F677">
        <v>238378.56</v>
      </c>
      <c r="G677" s="1">
        <v>45685</v>
      </c>
      <c r="H677" s="1">
        <v>45707</v>
      </c>
      <c r="I677" t="s">
        <v>19</v>
      </c>
      <c r="J677">
        <v>22</v>
      </c>
      <c r="K677">
        <v>20</v>
      </c>
      <c r="L677" t="s">
        <v>103</v>
      </c>
      <c r="M677" t="s">
        <v>29</v>
      </c>
      <c r="N677" t="s">
        <v>30</v>
      </c>
      <c r="O677">
        <f t="shared" si="60"/>
        <v>1</v>
      </c>
      <c r="P677" t="str">
        <f t="shared" si="61"/>
        <v>Valid</v>
      </c>
      <c r="Q677" t="str">
        <f>_xlfn.XLOOKUP(B677,Customers!$A:$A,Customers!$C:$C,"Not Found")</f>
        <v>Central</v>
      </c>
      <c r="R677" t="str">
        <f t="shared" si="62"/>
        <v>North</v>
      </c>
      <c r="S677" t="str">
        <f t="shared" si="63"/>
        <v>Death Benefit</v>
      </c>
      <c r="T677" t="str">
        <f t="shared" si="64"/>
        <v>SLA Breach</v>
      </c>
      <c r="U677">
        <f t="shared" si="65"/>
        <v>2</v>
      </c>
    </row>
    <row r="678" spans="1:21" x14ac:dyDescent="0.3">
      <c r="A678" t="s">
        <v>1935</v>
      </c>
      <c r="B678" t="s">
        <v>1936</v>
      </c>
      <c r="C678" t="s">
        <v>1937</v>
      </c>
      <c r="D678" t="s">
        <v>26</v>
      </c>
      <c r="E678" t="s">
        <v>18</v>
      </c>
      <c r="F678">
        <v>154748.17000000001</v>
      </c>
      <c r="G678" s="1">
        <v>45894</v>
      </c>
      <c r="H678" s="1">
        <v>45910</v>
      </c>
      <c r="I678" t="s">
        <v>19</v>
      </c>
      <c r="J678">
        <v>16</v>
      </c>
      <c r="K678">
        <v>20</v>
      </c>
      <c r="L678" t="s">
        <v>704</v>
      </c>
      <c r="M678" t="s">
        <v>29</v>
      </c>
      <c r="N678" t="s">
        <v>22</v>
      </c>
      <c r="O678">
        <f t="shared" si="60"/>
        <v>1</v>
      </c>
      <c r="P678" t="str">
        <f t="shared" si="61"/>
        <v>Valid</v>
      </c>
      <c r="Q678" t="str">
        <f>_xlfn.XLOOKUP(B678,Customers!$A:$A,Customers!$C:$C,"Not Found")</f>
        <v>West</v>
      </c>
      <c r="R678" t="str">
        <f t="shared" si="62"/>
        <v>South</v>
      </c>
      <c r="S678" t="str">
        <f t="shared" si="63"/>
        <v>Disability</v>
      </c>
      <c r="T678" t="str">
        <f t="shared" si="64"/>
        <v>Within SLA</v>
      </c>
      <c r="U678">
        <f t="shared" si="65"/>
        <v>0</v>
      </c>
    </row>
    <row r="679" spans="1:21" x14ac:dyDescent="0.3">
      <c r="A679" t="s">
        <v>1938</v>
      </c>
      <c r="B679" t="s">
        <v>1773</v>
      </c>
      <c r="C679" t="s">
        <v>1774</v>
      </c>
      <c r="D679" t="s">
        <v>92</v>
      </c>
      <c r="E679" t="s">
        <v>27</v>
      </c>
      <c r="F679">
        <v>36624.879999999997</v>
      </c>
      <c r="G679" s="1">
        <v>45881</v>
      </c>
      <c r="H679" s="1">
        <v>45885</v>
      </c>
      <c r="I679" t="s">
        <v>19</v>
      </c>
      <c r="J679">
        <v>4</v>
      </c>
      <c r="K679">
        <v>7</v>
      </c>
      <c r="L679" t="s">
        <v>28</v>
      </c>
      <c r="M679" t="s">
        <v>94</v>
      </c>
      <c r="N679" t="s">
        <v>30</v>
      </c>
      <c r="O679">
        <f t="shared" si="60"/>
        <v>1</v>
      </c>
      <c r="P679" t="str">
        <f t="shared" si="61"/>
        <v>Valid</v>
      </c>
      <c r="Q679" t="str">
        <f>_xlfn.XLOOKUP(B679,Customers!$A:$A,Customers!$C:$C,"Not Found")</f>
        <v>Central</v>
      </c>
      <c r="R679" t="str">
        <f t="shared" si="62"/>
        <v>West</v>
      </c>
      <c r="S679" t="str">
        <f t="shared" si="63"/>
        <v>Baggage Loss</v>
      </c>
      <c r="T679" t="str">
        <f t="shared" si="64"/>
        <v>Within SLA</v>
      </c>
      <c r="U679">
        <f t="shared" si="65"/>
        <v>0</v>
      </c>
    </row>
    <row r="680" spans="1:21" x14ac:dyDescent="0.3">
      <c r="A680" t="s">
        <v>1939</v>
      </c>
      <c r="B680" t="s">
        <v>1940</v>
      </c>
      <c r="C680" t="s">
        <v>1941</v>
      </c>
      <c r="D680" t="s">
        <v>46</v>
      </c>
      <c r="E680" t="s">
        <v>173</v>
      </c>
      <c r="F680">
        <v>65783.839999999997</v>
      </c>
      <c r="G680" s="1">
        <v>45920</v>
      </c>
      <c r="I680" t="s">
        <v>40</v>
      </c>
      <c r="J680">
        <v>12</v>
      </c>
      <c r="K680">
        <v>10</v>
      </c>
      <c r="L680" t="s">
        <v>630</v>
      </c>
      <c r="M680" t="s">
        <v>21</v>
      </c>
      <c r="N680" t="s">
        <v>22</v>
      </c>
      <c r="O680">
        <f t="shared" si="60"/>
        <v>1</v>
      </c>
      <c r="P680" t="str">
        <f t="shared" si="61"/>
        <v>Valid</v>
      </c>
      <c r="Q680" t="str">
        <f>_xlfn.XLOOKUP(B680,Customers!$A:$A,Customers!$C:$C,"Not Found")</f>
        <v>East</v>
      </c>
      <c r="R680" t="str">
        <f t="shared" si="62"/>
        <v>Central</v>
      </c>
      <c r="S680" t="str">
        <f t="shared" si="63"/>
        <v>Theft</v>
      </c>
      <c r="T680" t="str">
        <f t="shared" si="64"/>
        <v>SLA Breach</v>
      </c>
      <c r="U680">
        <f t="shared" si="65"/>
        <v>2</v>
      </c>
    </row>
    <row r="681" spans="1:21" x14ac:dyDescent="0.3">
      <c r="A681" t="s">
        <v>1942</v>
      </c>
      <c r="B681" t="s">
        <v>1303</v>
      </c>
      <c r="C681" t="s">
        <v>1784</v>
      </c>
      <c r="D681" t="s">
        <v>154</v>
      </c>
      <c r="E681" t="s">
        <v>173</v>
      </c>
      <c r="F681">
        <v>31641.64</v>
      </c>
      <c r="G681" s="1">
        <v>45804</v>
      </c>
      <c r="H681" s="1">
        <v>45813</v>
      </c>
      <c r="I681" t="s">
        <v>19</v>
      </c>
      <c r="J681">
        <v>9</v>
      </c>
      <c r="K681">
        <v>10</v>
      </c>
      <c r="L681" t="s">
        <v>93</v>
      </c>
      <c r="M681" t="s">
        <v>21</v>
      </c>
      <c r="N681" t="s">
        <v>30</v>
      </c>
      <c r="O681">
        <f t="shared" si="60"/>
        <v>1</v>
      </c>
      <c r="P681" t="str">
        <f t="shared" si="61"/>
        <v>Valid</v>
      </c>
      <c r="Q681" t="str">
        <f>_xlfn.XLOOKUP(B681,Customers!$A:$A,Customers!$C:$C,"Not Found")</f>
        <v>West</v>
      </c>
      <c r="R681" t="str">
        <f t="shared" si="62"/>
        <v>Central</v>
      </c>
      <c r="S681" t="str">
        <f t="shared" si="63"/>
        <v>Vehicle Damage</v>
      </c>
      <c r="T681" t="str">
        <f t="shared" si="64"/>
        <v>Within SLA</v>
      </c>
      <c r="U681">
        <f t="shared" si="65"/>
        <v>0</v>
      </c>
    </row>
    <row r="682" spans="1:21" x14ac:dyDescent="0.3">
      <c r="A682" t="s">
        <v>1943</v>
      </c>
      <c r="B682" t="s">
        <v>1944</v>
      </c>
      <c r="C682" t="s">
        <v>1945</v>
      </c>
      <c r="D682" t="s">
        <v>111</v>
      </c>
      <c r="E682" t="s">
        <v>27</v>
      </c>
      <c r="F682">
        <v>72979.179999999993</v>
      </c>
      <c r="G682" s="1">
        <v>45906</v>
      </c>
      <c r="H682" s="1">
        <v>45916</v>
      </c>
      <c r="I682" t="s">
        <v>19</v>
      </c>
      <c r="J682">
        <v>10</v>
      </c>
      <c r="K682">
        <v>12</v>
      </c>
      <c r="L682" t="s">
        <v>770</v>
      </c>
      <c r="M682" t="s">
        <v>49</v>
      </c>
      <c r="N682" t="s">
        <v>22</v>
      </c>
      <c r="O682">
        <f t="shared" si="60"/>
        <v>1</v>
      </c>
      <c r="P682" t="str">
        <f t="shared" si="61"/>
        <v>Valid</v>
      </c>
      <c r="Q682" t="str">
        <f>_xlfn.XLOOKUP(B682,Customers!$A:$A,Customers!$C:$C,"Not Found")</f>
        <v>East</v>
      </c>
      <c r="R682" t="str">
        <f t="shared" si="62"/>
        <v>West</v>
      </c>
      <c r="S682" t="str">
        <f t="shared" si="63"/>
        <v>Fire</v>
      </c>
      <c r="T682" t="str">
        <f t="shared" si="64"/>
        <v>Within SLA</v>
      </c>
      <c r="U682">
        <f t="shared" si="65"/>
        <v>0</v>
      </c>
    </row>
    <row r="683" spans="1:21" x14ac:dyDescent="0.3">
      <c r="A683" t="s">
        <v>1946</v>
      </c>
      <c r="B683" t="s">
        <v>302</v>
      </c>
      <c r="C683" t="s">
        <v>1947</v>
      </c>
      <c r="D683" t="s">
        <v>59</v>
      </c>
      <c r="E683" t="s">
        <v>39</v>
      </c>
      <c r="F683">
        <v>75139.839999999997</v>
      </c>
      <c r="G683" s="1">
        <v>45837</v>
      </c>
      <c r="I683" t="s">
        <v>64</v>
      </c>
      <c r="J683">
        <v>7</v>
      </c>
      <c r="K683">
        <v>15</v>
      </c>
      <c r="L683" t="s">
        <v>491</v>
      </c>
      <c r="M683" t="s">
        <v>55</v>
      </c>
      <c r="N683" t="s">
        <v>30</v>
      </c>
      <c r="O683">
        <f t="shared" si="60"/>
        <v>1</v>
      </c>
      <c r="P683" t="str">
        <f t="shared" si="61"/>
        <v>Valid</v>
      </c>
      <c r="Q683" t="str">
        <f>_xlfn.XLOOKUP(B683,Customers!$A:$A,Customers!$C:$C,"Not Found")</f>
        <v>Central</v>
      </c>
      <c r="R683" t="str">
        <f t="shared" si="62"/>
        <v>North</v>
      </c>
      <c r="S683" t="str">
        <f t="shared" si="63"/>
        <v>Critical Illness</v>
      </c>
      <c r="T683" t="str">
        <f t="shared" si="64"/>
        <v>Within SLA</v>
      </c>
      <c r="U683">
        <f t="shared" si="65"/>
        <v>0</v>
      </c>
    </row>
    <row r="684" spans="1:21" x14ac:dyDescent="0.3">
      <c r="A684" t="s">
        <v>1948</v>
      </c>
      <c r="B684" t="s">
        <v>381</v>
      </c>
      <c r="C684" t="s">
        <v>1764</v>
      </c>
      <c r="D684" t="s">
        <v>26</v>
      </c>
      <c r="E684" t="s">
        <v>74</v>
      </c>
      <c r="F684">
        <v>111404.37</v>
      </c>
      <c r="G684" s="1">
        <v>45927</v>
      </c>
      <c r="I684" t="s">
        <v>64</v>
      </c>
      <c r="J684">
        <v>18</v>
      </c>
      <c r="K684">
        <v>20</v>
      </c>
      <c r="L684" t="s">
        <v>341</v>
      </c>
      <c r="M684" t="s">
        <v>29</v>
      </c>
      <c r="N684" t="s">
        <v>30</v>
      </c>
      <c r="O684">
        <f t="shared" si="60"/>
        <v>1</v>
      </c>
      <c r="P684" t="str">
        <f t="shared" si="61"/>
        <v>Valid</v>
      </c>
      <c r="Q684" t="str">
        <f>_xlfn.XLOOKUP(B684,Customers!$A:$A,Customers!$C:$C,"Not Found")</f>
        <v>West</v>
      </c>
      <c r="R684" t="str">
        <f t="shared" si="62"/>
        <v>East</v>
      </c>
      <c r="S684" t="str">
        <f t="shared" si="63"/>
        <v>Disability</v>
      </c>
      <c r="T684" t="str">
        <f t="shared" si="64"/>
        <v>Within SLA</v>
      </c>
      <c r="U684">
        <f t="shared" si="65"/>
        <v>0</v>
      </c>
    </row>
    <row r="685" spans="1:21" x14ac:dyDescent="0.3">
      <c r="A685" t="s">
        <v>1949</v>
      </c>
      <c r="B685" t="s">
        <v>1950</v>
      </c>
      <c r="C685" t="s">
        <v>1951</v>
      </c>
      <c r="D685" t="s">
        <v>216</v>
      </c>
      <c r="E685" t="s">
        <v>39</v>
      </c>
      <c r="F685">
        <v>52992.61</v>
      </c>
      <c r="G685" s="1">
        <v>45925</v>
      </c>
      <c r="H685" s="1">
        <v>45938</v>
      </c>
      <c r="I685" t="s">
        <v>19</v>
      </c>
      <c r="J685">
        <v>13</v>
      </c>
      <c r="K685">
        <v>15</v>
      </c>
      <c r="L685" t="s">
        <v>630</v>
      </c>
      <c r="M685" t="s">
        <v>55</v>
      </c>
      <c r="N685" t="s">
        <v>30</v>
      </c>
      <c r="O685">
        <f t="shared" si="60"/>
        <v>1</v>
      </c>
      <c r="P685" t="str">
        <f t="shared" si="61"/>
        <v>Valid</v>
      </c>
      <c r="Q685" t="str">
        <f>_xlfn.XLOOKUP(B685,Customers!$A:$A,Customers!$C:$C,"Not Found")</f>
        <v>South</v>
      </c>
      <c r="R685" t="str">
        <f t="shared" si="62"/>
        <v>North</v>
      </c>
      <c r="S685" t="str">
        <f t="shared" si="63"/>
        <v>Outpatient</v>
      </c>
      <c r="T685" t="str">
        <f t="shared" si="64"/>
        <v>Within SLA</v>
      </c>
      <c r="U685">
        <f t="shared" si="65"/>
        <v>0</v>
      </c>
    </row>
    <row r="686" spans="1:21" x14ac:dyDescent="0.3">
      <c r="A686" t="s">
        <v>1952</v>
      </c>
      <c r="B686" t="s">
        <v>15</v>
      </c>
      <c r="C686" t="s">
        <v>1953</v>
      </c>
      <c r="D686" t="s">
        <v>53</v>
      </c>
      <c r="E686" t="s">
        <v>27</v>
      </c>
      <c r="F686">
        <v>128165.46</v>
      </c>
      <c r="G686" s="1">
        <v>45939</v>
      </c>
      <c r="H686" s="1">
        <v>45948</v>
      </c>
      <c r="I686" t="s">
        <v>19</v>
      </c>
      <c r="J686">
        <v>9</v>
      </c>
      <c r="K686">
        <v>15</v>
      </c>
      <c r="L686" t="s">
        <v>159</v>
      </c>
      <c r="M686" t="s">
        <v>55</v>
      </c>
      <c r="N686" t="s">
        <v>22</v>
      </c>
      <c r="O686">
        <f t="shared" si="60"/>
        <v>1</v>
      </c>
      <c r="P686" t="str">
        <f t="shared" si="61"/>
        <v>Valid</v>
      </c>
      <c r="Q686" t="str">
        <f>_xlfn.XLOOKUP(B686,Customers!$A:$A,Customers!$C:$C,"Not Found")</f>
        <v>West</v>
      </c>
      <c r="R686" t="str">
        <f t="shared" si="62"/>
        <v>West</v>
      </c>
      <c r="S686" t="str">
        <f t="shared" si="63"/>
        <v>Hospitalization</v>
      </c>
      <c r="T686" t="str">
        <f t="shared" si="64"/>
        <v>Within SLA</v>
      </c>
      <c r="U686">
        <f t="shared" si="65"/>
        <v>0</v>
      </c>
    </row>
    <row r="687" spans="1:21" x14ac:dyDescent="0.3">
      <c r="A687" t="s">
        <v>1954</v>
      </c>
      <c r="B687" t="s">
        <v>1955</v>
      </c>
      <c r="C687" t="s">
        <v>1956</v>
      </c>
      <c r="D687" t="s">
        <v>92</v>
      </c>
      <c r="E687" t="s">
        <v>39</v>
      </c>
      <c r="F687">
        <v>21818.77</v>
      </c>
      <c r="G687" s="1">
        <v>45718</v>
      </c>
      <c r="H687" s="1">
        <v>45721</v>
      </c>
      <c r="I687" t="s">
        <v>19</v>
      </c>
      <c r="J687">
        <v>3</v>
      </c>
      <c r="K687">
        <v>7</v>
      </c>
      <c r="L687" t="s">
        <v>159</v>
      </c>
      <c r="M687" t="s">
        <v>94</v>
      </c>
      <c r="N687" t="s">
        <v>30</v>
      </c>
      <c r="O687">
        <f t="shared" si="60"/>
        <v>1</v>
      </c>
      <c r="P687" t="str">
        <f t="shared" si="61"/>
        <v>Valid</v>
      </c>
      <c r="Q687" t="str">
        <f>_xlfn.XLOOKUP(B687,Customers!$A:$A,Customers!$C:$C,"Not Found")</f>
        <v>Central</v>
      </c>
      <c r="R687" t="str">
        <f t="shared" si="62"/>
        <v>North</v>
      </c>
      <c r="S687" t="str">
        <f t="shared" si="63"/>
        <v>Baggage Loss</v>
      </c>
      <c r="T687" t="str">
        <f t="shared" si="64"/>
        <v>Within SLA</v>
      </c>
      <c r="U687">
        <f t="shared" si="65"/>
        <v>0</v>
      </c>
    </row>
    <row r="688" spans="1:21" x14ac:dyDescent="0.3">
      <c r="A688" t="s">
        <v>1957</v>
      </c>
      <c r="B688" t="s">
        <v>1328</v>
      </c>
      <c r="C688" t="s">
        <v>1958</v>
      </c>
      <c r="D688" t="s">
        <v>154</v>
      </c>
      <c r="E688" t="s">
        <v>173</v>
      </c>
      <c r="F688">
        <v>38682.6</v>
      </c>
      <c r="G688" s="1">
        <v>45897</v>
      </c>
      <c r="I688" t="s">
        <v>64</v>
      </c>
      <c r="J688">
        <v>11</v>
      </c>
      <c r="K688">
        <v>10</v>
      </c>
      <c r="L688" t="s">
        <v>103</v>
      </c>
      <c r="M688" t="s">
        <v>21</v>
      </c>
      <c r="N688" t="s">
        <v>42</v>
      </c>
      <c r="O688">
        <f t="shared" si="60"/>
        <v>1</v>
      </c>
      <c r="P688" t="str">
        <f t="shared" si="61"/>
        <v>Valid</v>
      </c>
      <c r="Q688" t="str">
        <f>_xlfn.XLOOKUP(B688,Customers!$A:$A,Customers!$C:$C,"Not Found")</f>
        <v>Central</v>
      </c>
      <c r="R688" t="str">
        <f t="shared" si="62"/>
        <v>Central</v>
      </c>
      <c r="S688" t="str">
        <f t="shared" si="63"/>
        <v>Vehicle Damage</v>
      </c>
      <c r="T688" t="str">
        <f t="shared" si="64"/>
        <v>SLA Breach</v>
      </c>
      <c r="U688">
        <f t="shared" si="65"/>
        <v>1</v>
      </c>
    </row>
    <row r="689" spans="1:21" x14ac:dyDescent="0.3">
      <c r="A689" t="s">
        <v>1959</v>
      </c>
      <c r="B689" t="s">
        <v>188</v>
      </c>
      <c r="C689" t="s">
        <v>189</v>
      </c>
      <c r="D689" t="s">
        <v>154</v>
      </c>
      <c r="E689" t="s">
        <v>39</v>
      </c>
      <c r="F689">
        <v>131387.54999999999</v>
      </c>
      <c r="G689" s="1">
        <v>45728</v>
      </c>
      <c r="I689" t="s">
        <v>64</v>
      </c>
      <c r="J689">
        <v>11</v>
      </c>
      <c r="K689">
        <v>10</v>
      </c>
      <c r="L689" t="s">
        <v>54</v>
      </c>
      <c r="M689" t="s">
        <v>21</v>
      </c>
      <c r="N689" t="s">
        <v>30</v>
      </c>
      <c r="O689">
        <f t="shared" si="60"/>
        <v>1</v>
      </c>
      <c r="P689" t="str">
        <f t="shared" si="61"/>
        <v>Valid</v>
      </c>
      <c r="Q689" t="str">
        <f>_xlfn.XLOOKUP(B689,Customers!$A:$A,Customers!$C:$C,"Not Found")</f>
        <v>East</v>
      </c>
      <c r="R689" t="str">
        <f t="shared" si="62"/>
        <v>North</v>
      </c>
      <c r="S689" t="str">
        <f t="shared" si="63"/>
        <v>Vehicle Damage</v>
      </c>
      <c r="T689" t="str">
        <f t="shared" si="64"/>
        <v>SLA Breach</v>
      </c>
      <c r="U689">
        <f t="shared" si="65"/>
        <v>1</v>
      </c>
    </row>
    <row r="690" spans="1:21" x14ac:dyDescent="0.3">
      <c r="A690" t="s">
        <v>1960</v>
      </c>
      <c r="B690" t="s">
        <v>1961</v>
      </c>
      <c r="C690" t="s">
        <v>1962</v>
      </c>
      <c r="D690" t="s">
        <v>46</v>
      </c>
      <c r="E690" t="s">
        <v>39</v>
      </c>
      <c r="F690">
        <v>138057.19</v>
      </c>
      <c r="G690" s="1">
        <v>45816</v>
      </c>
      <c r="H690" s="1">
        <v>45837</v>
      </c>
      <c r="I690" t="s">
        <v>19</v>
      </c>
      <c r="J690">
        <v>21</v>
      </c>
      <c r="K690">
        <v>12</v>
      </c>
      <c r="L690" t="s">
        <v>651</v>
      </c>
      <c r="M690" t="s">
        <v>49</v>
      </c>
      <c r="N690" t="s">
        <v>42</v>
      </c>
      <c r="O690">
        <f t="shared" si="60"/>
        <v>1</v>
      </c>
      <c r="P690" t="str">
        <f t="shared" si="61"/>
        <v>Valid</v>
      </c>
      <c r="Q690" t="str">
        <f>_xlfn.XLOOKUP(B690,Customers!$A:$A,Customers!$C:$C,"Not Found")</f>
        <v>Central</v>
      </c>
      <c r="R690" t="str">
        <f t="shared" si="62"/>
        <v>North</v>
      </c>
      <c r="S690" t="str">
        <f t="shared" si="63"/>
        <v>Theft</v>
      </c>
      <c r="T690" t="str">
        <f t="shared" si="64"/>
        <v>SLA Breach</v>
      </c>
      <c r="U690">
        <f t="shared" si="65"/>
        <v>9</v>
      </c>
    </row>
    <row r="691" spans="1:21" x14ac:dyDescent="0.3">
      <c r="A691" t="s">
        <v>1963</v>
      </c>
      <c r="B691" t="s">
        <v>1964</v>
      </c>
      <c r="C691" t="s">
        <v>1965</v>
      </c>
      <c r="D691" t="s">
        <v>216</v>
      </c>
      <c r="E691" t="s">
        <v>27</v>
      </c>
      <c r="G691" s="1">
        <v>45958</v>
      </c>
      <c r="H691" s="1">
        <v>45974</v>
      </c>
      <c r="I691" t="s">
        <v>47</v>
      </c>
      <c r="J691">
        <v>16</v>
      </c>
      <c r="K691">
        <v>15</v>
      </c>
      <c r="L691" t="s">
        <v>296</v>
      </c>
      <c r="M691" t="s">
        <v>55</v>
      </c>
      <c r="N691" t="s">
        <v>42</v>
      </c>
      <c r="O691">
        <f t="shared" si="60"/>
        <v>1</v>
      </c>
      <c r="P691" t="str">
        <f t="shared" si="61"/>
        <v>Missing Amount</v>
      </c>
      <c r="Q691" t="str">
        <f>_xlfn.XLOOKUP(B691,Customers!$A:$A,Customers!$C:$C,"Not Found")</f>
        <v>West</v>
      </c>
      <c r="R691" t="str">
        <f t="shared" si="62"/>
        <v>West</v>
      </c>
      <c r="S691" t="str">
        <f t="shared" si="63"/>
        <v>Outpatient</v>
      </c>
      <c r="T691" t="str">
        <f t="shared" si="64"/>
        <v>SLA Breach</v>
      </c>
      <c r="U691">
        <f t="shared" si="65"/>
        <v>1</v>
      </c>
    </row>
    <row r="692" spans="1:21" x14ac:dyDescent="0.3">
      <c r="A692" t="s">
        <v>1966</v>
      </c>
      <c r="B692" t="s">
        <v>1967</v>
      </c>
      <c r="C692" t="s">
        <v>1968</v>
      </c>
      <c r="D692" t="s">
        <v>154</v>
      </c>
      <c r="E692" t="s">
        <v>39</v>
      </c>
      <c r="F692">
        <v>39015.230000000003</v>
      </c>
      <c r="G692" s="1">
        <v>45700</v>
      </c>
      <c r="H692" s="1">
        <v>45716</v>
      </c>
      <c r="I692" t="s">
        <v>19</v>
      </c>
      <c r="J692">
        <v>16</v>
      </c>
      <c r="K692">
        <v>10</v>
      </c>
      <c r="L692" t="s">
        <v>296</v>
      </c>
      <c r="M692" t="s">
        <v>21</v>
      </c>
      <c r="N692" t="s">
        <v>30</v>
      </c>
      <c r="O692">
        <f t="shared" si="60"/>
        <v>1</v>
      </c>
      <c r="P692" t="str">
        <f t="shared" si="61"/>
        <v>Valid</v>
      </c>
      <c r="Q692" t="str">
        <f>_xlfn.XLOOKUP(B692,Customers!$A:$A,Customers!$C:$C,"Not Found")</f>
        <v>South</v>
      </c>
      <c r="R692" t="str">
        <f t="shared" si="62"/>
        <v>North</v>
      </c>
      <c r="S692" t="str">
        <f t="shared" si="63"/>
        <v>Vehicle Damage</v>
      </c>
      <c r="T692" t="str">
        <f t="shared" si="64"/>
        <v>SLA Breach</v>
      </c>
      <c r="U692">
        <f t="shared" si="65"/>
        <v>6</v>
      </c>
    </row>
    <row r="693" spans="1:21" x14ac:dyDescent="0.3">
      <c r="A693" t="s">
        <v>1969</v>
      </c>
      <c r="B693" t="s">
        <v>77</v>
      </c>
      <c r="C693" t="s">
        <v>1970</v>
      </c>
      <c r="D693" t="s">
        <v>53</v>
      </c>
      <c r="E693" t="s">
        <v>39</v>
      </c>
      <c r="F693">
        <v>70653.399999999994</v>
      </c>
      <c r="G693" s="1">
        <v>45905</v>
      </c>
      <c r="I693" t="s">
        <v>40</v>
      </c>
      <c r="J693">
        <v>18</v>
      </c>
      <c r="K693">
        <v>15</v>
      </c>
      <c r="L693" t="s">
        <v>155</v>
      </c>
      <c r="M693" t="s">
        <v>55</v>
      </c>
      <c r="N693" t="s">
        <v>42</v>
      </c>
      <c r="O693">
        <f t="shared" si="60"/>
        <v>1</v>
      </c>
      <c r="P693" t="str">
        <f t="shared" si="61"/>
        <v>Valid</v>
      </c>
      <c r="Q693" t="str">
        <f>_xlfn.XLOOKUP(B693,Customers!$A:$A,Customers!$C:$C,"Not Found")</f>
        <v>West</v>
      </c>
      <c r="R693" t="str">
        <f t="shared" si="62"/>
        <v>North</v>
      </c>
      <c r="S693" t="str">
        <f t="shared" si="63"/>
        <v>Hospitalization</v>
      </c>
      <c r="T693" t="str">
        <f t="shared" si="64"/>
        <v>SLA Breach</v>
      </c>
      <c r="U693">
        <f t="shared" si="65"/>
        <v>3</v>
      </c>
    </row>
    <row r="694" spans="1:21" x14ac:dyDescent="0.3">
      <c r="A694" t="s">
        <v>1971</v>
      </c>
      <c r="B694" t="s">
        <v>1972</v>
      </c>
      <c r="C694" t="s">
        <v>1973</v>
      </c>
      <c r="D694" t="s">
        <v>46</v>
      </c>
      <c r="E694" t="s">
        <v>74</v>
      </c>
      <c r="F694">
        <v>64545.49</v>
      </c>
      <c r="G694" s="1">
        <v>45759</v>
      </c>
      <c r="H694" s="1">
        <v>45783</v>
      </c>
      <c r="I694" t="s">
        <v>47</v>
      </c>
      <c r="J694">
        <v>24</v>
      </c>
      <c r="K694">
        <v>10</v>
      </c>
      <c r="L694" t="s">
        <v>159</v>
      </c>
      <c r="M694" t="s">
        <v>21</v>
      </c>
      <c r="N694" t="s">
        <v>88</v>
      </c>
      <c r="O694">
        <f t="shared" si="60"/>
        <v>1</v>
      </c>
      <c r="P694" t="str">
        <f t="shared" si="61"/>
        <v>Valid</v>
      </c>
      <c r="Q694" t="str">
        <f>_xlfn.XLOOKUP(B694,Customers!$A:$A,Customers!$C:$C,"Not Found")</f>
        <v>South</v>
      </c>
      <c r="R694" t="str">
        <f t="shared" si="62"/>
        <v>East</v>
      </c>
      <c r="S694" t="str">
        <f t="shared" si="63"/>
        <v>Theft</v>
      </c>
      <c r="T694" t="str">
        <f t="shared" si="64"/>
        <v>SLA Breach</v>
      </c>
      <c r="U694">
        <f t="shared" si="65"/>
        <v>14</v>
      </c>
    </row>
    <row r="695" spans="1:21" x14ac:dyDescent="0.3">
      <c r="A695" t="s">
        <v>1974</v>
      </c>
      <c r="B695" t="s">
        <v>1975</v>
      </c>
      <c r="C695" t="s">
        <v>1976</v>
      </c>
      <c r="D695" t="s">
        <v>154</v>
      </c>
      <c r="E695" t="s">
        <v>173</v>
      </c>
      <c r="F695">
        <v>75325.259999999995</v>
      </c>
      <c r="G695" s="1">
        <v>45745</v>
      </c>
      <c r="H695" s="1">
        <v>45749</v>
      </c>
      <c r="I695" t="s">
        <v>19</v>
      </c>
      <c r="J695">
        <v>4</v>
      </c>
      <c r="K695">
        <v>10</v>
      </c>
      <c r="L695" t="s">
        <v>431</v>
      </c>
      <c r="M695" t="s">
        <v>21</v>
      </c>
      <c r="N695" t="s">
        <v>30</v>
      </c>
      <c r="O695">
        <f t="shared" si="60"/>
        <v>1</v>
      </c>
      <c r="P695" t="str">
        <f t="shared" si="61"/>
        <v>Valid</v>
      </c>
      <c r="Q695" t="str">
        <f>_xlfn.XLOOKUP(B695,Customers!$A:$A,Customers!$C:$C,"Not Found")</f>
        <v>East</v>
      </c>
      <c r="R695" t="str">
        <f t="shared" si="62"/>
        <v>Central</v>
      </c>
      <c r="S695" t="str">
        <f t="shared" si="63"/>
        <v>Vehicle Damage</v>
      </c>
      <c r="T695" t="str">
        <f t="shared" si="64"/>
        <v>Within SLA</v>
      </c>
      <c r="U695">
        <f t="shared" si="65"/>
        <v>0</v>
      </c>
    </row>
    <row r="696" spans="1:21" x14ac:dyDescent="0.3">
      <c r="A696" t="s">
        <v>1977</v>
      </c>
      <c r="B696" t="s">
        <v>1978</v>
      </c>
      <c r="C696" t="s">
        <v>1979</v>
      </c>
      <c r="D696" t="s">
        <v>26</v>
      </c>
      <c r="E696" t="s">
        <v>18</v>
      </c>
      <c r="F696">
        <v>1325484.04</v>
      </c>
      <c r="G696" s="1">
        <v>45674</v>
      </c>
      <c r="H696" s="1">
        <v>45688</v>
      </c>
      <c r="I696" t="s">
        <v>19</v>
      </c>
      <c r="J696">
        <v>14</v>
      </c>
      <c r="K696">
        <v>20</v>
      </c>
      <c r="L696" t="s">
        <v>366</v>
      </c>
      <c r="M696" t="s">
        <v>29</v>
      </c>
      <c r="N696" t="s">
        <v>30</v>
      </c>
      <c r="O696">
        <f t="shared" si="60"/>
        <v>1</v>
      </c>
      <c r="P696" t="str">
        <f t="shared" si="61"/>
        <v>Valid</v>
      </c>
      <c r="Q696" t="str">
        <f>_xlfn.XLOOKUP(B696,Customers!$A:$A,Customers!$C:$C,"Not Found")</f>
        <v>South</v>
      </c>
      <c r="R696" t="str">
        <f t="shared" si="62"/>
        <v>South</v>
      </c>
      <c r="S696" t="str">
        <f t="shared" si="63"/>
        <v>Disability</v>
      </c>
      <c r="T696" t="str">
        <f t="shared" si="64"/>
        <v>Within SLA</v>
      </c>
      <c r="U696">
        <f t="shared" si="65"/>
        <v>0</v>
      </c>
    </row>
    <row r="697" spans="1:21" x14ac:dyDescent="0.3">
      <c r="A697" t="s">
        <v>1980</v>
      </c>
      <c r="B697" t="s">
        <v>1981</v>
      </c>
      <c r="C697" t="s">
        <v>1982</v>
      </c>
      <c r="D697" t="s">
        <v>102</v>
      </c>
      <c r="E697" t="s">
        <v>18</v>
      </c>
      <c r="F697">
        <v>316861.92</v>
      </c>
      <c r="G697" s="1">
        <v>45898</v>
      </c>
      <c r="I697" t="s">
        <v>40</v>
      </c>
      <c r="J697">
        <v>22</v>
      </c>
      <c r="K697">
        <v>20</v>
      </c>
      <c r="L697" t="s">
        <v>300</v>
      </c>
      <c r="M697" t="s">
        <v>29</v>
      </c>
      <c r="N697" t="s">
        <v>30</v>
      </c>
      <c r="O697">
        <f t="shared" si="60"/>
        <v>1</v>
      </c>
      <c r="P697" t="str">
        <f t="shared" si="61"/>
        <v>Valid</v>
      </c>
      <c r="Q697" t="str">
        <f>_xlfn.XLOOKUP(B697,Customers!$A:$A,Customers!$C:$C,"Not Found")</f>
        <v>Central</v>
      </c>
      <c r="R697" t="str">
        <f t="shared" si="62"/>
        <v>South</v>
      </c>
      <c r="S697" t="str">
        <f t="shared" si="63"/>
        <v>Maturity</v>
      </c>
      <c r="T697" t="str">
        <f t="shared" si="64"/>
        <v>SLA Breach</v>
      </c>
      <c r="U697">
        <f t="shared" si="65"/>
        <v>2</v>
      </c>
    </row>
    <row r="698" spans="1:21" x14ac:dyDescent="0.3">
      <c r="A698" t="s">
        <v>1983</v>
      </c>
      <c r="B698" t="s">
        <v>1984</v>
      </c>
      <c r="C698" t="s">
        <v>1985</v>
      </c>
      <c r="D698" t="s">
        <v>216</v>
      </c>
      <c r="E698" t="s">
        <v>18</v>
      </c>
      <c r="F698">
        <v>171937.75</v>
      </c>
      <c r="G698" s="1">
        <v>45935</v>
      </c>
      <c r="H698" s="1">
        <v>45950</v>
      </c>
      <c r="I698" t="s">
        <v>19</v>
      </c>
      <c r="J698">
        <v>15</v>
      </c>
      <c r="K698">
        <v>15</v>
      </c>
      <c r="L698" t="s">
        <v>590</v>
      </c>
      <c r="M698" t="s">
        <v>55</v>
      </c>
      <c r="N698" t="s">
        <v>42</v>
      </c>
      <c r="O698">
        <f t="shared" si="60"/>
        <v>1</v>
      </c>
      <c r="P698" t="str">
        <f t="shared" si="61"/>
        <v>Valid</v>
      </c>
      <c r="Q698" t="str">
        <f>_xlfn.XLOOKUP(B698,Customers!$A:$A,Customers!$C:$C,"Not Found")</f>
        <v>East</v>
      </c>
      <c r="R698" t="str">
        <f t="shared" si="62"/>
        <v>South</v>
      </c>
      <c r="S698" t="str">
        <f t="shared" si="63"/>
        <v>Outpatient</v>
      </c>
      <c r="T698" t="str">
        <f t="shared" si="64"/>
        <v>Within SLA</v>
      </c>
      <c r="U698">
        <f t="shared" si="65"/>
        <v>0</v>
      </c>
    </row>
    <row r="699" spans="1:21" x14ac:dyDescent="0.3">
      <c r="A699" t="s">
        <v>1986</v>
      </c>
      <c r="B699" t="s">
        <v>1987</v>
      </c>
      <c r="C699" t="s">
        <v>1988</v>
      </c>
      <c r="D699" t="s">
        <v>46</v>
      </c>
      <c r="E699" t="s">
        <v>74</v>
      </c>
      <c r="F699">
        <v>287661.56</v>
      </c>
      <c r="G699" s="1">
        <v>45810</v>
      </c>
      <c r="H699" s="1">
        <v>45828</v>
      </c>
      <c r="I699" t="s">
        <v>47</v>
      </c>
      <c r="J699">
        <v>18</v>
      </c>
      <c r="K699">
        <v>10</v>
      </c>
      <c r="L699" t="s">
        <v>183</v>
      </c>
      <c r="M699" t="s">
        <v>21</v>
      </c>
      <c r="N699" t="s">
        <v>30</v>
      </c>
      <c r="O699">
        <f t="shared" si="60"/>
        <v>1</v>
      </c>
      <c r="P699" t="str">
        <f t="shared" si="61"/>
        <v>Valid</v>
      </c>
      <c r="Q699" t="str">
        <f>_xlfn.XLOOKUP(B699,Customers!$A:$A,Customers!$C:$C,"Not Found")</f>
        <v>North</v>
      </c>
      <c r="R699" t="str">
        <f t="shared" si="62"/>
        <v>East</v>
      </c>
      <c r="S699" t="str">
        <f t="shared" si="63"/>
        <v>Theft</v>
      </c>
      <c r="T699" t="str">
        <f t="shared" si="64"/>
        <v>SLA Breach</v>
      </c>
      <c r="U699">
        <f t="shared" si="65"/>
        <v>8</v>
      </c>
    </row>
    <row r="700" spans="1:21" x14ac:dyDescent="0.3">
      <c r="A700" t="s">
        <v>1989</v>
      </c>
      <c r="B700" t="s">
        <v>1990</v>
      </c>
      <c r="C700" t="s">
        <v>1991</v>
      </c>
      <c r="D700" t="s">
        <v>59</v>
      </c>
      <c r="E700" t="s">
        <v>18</v>
      </c>
      <c r="F700">
        <v>259336.08</v>
      </c>
      <c r="G700" s="1">
        <v>45723</v>
      </c>
      <c r="H700" s="1">
        <v>45739</v>
      </c>
      <c r="I700" t="s">
        <v>19</v>
      </c>
      <c r="J700">
        <v>16</v>
      </c>
      <c r="K700">
        <v>15</v>
      </c>
      <c r="L700" t="s">
        <v>366</v>
      </c>
      <c r="M700" t="s">
        <v>55</v>
      </c>
      <c r="N700" t="s">
        <v>42</v>
      </c>
      <c r="O700">
        <f t="shared" si="60"/>
        <v>1</v>
      </c>
      <c r="P700" t="str">
        <f t="shared" si="61"/>
        <v>Valid</v>
      </c>
      <c r="Q700" t="str">
        <f>_xlfn.XLOOKUP(B700,Customers!$A:$A,Customers!$C:$C,"Not Found")</f>
        <v>South</v>
      </c>
      <c r="R700" t="str">
        <f t="shared" si="62"/>
        <v>South</v>
      </c>
      <c r="S700" t="str">
        <f t="shared" si="63"/>
        <v>Critical Illness</v>
      </c>
      <c r="T700" t="str">
        <f t="shared" si="64"/>
        <v>SLA Breach</v>
      </c>
      <c r="U700">
        <f t="shared" si="65"/>
        <v>1</v>
      </c>
    </row>
    <row r="701" spans="1:21" x14ac:dyDescent="0.3">
      <c r="A701" t="s">
        <v>1992</v>
      </c>
      <c r="B701" t="s">
        <v>1993</v>
      </c>
      <c r="C701" t="s">
        <v>1994</v>
      </c>
      <c r="D701" t="s">
        <v>26</v>
      </c>
      <c r="E701" t="s">
        <v>74</v>
      </c>
      <c r="F701">
        <v>332319.57</v>
      </c>
      <c r="G701" s="1">
        <v>45864</v>
      </c>
      <c r="I701" t="s">
        <v>40</v>
      </c>
      <c r="J701">
        <v>19</v>
      </c>
      <c r="K701">
        <v>20</v>
      </c>
      <c r="L701" t="s">
        <v>323</v>
      </c>
      <c r="M701" t="s">
        <v>29</v>
      </c>
      <c r="N701" t="s">
        <v>30</v>
      </c>
      <c r="O701">
        <f t="shared" si="60"/>
        <v>1</v>
      </c>
      <c r="P701" t="str">
        <f t="shared" si="61"/>
        <v>Valid</v>
      </c>
      <c r="Q701" t="str">
        <f>_xlfn.XLOOKUP(B701,Customers!$A:$A,Customers!$C:$C,"Not Found")</f>
        <v>East</v>
      </c>
      <c r="R701" t="str">
        <f t="shared" si="62"/>
        <v>East</v>
      </c>
      <c r="S701" t="str">
        <f t="shared" si="63"/>
        <v>Disability</v>
      </c>
      <c r="T701" t="str">
        <f t="shared" si="64"/>
        <v>Within SLA</v>
      </c>
      <c r="U701">
        <f t="shared" si="65"/>
        <v>0</v>
      </c>
    </row>
    <row r="702" spans="1:21" x14ac:dyDescent="0.3">
      <c r="A702" t="s">
        <v>1995</v>
      </c>
      <c r="B702" t="s">
        <v>1996</v>
      </c>
      <c r="C702" t="s">
        <v>1997</v>
      </c>
      <c r="D702" t="s">
        <v>53</v>
      </c>
      <c r="E702" t="s">
        <v>74</v>
      </c>
      <c r="F702">
        <v>179217.34</v>
      </c>
      <c r="G702" s="1">
        <v>45984</v>
      </c>
      <c r="H702" s="1">
        <v>45992</v>
      </c>
      <c r="I702" t="s">
        <v>19</v>
      </c>
      <c r="J702">
        <v>8</v>
      </c>
      <c r="K702">
        <v>15</v>
      </c>
      <c r="L702" t="s">
        <v>35</v>
      </c>
      <c r="M702" t="s">
        <v>55</v>
      </c>
      <c r="N702" t="s">
        <v>22</v>
      </c>
      <c r="O702">
        <f t="shared" si="60"/>
        <v>1</v>
      </c>
      <c r="P702" t="str">
        <f t="shared" si="61"/>
        <v>Valid</v>
      </c>
      <c r="Q702" t="str">
        <f>_xlfn.XLOOKUP(B702,Customers!$A:$A,Customers!$C:$C,"Not Found")</f>
        <v>South</v>
      </c>
      <c r="R702" t="str">
        <f t="shared" si="62"/>
        <v>East</v>
      </c>
      <c r="S702" t="str">
        <f t="shared" si="63"/>
        <v>Hospitalization</v>
      </c>
      <c r="T702" t="str">
        <f t="shared" si="64"/>
        <v>Within SLA</v>
      </c>
      <c r="U702">
        <f t="shared" si="65"/>
        <v>0</v>
      </c>
    </row>
    <row r="703" spans="1:21" x14ac:dyDescent="0.3">
      <c r="A703" t="s">
        <v>1998</v>
      </c>
      <c r="B703" t="s">
        <v>1999</v>
      </c>
      <c r="C703" t="s">
        <v>2000</v>
      </c>
      <c r="D703" t="s">
        <v>53</v>
      </c>
      <c r="E703" t="s">
        <v>173</v>
      </c>
      <c r="F703">
        <v>92347.47</v>
      </c>
      <c r="G703" s="1">
        <v>45920</v>
      </c>
      <c r="H703" s="1">
        <v>45943</v>
      </c>
      <c r="I703" t="s">
        <v>47</v>
      </c>
      <c r="J703">
        <v>23</v>
      </c>
      <c r="K703">
        <v>15</v>
      </c>
      <c r="L703" t="s">
        <v>411</v>
      </c>
      <c r="M703" t="s">
        <v>55</v>
      </c>
      <c r="N703" t="s">
        <v>42</v>
      </c>
      <c r="O703">
        <f t="shared" si="60"/>
        <v>1</v>
      </c>
      <c r="P703" t="str">
        <f t="shared" si="61"/>
        <v>Valid</v>
      </c>
      <c r="Q703" t="str">
        <f>_xlfn.XLOOKUP(B703,Customers!$A:$A,Customers!$C:$C,"Not Found")</f>
        <v>North</v>
      </c>
      <c r="R703" t="str">
        <f t="shared" si="62"/>
        <v>Central</v>
      </c>
      <c r="S703" t="str">
        <f t="shared" si="63"/>
        <v>Hospitalization</v>
      </c>
      <c r="T703" t="str">
        <f t="shared" si="64"/>
        <v>SLA Breach</v>
      </c>
      <c r="U703">
        <f t="shared" si="65"/>
        <v>8</v>
      </c>
    </row>
    <row r="704" spans="1:21" x14ac:dyDescent="0.3">
      <c r="A704" t="s">
        <v>2001</v>
      </c>
      <c r="B704" t="s">
        <v>2002</v>
      </c>
      <c r="C704" t="s">
        <v>2003</v>
      </c>
      <c r="D704" t="s">
        <v>26</v>
      </c>
      <c r="E704" t="s">
        <v>27</v>
      </c>
      <c r="F704">
        <v>292497.96000000002</v>
      </c>
      <c r="G704" s="1">
        <v>45911</v>
      </c>
      <c r="I704" t="s">
        <v>40</v>
      </c>
      <c r="J704">
        <v>17</v>
      </c>
      <c r="K704">
        <v>20</v>
      </c>
      <c r="L704" t="s">
        <v>163</v>
      </c>
      <c r="M704" t="s">
        <v>29</v>
      </c>
      <c r="N704" t="s">
        <v>30</v>
      </c>
      <c r="O704">
        <f t="shared" si="60"/>
        <v>1</v>
      </c>
      <c r="P704" t="str">
        <f t="shared" si="61"/>
        <v>Valid</v>
      </c>
      <c r="Q704" t="str">
        <f>_xlfn.XLOOKUP(B704,Customers!$A:$A,Customers!$C:$C,"Not Found")</f>
        <v>East</v>
      </c>
      <c r="R704" t="str">
        <f t="shared" si="62"/>
        <v>West</v>
      </c>
      <c r="S704" t="str">
        <f t="shared" si="63"/>
        <v>Disability</v>
      </c>
      <c r="T704" t="str">
        <f t="shared" si="64"/>
        <v>Within SLA</v>
      </c>
      <c r="U704">
        <f t="shared" si="65"/>
        <v>0</v>
      </c>
    </row>
    <row r="705" spans="1:21" x14ac:dyDescent="0.3">
      <c r="A705" t="s">
        <v>2004</v>
      </c>
      <c r="B705" t="s">
        <v>2005</v>
      </c>
      <c r="C705" t="s">
        <v>2006</v>
      </c>
      <c r="D705" t="s">
        <v>59</v>
      </c>
      <c r="E705" t="s">
        <v>27</v>
      </c>
      <c r="F705">
        <v>146838.54999999999</v>
      </c>
      <c r="G705" s="1">
        <v>45672</v>
      </c>
      <c r="H705" s="1">
        <v>45693</v>
      </c>
      <c r="I705" t="s">
        <v>19</v>
      </c>
      <c r="J705">
        <v>21</v>
      </c>
      <c r="K705">
        <v>15</v>
      </c>
      <c r="L705" t="s">
        <v>28</v>
      </c>
      <c r="M705" t="s">
        <v>55</v>
      </c>
      <c r="N705" t="s">
        <v>88</v>
      </c>
      <c r="O705">
        <f t="shared" si="60"/>
        <v>1</v>
      </c>
      <c r="P705" t="str">
        <f t="shared" si="61"/>
        <v>Valid</v>
      </c>
      <c r="Q705" t="str">
        <f>_xlfn.XLOOKUP(B705,Customers!$A:$A,Customers!$C:$C,"Not Found")</f>
        <v>West</v>
      </c>
      <c r="R705" t="str">
        <f t="shared" si="62"/>
        <v>West</v>
      </c>
      <c r="S705" t="str">
        <f t="shared" si="63"/>
        <v>Critical Illness</v>
      </c>
      <c r="T705" t="str">
        <f t="shared" si="64"/>
        <v>SLA Breach</v>
      </c>
      <c r="U705">
        <f t="shared" si="65"/>
        <v>6</v>
      </c>
    </row>
    <row r="706" spans="1:21" x14ac:dyDescent="0.3">
      <c r="A706" t="s">
        <v>2007</v>
      </c>
      <c r="B706" t="s">
        <v>1422</v>
      </c>
      <c r="C706" t="s">
        <v>1423</v>
      </c>
      <c r="D706" t="s">
        <v>53</v>
      </c>
      <c r="E706" t="s">
        <v>74</v>
      </c>
      <c r="F706">
        <v>150956.98000000001</v>
      </c>
      <c r="G706" s="1">
        <v>45958</v>
      </c>
      <c r="H706" s="1">
        <v>45995</v>
      </c>
      <c r="I706" t="s">
        <v>19</v>
      </c>
      <c r="J706">
        <v>37</v>
      </c>
      <c r="K706">
        <v>15</v>
      </c>
      <c r="L706" t="s">
        <v>1047</v>
      </c>
      <c r="M706" t="s">
        <v>55</v>
      </c>
      <c r="N706" t="s">
        <v>88</v>
      </c>
      <c r="O706">
        <f t="shared" ref="O706:O769" si="66">COUNTIF($A:$A,A706)</f>
        <v>1</v>
      </c>
      <c r="P706" t="str">
        <f t="shared" ref="P706:P769" si="67">IF(F706="","Missing Amount","Valid")</f>
        <v>Valid</v>
      </c>
      <c r="Q706" t="str">
        <f>_xlfn.XLOOKUP(B706,Customers!$A:$A,Customers!$C:$C,"Not Found")</f>
        <v>Central</v>
      </c>
      <c r="R706" t="str">
        <f t="shared" ref="R706:R769" si="68">IF(E706="",Q706,E706)</f>
        <v>East</v>
      </c>
      <c r="S706" t="str">
        <f t="shared" ref="S706:S769" si="69">IF(D706="Hospitalisation","Hospitalization",IF(D706="Medical Emerg.","Medical Emergency",IF(D706="Property dmg","Property Damage",IF(D706="Vehicle dmg","Vehicle Damage",D706))))</f>
        <v>Hospitalization</v>
      </c>
      <c r="T706" t="str">
        <f t="shared" ref="T706:T769" si="70">IF(J706&gt;K706,"SLA Breach","Within SLA")</f>
        <v>SLA Breach</v>
      </c>
      <c r="U706">
        <f t="shared" ref="U706:U769" si="71">IF(J706&gt;K706,J706-K706,0)</f>
        <v>22</v>
      </c>
    </row>
    <row r="707" spans="1:21" x14ac:dyDescent="0.3">
      <c r="A707" t="s">
        <v>2008</v>
      </c>
      <c r="B707" t="s">
        <v>2009</v>
      </c>
      <c r="C707" t="s">
        <v>2010</v>
      </c>
      <c r="D707" t="s">
        <v>216</v>
      </c>
      <c r="E707" t="s">
        <v>18</v>
      </c>
      <c r="F707">
        <v>118188.69</v>
      </c>
      <c r="G707" s="1">
        <v>45862</v>
      </c>
      <c r="H707" s="1">
        <v>45875</v>
      </c>
      <c r="I707" t="s">
        <v>19</v>
      </c>
      <c r="J707">
        <v>13</v>
      </c>
      <c r="K707">
        <v>15</v>
      </c>
      <c r="L707" t="s">
        <v>541</v>
      </c>
      <c r="M707" t="s">
        <v>55</v>
      </c>
      <c r="N707" t="s">
        <v>30</v>
      </c>
      <c r="O707">
        <f t="shared" si="66"/>
        <v>1</v>
      </c>
      <c r="P707" t="str">
        <f t="shared" si="67"/>
        <v>Valid</v>
      </c>
      <c r="Q707" t="str">
        <f>_xlfn.XLOOKUP(B707,Customers!$A:$A,Customers!$C:$C,"Not Found")</f>
        <v>South</v>
      </c>
      <c r="R707" t="str">
        <f t="shared" si="68"/>
        <v>South</v>
      </c>
      <c r="S707" t="str">
        <f t="shared" si="69"/>
        <v>Outpatient</v>
      </c>
      <c r="T707" t="str">
        <f t="shared" si="70"/>
        <v>Within SLA</v>
      </c>
      <c r="U707">
        <f t="shared" si="71"/>
        <v>0</v>
      </c>
    </row>
    <row r="708" spans="1:21" x14ac:dyDescent="0.3">
      <c r="A708" t="s">
        <v>2011</v>
      </c>
      <c r="B708" t="s">
        <v>2012</v>
      </c>
      <c r="C708" t="s">
        <v>2013</v>
      </c>
      <c r="D708" t="s">
        <v>216</v>
      </c>
      <c r="E708" t="s">
        <v>18</v>
      </c>
      <c r="F708">
        <v>76230.03</v>
      </c>
      <c r="G708" s="1">
        <v>45874</v>
      </c>
      <c r="H708" s="1">
        <v>45886</v>
      </c>
      <c r="I708" t="s">
        <v>19</v>
      </c>
      <c r="J708">
        <v>12</v>
      </c>
      <c r="K708">
        <v>15</v>
      </c>
      <c r="L708" t="s">
        <v>431</v>
      </c>
      <c r="M708" t="s">
        <v>55</v>
      </c>
      <c r="N708" t="s">
        <v>30</v>
      </c>
      <c r="O708">
        <f t="shared" si="66"/>
        <v>1</v>
      </c>
      <c r="P708" t="str">
        <f t="shared" si="67"/>
        <v>Valid</v>
      </c>
      <c r="Q708" t="str">
        <f>_xlfn.XLOOKUP(B708,Customers!$A:$A,Customers!$C:$C,"Not Found")</f>
        <v>West</v>
      </c>
      <c r="R708" t="str">
        <f t="shared" si="68"/>
        <v>South</v>
      </c>
      <c r="S708" t="str">
        <f t="shared" si="69"/>
        <v>Outpatient</v>
      </c>
      <c r="T708" t="str">
        <f t="shared" si="70"/>
        <v>Within SLA</v>
      </c>
      <c r="U708">
        <f t="shared" si="71"/>
        <v>0</v>
      </c>
    </row>
    <row r="709" spans="1:21" x14ac:dyDescent="0.3">
      <c r="A709" t="s">
        <v>2014</v>
      </c>
      <c r="B709" t="s">
        <v>2015</v>
      </c>
      <c r="C709" t="s">
        <v>2016</v>
      </c>
      <c r="D709" t="s">
        <v>69</v>
      </c>
      <c r="E709" t="s">
        <v>74</v>
      </c>
      <c r="F709">
        <v>80364.84</v>
      </c>
      <c r="G709" s="1">
        <v>45771</v>
      </c>
      <c r="I709" t="s">
        <v>40</v>
      </c>
      <c r="J709">
        <v>14</v>
      </c>
      <c r="K709">
        <v>12</v>
      </c>
      <c r="L709" t="s">
        <v>28</v>
      </c>
      <c r="M709" t="s">
        <v>49</v>
      </c>
      <c r="N709" t="s">
        <v>30</v>
      </c>
      <c r="O709">
        <f t="shared" si="66"/>
        <v>1</v>
      </c>
      <c r="P709" t="str">
        <f t="shared" si="67"/>
        <v>Valid</v>
      </c>
      <c r="Q709" t="str">
        <f>_xlfn.XLOOKUP(B709,Customers!$A:$A,Customers!$C:$C,"Not Found")</f>
        <v>North</v>
      </c>
      <c r="R709" t="str">
        <f t="shared" si="68"/>
        <v>East</v>
      </c>
      <c r="S709" t="str">
        <f t="shared" si="69"/>
        <v>Property Damage</v>
      </c>
      <c r="T709" t="str">
        <f t="shared" si="70"/>
        <v>SLA Breach</v>
      </c>
      <c r="U709">
        <f t="shared" si="71"/>
        <v>2</v>
      </c>
    </row>
    <row r="710" spans="1:21" x14ac:dyDescent="0.3">
      <c r="A710" t="s">
        <v>2017</v>
      </c>
      <c r="B710" t="s">
        <v>2018</v>
      </c>
      <c r="C710" t="s">
        <v>2019</v>
      </c>
      <c r="D710" t="s">
        <v>46</v>
      </c>
      <c r="E710" t="s">
        <v>39</v>
      </c>
      <c r="F710">
        <v>29665.119999999999</v>
      </c>
      <c r="G710" s="1">
        <v>45952</v>
      </c>
      <c r="I710" t="s">
        <v>40</v>
      </c>
      <c r="J710">
        <v>6</v>
      </c>
      <c r="K710">
        <v>10</v>
      </c>
      <c r="L710" t="s">
        <v>204</v>
      </c>
      <c r="M710" t="s">
        <v>21</v>
      </c>
      <c r="N710" t="s">
        <v>30</v>
      </c>
      <c r="O710">
        <f t="shared" si="66"/>
        <v>1</v>
      </c>
      <c r="P710" t="str">
        <f t="shared" si="67"/>
        <v>Valid</v>
      </c>
      <c r="Q710" t="str">
        <f>_xlfn.XLOOKUP(B710,Customers!$A:$A,Customers!$C:$C,"Not Found")</f>
        <v>South</v>
      </c>
      <c r="R710" t="str">
        <f t="shared" si="68"/>
        <v>North</v>
      </c>
      <c r="S710" t="str">
        <f t="shared" si="69"/>
        <v>Theft</v>
      </c>
      <c r="T710" t="str">
        <f t="shared" si="70"/>
        <v>Within SLA</v>
      </c>
      <c r="U710">
        <f t="shared" si="71"/>
        <v>0</v>
      </c>
    </row>
    <row r="711" spans="1:21" x14ac:dyDescent="0.3">
      <c r="A711" t="s">
        <v>2020</v>
      </c>
      <c r="B711" t="s">
        <v>2021</v>
      </c>
      <c r="C711" t="s">
        <v>2022</v>
      </c>
      <c r="D711" t="s">
        <v>46</v>
      </c>
      <c r="E711" t="s">
        <v>39</v>
      </c>
      <c r="F711">
        <v>122239.23</v>
      </c>
      <c r="G711" s="1">
        <v>45830</v>
      </c>
      <c r="H711" s="1">
        <v>45845</v>
      </c>
      <c r="I711" t="s">
        <v>19</v>
      </c>
      <c r="J711">
        <v>15</v>
      </c>
      <c r="K711">
        <v>12</v>
      </c>
      <c r="L711" t="s">
        <v>606</v>
      </c>
      <c r="M711" t="s">
        <v>49</v>
      </c>
      <c r="N711" t="s">
        <v>30</v>
      </c>
      <c r="O711">
        <f t="shared" si="66"/>
        <v>1</v>
      </c>
      <c r="P711" t="str">
        <f t="shared" si="67"/>
        <v>Valid</v>
      </c>
      <c r="Q711" t="str">
        <f>_xlfn.XLOOKUP(B711,Customers!$A:$A,Customers!$C:$C,"Not Found")</f>
        <v>West</v>
      </c>
      <c r="R711" t="str">
        <f t="shared" si="68"/>
        <v>North</v>
      </c>
      <c r="S711" t="str">
        <f t="shared" si="69"/>
        <v>Theft</v>
      </c>
      <c r="T711" t="str">
        <f t="shared" si="70"/>
        <v>SLA Breach</v>
      </c>
      <c r="U711">
        <f t="shared" si="71"/>
        <v>3</v>
      </c>
    </row>
    <row r="712" spans="1:21" x14ac:dyDescent="0.3">
      <c r="A712" t="s">
        <v>2023</v>
      </c>
      <c r="B712" t="s">
        <v>1936</v>
      </c>
      <c r="C712" t="s">
        <v>1937</v>
      </c>
      <c r="D712" t="s">
        <v>34</v>
      </c>
      <c r="E712" t="s">
        <v>18</v>
      </c>
      <c r="F712">
        <v>349857.92</v>
      </c>
      <c r="G712" s="1">
        <v>45740</v>
      </c>
      <c r="H712" s="1">
        <v>45758</v>
      </c>
      <c r="I712" t="s">
        <v>19</v>
      </c>
      <c r="J712">
        <v>18</v>
      </c>
      <c r="K712">
        <v>20</v>
      </c>
      <c r="L712" t="s">
        <v>208</v>
      </c>
      <c r="M712" t="s">
        <v>29</v>
      </c>
      <c r="N712" t="s">
        <v>30</v>
      </c>
      <c r="O712">
        <f t="shared" si="66"/>
        <v>1</v>
      </c>
      <c r="P712" t="str">
        <f t="shared" si="67"/>
        <v>Valid</v>
      </c>
      <c r="Q712" t="str">
        <f>_xlfn.XLOOKUP(B712,Customers!$A:$A,Customers!$C:$C,"Not Found")</f>
        <v>West</v>
      </c>
      <c r="R712" t="str">
        <f t="shared" si="68"/>
        <v>South</v>
      </c>
      <c r="S712" t="str">
        <f t="shared" si="69"/>
        <v>Death Benefit</v>
      </c>
      <c r="T712" t="str">
        <f t="shared" si="70"/>
        <v>Within SLA</v>
      </c>
      <c r="U712">
        <f t="shared" si="71"/>
        <v>0</v>
      </c>
    </row>
    <row r="713" spans="1:21" x14ac:dyDescent="0.3">
      <c r="A713" t="s">
        <v>2024</v>
      </c>
      <c r="B713" t="s">
        <v>2025</v>
      </c>
      <c r="C713" t="s">
        <v>2026</v>
      </c>
      <c r="D713" t="s">
        <v>46</v>
      </c>
      <c r="E713" t="s">
        <v>39</v>
      </c>
      <c r="F713">
        <v>188718.03</v>
      </c>
      <c r="G713" s="1">
        <v>45779</v>
      </c>
      <c r="H713" s="1">
        <v>45790</v>
      </c>
      <c r="I713" t="s">
        <v>47</v>
      </c>
      <c r="J713">
        <v>11</v>
      </c>
      <c r="K713">
        <v>12</v>
      </c>
      <c r="L713" t="s">
        <v>174</v>
      </c>
      <c r="M713" t="s">
        <v>49</v>
      </c>
      <c r="N713" t="s">
        <v>30</v>
      </c>
      <c r="O713">
        <f t="shared" si="66"/>
        <v>1</v>
      </c>
      <c r="P713" t="str">
        <f t="shared" si="67"/>
        <v>Valid</v>
      </c>
      <c r="Q713" t="str">
        <f>_xlfn.XLOOKUP(B713,Customers!$A:$A,Customers!$C:$C,"Not Found")</f>
        <v>Central</v>
      </c>
      <c r="R713" t="str">
        <f t="shared" si="68"/>
        <v>North</v>
      </c>
      <c r="S713" t="str">
        <f t="shared" si="69"/>
        <v>Theft</v>
      </c>
      <c r="T713" t="str">
        <f t="shared" si="70"/>
        <v>Within SLA</v>
      </c>
      <c r="U713">
        <f t="shared" si="71"/>
        <v>0</v>
      </c>
    </row>
    <row r="714" spans="1:21" x14ac:dyDescent="0.3">
      <c r="A714" t="s">
        <v>2027</v>
      </c>
      <c r="B714" t="s">
        <v>2028</v>
      </c>
      <c r="C714" t="s">
        <v>2029</v>
      </c>
      <c r="D714" t="s">
        <v>34</v>
      </c>
      <c r="E714" t="s">
        <v>18</v>
      </c>
      <c r="F714">
        <v>116200.19</v>
      </c>
      <c r="G714" s="1">
        <v>45731</v>
      </c>
      <c r="H714" s="1">
        <v>45748</v>
      </c>
      <c r="I714" t="s">
        <v>19</v>
      </c>
      <c r="J714">
        <v>17</v>
      </c>
      <c r="K714">
        <v>20</v>
      </c>
      <c r="L714" t="s">
        <v>630</v>
      </c>
      <c r="M714" t="s">
        <v>29</v>
      </c>
      <c r="N714" t="s">
        <v>30</v>
      </c>
      <c r="O714">
        <f t="shared" si="66"/>
        <v>1</v>
      </c>
      <c r="P714" t="str">
        <f t="shared" si="67"/>
        <v>Valid</v>
      </c>
      <c r="Q714" t="str">
        <f>_xlfn.XLOOKUP(B714,Customers!$A:$A,Customers!$C:$C,"Not Found")</f>
        <v>East</v>
      </c>
      <c r="R714" t="str">
        <f t="shared" si="68"/>
        <v>South</v>
      </c>
      <c r="S714" t="str">
        <f t="shared" si="69"/>
        <v>Death Benefit</v>
      </c>
      <c r="T714" t="str">
        <f t="shared" si="70"/>
        <v>Within SLA</v>
      </c>
      <c r="U714">
        <f t="shared" si="71"/>
        <v>0</v>
      </c>
    </row>
    <row r="715" spans="1:21" x14ac:dyDescent="0.3">
      <c r="A715" t="s">
        <v>2030</v>
      </c>
      <c r="B715" t="s">
        <v>2031</v>
      </c>
      <c r="C715" t="s">
        <v>2032</v>
      </c>
      <c r="D715" t="s">
        <v>53</v>
      </c>
      <c r="E715" t="s">
        <v>74</v>
      </c>
      <c r="F715">
        <v>90952.33</v>
      </c>
      <c r="G715" s="1">
        <v>45972</v>
      </c>
      <c r="I715" t="s">
        <v>40</v>
      </c>
      <c r="J715">
        <v>11</v>
      </c>
      <c r="K715">
        <v>15</v>
      </c>
      <c r="L715" t="s">
        <v>112</v>
      </c>
      <c r="M715" t="s">
        <v>55</v>
      </c>
      <c r="N715" t="s">
        <v>30</v>
      </c>
      <c r="O715">
        <f t="shared" si="66"/>
        <v>1</v>
      </c>
      <c r="P715" t="str">
        <f t="shared" si="67"/>
        <v>Valid</v>
      </c>
      <c r="Q715" t="str">
        <f>_xlfn.XLOOKUP(B715,Customers!$A:$A,Customers!$C:$C,"Not Found")</f>
        <v>West</v>
      </c>
      <c r="R715" t="str">
        <f t="shared" si="68"/>
        <v>East</v>
      </c>
      <c r="S715" t="str">
        <f t="shared" si="69"/>
        <v>Hospitalization</v>
      </c>
      <c r="T715" t="str">
        <f t="shared" si="70"/>
        <v>Within SLA</v>
      </c>
      <c r="U715">
        <f t="shared" si="71"/>
        <v>0</v>
      </c>
    </row>
    <row r="716" spans="1:21" x14ac:dyDescent="0.3">
      <c r="A716" t="s">
        <v>2033</v>
      </c>
      <c r="B716" t="s">
        <v>134</v>
      </c>
      <c r="C716" t="s">
        <v>135</v>
      </c>
      <c r="D716" t="s">
        <v>116</v>
      </c>
      <c r="E716" t="s">
        <v>27</v>
      </c>
      <c r="F716">
        <v>26300.12</v>
      </c>
      <c r="G716" s="1">
        <v>45925</v>
      </c>
      <c r="H716" s="1">
        <v>45938</v>
      </c>
      <c r="I716" t="s">
        <v>19</v>
      </c>
      <c r="J716">
        <v>13</v>
      </c>
      <c r="K716">
        <v>7</v>
      </c>
      <c r="L716" t="s">
        <v>491</v>
      </c>
      <c r="M716" t="s">
        <v>94</v>
      </c>
      <c r="N716" t="s">
        <v>30</v>
      </c>
      <c r="O716">
        <f t="shared" si="66"/>
        <v>1</v>
      </c>
      <c r="P716" t="str">
        <f t="shared" si="67"/>
        <v>Valid</v>
      </c>
      <c r="Q716" t="str">
        <f>_xlfn.XLOOKUP(B716,Customers!$A:$A,Customers!$C:$C,"Not Found")</f>
        <v>East</v>
      </c>
      <c r="R716" t="str">
        <f t="shared" si="68"/>
        <v>West</v>
      </c>
      <c r="S716" t="str">
        <f t="shared" si="69"/>
        <v>Medical Emergency</v>
      </c>
      <c r="T716" t="str">
        <f t="shared" si="70"/>
        <v>SLA Breach</v>
      </c>
      <c r="U716">
        <f t="shared" si="71"/>
        <v>6</v>
      </c>
    </row>
    <row r="717" spans="1:21" x14ac:dyDescent="0.3">
      <c r="A717" t="s">
        <v>2034</v>
      </c>
      <c r="B717" t="s">
        <v>2035</v>
      </c>
      <c r="C717" t="s">
        <v>2036</v>
      </c>
      <c r="D717" t="s">
        <v>59</v>
      </c>
      <c r="E717" t="s">
        <v>18</v>
      </c>
      <c r="F717">
        <v>81881.55</v>
      </c>
      <c r="G717" s="1">
        <v>45857</v>
      </c>
      <c r="H717" s="1">
        <v>45868</v>
      </c>
      <c r="I717" t="s">
        <v>19</v>
      </c>
      <c r="J717">
        <v>11</v>
      </c>
      <c r="K717">
        <v>15</v>
      </c>
      <c r="L717" t="s">
        <v>681</v>
      </c>
      <c r="M717" t="s">
        <v>55</v>
      </c>
      <c r="N717" t="s">
        <v>30</v>
      </c>
      <c r="O717">
        <f t="shared" si="66"/>
        <v>1</v>
      </c>
      <c r="P717" t="str">
        <f t="shared" si="67"/>
        <v>Valid</v>
      </c>
      <c r="Q717" t="str">
        <f>_xlfn.XLOOKUP(B717,Customers!$A:$A,Customers!$C:$C,"Not Found")</f>
        <v>West</v>
      </c>
      <c r="R717" t="str">
        <f t="shared" si="68"/>
        <v>South</v>
      </c>
      <c r="S717" t="str">
        <f t="shared" si="69"/>
        <v>Critical Illness</v>
      </c>
      <c r="T717" t="str">
        <f t="shared" si="70"/>
        <v>Within SLA</v>
      </c>
      <c r="U717">
        <f t="shared" si="71"/>
        <v>0</v>
      </c>
    </row>
    <row r="718" spans="1:21" x14ac:dyDescent="0.3">
      <c r="A718" t="s">
        <v>2037</v>
      </c>
      <c r="B718" t="s">
        <v>2038</v>
      </c>
      <c r="C718" t="s">
        <v>2039</v>
      </c>
      <c r="D718" t="s">
        <v>59</v>
      </c>
      <c r="E718" t="s">
        <v>27</v>
      </c>
      <c r="F718">
        <v>190959.07</v>
      </c>
      <c r="G718" s="1">
        <v>45915</v>
      </c>
      <c r="H718" s="1">
        <v>45926</v>
      </c>
      <c r="I718" t="s">
        <v>19</v>
      </c>
      <c r="J718">
        <v>11</v>
      </c>
      <c r="K718">
        <v>15</v>
      </c>
      <c r="L718" t="s">
        <v>345</v>
      </c>
      <c r="M718" t="s">
        <v>55</v>
      </c>
      <c r="N718" t="s">
        <v>30</v>
      </c>
      <c r="O718">
        <f t="shared" si="66"/>
        <v>1</v>
      </c>
      <c r="P718" t="str">
        <f t="shared" si="67"/>
        <v>Valid</v>
      </c>
      <c r="Q718" t="str">
        <f>_xlfn.XLOOKUP(B718,Customers!$A:$A,Customers!$C:$C,"Not Found")</f>
        <v>North</v>
      </c>
      <c r="R718" t="str">
        <f t="shared" si="68"/>
        <v>West</v>
      </c>
      <c r="S718" t="str">
        <f t="shared" si="69"/>
        <v>Critical Illness</v>
      </c>
      <c r="T718" t="str">
        <f t="shared" si="70"/>
        <v>Within SLA</v>
      </c>
      <c r="U718">
        <f t="shared" si="71"/>
        <v>0</v>
      </c>
    </row>
    <row r="719" spans="1:21" x14ac:dyDescent="0.3">
      <c r="A719" t="s">
        <v>2040</v>
      </c>
      <c r="B719" t="s">
        <v>914</v>
      </c>
      <c r="C719" t="s">
        <v>2041</v>
      </c>
      <c r="D719" t="s">
        <v>46</v>
      </c>
      <c r="E719" t="s">
        <v>39</v>
      </c>
      <c r="G719" s="1">
        <v>45940</v>
      </c>
      <c r="H719" s="1">
        <v>45951</v>
      </c>
      <c r="I719" t="s">
        <v>47</v>
      </c>
      <c r="J719">
        <v>11</v>
      </c>
      <c r="K719">
        <v>12</v>
      </c>
      <c r="L719" t="s">
        <v>252</v>
      </c>
      <c r="M719" t="s">
        <v>49</v>
      </c>
      <c r="N719" t="s">
        <v>30</v>
      </c>
      <c r="O719">
        <f t="shared" si="66"/>
        <v>1</v>
      </c>
      <c r="P719" t="str">
        <f t="shared" si="67"/>
        <v>Missing Amount</v>
      </c>
      <c r="Q719" t="str">
        <f>_xlfn.XLOOKUP(B719,Customers!$A:$A,Customers!$C:$C,"Not Found")</f>
        <v>South</v>
      </c>
      <c r="R719" t="str">
        <f t="shared" si="68"/>
        <v>North</v>
      </c>
      <c r="S719" t="str">
        <f t="shared" si="69"/>
        <v>Theft</v>
      </c>
      <c r="T719" t="str">
        <f t="shared" si="70"/>
        <v>Within SLA</v>
      </c>
      <c r="U719">
        <f t="shared" si="71"/>
        <v>0</v>
      </c>
    </row>
    <row r="720" spans="1:21" x14ac:dyDescent="0.3">
      <c r="A720" t="s">
        <v>2042</v>
      </c>
      <c r="B720" t="s">
        <v>661</v>
      </c>
      <c r="C720" t="s">
        <v>662</v>
      </c>
      <c r="D720" t="s">
        <v>154</v>
      </c>
      <c r="E720" t="s">
        <v>173</v>
      </c>
      <c r="F720">
        <v>125783.43</v>
      </c>
      <c r="G720" s="1">
        <v>45774</v>
      </c>
      <c r="I720" t="s">
        <v>40</v>
      </c>
      <c r="J720">
        <v>30</v>
      </c>
      <c r="K720">
        <v>10</v>
      </c>
      <c r="L720" t="s">
        <v>166</v>
      </c>
      <c r="M720" t="s">
        <v>21</v>
      </c>
      <c r="N720" t="s">
        <v>88</v>
      </c>
      <c r="O720">
        <f t="shared" si="66"/>
        <v>1</v>
      </c>
      <c r="P720" t="str">
        <f t="shared" si="67"/>
        <v>Valid</v>
      </c>
      <c r="Q720" t="str">
        <f>_xlfn.XLOOKUP(B720,Customers!$A:$A,Customers!$C:$C,"Not Found")</f>
        <v>Central</v>
      </c>
      <c r="R720" t="str">
        <f t="shared" si="68"/>
        <v>Central</v>
      </c>
      <c r="S720" t="str">
        <f t="shared" si="69"/>
        <v>Vehicle Damage</v>
      </c>
      <c r="T720" t="str">
        <f t="shared" si="70"/>
        <v>SLA Breach</v>
      </c>
      <c r="U720">
        <f t="shared" si="71"/>
        <v>20</v>
      </c>
    </row>
    <row r="721" spans="1:21" x14ac:dyDescent="0.3">
      <c r="A721" t="s">
        <v>2043</v>
      </c>
      <c r="B721" t="s">
        <v>1720</v>
      </c>
      <c r="C721" t="s">
        <v>2044</v>
      </c>
      <c r="D721" t="s">
        <v>59</v>
      </c>
      <c r="E721" t="s">
        <v>74</v>
      </c>
      <c r="F721">
        <v>90341.119999999995</v>
      </c>
      <c r="G721" s="1">
        <v>45743</v>
      </c>
      <c r="I721" t="s">
        <v>64</v>
      </c>
      <c r="J721">
        <v>27</v>
      </c>
      <c r="K721">
        <v>15</v>
      </c>
      <c r="L721" t="s">
        <v>98</v>
      </c>
      <c r="M721" t="s">
        <v>55</v>
      </c>
      <c r="N721" t="s">
        <v>42</v>
      </c>
      <c r="O721">
        <f t="shared" si="66"/>
        <v>1</v>
      </c>
      <c r="P721" t="str">
        <f t="shared" si="67"/>
        <v>Valid</v>
      </c>
      <c r="Q721" t="str">
        <f>_xlfn.XLOOKUP(B721,Customers!$A:$A,Customers!$C:$C,"Not Found")</f>
        <v>East</v>
      </c>
      <c r="R721" t="str">
        <f t="shared" si="68"/>
        <v>East</v>
      </c>
      <c r="S721" t="str">
        <f t="shared" si="69"/>
        <v>Critical Illness</v>
      </c>
      <c r="T721" t="str">
        <f t="shared" si="70"/>
        <v>SLA Breach</v>
      </c>
      <c r="U721">
        <f t="shared" si="71"/>
        <v>12</v>
      </c>
    </row>
    <row r="722" spans="1:21" x14ac:dyDescent="0.3">
      <c r="A722" t="s">
        <v>2045</v>
      </c>
      <c r="B722" t="s">
        <v>2046</v>
      </c>
      <c r="C722" t="s">
        <v>2047</v>
      </c>
      <c r="D722" t="s">
        <v>46</v>
      </c>
      <c r="E722" t="s">
        <v>74</v>
      </c>
      <c r="F722">
        <v>57470.6</v>
      </c>
      <c r="G722" s="1">
        <v>45962</v>
      </c>
      <c r="H722" s="1">
        <v>45972</v>
      </c>
      <c r="I722" t="s">
        <v>19</v>
      </c>
      <c r="J722">
        <v>10</v>
      </c>
      <c r="K722">
        <v>10</v>
      </c>
      <c r="L722" t="s">
        <v>65</v>
      </c>
      <c r="M722" t="s">
        <v>21</v>
      </c>
      <c r="N722" t="s">
        <v>22</v>
      </c>
      <c r="O722">
        <f t="shared" si="66"/>
        <v>1</v>
      </c>
      <c r="P722" t="str">
        <f t="shared" si="67"/>
        <v>Valid</v>
      </c>
      <c r="Q722" t="str">
        <f>_xlfn.XLOOKUP(B722,Customers!$A:$A,Customers!$C:$C,"Not Found")</f>
        <v>North</v>
      </c>
      <c r="R722" t="str">
        <f t="shared" si="68"/>
        <v>East</v>
      </c>
      <c r="S722" t="str">
        <f t="shared" si="69"/>
        <v>Theft</v>
      </c>
      <c r="T722" t="str">
        <f t="shared" si="70"/>
        <v>Within SLA</v>
      </c>
      <c r="U722">
        <f t="shared" si="71"/>
        <v>0</v>
      </c>
    </row>
    <row r="723" spans="1:21" x14ac:dyDescent="0.3">
      <c r="A723" t="s">
        <v>2048</v>
      </c>
      <c r="B723" t="s">
        <v>802</v>
      </c>
      <c r="C723" t="s">
        <v>803</v>
      </c>
      <c r="D723" t="s">
        <v>53</v>
      </c>
      <c r="E723" t="s">
        <v>27</v>
      </c>
      <c r="F723">
        <v>185907.97</v>
      </c>
      <c r="G723" s="1">
        <v>45779</v>
      </c>
      <c r="H723" s="1">
        <v>45781</v>
      </c>
      <c r="I723" t="s">
        <v>19</v>
      </c>
      <c r="J723">
        <v>2</v>
      </c>
      <c r="K723">
        <v>15</v>
      </c>
      <c r="L723" t="s">
        <v>491</v>
      </c>
      <c r="M723" t="s">
        <v>55</v>
      </c>
      <c r="N723" t="s">
        <v>22</v>
      </c>
      <c r="O723">
        <f t="shared" si="66"/>
        <v>1</v>
      </c>
      <c r="P723" t="str">
        <f t="shared" si="67"/>
        <v>Valid</v>
      </c>
      <c r="Q723" t="str">
        <f>_xlfn.XLOOKUP(B723,Customers!$A:$A,Customers!$C:$C,"Not Found")</f>
        <v>West</v>
      </c>
      <c r="R723" t="str">
        <f t="shared" si="68"/>
        <v>West</v>
      </c>
      <c r="S723" t="str">
        <f t="shared" si="69"/>
        <v>Hospitalization</v>
      </c>
      <c r="T723" t="str">
        <f t="shared" si="70"/>
        <v>Within SLA</v>
      </c>
      <c r="U723">
        <f t="shared" si="71"/>
        <v>0</v>
      </c>
    </row>
    <row r="724" spans="1:21" x14ac:dyDescent="0.3">
      <c r="A724" t="s">
        <v>2049</v>
      </c>
      <c r="B724" t="s">
        <v>2050</v>
      </c>
      <c r="C724" t="s">
        <v>2051</v>
      </c>
      <c r="D724" t="s">
        <v>238</v>
      </c>
      <c r="E724" t="s">
        <v>74</v>
      </c>
      <c r="F724">
        <v>197560.55</v>
      </c>
      <c r="G724" s="1">
        <v>45671</v>
      </c>
      <c r="H724" s="1">
        <v>45689</v>
      </c>
      <c r="I724" t="s">
        <v>19</v>
      </c>
      <c r="J724">
        <v>18</v>
      </c>
      <c r="K724">
        <v>10</v>
      </c>
      <c r="L724" t="s">
        <v>268</v>
      </c>
      <c r="M724" t="s">
        <v>21</v>
      </c>
      <c r="N724" t="s">
        <v>42</v>
      </c>
      <c r="O724">
        <f t="shared" si="66"/>
        <v>1</v>
      </c>
      <c r="P724" t="str">
        <f t="shared" si="67"/>
        <v>Valid</v>
      </c>
      <c r="Q724" t="str">
        <f>_xlfn.XLOOKUP(B724,Customers!$A:$A,Customers!$C:$C,"Not Found")</f>
        <v>East</v>
      </c>
      <c r="R724" t="str">
        <f t="shared" si="68"/>
        <v>East</v>
      </c>
      <c r="S724" t="str">
        <f t="shared" si="69"/>
        <v>Vehicle Damage</v>
      </c>
      <c r="T724" t="str">
        <f t="shared" si="70"/>
        <v>SLA Breach</v>
      </c>
      <c r="U724">
        <f t="shared" si="71"/>
        <v>8</v>
      </c>
    </row>
    <row r="725" spans="1:21" x14ac:dyDescent="0.3">
      <c r="A725" t="s">
        <v>2052</v>
      </c>
      <c r="B725" t="s">
        <v>2053</v>
      </c>
      <c r="C725" t="s">
        <v>2054</v>
      </c>
      <c r="D725" t="s">
        <v>53</v>
      </c>
      <c r="E725" t="s">
        <v>18</v>
      </c>
      <c r="F725">
        <v>240297.58</v>
      </c>
      <c r="G725" s="1">
        <v>45920</v>
      </c>
      <c r="H725" s="1">
        <v>45948</v>
      </c>
      <c r="I725" t="s">
        <v>19</v>
      </c>
      <c r="J725">
        <v>28</v>
      </c>
      <c r="K725">
        <v>15</v>
      </c>
      <c r="L725" t="s">
        <v>541</v>
      </c>
      <c r="M725" t="s">
        <v>55</v>
      </c>
      <c r="N725" t="s">
        <v>88</v>
      </c>
      <c r="O725">
        <f t="shared" si="66"/>
        <v>1</v>
      </c>
      <c r="P725" t="str">
        <f t="shared" si="67"/>
        <v>Valid</v>
      </c>
      <c r="Q725" t="str">
        <f>_xlfn.XLOOKUP(B725,Customers!$A:$A,Customers!$C:$C,"Not Found")</f>
        <v>East</v>
      </c>
      <c r="R725" t="str">
        <f t="shared" si="68"/>
        <v>South</v>
      </c>
      <c r="S725" t="str">
        <f t="shared" si="69"/>
        <v>Hospitalization</v>
      </c>
      <c r="T725" t="str">
        <f t="shared" si="70"/>
        <v>SLA Breach</v>
      </c>
      <c r="U725">
        <f t="shared" si="71"/>
        <v>13</v>
      </c>
    </row>
    <row r="726" spans="1:21" x14ac:dyDescent="0.3">
      <c r="A726" t="s">
        <v>2055</v>
      </c>
      <c r="B726" t="s">
        <v>2056</v>
      </c>
      <c r="C726" t="s">
        <v>2057</v>
      </c>
      <c r="D726" t="s">
        <v>216</v>
      </c>
      <c r="E726" t="s">
        <v>18</v>
      </c>
      <c r="F726">
        <v>116817.99</v>
      </c>
      <c r="G726" s="1">
        <v>45732</v>
      </c>
      <c r="H726" s="1">
        <v>45741</v>
      </c>
      <c r="I726" t="s">
        <v>47</v>
      </c>
      <c r="J726">
        <v>9</v>
      </c>
      <c r="K726">
        <v>15</v>
      </c>
      <c r="L726" t="s">
        <v>268</v>
      </c>
      <c r="M726" t="s">
        <v>55</v>
      </c>
      <c r="N726" t="s">
        <v>30</v>
      </c>
      <c r="O726">
        <f t="shared" si="66"/>
        <v>1</v>
      </c>
      <c r="P726" t="str">
        <f t="shared" si="67"/>
        <v>Valid</v>
      </c>
      <c r="Q726" t="str">
        <f>_xlfn.XLOOKUP(B726,Customers!$A:$A,Customers!$C:$C,"Not Found")</f>
        <v>South</v>
      </c>
      <c r="R726" t="str">
        <f t="shared" si="68"/>
        <v>South</v>
      </c>
      <c r="S726" t="str">
        <f t="shared" si="69"/>
        <v>Outpatient</v>
      </c>
      <c r="T726" t="str">
        <f t="shared" si="70"/>
        <v>Within SLA</v>
      </c>
      <c r="U726">
        <f t="shared" si="71"/>
        <v>0</v>
      </c>
    </row>
    <row r="727" spans="1:21" x14ac:dyDescent="0.3">
      <c r="A727" t="s">
        <v>2058</v>
      </c>
      <c r="B727" t="s">
        <v>2059</v>
      </c>
      <c r="C727" t="s">
        <v>2060</v>
      </c>
      <c r="D727" t="s">
        <v>92</v>
      </c>
      <c r="E727" t="s">
        <v>173</v>
      </c>
      <c r="F727">
        <v>30789.38</v>
      </c>
      <c r="G727" s="1">
        <v>45736</v>
      </c>
      <c r="H727" s="1">
        <v>45752</v>
      </c>
      <c r="I727" t="s">
        <v>19</v>
      </c>
      <c r="J727">
        <v>16</v>
      </c>
      <c r="K727">
        <v>7</v>
      </c>
      <c r="L727" t="s">
        <v>83</v>
      </c>
      <c r="M727" t="s">
        <v>94</v>
      </c>
      <c r="N727" t="s">
        <v>42</v>
      </c>
      <c r="O727">
        <f t="shared" si="66"/>
        <v>1</v>
      </c>
      <c r="P727" t="str">
        <f t="shared" si="67"/>
        <v>Valid</v>
      </c>
      <c r="Q727" t="str">
        <f>_xlfn.XLOOKUP(B727,Customers!$A:$A,Customers!$C:$C,"Not Found")</f>
        <v>West</v>
      </c>
      <c r="R727" t="str">
        <f t="shared" si="68"/>
        <v>Central</v>
      </c>
      <c r="S727" t="str">
        <f t="shared" si="69"/>
        <v>Baggage Loss</v>
      </c>
      <c r="T727" t="str">
        <f t="shared" si="70"/>
        <v>SLA Breach</v>
      </c>
      <c r="U727">
        <f t="shared" si="71"/>
        <v>9</v>
      </c>
    </row>
    <row r="728" spans="1:21" x14ac:dyDescent="0.3">
      <c r="A728" t="s">
        <v>2061</v>
      </c>
      <c r="B728" t="s">
        <v>1554</v>
      </c>
      <c r="C728" t="s">
        <v>2062</v>
      </c>
      <c r="D728" t="s">
        <v>17</v>
      </c>
      <c r="E728" t="s">
        <v>173</v>
      </c>
      <c r="F728">
        <v>101899.23</v>
      </c>
      <c r="G728" s="1">
        <v>45892</v>
      </c>
      <c r="I728" t="s">
        <v>64</v>
      </c>
      <c r="J728">
        <v>5</v>
      </c>
      <c r="K728">
        <v>10</v>
      </c>
      <c r="L728" t="s">
        <v>404</v>
      </c>
      <c r="M728" t="s">
        <v>21</v>
      </c>
      <c r="N728" t="s">
        <v>30</v>
      </c>
      <c r="O728">
        <f t="shared" si="66"/>
        <v>1</v>
      </c>
      <c r="P728" t="str">
        <f t="shared" si="67"/>
        <v>Valid</v>
      </c>
      <c r="Q728" t="str">
        <f>_xlfn.XLOOKUP(B728,Customers!$A:$A,Customers!$C:$C,"Not Found")</f>
        <v>North</v>
      </c>
      <c r="R728" t="str">
        <f t="shared" si="68"/>
        <v>Central</v>
      </c>
      <c r="S728" t="str">
        <f t="shared" si="69"/>
        <v>Accident</v>
      </c>
      <c r="T728" t="str">
        <f t="shared" si="70"/>
        <v>Within SLA</v>
      </c>
      <c r="U728">
        <f t="shared" si="71"/>
        <v>0</v>
      </c>
    </row>
    <row r="729" spans="1:21" x14ac:dyDescent="0.3">
      <c r="A729" t="s">
        <v>2063</v>
      </c>
      <c r="B729" t="s">
        <v>2064</v>
      </c>
      <c r="C729" t="s">
        <v>2065</v>
      </c>
      <c r="D729" t="s">
        <v>46</v>
      </c>
      <c r="E729" t="s">
        <v>74</v>
      </c>
      <c r="F729">
        <v>179708.85</v>
      </c>
      <c r="G729" s="1">
        <v>45991</v>
      </c>
      <c r="H729" s="1">
        <v>46022</v>
      </c>
      <c r="I729" t="s">
        <v>19</v>
      </c>
      <c r="J729">
        <v>31</v>
      </c>
      <c r="K729">
        <v>12</v>
      </c>
      <c r="L729" t="s">
        <v>1047</v>
      </c>
      <c r="M729" t="s">
        <v>49</v>
      </c>
      <c r="N729" t="s">
        <v>42</v>
      </c>
      <c r="O729">
        <f t="shared" si="66"/>
        <v>1</v>
      </c>
      <c r="P729" t="str">
        <f t="shared" si="67"/>
        <v>Valid</v>
      </c>
      <c r="Q729" t="str">
        <f>_xlfn.XLOOKUP(B729,Customers!$A:$A,Customers!$C:$C,"Not Found")</f>
        <v>Central</v>
      </c>
      <c r="R729" t="str">
        <f t="shared" si="68"/>
        <v>East</v>
      </c>
      <c r="S729" t="str">
        <f t="shared" si="69"/>
        <v>Theft</v>
      </c>
      <c r="T729" t="str">
        <f t="shared" si="70"/>
        <v>SLA Breach</v>
      </c>
      <c r="U729">
        <f t="shared" si="71"/>
        <v>19</v>
      </c>
    </row>
    <row r="730" spans="1:21" x14ac:dyDescent="0.3">
      <c r="A730" t="s">
        <v>2066</v>
      </c>
      <c r="B730" t="s">
        <v>2067</v>
      </c>
      <c r="C730" t="s">
        <v>2068</v>
      </c>
      <c r="D730" t="s">
        <v>17</v>
      </c>
      <c r="E730" t="s">
        <v>27</v>
      </c>
      <c r="F730">
        <v>50114.96</v>
      </c>
      <c r="G730" s="1">
        <v>45687</v>
      </c>
      <c r="H730" s="1">
        <v>45698</v>
      </c>
      <c r="I730" t="s">
        <v>19</v>
      </c>
      <c r="J730">
        <v>11</v>
      </c>
      <c r="K730">
        <v>10</v>
      </c>
      <c r="L730" t="s">
        <v>155</v>
      </c>
      <c r="M730" t="s">
        <v>21</v>
      </c>
      <c r="N730" t="s">
        <v>30</v>
      </c>
      <c r="O730">
        <f t="shared" si="66"/>
        <v>1</v>
      </c>
      <c r="P730" t="str">
        <f t="shared" si="67"/>
        <v>Valid</v>
      </c>
      <c r="Q730" t="str">
        <f>_xlfn.XLOOKUP(B730,Customers!$A:$A,Customers!$C:$C,"Not Found")</f>
        <v>Central</v>
      </c>
      <c r="R730" t="str">
        <f t="shared" si="68"/>
        <v>West</v>
      </c>
      <c r="S730" t="str">
        <f t="shared" si="69"/>
        <v>Accident</v>
      </c>
      <c r="T730" t="str">
        <f t="shared" si="70"/>
        <v>SLA Breach</v>
      </c>
      <c r="U730">
        <f t="shared" si="71"/>
        <v>1</v>
      </c>
    </row>
    <row r="731" spans="1:21" x14ac:dyDescent="0.3">
      <c r="A731" t="s">
        <v>2069</v>
      </c>
      <c r="B731" t="s">
        <v>2070</v>
      </c>
      <c r="C731" t="s">
        <v>2071</v>
      </c>
      <c r="D731" t="s">
        <v>69</v>
      </c>
      <c r="E731" t="s">
        <v>39</v>
      </c>
      <c r="F731">
        <v>97073.98</v>
      </c>
      <c r="G731" s="1">
        <v>45878</v>
      </c>
      <c r="H731" s="1">
        <v>45885</v>
      </c>
      <c r="I731" t="s">
        <v>19</v>
      </c>
      <c r="J731">
        <v>7</v>
      </c>
      <c r="K731">
        <v>12</v>
      </c>
      <c r="L731" t="s">
        <v>193</v>
      </c>
      <c r="M731" t="s">
        <v>49</v>
      </c>
      <c r="N731" t="s">
        <v>22</v>
      </c>
      <c r="O731">
        <f t="shared" si="66"/>
        <v>1</v>
      </c>
      <c r="P731" t="str">
        <f t="shared" si="67"/>
        <v>Valid</v>
      </c>
      <c r="Q731" t="str">
        <f>_xlfn.XLOOKUP(B731,Customers!$A:$A,Customers!$C:$C,"Not Found")</f>
        <v>East</v>
      </c>
      <c r="R731" t="str">
        <f t="shared" si="68"/>
        <v>North</v>
      </c>
      <c r="S731" t="str">
        <f t="shared" si="69"/>
        <v>Property Damage</v>
      </c>
      <c r="T731" t="str">
        <f t="shared" si="70"/>
        <v>Within SLA</v>
      </c>
      <c r="U731">
        <f t="shared" si="71"/>
        <v>0</v>
      </c>
    </row>
    <row r="732" spans="1:21" x14ac:dyDescent="0.3">
      <c r="A732" t="s">
        <v>2072</v>
      </c>
      <c r="B732" t="s">
        <v>707</v>
      </c>
      <c r="C732" t="s">
        <v>2073</v>
      </c>
      <c r="D732" t="s">
        <v>102</v>
      </c>
      <c r="E732" t="s">
        <v>74</v>
      </c>
      <c r="F732">
        <v>2174588.64</v>
      </c>
      <c r="G732" s="1">
        <v>45769</v>
      </c>
      <c r="H732" s="1">
        <v>45788</v>
      </c>
      <c r="I732" t="s">
        <v>19</v>
      </c>
      <c r="J732">
        <v>19</v>
      </c>
      <c r="K732">
        <v>20</v>
      </c>
      <c r="L732" t="s">
        <v>388</v>
      </c>
      <c r="M732" t="s">
        <v>29</v>
      </c>
      <c r="N732" t="s">
        <v>30</v>
      </c>
      <c r="O732">
        <f t="shared" si="66"/>
        <v>1</v>
      </c>
      <c r="P732" t="str">
        <f t="shared" si="67"/>
        <v>Valid</v>
      </c>
      <c r="Q732" t="str">
        <f>_xlfn.XLOOKUP(B732,Customers!$A:$A,Customers!$C:$C,"Not Found")</f>
        <v>North</v>
      </c>
      <c r="R732" t="str">
        <f t="shared" si="68"/>
        <v>East</v>
      </c>
      <c r="S732" t="str">
        <f t="shared" si="69"/>
        <v>Maturity</v>
      </c>
      <c r="T732" t="str">
        <f t="shared" si="70"/>
        <v>Within SLA</v>
      </c>
      <c r="U732">
        <f t="shared" si="71"/>
        <v>0</v>
      </c>
    </row>
    <row r="733" spans="1:21" x14ac:dyDescent="0.3">
      <c r="A733" t="s">
        <v>2074</v>
      </c>
      <c r="B733" t="s">
        <v>339</v>
      </c>
      <c r="C733" t="s">
        <v>340</v>
      </c>
      <c r="D733" t="s">
        <v>216</v>
      </c>
      <c r="E733" t="s">
        <v>74</v>
      </c>
      <c r="F733">
        <v>65521.54</v>
      </c>
      <c r="G733" s="1">
        <v>45957</v>
      </c>
      <c r="I733" t="s">
        <v>40</v>
      </c>
      <c r="J733">
        <v>30</v>
      </c>
      <c r="K733">
        <v>15</v>
      </c>
      <c r="L733" t="s">
        <v>813</v>
      </c>
      <c r="M733" t="s">
        <v>55</v>
      </c>
      <c r="N733" t="s">
        <v>88</v>
      </c>
      <c r="O733">
        <f t="shared" si="66"/>
        <v>1</v>
      </c>
      <c r="P733" t="str">
        <f t="shared" si="67"/>
        <v>Valid</v>
      </c>
      <c r="Q733" t="str">
        <f>_xlfn.XLOOKUP(B733,Customers!$A:$A,Customers!$C:$C,"Not Found")</f>
        <v>Central</v>
      </c>
      <c r="R733" t="str">
        <f t="shared" si="68"/>
        <v>East</v>
      </c>
      <c r="S733" t="str">
        <f t="shared" si="69"/>
        <v>Outpatient</v>
      </c>
      <c r="T733" t="str">
        <f t="shared" si="70"/>
        <v>SLA Breach</v>
      </c>
      <c r="U733">
        <f t="shared" si="71"/>
        <v>15</v>
      </c>
    </row>
    <row r="734" spans="1:21" x14ac:dyDescent="0.3">
      <c r="A734" t="s">
        <v>2075</v>
      </c>
      <c r="B734" t="s">
        <v>2076</v>
      </c>
      <c r="C734" t="s">
        <v>2077</v>
      </c>
      <c r="D734" t="s">
        <v>216</v>
      </c>
      <c r="E734" t="s">
        <v>18</v>
      </c>
      <c r="F734">
        <v>147880.22</v>
      </c>
      <c r="G734" s="1">
        <v>45958</v>
      </c>
      <c r="H734" s="1">
        <v>45967</v>
      </c>
      <c r="I734" t="s">
        <v>47</v>
      </c>
      <c r="J734">
        <v>9</v>
      </c>
      <c r="K734">
        <v>15</v>
      </c>
      <c r="L734" t="s">
        <v>278</v>
      </c>
      <c r="M734" t="s">
        <v>55</v>
      </c>
      <c r="N734" t="s">
        <v>22</v>
      </c>
      <c r="O734">
        <f t="shared" si="66"/>
        <v>1</v>
      </c>
      <c r="P734" t="str">
        <f t="shared" si="67"/>
        <v>Valid</v>
      </c>
      <c r="Q734" t="str">
        <f>_xlfn.XLOOKUP(B734,Customers!$A:$A,Customers!$C:$C,"Not Found")</f>
        <v>East</v>
      </c>
      <c r="R734" t="str">
        <f t="shared" si="68"/>
        <v>South</v>
      </c>
      <c r="S734" t="str">
        <f t="shared" si="69"/>
        <v>Outpatient</v>
      </c>
      <c r="T734" t="str">
        <f t="shared" si="70"/>
        <v>Within SLA</v>
      </c>
      <c r="U734">
        <f t="shared" si="71"/>
        <v>0</v>
      </c>
    </row>
    <row r="735" spans="1:21" x14ac:dyDescent="0.3">
      <c r="A735" t="s">
        <v>2078</v>
      </c>
      <c r="B735" t="s">
        <v>2079</v>
      </c>
      <c r="C735" t="s">
        <v>2080</v>
      </c>
      <c r="D735" t="s">
        <v>53</v>
      </c>
      <c r="E735" t="s">
        <v>173</v>
      </c>
      <c r="F735">
        <v>60842.9</v>
      </c>
      <c r="G735" s="1">
        <v>45692</v>
      </c>
      <c r="H735" s="1">
        <v>45701</v>
      </c>
      <c r="I735" t="s">
        <v>47</v>
      </c>
      <c r="J735">
        <v>9</v>
      </c>
      <c r="K735">
        <v>15</v>
      </c>
      <c r="L735" t="s">
        <v>155</v>
      </c>
      <c r="M735" t="s">
        <v>55</v>
      </c>
      <c r="N735" t="s">
        <v>22</v>
      </c>
      <c r="O735">
        <f t="shared" si="66"/>
        <v>1</v>
      </c>
      <c r="P735" t="str">
        <f t="shared" si="67"/>
        <v>Valid</v>
      </c>
      <c r="Q735" t="str">
        <f>_xlfn.XLOOKUP(B735,Customers!$A:$A,Customers!$C:$C,"Not Found")</f>
        <v>West</v>
      </c>
      <c r="R735" t="str">
        <f t="shared" si="68"/>
        <v>Central</v>
      </c>
      <c r="S735" t="str">
        <f t="shared" si="69"/>
        <v>Hospitalization</v>
      </c>
      <c r="T735" t="str">
        <f t="shared" si="70"/>
        <v>Within SLA</v>
      </c>
      <c r="U735">
        <f t="shared" si="71"/>
        <v>0</v>
      </c>
    </row>
    <row r="736" spans="1:21" x14ac:dyDescent="0.3">
      <c r="A736" t="s">
        <v>2081</v>
      </c>
      <c r="B736" t="s">
        <v>2082</v>
      </c>
      <c r="C736" t="s">
        <v>2083</v>
      </c>
      <c r="D736" t="s">
        <v>17</v>
      </c>
      <c r="E736" t="s">
        <v>27</v>
      </c>
      <c r="F736">
        <v>59952.85</v>
      </c>
      <c r="G736" s="1">
        <v>45673</v>
      </c>
      <c r="H736" s="1">
        <v>45683</v>
      </c>
      <c r="I736" t="s">
        <v>19</v>
      </c>
      <c r="J736">
        <v>10</v>
      </c>
      <c r="K736">
        <v>10</v>
      </c>
      <c r="L736" t="s">
        <v>580</v>
      </c>
      <c r="M736" t="s">
        <v>21</v>
      </c>
      <c r="N736" t="s">
        <v>30</v>
      </c>
      <c r="O736">
        <f t="shared" si="66"/>
        <v>1</v>
      </c>
      <c r="P736" t="str">
        <f t="shared" si="67"/>
        <v>Valid</v>
      </c>
      <c r="Q736" t="str">
        <f>_xlfn.XLOOKUP(B736,Customers!$A:$A,Customers!$C:$C,"Not Found")</f>
        <v>South</v>
      </c>
      <c r="R736" t="str">
        <f t="shared" si="68"/>
        <v>West</v>
      </c>
      <c r="S736" t="str">
        <f t="shared" si="69"/>
        <v>Accident</v>
      </c>
      <c r="T736" t="str">
        <f t="shared" si="70"/>
        <v>Within SLA</v>
      </c>
      <c r="U736">
        <f t="shared" si="71"/>
        <v>0</v>
      </c>
    </row>
    <row r="737" spans="1:21" x14ac:dyDescent="0.3">
      <c r="A737" t="s">
        <v>2084</v>
      </c>
      <c r="B737" t="s">
        <v>569</v>
      </c>
      <c r="C737" t="s">
        <v>2085</v>
      </c>
      <c r="D737" t="s">
        <v>46</v>
      </c>
      <c r="E737" t="s">
        <v>173</v>
      </c>
      <c r="F737">
        <v>35700.04</v>
      </c>
      <c r="G737" s="1">
        <v>45796</v>
      </c>
      <c r="H737" s="1">
        <v>45809</v>
      </c>
      <c r="I737" t="s">
        <v>19</v>
      </c>
      <c r="J737">
        <v>13</v>
      </c>
      <c r="K737">
        <v>10</v>
      </c>
      <c r="L737" t="s">
        <v>136</v>
      </c>
      <c r="M737" t="s">
        <v>21</v>
      </c>
      <c r="N737" t="s">
        <v>30</v>
      </c>
      <c r="O737">
        <f t="shared" si="66"/>
        <v>1</v>
      </c>
      <c r="P737" t="str">
        <f t="shared" si="67"/>
        <v>Valid</v>
      </c>
      <c r="Q737" t="str">
        <f>_xlfn.XLOOKUP(B737,Customers!$A:$A,Customers!$C:$C,"Not Found")</f>
        <v>West</v>
      </c>
      <c r="R737" t="str">
        <f t="shared" si="68"/>
        <v>Central</v>
      </c>
      <c r="S737" t="str">
        <f t="shared" si="69"/>
        <v>Theft</v>
      </c>
      <c r="T737" t="str">
        <f t="shared" si="70"/>
        <v>SLA Breach</v>
      </c>
      <c r="U737">
        <f t="shared" si="71"/>
        <v>3</v>
      </c>
    </row>
    <row r="738" spans="1:21" x14ac:dyDescent="0.3">
      <c r="A738" t="s">
        <v>2086</v>
      </c>
      <c r="B738" t="s">
        <v>866</v>
      </c>
      <c r="C738" t="s">
        <v>2087</v>
      </c>
      <c r="D738" t="s">
        <v>17</v>
      </c>
      <c r="E738" t="s">
        <v>27</v>
      </c>
      <c r="F738">
        <v>35756.730000000003</v>
      </c>
      <c r="G738" s="1">
        <v>45679</v>
      </c>
      <c r="H738" s="1">
        <v>45702</v>
      </c>
      <c r="I738" t="s">
        <v>19</v>
      </c>
      <c r="J738">
        <v>23</v>
      </c>
      <c r="K738">
        <v>10</v>
      </c>
      <c r="L738" t="s">
        <v>1047</v>
      </c>
      <c r="M738" t="s">
        <v>21</v>
      </c>
      <c r="N738" t="s">
        <v>42</v>
      </c>
      <c r="O738">
        <f t="shared" si="66"/>
        <v>1</v>
      </c>
      <c r="P738" t="str">
        <f t="shared" si="67"/>
        <v>Valid</v>
      </c>
      <c r="Q738" t="str">
        <f>_xlfn.XLOOKUP(B738,Customers!$A:$A,Customers!$C:$C,"Not Found")</f>
        <v>West</v>
      </c>
      <c r="R738" t="str">
        <f t="shared" si="68"/>
        <v>West</v>
      </c>
      <c r="S738" t="str">
        <f t="shared" si="69"/>
        <v>Accident</v>
      </c>
      <c r="T738" t="str">
        <f t="shared" si="70"/>
        <v>SLA Breach</v>
      </c>
      <c r="U738">
        <f t="shared" si="71"/>
        <v>13</v>
      </c>
    </row>
    <row r="739" spans="1:21" x14ac:dyDescent="0.3">
      <c r="A739" t="s">
        <v>2088</v>
      </c>
      <c r="B739" t="s">
        <v>2089</v>
      </c>
      <c r="C739" t="s">
        <v>2090</v>
      </c>
      <c r="D739" t="s">
        <v>216</v>
      </c>
      <c r="E739" t="s">
        <v>18</v>
      </c>
      <c r="F739">
        <v>126973.48</v>
      </c>
      <c r="G739" s="1">
        <v>45770</v>
      </c>
      <c r="H739" s="1">
        <v>45777</v>
      </c>
      <c r="I739" t="s">
        <v>19</v>
      </c>
      <c r="J739">
        <v>7</v>
      </c>
      <c r="K739">
        <v>15</v>
      </c>
      <c r="L739" t="s">
        <v>331</v>
      </c>
      <c r="M739" t="s">
        <v>55</v>
      </c>
      <c r="N739" t="s">
        <v>30</v>
      </c>
      <c r="O739">
        <f t="shared" si="66"/>
        <v>1</v>
      </c>
      <c r="P739" t="str">
        <f t="shared" si="67"/>
        <v>Valid</v>
      </c>
      <c r="Q739" t="str">
        <f>_xlfn.XLOOKUP(B739,Customers!$A:$A,Customers!$C:$C,"Not Found")</f>
        <v>Central</v>
      </c>
      <c r="R739" t="str">
        <f t="shared" si="68"/>
        <v>South</v>
      </c>
      <c r="S739" t="str">
        <f t="shared" si="69"/>
        <v>Outpatient</v>
      </c>
      <c r="T739" t="str">
        <f t="shared" si="70"/>
        <v>Within SLA</v>
      </c>
      <c r="U739">
        <f t="shared" si="71"/>
        <v>0</v>
      </c>
    </row>
    <row r="740" spans="1:21" x14ac:dyDescent="0.3">
      <c r="A740" t="s">
        <v>2091</v>
      </c>
      <c r="B740" t="s">
        <v>2092</v>
      </c>
      <c r="C740" t="s">
        <v>2093</v>
      </c>
      <c r="D740" t="s">
        <v>46</v>
      </c>
      <c r="E740" t="s">
        <v>27</v>
      </c>
      <c r="F740">
        <v>152074.54</v>
      </c>
      <c r="G740" s="1">
        <v>45715</v>
      </c>
      <c r="H740" s="1">
        <v>45726</v>
      </c>
      <c r="I740" t="s">
        <v>19</v>
      </c>
      <c r="J740">
        <v>11</v>
      </c>
      <c r="K740">
        <v>12</v>
      </c>
      <c r="L740" t="s">
        <v>561</v>
      </c>
      <c r="M740" t="s">
        <v>49</v>
      </c>
      <c r="N740" t="s">
        <v>30</v>
      </c>
      <c r="O740">
        <f t="shared" si="66"/>
        <v>1</v>
      </c>
      <c r="P740" t="str">
        <f t="shared" si="67"/>
        <v>Valid</v>
      </c>
      <c r="Q740" t="str">
        <f>_xlfn.XLOOKUP(B740,Customers!$A:$A,Customers!$C:$C,"Not Found")</f>
        <v>South</v>
      </c>
      <c r="R740" t="str">
        <f t="shared" si="68"/>
        <v>West</v>
      </c>
      <c r="S740" t="str">
        <f t="shared" si="69"/>
        <v>Theft</v>
      </c>
      <c r="T740" t="str">
        <f t="shared" si="70"/>
        <v>Within SLA</v>
      </c>
      <c r="U740">
        <f t="shared" si="71"/>
        <v>0</v>
      </c>
    </row>
    <row r="741" spans="1:21" x14ac:dyDescent="0.3">
      <c r="A741" t="s">
        <v>2094</v>
      </c>
      <c r="B741" t="s">
        <v>2095</v>
      </c>
      <c r="C741" t="s">
        <v>2096</v>
      </c>
      <c r="D741" t="s">
        <v>203</v>
      </c>
      <c r="E741" t="s">
        <v>39</v>
      </c>
      <c r="F741">
        <v>281155.65999999997</v>
      </c>
      <c r="G741" s="1">
        <v>45982</v>
      </c>
      <c r="H741" s="1">
        <v>46009</v>
      </c>
      <c r="I741" t="s">
        <v>19</v>
      </c>
      <c r="J741">
        <v>27</v>
      </c>
      <c r="K741">
        <v>15</v>
      </c>
      <c r="L741" t="s">
        <v>590</v>
      </c>
      <c r="M741" t="s">
        <v>55</v>
      </c>
      <c r="N741" t="s">
        <v>42</v>
      </c>
      <c r="O741">
        <f t="shared" si="66"/>
        <v>1</v>
      </c>
      <c r="P741" t="str">
        <f t="shared" si="67"/>
        <v>Valid</v>
      </c>
      <c r="Q741" t="str">
        <f>_xlfn.XLOOKUP(B741,Customers!$A:$A,Customers!$C:$C,"Not Found")</f>
        <v>South</v>
      </c>
      <c r="R741" t="str">
        <f t="shared" si="68"/>
        <v>North</v>
      </c>
      <c r="S741" t="str">
        <f t="shared" si="69"/>
        <v>Hospitalization</v>
      </c>
      <c r="T741" t="str">
        <f t="shared" si="70"/>
        <v>SLA Breach</v>
      </c>
      <c r="U741">
        <f t="shared" si="71"/>
        <v>12</v>
      </c>
    </row>
    <row r="742" spans="1:21" x14ac:dyDescent="0.3">
      <c r="A742" t="s">
        <v>2097</v>
      </c>
      <c r="B742" t="s">
        <v>2098</v>
      </c>
      <c r="C742" t="s">
        <v>2099</v>
      </c>
      <c r="D742" t="s">
        <v>34</v>
      </c>
      <c r="E742" t="s">
        <v>173</v>
      </c>
      <c r="F742">
        <v>305118.02</v>
      </c>
      <c r="G742" s="1">
        <v>45894</v>
      </c>
      <c r="H742" s="1">
        <v>45913</v>
      </c>
      <c r="I742" t="s">
        <v>19</v>
      </c>
      <c r="J742">
        <v>19</v>
      </c>
      <c r="K742">
        <v>20</v>
      </c>
      <c r="L742" t="s">
        <v>630</v>
      </c>
      <c r="M742" t="s">
        <v>29</v>
      </c>
      <c r="N742" t="s">
        <v>22</v>
      </c>
      <c r="O742">
        <f t="shared" si="66"/>
        <v>1</v>
      </c>
      <c r="P742" t="str">
        <f t="shared" si="67"/>
        <v>Valid</v>
      </c>
      <c r="Q742" t="str">
        <f>_xlfn.XLOOKUP(B742,Customers!$A:$A,Customers!$C:$C,"Not Found")</f>
        <v>Central</v>
      </c>
      <c r="R742" t="str">
        <f t="shared" si="68"/>
        <v>Central</v>
      </c>
      <c r="S742" t="str">
        <f t="shared" si="69"/>
        <v>Death Benefit</v>
      </c>
      <c r="T742" t="str">
        <f t="shared" si="70"/>
        <v>Within SLA</v>
      </c>
      <c r="U742">
        <f t="shared" si="71"/>
        <v>0</v>
      </c>
    </row>
    <row r="743" spans="1:21" x14ac:dyDescent="0.3">
      <c r="A743" t="s">
        <v>2100</v>
      </c>
      <c r="B743" t="s">
        <v>2101</v>
      </c>
      <c r="C743" t="s">
        <v>2102</v>
      </c>
      <c r="D743" t="s">
        <v>102</v>
      </c>
      <c r="E743" t="s">
        <v>39</v>
      </c>
      <c r="F743">
        <v>331911.08</v>
      </c>
      <c r="G743" s="1">
        <v>45706</v>
      </c>
      <c r="H743" s="1">
        <v>45734</v>
      </c>
      <c r="I743" t="s">
        <v>47</v>
      </c>
      <c r="J743">
        <v>28</v>
      </c>
      <c r="K743">
        <v>20</v>
      </c>
      <c r="L743" t="s">
        <v>132</v>
      </c>
      <c r="M743" t="s">
        <v>29</v>
      </c>
      <c r="N743" t="s">
        <v>30</v>
      </c>
      <c r="O743">
        <f t="shared" si="66"/>
        <v>1</v>
      </c>
      <c r="P743" t="str">
        <f t="shared" si="67"/>
        <v>Valid</v>
      </c>
      <c r="Q743" t="str">
        <f>_xlfn.XLOOKUP(B743,Customers!$A:$A,Customers!$C:$C,"Not Found")</f>
        <v>Central</v>
      </c>
      <c r="R743" t="str">
        <f t="shared" si="68"/>
        <v>North</v>
      </c>
      <c r="S743" t="str">
        <f t="shared" si="69"/>
        <v>Maturity</v>
      </c>
      <c r="T743" t="str">
        <f t="shared" si="70"/>
        <v>SLA Breach</v>
      </c>
      <c r="U743">
        <f t="shared" si="71"/>
        <v>8</v>
      </c>
    </row>
    <row r="744" spans="1:21" x14ac:dyDescent="0.3">
      <c r="A744" t="s">
        <v>2103</v>
      </c>
      <c r="B744" t="s">
        <v>585</v>
      </c>
      <c r="C744" t="s">
        <v>586</v>
      </c>
      <c r="D744" t="s">
        <v>53</v>
      </c>
      <c r="E744" t="s">
        <v>27</v>
      </c>
      <c r="F744">
        <v>82663.62</v>
      </c>
      <c r="G744" s="1">
        <v>45865</v>
      </c>
      <c r="I744" t="s">
        <v>40</v>
      </c>
      <c r="J744">
        <v>10</v>
      </c>
      <c r="K744">
        <v>15</v>
      </c>
      <c r="L744" t="s">
        <v>606</v>
      </c>
      <c r="M744" t="s">
        <v>55</v>
      </c>
      <c r="N744" t="s">
        <v>30</v>
      </c>
      <c r="O744">
        <f t="shared" si="66"/>
        <v>1</v>
      </c>
      <c r="P744" t="str">
        <f t="shared" si="67"/>
        <v>Valid</v>
      </c>
      <c r="Q744" t="str">
        <f>_xlfn.XLOOKUP(B744,Customers!$A:$A,Customers!$C:$C,"Not Found")</f>
        <v>North</v>
      </c>
      <c r="R744" t="str">
        <f t="shared" si="68"/>
        <v>West</v>
      </c>
      <c r="S744" t="str">
        <f t="shared" si="69"/>
        <v>Hospitalization</v>
      </c>
      <c r="T744" t="str">
        <f t="shared" si="70"/>
        <v>Within SLA</v>
      </c>
      <c r="U744">
        <f t="shared" si="71"/>
        <v>0</v>
      </c>
    </row>
    <row r="745" spans="1:21" x14ac:dyDescent="0.3">
      <c r="A745" t="s">
        <v>2104</v>
      </c>
      <c r="B745" t="s">
        <v>2105</v>
      </c>
      <c r="C745" t="s">
        <v>2106</v>
      </c>
      <c r="D745" t="s">
        <v>102</v>
      </c>
      <c r="E745" t="s">
        <v>27</v>
      </c>
      <c r="F745">
        <v>159416.43</v>
      </c>
      <c r="G745" s="1">
        <v>45907</v>
      </c>
      <c r="I745" t="s">
        <v>40</v>
      </c>
      <c r="J745">
        <v>20</v>
      </c>
      <c r="K745">
        <v>20</v>
      </c>
      <c r="L745" t="s">
        <v>20</v>
      </c>
      <c r="M745" t="s">
        <v>29</v>
      </c>
      <c r="N745" t="s">
        <v>42</v>
      </c>
      <c r="O745">
        <f t="shared" si="66"/>
        <v>1</v>
      </c>
      <c r="P745" t="str">
        <f t="shared" si="67"/>
        <v>Valid</v>
      </c>
      <c r="Q745" t="str">
        <f>_xlfn.XLOOKUP(B745,Customers!$A:$A,Customers!$C:$C,"Not Found")</f>
        <v>North</v>
      </c>
      <c r="R745" t="str">
        <f t="shared" si="68"/>
        <v>West</v>
      </c>
      <c r="S745" t="str">
        <f t="shared" si="69"/>
        <v>Maturity</v>
      </c>
      <c r="T745" t="str">
        <f t="shared" si="70"/>
        <v>Within SLA</v>
      </c>
      <c r="U745">
        <f t="shared" si="71"/>
        <v>0</v>
      </c>
    </row>
    <row r="746" spans="1:21" x14ac:dyDescent="0.3">
      <c r="A746" t="s">
        <v>2107</v>
      </c>
      <c r="B746" t="s">
        <v>2108</v>
      </c>
      <c r="C746" t="s">
        <v>2109</v>
      </c>
      <c r="D746" t="s">
        <v>216</v>
      </c>
      <c r="E746" t="s">
        <v>39</v>
      </c>
      <c r="F746">
        <v>124675.35</v>
      </c>
      <c r="G746" s="1">
        <v>45928</v>
      </c>
      <c r="H746" s="1">
        <v>45944</v>
      </c>
      <c r="I746" t="s">
        <v>19</v>
      </c>
      <c r="J746">
        <v>16</v>
      </c>
      <c r="K746">
        <v>15</v>
      </c>
      <c r="L746" t="s">
        <v>79</v>
      </c>
      <c r="M746" t="s">
        <v>55</v>
      </c>
      <c r="N746" t="s">
        <v>42</v>
      </c>
      <c r="O746">
        <f t="shared" si="66"/>
        <v>1</v>
      </c>
      <c r="P746" t="str">
        <f t="shared" si="67"/>
        <v>Valid</v>
      </c>
      <c r="Q746" t="str">
        <f>_xlfn.XLOOKUP(B746,Customers!$A:$A,Customers!$C:$C,"Not Found")</f>
        <v>West</v>
      </c>
      <c r="R746" t="str">
        <f t="shared" si="68"/>
        <v>North</v>
      </c>
      <c r="S746" t="str">
        <f t="shared" si="69"/>
        <v>Outpatient</v>
      </c>
      <c r="T746" t="str">
        <f t="shared" si="70"/>
        <v>SLA Breach</v>
      </c>
      <c r="U746">
        <f t="shared" si="71"/>
        <v>1</v>
      </c>
    </row>
    <row r="747" spans="1:21" x14ac:dyDescent="0.3">
      <c r="A747" t="s">
        <v>2110</v>
      </c>
      <c r="B747" t="s">
        <v>2111</v>
      </c>
      <c r="C747" t="s">
        <v>2112</v>
      </c>
      <c r="D747" t="s">
        <v>216</v>
      </c>
      <c r="E747" t="s">
        <v>39</v>
      </c>
      <c r="F747">
        <v>76148.36</v>
      </c>
      <c r="G747" s="1">
        <v>45868</v>
      </c>
      <c r="H747" s="1">
        <v>45874</v>
      </c>
      <c r="I747" t="s">
        <v>19</v>
      </c>
      <c r="J747">
        <v>6</v>
      </c>
      <c r="K747">
        <v>15</v>
      </c>
      <c r="L747" t="s">
        <v>107</v>
      </c>
      <c r="M747" t="s">
        <v>55</v>
      </c>
      <c r="N747" t="s">
        <v>22</v>
      </c>
      <c r="O747">
        <f t="shared" si="66"/>
        <v>1</v>
      </c>
      <c r="P747" t="str">
        <f t="shared" si="67"/>
        <v>Valid</v>
      </c>
      <c r="Q747" t="str">
        <f>_xlfn.XLOOKUP(B747,Customers!$A:$A,Customers!$C:$C,"Not Found")</f>
        <v>North</v>
      </c>
      <c r="R747" t="str">
        <f t="shared" si="68"/>
        <v>North</v>
      </c>
      <c r="S747" t="str">
        <f t="shared" si="69"/>
        <v>Outpatient</v>
      </c>
      <c r="T747" t="str">
        <f t="shared" si="70"/>
        <v>Within SLA</v>
      </c>
      <c r="U747">
        <f t="shared" si="71"/>
        <v>0</v>
      </c>
    </row>
    <row r="748" spans="1:21" x14ac:dyDescent="0.3">
      <c r="A748" t="s">
        <v>2113</v>
      </c>
      <c r="B748" t="s">
        <v>1858</v>
      </c>
      <c r="C748" t="s">
        <v>1859</v>
      </c>
      <c r="D748" t="s">
        <v>46</v>
      </c>
      <c r="E748" t="s">
        <v>74</v>
      </c>
      <c r="F748">
        <v>25565.77</v>
      </c>
      <c r="G748" s="1">
        <v>45853</v>
      </c>
      <c r="H748" s="1">
        <v>45874</v>
      </c>
      <c r="I748" t="s">
        <v>19</v>
      </c>
      <c r="J748">
        <v>21</v>
      </c>
      <c r="K748">
        <v>10</v>
      </c>
      <c r="L748" t="s">
        <v>404</v>
      </c>
      <c r="M748" t="s">
        <v>21</v>
      </c>
      <c r="N748" t="s">
        <v>42</v>
      </c>
      <c r="O748">
        <f t="shared" si="66"/>
        <v>1</v>
      </c>
      <c r="P748" t="str">
        <f t="shared" si="67"/>
        <v>Valid</v>
      </c>
      <c r="Q748" t="str">
        <f>_xlfn.XLOOKUP(B748,Customers!$A:$A,Customers!$C:$C,"Not Found")</f>
        <v>East</v>
      </c>
      <c r="R748" t="str">
        <f t="shared" si="68"/>
        <v>East</v>
      </c>
      <c r="S748" t="str">
        <f t="shared" si="69"/>
        <v>Theft</v>
      </c>
      <c r="T748" t="str">
        <f t="shared" si="70"/>
        <v>SLA Breach</v>
      </c>
      <c r="U748">
        <f t="shared" si="71"/>
        <v>11</v>
      </c>
    </row>
    <row r="749" spans="1:21" x14ac:dyDescent="0.3">
      <c r="A749" t="s">
        <v>2114</v>
      </c>
      <c r="B749" t="s">
        <v>2115</v>
      </c>
      <c r="C749" t="s">
        <v>2116</v>
      </c>
      <c r="D749" t="s">
        <v>154</v>
      </c>
      <c r="E749" t="s">
        <v>18</v>
      </c>
      <c r="F749">
        <v>133505.54</v>
      </c>
      <c r="G749" s="1">
        <v>45942</v>
      </c>
      <c r="H749" s="1">
        <v>45953</v>
      </c>
      <c r="I749" t="s">
        <v>19</v>
      </c>
      <c r="J749">
        <v>11</v>
      </c>
      <c r="K749">
        <v>10</v>
      </c>
      <c r="L749" t="s">
        <v>155</v>
      </c>
      <c r="M749" t="s">
        <v>21</v>
      </c>
      <c r="N749" t="s">
        <v>30</v>
      </c>
      <c r="O749">
        <f t="shared" si="66"/>
        <v>1</v>
      </c>
      <c r="P749" t="str">
        <f t="shared" si="67"/>
        <v>Valid</v>
      </c>
      <c r="Q749" t="str">
        <f>_xlfn.XLOOKUP(B749,Customers!$A:$A,Customers!$C:$C,"Not Found")</f>
        <v>West</v>
      </c>
      <c r="R749" t="str">
        <f t="shared" si="68"/>
        <v>South</v>
      </c>
      <c r="S749" t="str">
        <f t="shared" si="69"/>
        <v>Vehicle Damage</v>
      </c>
      <c r="T749" t="str">
        <f t="shared" si="70"/>
        <v>SLA Breach</v>
      </c>
      <c r="U749">
        <f t="shared" si="71"/>
        <v>1</v>
      </c>
    </row>
    <row r="750" spans="1:21" x14ac:dyDescent="0.3">
      <c r="A750" t="s">
        <v>2117</v>
      </c>
      <c r="B750" t="s">
        <v>2118</v>
      </c>
      <c r="C750" t="s">
        <v>2119</v>
      </c>
      <c r="D750" t="s">
        <v>69</v>
      </c>
      <c r="E750" t="s">
        <v>173</v>
      </c>
      <c r="F750">
        <v>75721.61</v>
      </c>
      <c r="G750" s="1">
        <v>45741</v>
      </c>
      <c r="H750" s="1">
        <v>45761</v>
      </c>
      <c r="I750" t="s">
        <v>47</v>
      </c>
      <c r="J750">
        <v>20</v>
      </c>
      <c r="K750">
        <v>12</v>
      </c>
      <c r="L750" t="s">
        <v>548</v>
      </c>
      <c r="M750" t="s">
        <v>49</v>
      </c>
      <c r="N750" t="s">
        <v>42</v>
      </c>
      <c r="O750">
        <f t="shared" si="66"/>
        <v>1</v>
      </c>
      <c r="P750" t="str">
        <f t="shared" si="67"/>
        <v>Valid</v>
      </c>
      <c r="Q750" t="str">
        <f>_xlfn.XLOOKUP(B750,Customers!$A:$A,Customers!$C:$C,"Not Found")</f>
        <v>North</v>
      </c>
      <c r="R750" t="str">
        <f t="shared" si="68"/>
        <v>Central</v>
      </c>
      <c r="S750" t="str">
        <f t="shared" si="69"/>
        <v>Property Damage</v>
      </c>
      <c r="T750" t="str">
        <f t="shared" si="70"/>
        <v>SLA Breach</v>
      </c>
      <c r="U750">
        <f t="shared" si="71"/>
        <v>8</v>
      </c>
    </row>
    <row r="751" spans="1:21" x14ac:dyDescent="0.3">
      <c r="A751" t="s">
        <v>2120</v>
      </c>
      <c r="B751" t="s">
        <v>2121</v>
      </c>
      <c r="C751" t="s">
        <v>2122</v>
      </c>
      <c r="D751" t="s">
        <v>53</v>
      </c>
      <c r="E751" t="s">
        <v>39</v>
      </c>
      <c r="F751">
        <v>105376.22</v>
      </c>
      <c r="G751" s="1">
        <v>45984</v>
      </c>
      <c r="H751" s="1">
        <v>45994</v>
      </c>
      <c r="I751" t="s">
        <v>19</v>
      </c>
      <c r="J751">
        <v>10</v>
      </c>
      <c r="K751">
        <v>15</v>
      </c>
      <c r="L751" t="s">
        <v>136</v>
      </c>
      <c r="M751" t="s">
        <v>55</v>
      </c>
      <c r="N751" t="s">
        <v>22</v>
      </c>
      <c r="O751">
        <f t="shared" si="66"/>
        <v>1</v>
      </c>
      <c r="P751" t="str">
        <f t="shared" si="67"/>
        <v>Valid</v>
      </c>
      <c r="Q751" t="str">
        <f>_xlfn.XLOOKUP(B751,Customers!$A:$A,Customers!$C:$C,"Not Found")</f>
        <v>East</v>
      </c>
      <c r="R751" t="str">
        <f t="shared" si="68"/>
        <v>North</v>
      </c>
      <c r="S751" t="str">
        <f t="shared" si="69"/>
        <v>Hospitalization</v>
      </c>
      <c r="T751" t="str">
        <f t="shared" si="70"/>
        <v>Within SLA</v>
      </c>
      <c r="U751">
        <f t="shared" si="71"/>
        <v>0</v>
      </c>
    </row>
    <row r="752" spans="1:21" x14ac:dyDescent="0.3">
      <c r="A752" t="s">
        <v>2123</v>
      </c>
      <c r="B752" t="s">
        <v>1578</v>
      </c>
      <c r="C752" t="s">
        <v>1879</v>
      </c>
      <c r="D752" t="s">
        <v>154</v>
      </c>
      <c r="E752" t="s">
        <v>18</v>
      </c>
      <c r="F752">
        <v>82464.02</v>
      </c>
      <c r="G752" s="1">
        <v>45729</v>
      </c>
      <c r="H752" s="1">
        <v>45745</v>
      </c>
      <c r="I752" t="s">
        <v>19</v>
      </c>
      <c r="J752">
        <v>16</v>
      </c>
      <c r="K752">
        <v>10</v>
      </c>
      <c r="L752" t="s">
        <v>252</v>
      </c>
      <c r="M752" t="s">
        <v>21</v>
      </c>
      <c r="N752" t="s">
        <v>30</v>
      </c>
      <c r="O752">
        <f t="shared" si="66"/>
        <v>1</v>
      </c>
      <c r="P752" t="str">
        <f t="shared" si="67"/>
        <v>Valid</v>
      </c>
      <c r="Q752" t="str">
        <f>_xlfn.XLOOKUP(B752,Customers!$A:$A,Customers!$C:$C,"Not Found")</f>
        <v>East</v>
      </c>
      <c r="R752" t="str">
        <f t="shared" si="68"/>
        <v>South</v>
      </c>
      <c r="S752" t="str">
        <f t="shared" si="69"/>
        <v>Vehicle Damage</v>
      </c>
      <c r="T752" t="str">
        <f t="shared" si="70"/>
        <v>SLA Breach</v>
      </c>
      <c r="U752">
        <f t="shared" si="71"/>
        <v>6</v>
      </c>
    </row>
    <row r="753" spans="1:21" x14ac:dyDescent="0.3">
      <c r="A753" t="s">
        <v>2124</v>
      </c>
      <c r="B753" t="s">
        <v>2125</v>
      </c>
      <c r="C753" t="s">
        <v>2126</v>
      </c>
      <c r="D753" t="s">
        <v>17</v>
      </c>
      <c r="E753" t="s">
        <v>18</v>
      </c>
      <c r="F753">
        <v>74515.97</v>
      </c>
      <c r="G753" s="1">
        <v>45927</v>
      </c>
      <c r="H753" s="1">
        <v>45932</v>
      </c>
      <c r="I753" t="s">
        <v>19</v>
      </c>
      <c r="J753">
        <v>5</v>
      </c>
      <c r="K753">
        <v>10</v>
      </c>
      <c r="L753" t="s">
        <v>388</v>
      </c>
      <c r="M753" t="s">
        <v>21</v>
      </c>
      <c r="N753" t="s">
        <v>30</v>
      </c>
      <c r="O753">
        <f t="shared" si="66"/>
        <v>1</v>
      </c>
      <c r="P753" t="str">
        <f t="shared" si="67"/>
        <v>Valid</v>
      </c>
      <c r="Q753" t="str">
        <f>_xlfn.XLOOKUP(B753,Customers!$A:$A,Customers!$C:$C,"Not Found")</f>
        <v>West</v>
      </c>
      <c r="R753" t="str">
        <f t="shared" si="68"/>
        <v>South</v>
      </c>
      <c r="S753" t="str">
        <f t="shared" si="69"/>
        <v>Accident</v>
      </c>
      <c r="T753" t="str">
        <f t="shared" si="70"/>
        <v>Within SLA</v>
      </c>
      <c r="U753">
        <f t="shared" si="71"/>
        <v>0</v>
      </c>
    </row>
    <row r="754" spans="1:21" x14ac:dyDescent="0.3">
      <c r="A754" t="s">
        <v>2127</v>
      </c>
      <c r="B754" t="s">
        <v>233</v>
      </c>
      <c r="C754" t="s">
        <v>1503</v>
      </c>
      <c r="D754" t="s">
        <v>116</v>
      </c>
      <c r="E754" t="s">
        <v>39</v>
      </c>
      <c r="F754">
        <v>15617.31</v>
      </c>
      <c r="G754" s="1">
        <v>45980</v>
      </c>
      <c r="H754" s="1">
        <v>45993</v>
      </c>
      <c r="I754" t="s">
        <v>47</v>
      </c>
      <c r="J754">
        <v>13</v>
      </c>
      <c r="K754">
        <v>7</v>
      </c>
      <c r="L754" t="s">
        <v>770</v>
      </c>
      <c r="M754" t="s">
        <v>94</v>
      </c>
      <c r="N754" t="s">
        <v>42</v>
      </c>
      <c r="O754">
        <f t="shared" si="66"/>
        <v>1</v>
      </c>
      <c r="P754" t="str">
        <f t="shared" si="67"/>
        <v>Valid</v>
      </c>
      <c r="Q754" t="str">
        <f>_xlfn.XLOOKUP(B754,Customers!$A:$A,Customers!$C:$C,"Not Found")</f>
        <v>North</v>
      </c>
      <c r="R754" t="str">
        <f t="shared" si="68"/>
        <v>North</v>
      </c>
      <c r="S754" t="str">
        <f t="shared" si="69"/>
        <v>Medical Emergency</v>
      </c>
      <c r="T754" t="str">
        <f t="shared" si="70"/>
        <v>SLA Breach</v>
      </c>
      <c r="U754">
        <f t="shared" si="71"/>
        <v>6</v>
      </c>
    </row>
    <row r="755" spans="1:21" x14ac:dyDescent="0.3">
      <c r="A755" t="s">
        <v>2128</v>
      </c>
      <c r="B755" t="s">
        <v>2129</v>
      </c>
      <c r="C755" t="s">
        <v>2130</v>
      </c>
      <c r="D755" t="s">
        <v>216</v>
      </c>
      <c r="E755" t="s">
        <v>18</v>
      </c>
      <c r="F755">
        <v>210643.75</v>
      </c>
      <c r="G755" s="1">
        <v>45742</v>
      </c>
      <c r="H755" s="1">
        <v>45754</v>
      </c>
      <c r="I755" t="s">
        <v>19</v>
      </c>
      <c r="J755">
        <v>12</v>
      </c>
      <c r="K755">
        <v>15</v>
      </c>
      <c r="L755" t="s">
        <v>450</v>
      </c>
      <c r="M755" t="s">
        <v>55</v>
      </c>
      <c r="N755" t="s">
        <v>30</v>
      </c>
      <c r="O755">
        <f t="shared" si="66"/>
        <v>1</v>
      </c>
      <c r="P755" t="str">
        <f t="shared" si="67"/>
        <v>Valid</v>
      </c>
      <c r="Q755" t="str">
        <f>_xlfn.XLOOKUP(B755,Customers!$A:$A,Customers!$C:$C,"Not Found")</f>
        <v>North</v>
      </c>
      <c r="R755" t="str">
        <f t="shared" si="68"/>
        <v>South</v>
      </c>
      <c r="S755" t="str">
        <f t="shared" si="69"/>
        <v>Outpatient</v>
      </c>
      <c r="T755" t="str">
        <f t="shared" si="70"/>
        <v>Within SLA</v>
      </c>
      <c r="U755">
        <f t="shared" si="71"/>
        <v>0</v>
      </c>
    </row>
    <row r="756" spans="1:21" x14ac:dyDescent="0.3">
      <c r="A756" t="s">
        <v>2131</v>
      </c>
      <c r="B756" t="s">
        <v>2132</v>
      </c>
      <c r="C756" t="s">
        <v>2133</v>
      </c>
      <c r="D756" t="s">
        <v>216</v>
      </c>
      <c r="E756" t="s">
        <v>173</v>
      </c>
      <c r="F756">
        <v>52932.4</v>
      </c>
      <c r="G756" s="1">
        <v>45875</v>
      </c>
      <c r="I756" t="s">
        <v>64</v>
      </c>
      <c r="J756">
        <v>11</v>
      </c>
      <c r="K756">
        <v>15</v>
      </c>
      <c r="L756" t="s">
        <v>1047</v>
      </c>
      <c r="M756" t="s">
        <v>55</v>
      </c>
      <c r="N756" t="s">
        <v>22</v>
      </c>
      <c r="O756">
        <f t="shared" si="66"/>
        <v>1</v>
      </c>
      <c r="P756" t="str">
        <f t="shared" si="67"/>
        <v>Valid</v>
      </c>
      <c r="Q756" t="str">
        <f>_xlfn.XLOOKUP(B756,Customers!$A:$A,Customers!$C:$C,"Not Found")</f>
        <v>South</v>
      </c>
      <c r="R756" t="str">
        <f t="shared" si="68"/>
        <v>Central</v>
      </c>
      <c r="S756" t="str">
        <f t="shared" si="69"/>
        <v>Outpatient</v>
      </c>
      <c r="T756" t="str">
        <f t="shared" si="70"/>
        <v>Within SLA</v>
      </c>
      <c r="U756">
        <f t="shared" si="71"/>
        <v>0</v>
      </c>
    </row>
    <row r="757" spans="1:21" x14ac:dyDescent="0.3">
      <c r="A757" t="s">
        <v>2134</v>
      </c>
      <c r="B757" t="s">
        <v>890</v>
      </c>
      <c r="C757" t="s">
        <v>891</v>
      </c>
      <c r="D757" t="s">
        <v>116</v>
      </c>
      <c r="E757" t="s">
        <v>27</v>
      </c>
      <c r="F757">
        <v>6078.01</v>
      </c>
      <c r="G757" s="1">
        <v>45936</v>
      </c>
      <c r="H757" s="1">
        <v>45937</v>
      </c>
      <c r="I757" t="s">
        <v>19</v>
      </c>
      <c r="J757">
        <v>1</v>
      </c>
      <c r="K757">
        <v>7</v>
      </c>
      <c r="L757" t="s">
        <v>770</v>
      </c>
      <c r="M757" t="s">
        <v>94</v>
      </c>
      <c r="N757" t="s">
        <v>30</v>
      </c>
      <c r="O757">
        <f t="shared" si="66"/>
        <v>1</v>
      </c>
      <c r="P757" t="str">
        <f t="shared" si="67"/>
        <v>Valid</v>
      </c>
      <c r="Q757" t="str">
        <f>_xlfn.XLOOKUP(B757,Customers!$A:$A,Customers!$C:$C,"Not Found")</f>
        <v>South</v>
      </c>
      <c r="R757" t="str">
        <f t="shared" si="68"/>
        <v>West</v>
      </c>
      <c r="S757" t="str">
        <f t="shared" si="69"/>
        <v>Medical Emergency</v>
      </c>
      <c r="T757" t="str">
        <f t="shared" si="70"/>
        <v>Within SLA</v>
      </c>
      <c r="U757">
        <f t="shared" si="71"/>
        <v>0</v>
      </c>
    </row>
    <row r="758" spans="1:21" x14ac:dyDescent="0.3">
      <c r="A758" t="s">
        <v>2135</v>
      </c>
      <c r="B758" t="s">
        <v>2136</v>
      </c>
      <c r="C758" t="s">
        <v>2137</v>
      </c>
      <c r="D758" t="s">
        <v>69</v>
      </c>
      <c r="E758" t="s">
        <v>173</v>
      </c>
      <c r="F758">
        <v>190953.09</v>
      </c>
      <c r="G758" s="1">
        <v>45758</v>
      </c>
      <c r="H758" s="1">
        <v>45775</v>
      </c>
      <c r="I758" t="s">
        <v>19</v>
      </c>
      <c r="J758">
        <v>17</v>
      </c>
      <c r="K758">
        <v>12</v>
      </c>
      <c r="L758" t="s">
        <v>242</v>
      </c>
      <c r="M758" t="s">
        <v>49</v>
      </c>
      <c r="N758" t="s">
        <v>30</v>
      </c>
      <c r="O758">
        <f t="shared" si="66"/>
        <v>1</v>
      </c>
      <c r="P758" t="str">
        <f t="shared" si="67"/>
        <v>Valid</v>
      </c>
      <c r="Q758" t="str">
        <f>_xlfn.XLOOKUP(B758,Customers!$A:$A,Customers!$C:$C,"Not Found")</f>
        <v>South</v>
      </c>
      <c r="R758" t="str">
        <f t="shared" si="68"/>
        <v>Central</v>
      </c>
      <c r="S758" t="str">
        <f t="shared" si="69"/>
        <v>Property Damage</v>
      </c>
      <c r="T758" t="str">
        <f t="shared" si="70"/>
        <v>SLA Breach</v>
      </c>
      <c r="U758">
        <f t="shared" si="71"/>
        <v>5</v>
      </c>
    </row>
    <row r="759" spans="1:21" x14ac:dyDescent="0.3">
      <c r="A759" t="s">
        <v>2138</v>
      </c>
      <c r="B759" t="s">
        <v>2139</v>
      </c>
      <c r="C759" t="s">
        <v>2140</v>
      </c>
      <c r="D759" t="s">
        <v>53</v>
      </c>
      <c r="E759" t="s">
        <v>18</v>
      </c>
      <c r="F759">
        <v>144447.53</v>
      </c>
      <c r="G759" s="1">
        <v>45833</v>
      </c>
      <c r="I759" t="s">
        <v>64</v>
      </c>
      <c r="J759">
        <v>5</v>
      </c>
      <c r="K759">
        <v>15</v>
      </c>
      <c r="L759" t="s">
        <v>242</v>
      </c>
      <c r="M759" t="s">
        <v>55</v>
      </c>
      <c r="N759" t="s">
        <v>22</v>
      </c>
      <c r="O759">
        <f t="shared" si="66"/>
        <v>1</v>
      </c>
      <c r="P759" t="str">
        <f t="shared" si="67"/>
        <v>Valid</v>
      </c>
      <c r="Q759" t="str">
        <f>_xlfn.XLOOKUP(B759,Customers!$A:$A,Customers!$C:$C,"Not Found")</f>
        <v>Central</v>
      </c>
      <c r="R759" t="str">
        <f t="shared" si="68"/>
        <v>South</v>
      </c>
      <c r="S759" t="str">
        <f t="shared" si="69"/>
        <v>Hospitalization</v>
      </c>
      <c r="T759" t="str">
        <f t="shared" si="70"/>
        <v>Within SLA</v>
      </c>
      <c r="U759">
        <f t="shared" si="71"/>
        <v>0</v>
      </c>
    </row>
    <row r="760" spans="1:21" x14ac:dyDescent="0.3">
      <c r="A760" t="s">
        <v>2141</v>
      </c>
      <c r="B760" t="s">
        <v>355</v>
      </c>
      <c r="C760" t="s">
        <v>356</v>
      </c>
      <c r="D760" t="s">
        <v>1254</v>
      </c>
      <c r="E760" t="s">
        <v>18</v>
      </c>
      <c r="F760">
        <v>50594.25</v>
      </c>
      <c r="G760" s="1">
        <v>45925</v>
      </c>
      <c r="H760" s="1">
        <v>45933</v>
      </c>
      <c r="I760" t="s">
        <v>19</v>
      </c>
      <c r="J760">
        <v>8</v>
      </c>
      <c r="K760">
        <v>12</v>
      </c>
      <c r="L760" t="s">
        <v>93</v>
      </c>
      <c r="M760" t="s">
        <v>49</v>
      </c>
      <c r="N760" t="s">
        <v>30</v>
      </c>
      <c r="O760">
        <f t="shared" si="66"/>
        <v>1</v>
      </c>
      <c r="P760" t="str">
        <f t="shared" si="67"/>
        <v>Valid</v>
      </c>
      <c r="Q760" t="str">
        <f>_xlfn.XLOOKUP(B760,Customers!$A:$A,Customers!$C:$C,"Not Found")</f>
        <v>Central</v>
      </c>
      <c r="R760" t="str">
        <f t="shared" si="68"/>
        <v>South</v>
      </c>
      <c r="S760" t="str">
        <f t="shared" si="69"/>
        <v>Property Damage</v>
      </c>
      <c r="T760" t="str">
        <f t="shared" si="70"/>
        <v>Within SLA</v>
      </c>
      <c r="U760">
        <f t="shared" si="71"/>
        <v>0</v>
      </c>
    </row>
    <row r="761" spans="1:21" x14ac:dyDescent="0.3">
      <c r="A761" t="s">
        <v>2142</v>
      </c>
      <c r="B761" t="s">
        <v>2143</v>
      </c>
      <c r="C761" t="s">
        <v>2144</v>
      </c>
      <c r="D761" t="s">
        <v>26</v>
      </c>
      <c r="E761" t="s">
        <v>39</v>
      </c>
      <c r="F761">
        <v>298906.3</v>
      </c>
      <c r="G761" s="1">
        <v>45876</v>
      </c>
      <c r="I761" t="s">
        <v>40</v>
      </c>
      <c r="J761">
        <v>21</v>
      </c>
      <c r="K761">
        <v>20</v>
      </c>
      <c r="L761" t="s">
        <v>54</v>
      </c>
      <c r="M761" t="s">
        <v>29</v>
      </c>
      <c r="N761" t="s">
        <v>30</v>
      </c>
      <c r="O761">
        <f t="shared" si="66"/>
        <v>1</v>
      </c>
      <c r="P761" t="str">
        <f t="shared" si="67"/>
        <v>Valid</v>
      </c>
      <c r="Q761" t="str">
        <f>_xlfn.XLOOKUP(B761,Customers!$A:$A,Customers!$C:$C,"Not Found")</f>
        <v>South</v>
      </c>
      <c r="R761" t="str">
        <f t="shared" si="68"/>
        <v>North</v>
      </c>
      <c r="S761" t="str">
        <f t="shared" si="69"/>
        <v>Disability</v>
      </c>
      <c r="T761" t="str">
        <f t="shared" si="70"/>
        <v>SLA Breach</v>
      </c>
      <c r="U761">
        <f t="shared" si="71"/>
        <v>1</v>
      </c>
    </row>
    <row r="762" spans="1:21" x14ac:dyDescent="0.3">
      <c r="A762" t="s">
        <v>2145</v>
      </c>
      <c r="B762" t="s">
        <v>2146</v>
      </c>
      <c r="C762" t="s">
        <v>2147</v>
      </c>
      <c r="D762" t="s">
        <v>59</v>
      </c>
      <c r="E762" t="s">
        <v>74</v>
      </c>
      <c r="F762">
        <v>171515.37</v>
      </c>
      <c r="G762" s="1">
        <v>45927</v>
      </c>
      <c r="H762" s="1">
        <v>45937</v>
      </c>
      <c r="I762" t="s">
        <v>19</v>
      </c>
      <c r="J762">
        <v>10</v>
      </c>
      <c r="K762">
        <v>15</v>
      </c>
      <c r="L762" t="s">
        <v>128</v>
      </c>
      <c r="M762" t="s">
        <v>55</v>
      </c>
      <c r="N762" t="s">
        <v>30</v>
      </c>
      <c r="O762">
        <f t="shared" si="66"/>
        <v>1</v>
      </c>
      <c r="P762" t="str">
        <f t="shared" si="67"/>
        <v>Valid</v>
      </c>
      <c r="Q762" t="str">
        <f>_xlfn.XLOOKUP(B762,Customers!$A:$A,Customers!$C:$C,"Not Found")</f>
        <v>South</v>
      </c>
      <c r="R762" t="str">
        <f t="shared" si="68"/>
        <v>East</v>
      </c>
      <c r="S762" t="str">
        <f t="shared" si="69"/>
        <v>Critical Illness</v>
      </c>
      <c r="T762" t="str">
        <f t="shared" si="70"/>
        <v>Within SLA</v>
      </c>
      <c r="U762">
        <f t="shared" si="71"/>
        <v>0</v>
      </c>
    </row>
    <row r="763" spans="1:21" x14ac:dyDescent="0.3">
      <c r="A763" t="s">
        <v>2148</v>
      </c>
      <c r="B763" t="s">
        <v>2132</v>
      </c>
      <c r="C763" t="s">
        <v>2133</v>
      </c>
      <c r="D763" t="s">
        <v>53</v>
      </c>
      <c r="E763" t="s">
        <v>39</v>
      </c>
      <c r="F763">
        <v>212812.01</v>
      </c>
      <c r="G763" s="1">
        <v>45751</v>
      </c>
      <c r="H763" s="1">
        <v>45760</v>
      </c>
      <c r="I763" t="s">
        <v>19</v>
      </c>
      <c r="J763">
        <v>9</v>
      </c>
      <c r="K763">
        <v>15</v>
      </c>
      <c r="L763" t="s">
        <v>704</v>
      </c>
      <c r="M763" t="s">
        <v>55</v>
      </c>
      <c r="N763" t="s">
        <v>22</v>
      </c>
      <c r="O763">
        <f t="shared" si="66"/>
        <v>1</v>
      </c>
      <c r="P763" t="str">
        <f t="shared" si="67"/>
        <v>Valid</v>
      </c>
      <c r="Q763" t="str">
        <f>_xlfn.XLOOKUP(B763,Customers!$A:$A,Customers!$C:$C,"Not Found")</f>
        <v>South</v>
      </c>
      <c r="R763" t="str">
        <f t="shared" si="68"/>
        <v>North</v>
      </c>
      <c r="S763" t="str">
        <f t="shared" si="69"/>
        <v>Hospitalization</v>
      </c>
      <c r="T763" t="str">
        <f t="shared" si="70"/>
        <v>Within SLA</v>
      </c>
      <c r="U763">
        <f t="shared" si="71"/>
        <v>0</v>
      </c>
    </row>
    <row r="764" spans="1:21" x14ac:dyDescent="0.3">
      <c r="A764" t="s">
        <v>2149</v>
      </c>
      <c r="B764" t="s">
        <v>1450</v>
      </c>
      <c r="C764" t="s">
        <v>1451</v>
      </c>
      <c r="D764" t="s">
        <v>34</v>
      </c>
      <c r="E764" t="s">
        <v>39</v>
      </c>
      <c r="F764">
        <v>446704.06</v>
      </c>
      <c r="G764" s="1">
        <v>45827</v>
      </c>
      <c r="H764" s="1">
        <v>45843</v>
      </c>
      <c r="I764" t="s">
        <v>47</v>
      </c>
      <c r="J764">
        <v>16</v>
      </c>
      <c r="K764">
        <v>20</v>
      </c>
      <c r="L764" t="s">
        <v>132</v>
      </c>
      <c r="M764" t="s">
        <v>29</v>
      </c>
      <c r="N764" t="s">
        <v>22</v>
      </c>
      <c r="O764">
        <f t="shared" si="66"/>
        <v>1</v>
      </c>
      <c r="P764" t="str">
        <f t="shared" si="67"/>
        <v>Valid</v>
      </c>
      <c r="Q764" t="str">
        <f>_xlfn.XLOOKUP(B764,Customers!$A:$A,Customers!$C:$C,"Not Found")</f>
        <v>West</v>
      </c>
      <c r="R764" t="str">
        <f t="shared" si="68"/>
        <v>North</v>
      </c>
      <c r="S764" t="str">
        <f t="shared" si="69"/>
        <v>Death Benefit</v>
      </c>
      <c r="T764" t="str">
        <f t="shared" si="70"/>
        <v>Within SLA</v>
      </c>
      <c r="U764">
        <f t="shared" si="71"/>
        <v>0</v>
      </c>
    </row>
    <row r="765" spans="1:21" x14ac:dyDescent="0.3">
      <c r="A765" t="s">
        <v>2150</v>
      </c>
      <c r="B765" t="s">
        <v>2053</v>
      </c>
      <c r="C765" t="s">
        <v>2151</v>
      </c>
      <c r="D765" t="s">
        <v>53</v>
      </c>
      <c r="E765" t="s">
        <v>74</v>
      </c>
      <c r="F765">
        <v>145493.72</v>
      </c>
      <c r="G765" s="1">
        <v>45930</v>
      </c>
      <c r="H765" s="1">
        <v>45943</v>
      </c>
      <c r="I765" t="s">
        <v>19</v>
      </c>
      <c r="J765">
        <v>13</v>
      </c>
      <c r="K765">
        <v>15</v>
      </c>
      <c r="L765" t="s">
        <v>41</v>
      </c>
      <c r="M765" t="s">
        <v>55</v>
      </c>
      <c r="N765" t="s">
        <v>30</v>
      </c>
      <c r="O765">
        <f t="shared" si="66"/>
        <v>1</v>
      </c>
      <c r="P765" t="str">
        <f t="shared" si="67"/>
        <v>Valid</v>
      </c>
      <c r="Q765" t="str">
        <f>_xlfn.XLOOKUP(B765,Customers!$A:$A,Customers!$C:$C,"Not Found")</f>
        <v>East</v>
      </c>
      <c r="R765" t="str">
        <f t="shared" si="68"/>
        <v>East</v>
      </c>
      <c r="S765" t="str">
        <f t="shared" si="69"/>
        <v>Hospitalization</v>
      </c>
      <c r="T765" t="str">
        <f t="shared" si="70"/>
        <v>Within SLA</v>
      </c>
      <c r="U765">
        <f t="shared" si="71"/>
        <v>0</v>
      </c>
    </row>
    <row r="766" spans="1:21" x14ac:dyDescent="0.3">
      <c r="A766" t="s">
        <v>2152</v>
      </c>
      <c r="B766" t="s">
        <v>2153</v>
      </c>
      <c r="C766" t="s">
        <v>2154</v>
      </c>
      <c r="D766" t="s">
        <v>46</v>
      </c>
      <c r="F766">
        <v>175290.14</v>
      </c>
      <c r="G766" s="1">
        <v>45733</v>
      </c>
      <c r="H766" s="1">
        <v>45750</v>
      </c>
      <c r="I766" t="s">
        <v>19</v>
      </c>
      <c r="J766">
        <v>17</v>
      </c>
      <c r="K766">
        <v>12</v>
      </c>
      <c r="L766" t="s">
        <v>651</v>
      </c>
      <c r="M766" t="s">
        <v>49</v>
      </c>
      <c r="N766" t="s">
        <v>42</v>
      </c>
      <c r="O766">
        <f t="shared" si="66"/>
        <v>1</v>
      </c>
      <c r="P766" t="str">
        <f t="shared" si="67"/>
        <v>Valid</v>
      </c>
      <c r="Q766" t="str">
        <f>_xlfn.XLOOKUP(B766,Customers!$A:$A,Customers!$C:$C,"Not Found")</f>
        <v>South</v>
      </c>
      <c r="R766" t="str">
        <f t="shared" si="68"/>
        <v>South</v>
      </c>
      <c r="S766" t="str">
        <f t="shared" si="69"/>
        <v>Theft</v>
      </c>
      <c r="T766" t="str">
        <f t="shared" si="70"/>
        <v>SLA Breach</v>
      </c>
      <c r="U766">
        <f t="shared" si="71"/>
        <v>5</v>
      </c>
    </row>
    <row r="767" spans="1:21" x14ac:dyDescent="0.3">
      <c r="A767" t="s">
        <v>2155</v>
      </c>
      <c r="B767" t="s">
        <v>2053</v>
      </c>
      <c r="C767" t="s">
        <v>2151</v>
      </c>
      <c r="D767" t="s">
        <v>59</v>
      </c>
      <c r="E767" t="s">
        <v>74</v>
      </c>
      <c r="F767">
        <v>77749.490000000005</v>
      </c>
      <c r="G767" s="1">
        <v>45806</v>
      </c>
      <c r="H767" s="1">
        <v>45830</v>
      </c>
      <c r="I767" t="s">
        <v>19</v>
      </c>
      <c r="J767">
        <v>24</v>
      </c>
      <c r="K767">
        <v>15</v>
      </c>
      <c r="L767" t="s">
        <v>79</v>
      </c>
      <c r="M767" t="s">
        <v>55</v>
      </c>
      <c r="N767" t="s">
        <v>42</v>
      </c>
      <c r="O767">
        <f t="shared" si="66"/>
        <v>1</v>
      </c>
      <c r="P767" t="str">
        <f t="shared" si="67"/>
        <v>Valid</v>
      </c>
      <c r="Q767" t="str">
        <f>_xlfn.XLOOKUP(B767,Customers!$A:$A,Customers!$C:$C,"Not Found")</f>
        <v>East</v>
      </c>
      <c r="R767" t="str">
        <f t="shared" si="68"/>
        <v>East</v>
      </c>
      <c r="S767" t="str">
        <f t="shared" si="69"/>
        <v>Critical Illness</v>
      </c>
      <c r="T767" t="str">
        <f t="shared" si="70"/>
        <v>SLA Breach</v>
      </c>
      <c r="U767">
        <f t="shared" si="71"/>
        <v>9</v>
      </c>
    </row>
    <row r="768" spans="1:21" x14ac:dyDescent="0.3">
      <c r="A768" t="s">
        <v>2156</v>
      </c>
      <c r="B768" t="s">
        <v>1233</v>
      </c>
      <c r="C768" t="s">
        <v>1234</v>
      </c>
      <c r="D768" t="s">
        <v>111</v>
      </c>
      <c r="E768" t="s">
        <v>74</v>
      </c>
      <c r="F768">
        <v>54198.03</v>
      </c>
      <c r="G768" s="1">
        <v>45833</v>
      </c>
      <c r="H768" s="1">
        <v>45849</v>
      </c>
      <c r="I768" t="s">
        <v>47</v>
      </c>
      <c r="J768">
        <v>16</v>
      </c>
      <c r="K768">
        <v>12</v>
      </c>
      <c r="L768" t="s">
        <v>310</v>
      </c>
      <c r="M768" t="s">
        <v>49</v>
      </c>
      <c r="N768" t="s">
        <v>30</v>
      </c>
      <c r="O768">
        <f t="shared" si="66"/>
        <v>1</v>
      </c>
      <c r="P768" t="str">
        <f t="shared" si="67"/>
        <v>Valid</v>
      </c>
      <c r="Q768" t="str">
        <f>_xlfn.XLOOKUP(B768,Customers!$A:$A,Customers!$C:$C,"Not Found")</f>
        <v>South</v>
      </c>
      <c r="R768" t="str">
        <f t="shared" si="68"/>
        <v>East</v>
      </c>
      <c r="S768" t="str">
        <f t="shared" si="69"/>
        <v>Fire</v>
      </c>
      <c r="T768" t="str">
        <f t="shared" si="70"/>
        <v>SLA Breach</v>
      </c>
      <c r="U768">
        <f t="shared" si="71"/>
        <v>4</v>
      </c>
    </row>
    <row r="769" spans="1:21" x14ac:dyDescent="0.3">
      <c r="A769" t="s">
        <v>2157</v>
      </c>
      <c r="B769" t="s">
        <v>1064</v>
      </c>
      <c r="C769" t="s">
        <v>2158</v>
      </c>
      <c r="D769" t="s">
        <v>46</v>
      </c>
      <c r="E769" t="s">
        <v>27</v>
      </c>
      <c r="F769">
        <v>92823.47</v>
      </c>
      <c r="G769" s="1">
        <v>45927</v>
      </c>
      <c r="I769" t="s">
        <v>64</v>
      </c>
      <c r="J769">
        <v>10</v>
      </c>
      <c r="K769">
        <v>12</v>
      </c>
      <c r="L769" t="s">
        <v>325</v>
      </c>
      <c r="M769" t="s">
        <v>49</v>
      </c>
      <c r="N769" t="s">
        <v>30</v>
      </c>
      <c r="O769">
        <f t="shared" si="66"/>
        <v>1</v>
      </c>
      <c r="P769" t="str">
        <f t="shared" si="67"/>
        <v>Valid</v>
      </c>
      <c r="Q769" t="str">
        <f>_xlfn.XLOOKUP(B769,Customers!$A:$A,Customers!$C:$C,"Not Found")</f>
        <v>East</v>
      </c>
      <c r="R769" t="str">
        <f t="shared" si="68"/>
        <v>West</v>
      </c>
      <c r="S769" t="str">
        <f t="shared" si="69"/>
        <v>Theft</v>
      </c>
      <c r="T769" t="str">
        <f t="shared" si="70"/>
        <v>Within SLA</v>
      </c>
      <c r="U769">
        <f t="shared" si="71"/>
        <v>0</v>
      </c>
    </row>
    <row r="770" spans="1:21" x14ac:dyDescent="0.3">
      <c r="A770" t="s">
        <v>2159</v>
      </c>
      <c r="B770" t="s">
        <v>2160</v>
      </c>
      <c r="C770" t="s">
        <v>2161</v>
      </c>
      <c r="D770" t="s">
        <v>17</v>
      </c>
      <c r="E770" t="s">
        <v>18</v>
      </c>
      <c r="F770">
        <v>134982.79</v>
      </c>
      <c r="G770" s="1">
        <v>45908</v>
      </c>
      <c r="H770" s="1">
        <v>45913</v>
      </c>
      <c r="I770" t="s">
        <v>19</v>
      </c>
      <c r="J770">
        <v>5</v>
      </c>
      <c r="K770">
        <v>10</v>
      </c>
      <c r="L770" t="s">
        <v>136</v>
      </c>
      <c r="M770" t="s">
        <v>21</v>
      </c>
      <c r="N770" t="s">
        <v>22</v>
      </c>
      <c r="O770">
        <f t="shared" ref="O770:O833" si="72">COUNTIF($A:$A,A770)</f>
        <v>1</v>
      </c>
      <c r="P770" t="str">
        <f t="shared" ref="P770:P833" si="73">IF(F770="","Missing Amount","Valid")</f>
        <v>Valid</v>
      </c>
      <c r="Q770" t="str">
        <f>_xlfn.XLOOKUP(B770,Customers!$A:$A,Customers!$C:$C,"Not Found")</f>
        <v>East</v>
      </c>
      <c r="R770" t="str">
        <f t="shared" ref="R770:R833" si="74">IF(E770="",Q770,E770)</f>
        <v>South</v>
      </c>
      <c r="S770" t="str">
        <f t="shared" ref="S770:S833" si="75">IF(D770="Hospitalisation","Hospitalization",IF(D770="Medical Emerg.","Medical Emergency",IF(D770="Property dmg","Property Damage",IF(D770="Vehicle dmg","Vehicle Damage",D770))))</f>
        <v>Accident</v>
      </c>
      <c r="T770" t="str">
        <f t="shared" ref="T770:T833" si="76">IF(J770&gt;K770,"SLA Breach","Within SLA")</f>
        <v>Within SLA</v>
      </c>
      <c r="U770">
        <f t="shared" ref="U770:U833" si="77">IF(J770&gt;K770,J770-K770,0)</f>
        <v>0</v>
      </c>
    </row>
    <row r="771" spans="1:21" x14ac:dyDescent="0.3">
      <c r="A771" t="s">
        <v>2162</v>
      </c>
      <c r="B771" t="s">
        <v>2163</v>
      </c>
      <c r="C771" t="s">
        <v>2164</v>
      </c>
      <c r="D771" t="s">
        <v>216</v>
      </c>
      <c r="E771" t="s">
        <v>27</v>
      </c>
      <c r="F771">
        <v>175436.02</v>
      </c>
      <c r="G771" s="1">
        <v>45800</v>
      </c>
      <c r="H771" s="1">
        <v>45815</v>
      </c>
      <c r="I771" t="s">
        <v>19</v>
      </c>
      <c r="J771">
        <v>15</v>
      </c>
      <c r="K771">
        <v>15</v>
      </c>
      <c r="L771" t="s">
        <v>93</v>
      </c>
      <c r="M771" t="s">
        <v>55</v>
      </c>
      <c r="N771" t="s">
        <v>30</v>
      </c>
      <c r="O771">
        <f t="shared" si="72"/>
        <v>1</v>
      </c>
      <c r="P771" t="str">
        <f t="shared" si="73"/>
        <v>Valid</v>
      </c>
      <c r="Q771" t="str">
        <f>_xlfn.XLOOKUP(B771,Customers!$A:$A,Customers!$C:$C,"Not Found")</f>
        <v>Central</v>
      </c>
      <c r="R771" t="str">
        <f t="shared" si="74"/>
        <v>West</v>
      </c>
      <c r="S771" t="str">
        <f t="shared" si="75"/>
        <v>Outpatient</v>
      </c>
      <c r="T771" t="str">
        <f t="shared" si="76"/>
        <v>Within SLA</v>
      </c>
      <c r="U771">
        <f t="shared" si="77"/>
        <v>0</v>
      </c>
    </row>
    <row r="772" spans="1:21" x14ac:dyDescent="0.3">
      <c r="A772" t="s">
        <v>2165</v>
      </c>
      <c r="B772" t="s">
        <v>2166</v>
      </c>
      <c r="C772" t="s">
        <v>2167</v>
      </c>
      <c r="D772" t="s">
        <v>46</v>
      </c>
      <c r="E772" t="s">
        <v>18</v>
      </c>
      <c r="F772">
        <v>125550.83</v>
      </c>
      <c r="G772" s="1">
        <v>45976</v>
      </c>
      <c r="H772" s="1">
        <v>45986</v>
      </c>
      <c r="I772" t="s">
        <v>19</v>
      </c>
      <c r="J772">
        <v>10</v>
      </c>
      <c r="K772">
        <v>12</v>
      </c>
      <c r="L772" t="s">
        <v>278</v>
      </c>
      <c r="M772" t="s">
        <v>49</v>
      </c>
      <c r="N772" t="s">
        <v>30</v>
      </c>
      <c r="O772">
        <f t="shared" si="72"/>
        <v>1</v>
      </c>
      <c r="P772" t="str">
        <f t="shared" si="73"/>
        <v>Valid</v>
      </c>
      <c r="Q772" t="str">
        <f>_xlfn.XLOOKUP(B772,Customers!$A:$A,Customers!$C:$C,"Not Found")</f>
        <v>North</v>
      </c>
      <c r="R772" t="str">
        <f t="shared" si="74"/>
        <v>South</v>
      </c>
      <c r="S772" t="str">
        <f t="shared" si="75"/>
        <v>Theft</v>
      </c>
      <c r="T772" t="str">
        <f t="shared" si="76"/>
        <v>Within SLA</v>
      </c>
      <c r="U772">
        <f t="shared" si="77"/>
        <v>0</v>
      </c>
    </row>
    <row r="773" spans="1:21" x14ac:dyDescent="0.3">
      <c r="A773" t="s">
        <v>2168</v>
      </c>
      <c r="B773" t="s">
        <v>442</v>
      </c>
      <c r="C773" t="s">
        <v>2169</v>
      </c>
      <c r="D773" t="s">
        <v>53</v>
      </c>
      <c r="E773" t="s">
        <v>39</v>
      </c>
      <c r="F773">
        <v>68437.56</v>
      </c>
      <c r="G773" s="1">
        <v>45863</v>
      </c>
      <c r="H773" s="1">
        <v>45872</v>
      </c>
      <c r="I773" t="s">
        <v>47</v>
      </c>
      <c r="J773">
        <v>9</v>
      </c>
      <c r="K773">
        <v>15</v>
      </c>
      <c r="L773" t="s">
        <v>48</v>
      </c>
      <c r="M773" t="s">
        <v>55</v>
      </c>
      <c r="N773" t="s">
        <v>30</v>
      </c>
      <c r="O773">
        <f t="shared" si="72"/>
        <v>1</v>
      </c>
      <c r="P773" t="str">
        <f t="shared" si="73"/>
        <v>Valid</v>
      </c>
      <c r="Q773" t="str">
        <f>_xlfn.XLOOKUP(B773,Customers!$A:$A,Customers!$C:$C,"Not Found")</f>
        <v>West</v>
      </c>
      <c r="R773" t="str">
        <f t="shared" si="74"/>
        <v>North</v>
      </c>
      <c r="S773" t="str">
        <f t="shared" si="75"/>
        <v>Hospitalization</v>
      </c>
      <c r="T773" t="str">
        <f t="shared" si="76"/>
        <v>Within SLA</v>
      </c>
      <c r="U773">
        <f t="shared" si="77"/>
        <v>0</v>
      </c>
    </row>
    <row r="774" spans="1:21" x14ac:dyDescent="0.3">
      <c r="A774" t="s">
        <v>2170</v>
      </c>
      <c r="B774" t="s">
        <v>1102</v>
      </c>
      <c r="C774" t="s">
        <v>1103</v>
      </c>
      <c r="D774" t="s">
        <v>46</v>
      </c>
      <c r="E774" t="s">
        <v>18</v>
      </c>
      <c r="F774">
        <v>200726.42</v>
      </c>
      <c r="G774" s="1">
        <v>45864</v>
      </c>
      <c r="I774" t="s">
        <v>40</v>
      </c>
      <c r="J774">
        <v>23</v>
      </c>
      <c r="K774">
        <v>10</v>
      </c>
      <c r="L774" t="s">
        <v>296</v>
      </c>
      <c r="M774" t="s">
        <v>21</v>
      </c>
      <c r="N774" t="s">
        <v>42</v>
      </c>
      <c r="O774">
        <f t="shared" si="72"/>
        <v>1</v>
      </c>
      <c r="P774" t="str">
        <f t="shared" si="73"/>
        <v>Valid</v>
      </c>
      <c r="Q774" t="str">
        <f>_xlfn.XLOOKUP(B774,Customers!$A:$A,Customers!$C:$C,"Not Found")</f>
        <v>East</v>
      </c>
      <c r="R774" t="str">
        <f t="shared" si="74"/>
        <v>South</v>
      </c>
      <c r="S774" t="str">
        <f t="shared" si="75"/>
        <v>Theft</v>
      </c>
      <c r="T774" t="str">
        <f t="shared" si="76"/>
        <v>SLA Breach</v>
      </c>
      <c r="U774">
        <f t="shared" si="77"/>
        <v>13</v>
      </c>
    </row>
    <row r="775" spans="1:21" x14ac:dyDescent="0.3">
      <c r="A775" t="s">
        <v>2171</v>
      </c>
      <c r="B775" t="s">
        <v>1322</v>
      </c>
      <c r="C775" t="s">
        <v>2172</v>
      </c>
      <c r="D775" t="s">
        <v>216</v>
      </c>
      <c r="E775" t="s">
        <v>39</v>
      </c>
      <c r="F775">
        <v>92135.28</v>
      </c>
      <c r="G775" s="1">
        <v>45692</v>
      </c>
      <c r="I775" t="s">
        <v>64</v>
      </c>
      <c r="J775">
        <v>10</v>
      </c>
      <c r="K775">
        <v>15</v>
      </c>
      <c r="L775" t="s">
        <v>70</v>
      </c>
      <c r="M775" t="s">
        <v>55</v>
      </c>
      <c r="N775" t="s">
        <v>30</v>
      </c>
      <c r="O775">
        <f t="shared" si="72"/>
        <v>1</v>
      </c>
      <c r="P775" t="str">
        <f t="shared" si="73"/>
        <v>Valid</v>
      </c>
      <c r="Q775" t="str">
        <f>_xlfn.XLOOKUP(B775,Customers!$A:$A,Customers!$C:$C,"Not Found")</f>
        <v>North</v>
      </c>
      <c r="R775" t="str">
        <f t="shared" si="74"/>
        <v>North</v>
      </c>
      <c r="S775" t="str">
        <f t="shared" si="75"/>
        <v>Outpatient</v>
      </c>
      <c r="T775" t="str">
        <f t="shared" si="76"/>
        <v>Within SLA</v>
      </c>
      <c r="U775">
        <f t="shared" si="77"/>
        <v>0</v>
      </c>
    </row>
    <row r="776" spans="1:21" x14ac:dyDescent="0.3">
      <c r="A776" t="s">
        <v>2173</v>
      </c>
      <c r="B776" t="s">
        <v>2174</v>
      </c>
      <c r="C776" t="s">
        <v>2175</v>
      </c>
      <c r="D776" t="s">
        <v>17</v>
      </c>
      <c r="E776" t="s">
        <v>74</v>
      </c>
      <c r="F776">
        <v>98364.73</v>
      </c>
      <c r="G776" s="1">
        <v>45734</v>
      </c>
      <c r="H776" s="1">
        <v>45743</v>
      </c>
      <c r="I776" t="s">
        <v>19</v>
      </c>
      <c r="J776">
        <v>9</v>
      </c>
      <c r="K776">
        <v>10</v>
      </c>
      <c r="L776" t="s">
        <v>580</v>
      </c>
      <c r="M776" t="s">
        <v>21</v>
      </c>
      <c r="N776" t="s">
        <v>30</v>
      </c>
      <c r="O776">
        <f t="shared" si="72"/>
        <v>1</v>
      </c>
      <c r="P776" t="str">
        <f t="shared" si="73"/>
        <v>Valid</v>
      </c>
      <c r="Q776" t="str">
        <f>_xlfn.XLOOKUP(B776,Customers!$A:$A,Customers!$C:$C,"Not Found")</f>
        <v>South</v>
      </c>
      <c r="R776" t="str">
        <f t="shared" si="74"/>
        <v>East</v>
      </c>
      <c r="S776" t="str">
        <f t="shared" si="75"/>
        <v>Accident</v>
      </c>
      <c r="T776" t="str">
        <f t="shared" si="76"/>
        <v>Within SLA</v>
      </c>
      <c r="U776">
        <f t="shared" si="77"/>
        <v>0</v>
      </c>
    </row>
    <row r="777" spans="1:21" x14ac:dyDescent="0.3">
      <c r="A777" t="s">
        <v>2176</v>
      </c>
      <c r="B777" t="s">
        <v>2177</v>
      </c>
      <c r="C777" t="s">
        <v>2178</v>
      </c>
      <c r="D777" t="s">
        <v>69</v>
      </c>
      <c r="E777" t="s">
        <v>27</v>
      </c>
      <c r="F777">
        <v>50210.89</v>
      </c>
      <c r="G777" s="1">
        <v>45688</v>
      </c>
      <c r="H777" s="1">
        <v>45693</v>
      </c>
      <c r="I777" t="s">
        <v>19</v>
      </c>
      <c r="J777">
        <v>5</v>
      </c>
      <c r="K777">
        <v>12</v>
      </c>
      <c r="L777" t="s">
        <v>87</v>
      </c>
      <c r="M777" t="s">
        <v>49</v>
      </c>
      <c r="N777" t="s">
        <v>30</v>
      </c>
      <c r="O777">
        <f t="shared" si="72"/>
        <v>1</v>
      </c>
      <c r="P777" t="str">
        <f t="shared" si="73"/>
        <v>Valid</v>
      </c>
      <c r="Q777" t="str">
        <f>_xlfn.XLOOKUP(B777,Customers!$A:$A,Customers!$C:$C,"Not Found")</f>
        <v>West</v>
      </c>
      <c r="R777" t="str">
        <f t="shared" si="74"/>
        <v>West</v>
      </c>
      <c r="S777" t="str">
        <f t="shared" si="75"/>
        <v>Property Damage</v>
      </c>
      <c r="T777" t="str">
        <f t="shared" si="76"/>
        <v>Within SLA</v>
      </c>
      <c r="U777">
        <f t="shared" si="77"/>
        <v>0</v>
      </c>
    </row>
    <row r="778" spans="1:21" x14ac:dyDescent="0.3">
      <c r="A778" t="s">
        <v>2179</v>
      </c>
      <c r="B778" t="s">
        <v>1532</v>
      </c>
      <c r="C778" t="s">
        <v>2180</v>
      </c>
      <c r="D778" t="s">
        <v>59</v>
      </c>
      <c r="E778" t="s">
        <v>27</v>
      </c>
      <c r="F778">
        <v>81959.399999999994</v>
      </c>
      <c r="G778" s="1">
        <v>45663</v>
      </c>
      <c r="I778" t="s">
        <v>40</v>
      </c>
      <c r="J778">
        <v>1</v>
      </c>
      <c r="K778">
        <v>15</v>
      </c>
      <c r="L778" t="s">
        <v>178</v>
      </c>
      <c r="M778" t="s">
        <v>55</v>
      </c>
      <c r="N778" t="s">
        <v>22</v>
      </c>
      <c r="O778">
        <f t="shared" si="72"/>
        <v>1</v>
      </c>
      <c r="P778" t="str">
        <f t="shared" si="73"/>
        <v>Valid</v>
      </c>
      <c r="Q778" t="str">
        <f>_xlfn.XLOOKUP(B778,Customers!$A:$A,Customers!$C:$C,"Not Found")</f>
        <v>East</v>
      </c>
      <c r="R778" t="str">
        <f t="shared" si="74"/>
        <v>West</v>
      </c>
      <c r="S778" t="str">
        <f t="shared" si="75"/>
        <v>Critical Illness</v>
      </c>
      <c r="T778" t="str">
        <f t="shared" si="76"/>
        <v>Within SLA</v>
      </c>
      <c r="U778">
        <f t="shared" si="77"/>
        <v>0</v>
      </c>
    </row>
    <row r="779" spans="1:21" x14ac:dyDescent="0.3">
      <c r="A779" t="s">
        <v>2181</v>
      </c>
      <c r="B779" t="s">
        <v>2182</v>
      </c>
      <c r="C779" t="s">
        <v>2183</v>
      </c>
      <c r="D779" t="s">
        <v>46</v>
      </c>
      <c r="E779" t="s">
        <v>18</v>
      </c>
      <c r="F779">
        <v>131686.13</v>
      </c>
      <c r="G779" s="1">
        <v>45976</v>
      </c>
      <c r="H779" s="1">
        <v>45982</v>
      </c>
      <c r="I779" t="s">
        <v>19</v>
      </c>
      <c r="J779">
        <v>6</v>
      </c>
      <c r="K779">
        <v>10</v>
      </c>
      <c r="L779" t="s">
        <v>121</v>
      </c>
      <c r="M779" t="s">
        <v>21</v>
      </c>
      <c r="N779" t="s">
        <v>30</v>
      </c>
      <c r="O779">
        <f t="shared" si="72"/>
        <v>1</v>
      </c>
      <c r="P779" t="str">
        <f t="shared" si="73"/>
        <v>Valid</v>
      </c>
      <c r="Q779" t="str">
        <f>_xlfn.XLOOKUP(B779,Customers!$A:$A,Customers!$C:$C,"Not Found")</f>
        <v>East</v>
      </c>
      <c r="R779" t="str">
        <f t="shared" si="74"/>
        <v>South</v>
      </c>
      <c r="S779" t="str">
        <f t="shared" si="75"/>
        <v>Theft</v>
      </c>
      <c r="T779" t="str">
        <f t="shared" si="76"/>
        <v>Within SLA</v>
      </c>
      <c r="U779">
        <f t="shared" si="77"/>
        <v>0</v>
      </c>
    </row>
    <row r="780" spans="1:21" x14ac:dyDescent="0.3">
      <c r="A780" t="s">
        <v>2184</v>
      </c>
      <c r="B780" t="s">
        <v>2185</v>
      </c>
      <c r="C780" t="s">
        <v>2186</v>
      </c>
      <c r="D780" t="s">
        <v>17</v>
      </c>
      <c r="E780" t="s">
        <v>39</v>
      </c>
      <c r="F780">
        <v>26688.880000000001</v>
      </c>
      <c r="G780" s="1">
        <v>45752</v>
      </c>
      <c r="H780" s="1">
        <v>45763</v>
      </c>
      <c r="I780" t="s">
        <v>19</v>
      </c>
      <c r="J780">
        <v>11</v>
      </c>
      <c r="K780">
        <v>10</v>
      </c>
      <c r="L780" t="s">
        <v>93</v>
      </c>
      <c r="M780" t="s">
        <v>21</v>
      </c>
      <c r="N780" t="s">
        <v>30</v>
      </c>
      <c r="O780">
        <f t="shared" si="72"/>
        <v>1</v>
      </c>
      <c r="P780" t="str">
        <f t="shared" si="73"/>
        <v>Valid</v>
      </c>
      <c r="Q780" t="str">
        <f>_xlfn.XLOOKUP(B780,Customers!$A:$A,Customers!$C:$C,"Not Found")</f>
        <v>West</v>
      </c>
      <c r="R780" t="str">
        <f t="shared" si="74"/>
        <v>North</v>
      </c>
      <c r="S780" t="str">
        <f t="shared" si="75"/>
        <v>Accident</v>
      </c>
      <c r="T780" t="str">
        <f t="shared" si="76"/>
        <v>SLA Breach</v>
      </c>
      <c r="U780">
        <f t="shared" si="77"/>
        <v>1</v>
      </c>
    </row>
    <row r="781" spans="1:21" x14ac:dyDescent="0.3">
      <c r="A781" t="s">
        <v>2187</v>
      </c>
      <c r="B781" t="s">
        <v>294</v>
      </c>
      <c r="C781" t="s">
        <v>295</v>
      </c>
      <c r="D781" t="s">
        <v>154</v>
      </c>
      <c r="E781" t="s">
        <v>39</v>
      </c>
      <c r="F781">
        <v>63385.88</v>
      </c>
      <c r="G781" s="1">
        <v>45900</v>
      </c>
      <c r="H781" s="1">
        <v>45904</v>
      </c>
      <c r="I781" t="s">
        <v>47</v>
      </c>
      <c r="J781">
        <v>4</v>
      </c>
      <c r="K781">
        <v>10</v>
      </c>
      <c r="L781" t="s">
        <v>450</v>
      </c>
      <c r="M781" t="s">
        <v>21</v>
      </c>
      <c r="N781" t="s">
        <v>30</v>
      </c>
      <c r="O781">
        <f t="shared" si="72"/>
        <v>1</v>
      </c>
      <c r="P781" t="str">
        <f t="shared" si="73"/>
        <v>Valid</v>
      </c>
      <c r="Q781" t="str">
        <f>_xlfn.XLOOKUP(B781,Customers!$A:$A,Customers!$C:$C,"Not Found")</f>
        <v>Central</v>
      </c>
      <c r="R781" t="str">
        <f t="shared" si="74"/>
        <v>North</v>
      </c>
      <c r="S781" t="str">
        <f t="shared" si="75"/>
        <v>Vehicle Damage</v>
      </c>
      <c r="T781" t="str">
        <f t="shared" si="76"/>
        <v>Within SLA</v>
      </c>
      <c r="U781">
        <f t="shared" si="77"/>
        <v>0</v>
      </c>
    </row>
    <row r="782" spans="1:21" x14ac:dyDescent="0.3">
      <c r="A782" t="s">
        <v>2188</v>
      </c>
      <c r="B782" t="s">
        <v>90</v>
      </c>
      <c r="C782" t="s">
        <v>91</v>
      </c>
      <c r="D782" t="s">
        <v>116</v>
      </c>
      <c r="E782" t="s">
        <v>173</v>
      </c>
      <c r="F782">
        <v>39134.379999999997</v>
      </c>
      <c r="G782" s="1">
        <v>45832</v>
      </c>
      <c r="I782" t="s">
        <v>40</v>
      </c>
      <c r="J782">
        <v>15</v>
      </c>
      <c r="K782">
        <v>7</v>
      </c>
      <c r="L782" t="s">
        <v>208</v>
      </c>
      <c r="M782" t="s">
        <v>94</v>
      </c>
      <c r="N782" t="s">
        <v>30</v>
      </c>
      <c r="O782">
        <f t="shared" si="72"/>
        <v>1</v>
      </c>
      <c r="P782" t="str">
        <f t="shared" si="73"/>
        <v>Valid</v>
      </c>
      <c r="Q782" t="str">
        <f>_xlfn.XLOOKUP(B782,Customers!$A:$A,Customers!$C:$C,"Not Found")</f>
        <v>East</v>
      </c>
      <c r="R782" t="str">
        <f t="shared" si="74"/>
        <v>Central</v>
      </c>
      <c r="S782" t="str">
        <f t="shared" si="75"/>
        <v>Medical Emergency</v>
      </c>
      <c r="T782" t="str">
        <f t="shared" si="76"/>
        <v>SLA Breach</v>
      </c>
      <c r="U782">
        <f t="shared" si="77"/>
        <v>8</v>
      </c>
    </row>
    <row r="783" spans="1:21" x14ac:dyDescent="0.3">
      <c r="A783" t="s">
        <v>2189</v>
      </c>
      <c r="B783" t="s">
        <v>518</v>
      </c>
      <c r="C783" t="s">
        <v>519</v>
      </c>
      <c r="D783" t="s">
        <v>725</v>
      </c>
      <c r="E783" t="s">
        <v>18</v>
      </c>
      <c r="F783">
        <v>75923.06</v>
      </c>
      <c r="G783" s="1">
        <v>45715</v>
      </c>
      <c r="H783" s="1">
        <v>45725</v>
      </c>
      <c r="I783" t="s">
        <v>19</v>
      </c>
      <c r="J783">
        <v>10</v>
      </c>
      <c r="K783">
        <v>7</v>
      </c>
      <c r="L783" t="s">
        <v>136</v>
      </c>
      <c r="M783" t="s">
        <v>94</v>
      </c>
      <c r="N783" t="s">
        <v>88</v>
      </c>
      <c r="O783">
        <f t="shared" si="72"/>
        <v>1</v>
      </c>
      <c r="P783" t="str">
        <f t="shared" si="73"/>
        <v>Valid</v>
      </c>
      <c r="Q783" t="str">
        <f>_xlfn.XLOOKUP(B783,Customers!$A:$A,Customers!$C:$C,"Not Found")</f>
        <v>West</v>
      </c>
      <c r="R783" t="str">
        <f t="shared" si="74"/>
        <v>South</v>
      </c>
      <c r="S783" t="str">
        <f t="shared" si="75"/>
        <v>Medical Emergency</v>
      </c>
      <c r="T783" t="str">
        <f t="shared" si="76"/>
        <v>SLA Breach</v>
      </c>
      <c r="U783">
        <f t="shared" si="77"/>
        <v>3</v>
      </c>
    </row>
    <row r="784" spans="1:21" x14ac:dyDescent="0.3">
      <c r="A784" t="s">
        <v>2190</v>
      </c>
      <c r="B784" t="s">
        <v>2191</v>
      </c>
      <c r="C784" t="s">
        <v>2192</v>
      </c>
      <c r="D784" t="s">
        <v>46</v>
      </c>
      <c r="E784" t="s">
        <v>18</v>
      </c>
      <c r="F784">
        <v>122583.66</v>
      </c>
      <c r="G784" s="1">
        <v>45929</v>
      </c>
      <c r="H784" s="1">
        <v>45934</v>
      </c>
      <c r="I784" t="s">
        <v>19</v>
      </c>
      <c r="J784">
        <v>5</v>
      </c>
      <c r="K784">
        <v>10</v>
      </c>
      <c r="L784" t="s">
        <v>252</v>
      </c>
      <c r="M784" t="s">
        <v>21</v>
      </c>
      <c r="N784" t="s">
        <v>30</v>
      </c>
      <c r="O784">
        <f t="shared" si="72"/>
        <v>1</v>
      </c>
      <c r="P784" t="str">
        <f t="shared" si="73"/>
        <v>Valid</v>
      </c>
      <c r="Q784" t="str">
        <f>_xlfn.XLOOKUP(B784,Customers!$A:$A,Customers!$C:$C,"Not Found")</f>
        <v>North</v>
      </c>
      <c r="R784" t="str">
        <f t="shared" si="74"/>
        <v>South</v>
      </c>
      <c r="S784" t="str">
        <f t="shared" si="75"/>
        <v>Theft</v>
      </c>
      <c r="T784" t="str">
        <f t="shared" si="76"/>
        <v>Within SLA</v>
      </c>
      <c r="U784">
        <f t="shared" si="77"/>
        <v>0</v>
      </c>
    </row>
    <row r="785" spans="1:21" x14ac:dyDescent="0.3">
      <c r="A785" t="s">
        <v>2193</v>
      </c>
      <c r="B785" t="s">
        <v>2194</v>
      </c>
      <c r="C785" t="s">
        <v>2195</v>
      </c>
      <c r="D785" t="s">
        <v>216</v>
      </c>
      <c r="E785" t="s">
        <v>39</v>
      </c>
      <c r="F785">
        <v>255494.27</v>
      </c>
      <c r="G785" s="1">
        <v>45857</v>
      </c>
      <c r="H785" s="1">
        <v>45873</v>
      </c>
      <c r="I785" t="s">
        <v>19</v>
      </c>
      <c r="J785">
        <v>16</v>
      </c>
      <c r="K785">
        <v>15</v>
      </c>
      <c r="L785" t="s">
        <v>349</v>
      </c>
      <c r="M785" t="s">
        <v>55</v>
      </c>
      <c r="N785" t="s">
        <v>42</v>
      </c>
      <c r="O785">
        <f t="shared" si="72"/>
        <v>1</v>
      </c>
      <c r="P785" t="str">
        <f t="shared" si="73"/>
        <v>Valid</v>
      </c>
      <c r="Q785" t="str">
        <f>_xlfn.XLOOKUP(B785,Customers!$A:$A,Customers!$C:$C,"Not Found")</f>
        <v>South</v>
      </c>
      <c r="R785" t="str">
        <f t="shared" si="74"/>
        <v>North</v>
      </c>
      <c r="S785" t="str">
        <f t="shared" si="75"/>
        <v>Outpatient</v>
      </c>
      <c r="T785" t="str">
        <f t="shared" si="76"/>
        <v>SLA Breach</v>
      </c>
      <c r="U785">
        <f t="shared" si="77"/>
        <v>1</v>
      </c>
    </row>
    <row r="786" spans="1:21" x14ac:dyDescent="0.3">
      <c r="A786" t="s">
        <v>2196</v>
      </c>
      <c r="B786" t="s">
        <v>2197</v>
      </c>
      <c r="C786" t="s">
        <v>2198</v>
      </c>
      <c r="D786" t="s">
        <v>154</v>
      </c>
      <c r="E786" t="s">
        <v>27</v>
      </c>
      <c r="F786">
        <v>111617.17</v>
      </c>
      <c r="G786" s="1">
        <v>45909</v>
      </c>
      <c r="H786" s="1">
        <v>45921</v>
      </c>
      <c r="I786" t="s">
        <v>19</v>
      </c>
      <c r="J786">
        <v>12</v>
      </c>
      <c r="K786">
        <v>10</v>
      </c>
      <c r="L786" t="s">
        <v>323</v>
      </c>
      <c r="M786" t="s">
        <v>21</v>
      </c>
      <c r="N786" t="s">
        <v>30</v>
      </c>
      <c r="O786">
        <f t="shared" si="72"/>
        <v>1</v>
      </c>
      <c r="P786" t="str">
        <f t="shared" si="73"/>
        <v>Valid</v>
      </c>
      <c r="Q786" t="str">
        <f>_xlfn.XLOOKUP(B786,Customers!$A:$A,Customers!$C:$C,"Not Found")</f>
        <v>South</v>
      </c>
      <c r="R786" t="str">
        <f t="shared" si="74"/>
        <v>West</v>
      </c>
      <c r="S786" t="str">
        <f t="shared" si="75"/>
        <v>Vehicle Damage</v>
      </c>
      <c r="T786" t="str">
        <f t="shared" si="76"/>
        <v>SLA Breach</v>
      </c>
      <c r="U786">
        <f t="shared" si="77"/>
        <v>2</v>
      </c>
    </row>
    <row r="787" spans="1:21" x14ac:dyDescent="0.3">
      <c r="A787" t="s">
        <v>2199</v>
      </c>
      <c r="B787" t="s">
        <v>1737</v>
      </c>
      <c r="C787" t="s">
        <v>1836</v>
      </c>
      <c r="D787" t="s">
        <v>46</v>
      </c>
      <c r="E787" t="s">
        <v>74</v>
      </c>
      <c r="F787">
        <v>196121.64</v>
      </c>
      <c r="G787" s="1">
        <v>45918</v>
      </c>
      <c r="H787" s="1">
        <v>45931</v>
      </c>
      <c r="I787" t="s">
        <v>19</v>
      </c>
      <c r="J787">
        <v>13</v>
      </c>
      <c r="K787">
        <v>12</v>
      </c>
      <c r="L787" t="s">
        <v>606</v>
      </c>
      <c r="M787" t="s">
        <v>49</v>
      </c>
      <c r="N787" t="s">
        <v>22</v>
      </c>
      <c r="O787">
        <f t="shared" si="72"/>
        <v>1</v>
      </c>
      <c r="P787" t="str">
        <f t="shared" si="73"/>
        <v>Valid</v>
      </c>
      <c r="Q787" t="str">
        <f>_xlfn.XLOOKUP(B787,Customers!$A:$A,Customers!$C:$C,"Not Found")</f>
        <v>North</v>
      </c>
      <c r="R787" t="str">
        <f t="shared" si="74"/>
        <v>East</v>
      </c>
      <c r="S787" t="str">
        <f t="shared" si="75"/>
        <v>Theft</v>
      </c>
      <c r="T787" t="str">
        <f t="shared" si="76"/>
        <v>SLA Breach</v>
      </c>
      <c r="U787">
        <f t="shared" si="77"/>
        <v>1</v>
      </c>
    </row>
    <row r="788" spans="1:21" x14ac:dyDescent="0.3">
      <c r="A788" t="s">
        <v>2200</v>
      </c>
      <c r="B788" t="s">
        <v>2201</v>
      </c>
      <c r="C788" t="s">
        <v>2202</v>
      </c>
      <c r="D788" t="s">
        <v>46</v>
      </c>
      <c r="E788" t="s">
        <v>39</v>
      </c>
      <c r="F788">
        <v>34932.639999999999</v>
      </c>
      <c r="G788" s="1">
        <v>45931</v>
      </c>
      <c r="H788" s="1">
        <v>45953</v>
      </c>
      <c r="I788" t="s">
        <v>19</v>
      </c>
      <c r="J788">
        <v>22</v>
      </c>
      <c r="K788">
        <v>10</v>
      </c>
      <c r="L788" t="s">
        <v>501</v>
      </c>
      <c r="M788" t="s">
        <v>21</v>
      </c>
      <c r="N788" t="s">
        <v>88</v>
      </c>
      <c r="O788">
        <f t="shared" si="72"/>
        <v>1</v>
      </c>
      <c r="P788" t="str">
        <f t="shared" si="73"/>
        <v>Valid</v>
      </c>
      <c r="Q788" t="str">
        <f>_xlfn.XLOOKUP(B788,Customers!$A:$A,Customers!$C:$C,"Not Found")</f>
        <v>South</v>
      </c>
      <c r="R788" t="str">
        <f t="shared" si="74"/>
        <v>North</v>
      </c>
      <c r="S788" t="str">
        <f t="shared" si="75"/>
        <v>Theft</v>
      </c>
      <c r="T788" t="str">
        <f t="shared" si="76"/>
        <v>SLA Breach</v>
      </c>
      <c r="U788">
        <f t="shared" si="77"/>
        <v>12</v>
      </c>
    </row>
    <row r="789" spans="1:21" x14ac:dyDescent="0.3">
      <c r="A789" t="s">
        <v>2203</v>
      </c>
      <c r="B789" t="s">
        <v>859</v>
      </c>
      <c r="C789" t="s">
        <v>860</v>
      </c>
      <c r="D789" t="s">
        <v>53</v>
      </c>
      <c r="E789" t="s">
        <v>74</v>
      </c>
      <c r="F789">
        <v>44834.05</v>
      </c>
      <c r="G789" s="1">
        <v>45857</v>
      </c>
      <c r="H789" s="1">
        <v>45871</v>
      </c>
      <c r="I789" t="s">
        <v>47</v>
      </c>
      <c r="J789">
        <v>14</v>
      </c>
      <c r="K789">
        <v>15</v>
      </c>
      <c r="L789" t="s">
        <v>1047</v>
      </c>
      <c r="M789" t="s">
        <v>55</v>
      </c>
      <c r="N789" t="s">
        <v>30</v>
      </c>
      <c r="O789">
        <f t="shared" si="72"/>
        <v>1</v>
      </c>
      <c r="P789" t="str">
        <f t="shared" si="73"/>
        <v>Valid</v>
      </c>
      <c r="Q789" t="str">
        <f>_xlfn.XLOOKUP(B789,Customers!$A:$A,Customers!$C:$C,"Not Found")</f>
        <v>East</v>
      </c>
      <c r="R789" t="str">
        <f t="shared" si="74"/>
        <v>East</v>
      </c>
      <c r="S789" t="str">
        <f t="shared" si="75"/>
        <v>Hospitalization</v>
      </c>
      <c r="T789" t="str">
        <f t="shared" si="76"/>
        <v>Within SLA</v>
      </c>
      <c r="U789">
        <f t="shared" si="77"/>
        <v>0</v>
      </c>
    </row>
    <row r="790" spans="1:21" x14ac:dyDescent="0.3">
      <c r="A790" t="s">
        <v>2204</v>
      </c>
      <c r="B790" t="s">
        <v>1045</v>
      </c>
      <c r="C790" t="s">
        <v>2205</v>
      </c>
      <c r="D790" t="s">
        <v>69</v>
      </c>
      <c r="E790" t="s">
        <v>27</v>
      </c>
      <c r="F790">
        <v>327955.55</v>
      </c>
      <c r="G790" s="1">
        <v>45712</v>
      </c>
      <c r="H790" s="1">
        <v>45733</v>
      </c>
      <c r="I790" t="s">
        <v>19</v>
      </c>
      <c r="J790">
        <v>21</v>
      </c>
      <c r="K790">
        <v>12</v>
      </c>
      <c r="L790" t="s">
        <v>704</v>
      </c>
      <c r="M790" t="s">
        <v>49</v>
      </c>
      <c r="N790" t="s">
        <v>88</v>
      </c>
      <c r="O790">
        <f t="shared" si="72"/>
        <v>1</v>
      </c>
      <c r="P790" t="str">
        <f t="shared" si="73"/>
        <v>Valid</v>
      </c>
      <c r="Q790" t="str">
        <f>_xlfn.XLOOKUP(B790,Customers!$A:$A,Customers!$C:$C,"Not Found")</f>
        <v>West</v>
      </c>
      <c r="R790" t="str">
        <f t="shared" si="74"/>
        <v>West</v>
      </c>
      <c r="S790" t="str">
        <f t="shared" si="75"/>
        <v>Property Damage</v>
      </c>
      <c r="T790" t="str">
        <f t="shared" si="76"/>
        <v>SLA Breach</v>
      </c>
      <c r="U790">
        <f t="shared" si="77"/>
        <v>9</v>
      </c>
    </row>
    <row r="791" spans="1:21" x14ac:dyDescent="0.3">
      <c r="A791" t="s">
        <v>2206</v>
      </c>
      <c r="B791" t="s">
        <v>308</v>
      </c>
      <c r="C791" t="s">
        <v>2207</v>
      </c>
      <c r="D791" t="s">
        <v>1254</v>
      </c>
      <c r="E791" t="s">
        <v>74</v>
      </c>
      <c r="F791">
        <v>81918.13</v>
      </c>
      <c r="G791" s="1">
        <v>45807</v>
      </c>
      <c r="H791" s="1">
        <v>45835</v>
      </c>
      <c r="I791" t="s">
        <v>19</v>
      </c>
      <c r="J791">
        <v>28</v>
      </c>
      <c r="K791">
        <v>12</v>
      </c>
      <c r="L791" t="s">
        <v>411</v>
      </c>
      <c r="M791" t="s">
        <v>49</v>
      </c>
      <c r="N791" t="s">
        <v>88</v>
      </c>
      <c r="O791">
        <f t="shared" si="72"/>
        <v>1</v>
      </c>
      <c r="P791" t="str">
        <f t="shared" si="73"/>
        <v>Valid</v>
      </c>
      <c r="Q791" t="str">
        <f>_xlfn.XLOOKUP(B791,Customers!$A:$A,Customers!$C:$C,"Not Found")</f>
        <v>West</v>
      </c>
      <c r="R791" t="str">
        <f t="shared" si="74"/>
        <v>East</v>
      </c>
      <c r="S791" t="str">
        <f t="shared" si="75"/>
        <v>Property Damage</v>
      </c>
      <c r="T791" t="str">
        <f t="shared" si="76"/>
        <v>SLA Breach</v>
      </c>
      <c r="U791">
        <f t="shared" si="77"/>
        <v>16</v>
      </c>
    </row>
    <row r="792" spans="1:21" x14ac:dyDescent="0.3">
      <c r="A792" t="s">
        <v>2208</v>
      </c>
      <c r="B792" t="s">
        <v>2209</v>
      </c>
      <c r="C792" t="s">
        <v>2210</v>
      </c>
      <c r="D792" t="s">
        <v>53</v>
      </c>
      <c r="E792" t="s">
        <v>173</v>
      </c>
      <c r="F792">
        <v>59766.87</v>
      </c>
      <c r="G792" s="1">
        <v>45903</v>
      </c>
      <c r="H792" s="1">
        <v>45911</v>
      </c>
      <c r="I792" t="s">
        <v>19</v>
      </c>
      <c r="J792">
        <v>8</v>
      </c>
      <c r="K792">
        <v>15</v>
      </c>
      <c r="L792" t="s">
        <v>345</v>
      </c>
      <c r="M792" t="s">
        <v>55</v>
      </c>
      <c r="N792" t="s">
        <v>22</v>
      </c>
      <c r="O792">
        <f t="shared" si="72"/>
        <v>1</v>
      </c>
      <c r="P792" t="str">
        <f t="shared" si="73"/>
        <v>Valid</v>
      </c>
      <c r="Q792" t="str">
        <f>_xlfn.XLOOKUP(B792,Customers!$A:$A,Customers!$C:$C,"Not Found")</f>
        <v>South</v>
      </c>
      <c r="R792" t="str">
        <f t="shared" si="74"/>
        <v>Central</v>
      </c>
      <c r="S792" t="str">
        <f t="shared" si="75"/>
        <v>Hospitalization</v>
      </c>
      <c r="T792" t="str">
        <f t="shared" si="76"/>
        <v>Within SLA</v>
      </c>
      <c r="U792">
        <f t="shared" si="77"/>
        <v>0</v>
      </c>
    </row>
    <row r="793" spans="1:21" x14ac:dyDescent="0.3">
      <c r="A793" t="s">
        <v>2211</v>
      </c>
      <c r="B793" t="s">
        <v>2212</v>
      </c>
      <c r="C793" t="s">
        <v>2213</v>
      </c>
      <c r="D793" t="s">
        <v>92</v>
      </c>
      <c r="E793" t="s">
        <v>173</v>
      </c>
      <c r="F793">
        <v>6694.39</v>
      </c>
      <c r="G793" s="1">
        <v>45936</v>
      </c>
      <c r="H793" s="1">
        <v>45944</v>
      </c>
      <c r="I793" t="s">
        <v>19</v>
      </c>
      <c r="J793">
        <v>8</v>
      </c>
      <c r="K793">
        <v>7</v>
      </c>
      <c r="L793" t="s">
        <v>1047</v>
      </c>
      <c r="M793" t="s">
        <v>94</v>
      </c>
      <c r="N793" t="s">
        <v>22</v>
      </c>
      <c r="O793">
        <f t="shared" si="72"/>
        <v>1</v>
      </c>
      <c r="P793" t="str">
        <f t="shared" si="73"/>
        <v>Valid</v>
      </c>
      <c r="Q793" t="str">
        <f>_xlfn.XLOOKUP(B793,Customers!$A:$A,Customers!$C:$C,"Not Found")</f>
        <v>Central</v>
      </c>
      <c r="R793" t="str">
        <f t="shared" si="74"/>
        <v>Central</v>
      </c>
      <c r="S793" t="str">
        <f t="shared" si="75"/>
        <v>Baggage Loss</v>
      </c>
      <c r="T793" t="str">
        <f t="shared" si="76"/>
        <v>SLA Breach</v>
      </c>
      <c r="U793">
        <f t="shared" si="77"/>
        <v>1</v>
      </c>
    </row>
    <row r="794" spans="1:21" x14ac:dyDescent="0.3">
      <c r="A794" t="s">
        <v>2214</v>
      </c>
      <c r="B794" t="s">
        <v>1589</v>
      </c>
      <c r="C794" t="s">
        <v>2215</v>
      </c>
      <c r="D794" t="s">
        <v>216</v>
      </c>
      <c r="E794" t="s">
        <v>74</v>
      </c>
      <c r="F794">
        <v>169321.75</v>
      </c>
      <c r="G794" s="1">
        <v>45833</v>
      </c>
      <c r="I794" t="s">
        <v>64</v>
      </c>
      <c r="J794">
        <v>22</v>
      </c>
      <c r="K794">
        <v>15</v>
      </c>
      <c r="L794" t="s">
        <v>79</v>
      </c>
      <c r="M794" t="s">
        <v>55</v>
      </c>
      <c r="N794" t="s">
        <v>42</v>
      </c>
      <c r="O794">
        <f t="shared" si="72"/>
        <v>1</v>
      </c>
      <c r="P794" t="str">
        <f t="shared" si="73"/>
        <v>Valid</v>
      </c>
      <c r="Q794" t="str">
        <f>_xlfn.XLOOKUP(B794,Customers!$A:$A,Customers!$C:$C,"Not Found")</f>
        <v>Central</v>
      </c>
      <c r="R794" t="str">
        <f t="shared" si="74"/>
        <v>East</v>
      </c>
      <c r="S794" t="str">
        <f t="shared" si="75"/>
        <v>Outpatient</v>
      </c>
      <c r="T794" t="str">
        <f t="shared" si="76"/>
        <v>SLA Breach</v>
      </c>
      <c r="U794">
        <f t="shared" si="77"/>
        <v>7</v>
      </c>
    </row>
    <row r="795" spans="1:21" x14ac:dyDescent="0.3">
      <c r="A795" t="s">
        <v>2216</v>
      </c>
      <c r="B795" t="s">
        <v>2217</v>
      </c>
      <c r="C795" t="s">
        <v>2218</v>
      </c>
      <c r="D795" t="s">
        <v>17</v>
      </c>
      <c r="E795" t="s">
        <v>173</v>
      </c>
      <c r="F795">
        <v>31406.71</v>
      </c>
      <c r="G795" s="1">
        <v>45674</v>
      </c>
      <c r="H795" s="1">
        <v>45683</v>
      </c>
      <c r="I795" t="s">
        <v>19</v>
      </c>
      <c r="J795">
        <v>9</v>
      </c>
      <c r="K795">
        <v>10</v>
      </c>
      <c r="L795" t="s">
        <v>193</v>
      </c>
      <c r="M795" t="s">
        <v>21</v>
      </c>
      <c r="N795" t="s">
        <v>30</v>
      </c>
      <c r="O795">
        <f t="shared" si="72"/>
        <v>1</v>
      </c>
      <c r="P795" t="str">
        <f t="shared" si="73"/>
        <v>Valid</v>
      </c>
      <c r="Q795" t="str">
        <f>_xlfn.XLOOKUP(B795,Customers!$A:$A,Customers!$C:$C,"Not Found")</f>
        <v>Central</v>
      </c>
      <c r="R795" t="str">
        <f t="shared" si="74"/>
        <v>Central</v>
      </c>
      <c r="S795" t="str">
        <f t="shared" si="75"/>
        <v>Accident</v>
      </c>
      <c r="T795" t="str">
        <f t="shared" si="76"/>
        <v>Within SLA</v>
      </c>
      <c r="U795">
        <f t="shared" si="77"/>
        <v>0</v>
      </c>
    </row>
    <row r="796" spans="1:21" x14ac:dyDescent="0.3">
      <c r="A796" t="s">
        <v>2219</v>
      </c>
      <c r="B796" t="s">
        <v>2220</v>
      </c>
      <c r="C796" t="s">
        <v>2221</v>
      </c>
      <c r="D796" t="s">
        <v>46</v>
      </c>
      <c r="E796" t="s">
        <v>27</v>
      </c>
      <c r="F796">
        <v>64540.36</v>
      </c>
      <c r="G796" s="1">
        <v>45988</v>
      </c>
      <c r="H796" s="1">
        <v>45990</v>
      </c>
      <c r="I796" t="s">
        <v>19</v>
      </c>
      <c r="J796">
        <v>2</v>
      </c>
      <c r="K796">
        <v>12</v>
      </c>
      <c r="L796" t="s">
        <v>282</v>
      </c>
      <c r="M796" t="s">
        <v>49</v>
      </c>
      <c r="N796" t="s">
        <v>30</v>
      </c>
      <c r="O796">
        <f t="shared" si="72"/>
        <v>1</v>
      </c>
      <c r="P796" t="str">
        <f t="shared" si="73"/>
        <v>Valid</v>
      </c>
      <c r="Q796" t="str">
        <f>_xlfn.XLOOKUP(B796,Customers!$A:$A,Customers!$C:$C,"Not Found")</f>
        <v>East</v>
      </c>
      <c r="R796" t="str">
        <f t="shared" si="74"/>
        <v>West</v>
      </c>
      <c r="S796" t="str">
        <f t="shared" si="75"/>
        <v>Theft</v>
      </c>
      <c r="T796" t="str">
        <f t="shared" si="76"/>
        <v>Within SLA</v>
      </c>
      <c r="U796">
        <f t="shared" si="77"/>
        <v>0</v>
      </c>
    </row>
    <row r="797" spans="1:21" x14ac:dyDescent="0.3">
      <c r="A797" t="s">
        <v>2222</v>
      </c>
      <c r="B797" t="s">
        <v>1984</v>
      </c>
      <c r="C797" t="s">
        <v>1985</v>
      </c>
      <c r="D797" t="s">
        <v>53</v>
      </c>
      <c r="E797" t="s">
        <v>18</v>
      </c>
      <c r="F797">
        <v>173114.89</v>
      </c>
      <c r="G797" s="1">
        <v>45869</v>
      </c>
      <c r="I797" t="s">
        <v>40</v>
      </c>
      <c r="J797">
        <v>3</v>
      </c>
      <c r="K797">
        <v>15</v>
      </c>
      <c r="L797" t="s">
        <v>204</v>
      </c>
      <c r="M797" t="s">
        <v>55</v>
      </c>
      <c r="N797" t="s">
        <v>22</v>
      </c>
      <c r="O797">
        <f t="shared" si="72"/>
        <v>1</v>
      </c>
      <c r="P797" t="str">
        <f t="shared" si="73"/>
        <v>Valid</v>
      </c>
      <c r="Q797" t="str">
        <f>_xlfn.XLOOKUP(B797,Customers!$A:$A,Customers!$C:$C,"Not Found")</f>
        <v>East</v>
      </c>
      <c r="R797" t="str">
        <f t="shared" si="74"/>
        <v>South</v>
      </c>
      <c r="S797" t="str">
        <f t="shared" si="75"/>
        <v>Hospitalization</v>
      </c>
      <c r="T797" t="str">
        <f t="shared" si="76"/>
        <v>Within SLA</v>
      </c>
      <c r="U797">
        <f t="shared" si="77"/>
        <v>0</v>
      </c>
    </row>
    <row r="798" spans="1:21" x14ac:dyDescent="0.3">
      <c r="A798" t="s">
        <v>2223</v>
      </c>
      <c r="B798" t="s">
        <v>2224</v>
      </c>
      <c r="C798" t="s">
        <v>2225</v>
      </c>
      <c r="D798" t="s">
        <v>102</v>
      </c>
      <c r="E798" t="s">
        <v>27</v>
      </c>
      <c r="F798">
        <v>71384.38</v>
      </c>
      <c r="G798" s="1">
        <v>45844</v>
      </c>
      <c r="H798" s="1">
        <v>45851</v>
      </c>
      <c r="I798" t="s">
        <v>19</v>
      </c>
      <c r="J798">
        <v>7</v>
      </c>
      <c r="K798">
        <v>20</v>
      </c>
      <c r="L798" t="s">
        <v>541</v>
      </c>
      <c r="M798" t="s">
        <v>29</v>
      </c>
      <c r="N798" t="s">
        <v>22</v>
      </c>
      <c r="O798">
        <f t="shared" si="72"/>
        <v>1</v>
      </c>
      <c r="P798" t="str">
        <f t="shared" si="73"/>
        <v>Valid</v>
      </c>
      <c r="Q798" t="str">
        <f>_xlfn.XLOOKUP(B798,Customers!$A:$A,Customers!$C:$C,"Not Found")</f>
        <v>North</v>
      </c>
      <c r="R798" t="str">
        <f t="shared" si="74"/>
        <v>West</v>
      </c>
      <c r="S798" t="str">
        <f t="shared" si="75"/>
        <v>Maturity</v>
      </c>
      <c r="T798" t="str">
        <f t="shared" si="76"/>
        <v>Within SLA</v>
      </c>
      <c r="U798">
        <f t="shared" si="77"/>
        <v>0</v>
      </c>
    </row>
    <row r="799" spans="1:21" x14ac:dyDescent="0.3">
      <c r="A799" t="s">
        <v>2226</v>
      </c>
      <c r="B799" t="s">
        <v>123</v>
      </c>
      <c r="C799" t="s">
        <v>124</v>
      </c>
      <c r="D799" t="s">
        <v>17</v>
      </c>
      <c r="E799" t="s">
        <v>74</v>
      </c>
      <c r="F799">
        <v>157207.04999999999</v>
      </c>
      <c r="G799" s="1">
        <v>45815</v>
      </c>
      <c r="H799" s="1">
        <v>45824</v>
      </c>
      <c r="I799" t="s">
        <v>19</v>
      </c>
      <c r="J799">
        <v>9</v>
      </c>
      <c r="K799">
        <v>10</v>
      </c>
      <c r="L799" t="s">
        <v>282</v>
      </c>
      <c r="M799" t="s">
        <v>21</v>
      </c>
      <c r="N799" t="s">
        <v>30</v>
      </c>
      <c r="O799">
        <f t="shared" si="72"/>
        <v>1</v>
      </c>
      <c r="P799" t="str">
        <f t="shared" si="73"/>
        <v>Valid</v>
      </c>
      <c r="Q799" t="str">
        <f>_xlfn.XLOOKUP(B799,Customers!$A:$A,Customers!$C:$C,"Not Found")</f>
        <v>North</v>
      </c>
      <c r="R799" t="str">
        <f t="shared" si="74"/>
        <v>East</v>
      </c>
      <c r="S799" t="str">
        <f t="shared" si="75"/>
        <v>Accident</v>
      </c>
      <c r="T799" t="str">
        <f t="shared" si="76"/>
        <v>Within SLA</v>
      </c>
      <c r="U799">
        <f t="shared" si="77"/>
        <v>0</v>
      </c>
    </row>
    <row r="800" spans="1:21" x14ac:dyDescent="0.3">
      <c r="A800" t="s">
        <v>2227</v>
      </c>
      <c r="B800" t="s">
        <v>2228</v>
      </c>
      <c r="C800" t="s">
        <v>2229</v>
      </c>
      <c r="D800" t="s">
        <v>102</v>
      </c>
      <c r="E800" t="s">
        <v>74</v>
      </c>
      <c r="F800">
        <v>174998.05</v>
      </c>
      <c r="G800" s="1">
        <v>45802</v>
      </c>
      <c r="H800" s="1">
        <v>45828</v>
      </c>
      <c r="I800" t="s">
        <v>19</v>
      </c>
      <c r="J800">
        <v>26</v>
      </c>
      <c r="K800">
        <v>20</v>
      </c>
      <c r="L800" t="s">
        <v>300</v>
      </c>
      <c r="M800" t="s">
        <v>29</v>
      </c>
      <c r="N800" t="s">
        <v>42</v>
      </c>
      <c r="O800">
        <f t="shared" si="72"/>
        <v>1</v>
      </c>
      <c r="P800" t="str">
        <f t="shared" si="73"/>
        <v>Valid</v>
      </c>
      <c r="Q800" t="str">
        <f>_xlfn.XLOOKUP(B800,Customers!$A:$A,Customers!$C:$C,"Not Found")</f>
        <v>West</v>
      </c>
      <c r="R800" t="str">
        <f t="shared" si="74"/>
        <v>East</v>
      </c>
      <c r="S800" t="str">
        <f t="shared" si="75"/>
        <v>Maturity</v>
      </c>
      <c r="T800" t="str">
        <f t="shared" si="76"/>
        <v>SLA Breach</v>
      </c>
      <c r="U800">
        <f t="shared" si="77"/>
        <v>6</v>
      </c>
    </row>
    <row r="801" spans="1:21" x14ac:dyDescent="0.3">
      <c r="A801" t="s">
        <v>2230</v>
      </c>
      <c r="B801" t="s">
        <v>2231</v>
      </c>
      <c r="C801" t="s">
        <v>2232</v>
      </c>
      <c r="D801" t="s">
        <v>216</v>
      </c>
      <c r="E801" t="s">
        <v>74</v>
      </c>
      <c r="F801">
        <v>77258.86</v>
      </c>
      <c r="G801" s="1">
        <v>45874</v>
      </c>
      <c r="H801" s="1">
        <v>45889</v>
      </c>
      <c r="I801" t="s">
        <v>19</v>
      </c>
      <c r="J801">
        <v>15</v>
      </c>
      <c r="K801">
        <v>15</v>
      </c>
      <c r="L801" t="s">
        <v>450</v>
      </c>
      <c r="M801" t="s">
        <v>55</v>
      </c>
      <c r="N801" t="s">
        <v>30</v>
      </c>
      <c r="O801">
        <f t="shared" si="72"/>
        <v>1</v>
      </c>
      <c r="P801" t="str">
        <f t="shared" si="73"/>
        <v>Valid</v>
      </c>
      <c r="Q801" t="str">
        <f>_xlfn.XLOOKUP(B801,Customers!$A:$A,Customers!$C:$C,"Not Found")</f>
        <v>Central</v>
      </c>
      <c r="R801" t="str">
        <f t="shared" si="74"/>
        <v>East</v>
      </c>
      <c r="S801" t="str">
        <f t="shared" si="75"/>
        <v>Outpatient</v>
      </c>
      <c r="T801" t="str">
        <f t="shared" si="76"/>
        <v>Within SLA</v>
      </c>
      <c r="U801">
        <f t="shared" si="77"/>
        <v>0</v>
      </c>
    </row>
    <row r="802" spans="1:21" x14ac:dyDescent="0.3">
      <c r="A802" t="s">
        <v>2233</v>
      </c>
      <c r="B802" t="s">
        <v>2234</v>
      </c>
      <c r="C802" t="s">
        <v>2235</v>
      </c>
      <c r="D802" t="s">
        <v>26</v>
      </c>
      <c r="E802" t="s">
        <v>27</v>
      </c>
      <c r="F802">
        <v>181178.39</v>
      </c>
      <c r="G802" s="1">
        <v>45867</v>
      </c>
      <c r="H802" s="1">
        <v>45887</v>
      </c>
      <c r="I802" t="s">
        <v>19</v>
      </c>
      <c r="J802">
        <v>20</v>
      </c>
      <c r="K802">
        <v>20</v>
      </c>
      <c r="L802" t="s">
        <v>103</v>
      </c>
      <c r="M802" t="s">
        <v>29</v>
      </c>
      <c r="N802" t="s">
        <v>30</v>
      </c>
      <c r="O802">
        <f t="shared" si="72"/>
        <v>1</v>
      </c>
      <c r="P802" t="str">
        <f t="shared" si="73"/>
        <v>Valid</v>
      </c>
      <c r="Q802" t="str">
        <f>_xlfn.XLOOKUP(B802,Customers!$A:$A,Customers!$C:$C,"Not Found")</f>
        <v>Central</v>
      </c>
      <c r="R802" t="str">
        <f t="shared" si="74"/>
        <v>West</v>
      </c>
      <c r="S802" t="str">
        <f t="shared" si="75"/>
        <v>Disability</v>
      </c>
      <c r="T802" t="str">
        <f t="shared" si="76"/>
        <v>Within SLA</v>
      </c>
      <c r="U802">
        <f t="shared" si="77"/>
        <v>0</v>
      </c>
    </row>
    <row r="803" spans="1:21" x14ac:dyDescent="0.3">
      <c r="A803" t="s">
        <v>2236</v>
      </c>
      <c r="B803" t="s">
        <v>2237</v>
      </c>
      <c r="C803" t="s">
        <v>2238</v>
      </c>
      <c r="D803" t="s">
        <v>216</v>
      </c>
      <c r="E803" t="s">
        <v>173</v>
      </c>
      <c r="F803">
        <v>35809.08</v>
      </c>
      <c r="G803" s="1">
        <v>45755</v>
      </c>
      <c r="H803" s="1">
        <v>45763</v>
      </c>
      <c r="I803" t="s">
        <v>19</v>
      </c>
      <c r="J803">
        <v>8</v>
      </c>
      <c r="K803">
        <v>15</v>
      </c>
      <c r="L803" t="s">
        <v>491</v>
      </c>
      <c r="M803" t="s">
        <v>55</v>
      </c>
      <c r="N803" t="s">
        <v>30</v>
      </c>
      <c r="O803">
        <f t="shared" si="72"/>
        <v>1</v>
      </c>
      <c r="P803" t="str">
        <f t="shared" si="73"/>
        <v>Valid</v>
      </c>
      <c r="Q803" t="str">
        <f>_xlfn.XLOOKUP(B803,Customers!$A:$A,Customers!$C:$C,"Not Found")</f>
        <v>South</v>
      </c>
      <c r="R803" t="str">
        <f t="shared" si="74"/>
        <v>Central</v>
      </c>
      <c r="S803" t="str">
        <f t="shared" si="75"/>
        <v>Outpatient</v>
      </c>
      <c r="T803" t="str">
        <f t="shared" si="76"/>
        <v>Within SLA</v>
      </c>
      <c r="U803">
        <f t="shared" si="77"/>
        <v>0</v>
      </c>
    </row>
    <row r="804" spans="1:21" x14ac:dyDescent="0.3">
      <c r="A804" t="s">
        <v>2239</v>
      </c>
      <c r="B804" t="s">
        <v>1064</v>
      </c>
      <c r="C804" t="s">
        <v>2240</v>
      </c>
      <c r="D804" t="s">
        <v>111</v>
      </c>
      <c r="E804" t="s">
        <v>18</v>
      </c>
      <c r="F804">
        <v>67168.84</v>
      </c>
      <c r="G804" s="1">
        <v>45788</v>
      </c>
      <c r="H804" s="1">
        <v>45798</v>
      </c>
      <c r="I804" t="s">
        <v>19</v>
      </c>
      <c r="J804">
        <v>10</v>
      </c>
      <c r="K804">
        <v>12</v>
      </c>
      <c r="L804" t="s">
        <v>300</v>
      </c>
      <c r="M804" t="s">
        <v>49</v>
      </c>
      <c r="N804" t="s">
        <v>30</v>
      </c>
      <c r="O804">
        <f t="shared" si="72"/>
        <v>1</v>
      </c>
      <c r="P804" t="str">
        <f t="shared" si="73"/>
        <v>Valid</v>
      </c>
      <c r="Q804" t="str">
        <f>_xlfn.XLOOKUP(B804,Customers!$A:$A,Customers!$C:$C,"Not Found")</f>
        <v>East</v>
      </c>
      <c r="R804" t="str">
        <f t="shared" si="74"/>
        <v>South</v>
      </c>
      <c r="S804" t="str">
        <f t="shared" si="75"/>
        <v>Fire</v>
      </c>
      <c r="T804" t="str">
        <f t="shared" si="76"/>
        <v>Within SLA</v>
      </c>
      <c r="U804">
        <f t="shared" si="77"/>
        <v>0</v>
      </c>
    </row>
    <row r="805" spans="1:21" x14ac:dyDescent="0.3">
      <c r="A805" t="s">
        <v>2241</v>
      </c>
      <c r="B805" t="s">
        <v>2242</v>
      </c>
      <c r="C805" t="s">
        <v>2243</v>
      </c>
      <c r="D805" t="s">
        <v>216</v>
      </c>
      <c r="E805" t="s">
        <v>27</v>
      </c>
      <c r="F805">
        <v>49645.78</v>
      </c>
      <c r="G805" s="1">
        <v>45712</v>
      </c>
      <c r="H805" s="1">
        <v>45727</v>
      </c>
      <c r="I805" t="s">
        <v>19</v>
      </c>
      <c r="J805">
        <v>15</v>
      </c>
      <c r="K805">
        <v>15</v>
      </c>
      <c r="L805" t="s">
        <v>70</v>
      </c>
      <c r="M805" t="s">
        <v>55</v>
      </c>
      <c r="N805" t="s">
        <v>42</v>
      </c>
      <c r="O805">
        <f t="shared" si="72"/>
        <v>1</v>
      </c>
      <c r="P805" t="str">
        <f t="shared" si="73"/>
        <v>Valid</v>
      </c>
      <c r="Q805" t="str">
        <f>_xlfn.XLOOKUP(B805,Customers!$A:$A,Customers!$C:$C,"Not Found")</f>
        <v>West</v>
      </c>
      <c r="R805" t="str">
        <f t="shared" si="74"/>
        <v>West</v>
      </c>
      <c r="S805" t="str">
        <f t="shared" si="75"/>
        <v>Outpatient</v>
      </c>
      <c r="T805" t="str">
        <f t="shared" si="76"/>
        <v>Within SLA</v>
      </c>
      <c r="U805">
        <f t="shared" si="77"/>
        <v>0</v>
      </c>
    </row>
    <row r="806" spans="1:21" x14ac:dyDescent="0.3">
      <c r="A806" t="s">
        <v>2244</v>
      </c>
      <c r="B806" t="s">
        <v>2245</v>
      </c>
      <c r="C806" t="s">
        <v>2246</v>
      </c>
      <c r="D806" t="s">
        <v>46</v>
      </c>
      <c r="E806" t="s">
        <v>27</v>
      </c>
      <c r="F806">
        <v>29202.49</v>
      </c>
      <c r="G806" s="1">
        <v>45763</v>
      </c>
      <c r="H806" s="1">
        <v>45779</v>
      </c>
      <c r="I806" t="s">
        <v>19</v>
      </c>
      <c r="J806">
        <v>16</v>
      </c>
      <c r="K806">
        <v>10</v>
      </c>
      <c r="L806" t="s">
        <v>48</v>
      </c>
      <c r="M806" t="s">
        <v>21</v>
      </c>
      <c r="N806" t="s">
        <v>30</v>
      </c>
      <c r="O806">
        <f t="shared" si="72"/>
        <v>1</v>
      </c>
      <c r="P806" t="str">
        <f t="shared" si="73"/>
        <v>Valid</v>
      </c>
      <c r="Q806" t="str">
        <f>_xlfn.XLOOKUP(B806,Customers!$A:$A,Customers!$C:$C,"Not Found")</f>
        <v>West</v>
      </c>
      <c r="R806" t="str">
        <f t="shared" si="74"/>
        <v>West</v>
      </c>
      <c r="S806" t="str">
        <f t="shared" si="75"/>
        <v>Theft</v>
      </c>
      <c r="T806" t="str">
        <f t="shared" si="76"/>
        <v>SLA Breach</v>
      </c>
      <c r="U806">
        <f t="shared" si="77"/>
        <v>6</v>
      </c>
    </row>
    <row r="807" spans="1:21" x14ac:dyDescent="0.3">
      <c r="A807" t="s">
        <v>2247</v>
      </c>
      <c r="B807" t="s">
        <v>318</v>
      </c>
      <c r="C807" t="s">
        <v>319</v>
      </c>
      <c r="D807" t="s">
        <v>111</v>
      </c>
      <c r="E807" t="s">
        <v>173</v>
      </c>
      <c r="F807">
        <v>299795.15999999997</v>
      </c>
      <c r="G807" s="1">
        <v>45983</v>
      </c>
      <c r="H807" s="1">
        <v>46005</v>
      </c>
      <c r="I807" t="s">
        <v>19</v>
      </c>
      <c r="J807">
        <v>22</v>
      </c>
      <c r="K807">
        <v>12</v>
      </c>
      <c r="L807" t="s">
        <v>136</v>
      </c>
      <c r="M807" t="s">
        <v>49</v>
      </c>
      <c r="N807" t="s">
        <v>42</v>
      </c>
      <c r="O807">
        <f t="shared" si="72"/>
        <v>1</v>
      </c>
      <c r="P807" t="str">
        <f t="shared" si="73"/>
        <v>Valid</v>
      </c>
      <c r="Q807" t="str">
        <f>_xlfn.XLOOKUP(B807,Customers!$A:$A,Customers!$C:$C,"Not Found")</f>
        <v>North</v>
      </c>
      <c r="R807" t="str">
        <f t="shared" si="74"/>
        <v>Central</v>
      </c>
      <c r="S807" t="str">
        <f t="shared" si="75"/>
        <v>Fire</v>
      </c>
      <c r="T807" t="str">
        <f t="shared" si="76"/>
        <v>SLA Breach</v>
      </c>
      <c r="U807">
        <f t="shared" si="77"/>
        <v>10</v>
      </c>
    </row>
    <row r="808" spans="1:21" x14ac:dyDescent="0.3">
      <c r="A808" t="s">
        <v>2248</v>
      </c>
      <c r="B808" t="s">
        <v>2249</v>
      </c>
      <c r="C808" t="s">
        <v>2250</v>
      </c>
      <c r="D808" t="s">
        <v>26</v>
      </c>
      <c r="E808" t="s">
        <v>74</v>
      </c>
      <c r="F808">
        <v>159746.17000000001</v>
      </c>
      <c r="G808" s="1">
        <v>45741</v>
      </c>
      <c r="H808" s="1">
        <v>45765</v>
      </c>
      <c r="I808" t="s">
        <v>19</v>
      </c>
      <c r="J808">
        <v>24</v>
      </c>
      <c r="K808">
        <v>20</v>
      </c>
      <c r="L808" t="s">
        <v>787</v>
      </c>
      <c r="M808" t="s">
        <v>29</v>
      </c>
      <c r="N808" t="s">
        <v>42</v>
      </c>
      <c r="O808">
        <f t="shared" si="72"/>
        <v>1</v>
      </c>
      <c r="P808" t="str">
        <f t="shared" si="73"/>
        <v>Valid</v>
      </c>
      <c r="Q808" t="str">
        <f>_xlfn.XLOOKUP(B808,Customers!$A:$A,Customers!$C:$C,"Not Found")</f>
        <v>South</v>
      </c>
      <c r="R808" t="str">
        <f t="shared" si="74"/>
        <v>East</v>
      </c>
      <c r="S808" t="str">
        <f t="shared" si="75"/>
        <v>Disability</v>
      </c>
      <c r="T808" t="str">
        <f t="shared" si="76"/>
        <v>SLA Breach</v>
      </c>
      <c r="U808">
        <f t="shared" si="77"/>
        <v>4</v>
      </c>
    </row>
    <row r="809" spans="1:21" x14ac:dyDescent="0.3">
      <c r="A809" t="s">
        <v>2251</v>
      </c>
      <c r="B809" t="s">
        <v>1589</v>
      </c>
      <c r="C809" t="s">
        <v>1590</v>
      </c>
      <c r="D809" t="s">
        <v>102</v>
      </c>
      <c r="E809" t="s">
        <v>39</v>
      </c>
      <c r="F809">
        <v>87988.02</v>
      </c>
      <c r="G809" s="1">
        <v>45946</v>
      </c>
      <c r="H809" s="1">
        <v>45982</v>
      </c>
      <c r="I809" t="s">
        <v>19</v>
      </c>
      <c r="J809">
        <v>36</v>
      </c>
      <c r="K809">
        <v>20</v>
      </c>
      <c r="L809" t="s">
        <v>310</v>
      </c>
      <c r="M809" t="s">
        <v>29</v>
      </c>
      <c r="N809" t="s">
        <v>88</v>
      </c>
      <c r="O809">
        <f t="shared" si="72"/>
        <v>1</v>
      </c>
      <c r="P809" t="str">
        <f t="shared" si="73"/>
        <v>Valid</v>
      </c>
      <c r="Q809" t="str">
        <f>_xlfn.XLOOKUP(B809,Customers!$A:$A,Customers!$C:$C,"Not Found")</f>
        <v>Central</v>
      </c>
      <c r="R809" t="str">
        <f t="shared" si="74"/>
        <v>North</v>
      </c>
      <c r="S809" t="str">
        <f t="shared" si="75"/>
        <v>Maturity</v>
      </c>
      <c r="T809" t="str">
        <f t="shared" si="76"/>
        <v>SLA Breach</v>
      </c>
      <c r="U809">
        <f t="shared" si="77"/>
        <v>16</v>
      </c>
    </row>
    <row r="810" spans="1:21" x14ac:dyDescent="0.3">
      <c r="A810" t="s">
        <v>2252</v>
      </c>
      <c r="B810" t="s">
        <v>1807</v>
      </c>
      <c r="C810" t="s">
        <v>1808</v>
      </c>
      <c r="D810" t="s">
        <v>26</v>
      </c>
      <c r="E810" t="s">
        <v>39</v>
      </c>
      <c r="F810">
        <v>78405.63</v>
      </c>
      <c r="G810" s="1">
        <v>45805</v>
      </c>
      <c r="H810" s="1">
        <v>45822</v>
      </c>
      <c r="I810" t="s">
        <v>19</v>
      </c>
      <c r="J810">
        <v>17</v>
      </c>
      <c r="K810">
        <v>20</v>
      </c>
      <c r="L810" t="s">
        <v>404</v>
      </c>
      <c r="M810" t="s">
        <v>29</v>
      </c>
      <c r="N810" t="s">
        <v>30</v>
      </c>
      <c r="O810">
        <f t="shared" si="72"/>
        <v>1</v>
      </c>
      <c r="P810" t="str">
        <f t="shared" si="73"/>
        <v>Valid</v>
      </c>
      <c r="Q810" t="str">
        <f>_xlfn.XLOOKUP(B810,Customers!$A:$A,Customers!$C:$C,"Not Found")</f>
        <v>North</v>
      </c>
      <c r="R810" t="str">
        <f t="shared" si="74"/>
        <v>North</v>
      </c>
      <c r="S810" t="str">
        <f t="shared" si="75"/>
        <v>Disability</v>
      </c>
      <c r="T810" t="str">
        <f t="shared" si="76"/>
        <v>Within SLA</v>
      </c>
      <c r="U810">
        <f t="shared" si="77"/>
        <v>0</v>
      </c>
    </row>
    <row r="811" spans="1:21" x14ac:dyDescent="0.3">
      <c r="A811" t="s">
        <v>2253</v>
      </c>
      <c r="B811" t="s">
        <v>2254</v>
      </c>
      <c r="C811" t="s">
        <v>2255</v>
      </c>
      <c r="D811" t="s">
        <v>17</v>
      </c>
      <c r="E811" t="s">
        <v>39</v>
      </c>
      <c r="F811">
        <v>86276.71</v>
      </c>
      <c r="G811" s="1">
        <v>45961</v>
      </c>
      <c r="H811" s="1">
        <v>45968</v>
      </c>
      <c r="I811" t="s">
        <v>47</v>
      </c>
      <c r="J811">
        <v>7</v>
      </c>
      <c r="K811">
        <v>10</v>
      </c>
      <c r="L811" t="s">
        <v>183</v>
      </c>
      <c r="M811" t="s">
        <v>21</v>
      </c>
      <c r="N811" t="s">
        <v>30</v>
      </c>
      <c r="O811">
        <f t="shared" si="72"/>
        <v>1</v>
      </c>
      <c r="P811" t="str">
        <f t="shared" si="73"/>
        <v>Valid</v>
      </c>
      <c r="Q811" t="str">
        <f>_xlfn.XLOOKUP(B811,Customers!$A:$A,Customers!$C:$C,"Not Found")</f>
        <v>West</v>
      </c>
      <c r="R811" t="str">
        <f t="shared" si="74"/>
        <v>North</v>
      </c>
      <c r="S811" t="str">
        <f t="shared" si="75"/>
        <v>Accident</v>
      </c>
      <c r="T811" t="str">
        <f t="shared" si="76"/>
        <v>Within SLA</v>
      </c>
      <c r="U811">
        <f t="shared" si="77"/>
        <v>0</v>
      </c>
    </row>
    <row r="812" spans="1:21" x14ac:dyDescent="0.3">
      <c r="A812" t="s">
        <v>2256</v>
      </c>
      <c r="B812" t="s">
        <v>191</v>
      </c>
      <c r="C812" t="s">
        <v>1454</v>
      </c>
      <c r="D812" t="s">
        <v>59</v>
      </c>
      <c r="E812" t="s">
        <v>39</v>
      </c>
      <c r="F812">
        <v>27536.48</v>
      </c>
      <c r="G812" s="1">
        <v>45848</v>
      </c>
      <c r="H812" s="1">
        <v>45869</v>
      </c>
      <c r="I812" t="s">
        <v>19</v>
      </c>
      <c r="J812">
        <v>21</v>
      </c>
      <c r="K812">
        <v>15</v>
      </c>
      <c r="L812" t="s">
        <v>54</v>
      </c>
      <c r="M812" t="s">
        <v>55</v>
      </c>
      <c r="N812" t="s">
        <v>42</v>
      </c>
      <c r="O812">
        <f t="shared" si="72"/>
        <v>1</v>
      </c>
      <c r="P812" t="str">
        <f t="shared" si="73"/>
        <v>Valid</v>
      </c>
      <c r="Q812" t="str">
        <f>_xlfn.XLOOKUP(B812,Customers!$A:$A,Customers!$C:$C,"Not Found")</f>
        <v>North</v>
      </c>
      <c r="R812" t="str">
        <f t="shared" si="74"/>
        <v>North</v>
      </c>
      <c r="S812" t="str">
        <f t="shared" si="75"/>
        <v>Critical Illness</v>
      </c>
      <c r="T812" t="str">
        <f t="shared" si="76"/>
        <v>SLA Breach</v>
      </c>
      <c r="U812">
        <f t="shared" si="77"/>
        <v>6</v>
      </c>
    </row>
    <row r="813" spans="1:21" x14ac:dyDescent="0.3">
      <c r="A813" t="s">
        <v>2257</v>
      </c>
      <c r="B813" t="s">
        <v>951</v>
      </c>
      <c r="C813" t="s">
        <v>2258</v>
      </c>
      <c r="D813" t="s">
        <v>26</v>
      </c>
      <c r="E813" t="s">
        <v>18</v>
      </c>
      <c r="F813">
        <v>267191.17</v>
      </c>
      <c r="G813" s="1">
        <v>45914</v>
      </c>
      <c r="I813" t="s">
        <v>40</v>
      </c>
      <c r="J813">
        <v>31</v>
      </c>
      <c r="K813">
        <v>20</v>
      </c>
      <c r="L813" t="s">
        <v>79</v>
      </c>
      <c r="M813" t="s">
        <v>29</v>
      </c>
      <c r="N813" t="s">
        <v>42</v>
      </c>
      <c r="O813">
        <f t="shared" si="72"/>
        <v>1</v>
      </c>
      <c r="P813" t="str">
        <f t="shared" si="73"/>
        <v>Valid</v>
      </c>
      <c r="Q813" t="str">
        <f>_xlfn.XLOOKUP(B813,Customers!$A:$A,Customers!$C:$C,"Not Found")</f>
        <v>South</v>
      </c>
      <c r="R813" t="str">
        <f t="shared" si="74"/>
        <v>South</v>
      </c>
      <c r="S813" t="str">
        <f t="shared" si="75"/>
        <v>Disability</v>
      </c>
      <c r="T813" t="str">
        <f t="shared" si="76"/>
        <v>SLA Breach</v>
      </c>
      <c r="U813">
        <f t="shared" si="77"/>
        <v>11</v>
      </c>
    </row>
    <row r="814" spans="1:21" x14ac:dyDescent="0.3">
      <c r="A814" t="s">
        <v>2259</v>
      </c>
      <c r="B814" t="s">
        <v>2260</v>
      </c>
      <c r="C814" t="s">
        <v>2261</v>
      </c>
      <c r="D814" t="s">
        <v>154</v>
      </c>
      <c r="E814" t="s">
        <v>39</v>
      </c>
      <c r="F814">
        <v>233832.49</v>
      </c>
      <c r="G814" s="1">
        <v>45787</v>
      </c>
      <c r="I814" t="s">
        <v>40</v>
      </c>
      <c r="J814">
        <v>16</v>
      </c>
      <c r="K814">
        <v>10</v>
      </c>
      <c r="L814" t="s">
        <v>864</v>
      </c>
      <c r="M814" t="s">
        <v>21</v>
      </c>
      <c r="N814" t="s">
        <v>30</v>
      </c>
      <c r="O814">
        <f t="shared" si="72"/>
        <v>1</v>
      </c>
      <c r="P814" t="str">
        <f t="shared" si="73"/>
        <v>Valid</v>
      </c>
      <c r="Q814" t="str">
        <f>_xlfn.XLOOKUP(B814,Customers!$A:$A,Customers!$C:$C,"Not Found")</f>
        <v>South</v>
      </c>
      <c r="R814" t="str">
        <f t="shared" si="74"/>
        <v>North</v>
      </c>
      <c r="S814" t="str">
        <f t="shared" si="75"/>
        <v>Vehicle Damage</v>
      </c>
      <c r="T814" t="str">
        <f t="shared" si="76"/>
        <v>SLA Breach</v>
      </c>
      <c r="U814">
        <f t="shared" si="77"/>
        <v>6</v>
      </c>
    </row>
    <row r="815" spans="1:21" x14ac:dyDescent="0.3">
      <c r="A815" t="s">
        <v>2262</v>
      </c>
      <c r="B815" t="s">
        <v>1397</v>
      </c>
      <c r="C815" t="s">
        <v>2263</v>
      </c>
      <c r="D815" t="s">
        <v>26</v>
      </c>
      <c r="E815" t="s">
        <v>173</v>
      </c>
      <c r="F815">
        <v>337655.6</v>
      </c>
      <c r="G815" s="1">
        <v>45679</v>
      </c>
      <c r="H815" s="1">
        <v>45699</v>
      </c>
      <c r="I815" t="s">
        <v>47</v>
      </c>
      <c r="J815">
        <v>20</v>
      </c>
      <c r="K815">
        <v>20</v>
      </c>
      <c r="L815" t="s">
        <v>28</v>
      </c>
      <c r="M815" t="s">
        <v>29</v>
      </c>
      <c r="N815" t="s">
        <v>30</v>
      </c>
      <c r="O815">
        <f t="shared" si="72"/>
        <v>1</v>
      </c>
      <c r="P815" t="str">
        <f t="shared" si="73"/>
        <v>Valid</v>
      </c>
      <c r="Q815" t="str">
        <f>_xlfn.XLOOKUP(B815,Customers!$A:$A,Customers!$C:$C,"Not Found")</f>
        <v>Central</v>
      </c>
      <c r="R815" t="str">
        <f t="shared" si="74"/>
        <v>Central</v>
      </c>
      <c r="S815" t="str">
        <f t="shared" si="75"/>
        <v>Disability</v>
      </c>
      <c r="T815" t="str">
        <f t="shared" si="76"/>
        <v>Within SLA</v>
      </c>
      <c r="U815">
        <f t="shared" si="77"/>
        <v>0</v>
      </c>
    </row>
    <row r="816" spans="1:21" x14ac:dyDescent="0.3">
      <c r="A816" t="s">
        <v>2264</v>
      </c>
      <c r="B816" t="s">
        <v>2265</v>
      </c>
      <c r="C816" t="s">
        <v>2266</v>
      </c>
      <c r="D816" t="s">
        <v>216</v>
      </c>
      <c r="E816" t="s">
        <v>18</v>
      </c>
      <c r="F816">
        <v>104931.55</v>
      </c>
      <c r="G816" s="1">
        <v>45776</v>
      </c>
      <c r="H816" s="1">
        <v>45796</v>
      </c>
      <c r="I816" t="s">
        <v>19</v>
      </c>
      <c r="J816">
        <v>20</v>
      </c>
      <c r="K816">
        <v>15</v>
      </c>
      <c r="L816" t="s">
        <v>227</v>
      </c>
      <c r="M816" t="s">
        <v>55</v>
      </c>
      <c r="N816" t="s">
        <v>22</v>
      </c>
      <c r="O816">
        <f t="shared" si="72"/>
        <v>1</v>
      </c>
      <c r="P816" t="str">
        <f t="shared" si="73"/>
        <v>Valid</v>
      </c>
      <c r="Q816" t="str">
        <f>_xlfn.XLOOKUP(B816,Customers!$A:$A,Customers!$C:$C,"Not Found")</f>
        <v>East</v>
      </c>
      <c r="R816" t="str">
        <f t="shared" si="74"/>
        <v>South</v>
      </c>
      <c r="S816" t="str">
        <f t="shared" si="75"/>
        <v>Outpatient</v>
      </c>
      <c r="T816" t="str">
        <f t="shared" si="76"/>
        <v>SLA Breach</v>
      </c>
      <c r="U816">
        <f t="shared" si="77"/>
        <v>5</v>
      </c>
    </row>
    <row r="817" spans="1:21" x14ac:dyDescent="0.3">
      <c r="A817" t="s">
        <v>2267</v>
      </c>
      <c r="B817" t="s">
        <v>1898</v>
      </c>
      <c r="C817" t="s">
        <v>2268</v>
      </c>
      <c r="D817" t="s">
        <v>216</v>
      </c>
      <c r="E817" t="s">
        <v>18</v>
      </c>
      <c r="F817">
        <v>60242.239999999998</v>
      </c>
      <c r="G817" s="1">
        <v>45867</v>
      </c>
      <c r="H817" s="1">
        <v>45880</v>
      </c>
      <c r="I817" t="s">
        <v>19</v>
      </c>
      <c r="J817">
        <v>13</v>
      </c>
      <c r="K817">
        <v>15</v>
      </c>
      <c r="L817" t="s">
        <v>204</v>
      </c>
      <c r="M817" t="s">
        <v>55</v>
      </c>
      <c r="N817" t="s">
        <v>30</v>
      </c>
      <c r="O817">
        <f t="shared" si="72"/>
        <v>1</v>
      </c>
      <c r="P817" t="str">
        <f t="shared" si="73"/>
        <v>Valid</v>
      </c>
      <c r="Q817" t="str">
        <f>_xlfn.XLOOKUP(B817,Customers!$A:$A,Customers!$C:$C,"Not Found")</f>
        <v>West</v>
      </c>
      <c r="R817" t="str">
        <f t="shared" si="74"/>
        <v>South</v>
      </c>
      <c r="S817" t="str">
        <f t="shared" si="75"/>
        <v>Outpatient</v>
      </c>
      <c r="T817" t="str">
        <f t="shared" si="76"/>
        <v>Within SLA</v>
      </c>
      <c r="U817">
        <f t="shared" si="77"/>
        <v>0</v>
      </c>
    </row>
    <row r="818" spans="1:21" x14ac:dyDescent="0.3">
      <c r="A818" t="s">
        <v>2269</v>
      </c>
      <c r="B818" t="s">
        <v>2270</v>
      </c>
      <c r="C818" t="s">
        <v>2271</v>
      </c>
      <c r="D818" t="s">
        <v>17</v>
      </c>
      <c r="E818" t="s">
        <v>27</v>
      </c>
      <c r="F818">
        <v>64436.89</v>
      </c>
      <c r="G818" s="1">
        <v>45735</v>
      </c>
      <c r="H818" s="1">
        <v>45739</v>
      </c>
      <c r="I818" t="s">
        <v>19</v>
      </c>
      <c r="J818">
        <v>4</v>
      </c>
      <c r="K818">
        <v>10</v>
      </c>
      <c r="L818" t="s">
        <v>501</v>
      </c>
      <c r="M818" t="s">
        <v>21</v>
      </c>
      <c r="N818" t="s">
        <v>30</v>
      </c>
      <c r="O818">
        <f t="shared" si="72"/>
        <v>1</v>
      </c>
      <c r="P818" t="str">
        <f t="shared" si="73"/>
        <v>Valid</v>
      </c>
      <c r="Q818" t="str">
        <f>_xlfn.XLOOKUP(B818,Customers!$A:$A,Customers!$C:$C,"Not Found")</f>
        <v>North</v>
      </c>
      <c r="R818" t="str">
        <f t="shared" si="74"/>
        <v>West</v>
      </c>
      <c r="S818" t="str">
        <f t="shared" si="75"/>
        <v>Accident</v>
      </c>
      <c r="T818" t="str">
        <f t="shared" si="76"/>
        <v>Within SLA</v>
      </c>
      <c r="U818">
        <f t="shared" si="77"/>
        <v>0</v>
      </c>
    </row>
    <row r="819" spans="1:21" x14ac:dyDescent="0.3">
      <c r="A819" t="s">
        <v>2272</v>
      </c>
      <c r="B819" t="s">
        <v>2273</v>
      </c>
      <c r="C819" t="s">
        <v>2274</v>
      </c>
      <c r="D819" t="s">
        <v>216</v>
      </c>
      <c r="E819" t="s">
        <v>18</v>
      </c>
      <c r="F819">
        <v>73875.88</v>
      </c>
      <c r="G819" s="1">
        <v>45785</v>
      </c>
      <c r="H819" s="1">
        <v>45793</v>
      </c>
      <c r="I819" t="s">
        <v>19</v>
      </c>
      <c r="J819">
        <v>8</v>
      </c>
      <c r="K819">
        <v>15</v>
      </c>
      <c r="L819" t="s">
        <v>252</v>
      </c>
      <c r="M819" t="s">
        <v>55</v>
      </c>
      <c r="N819" t="s">
        <v>22</v>
      </c>
      <c r="O819">
        <f t="shared" si="72"/>
        <v>1</v>
      </c>
      <c r="P819" t="str">
        <f t="shared" si="73"/>
        <v>Valid</v>
      </c>
      <c r="Q819" t="str">
        <f>_xlfn.XLOOKUP(B819,Customers!$A:$A,Customers!$C:$C,"Not Found")</f>
        <v>West</v>
      </c>
      <c r="R819" t="str">
        <f t="shared" si="74"/>
        <v>South</v>
      </c>
      <c r="S819" t="str">
        <f t="shared" si="75"/>
        <v>Outpatient</v>
      </c>
      <c r="T819" t="str">
        <f t="shared" si="76"/>
        <v>Within SLA</v>
      </c>
      <c r="U819">
        <f t="shared" si="77"/>
        <v>0</v>
      </c>
    </row>
    <row r="820" spans="1:21" x14ac:dyDescent="0.3">
      <c r="A820" t="s">
        <v>2275</v>
      </c>
      <c r="B820" t="s">
        <v>2276</v>
      </c>
      <c r="C820" t="s">
        <v>2277</v>
      </c>
      <c r="D820" t="s">
        <v>34</v>
      </c>
      <c r="E820" t="s">
        <v>27</v>
      </c>
      <c r="F820">
        <v>366666.02</v>
      </c>
      <c r="G820" s="1">
        <v>45672</v>
      </c>
      <c r="H820" s="1">
        <v>45703</v>
      </c>
      <c r="I820" t="s">
        <v>19</v>
      </c>
      <c r="J820">
        <v>31</v>
      </c>
      <c r="K820">
        <v>20</v>
      </c>
      <c r="L820" t="s">
        <v>117</v>
      </c>
      <c r="M820" t="s">
        <v>29</v>
      </c>
      <c r="N820" t="s">
        <v>88</v>
      </c>
      <c r="O820">
        <f t="shared" si="72"/>
        <v>1</v>
      </c>
      <c r="P820" t="str">
        <f t="shared" si="73"/>
        <v>Valid</v>
      </c>
      <c r="Q820" t="str">
        <f>_xlfn.XLOOKUP(B820,Customers!$A:$A,Customers!$C:$C,"Not Found")</f>
        <v>Central</v>
      </c>
      <c r="R820" t="str">
        <f t="shared" si="74"/>
        <v>West</v>
      </c>
      <c r="S820" t="str">
        <f t="shared" si="75"/>
        <v>Death Benefit</v>
      </c>
      <c r="T820" t="str">
        <f t="shared" si="76"/>
        <v>SLA Breach</v>
      </c>
      <c r="U820">
        <f t="shared" si="77"/>
        <v>11</v>
      </c>
    </row>
    <row r="821" spans="1:21" x14ac:dyDescent="0.3">
      <c r="A821" t="s">
        <v>2278</v>
      </c>
      <c r="B821" t="s">
        <v>2279</v>
      </c>
      <c r="C821" t="s">
        <v>2280</v>
      </c>
      <c r="D821" t="s">
        <v>92</v>
      </c>
      <c r="E821" t="s">
        <v>27</v>
      </c>
      <c r="F821">
        <v>88088.48</v>
      </c>
      <c r="G821" s="1">
        <v>45769</v>
      </c>
      <c r="H821" s="1">
        <v>45772</v>
      </c>
      <c r="I821" t="s">
        <v>19</v>
      </c>
      <c r="J821">
        <v>3</v>
      </c>
      <c r="K821">
        <v>7</v>
      </c>
      <c r="L821" t="s">
        <v>590</v>
      </c>
      <c r="M821" t="s">
        <v>94</v>
      </c>
      <c r="N821" t="s">
        <v>30</v>
      </c>
      <c r="O821">
        <f t="shared" si="72"/>
        <v>1</v>
      </c>
      <c r="P821" t="str">
        <f t="shared" si="73"/>
        <v>Valid</v>
      </c>
      <c r="Q821" t="str">
        <f>_xlfn.XLOOKUP(B821,Customers!$A:$A,Customers!$C:$C,"Not Found")</f>
        <v>North</v>
      </c>
      <c r="R821" t="str">
        <f t="shared" si="74"/>
        <v>West</v>
      </c>
      <c r="S821" t="str">
        <f t="shared" si="75"/>
        <v>Baggage Loss</v>
      </c>
      <c r="T821" t="str">
        <f t="shared" si="76"/>
        <v>Within SLA</v>
      </c>
      <c r="U821">
        <f t="shared" si="77"/>
        <v>0</v>
      </c>
    </row>
    <row r="822" spans="1:21" x14ac:dyDescent="0.3">
      <c r="A822" t="s">
        <v>2281</v>
      </c>
      <c r="B822" t="s">
        <v>1441</v>
      </c>
      <c r="C822" t="s">
        <v>2282</v>
      </c>
      <c r="D822" t="s">
        <v>154</v>
      </c>
      <c r="E822" t="s">
        <v>18</v>
      </c>
      <c r="F822">
        <v>49245.23</v>
      </c>
      <c r="G822" s="1">
        <v>45690</v>
      </c>
      <c r="I822" t="s">
        <v>64</v>
      </c>
      <c r="J822">
        <v>6</v>
      </c>
      <c r="K822">
        <v>10</v>
      </c>
      <c r="L822" t="s">
        <v>431</v>
      </c>
      <c r="M822" t="s">
        <v>21</v>
      </c>
      <c r="N822" t="s">
        <v>22</v>
      </c>
      <c r="O822">
        <f t="shared" si="72"/>
        <v>1</v>
      </c>
      <c r="P822" t="str">
        <f t="shared" si="73"/>
        <v>Valid</v>
      </c>
      <c r="Q822" t="str">
        <f>_xlfn.XLOOKUP(B822,Customers!$A:$A,Customers!$C:$C,"Not Found")</f>
        <v>South</v>
      </c>
      <c r="R822" t="str">
        <f t="shared" si="74"/>
        <v>South</v>
      </c>
      <c r="S822" t="str">
        <f t="shared" si="75"/>
        <v>Vehicle Damage</v>
      </c>
      <c r="T822" t="str">
        <f t="shared" si="76"/>
        <v>Within SLA</v>
      </c>
      <c r="U822">
        <f t="shared" si="77"/>
        <v>0</v>
      </c>
    </row>
    <row r="823" spans="1:21" x14ac:dyDescent="0.3">
      <c r="A823" t="s">
        <v>2283</v>
      </c>
      <c r="B823" t="s">
        <v>2284</v>
      </c>
      <c r="C823" t="s">
        <v>2285</v>
      </c>
      <c r="D823" t="s">
        <v>17</v>
      </c>
      <c r="E823" t="s">
        <v>74</v>
      </c>
      <c r="F823">
        <v>38948.85</v>
      </c>
      <c r="G823" s="1">
        <v>45741</v>
      </c>
      <c r="H823" s="1">
        <v>45745</v>
      </c>
      <c r="I823" t="s">
        <v>19</v>
      </c>
      <c r="J823">
        <v>4</v>
      </c>
      <c r="K823">
        <v>10</v>
      </c>
      <c r="L823" t="s">
        <v>404</v>
      </c>
      <c r="M823" t="s">
        <v>21</v>
      </c>
      <c r="N823" t="s">
        <v>30</v>
      </c>
      <c r="O823">
        <f t="shared" si="72"/>
        <v>1</v>
      </c>
      <c r="P823" t="str">
        <f t="shared" si="73"/>
        <v>Valid</v>
      </c>
      <c r="Q823" t="str">
        <f>_xlfn.XLOOKUP(B823,Customers!$A:$A,Customers!$C:$C,"Not Found")</f>
        <v>West</v>
      </c>
      <c r="R823" t="str">
        <f t="shared" si="74"/>
        <v>East</v>
      </c>
      <c r="S823" t="str">
        <f t="shared" si="75"/>
        <v>Accident</v>
      </c>
      <c r="T823" t="str">
        <f t="shared" si="76"/>
        <v>Within SLA</v>
      </c>
      <c r="U823">
        <f t="shared" si="77"/>
        <v>0</v>
      </c>
    </row>
    <row r="824" spans="1:21" x14ac:dyDescent="0.3">
      <c r="A824" t="s">
        <v>2286</v>
      </c>
      <c r="B824" t="s">
        <v>768</v>
      </c>
      <c r="C824" t="s">
        <v>769</v>
      </c>
      <c r="D824" t="s">
        <v>238</v>
      </c>
      <c r="E824" t="s">
        <v>18</v>
      </c>
      <c r="F824">
        <v>61885.85</v>
      </c>
      <c r="G824" s="1">
        <v>45786</v>
      </c>
      <c r="H824" s="1">
        <v>45814</v>
      </c>
      <c r="I824" t="s">
        <v>19</v>
      </c>
      <c r="J824">
        <v>28</v>
      </c>
      <c r="K824">
        <v>10</v>
      </c>
      <c r="L824" t="s">
        <v>41</v>
      </c>
      <c r="M824" t="s">
        <v>21</v>
      </c>
      <c r="N824" t="s">
        <v>88</v>
      </c>
      <c r="O824">
        <f t="shared" si="72"/>
        <v>1</v>
      </c>
      <c r="P824" t="str">
        <f t="shared" si="73"/>
        <v>Valid</v>
      </c>
      <c r="Q824" t="str">
        <f>_xlfn.XLOOKUP(B824,Customers!$A:$A,Customers!$C:$C,"Not Found")</f>
        <v>South</v>
      </c>
      <c r="R824" t="str">
        <f t="shared" si="74"/>
        <v>South</v>
      </c>
      <c r="S824" t="str">
        <f t="shared" si="75"/>
        <v>Vehicle Damage</v>
      </c>
      <c r="T824" t="str">
        <f t="shared" si="76"/>
        <v>SLA Breach</v>
      </c>
      <c r="U824">
        <f t="shared" si="77"/>
        <v>18</v>
      </c>
    </row>
    <row r="825" spans="1:21" x14ac:dyDescent="0.3">
      <c r="A825" t="s">
        <v>2287</v>
      </c>
      <c r="B825" t="s">
        <v>2288</v>
      </c>
      <c r="C825" t="s">
        <v>2289</v>
      </c>
      <c r="D825" t="s">
        <v>17</v>
      </c>
      <c r="E825" t="s">
        <v>18</v>
      </c>
      <c r="F825">
        <v>121326.03</v>
      </c>
      <c r="G825" s="1">
        <v>45718</v>
      </c>
      <c r="H825" s="1">
        <v>45735</v>
      </c>
      <c r="I825" t="s">
        <v>47</v>
      </c>
      <c r="J825">
        <v>17</v>
      </c>
      <c r="K825">
        <v>10</v>
      </c>
      <c r="L825" t="s">
        <v>166</v>
      </c>
      <c r="M825" t="s">
        <v>21</v>
      </c>
      <c r="N825" t="s">
        <v>42</v>
      </c>
      <c r="O825">
        <f t="shared" si="72"/>
        <v>1</v>
      </c>
      <c r="P825" t="str">
        <f t="shared" si="73"/>
        <v>Valid</v>
      </c>
      <c r="Q825" t="str">
        <f>_xlfn.XLOOKUP(B825,Customers!$A:$A,Customers!$C:$C,"Not Found")</f>
        <v>East</v>
      </c>
      <c r="R825" t="str">
        <f t="shared" si="74"/>
        <v>South</v>
      </c>
      <c r="S825" t="str">
        <f t="shared" si="75"/>
        <v>Accident</v>
      </c>
      <c r="T825" t="str">
        <f t="shared" si="76"/>
        <v>SLA Breach</v>
      </c>
      <c r="U825">
        <f t="shared" si="77"/>
        <v>7</v>
      </c>
    </row>
    <row r="826" spans="1:21" x14ac:dyDescent="0.3">
      <c r="A826" t="s">
        <v>2290</v>
      </c>
      <c r="B826" t="s">
        <v>1222</v>
      </c>
      <c r="C826" t="s">
        <v>1223</v>
      </c>
      <c r="D826" t="s">
        <v>26</v>
      </c>
      <c r="E826" t="s">
        <v>74</v>
      </c>
      <c r="F826">
        <v>240763.12</v>
      </c>
      <c r="G826" s="1">
        <v>45684</v>
      </c>
      <c r="H826" s="1">
        <v>45699</v>
      </c>
      <c r="I826" t="s">
        <v>19</v>
      </c>
      <c r="J826">
        <v>15</v>
      </c>
      <c r="K826">
        <v>20</v>
      </c>
      <c r="L826" t="s">
        <v>813</v>
      </c>
      <c r="M826" t="s">
        <v>29</v>
      </c>
      <c r="N826" t="s">
        <v>30</v>
      </c>
      <c r="O826">
        <f t="shared" si="72"/>
        <v>1</v>
      </c>
      <c r="P826" t="str">
        <f t="shared" si="73"/>
        <v>Valid</v>
      </c>
      <c r="Q826" t="str">
        <f>_xlfn.XLOOKUP(B826,Customers!$A:$A,Customers!$C:$C,"Not Found")</f>
        <v>North</v>
      </c>
      <c r="R826" t="str">
        <f t="shared" si="74"/>
        <v>East</v>
      </c>
      <c r="S826" t="str">
        <f t="shared" si="75"/>
        <v>Disability</v>
      </c>
      <c r="T826" t="str">
        <f t="shared" si="76"/>
        <v>Within SLA</v>
      </c>
      <c r="U826">
        <f t="shared" si="77"/>
        <v>0</v>
      </c>
    </row>
    <row r="827" spans="1:21" x14ac:dyDescent="0.3">
      <c r="A827" t="s">
        <v>2291</v>
      </c>
      <c r="B827" t="s">
        <v>2292</v>
      </c>
      <c r="C827" t="s">
        <v>2293</v>
      </c>
      <c r="D827" t="s">
        <v>154</v>
      </c>
      <c r="E827" t="s">
        <v>18</v>
      </c>
      <c r="F827">
        <v>77295.88</v>
      </c>
      <c r="G827" s="1">
        <v>45704</v>
      </c>
      <c r="I827" t="s">
        <v>64</v>
      </c>
      <c r="J827">
        <v>7</v>
      </c>
      <c r="K827">
        <v>10</v>
      </c>
      <c r="L827" t="s">
        <v>681</v>
      </c>
      <c r="M827" t="s">
        <v>21</v>
      </c>
      <c r="N827" t="s">
        <v>22</v>
      </c>
      <c r="O827">
        <f t="shared" si="72"/>
        <v>1</v>
      </c>
      <c r="P827" t="str">
        <f t="shared" si="73"/>
        <v>Valid</v>
      </c>
      <c r="Q827" t="str">
        <f>_xlfn.XLOOKUP(B827,Customers!$A:$A,Customers!$C:$C,"Not Found")</f>
        <v>Central</v>
      </c>
      <c r="R827" t="str">
        <f t="shared" si="74"/>
        <v>South</v>
      </c>
      <c r="S827" t="str">
        <f t="shared" si="75"/>
        <v>Vehicle Damage</v>
      </c>
      <c r="T827" t="str">
        <f t="shared" si="76"/>
        <v>Within SLA</v>
      </c>
      <c r="U827">
        <f t="shared" si="77"/>
        <v>0</v>
      </c>
    </row>
    <row r="828" spans="1:21" x14ac:dyDescent="0.3">
      <c r="A828" t="s">
        <v>2294</v>
      </c>
      <c r="B828" t="s">
        <v>2295</v>
      </c>
      <c r="C828" t="s">
        <v>2296</v>
      </c>
      <c r="D828" t="s">
        <v>154</v>
      </c>
      <c r="E828" t="s">
        <v>74</v>
      </c>
      <c r="F828">
        <v>90628.53</v>
      </c>
      <c r="G828" s="1">
        <v>45876</v>
      </c>
      <c r="H828" s="1">
        <v>45904</v>
      </c>
      <c r="I828" t="s">
        <v>19</v>
      </c>
      <c r="J828">
        <v>28</v>
      </c>
      <c r="K828">
        <v>10</v>
      </c>
      <c r="L828" t="s">
        <v>117</v>
      </c>
      <c r="M828" t="s">
        <v>21</v>
      </c>
      <c r="N828" t="s">
        <v>88</v>
      </c>
      <c r="O828">
        <f t="shared" si="72"/>
        <v>1</v>
      </c>
      <c r="P828" t="str">
        <f t="shared" si="73"/>
        <v>Valid</v>
      </c>
      <c r="Q828" t="str">
        <f>_xlfn.XLOOKUP(B828,Customers!$A:$A,Customers!$C:$C,"Not Found")</f>
        <v>South</v>
      </c>
      <c r="R828" t="str">
        <f t="shared" si="74"/>
        <v>East</v>
      </c>
      <c r="S828" t="str">
        <f t="shared" si="75"/>
        <v>Vehicle Damage</v>
      </c>
      <c r="T828" t="str">
        <f t="shared" si="76"/>
        <v>SLA Breach</v>
      </c>
      <c r="U828">
        <f t="shared" si="77"/>
        <v>18</v>
      </c>
    </row>
    <row r="829" spans="1:21" x14ac:dyDescent="0.3">
      <c r="A829" t="s">
        <v>2297</v>
      </c>
      <c r="B829" t="s">
        <v>2298</v>
      </c>
      <c r="C829" t="s">
        <v>2299</v>
      </c>
      <c r="D829" t="s">
        <v>17</v>
      </c>
      <c r="E829" t="s">
        <v>74</v>
      </c>
      <c r="F829">
        <v>263375.8</v>
      </c>
      <c r="G829" s="1">
        <v>45698</v>
      </c>
      <c r="H829" s="1">
        <v>45719</v>
      </c>
      <c r="I829" t="s">
        <v>19</v>
      </c>
      <c r="J829">
        <v>21</v>
      </c>
      <c r="K829">
        <v>10</v>
      </c>
      <c r="L829" t="s">
        <v>60</v>
      </c>
      <c r="M829" t="s">
        <v>21</v>
      </c>
      <c r="N829" t="s">
        <v>30</v>
      </c>
      <c r="O829">
        <f t="shared" si="72"/>
        <v>1</v>
      </c>
      <c r="P829" t="str">
        <f t="shared" si="73"/>
        <v>Valid</v>
      </c>
      <c r="Q829" t="str">
        <f>_xlfn.XLOOKUP(B829,Customers!$A:$A,Customers!$C:$C,"Not Found")</f>
        <v>West</v>
      </c>
      <c r="R829" t="str">
        <f t="shared" si="74"/>
        <v>East</v>
      </c>
      <c r="S829" t="str">
        <f t="shared" si="75"/>
        <v>Accident</v>
      </c>
      <c r="T829" t="str">
        <f t="shared" si="76"/>
        <v>SLA Breach</v>
      </c>
      <c r="U829">
        <f t="shared" si="77"/>
        <v>11</v>
      </c>
    </row>
    <row r="830" spans="1:21" x14ac:dyDescent="0.3">
      <c r="A830" t="s">
        <v>2300</v>
      </c>
      <c r="B830" t="s">
        <v>1901</v>
      </c>
      <c r="C830" t="s">
        <v>2301</v>
      </c>
      <c r="D830" t="s">
        <v>34</v>
      </c>
      <c r="E830" t="s">
        <v>39</v>
      </c>
      <c r="F830">
        <v>546438.30000000005</v>
      </c>
      <c r="G830" s="1">
        <v>45669</v>
      </c>
      <c r="H830" s="1">
        <v>45707</v>
      </c>
      <c r="I830" t="s">
        <v>19</v>
      </c>
      <c r="J830">
        <v>38</v>
      </c>
      <c r="K830">
        <v>20</v>
      </c>
      <c r="L830" t="s">
        <v>83</v>
      </c>
      <c r="M830" t="s">
        <v>29</v>
      </c>
      <c r="N830" t="s">
        <v>42</v>
      </c>
      <c r="O830">
        <f t="shared" si="72"/>
        <v>1</v>
      </c>
      <c r="P830" t="str">
        <f t="shared" si="73"/>
        <v>Valid</v>
      </c>
      <c r="Q830" t="str">
        <f>_xlfn.XLOOKUP(B830,Customers!$A:$A,Customers!$C:$C,"Not Found")</f>
        <v>West</v>
      </c>
      <c r="R830" t="str">
        <f t="shared" si="74"/>
        <v>North</v>
      </c>
      <c r="S830" t="str">
        <f t="shared" si="75"/>
        <v>Death Benefit</v>
      </c>
      <c r="T830" t="str">
        <f t="shared" si="76"/>
        <v>SLA Breach</v>
      </c>
      <c r="U830">
        <f t="shared" si="77"/>
        <v>18</v>
      </c>
    </row>
    <row r="831" spans="1:21" x14ac:dyDescent="0.3">
      <c r="A831" t="s">
        <v>2302</v>
      </c>
      <c r="B831" t="s">
        <v>1222</v>
      </c>
      <c r="C831" t="s">
        <v>1223</v>
      </c>
      <c r="D831" t="s">
        <v>34</v>
      </c>
      <c r="E831" t="s">
        <v>39</v>
      </c>
      <c r="F831">
        <v>170121.68</v>
      </c>
      <c r="G831" s="1">
        <v>45895</v>
      </c>
      <c r="I831" t="s">
        <v>40</v>
      </c>
      <c r="J831">
        <v>38</v>
      </c>
      <c r="K831">
        <v>20</v>
      </c>
      <c r="L831" t="s">
        <v>345</v>
      </c>
      <c r="M831" t="s">
        <v>29</v>
      </c>
      <c r="N831" t="s">
        <v>88</v>
      </c>
      <c r="O831">
        <f t="shared" si="72"/>
        <v>1</v>
      </c>
      <c r="P831" t="str">
        <f t="shared" si="73"/>
        <v>Valid</v>
      </c>
      <c r="Q831" t="str">
        <f>_xlfn.XLOOKUP(B831,Customers!$A:$A,Customers!$C:$C,"Not Found")</f>
        <v>North</v>
      </c>
      <c r="R831" t="str">
        <f t="shared" si="74"/>
        <v>North</v>
      </c>
      <c r="S831" t="str">
        <f t="shared" si="75"/>
        <v>Death Benefit</v>
      </c>
      <c r="T831" t="str">
        <f t="shared" si="76"/>
        <v>SLA Breach</v>
      </c>
      <c r="U831">
        <f t="shared" si="77"/>
        <v>18</v>
      </c>
    </row>
    <row r="832" spans="1:21" x14ac:dyDescent="0.3">
      <c r="A832" t="s">
        <v>2303</v>
      </c>
      <c r="B832" t="s">
        <v>2304</v>
      </c>
      <c r="C832" t="s">
        <v>2305</v>
      </c>
      <c r="D832" t="s">
        <v>154</v>
      </c>
      <c r="E832" t="s">
        <v>74</v>
      </c>
      <c r="F832">
        <v>15644.18</v>
      </c>
      <c r="G832" s="1">
        <v>45813</v>
      </c>
      <c r="H832" s="1">
        <v>45824</v>
      </c>
      <c r="I832" t="s">
        <v>47</v>
      </c>
      <c r="J832">
        <v>11</v>
      </c>
      <c r="K832">
        <v>10</v>
      </c>
      <c r="L832" t="s">
        <v>300</v>
      </c>
      <c r="M832" t="s">
        <v>21</v>
      </c>
      <c r="N832" t="s">
        <v>30</v>
      </c>
      <c r="O832">
        <f t="shared" si="72"/>
        <v>1</v>
      </c>
      <c r="P832" t="str">
        <f t="shared" si="73"/>
        <v>Valid</v>
      </c>
      <c r="Q832" t="str">
        <f>_xlfn.XLOOKUP(B832,Customers!$A:$A,Customers!$C:$C,"Not Found")</f>
        <v>South</v>
      </c>
      <c r="R832" t="str">
        <f t="shared" si="74"/>
        <v>East</v>
      </c>
      <c r="S832" t="str">
        <f t="shared" si="75"/>
        <v>Vehicle Damage</v>
      </c>
      <c r="T832" t="str">
        <f t="shared" si="76"/>
        <v>SLA Breach</v>
      </c>
      <c r="U832">
        <f t="shared" si="77"/>
        <v>1</v>
      </c>
    </row>
    <row r="833" spans="1:21" x14ac:dyDescent="0.3">
      <c r="A833" t="s">
        <v>2306</v>
      </c>
      <c r="B833" t="s">
        <v>2307</v>
      </c>
      <c r="C833" t="s">
        <v>2308</v>
      </c>
      <c r="D833" t="s">
        <v>46</v>
      </c>
      <c r="E833" t="s">
        <v>39</v>
      </c>
      <c r="F833">
        <v>71674.41</v>
      </c>
      <c r="G833" s="1">
        <v>45968</v>
      </c>
      <c r="H833" s="1">
        <v>45984</v>
      </c>
      <c r="I833" t="s">
        <v>47</v>
      </c>
      <c r="J833">
        <v>16</v>
      </c>
      <c r="K833">
        <v>10</v>
      </c>
      <c r="L833" t="s">
        <v>83</v>
      </c>
      <c r="M833" t="s">
        <v>21</v>
      </c>
      <c r="N833" t="s">
        <v>30</v>
      </c>
      <c r="O833">
        <f t="shared" si="72"/>
        <v>1</v>
      </c>
      <c r="P833" t="str">
        <f t="shared" si="73"/>
        <v>Valid</v>
      </c>
      <c r="Q833" t="str">
        <f>_xlfn.XLOOKUP(B833,Customers!$A:$A,Customers!$C:$C,"Not Found")</f>
        <v>West</v>
      </c>
      <c r="R833" t="str">
        <f t="shared" si="74"/>
        <v>North</v>
      </c>
      <c r="S833" t="str">
        <f t="shared" si="75"/>
        <v>Theft</v>
      </c>
      <c r="T833" t="str">
        <f t="shared" si="76"/>
        <v>SLA Breach</v>
      </c>
      <c r="U833">
        <f t="shared" si="77"/>
        <v>6</v>
      </c>
    </row>
    <row r="834" spans="1:21" x14ac:dyDescent="0.3">
      <c r="A834" t="s">
        <v>2309</v>
      </c>
      <c r="B834" t="s">
        <v>556</v>
      </c>
      <c r="C834" t="s">
        <v>2310</v>
      </c>
      <c r="D834" t="s">
        <v>182</v>
      </c>
      <c r="E834" t="s">
        <v>27</v>
      </c>
      <c r="F834">
        <v>18969.86</v>
      </c>
      <c r="G834" s="1">
        <v>45786</v>
      </c>
      <c r="H834" s="1">
        <v>45789</v>
      </c>
      <c r="I834" t="s">
        <v>19</v>
      </c>
      <c r="J834">
        <v>3</v>
      </c>
      <c r="K834">
        <v>7</v>
      </c>
      <c r="L834" t="s">
        <v>35</v>
      </c>
      <c r="M834" t="s">
        <v>94</v>
      </c>
      <c r="N834" t="s">
        <v>30</v>
      </c>
      <c r="O834">
        <f t="shared" ref="O834:O897" si="78">COUNTIF($A:$A,A834)</f>
        <v>1</v>
      </c>
      <c r="P834" t="str">
        <f t="shared" ref="P834:P897" si="79">IF(F834="","Missing Amount","Valid")</f>
        <v>Valid</v>
      </c>
      <c r="Q834" t="str">
        <f>_xlfn.XLOOKUP(B834,Customers!$A:$A,Customers!$C:$C,"Not Found")</f>
        <v>North</v>
      </c>
      <c r="R834" t="str">
        <f t="shared" ref="R834:R897" si="80">IF(E834="",Q834,E834)</f>
        <v>West</v>
      </c>
      <c r="S834" t="str">
        <f t="shared" ref="S834:S897" si="81">IF(D834="Hospitalisation","Hospitalization",IF(D834="Medical Emerg.","Medical Emergency",IF(D834="Property dmg","Property Damage",IF(D834="Vehicle dmg","Vehicle Damage",D834))))</f>
        <v>Trip Cancellation</v>
      </c>
      <c r="T834" t="str">
        <f t="shared" ref="T834:T897" si="82">IF(J834&gt;K834,"SLA Breach","Within SLA")</f>
        <v>Within SLA</v>
      </c>
      <c r="U834">
        <f t="shared" ref="U834:U897" si="83">IF(J834&gt;K834,J834-K834,0)</f>
        <v>0</v>
      </c>
    </row>
    <row r="835" spans="1:21" x14ac:dyDescent="0.3">
      <c r="A835" t="s">
        <v>2311</v>
      </c>
      <c r="B835" t="s">
        <v>841</v>
      </c>
      <c r="C835" t="s">
        <v>2312</v>
      </c>
      <c r="D835" t="s">
        <v>46</v>
      </c>
      <c r="E835" t="s">
        <v>173</v>
      </c>
      <c r="F835">
        <v>47400.18</v>
      </c>
      <c r="G835" s="1">
        <v>45785</v>
      </c>
      <c r="I835" t="s">
        <v>40</v>
      </c>
      <c r="J835">
        <v>12</v>
      </c>
      <c r="K835">
        <v>10</v>
      </c>
      <c r="L835" t="s">
        <v>252</v>
      </c>
      <c r="M835" t="s">
        <v>21</v>
      </c>
      <c r="N835" t="s">
        <v>22</v>
      </c>
      <c r="O835">
        <f t="shared" si="78"/>
        <v>1</v>
      </c>
      <c r="P835" t="str">
        <f t="shared" si="79"/>
        <v>Valid</v>
      </c>
      <c r="Q835" t="str">
        <f>_xlfn.XLOOKUP(B835,Customers!$A:$A,Customers!$C:$C,"Not Found")</f>
        <v>North</v>
      </c>
      <c r="R835" t="str">
        <f t="shared" si="80"/>
        <v>Central</v>
      </c>
      <c r="S835" t="str">
        <f t="shared" si="81"/>
        <v>Theft</v>
      </c>
      <c r="T835" t="str">
        <f t="shared" si="82"/>
        <v>SLA Breach</v>
      </c>
      <c r="U835">
        <f t="shared" si="83"/>
        <v>2</v>
      </c>
    </row>
    <row r="836" spans="1:21" x14ac:dyDescent="0.3">
      <c r="A836" t="s">
        <v>2313</v>
      </c>
      <c r="B836" t="s">
        <v>2314</v>
      </c>
      <c r="C836" t="s">
        <v>2315</v>
      </c>
      <c r="D836" t="s">
        <v>46</v>
      </c>
      <c r="E836" t="s">
        <v>27</v>
      </c>
      <c r="F836">
        <v>34021.47</v>
      </c>
      <c r="G836" s="1">
        <v>45674</v>
      </c>
      <c r="H836" s="1">
        <v>45675</v>
      </c>
      <c r="I836" t="s">
        <v>19</v>
      </c>
      <c r="J836">
        <v>1</v>
      </c>
      <c r="K836">
        <v>10</v>
      </c>
      <c r="L836" t="s">
        <v>404</v>
      </c>
      <c r="M836" t="s">
        <v>21</v>
      </c>
      <c r="N836" t="s">
        <v>30</v>
      </c>
      <c r="O836">
        <f t="shared" si="78"/>
        <v>1</v>
      </c>
      <c r="P836" t="str">
        <f t="shared" si="79"/>
        <v>Valid</v>
      </c>
      <c r="Q836" t="str">
        <f>_xlfn.XLOOKUP(B836,Customers!$A:$A,Customers!$C:$C,"Not Found")</f>
        <v>Central</v>
      </c>
      <c r="R836" t="str">
        <f t="shared" si="80"/>
        <v>West</v>
      </c>
      <c r="S836" t="str">
        <f t="shared" si="81"/>
        <v>Theft</v>
      </c>
      <c r="T836" t="str">
        <f t="shared" si="82"/>
        <v>Within SLA</v>
      </c>
      <c r="U836">
        <f t="shared" si="83"/>
        <v>0</v>
      </c>
    </row>
    <row r="837" spans="1:21" x14ac:dyDescent="0.3">
      <c r="A837" t="s">
        <v>2316</v>
      </c>
      <c r="B837" t="s">
        <v>2317</v>
      </c>
      <c r="C837" t="s">
        <v>2318</v>
      </c>
      <c r="D837" t="s">
        <v>111</v>
      </c>
      <c r="E837" t="s">
        <v>18</v>
      </c>
      <c r="F837">
        <v>79206.570000000007</v>
      </c>
      <c r="G837" s="1">
        <v>45693</v>
      </c>
      <c r="H837" s="1">
        <v>45697</v>
      </c>
      <c r="I837" t="s">
        <v>19</v>
      </c>
      <c r="J837">
        <v>4</v>
      </c>
      <c r="K837">
        <v>12</v>
      </c>
      <c r="L837" t="s">
        <v>28</v>
      </c>
      <c r="M837" t="s">
        <v>49</v>
      </c>
      <c r="N837" t="s">
        <v>30</v>
      </c>
      <c r="O837">
        <f t="shared" si="78"/>
        <v>1</v>
      </c>
      <c r="P837" t="str">
        <f t="shared" si="79"/>
        <v>Valid</v>
      </c>
      <c r="Q837" t="str">
        <f>_xlfn.XLOOKUP(B837,Customers!$A:$A,Customers!$C:$C,"Not Found")</f>
        <v>South</v>
      </c>
      <c r="R837" t="str">
        <f t="shared" si="80"/>
        <v>South</v>
      </c>
      <c r="S837" t="str">
        <f t="shared" si="81"/>
        <v>Fire</v>
      </c>
      <c r="T837" t="str">
        <f t="shared" si="82"/>
        <v>Within SLA</v>
      </c>
      <c r="U837">
        <f t="shared" si="83"/>
        <v>0</v>
      </c>
    </row>
    <row r="838" spans="1:21" x14ac:dyDescent="0.3">
      <c r="A838" t="s">
        <v>2319</v>
      </c>
      <c r="B838" t="s">
        <v>448</v>
      </c>
      <c r="C838" t="s">
        <v>2320</v>
      </c>
      <c r="D838" t="s">
        <v>216</v>
      </c>
      <c r="E838" t="s">
        <v>74</v>
      </c>
      <c r="F838">
        <v>60416.06</v>
      </c>
      <c r="G838" s="1">
        <v>45938</v>
      </c>
      <c r="H838" s="1">
        <v>45958</v>
      </c>
      <c r="I838" t="s">
        <v>19</v>
      </c>
      <c r="J838">
        <v>20</v>
      </c>
      <c r="K838">
        <v>15</v>
      </c>
      <c r="L838" t="s">
        <v>296</v>
      </c>
      <c r="M838" t="s">
        <v>55</v>
      </c>
      <c r="N838" t="s">
        <v>42</v>
      </c>
      <c r="O838">
        <f t="shared" si="78"/>
        <v>1</v>
      </c>
      <c r="P838" t="str">
        <f t="shared" si="79"/>
        <v>Valid</v>
      </c>
      <c r="Q838" t="str">
        <f>_xlfn.XLOOKUP(B838,Customers!$A:$A,Customers!$C:$C,"Not Found")</f>
        <v>East</v>
      </c>
      <c r="R838" t="str">
        <f t="shared" si="80"/>
        <v>East</v>
      </c>
      <c r="S838" t="str">
        <f t="shared" si="81"/>
        <v>Outpatient</v>
      </c>
      <c r="T838" t="str">
        <f t="shared" si="82"/>
        <v>SLA Breach</v>
      </c>
      <c r="U838">
        <f t="shared" si="83"/>
        <v>5</v>
      </c>
    </row>
    <row r="839" spans="1:21" x14ac:dyDescent="0.3">
      <c r="A839" t="s">
        <v>2321</v>
      </c>
      <c r="B839" t="s">
        <v>77</v>
      </c>
      <c r="C839" t="s">
        <v>2322</v>
      </c>
      <c r="D839" t="s">
        <v>17</v>
      </c>
      <c r="E839" t="s">
        <v>27</v>
      </c>
      <c r="F839">
        <v>60291.07</v>
      </c>
      <c r="G839" s="1">
        <v>45731</v>
      </c>
      <c r="H839" s="1">
        <v>45739</v>
      </c>
      <c r="I839" t="s">
        <v>19</v>
      </c>
      <c r="J839">
        <v>8</v>
      </c>
      <c r="K839">
        <v>10</v>
      </c>
      <c r="L839" t="s">
        <v>404</v>
      </c>
      <c r="M839" t="s">
        <v>21</v>
      </c>
      <c r="N839" t="s">
        <v>30</v>
      </c>
      <c r="O839">
        <f t="shared" si="78"/>
        <v>1</v>
      </c>
      <c r="P839" t="str">
        <f t="shared" si="79"/>
        <v>Valid</v>
      </c>
      <c r="Q839" t="str">
        <f>_xlfn.XLOOKUP(B839,Customers!$A:$A,Customers!$C:$C,"Not Found")</f>
        <v>West</v>
      </c>
      <c r="R839" t="str">
        <f t="shared" si="80"/>
        <v>West</v>
      </c>
      <c r="S839" t="str">
        <f t="shared" si="81"/>
        <v>Accident</v>
      </c>
      <c r="T839" t="str">
        <f t="shared" si="82"/>
        <v>Within SLA</v>
      </c>
      <c r="U839">
        <f t="shared" si="83"/>
        <v>0</v>
      </c>
    </row>
    <row r="840" spans="1:21" x14ac:dyDescent="0.3">
      <c r="A840" t="s">
        <v>2323</v>
      </c>
      <c r="B840" t="s">
        <v>2324</v>
      </c>
      <c r="C840" t="s">
        <v>2325</v>
      </c>
      <c r="D840" t="s">
        <v>46</v>
      </c>
      <c r="E840" t="s">
        <v>27</v>
      </c>
      <c r="F840">
        <v>41975.78</v>
      </c>
      <c r="G840" s="1">
        <v>45682</v>
      </c>
      <c r="H840" s="1">
        <v>45691</v>
      </c>
      <c r="I840" t="s">
        <v>47</v>
      </c>
      <c r="J840">
        <v>9</v>
      </c>
      <c r="K840">
        <v>10</v>
      </c>
      <c r="L840" t="s">
        <v>65</v>
      </c>
      <c r="M840" t="s">
        <v>21</v>
      </c>
      <c r="N840" t="s">
        <v>30</v>
      </c>
      <c r="O840">
        <f t="shared" si="78"/>
        <v>1</v>
      </c>
      <c r="P840" t="str">
        <f t="shared" si="79"/>
        <v>Valid</v>
      </c>
      <c r="Q840" t="str">
        <f>_xlfn.XLOOKUP(B840,Customers!$A:$A,Customers!$C:$C,"Not Found")</f>
        <v>Central</v>
      </c>
      <c r="R840" t="str">
        <f t="shared" si="80"/>
        <v>West</v>
      </c>
      <c r="S840" t="str">
        <f t="shared" si="81"/>
        <v>Theft</v>
      </c>
      <c r="T840" t="str">
        <f t="shared" si="82"/>
        <v>Within SLA</v>
      </c>
      <c r="U840">
        <f t="shared" si="83"/>
        <v>0</v>
      </c>
    </row>
    <row r="841" spans="1:21" x14ac:dyDescent="0.3">
      <c r="A841" t="s">
        <v>2326</v>
      </c>
      <c r="B841" t="s">
        <v>1036</v>
      </c>
      <c r="C841" t="s">
        <v>1037</v>
      </c>
      <c r="D841" t="s">
        <v>154</v>
      </c>
      <c r="E841" t="s">
        <v>173</v>
      </c>
      <c r="F841">
        <v>40782.76</v>
      </c>
      <c r="G841" s="1">
        <v>45907</v>
      </c>
      <c r="H841" s="1">
        <v>45923</v>
      </c>
      <c r="I841" t="s">
        <v>19</v>
      </c>
      <c r="J841">
        <v>16</v>
      </c>
      <c r="K841">
        <v>10</v>
      </c>
      <c r="L841" t="s">
        <v>341</v>
      </c>
      <c r="M841" t="s">
        <v>21</v>
      </c>
      <c r="N841" t="s">
        <v>30</v>
      </c>
      <c r="O841">
        <f t="shared" si="78"/>
        <v>1</v>
      </c>
      <c r="P841" t="str">
        <f t="shared" si="79"/>
        <v>Valid</v>
      </c>
      <c r="Q841" t="str">
        <f>_xlfn.XLOOKUP(B841,Customers!$A:$A,Customers!$C:$C,"Not Found")</f>
        <v>West</v>
      </c>
      <c r="R841" t="str">
        <f t="shared" si="80"/>
        <v>Central</v>
      </c>
      <c r="S841" t="str">
        <f t="shared" si="81"/>
        <v>Vehicle Damage</v>
      </c>
      <c r="T841" t="str">
        <f t="shared" si="82"/>
        <v>SLA Breach</v>
      </c>
      <c r="U841">
        <f t="shared" si="83"/>
        <v>6</v>
      </c>
    </row>
    <row r="842" spans="1:21" x14ac:dyDescent="0.3">
      <c r="A842" t="s">
        <v>2327</v>
      </c>
      <c r="B842" t="s">
        <v>2328</v>
      </c>
      <c r="C842" t="s">
        <v>2329</v>
      </c>
      <c r="D842" t="s">
        <v>46</v>
      </c>
      <c r="E842" t="s">
        <v>74</v>
      </c>
      <c r="F842">
        <v>155243.04999999999</v>
      </c>
      <c r="G842" s="1">
        <v>45991</v>
      </c>
      <c r="H842" s="1">
        <v>46001</v>
      </c>
      <c r="I842" t="s">
        <v>19</v>
      </c>
      <c r="J842">
        <v>10</v>
      </c>
      <c r="K842">
        <v>12</v>
      </c>
      <c r="L842" t="s">
        <v>136</v>
      </c>
      <c r="M842" t="s">
        <v>49</v>
      </c>
      <c r="N842" t="s">
        <v>30</v>
      </c>
      <c r="O842">
        <f t="shared" si="78"/>
        <v>1</v>
      </c>
      <c r="P842" t="str">
        <f t="shared" si="79"/>
        <v>Valid</v>
      </c>
      <c r="Q842" t="str">
        <f>_xlfn.XLOOKUP(B842,Customers!$A:$A,Customers!$C:$C,"Not Found")</f>
        <v>Central</v>
      </c>
      <c r="R842" t="str">
        <f t="shared" si="80"/>
        <v>East</v>
      </c>
      <c r="S842" t="str">
        <f t="shared" si="81"/>
        <v>Theft</v>
      </c>
      <c r="T842" t="str">
        <f t="shared" si="82"/>
        <v>Within SLA</v>
      </c>
      <c r="U842">
        <f t="shared" si="83"/>
        <v>0</v>
      </c>
    </row>
    <row r="843" spans="1:21" x14ac:dyDescent="0.3">
      <c r="A843" t="s">
        <v>2330</v>
      </c>
      <c r="B843" t="s">
        <v>1604</v>
      </c>
      <c r="C843" t="s">
        <v>1605</v>
      </c>
      <c r="D843" t="s">
        <v>53</v>
      </c>
      <c r="E843" t="s">
        <v>18</v>
      </c>
      <c r="F843">
        <v>84859.16</v>
      </c>
      <c r="G843" s="1">
        <v>45774</v>
      </c>
      <c r="H843" s="1">
        <v>45777</v>
      </c>
      <c r="I843" t="s">
        <v>19</v>
      </c>
      <c r="J843">
        <v>3</v>
      </c>
      <c r="K843">
        <v>15</v>
      </c>
      <c r="L843" t="s">
        <v>98</v>
      </c>
      <c r="M843" t="s">
        <v>55</v>
      </c>
      <c r="N843" t="s">
        <v>22</v>
      </c>
      <c r="O843">
        <f t="shared" si="78"/>
        <v>1</v>
      </c>
      <c r="P843" t="str">
        <f t="shared" si="79"/>
        <v>Valid</v>
      </c>
      <c r="Q843" t="str">
        <f>_xlfn.XLOOKUP(B843,Customers!$A:$A,Customers!$C:$C,"Not Found")</f>
        <v>East</v>
      </c>
      <c r="R843" t="str">
        <f t="shared" si="80"/>
        <v>South</v>
      </c>
      <c r="S843" t="str">
        <f t="shared" si="81"/>
        <v>Hospitalization</v>
      </c>
      <c r="T843" t="str">
        <f t="shared" si="82"/>
        <v>Within SLA</v>
      </c>
      <c r="U843">
        <f t="shared" si="83"/>
        <v>0</v>
      </c>
    </row>
    <row r="844" spans="1:21" x14ac:dyDescent="0.3">
      <c r="A844" t="s">
        <v>2331</v>
      </c>
      <c r="B844" t="s">
        <v>2332</v>
      </c>
      <c r="C844" t="s">
        <v>2333</v>
      </c>
      <c r="D844" t="s">
        <v>216</v>
      </c>
      <c r="E844" t="s">
        <v>18</v>
      </c>
      <c r="F844">
        <v>85247.43</v>
      </c>
      <c r="G844" s="1">
        <v>45786</v>
      </c>
      <c r="H844" s="1">
        <v>45795</v>
      </c>
      <c r="I844" t="s">
        <v>19</v>
      </c>
      <c r="J844">
        <v>9</v>
      </c>
      <c r="K844">
        <v>15</v>
      </c>
      <c r="L844" t="s">
        <v>28</v>
      </c>
      <c r="M844" t="s">
        <v>55</v>
      </c>
      <c r="N844" t="s">
        <v>30</v>
      </c>
      <c r="O844">
        <f t="shared" si="78"/>
        <v>1</v>
      </c>
      <c r="P844" t="str">
        <f t="shared" si="79"/>
        <v>Valid</v>
      </c>
      <c r="Q844" t="str">
        <f>_xlfn.XLOOKUP(B844,Customers!$A:$A,Customers!$C:$C,"Not Found")</f>
        <v>Central</v>
      </c>
      <c r="R844" t="str">
        <f t="shared" si="80"/>
        <v>South</v>
      </c>
      <c r="S844" t="str">
        <f t="shared" si="81"/>
        <v>Outpatient</v>
      </c>
      <c r="T844" t="str">
        <f t="shared" si="82"/>
        <v>Within SLA</v>
      </c>
      <c r="U844">
        <f t="shared" si="83"/>
        <v>0</v>
      </c>
    </row>
    <row r="845" spans="1:21" x14ac:dyDescent="0.3">
      <c r="A845" t="s">
        <v>2334</v>
      </c>
      <c r="B845" t="s">
        <v>2335</v>
      </c>
      <c r="C845" t="s">
        <v>2336</v>
      </c>
      <c r="D845" t="s">
        <v>238</v>
      </c>
      <c r="E845" t="s">
        <v>173</v>
      </c>
      <c r="F845">
        <v>62946.49</v>
      </c>
      <c r="G845" s="1">
        <v>45879</v>
      </c>
      <c r="H845" s="1">
        <v>45888</v>
      </c>
      <c r="I845" t="s">
        <v>19</v>
      </c>
      <c r="J845">
        <v>9</v>
      </c>
      <c r="K845">
        <v>10</v>
      </c>
      <c r="L845" t="s">
        <v>610</v>
      </c>
      <c r="M845" t="s">
        <v>21</v>
      </c>
      <c r="N845" t="s">
        <v>30</v>
      </c>
      <c r="O845">
        <f t="shared" si="78"/>
        <v>1</v>
      </c>
      <c r="P845" t="str">
        <f t="shared" si="79"/>
        <v>Valid</v>
      </c>
      <c r="Q845" t="str">
        <f>_xlfn.XLOOKUP(B845,Customers!$A:$A,Customers!$C:$C,"Not Found")</f>
        <v>East</v>
      </c>
      <c r="R845" t="str">
        <f t="shared" si="80"/>
        <v>Central</v>
      </c>
      <c r="S845" t="str">
        <f t="shared" si="81"/>
        <v>Vehicle Damage</v>
      </c>
      <c r="T845" t="str">
        <f t="shared" si="82"/>
        <v>Within SLA</v>
      </c>
      <c r="U845">
        <f t="shared" si="83"/>
        <v>0</v>
      </c>
    </row>
    <row r="846" spans="1:21" x14ac:dyDescent="0.3">
      <c r="A846" t="s">
        <v>2337</v>
      </c>
      <c r="B846" t="s">
        <v>2098</v>
      </c>
      <c r="C846" t="s">
        <v>2099</v>
      </c>
      <c r="D846" t="s">
        <v>102</v>
      </c>
      <c r="E846" t="s">
        <v>27</v>
      </c>
      <c r="F846">
        <v>167670.94</v>
      </c>
      <c r="G846" s="1">
        <v>45694</v>
      </c>
      <c r="I846" t="s">
        <v>64</v>
      </c>
      <c r="J846">
        <v>17</v>
      </c>
      <c r="K846">
        <v>20</v>
      </c>
      <c r="L846" t="s">
        <v>296</v>
      </c>
      <c r="M846" t="s">
        <v>29</v>
      </c>
      <c r="N846" t="s">
        <v>30</v>
      </c>
      <c r="O846">
        <f t="shared" si="78"/>
        <v>1</v>
      </c>
      <c r="P846" t="str">
        <f t="shared" si="79"/>
        <v>Valid</v>
      </c>
      <c r="Q846" t="str">
        <f>_xlfn.XLOOKUP(B846,Customers!$A:$A,Customers!$C:$C,"Not Found")</f>
        <v>Central</v>
      </c>
      <c r="R846" t="str">
        <f t="shared" si="80"/>
        <v>West</v>
      </c>
      <c r="S846" t="str">
        <f t="shared" si="81"/>
        <v>Maturity</v>
      </c>
      <c r="T846" t="str">
        <f t="shared" si="82"/>
        <v>Within SLA</v>
      </c>
      <c r="U846">
        <f t="shared" si="83"/>
        <v>0</v>
      </c>
    </row>
    <row r="847" spans="1:21" x14ac:dyDescent="0.3">
      <c r="A847" t="s">
        <v>2338</v>
      </c>
      <c r="B847" t="s">
        <v>1162</v>
      </c>
      <c r="C847" t="s">
        <v>2339</v>
      </c>
      <c r="D847" t="s">
        <v>182</v>
      </c>
      <c r="E847" t="s">
        <v>173</v>
      </c>
      <c r="F847">
        <v>76334.259999999995</v>
      </c>
      <c r="G847" s="1">
        <v>45726</v>
      </c>
      <c r="H847" s="1">
        <v>45737</v>
      </c>
      <c r="I847" t="s">
        <v>19</v>
      </c>
      <c r="J847">
        <v>11</v>
      </c>
      <c r="K847">
        <v>7</v>
      </c>
      <c r="L847" t="s">
        <v>501</v>
      </c>
      <c r="M847" t="s">
        <v>94</v>
      </c>
      <c r="N847" t="s">
        <v>22</v>
      </c>
      <c r="O847">
        <f t="shared" si="78"/>
        <v>1</v>
      </c>
      <c r="P847" t="str">
        <f t="shared" si="79"/>
        <v>Valid</v>
      </c>
      <c r="Q847" t="str">
        <f>_xlfn.XLOOKUP(B847,Customers!$A:$A,Customers!$C:$C,"Not Found")</f>
        <v>Central</v>
      </c>
      <c r="R847" t="str">
        <f t="shared" si="80"/>
        <v>Central</v>
      </c>
      <c r="S847" t="str">
        <f t="shared" si="81"/>
        <v>Trip Cancellation</v>
      </c>
      <c r="T847" t="str">
        <f t="shared" si="82"/>
        <v>SLA Breach</v>
      </c>
      <c r="U847">
        <f t="shared" si="83"/>
        <v>4</v>
      </c>
    </row>
    <row r="848" spans="1:21" x14ac:dyDescent="0.3">
      <c r="A848" t="s">
        <v>2340</v>
      </c>
      <c r="B848" t="s">
        <v>1300</v>
      </c>
      <c r="C848" t="s">
        <v>1301</v>
      </c>
      <c r="D848" t="s">
        <v>216</v>
      </c>
      <c r="E848" t="s">
        <v>27</v>
      </c>
      <c r="F848">
        <v>318510.82</v>
      </c>
      <c r="G848" s="1">
        <v>45949</v>
      </c>
      <c r="H848" s="1">
        <v>45969</v>
      </c>
      <c r="I848" t="s">
        <v>19</v>
      </c>
      <c r="J848">
        <v>20</v>
      </c>
      <c r="K848">
        <v>15</v>
      </c>
      <c r="L848" t="s">
        <v>606</v>
      </c>
      <c r="M848" t="s">
        <v>55</v>
      </c>
      <c r="N848" t="s">
        <v>30</v>
      </c>
      <c r="O848">
        <f t="shared" si="78"/>
        <v>1</v>
      </c>
      <c r="P848" t="str">
        <f t="shared" si="79"/>
        <v>Valid</v>
      </c>
      <c r="Q848" t="str">
        <f>_xlfn.XLOOKUP(B848,Customers!$A:$A,Customers!$C:$C,"Not Found")</f>
        <v>Central</v>
      </c>
      <c r="R848" t="str">
        <f t="shared" si="80"/>
        <v>West</v>
      </c>
      <c r="S848" t="str">
        <f t="shared" si="81"/>
        <v>Outpatient</v>
      </c>
      <c r="T848" t="str">
        <f t="shared" si="82"/>
        <v>SLA Breach</v>
      </c>
      <c r="U848">
        <f t="shared" si="83"/>
        <v>5</v>
      </c>
    </row>
    <row r="849" spans="1:21" x14ac:dyDescent="0.3">
      <c r="A849" t="s">
        <v>2341</v>
      </c>
      <c r="B849" t="s">
        <v>2342</v>
      </c>
      <c r="C849" t="s">
        <v>2343</v>
      </c>
      <c r="D849" t="s">
        <v>53</v>
      </c>
      <c r="E849" t="s">
        <v>173</v>
      </c>
      <c r="F849">
        <v>190124.88</v>
      </c>
      <c r="G849" s="1">
        <v>45910</v>
      </c>
      <c r="H849" s="1">
        <v>45928</v>
      </c>
      <c r="I849" t="s">
        <v>19</v>
      </c>
      <c r="J849">
        <v>18</v>
      </c>
      <c r="K849">
        <v>15</v>
      </c>
      <c r="L849" t="s">
        <v>341</v>
      </c>
      <c r="M849" t="s">
        <v>55</v>
      </c>
      <c r="N849" t="s">
        <v>30</v>
      </c>
      <c r="O849">
        <f t="shared" si="78"/>
        <v>1</v>
      </c>
      <c r="P849" t="str">
        <f t="shared" si="79"/>
        <v>Valid</v>
      </c>
      <c r="Q849" t="str">
        <f>_xlfn.XLOOKUP(B849,Customers!$A:$A,Customers!$C:$C,"Not Found")</f>
        <v>Central</v>
      </c>
      <c r="R849" t="str">
        <f t="shared" si="80"/>
        <v>Central</v>
      </c>
      <c r="S849" t="str">
        <f t="shared" si="81"/>
        <v>Hospitalization</v>
      </c>
      <c r="T849" t="str">
        <f t="shared" si="82"/>
        <v>SLA Breach</v>
      </c>
      <c r="U849">
        <f t="shared" si="83"/>
        <v>3</v>
      </c>
    </row>
    <row r="850" spans="1:21" x14ac:dyDescent="0.3">
      <c r="A850" t="s">
        <v>2344</v>
      </c>
      <c r="B850" t="s">
        <v>2345</v>
      </c>
      <c r="C850" t="s">
        <v>2346</v>
      </c>
      <c r="D850" t="s">
        <v>216</v>
      </c>
      <c r="E850" t="s">
        <v>74</v>
      </c>
      <c r="F850">
        <v>27001.95</v>
      </c>
      <c r="G850" s="1">
        <v>45706</v>
      </c>
      <c r="H850" s="1">
        <v>45726</v>
      </c>
      <c r="I850" t="s">
        <v>19</v>
      </c>
      <c r="J850">
        <v>20</v>
      </c>
      <c r="K850">
        <v>15</v>
      </c>
      <c r="L850" t="s">
        <v>48</v>
      </c>
      <c r="M850" t="s">
        <v>55</v>
      </c>
      <c r="N850" t="s">
        <v>42</v>
      </c>
      <c r="O850">
        <f t="shared" si="78"/>
        <v>1</v>
      </c>
      <c r="P850" t="str">
        <f t="shared" si="79"/>
        <v>Valid</v>
      </c>
      <c r="Q850" t="str">
        <f>_xlfn.XLOOKUP(B850,Customers!$A:$A,Customers!$C:$C,"Not Found")</f>
        <v>West</v>
      </c>
      <c r="R850" t="str">
        <f t="shared" si="80"/>
        <v>East</v>
      </c>
      <c r="S850" t="str">
        <f t="shared" si="81"/>
        <v>Outpatient</v>
      </c>
      <c r="T850" t="str">
        <f t="shared" si="82"/>
        <v>SLA Breach</v>
      </c>
      <c r="U850">
        <f t="shared" si="83"/>
        <v>5</v>
      </c>
    </row>
    <row r="851" spans="1:21" x14ac:dyDescent="0.3">
      <c r="A851" t="s">
        <v>2347</v>
      </c>
      <c r="B851" t="s">
        <v>2348</v>
      </c>
      <c r="C851" t="s">
        <v>2349</v>
      </c>
      <c r="D851" t="s">
        <v>111</v>
      </c>
      <c r="E851" t="s">
        <v>173</v>
      </c>
      <c r="F851">
        <v>71551.78</v>
      </c>
      <c r="G851" s="1">
        <v>45876</v>
      </c>
      <c r="H851" s="1">
        <v>45887</v>
      </c>
      <c r="I851" t="s">
        <v>19</v>
      </c>
      <c r="J851">
        <v>11</v>
      </c>
      <c r="K851">
        <v>12</v>
      </c>
      <c r="L851" t="s">
        <v>87</v>
      </c>
      <c r="M851" t="s">
        <v>49</v>
      </c>
      <c r="N851" t="s">
        <v>30</v>
      </c>
      <c r="O851">
        <f t="shared" si="78"/>
        <v>1</v>
      </c>
      <c r="P851" t="str">
        <f t="shared" si="79"/>
        <v>Valid</v>
      </c>
      <c r="Q851" t="str">
        <f>_xlfn.XLOOKUP(B851,Customers!$A:$A,Customers!$C:$C,"Not Found")</f>
        <v>East</v>
      </c>
      <c r="R851" t="str">
        <f t="shared" si="80"/>
        <v>Central</v>
      </c>
      <c r="S851" t="str">
        <f t="shared" si="81"/>
        <v>Fire</v>
      </c>
      <c r="T851" t="str">
        <f t="shared" si="82"/>
        <v>Within SLA</v>
      </c>
      <c r="U851">
        <f t="shared" si="83"/>
        <v>0</v>
      </c>
    </row>
    <row r="852" spans="1:21" x14ac:dyDescent="0.3">
      <c r="A852" t="s">
        <v>2350</v>
      </c>
      <c r="B852" t="s">
        <v>2351</v>
      </c>
      <c r="C852" t="s">
        <v>2352</v>
      </c>
      <c r="D852" t="s">
        <v>53</v>
      </c>
      <c r="E852" t="s">
        <v>173</v>
      </c>
      <c r="F852">
        <v>134672.91</v>
      </c>
      <c r="G852" s="1">
        <v>45977</v>
      </c>
      <c r="H852" s="1">
        <v>46000</v>
      </c>
      <c r="I852" t="s">
        <v>19</v>
      </c>
      <c r="J852">
        <v>23</v>
      </c>
      <c r="K852">
        <v>15</v>
      </c>
      <c r="L852" t="s">
        <v>140</v>
      </c>
      <c r="M852" t="s">
        <v>55</v>
      </c>
      <c r="N852" t="s">
        <v>42</v>
      </c>
      <c r="O852">
        <f t="shared" si="78"/>
        <v>1</v>
      </c>
      <c r="P852" t="str">
        <f t="shared" si="79"/>
        <v>Valid</v>
      </c>
      <c r="Q852" t="str">
        <f>_xlfn.XLOOKUP(B852,Customers!$A:$A,Customers!$C:$C,"Not Found")</f>
        <v>East</v>
      </c>
      <c r="R852" t="str">
        <f t="shared" si="80"/>
        <v>Central</v>
      </c>
      <c r="S852" t="str">
        <f t="shared" si="81"/>
        <v>Hospitalization</v>
      </c>
      <c r="T852" t="str">
        <f t="shared" si="82"/>
        <v>SLA Breach</v>
      </c>
      <c r="U852">
        <f t="shared" si="83"/>
        <v>8</v>
      </c>
    </row>
    <row r="853" spans="1:21" x14ac:dyDescent="0.3">
      <c r="A853" t="s">
        <v>2353</v>
      </c>
      <c r="B853" t="s">
        <v>429</v>
      </c>
      <c r="C853" t="s">
        <v>2354</v>
      </c>
      <c r="D853" t="s">
        <v>53</v>
      </c>
      <c r="E853" t="s">
        <v>27</v>
      </c>
      <c r="F853">
        <v>52199.87</v>
      </c>
      <c r="G853" s="1">
        <v>45732</v>
      </c>
      <c r="H853" s="1">
        <v>45740</v>
      </c>
      <c r="I853" t="s">
        <v>19</v>
      </c>
      <c r="J853">
        <v>8</v>
      </c>
      <c r="K853">
        <v>15</v>
      </c>
      <c r="L853" t="s">
        <v>103</v>
      </c>
      <c r="M853" t="s">
        <v>55</v>
      </c>
      <c r="N853" t="s">
        <v>30</v>
      </c>
      <c r="O853">
        <f t="shared" si="78"/>
        <v>1</v>
      </c>
      <c r="P853" t="str">
        <f t="shared" si="79"/>
        <v>Valid</v>
      </c>
      <c r="Q853" t="str">
        <f>_xlfn.XLOOKUP(B853,Customers!$A:$A,Customers!$C:$C,"Not Found")</f>
        <v>North</v>
      </c>
      <c r="R853" t="str">
        <f t="shared" si="80"/>
        <v>West</v>
      </c>
      <c r="S853" t="str">
        <f t="shared" si="81"/>
        <v>Hospitalization</v>
      </c>
      <c r="T853" t="str">
        <f t="shared" si="82"/>
        <v>Within SLA</v>
      </c>
      <c r="U853">
        <f t="shared" si="83"/>
        <v>0</v>
      </c>
    </row>
    <row r="854" spans="1:21" x14ac:dyDescent="0.3">
      <c r="A854" t="s">
        <v>2355</v>
      </c>
      <c r="B854" t="s">
        <v>2356</v>
      </c>
      <c r="C854" t="s">
        <v>2357</v>
      </c>
      <c r="D854" t="s">
        <v>59</v>
      </c>
      <c r="E854" t="s">
        <v>173</v>
      </c>
      <c r="F854">
        <v>53890.95</v>
      </c>
      <c r="G854" s="1">
        <v>45730</v>
      </c>
      <c r="H854" s="1">
        <v>45738</v>
      </c>
      <c r="I854" t="s">
        <v>19</v>
      </c>
      <c r="J854">
        <v>8</v>
      </c>
      <c r="K854">
        <v>15</v>
      </c>
      <c r="L854" t="s">
        <v>35</v>
      </c>
      <c r="M854" t="s">
        <v>55</v>
      </c>
      <c r="N854" t="s">
        <v>22</v>
      </c>
      <c r="O854">
        <f t="shared" si="78"/>
        <v>1</v>
      </c>
      <c r="P854" t="str">
        <f t="shared" si="79"/>
        <v>Valid</v>
      </c>
      <c r="Q854" t="str">
        <f>_xlfn.XLOOKUP(B854,Customers!$A:$A,Customers!$C:$C,"Not Found")</f>
        <v>West</v>
      </c>
      <c r="R854" t="str">
        <f t="shared" si="80"/>
        <v>Central</v>
      </c>
      <c r="S854" t="str">
        <f t="shared" si="81"/>
        <v>Critical Illness</v>
      </c>
      <c r="T854" t="str">
        <f t="shared" si="82"/>
        <v>Within SLA</v>
      </c>
      <c r="U854">
        <f t="shared" si="83"/>
        <v>0</v>
      </c>
    </row>
    <row r="855" spans="1:21" x14ac:dyDescent="0.3">
      <c r="A855" t="s">
        <v>2358</v>
      </c>
      <c r="B855" t="s">
        <v>2359</v>
      </c>
      <c r="C855" t="s">
        <v>2360</v>
      </c>
      <c r="D855" t="s">
        <v>46</v>
      </c>
      <c r="E855" t="s">
        <v>74</v>
      </c>
      <c r="F855">
        <v>26656.25</v>
      </c>
      <c r="G855" s="1">
        <v>45969</v>
      </c>
      <c r="H855" s="1">
        <v>45989</v>
      </c>
      <c r="I855" t="s">
        <v>19</v>
      </c>
      <c r="J855">
        <v>20</v>
      </c>
      <c r="K855">
        <v>10</v>
      </c>
      <c r="L855" t="s">
        <v>242</v>
      </c>
      <c r="M855" t="s">
        <v>21</v>
      </c>
      <c r="N855" t="s">
        <v>42</v>
      </c>
      <c r="O855">
        <f t="shared" si="78"/>
        <v>1</v>
      </c>
      <c r="P855" t="str">
        <f t="shared" si="79"/>
        <v>Valid</v>
      </c>
      <c r="Q855" t="str">
        <f>_xlfn.XLOOKUP(B855,Customers!$A:$A,Customers!$C:$C,"Not Found")</f>
        <v>South</v>
      </c>
      <c r="R855" t="str">
        <f t="shared" si="80"/>
        <v>East</v>
      </c>
      <c r="S855" t="str">
        <f t="shared" si="81"/>
        <v>Theft</v>
      </c>
      <c r="T855" t="str">
        <f t="shared" si="82"/>
        <v>SLA Breach</v>
      </c>
      <c r="U855">
        <f t="shared" si="83"/>
        <v>10</v>
      </c>
    </row>
    <row r="856" spans="1:21" x14ac:dyDescent="0.3">
      <c r="A856" t="s">
        <v>2361</v>
      </c>
      <c r="B856" t="s">
        <v>748</v>
      </c>
      <c r="C856" t="s">
        <v>749</v>
      </c>
      <c r="D856" t="s">
        <v>46</v>
      </c>
      <c r="E856" t="s">
        <v>27</v>
      </c>
      <c r="F856">
        <v>51361.25</v>
      </c>
      <c r="G856" s="1">
        <v>45978</v>
      </c>
      <c r="H856" s="1">
        <v>45995</v>
      </c>
      <c r="I856" t="s">
        <v>19</v>
      </c>
      <c r="J856">
        <v>17</v>
      </c>
      <c r="K856">
        <v>10</v>
      </c>
      <c r="L856" t="s">
        <v>366</v>
      </c>
      <c r="M856" t="s">
        <v>21</v>
      </c>
      <c r="N856" t="s">
        <v>88</v>
      </c>
      <c r="O856">
        <f t="shared" si="78"/>
        <v>1</v>
      </c>
      <c r="P856" t="str">
        <f t="shared" si="79"/>
        <v>Valid</v>
      </c>
      <c r="Q856" t="str">
        <f>_xlfn.XLOOKUP(B856,Customers!$A:$A,Customers!$C:$C,"Not Found")</f>
        <v>Central</v>
      </c>
      <c r="R856" t="str">
        <f t="shared" si="80"/>
        <v>West</v>
      </c>
      <c r="S856" t="str">
        <f t="shared" si="81"/>
        <v>Theft</v>
      </c>
      <c r="T856" t="str">
        <f t="shared" si="82"/>
        <v>SLA Breach</v>
      </c>
      <c r="U856">
        <f t="shared" si="83"/>
        <v>7</v>
      </c>
    </row>
    <row r="857" spans="1:21" x14ac:dyDescent="0.3">
      <c r="A857" t="s">
        <v>2362</v>
      </c>
      <c r="B857" t="s">
        <v>2363</v>
      </c>
      <c r="C857" t="s">
        <v>2364</v>
      </c>
      <c r="D857" t="s">
        <v>182</v>
      </c>
      <c r="E857" t="s">
        <v>74</v>
      </c>
      <c r="F857">
        <v>17587.46</v>
      </c>
      <c r="G857" s="1">
        <v>45832</v>
      </c>
      <c r="H857" s="1">
        <v>45847</v>
      </c>
      <c r="I857" t="s">
        <v>19</v>
      </c>
      <c r="J857">
        <v>15</v>
      </c>
      <c r="K857">
        <v>7</v>
      </c>
      <c r="L857" t="s">
        <v>651</v>
      </c>
      <c r="M857" t="s">
        <v>94</v>
      </c>
      <c r="N857" t="s">
        <v>22</v>
      </c>
      <c r="O857">
        <f t="shared" si="78"/>
        <v>1</v>
      </c>
      <c r="P857" t="str">
        <f t="shared" si="79"/>
        <v>Valid</v>
      </c>
      <c r="Q857" t="str">
        <f>_xlfn.XLOOKUP(B857,Customers!$A:$A,Customers!$C:$C,"Not Found")</f>
        <v>South</v>
      </c>
      <c r="R857" t="str">
        <f t="shared" si="80"/>
        <v>East</v>
      </c>
      <c r="S857" t="str">
        <f t="shared" si="81"/>
        <v>Trip Cancellation</v>
      </c>
      <c r="T857" t="str">
        <f t="shared" si="82"/>
        <v>SLA Breach</v>
      </c>
      <c r="U857">
        <f t="shared" si="83"/>
        <v>8</v>
      </c>
    </row>
    <row r="858" spans="1:21" x14ac:dyDescent="0.3">
      <c r="A858" t="s">
        <v>2365</v>
      </c>
      <c r="B858" t="s">
        <v>2366</v>
      </c>
      <c r="C858" t="s">
        <v>2367</v>
      </c>
      <c r="D858" t="s">
        <v>17</v>
      </c>
      <c r="E858" t="s">
        <v>27</v>
      </c>
      <c r="F858">
        <v>13739.05</v>
      </c>
      <c r="G858" s="1">
        <v>45818</v>
      </c>
      <c r="H858" s="1">
        <v>45831</v>
      </c>
      <c r="I858" t="s">
        <v>19</v>
      </c>
      <c r="J858">
        <v>13</v>
      </c>
      <c r="K858">
        <v>10</v>
      </c>
      <c r="L858" t="s">
        <v>223</v>
      </c>
      <c r="M858" t="s">
        <v>21</v>
      </c>
      <c r="N858" t="s">
        <v>42</v>
      </c>
      <c r="O858">
        <f t="shared" si="78"/>
        <v>1</v>
      </c>
      <c r="P858" t="str">
        <f t="shared" si="79"/>
        <v>Valid</v>
      </c>
      <c r="Q858" t="str">
        <f>_xlfn.XLOOKUP(B858,Customers!$A:$A,Customers!$C:$C,"Not Found")</f>
        <v>East</v>
      </c>
      <c r="R858" t="str">
        <f t="shared" si="80"/>
        <v>West</v>
      </c>
      <c r="S858" t="str">
        <f t="shared" si="81"/>
        <v>Accident</v>
      </c>
      <c r="T858" t="str">
        <f t="shared" si="82"/>
        <v>SLA Breach</v>
      </c>
      <c r="U858">
        <f t="shared" si="83"/>
        <v>3</v>
      </c>
    </row>
    <row r="859" spans="1:21" x14ac:dyDescent="0.3">
      <c r="A859" t="s">
        <v>2368</v>
      </c>
      <c r="B859" t="s">
        <v>2369</v>
      </c>
      <c r="C859" t="s">
        <v>2370</v>
      </c>
      <c r="D859" t="s">
        <v>216</v>
      </c>
      <c r="E859" t="s">
        <v>27</v>
      </c>
      <c r="F859">
        <v>179664.46</v>
      </c>
      <c r="G859" s="1">
        <v>45731</v>
      </c>
      <c r="H859" s="1">
        <v>45744</v>
      </c>
      <c r="I859" t="s">
        <v>19</v>
      </c>
      <c r="J859">
        <v>13</v>
      </c>
      <c r="K859">
        <v>15</v>
      </c>
      <c r="L859" t="s">
        <v>404</v>
      </c>
      <c r="M859" t="s">
        <v>55</v>
      </c>
      <c r="N859" t="s">
        <v>30</v>
      </c>
      <c r="O859">
        <f t="shared" si="78"/>
        <v>1</v>
      </c>
      <c r="P859" t="str">
        <f t="shared" si="79"/>
        <v>Valid</v>
      </c>
      <c r="Q859" t="str">
        <f>_xlfn.XLOOKUP(B859,Customers!$A:$A,Customers!$C:$C,"Not Found")</f>
        <v>East</v>
      </c>
      <c r="R859" t="str">
        <f t="shared" si="80"/>
        <v>West</v>
      </c>
      <c r="S859" t="str">
        <f t="shared" si="81"/>
        <v>Outpatient</v>
      </c>
      <c r="T859" t="str">
        <f t="shared" si="82"/>
        <v>Within SLA</v>
      </c>
      <c r="U859">
        <f t="shared" si="83"/>
        <v>0</v>
      </c>
    </row>
    <row r="860" spans="1:21" x14ac:dyDescent="0.3">
      <c r="A860" t="s">
        <v>2371</v>
      </c>
      <c r="B860" t="s">
        <v>2372</v>
      </c>
      <c r="C860" t="s">
        <v>2373</v>
      </c>
      <c r="D860" t="s">
        <v>46</v>
      </c>
      <c r="E860" t="s">
        <v>27</v>
      </c>
      <c r="F860">
        <v>85220.17</v>
      </c>
      <c r="G860" s="1">
        <v>45676</v>
      </c>
      <c r="I860" t="s">
        <v>40</v>
      </c>
      <c r="J860">
        <v>16</v>
      </c>
      <c r="K860">
        <v>10</v>
      </c>
      <c r="L860" t="s">
        <v>48</v>
      </c>
      <c r="M860" t="s">
        <v>21</v>
      </c>
      <c r="N860" t="s">
        <v>42</v>
      </c>
      <c r="O860">
        <f t="shared" si="78"/>
        <v>1</v>
      </c>
      <c r="P860" t="str">
        <f t="shared" si="79"/>
        <v>Valid</v>
      </c>
      <c r="Q860" t="str">
        <f>_xlfn.XLOOKUP(B860,Customers!$A:$A,Customers!$C:$C,"Not Found")</f>
        <v>North</v>
      </c>
      <c r="R860" t="str">
        <f t="shared" si="80"/>
        <v>West</v>
      </c>
      <c r="S860" t="str">
        <f t="shared" si="81"/>
        <v>Theft</v>
      </c>
      <c r="T860" t="str">
        <f t="shared" si="82"/>
        <v>SLA Breach</v>
      </c>
      <c r="U860">
        <f t="shared" si="83"/>
        <v>6</v>
      </c>
    </row>
    <row r="861" spans="1:21" x14ac:dyDescent="0.3">
      <c r="A861" t="s">
        <v>2374</v>
      </c>
      <c r="B861" t="s">
        <v>2375</v>
      </c>
      <c r="C861" t="s">
        <v>2376</v>
      </c>
      <c r="D861" t="s">
        <v>34</v>
      </c>
      <c r="E861" t="s">
        <v>18</v>
      </c>
      <c r="F861">
        <v>125917.44</v>
      </c>
      <c r="G861" s="1">
        <v>45847</v>
      </c>
      <c r="H861" s="1">
        <v>45874</v>
      </c>
      <c r="I861" t="s">
        <v>19</v>
      </c>
      <c r="J861">
        <v>27</v>
      </c>
      <c r="K861">
        <v>20</v>
      </c>
      <c r="L861" t="s">
        <v>606</v>
      </c>
      <c r="M861" t="s">
        <v>29</v>
      </c>
      <c r="N861" t="s">
        <v>42</v>
      </c>
      <c r="O861">
        <f t="shared" si="78"/>
        <v>1</v>
      </c>
      <c r="P861" t="str">
        <f t="shared" si="79"/>
        <v>Valid</v>
      </c>
      <c r="Q861" t="str">
        <f>_xlfn.XLOOKUP(B861,Customers!$A:$A,Customers!$C:$C,"Not Found")</f>
        <v>West</v>
      </c>
      <c r="R861" t="str">
        <f t="shared" si="80"/>
        <v>South</v>
      </c>
      <c r="S861" t="str">
        <f t="shared" si="81"/>
        <v>Death Benefit</v>
      </c>
      <c r="T861" t="str">
        <f t="shared" si="82"/>
        <v>SLA Breach</v>
      </c>
      <c r="U861">
        <f t="shared" si="83"/>
        <v>7</v>
      </c>
    </row>
    <row r="862" spans="1:21" x14ac:dyDescent="0.3">
      <c r="A862" t="s">
        <v>2377</v>
      </c>
      <c r="B862" t="s">
        <v>2378</v>
      </c>
      <c r="C862" t="s">
        <v>2379</v>
      </c>
      <c r="D862" t="s">
        <v>59</v>
      </c>
      <c r="E862" t="s">
        <v>27</v>
      </c>
      <c r="F862">
        <v>149426.4</v>
      </c>
      <c r="G862" s="1">
        <v>45708</v>
      </c>
      <c r="H862" s="1">
        <v>45710</v>
      </c>
      <c r="I862" t="s">
        <v>47</v>
      </c>
      <c r="J862">
        <v>2</v>
      </c>
      <c r="K862">
        <v>15</v>
      </c>
      <c r="L862" t="s">
        <v>223</v>
      </c>
      <c r="M862" t="s">
        <v>55</v>
      </c>
      <c r="N862" t="s">
        <v>30</v>
      </c>
      <c r="O862">
        <f t="shared" si="78"/>
        <v>1</v>
      </c>
      <c r="P862" t="str">
        <f t="shared" si="79"/>
        <v>Valid</v>
      </c>
      <c r="Q862" t="str">
        <f>_xlfn.XLOOKUP(B862,Customers!$A:$A,Customers!$C:$C,"Not Found")</f>
        <v>South</v>
      </c>
      <c r="R862" t="str">
        <f t="shared" si="80"/>
        <v>West</v>
      </c>
      <c r="S862" t="str">
        <f t="shared" si="81"/>
        <v>Critical Illness</v>
      </c>
      <c r="T862" t="str">
        <f t="shared" si="82"/>
        <v>Within SLA</v>
      </c>
      <c r="U862">
        <f t="shared" si="83"/>
        <v>0</v>
      </c>
    </row>
    <row r="863" spans="1:21" x14ac:dyDescent="0.3">
      <c r="A863" t="s">
        <v>2380</v>
      </c>
      <c r="B863" t="s">
        <v>2381</v>
      </c>
      <c r="C863" t="s">
        <v>2382</v>
      </c>
      <c r="D863" t="s">
        <v>116</v>
      </c>
      <c r="E863" t="s">
        <v>173</v>
      </c>
      <c r="F863">
        <v>32579.279999999999</v>
      </c>
      <c r="G863" s="1">
        <v>45796</v>
      </c>
      <c r="H863" s="1">
        <v>45809</v>
      </c>
      <c r="I863" t="s">
        <v>19</v>
      </c>
      <c r="J863">
        <v>13</v>
      </c>
      <c r="K863">
        <v>7</v>
      </c>
      <c r="L863" t="s">
        <v>548</v>
      </c>
      <c r="M863" t="s">
        <v>94</v>
      </c>
      <c r="N863" t="s">
        <v>30</v>
      </c>
      <c r="O863">
        <f t="shared" si="78"/>
        <v>1</v>
      </c>
      <c r="P863" t="str">
        <f t="shared" si="79"/>
        <v>Valid</v>
      </c>
      <c r="Q863" t="str">
        <f>_xlfn.XLOOKUP(B863,Customers!$A:$A,Customers!$C:$C,"Not Found")</f>
        <v>West</v>
      </c>
      <c r="R863" t="str">
        <f t="shared" si="80"/>
        <v>Central</v>
      </c>
      <c r="S863" t="str">
        <f t="shared" si="81"/>
        <v>Medical Emergency</v>
      </c>
      <c r="T863" t="str">
        <f t="shared" si="82"/>
        <v>SLA Breach</v>
      </c>
      <c r="U863">
        <f t="shared" si="83"/>
        <v>6</v>
      </c>
    </row>
    <row r="864" spans="1:21" x14ac:dyDescent="0.3">
      <c r="A864" t="s">
        <v>2383</v>
      </c>
      <c r="B864" t="s">
        <v>1288</v>
      </c>
      <c r="C864" t="s">
        <v>2384</v>
      </c>
      <c r="D864" t="s">
        <v>17</v>
      </c>
      <c r="E864" t="s">
        <v>27</v>
      </c>
      <c r="F864">
        <v>138089.23000000001</v>
      </c>
      <c r="G864" s="1">
        <v>45971</v>
      </c>
      <c r="H864" s="1">
        <v>45984</v>
      </c>
      <c r="I864" t="s">
        <v>19</v>
      </c>
      <c r="J864">
        <v>13</v>
      </c>
      <c r="K864">
        <v>10</v>
      </c>
      <c r="L864" t="s">
        <v>79</v>
      </c>
      <c r="M864" t="s">
        <v>21</v>
      </c>
      <c r="N864" t="s">
        <v>30</v>
      </c>
      <c r="O864">
        <f t="shared" si="78"/>
        <v>1</v>
      </c>
      <c r="P864" t="str">
        <f t="shared" si="79"/>
        <v>Valid</v>
      </c>
      <c r="Q864" t="str">
        <f>_xlfn.XLOOKUP(B864,Customers!$A:$A,Customers!$C:$C,"Not Found")</f>
        <v>West</v>
      </c>
      <c r="R864" t="str">
        <f t="shared" si="80"/>
        <v>West</v>
      </c>
      <c r="S864" t="str">
        <f t="shared" si="81"/>
        <v>Accident</v>
      </c>
      <c r="T864" t="str">
        <f t="shared" si="82"/>
        <v>SLA Breach</v>
      </c>
      <c r="U864">
        <f t="shared" si="83"/>
        <v>3</v>
      </c>
    </row>
    <row r="865" spans="1:21" x14ac:dyDescent="0.3">
      <c r="A865" t="s">
        <v>2385</v>
      </c>
      <c r="B865" t="s">
        <v>1930</v>
      </c>
      <c r="C865" t="s">
        <v>1931</v>
      </c>
      <c r="D865" t="s">
        <v>53</v>
      </c>
      <c r="E865" t="s">
        <v>74</v>
      </c>
      <c r="F865">
        <v>136992.22</v>
      </c>
      <c r="G865" s="1">
        <v>45964</v>
      </c>
      <c r="H865" s="1">
        <v>45977</v>
      </c>
      <c r="I865" t="s">
        <v>19</v>
      </c>
      <c r="J865">
        <v>13</v>
      </c>
      <c r="K865">
        <v>15</v>
      </c>
      <c r="L865" t="s">
        <v>150</v>
      </c>
      <c r="M865" t="s">
        <v>55</v>
      </c>
      <c r="N865" t="s">
        <v>22</v>
      </c>
      <c r="O865">
        <f t="shared" si="78"/>
        <v>1</v>
      </c>
      <c r="P865" t="str">
        <f t="shared" si="79"/>
        <v>Valid</v>
      </c>
      <c r="Q865" t="str">
        <f>_xlfn.XLOOKUP(B865,Customers!$A:$A,Customers!$C:$C,"Not Found")</f>
        <v>South</v>
      </c>
      <c r="R865" t="str">
        <f t="shared" si="80"/>
        <v>East</v>
      </c>
      <c r="S865" t="str">
        <f t="shared" si="81"/>
        <v>Hospitalization</v>
      </c>
      <c r="T865" t="str">
        <f t="shared" si="82"/>
        <v>Within SLA</v>
      </c>
      <c r="U865">
        <f t="shared" si="83"/>
        <v>0</v>
      </c>
    </row>
    <row r="866" spans="1:21" x14ac:dyDescent="0.3">
      <c r="A866" t="s">
        <v>2386</v>
      </c>
      <c r="B866" t="s">
        <v>2387</v>
      </c>
      <c r="C866" t="s">
        <v>2388</v>
      </c>
      <c r="D866" t="s">
        <v>59</v>
      </c>
      <c r="E866" t="s">
        <v>173</v>
      </c>
      <c r="F866">
        <v>51351.38</v>
      </c>
      <c r="G866" s="1">
        <v>45812</v>
      </c>
      <c r="H866" s="1">
        <v>45842</v>
      </c>
      <c r="I866" t="s">
        <v>47</v>
      </c>
      <c r="J866">
        <v>30</v>
      </c>
      <c r="K866">
        <v>15</v>
      </c>
      <c r="L866" t="s">
        <v>681</v>
      </c>
      <c r="M866" t="s">
        <v>55</v>
      </c>
      <c r="N866" t="s">
        <v>88</v>
      </c>
      <c r="O866">
        <f t="shared" si="78"/>
        <v>1</v>
      </c>
      <c r="P866" t="str">
        <f t="shared" si="79"/>
        <v>Valid</v>
      </c>
      <c r="Q866" t="str">
        <f>_xlfn.XLOOKUP(B866,Customers!$A:$A,Customers!$C:$C,"Not Found")</f>
        <v>East</v>
      </c>
      <c r="R866" t="str">
        <f t="shared" si="80"/>
        <v>Central</v>
      </c>
      <c r="S866" t="str">
        <f t="shared" si="81"/>
        <v>Critical Illness</v>
      </c>
      <c r="T866" t="str">
        <f t="shared" si="82"/>
        <v>SLA Breach</v>
      </c>
      <c r="U866">
        <f t="shared" si="83"/>
        <v>15</v>
      </c>
    </row>
    <row r="867" spans="1:21" x14ac:dyDescent="0.3">
      <c r="A867" t="s">
        <v>2389</v>
      </c>
      <c r="B867" t="s">
        <v>938</v>
      </c>
      <c r="C867" t="s">
        <v>2390</v>
      </c>
      <c r="D867" t="s">
        <v>46</v>
      </c>
      <c r="E867" t="s">
        <v>27</v>
      </c>
      <c r="F867">
        <v>100400.68</v>
      </c>
      <c r="G867" s="1">
        <v>45761</v>
      </c>
      <c r="H867" s="1">
        <v>45778</v>
      </c>
      <c r="I867" t="s">
        <v>19</v>
      </c>
      <c r="J867">
        <v>17</v>
      </c>
      <c r="K867">
        <v>10</v>
      </c>
      <c r="L867" t="s">
        <v>341</v>
      </c>
      <c r="M867" t="s">
        <v>21</v>
      </c>
      <c r="N867" t="s">
        <v>42</v>
      </c>
      <c r="O867">
        <f t="shared" si="78"/>
        <v>1</v>
      </c>
      <c r="P867" t="str">
        <f t="shared" si="79"/>
        <v>Valid</v>
      </c>
      <c r="Q867" t="str">
        <f>_xlfn.XLOOKUP(B867,Customers!$A:$A,Customers!$C:$C,"Not Found")</f>
        <v>South</v>
      </c>
      <c r="R867" t="str">
        <f t="shared" si="80"/>
        <v>West</v>
      </c>
      <c r="S867" t="str">
        <f t="shared" si="81"/>
        <v>Theft</v>
      </c>
      <c r="T867" t="str">
        <f t="shared" si="82"/>
        <v>SLA Breach</v>
      </c>
      <c r="U867">
        <f t="shared" si="83"/>
        <v>7</v>
      </c>
    </row>
    <row r="868" spans="1:21" x14ac:dyDescent="0.3">
      <c r="A868" t="s">
        <v>2391</v>
      </c>
      <c r="B868" t="s">
        <v>2392</v>
      </c>
      <c r="C868" t="s">
        <v>2393</v>
      </c>
      <c r="D868" t="s">
        <v>46</v>
      </c>
      <c r="E868" t="s">
        <v>74</v>
      </c>
      <c r="G868" s="1">
        <v>45983</v>
      </c>
      <c r="I868" t="s">
        <v>40</v>
      </c>
      <c r="J868">
        <v>22</v>
      </c>
      <c r="K868">
        <v>10</v>
      </c>
      <c r="L868" t="s">
        <v>140</v>
      </c>
      <c r="M868" t="s">
        <v>21</v>
      </c>
      <c r="N868" t="s">
        <v>88</v>
      </c>
      <c r="O868">
        <f t="shared" si="78"/>
        <v>1</v>
      </c>
      <c r="P868" t="str">
        <f t="shared" si="79"/>
        <v>Missing Amount</v>
      </c>
      <c r="Q868" t="str">
        <f>_xlfn.XLOOKUP(B868,Customers!$A:$A,Customers!$C:$C,"Not Found")</f>
        <v>West</v>
      </c>
      <c r="R868" t="str">
        <f t="shared" si="80"/>
        <v>East</v>
      </c>
      <c r="S868" t="str">
        <f t="shared" si="81"/>
        <v>Theft</v>
      </c>
      <c r="T868" t="str">
        <f t="shared" si="82"/>
        <v>SLA Breach</v>
      </c>
      <c r="U868">
        <f t="shared" si="83"/>
        <v>12</v>
      </c>
    </row>
    <row r="869" spans="1:21" x14ac:dyDescent="0.3">
      <c r="A869" t="s">
        <v>2394</v>
      </c>
      <c r="B869" t="s">
        <v>2395</v>
      </c>
      <c r="C869" t="s">
        <v>2396</v>
      </c>
      <c r="D869" t="s">
        <v>34</v>
      </c>
      <c r="E869" t="s">
        <v>74</v>
      </c>
      <c r="F869">
        <v>595787.36</v>
      </c>
      <c r="G869" s="1">
        <v>45954</v>
      </c>
      <c r="H869" s="1">
        <v>45983</v>
      </c>
      <c r="I869" t="s">
        <v>19</v>
      </c>
      <c r="J869">
        <v>29</v>
      </c>
      <c r="K869">
        <v>20</v>
      </c>
      <c r="L869" t="s">
        <v>561</v>
      </c>
      <c r="M869" t="s">
        <v>29</v>
      </c>
      <c r="N869" t="s">
        <v>42</v>
      </c>
      <c r="O869">
        <f t="shared" si="78"/>
        <v>1</v>
      </c>
      <c r="P869" t="str">
        <f t="shared" si="79"/>
        <v>Valid</v>
      </c>
      <c r="Q869" t="str">
        <f>_xlfn.XLOOKUP(B869,Customers!$A:$A,Customers!$C:$C,"Not Found")</f>
        <v>West</v>
      </c>
      <c r="R869" t="str">
        <f t="shared" si="80"/>
        <v>East</v>
      </c>
      <c r="S869" t="str">
        <f t="shared" si="81"/>
        <v>Death Benefit</v>
      </c>
      <c r="T869" t="str">
        <f t="shared" si="82"/>
        <v>SLA Breach</v>
      </c>
      <c r="U869">
        <f t="shared" si="83"/>
        <v>9</v>
      </c>
    </row>
    <row r="870" spans="1:21" x14ac:dyDescent="0.3">
      <c r="A870" t="s">
        <v>2397</v>
      </c>
      <c r="B870" t="s">
        <v>2398</v>
      </c>
      <c r="C870" t="s">
        <v>2399</v>
      </c>
      <c r="D870" t="s">
        <v>154</v>
      </c>
      <c r="E870" t="s">
        <v>27</v>
      </c>
      <c r="F870">
        <v>124302.77</v>
      </c>
      <c r="G870" s="1">
        <v>45859</v>
      </c>
      <c r="I870" t="s">
        <v>64</v>
      </c>
      <c r="J870">
        <v>9</v>
      </c>
      <c r="K870">
        <v>10</v>
      </c>
      <c r="L870" t="s">
        <v>787</v>
      </c>
      <c r="M870" t="s">
        <v>21</v>
      </c>
      <c r="N870" t="s">
        <v>22</v>
      </c>
      <c r="O870">
        <f t="shared" si="78"/>
        <v>1</v>
      </c>
      <c r="P870" t="str">
        <f t="shared" si="79"/>
        <v>Valid</v>
      </c>
      <c r="Q870" t="str">
        <f>_xlfn.XLOOKUP(B870,Customers!$A:$A,Customers!$C:$C,"Not Found")</f>
        <v>West</v>
      </c>
      <c r="R870" t="str">
        <f t="shared" si="80"/>
        <v>West</v>
      </c>
      <c r="S870" t="str">
        <f t="shared" si="81"/>
        <v>Vehicle Damage</v>
      </c>
      <c r="T870" t="str">
        <f t="shared" si="82"/>
        <v>Within SLA</v>
      </c>
      <c r="U870">
        <f t="shared" si="83"/>
        <v>0</v>
      </c>
    </row>
    <row r="871" spans="1:21" x14ac:dyDescent="0.3">
      <c r="A871" t="s">
        <v>2400</v>
      </c>
      <c r="B871" t="s">
        <v>1776</v>
      </c>
      <c r="C871" t="s">
        <v>1777</v>
      </c>
      <c r="D871" t="s">
        <v>154</v>
      </c>
      <c r="E871" t="s">
        <v>27</v>
      </c>
      <c r="F871">
        <v>250956.54</v>
      </c>
      <c r="G871" s="1">
        <v>45905</v>
      </c>
      <c r="I871" t="s">
        <v>40</v>
      </c>
      <c r="J871">
        <v>4</v>
      </c>
      <c r="K871">
        <v>10</v>
      </c>
      <c r="L871" t="s">
        <v>325</v>
      </c>
      <c r="M871" t="s">
        <v>21</v>
      </c>
      <c r="N871" t="s">
        <v>30</v>
      </c>
      <c r="O871">
        <f t="shared" si="78"/>
        <v>1</v>
      </c>
      <c r="P871" t="str">
        <f t="shared" si="79"/>
        <v>Valid</v>
      </c>
      <c r="Q871" t="str">
        <f>_xlfn.XLOOKUP(B871,Customers!$A:$A,Customers!$C:$C,"Not Found")</f>
        <v>North</v>
      </c>
      <c r="R871" t="str">
        <f t="shared" si="80"/>
        <v>West</v>
      </c>
      <c r="S871" t="str">
        <f t="shared" si="81"/>
        <v>Vehicle Damage</v>
      </c>
      <c r="T871" t="str">
        <f t="shared" si="82"/>
        <v>Within SLA</v>
      </c>
      <c r="U871">
        <f t="shared" si="83"/>
        <v>0</v>
      </c>
    </row>
    <row r="872" spans="1:21" x14ac:dyDescent="0.3">
      <c r="A872" t="s">
        <v>2401</v>
      </c>
      <c r="B872" t="s">
        <v>2402</v>
      </c>
      <c r="C872" t="s">
        <v>2403</v>
      </c>
      <c r="D872" t="s">
        <v>17</v>
      </c>
      <c r="E872" t="s">
        <v>18</v>
      </c>
      <c r="G872" s="1">
        <v>45804</v>
      </c>
      <c r="I872" t="s">
        <v>40</v>
      </c>
      <c r="J872">
        <v>10</v>
      </c>
      <c r="K872">
        <v>10</v>
      </c>
      <c r="L872" t="s">
        <v>341</v>
      </c>
      <c r="M872" t="s">
        <v>21</v>
      </c>
      <c r="N872" t="s">
        <v>30</v>
      </c>
      <c r="O872">
        <f t="shared" si="78"/>
        <v>1</v>
      </c>
      <c r="P872" t="str">
        <f t="shared" si="79"/>
        <v>Missing Amount</v>
      </c>
      <c r="Q872" t="str">
        <f>_xlfn.XLOOKUP(B872,Customers!$A:$A,Customers!$C:$C,"Not Found")</f>
        <v>West</v>
      </c>
      <c r="R872" t="str">
        <f t="shared" si="80"/>
        <v>South</v>
      </c>
      <c r="S872" t="str">
        <f t="shared" si="81"/>
        <v>Accident</v>
      </c>
      <c r="T872" t="str">
        <f t="shared" si="82"/>
        <v>Within SLA</v>
      </c>
      <c r="U872">
        <f t="shared" si="83"/>
        <v>0</v>
      </c>
    </row>
    <row r="873" spans="1:21" x14ac:dyDescent="0.3">
      <c r="A873" t="s">
        <v>2404</v>
      </c>
      <c r="B873" t="s">
        <v>2405</v>
      </c>
      <c r="C873" t="s">
        <v>2406</v>
      </c>
      <c r="D873" t="s">
        <v>154</v>
      </c>
      <c r="E873" t="s">
        <v>18</v>
      </c>
      <c r="F873">
        <v>39034.620000000003</v>
      </c>
      <c r="G873" s="1">
        <v>45885</v>
      </c>
      <c r="H873" s="1">
        <v>45900</v>
      </c>
      <c r="I873" t="s">
        <v>19</v>
      </c>
      <c r="J873">
        <v>15</v>
      </c>
      <c r="K873">
        <v>10</v>
      </c>
      <c r="L873" t="s">
        <v>373</v>
      </c>
      <c r="M873" t="s">
        <v>21</v>
      </c>
      <c r="N873" t="s">
        <v>42</v>
      </c>
      <c r="O873">
        <f t="shared" si="78"/>
        <v>1</v>
      </c>
      <c r="P873" t="str">
        <f t="shared" si="79"/>
        <v>Valid</v>
      </c>
      <c r="Q873" t="str">
        <f>_xlfn.XLOOKUP(B873,Customers!$A:$A,Customers!$C:$C,"Not Found")</f>
        <v>East</v>
      </c>
      <c r="R873" t="str">
        <f t="shared" si="80"/>
        <v>South</v>
      </c>
      <c r="S873" t="str">
        <f t="shared" si="81"/>
        <v>Vehicle Damage</v>
      </c>
      <c r="T873" t="str">
        <f t="shared" si="82"/>
        <v>SLA Breach</v>
      </c>
      <c r="U873">
        <f t="shared" si="83"/>
        <v>5</v>
      </c>
    </row>
    <row r="874" spans="1:21" x14ac:dyDescent="0.3">
      <c r="A874" t="s">
        <v>2407</v>
      </c>
      <c r="B874" t="s">
        <v>2408</v>
      </c>
      <c r="C874" t="s">
        <v>2409</v>
      </c>
      <c r="D874" t="s">
        <v>216</v>
      </c>
      <c r="E874" t="s">
        <v>173</v>
      </c>
      <c r="F874">
        <v>95382.61</v>
      </c>
      <c r="G874" s="1">
        <v>45843</v>
      </c>
      <c r="I874" t="s">
        <v>40</v>
      </c>
      <c r="J874">
        <v>31</v>
      </c>
      <c r="K874">
        <v>15</v>
      </c>
      <c r="L874" t="s">
        <v>178</v>
      </c>
      <c r="M874" t="s">
        <v>55</v>
      </c>
      <c r="N874" t="s">
        <v>88</v>
      </c>
      <c r="O874">
        <f t="shared" si="78"/>
        <v>1</v>
      </c>
      <c r="P874" t="str">
        <f t="shared" si="79"/>
        <v>Valid</v>
      </c>
      <c r="Q874" t="str">
        <f>_xlfn.XLOOKUP(B874,Customers!$A:$A,Customers!$C:$C,"Not Found")</f>
        <v>South</v>
      </c>
      <c r="R874" t="str">
        <f t="shared" si="80"/>
        <v>Central</v>
      </c>
      <c r="S874" t="str">
        <f t="shared" si="81"/>
        <v>Outpatient</v>
      </c>
      <c r="T874" t="str">
        <f t="shared" si="82"/>
        <v>SLA Breach</v>
      </c>
      <c r="U874">
        <f t="shared" si="83"/>
        <v>16</v>
      </c>
    </row>
    <row r="875" spans="1:21" x14ac:dyDescent="0.3">
      <c r="A875" t="s">
        <v>2410</v>
      </c>
      <c r="B875" t="s">
        <v>507</v>
      </c>
      <c r="C875" t="s">
        <v>1016</v>
      </c>
      <c r="D875" t="s">
        <v>53</v>
      </c>
      <c r="E875" t="s">
        <v>173</v>
      </c>
      <c r="F875">
        <v>42981.35</v>
      </c>
      <c r="G875" s="1">
        <v>45719</v>
      </c>
      <c r="H875" s="1">
        <v>45742</v>
      </c>
      <c r="I875" t="s">
        <v>19</v>
      </c>
      <c r="J875">
        <v>23</v>
      </c>
      <c r="K875">
        <v>15</v>
      </c>
      <c r="L875" t="s">
        <v>163</v>
      </c>
      <c r="M875" t="s">
        <v>55</v>
      </c>
      <c r="N875" t="s">
        <v>88</v>
      </c>
      <c r="O875">
        <f t="shared" si="78"/>
        <v>1</v>
      </c>
      <c r="P875" t="str">
        <f t="shared" si="79"/>
        <v>Valid</v>
      </c>
      <c r="Q875" t="str">
        <f>_xlfn.XLOOKUP(B875,Customers!$A:$A,Customers!$C:$C,"Not Found")</f>
        <v>North</v>
      </c>
      <c r="R875" t="str">
        <f t="shared" si="80"/>
        <v>Central</v>
      </c>
      <c r="S875" t="str">
        <f t="shared" si="81"/>
        <v>Hospitalization</v>
      </c>
      <c r="T875" t="str">
        <f t="shared" si="82"/>
        <v>SLA Breach</v>
      </c>
      <c r="U875">
        <f t="shared" si="83"/>
        <v>8</v>
      </c>
    </row>
    <row r="876" spans="1:21" x14ac:dyDescent="0.3">
      <c r="A876" t="s">
        <v>2411</v>
      </c>
      <c r="B876" t="s">
        <v>260</v>
      </c>
      <c r="C876" t="s">
        <v>2412</v>
      </c>
      <c r="D876" t="s">
        <v>238</v>
      </c>
      <c r="E876" t="s">
        <v>18</v>
      </c>
      <c r="F876">
        <v>142663.74</v>
      </c>
      <c r="G876" s="1">
        <v>45681</v>
      </c>
      <c r="H876" s="1">
        <v>45683</v>
      </c>
      <c r="I876" t="s">
        <v>19</v>
      </c>
      <c r="J876">
        <v>2</v>
      </c>
      <c r="K876">
        <v>10</v>
      </c>
      <c r="L876" t="s">
        <v>606</v>
      </c>
      <c r="M876" t="s">
        <v>21</v>
      </c>
      <c r="N876" t="s">
        <v>22</v>
      </c>
      <c r="O876">
        <f t="shared" si="78"/>
        <v>1</v>
      </c>
      <c r="P876" t="str">
        <f t="shared" si="79"/>
        <v>Valid</v>
      </c>
      <c r="Q876" t="str">
        <f>_xlfn.XLOOKUP(B876,Customers!$A:$A,Customers!$C:$C,"Not Found")</f>
        <v>East</v>
      </c>
      <c r="R876" t="str">
        <f t="shared" si="80"/>
        <v>South</v>
      </c>
      <c r="S876" t="str">
        <f t="shared" si="81"/>
        <v>Vehicle Damage</v>
      </c>
      <c r="T876" t="str">
        <f t="shared" si="82"/>
        <v>Within SLA</v>
      </c>
      <c r="U876">
        <f t="shared" si="83"/>
        <v>0</v>
      </c>
    </row>
    <row r="877" spans="1:21" x14ac:dyDescent="0.3">
      <c r="A877" t="s">
        <v>2413</v>
      </c>
      <c r="B877" t="s">
        <v>751</v>
      </c>
      <c r="C877" t="s">
        <v>1105</v>
      </c>
      <c r="D877" t="s">
        <v>53</v>
      </c>
      <c r="E877" t="s">
        <v>173</v>
      </c>
      <c r="F877">
        <v>48718.98</v>
      </c>
      <c r="G877" s="1">
        <v>45686</v>
      </c>
      <c r="H877" s="1">
        <v>45708</v>
      </c>
      <c r="I877" t="s">
        <v>19</v>
      </c>
      <c r="J877">
        <v>22</v>
      </c>
      <c r="K877">
        <v>15</v>
      </c>
      <c r="L877" t="s">
        <v>404</v>
      </c>
      <c r="M877" t="s">
        <v>55</v>
      </c>
      <c r="N877" t="s">
        <v>88</v>
      </c>
      <c r="O877">
        <f t="shared" si="78"/>
        <v>1</v>
      </c>
      <c r="P877" t="str">
        <f t="shared" si="79"/>
        <v>Valid</v>
      </c>
      <c r="Q877" t="str">
        <f>_xlfn.XLOOKUP(B877,Customers!$A:$A,Customers!$C:$C,"Not Found")</f>
        <v>East</v>
      </c>
      <c r="R877" t="str">
        <f t="shared" si="80"/>
        <v>Central</v>
      </c>
      <c r="S877" t="str">
        <f t="shared" si="81"/>
        <v>Hospitalization</v>
      </c>
      <c r="T877" t="str">
        <f t="shared" si="82"/>
        <v>SLA Breach</v>
      </c>
      <c r="U877">
        <f t="shared" si="83"/>
        <v>7</v>
      </c>
    </row>
    <row r="878" spans="1:21" x14ac:dyDescent="0.3">
      <c r="A878" t="s">
        <v>2414</v>
      </c>
      <c r="B878" t="s">
        <v>2415</v>
      </c>
      <c r="C878" t="s">
        <v>2416</v>
      </c>
      <c r="D878" t="s">
        <v>92</v>
      </c>
      <c r="E878" t="s">
        <v>74</v>
      </c>
      <c r="F878">
        <v>127925.05</v>
      </c>
      <c r="G878" s="1">
        <v>45925</v>
      </c>
      <c r="I878" t="s">
        <v>40</v>
      </c>
      <c r="J878">
        <v>3</v>
      </c>
      <c r="K878">
        <v>7</v>
      </c>
      <c r="L878" t="s">
        <v>431</v>
      </c>
      <c r="M878" t="s">
        <v>94</v>
      </c>
      <c r="N878" t="s">
        <v>30</v>
      </c>
      <c r="O878">
        <f t="shared" si="78"/>
        <v>1</v>
      </c>
      <c r="P878" t="str">
        <f t="shared" si="79"/>
        <v>Valid</v>
      </c>
      <c r="Q878" t="str">
        <f>_xlfn.XLOOKUP(B878,Customers!$A:$A,Customers!$C:$C,"Not Found")</f>
        <v>East</v>
      </c>
      <c r="R878" t="str">
        <f t="shared" si="80"/>
        <v>East</v>
      </c>
      <c r="S878" t="str">
        <f t="shared" si="81"/>
        <v>Baggage Loss</v>
      </c>
      <c r="T878" t="str">
        <f t="shared" si="82"/>
        <v>Within SLA</v>
      </c>
      <c r="U878">
        <f t="shared" si="83"/>
        <v>0</v>
      </c>
    </row>
    <row r="879" spans="1:21" x14ac:dyDescent="0.3">
      <c r="A879" t="s">
        <v>2417</v>
      </c>
      <c r="B879" t="s">
        <v>948</v>
      </c>
      <c r="C879" t="s">
        <v>2418</v>
      </c>
      <c r="D879" t="s">
        <v>17</v>
      </c>
      <c r="E879" t="s">
        <v>39</v>
      </c>
      <c r="F879">
        <v>53748.36</v>
      </c>
      <c r="G879" s="1">
        <v>45946</v>
      </c>
      <c r="H879" s="1">
        <v>45958</v>
      </c>
      <c r="I879" t="s">
        <v>19</v>
      </c>
      <c r="J879">
        <v>12</v>
      </c>
      <c r="K879">
        <v>10</v>
      </c>
      <c r="L879" t="s">
        <v>325</v>
      </c>
      <c r="M879" t="s">
        <v>21</v>
      </c>
      <c r="N879" t="s">
        <v>30</v>
      </c>
      <c r="O879">
        <f t="shared" si="78"/>
        <v>1</v>
      </c>
      <c r="P879" t="str">
        <f t="shared" si="79"/>
        <v>Valid</v>
      </c>
      <c r="Q879" t="str">
        <f>_xlfn.XLOOKUP(B879,Customers!$A:$A,Customers!$C:$C,"Not Found")</f>
        <v>East</v>
      </c>
      <c r="R879" t="str">
        <f t="shared" si="80"/>
        <v>North</v>
      </c>
      <c r="S879" t="str">
        <f t="shared" si="81"/>
        <v>Accident</v>
      </c>
      <c r="T879" t="str">
        <f t="shared" si="82"/>
        <v>SLA Breach</v>
      </c>
      <c r="U879">
        <f t="shared" si="83"/>
        <v>2</v>
      </c>
    </row>
    <row r="880" spans="1:21" x14ac:dyDescent="0.3">
      <c r="A880" t="s">
        <v>2419</v>
      </c>
      <c r="B880" t="s">
        <v>2420</v>
      </c>
      <c r="C880" t="s">
        <v>2421</v>
      </c>
      <c r="D880" t="s">
        <v>34</v>
      </c>
      <c r="E880" t="s">
        <v>27</v>
      </c>
      <c r="F880">
        <v>291554.55</v>
      </c>
      <c r="G880" s="1">
        <v>45829</v>
      </c>
      <c r="I880" t="s">
        <v>40</v>
      </c>
      <c r="J880">
        <v>21</v>
      </c>
      <c r="K880">
        <v>20</v>
      </c>
      <c r="L880" t="s">
        <v>20</v>
      </c>
      <c r="M880" t="s">
        <v>29</v>
      </c>
      <c r="N880" t="s">
        <v>30</v>
      </c>
      <c r="O880">
        <f t="shared" si="78"/>
        <v>1</v>
      </c>
      <c r="P880" t="str">
        <f t="shared" si="79"/>
        <v>Valid</v>
      </c>
      <c r="Q880" t="str">
        <f>_xlfn.XLOOKUP(B880,Customers!$A:$A,Customers!$C:$C,"Not Found")</f>
        <v>South</v>
      </c>
      <c r="R880" t="str">
        <f t="shared" si="80"/>
        <v>West</v>
      </c>
      <c r="S880" t="str">
        <f t="shared" si="81"/>
        <v>Death Benefit</v>
      </c>
      <c r="T880" t="str">
        <f t="shared" si="82"/>
        <v>SLA Breach</v>
      </c>
      <c r="U880">
        <f t="shared" si="83"/>
        <v>1</v>
      </c>
    </row>
    <row r="881" spans="1:21" x14ac:dyDescent="0.3">
      <c r="A881" t="s">
        <v>2422</v>
      </c>
      <c r="B881" t="s">
        <v>2423</v>
      </c>
      <c r="C881" t="s">
        <v>2424</v>
      </c>
      <c r="D881" t="s">
        <v>53</v>
      </c>
      <c r="E881" t="s">
        <v>39</v>
      </c>
      <c r="F881">
        <v>62840.82</v>
      </c>
      <c r="G881" s="1">
        <v>45848</v>
      </c>
      <c r="H881" s="1">
        <v>45869</v>
      </c>
      <c r="I881" t="s">
        <v>19</v>
      </c>
      <c r="J881">
        <v>21</v>
      </c>
      <c r="K881">
        <v>15</v>
      </c>
      <c r="L881" t="s">
        <v>227</v>
      </c>
      <c r="M881" t="s">
        <v>55</v>
      </c>
      <c r="N881" t="s">
        <v>42</v>
      </c>
      <c r="O881">
        <f t="shared" si="78"/>
        <v>1</v>
      </c>
      <c r="P881" t="str">
        <f t="shared" si="79"/>
        <v>Valid</v>
      </c>
      <c r="Q881" t="str">
        <f>_xlfn.XLOOKUP(B881,Customers!$A:$A,Customers!$C:$C,"Not Found")</f>
        <v>North</v>
      </c>
      <c r="R881" t="str">
        <f t="shared" si="80"/>
        <v>North</v>
      </c>
      <c r="S881" t="str">
        <f t="shared" si="81"/>
        <v>Hospitalization</v>
      </c>
      <c r="T881" t="str">
        <f t="shared" si="82"/>
        <v>SLA Breach</v>
      </c>
      <c r="U881">
        <f t="shared" si="83"/>
        <v>6</v>
      </c>
    </row>
    <row r="882" spans="1:21" x14ac:dyDescent="0.3">
      <c r="A882" t="s">
        <v>2425</v>
      </c>
      <c r="B882" t="s">
        <v>1067</v>
      </c>
      <c r="C882" t="s">
        <v>2426</v>
      </c>
      <c r="D882" t="s">
        <v>53</v>
      </c>
      <c r="E882" t="s">
        <v>39</v>
      </c>
      <c r="F882">
        <v>53338.47</v>
      </c>
      <c r="G882" s="1">
        <v>45964</v>
      </c>
      <c r="H882" s="1">
        <v>45980</v>
      </c>
      <c r="I882" t="s">
        <v>19</v>
      </c>
      <c r="J882">
        <v>16</v>
      </c>
      <c r="K882">
        <v>15</v>
      </c>
      <c r="L882" t="s">
        <v>341</v>
      </c>
      <c r="M882" t="s">
        <v>55</v>
      </c>
      <c r="N882" t="s">
        <v>30</v>
      </c>
      <c r="O882">
        <f t="shared" si="78"/>
        <v>1</v>
      </c>
      <c r="P882" t="str">
        <f t="shared" si="79"/>
        <v>Valid</v>
      </c>
      <c r="Q882" t="str">
        <f>_xlfn.XLOOKUP(B882,Customers!$A:$A,Customers!$C:$C,"Not Found")</f>
        <v>East</v>
      </c>
      <c r="R882" t="str">
        <f t="shared" si="80"/>
        <v>North</v>
      </c>
      <c r="S882" t="str">
        <f t="shared" si="81"/>
        <v>Hospitalization</v>
      </c>
      <c r="T882" t="str">
        <f t="shared" si="82"/>
        <v>SLA Breach</v>
      </c>
      <c r="U882">
        <f t="shared" si="83"/>
        <v>1</v>
      </c>
    </row>
    <row r="883" spans="1:21" x14ac:dyDescent="0.3">
      <c r="A883" t="s">
        <v>2427</v>
      </c>
      <c r="B883" t="s">
        <v>2428</v>
      </c>
      <c r="C883" t="s">
        <v>2429</v>
      </c>
      <c r="D883" t="s">
        <v>216</v>
      </c>
      <c r="E883" t="s">
        <v>173</v>
      </c>
      <c r="F883">
        <v>60215.29</v>
      </c>
      <c r="G883" s="1">
        <v>45980</v>
      </c>
      <c r="I883" t="s">
        <v>64</v>
      </c>
      <c r="J883">
        <v>18</v>
      </c>
      <c r="K883">
        <v>15</v>
      </c>
      <c r="L883" t="s">
        <v>227</v>
      </c>
      <c r="M883" t="s">
        <v>55</v>
      </c>
      <c r="N883" t="s">
        <v>30</v>
      </c>
      <c r="O883">
        <f t="shared" si="78"/>
        <v>1</v>
      </c>
      <c r="P883" t="str">
        <f t="shared" si="79"/>
        <v>Valid</v>
      </c>
      <c r="Q883" t="str">
        <f>_xlfn.XLOOKUP(B883,Customers!$A:$A,Customers!$C:$C,"Not Found")</f>
        <v>North</v>
      </c>
      <c r="R883" t="str">
        <f t="shared" si="80"/>
        <v>Central</v>
      </c>
      <c r="S883" t="str">
        <f t="shared" si="81"/>
        <v>Outpatient</v>
      </c>
      <c r="T883" t="str">
        <f t="shared" si="82"/>
        <v>SLA Breach</v>
      </c>
      <c r="U883">
        <f t="shared" si="83"/>
        <v>3</v>
      </c>
    </row>
    <row r="884" spans="1:21" x14ac:dyDescent="0.3">
      <c r="A884" t="s">
        <v>2430</v>
      </c>
      <c r="B884" t="s">
        <v>2431</v>
      </c>
      <c r="C884" t="s">
        <v>2432</v>
      </c>
      <c r="D884" t="s">
        <v>59</v>
      </c>
      <c r="E884" t="s">
        <v>74</v>
      </c>
      <c r="F884">
        <v>98814.04</v>
      </c>
      <c r="G884" s="1">
        <v>45896</v>
      </c>
      <c r="I884" t="s">
        <v>64</v>
      </c>
      <c r="J884">
        <v>19</v>
      </c>
      <c r="K884">
        <v>15</v>
      </c>
      <c r="L884" t="s">
        <v>48</v>
      </c>
      <c r="M884" t="s">
        <v>55</v>
      </c>
      <c r="N884" t="s">
        <v>30</v>
      </c>
      <c r="O884">
        <f t="shared" si="78"/>
        <v>1</v>
      </c>
      <c r="P884" t="str">
        <f t="shared" si="79"/>
        <v>Valid</v>
      </c>
      <c r="Q884" t="str">
        <f>_xlfn.XLOOKUP(B884,Customers!$A:$A,Customers!$C:$C,"Not Found")</f>
        <v>North</v>
      </c>
      <c r="R884" t="str">
        <f t="shared" si="80"/>
        <v>East</v>
      </c>
      <c r="S884" t="str">
        <f t="shared" si="81"/>
        <v>Critical Illness</v>
      </c>
      <c r="T884" t="str">
        <f t="shared" si="82"/>
        <v>SLA Breach</v>
      </c>
      <c r="U884">
        <f t="shared" si="83"/>
        <v>4</v>
      </c>
    </row>
    <row r="885" spans="1:21" x14ac:dyDescent="0.3">
      <c r="A885" t="s">
        <v>2433</v>
      </c>
      <c r="B885" t="s">
        <v>2434</v>
      </c>
      <c r="C885" t="s">
        <v>2435</v>
      </c>
      <c r="D885" t="s">
        <v>46</v>
      </c>
      <c r="E885" t="s">
        <v>18</v>
      </c>
      <c r="F885">
        <v>65749.88</v>
      </c>
      <c r="G885" s="1">
        <v>45830</v>
      </c>
      <c r="I885" t="s">
        <v>40</v>
      </c>
      <c r="J885">
        <v>23</v>
      </c>
      <c r="K885">
        <v>10</v>
      </c>
      <c r="L885" t="s">
        <v>83</v>
      </c>
      <c r="M885" t="s">
        <v>21</v>
      </c>
      <c r="N885" t="s">
        <v>88</v>
      </c>
      <c r="O885">
        <f t="shared" si="78"/>
        <v>1</v>
      </c>
      <c r="P885" t="str">
        <f t="shared" si="79"/>
        <v>Valid</v>
      </c>
      <c r="Q885" t="str">
        <f>_xlfn.XLOOKUP(B885,Customers!$A:$A,Customers!$C:$C,"Not Found")</f>
        <v>West</v>
      </c>
      <c r="R885" t="str">
        <f t="shared" si="80"/>
        <v>South</v>
      </c>
      <c r="S885" t="str">
        <f t="shared" si="81"/>
        <v>Theft</v>
      </c>
      <c r="T885" t="str">
        <f t="shared" si="82"/>
        <v>SLA Breach</v>
      </c>
      <c r="U885">
        <f t="shared" si="83"/>
        <v>13</v>
      </c>
    </row>
    <row r="886" spans="1:21" x14ac:dyDescent="0.3">
      <c r="A886" t="s">
        <v>2436</v>
      </c>
      <c r="B886" t="s">
        <v>2437</v>
      </c>
      <c r="C886" t="s">
        <v>2438</v>
      </c>
      <c r="D886" t="s">
        <v>102</v>
      </c>
      <c r="E886" t="s">
        <v>74</v>
      </c>
      <c r="F886">
        <v>227293.79</v>
      </c>
      <c r="G886" s="1">
        <v>45808</v>
      </c>
      <c r="H886" s="1">
        <v>45829</v>
      </c>
      <c r="I886" t="s">
        <v>19</v>
      </c>
      <c r="J886">
        <v>21</v>
      </c>
      <c r="K886">
        <v>20</v>
      </c>
      <c r="L886" t="s">
        <v>223</v>
      </c>
      <c r="M886" t="s">
        <v>29</v>
      </c>
      <c r="N886" t="s">
        <v>30</v>
      </c>
      <c r="O886">
        <f t="shared" si="78"/>
        <v>1</v>
      </c>
      <c r="P886" t="str">
        <f t="shared" si="79"/>
        <v>Valid</v>
      </c>
      <c r="Q886" t="str">
        <f>_xlfn.XLOOKUP(B886,Customers!$A:$A,Customers!$C:$C,"Not Found")</f>
        <v>South</v>
      </c>
      <c r="R886" t="str">
        <f t="shared" si="80"/>
        <v>East</v>
      </c>
      <c r="S886" t="str">
        <f t="shared" si="81"/>
        <v>Maturity</v>
      </c>
      <c r="T886" t="str">
        <f t="shared" si="82"/>
        <v>SLA Breach</v>
      </c>
      <c r="U886">
        <f t="shared" si="83"/>
        <v>1</v>
      </c>
    </row>
    <row r="887" spans="1:21" x14ac:dyDescent="0.3">
      <c r="A887" t="s">
        <v>2439</v>
      </c>
      <c r="B887" t="s">
        <v>1776</v>
      </c>
      <c r="C887" t="s">
        <v>1777</v>
      </c>
      <c r="D887" t="s">
        <v>154</v>
      </c>
      <c r="E887" t="s">
        <v>74</v>
      </c>
      <c r="F887">
        <v>79329.179999999993</v>
      </c>
      <c r="G887" s="1">
        <v>45855</v>
      </c>
      <c r="H887" s="1">
        <v>45870</v>
      </c>
      <c r="I887" t="s">
        <v>19</v>
      </c>
      <c r="J887">
        <v>15</v>
      </c>
      <c r="K887">
        <v>10</v>
      </c>
      <c r="L887" t="s">
        <v>770</v>
      </c>
      <c r="M887" t="s">
        <v>21</v>
      </c>
      <c r="N887" t="s">
        <v>42</v>
      </c>
      <c r="O887">
        <f t="shared" si="78"/>
        <v>1</v>
      </c>
      <c r="P887" t="str">
        <f t="shared" si="79"/>
        <v>Valid</v>
      </c>
      <c r="Q887" t="str">
        <f>_xlfn.XLOOKUP(B887,Customers!$A:$A,Customers!$C:$C,"Not Found")</f>
        <v>North</v>
      </c>
      <c r="R887" t="str">
        <f t="shared" si="80"/>
        <v>East</v>
      </c>
      <c r="S887" t="str">
        <f t="shared" si="81"/>
        <v>Vehicle Damage</v>
      </c>
      <c r="T887" t="str">
        <f t="shared" si="82"/>
        <v>SLA Breach</v>
      </c>
      <c r="U887">
        <f t="shared" si="83"/>
        <v>5</v>
      </c>
    </row>
    <row r="888" spans="1:21" x14ac:dyDescent="0.3">
      <c r="A888" t="s">
        <v>2440</v>
      </c>
      <c r="B888" t="s">
        <v>148</v>
      </c>
      <c r="C888" t="s">
        <v>149</v>
      </c>
      <c r="D888" t="s">
        <v>216</v>
      </c>
      <c r="E888" t="s">
        <v>27</v>
      </c>
      <c r="F888">
        <v>59728.41</v>
      </c>
      <c r="G888" s="1">
        <v>45908</v>
      </c>
      <c r="H888" s="1">
        <v>45921</v>
      </c>
      <c r="I888" t="s">
        <v>19</v>
      </c>
      <c r="J888">
        <v>13</v>
      </c>
      <c r="K888">
        <v>15</v>
      </c>
      <c r="L888" t="s">
        <v>561</v>
      </c>
      <c r="M888" t="s">
        <v>55</v>
      </c>
      <c r="N888" t="s">
        <v>30</v>
      </c>
      <c r="O888">
        <f t="shared" si="78"/>
        <v>1</v>
      </c>
      <c r="P888" t="str">
        <f t="shared" si="79"/>
        <v>Valid</v>
      </c>
      <c r="Q888" t="str">
        <f>_xlfn.XLOOKUP(B888,Customers!$A:$A,Customers!$C:$C,"Not Found")</f>
        <v>West</v>
      </c>
      <c r="R888" t="str">
        <f t="shared" si="80"/>
        <v>West</v>
      </c>
      <c r="S888" t="str">
        <f t="shared" si="81"/>
        <v>Outpatient</v>
      </c>
      <c r="T888" t="str">
        <f t="shared" si="82"/>
        <v>Within SLA</v>
      </c>
      <c r="U888">
        <f t="shared" si="83"/>
        <v>0</v>
      </c>
    </row>
    <row r="889" spans="1:21" x14ac:dyDescent="0.3">
      <c r="A889" t="s">
        <v>2441</v>
      </c>
      <c r="B889" t="s">
        <v>2442</v>
      </c>
      <c r="C889" t="s">
        <v>2443</v>
      </c>
      <c r="D889" t="s">
        <v>26</v>
      </c>
      <c r="E889" t="s">
        <v>18</v>
      </c>
      <c r="F889">
        <v>299029.25</v>
      </c>
      <c r="G889" s="1">
        <v>45991</v>
      </c>
      <c r="H889" s="1">
        <v>46015</v>
      </c>
      <c r="I889" t="s">
        <v>19</v>
      </c>
      <c r="J889">
        <v>24</v>
      </c>
      <c r="K889">
        <v>20</v>
      </c>
      <c r="L889" t="s">
        <v>107</v>
      </c>
      <c r="M889" t="s">
        <v>29</v>
      </c>
      <c r="N889" t="s">
        <v>42</v>
      </c>
      <c r="O889">
        <f t="shared" si="78"/>
        <v>1</v>
      </c>
      <c r="P889" t="str">
        <f t="shared" si="79"/>
        <v>Valid</v>
      </c>
      <c r="Q889" t="str">
        <f>_xlfn.XLOOKUP(B889,Customers!$A:$A,Customers!$C:$C,"Not Found")</f>
        <v>South</v>
      </c>
      <c r="R889" t="str">
        <f t="shared" si="80"/>
        <v>South</v>
      </c>
      <c r="S889" t="str">
        <f t="shared" si="81"/>
        <v>Disability</v>
      </c>
      <c r="T889" t="str">
        <f t="shared" si="82"/>
        <v>SLA Breach</v>
      </c>
      <c r="U889">
        <f t="shared" si="83"/>
        <v>4</v>
      </c>
    </row>
    <row r="890" spans="1:21" x14ac:dyDescent="0.3">
      <c r="A890" t="s">
        <v>2444</v>
      </c>
      <c r="B890" t="s">
        <v>2445</v>
      </c>
      <c r="C890" t="s">
        <v>2446</v>
      </c>
      <c r="D890" t="s">
        <v>46</v>
      </c>
      <c r="E890" t="s">
        <v>18</v>
      </c>
      <c r="F890">
        <v>204826.91</v>
      </c>
      <c r="G890" s="1">
        <v>45879</v>
      </c>
      <c r="H890" s="1">
        <v>45905</v>
      </c>
      <c r="I890" t="s">
        <v>19</v>
      </c>
      <c r="J890">
        <v>26</v>
      </c>
      <c r="K890">
        <v>10</v>
      </c>
      <c r="L890" t="s">
        <v>1047</v>
      </c>
      <c r="M890" t="s">
        <v>21</v>
      </c>
      <c r="N890" t="s">
        <v>42</v>
      </c>
      <c r="O890">
        <f t="shared" si="78"/>
        <v>1</v>
      </c>
      <c r="P890" t="str">
        <f t="shared" si="79"/>
        <v>Valid</v>
      </c>
      <c r="Q890" t="str">
        <f>_xlfn.XLOOKUP(B890,Customers!$A:$A,Customers!$C:$C,"Not Found")</f>
        <v>North</v>
      </c>
      <c r="R890" t="str">
        <f t="shared" si="80"/>
        <v>South</v>
      </c>
      <c r="S890" t="str">
        <f t="shared" si="81"/>
        <v>Theft</v>
      </c>
      <c r="T890" t="str">
        <f t="shared" si="82"/>
        <v>SLA Breach</v>
      </c>
      <c r="U890">
        <f t="shared" si="83"/>
        <v>16</v>
      </c>
    </row>
    <row r="891" spans="1:21" x14ac:dyDescent="0.3">
      <c r="A891" t="s">
        <v>2447</v>
      </c>
      <c r="B891" t="s">
        <v>2448</v>
      </c>
      <c r="C891" t="s">
        <v>2449</v>
      </c>
      <c r="D891" t="s">
        <v>53</v>
      </c>
      <c r="E891" t="s">
        <v>74</v>
      </c>
      <c r="F891">
        <v>58565.75</v>
      </c>
      <c r="G891" s="1">
        <v>45897</v>
      </c>
      <c r="H891" s="1">
        <v>45913</v>
      </c>
      <c r="I891" t="s">
        <v>19</v>
      </c>
      <c r="J891">
        <v>16</v>
      </c>
      <c r="K891">
        <v>15</v>
      </c>
      <c r="L891" t="s">
        <v>411</v>
      </c>
      <c r="M891" t="s">
        <v>55</v>
      </c>
      <c r="N891" t="s">
        <v>30</v>
      </c>
      <c r="O891">
        <f t="shared" si="78"/>
        <v>1</v>
      </c>
      <c r="P891" t="str">
        <f t="shared" si="79"/>
        <v>Valid</v>
      </c>
      <c r="Q891" t="str">
        <f>_xlfn.XLOOKUP(B891,Customers!$A:$A,Customers!$C:$C,"Not Found")</f>
        <v>West</v>
      </c>
      <c r="R891" t="str">
        <f t="shared" si="80"/>
        <v>East</v>
      </c>
      <c r="S891" t="str">
        <f t="shared" si="81"/>
        <v>Hospitalization</v>
      </c>
      <c r="T891" t="str">
        <f t="shared" si="82"/>
        <v>SLA Breach</v>
      </c>
      <c r="U891">
        <f t="shared" si="83"/>
        <v>1</v>
      </c>
    </row>
    <row r="892" spans="1:21" x14ac:dyDescent="0.3">
      <c r="A892" t="s">
        <v>2450</v>
      </c>
      <c r="B892" t="s">
        <v>2451</v>
      </c>
      <c r="C892" t="s">
        <v>2452</v>
      </c>
      <c r="D892" t="s">
        <v>53</v>
      </c>
      <c r="E892" t="s">
        <v>27</v>
      </c>
      <c r="F892">
        <v>69787.360000000001</v>
      </c>
      <c r="G892" s="1">
        <v>45666</v>
      </c>
      <c r="H892" s="1">
        <v>45676</v>
      </c>
      <c r="I892" t="s">
        <v>19</v>
      </c>
      <c r="J892">
        <v>10</v>
      </c>
      <c r="K892">
        <v>15</v>
      </c>
      <c r="L892" t="s">
        <v>388</v>
      </c>
      <c r="M892" t="s">
        <v>55</v>
      </c>
      <c r="N892" t="s">
        <v>42</v>
      </c>
      <c r="O892">
        <f t="shared" si="78"/>
        <v>1</v>
      </c>
      <c r="P892" t="str">
        <f t="shared" si="79"/>
        <v>Valid</v>
      </c>
      <c r="Q892" t="str">
        <f>_xlfn.XLOOKUP(B892,Customers!$A:$A,Customers!$C:$C,"Not Found")</f>
        <v>South</v>
      </c>
      <c r="R892" t="str">
        <f t="shared" si="80"/>
        <v>West</v>
      </c>
      <c r="S892" t="str">
        <f t="shared" si="81"/>
        <v>Hospitalization</v>
      </c>
      <c r="T892" t="str">
        <f t="shared" si="82"/>
        <v>Within SLA</v>
      </c>
      <c r="U892">
        <f t="shared" si="83"/>
        <v>0</v>
      </c>
    </row>
    <row r="893" spans="1:21" x14ac:dyDescent="0.3">
      <c r="A893" t="s">
        <v>2453</v>
      </c>
      <c r="B893" t="s">
        <v>2454</v>
      </c>
      <c r="C893" t="s">
        <v>2455</v>
      </c>
      <c r="D893" t="s">
        <v>34</v>
      </c>
      <c r="E893" t="s">
        <v>173</v>
      </c>
      <c r="F893">
        <v>141619.39000000001</v>
      </c>
      <c r="G893" s="1">
        <v>45778</v>
      </c>
      <c r="H893" s="1">
        <v>45807</v>
      </c>
      <c r="I893" t="s">
        <v>19</v>
      </c>
      <c r="J893">
        <v>29</v>
      </c>
      <c r="K893">
        <v>20</v>
      </c>
      <c r="L893" t="s">
        <v>227</v>
      </c>
      <c r="M893" t="s">
        <v>29</v>
      </c>
      <c r="N893" t="s">
        <v>42</v>
      </c>
      <c r="O893">
        <f t="shared" si="78"/>
        <v>1</v>
      </c>
      <c r="P893" t="str">
        <f t="shared" si="79"/>
        <v>Valid</v>
      </c>
      <c r="Q893" t="str">
        <f>_xlfn.XLOOKUP(B893,Customers!$A:$A,Customers!$C:$C,"Not Found")</f>
        <v>North</v>
      </c>
      <c r="R893" t="str">
        <f t="shared" si="80"/>
        <v>Central</v>
      </c>
      <c r="S893" t="str">
        <f t="shared" si="81"/>
        <v>Death Benefit</v>
      </c>
      <c r="T893" t="str">
        <f t="shared" si="82"/>
        <v>SLA Breach</v>
      </c>
      <c r="U893">
        <f t="shared" si="83"/>
        <v>9</v>
      </c>
    </row>
    <row r="894" spans="1:21" x14ac:dyDescent="0.3">
      <c r="A894" t="s">
        <v>2456</v>
      </c>
      <c r="B894" t="s">
        <v>2457</v>
      </c>
      <c r="C894" t="s">
        <v>2458</v>
      </c>
      <c r="D894" t="s">
        <v>59</v>
      </c>
      <c r="E894" t="s">
        <v>18</v>
      </c>
      <c r="F894">
        <v>68219.38</v>
      </c>
      <c r="G894" s="1">
        <v>45751</v>
      </c>
      <c r="I894" t="s">
        <v>40</v>
      </c>
      <c r="J894">
        <v>5</v>
      </c>
      <c r="K894">
        <v>15</v>
      </c>
      <c r="L894" t="s">
        <v>132</v>
      </c>
      <c r="M894" t="s">
        <v>55</v>
      </c>
      <c r="N894" t="s">
        <v>30</v>
      </c>
      <c r="O894">
        <f t="shared" si="78"/>
        <v>1</v>
      </c>
      <c r="P894" t="str">
        <f t="shared" si="79"/>
        <v>Valid</v>
      </c>
      <c r="Q894" t="str">
        <f>_xlfn.XLOOKUP(B894,Customers!$A:$A,Customers!$C:$C,"Not Found")</f>
        <v>South</v>
      </c>
      <c r="R894" t="str">
        <f t="shared" si="80"/>
        <v>South</v>
      </c>
      <c r="S894" t="str">
        <f t="shared" si="81"/>
        <v>Critical Illness</v>
      </c>
      <c r="T894" t="str">
        <f t="shared" si="82"/>
        <v>Within SLA</v>
      </c>
      <c r="U894">
        <f t="shared" si="83"/>
        <v>0</v>
      </c>
    </row>
    <row r="895" spans="1:21" x14ac:dyDescent="0.3">
      <c r="A895" t="s">
        <v>2459</v>
      </c>
      <c r="B895" t="s">
        <v>2460</v>
      </c>
      <c r="C895" t="s">
        <v>2461</v>
      </c>
      <c r="D895" t="s">
        <v>17</v>
      </c>
      <c r="E895" t="s">
        <v>173</v>
      </c>
      <c r="F895">
        <v>82919.02</v>
      </c>
      <c r="G895" s="1">
        <v>45934</v>
      </c>
      <c r="H895" s="1">
        <v>45943</v>
      </c>
      <c r="I895" t="s">
        <v>47</v>
      </c>
      <c r="J895">
        <v>9</v>
      </c>
      <c r="K895">
        <v>10</v>
      </c>
      <c r="L895" t="s">
        <v>373</v>
      </c>
      <c r="M895" t="s">
        <v>21</v>
      </c>
      <c r="N895" t="s">
        <v>22</v>
      </c>
      <c r="O895">
        <f t="shared" si="78"/>
        <v>1</v>
      </c>
      <c r="P895" t="str">
        <f t="shared" si="79"/>
        <v>Valid</v>
      </c>
      <c r="Q895" t="str">
        <f>_xlfn.XLOOKUP(B895,Customers!$A:$A,Customers!$C:$C,"Not Found")</f>
        <v>West</v>
      </c>
      <c r="R895" t="str">
        <f t="shared" si="80"/>
        <v>Central</v>
      </c>
      <c r="S895" t="str">
        <f t="shared" si="81"/>
        <v>Accident</v>
      </c>
      <c r="T895" t="str">
        <f t="shared" si="82"/>
        <v>Within SLA</v>
      </c>
      <c r="U895">
        <f t="shared" si="83"/>
        <v>0</v>
      </c>
    </row>
    <row r="896" spans="1:21" x14ac:dyDescent="0.3">
      <c r="A896" t="s">
        <v>2462</v>
      </c>
      <c r="B896" t="s">
        <v>2463</v>
      </c>
      <c r="C896" t="s">
        <v>2464</v>
      </c>
      <c r="D896" t="s">
        <v>26</v>
      </c>
      <c r="E896" t="s">
        <v>173</v>
      </c>
      <c r="F896">
        <v>212765.36</v>
      </c>
      <c r="G896" s="1">
        <v>45743</v>
      </c>
      <c r="H896" s="1">
        <v>45780</v>
      </c>
      <c r="I896" t="s">
        <v>19</v>
      </c>
      <c r="J896">
        <v>37</v>
      </c>
      <c r="K896">
        <v>20</v>
      </c>
      <c r="L896" t="s">
        <v>411</v>
      </c>
      <c r="M896" t="s">
        <v>29</v>
      </c>
      <c r="N896" t="s">
        <v>88</v>
      </c>
      <c r="O896">
        <f t="shared" si="78"/>
        <v>1</v>
      </c>
      <c r="P896" t="str">
        <f t="shared" si="79"/>
        <v>Valid</v>
      </c>
      <c r="Q896" t="str">
        <f>_xlfn.XLOOKUP(B896,Customers!$A:$A,Customers!$C:$C,"Not Found")</f>
        <v>East</v>
      </c>
      <c r="R896" t="str">
        <f t="shared" si="80"/>
        <v>Central</v>
      </c>
      <c r="S896" t="str">
        <f t="shared" si="81"/>
        <v>Disability</v>
      </c>
      <c r="T896" t="str">
        <f t="shared" si="82"/>
        <v>SLA Breach</v>
      </c>
      <c r="U896">
        <f t="shared" si="83"/>
        <v>17</v>
      </c>
    </row>
    <row r="897" spans="1:21" x14ac:dyDescent="0.3">
      <c r="A897" t="s">
        <v>2465</v>
      </c>
      <c r="B897" t="s">
        <v>2324</v>
      </c>
      <c r="C897" t="s">
        <v>2466</v>
      </c>
      <c r="D897" t="s">
        <v>182</v>
      </c>
      <c r="E897" t="s">
        <v>18</v>
      </c>
      <c r="F897">
        <v>14353.18</v>
      </c>
      <c r="G897" s="1">
        <v>45756</v>
      </c>
      <c r="H897" s="1">
        <v>45764</v>
      </c>
      <c r="I897" t="s">
        <v>19</v>
      </c>
      <c r="J897">
        <v>8</v>
      </c>
      <c r="K897">
        <v>7</v>
      </c>
      <c r="L897" t="s">
        <v>208</v>
      </c>
      <c r="M897" t="s">
        <v>94</v>
      </c>
      <c r="N897" t="s">
        <v>30</v>
      </c>
      <c r="O897">
        <f t="shared" si="78"/>
        <v>1</v>
      </c>
      <c r="P897" t="str">
        <f t="shared" si="79"/>
        <v>Valid</v>
      </c>
      <c r="Q897" t="str">
        <f>_xlfn.XLOOKUP(B897,Customers!$A:$A,Customers!$C:$C,"Not Found")</f>
        <v>Central</v>
      </c>
      <c r="R897" t="str">
        <f t="shared" si="80"/>
        <v>South</v>
      </c>
      <c r="S897" t="str">
        <f t="shared" si="81"/>
        <v>Trip Cancellation</v>
      </c>
      <c r="T897" t="str">
        <f t="shared" si="82"/>
        <v>SLA Breach</v>
      </c>
      <c r="U897">
        <f t="shared" si="83"/>
        <v>1</v>
      </c>
    </row>
    <row r="898" spans="1:21" x14ac:dyDescent="0.3">
      <c r="A898" t="s">
        <v>2467</v>
      </c>
      <c r="B898" t="s">
        <v>1119</v>
      </c>
      <c r="C898" t="s">
        <v>1120</v>
      </c>
      <c r="D898" t="s">
        <v>69</v>
      </c>
      <c r="E898" t="s">
        <v>39</v>
      </c>
      <c r="F898">
        <v>139135.74</v>
      </c>
      <c r="G898" s="1">
        <v>45876</v>
      </c>
      <c r="H898" s="1">
        <v>45886</v>
      </c>
      <c r="I898" t="s">
        <v>19</v>
      </c>
      <c r="J898">
        <v>10</v>
      </c>
      <c r="K898">
        <v>12</v>
      </c>
      <c r="L898" t="s">
        <v>54</v>
      </c>
      <c r="M898" t="s">
        <v>49</v>
      </c>
      <c r="N898" t="s">
        <v>30</v>
      </c>
      <c r="O898">
        <f t="shared" ref="O898:O961" si="84">COUNTIF($A:$A,A898)</f>
        <v>1</v>
      </c>
      <c r="P898" t="str">
        <f t="shared" ref="P898:P961" si="85">IF(F898="","Missing Amount","Valid")</f>
        <v>Valid</v>
      </c>
      <c r="Q898" t="str">
        <f>_xlfn.XLOOKUP(B898,Customers!$A:$A,Customers!$C:$C,"Not Found")</f>
        <v>North</v>
      </c>
      <c r="R898" t="str">
        <f t="shared" ref="R898:R961" si="86">IF(E898="",Q898,E898)</f>
        <v>North</v>
      </c>
      <c r="S898" t="str">
        <f t="shared" ref="S898:S961" si="87">IF(D898="Hospitalisation","Hospitalization",IF(D898="Medical Emerg.","Medical Emergency",IF(D898="Property dmg","Property Damage",IF(D898="Vehicle dmg","Vehicle Damage",D898))))</f>
        <v>Property Damage</v>
      </c>
      <c r="T898" t="str">
        <f t="shared" ref="T898:T961" si="88">IF(J898&gt;K898,"SLA Breach","Within SLA")</f>
        <v>Within SLA</v>
      </c>
      <c r="U898">
        <f t="shared" ref="U898:U961" si="89">IF(J898&gt;K898,J898-K898,0)</f>
        <v>0</v>
      </c>
    </row>
    <row r="899" spans="1:21" x14ac:dyDescent="0.3">
      <c r="A899" t="s">
        <v>2468</v>
      </c>
      <c r="B899" t="s">
        <v>364</v>
      </c>
      <c r="C899" t="s">
        <v>2469</v>
      </c>
      <c r="D899" t="s">
        <v>102</v>
      </c>
      <c r="E899" t="s">
        <v>74</v>
      </c>
      <c r="F899">
        <v>406472.03</v>
      </c>
      <c r="G899" s="1">
        <v>45833</v>
      </c>
      <c r="H899" s="1">
        <v>45848</v>
      </c>
      <c r="I899" t="s">
        <v>19</v>
      </c>
      <c r="J899">
        <v>15</v>
      </c>
      <c r="K899">
        <v>20</v>
      </c>
      <c r="L899" t="s">
        <v>681</v>
      </c>
      <c r="M899" t="s">
        <v>29</v>
      </c>
      <c r="N899" t="s">
        <v>30</v>
      </c>
      <c r="O899">
        <f t="shared" si="84"/>
        <v>1</v>
      </c>
      <c r="P899" t="str">
        <f t="shared" si="85"/>
        <v>Valid</v>
      </c>
      <c r="Q899" t="str">
        <f>_xlfn.XLOOKUP(B899,Customers!$A:$A,Customers!$C:$C,"Not Found")</f>
        <v>South</v>
      </c>
      <c r="R899" t="str">
        <f t="shared" si="86"/>
        <v>East</v>
      </c>
      <c r="S899" t="str">
        <f t="shared" si="87"/>
        <v>Maturity</v>
      </c>
      <c r="T899" t="str">
        <f t="shared" si="88"/>
        <v>Within SLA</v>
      </c>
      <c r="U899">
        <f t="shared" si="89"/>
        <v>0</v>
      </c>
    </row>
    <row r="900" spans="1:21" x14ac:dyDescent="0.3">
      <c r="A900" t="s">
        <v>2470</v>
      </c>
      <c r="B900" t="s">
        <v>2471</v>
      </c>
      <c r="C900" t="s">
        <v>2472</v>
      </c>
      <c r="D900" t="s">
        <v>69</v>
      </c>
      <c r="E900" t="s">
        <v>173</v>
      </c>
      <c r="F900">
        <v>163951.10999999999</v>
      </c>
      <c r="G900" s="1">
        <v>45794</v>
      </c>
      <c r="H900" s="1">
        <v>45807</v>
      </c>
      <c r="I900" t="s">
        <v>19</v>
      </c>
      <c r="J900">
        <v>13</v>
      </c>
      <c r="K900">
        <v>12</v>
      </c>
      <c r="L900" t="s">
        <v>41</v>
      </c>
      <c r="M900" t="s">
        <v>49</v>
      </c>
      <c r="N900" t="s">
        <v>30</v>
      </c>
      <c r="O900">
        <f t="shared" si="84"/>
        <v>1</v>
      </c>
      <c r="P900" t="str">
        <f t="shared" si="85"/>
        <v>Valid</v>
      </c>
      <c r="Q900" t="str">
        <f>_xlfn.XLOOKUP(B900,Customers!$A:$A,Customers!$C:$C,"Not Found")</f>
        <v>West</v>
      </c>
      <c r="R900" t="str">
        <f t="shared" si="86"/>
        <v>Central</v>
      </c>
      <c r="S900" t="str">
        <f t="shared" si="87"/>
        <v>Property Damage</v>
      </c>
      <c r="T900" t="str">
        <f t="shared" si="88"/>
        <v>SLA Breach</v>
      </c>
      <c r="U900">
        <f t="shared" si="89"/>
        <v>1</v>
      </c>
    </row>
    <row r="901" spans="1:21" x14ac:dyDescent="0.3">
      <c r="A901" t="s">
        <v>2473</v>
      </c>
      <c r="B901" t="s">
        <v>1964</v>
      </c>
      <c r="C901" t="s">
        <v>2474</v>
      </c>
      <c r="D901" t="s">
        <v>182</v>
      </c>
      <c r="E901" t="s">
        <v>39</v>
      </c>
      <c r="F901">
        <v>13407</v>
      </c>
      <c r="G901" s="1">
        <v>45737</v>
      </c>
      <c r="H901" s="1">
        <v>45745</v>
      </c>
      <c r="I901" t="s">
        <v>19</v>
      </c>
      <c r="J901">
        <v>8</v>
      </c>
      <c r="K901">
        <v>7</v>
      </c>
      <c r="L901" t="s">
        <v>278</v>
      </c>
      <c r="M901" t="s">
        <v>94</v>
      </c>
      <c r="N901" t="s">
        <v>30</v>
      </c>
      <c r="O901">
        <f t="shared" si="84"/>
        <v>1</v>
      </c>
      <c r="P901" t="str">
        <f t="shared" si="85"/>
        <v>Valid</v>
      </c>
      <c r="Q901" t="str">
        <f>_xlfn.XLOOKUP(B901,Customers!$A:$A,Customers!$C:$C,"Not Found")</f>
        <v>West</v>
      </c>
      <c r="R901" t="str">
        <f t="shared" si="86"/>
        <v>North</v>
      </c>
      <c r="S901" t="str">
        <f t="shared" si="87"/>
        <v>Trip Cancellation</v>
      </c>
      <c r="T901" t="str">
        <f t="shared" si="88"/>
        <v>SLA Breach</v>
      </c>
      <c r="U901">
        <f t="shared" si="89"/>
        <v>1</v>
      </c>
    </row>
    <row r="902" spans="1:21" x14ac:dyDescent="0.3">
      <c r="A902" t="s">
        <v>2475</v>
      </c>
      <c r="B902" t="s">
        <v>2476</v>
      </c>
      <c r="C902" t="s">
        <v>2477</v>
      </c>
      <c r="D902" t="s">
        <v>46</v>
      </c>
      <c r="E902" t="s">
        <v>39</v>
      </c>
      <c r="F902">
        <v>268092.19</v>
      </c>
      <c r="G902" s="1">
        <v>45957</v>
      </c>
      <c r="I902" t="s">
        <v>40</v>
      </c>
      <c r="J902">
        <v>19</v>
      </c>
      <c r="K902">
        <v>12</v>
      </c>
      <c r="L902" t="s">
        <v>278</v>
      </c>
      <c r="M902" t="s">
        <v>49</v>
      </c>
      <c r="N902" t="s">
        <v>42</v>
      </c>
      <c r="O902">
        <f t="shared" si="84"/>
        <v>1</v>
      </c>
      <c r="P902" t="str">
        <f t="shared" si="85"/>
        <v>Valid</v>
      </c>
      <c r="Q902" t="str">
        <f>_xlfn.XLOOKUP(B902,Customers!$A:$A,Customers!$C:$C,"Not Found")</f>
        <v>North</v>
      </c>
      <c r="R902" t="str">
        <f t="shared" si="86"/>
        <v>North</v>
      </c>
      <c r="S902" t="str">
        <f t="shared" si="87"/>
        <v>Theft</v>
      </c>
      <c r="T902" t="str">
        <f t="shared" si="88"/>
        <v>SLA Breach</v>
      </c>
      <c r="U902">
        <f t="shared" si="89"/>
        <v>7</v>
      </c>
    </row>
    <row r="903" spans="1:21" x14ac:dyDescent="0.3">
      <c r="A903" t="s">
        <v>2478</v>
      </c>
      <c r="B903" t="s">
        <v>566</v>
      </c>
      <c r="C903" t="s">
        <v>2479</v>
      </c>
      <c r="D903" t="s">
        <v>53</v>
      </c>
      <c r="F903">
        <v>61900.72</v>
      </c>
      <c r="G903" s="1">
        <v>45990</v>
      </c>
      <c r="H903" s="1">
        <v>45998</v>
      </c>
      <c r="I903" t="s">
        <v>19</v>
      </c>
      <c r="J903">
        <v>8</v>
      </c>
      <c r="K903">
        <v>15</v>
      </c>
      <c r="L903" t="s">
        <v>590</v>
      </c>
      <c r="M903" t="s">
        <v>55</v>
      </c>
      <c r="N903" t="s">
        <v>22</v>
      </c>
      <c r="O903">
        <f t="shared" si="84"/>
        <v>1</v>
      </c>
      <c r="P903" t="str">
        <f t="shared" si="85"/>
        <v>Valid</v>
      </c>
      <c r="Q903" t="str">
        <f>_xlfn.XLOOKUP(B903,Customers!$A:$A,Customers!$C:$C,"Not Found")</f>
        <v>East</v>
      </c>
      <c r="R903" t="str">
        <f t="shared" si="86"/>
        <v>East</v>
      </c>
      <c r="S903" t="str">
        <f t="shared" si="87"/>
        <v>Hospitalization</v>
      </c>
      <c r="T903" t="str">
        <f t="shared" si="88"/>
        <v>Within SLA</v>
      </c>
      <c r="U903">
        <f t="shared" si="89"/>
        <v>0</v>
      </c>
    </row>
    <row r="904" spans="1:21" x14ac:dyDescent="0.3">
      <c r="A904" t="s">
        <v>2480</v>
      </c>
      <c r="B904" t="s">
        <v>2481</v>
      </c>
      <c r="C904" t="s">
        <v>2482</v>
      </c>
      <c r="D904" t="s">
        <v>46</v>
      </c>
      <c r="E904" t="s">
        <v>27</v>
      </c>
      <c r="F904">
        <v>33763.57</v>
      </c>
      <c r="G904" s="1">
        <v>45679</v>
      </c>
      <c r="H904" s="1">
        <v>45680</v>
      </c>
      <c r="I904" t="s">
        <v>19</v>
      </c>
      <c r="J904">
        <v>1</v>
      </c>
      <c r="K904">
        <v>10</v>
      </c>
      <c r="L904" t="s">
        <v>373</v>
      </c>
      <c r="M904" t="s">
        <v>21</v>
      </c>
      <c r="N904" t="s">
        <v>30</v>
      </c>
      <c r="O904">
        <f t="shared" si="84"/>
        <v>1</v>
      </c>
      <c r="P904" t="str">
        <f t="shared" si="85"/>
        <v>Valid</v>
      </c>
      <c r="Q904" t="str">
        <f>_xlfn.XLOOKUP(B904,Customers!$A:$A,Customers!$C:$C,"Not Found")</f>
        <v>South</v>
      </c>
      <c r="R904" t="str">
        <f t="shared" si="86"/>
        <v>West</v>
      </c>
      <c r="S904" t="str">
        <f t="shared" si="87"/>
        <v>Theft</v>
      </c>
      <c r="T904" t="str">
        <f t="shared" si="88"/>
        <v>Within SLA</v>
      </c>
      <c r="U904">
        <f t="shared" si="89"/>
        <v>0</v>
      </c>
    </row>
    <row r="905" spans="1:21" x14ac:dyDescent="0.3">
      <c r="A905" t="s">
        <v>2483</v>
      </c>
      <c r="B905" t="s">
        <v>2484</v>
      </c>
      <c r="C905" t="s">
        <v>2485</v>
      </c>
      <c r="D905" t="s">
        <v>34</v>
      </c>
      <c r="E905" t="s">
        <v>39</v>
      </c>
      <c r="F905">
        <v>583902.31999999995</v>
      </c>
      <c r="G905" s="1">
        <v>45970</v>
      </c>
      <c r="I905" t="s">
        <v>64</v>
      </c>
      <c r="J905">
        <v>26</v>
      </c>
      <c r="K905">
        <v>20</v>
      </c>
      <c r="L905" t="s">
        <v>178</v>
      </c>
      <c r="M905" t="s">
        <v>29</v>
      </c>
      <c r="N905" t="s">
        <v>42</v>
      </c>
      <c r="O905">
        <f t="shared" si="84"/>
        <v>1</v>
      </c>
      <c r="P905" t="str">
        <f t="shared" si="85"/>
        <v>Valid</v>
      </c>
      <c r="Q905" t="str">
        <f>_xlfn.XLOOKUP(B905,Customers!$A:$A,Customers!$C:$C,"Not Found")</f>
        <v>South</v>
      </c>
      <c r="R905" t="str">
        <f t="shared" si="86"/>
        <v>North</v>
      </c>
      <c r="S905" t="str">
        <f t="shared" si="87"/>
        <v>Death Benefit</v>
      </c>
      <c r="T905" t="str">
        <f t="shared" si="88"/>
        <v>SLA Breach</v>
      </c>
      <c r="U905">
        <f t="shared" si="89"/>
        <v>6</v>
      </c>
    </row>
    <row r="906" spans="1:21" x14ac:dyDescent="0.3">
      <c r="A906" t="s">
        <v>2486</v>
      </c>
      <c r="B906" t="s">
        <v>2487</v>
      </c>
      <c r="C906" t="s">
        <v>2488</v>
      </c>
      <c r="D906" t="s">
        <v>17</v>
      </c>
      <c r="E906" t="s">
        <v>18</v>
      </c>
      <c r="F906">
        <v>154828.07999999999</v>
      </c>
      <c r="G906" s="1">
        <v>45933</v>
      </c>
      <c r="I906" t="s">
        <v>64</v>
      </c>
      <c r="J906">
        <v>15</v>
      </c>
      <c r="K906">
        <v>10</v>
      </c>
      <c r="L906" t="s">
        <v>79</v>
      </c>
      <c r="M906" t="s">
        <v>21</v>
      </c>
      <c r="N906" t="s">
        <v>42</v>
      </c>
      <c r="O906">
        <f t="shared" si="84"/>
        <v>1</v>
      </c>
      <c r="P906" t="str">
        <f t="shared" si="85"/>
        <v>Valid</v>
      </c>
      <c r="Q906" t="str">
        <f>_xlfn.XLOOKUP(B906,Customers!$A:$A,Customers!$C:$C,"Not Found")</f>
        <v>East</v>
      </c>
      <c r="R906" t="str">
        <f t="shared" si="86"/>
        <v>South</v>
      </c>
      <c r="S906" t="str">
        <f t="shared" si="87"/>
        <v>Accident</v>
      </c>
      <c r="T906" t="str">
        <f t="shared" si="88"/>
        <v>SLA Breach</v>
      </c>
      <c r="U906">
        <f t="shared" si="89"/>
        <v>5</v>
      </c>
    </row>
    <row r="907" spans="1:21" x14ac:dyDescent="0.3">
      <c r="A907" t="s">
        <v>2489</v>
      </c>
      <c r="B907" t="s">
        <v>2265</v>
      </c>
      <c r="C907" t="s">
        <v>2490</v>
      </c>
      <c r="D907" t="s">
        <v>46</v>
      </c>
      <c r="E907" t="s">
        <v>18</v>
      </c>
      <c r="F907">
        <v>89614.2</v>
      </c>
      <c r="G907" s="1">
        <v>45949</v>
      </c>
      <c r="I907" t="s">
        <v>40</v>
      </c>
      <c r="J907">
        <v>11</v>
      </c>
      <c r="K907">
        <v>12</v>
      </c>
      <c r="L907" t="s">
        <v>98</v>
      </c>
      <c r="M907" t="s">
        <v>49</v>
      </c>
      <c r="N907" t="s">
        <v>42</v>
      </c>
      <c r="O907">
        <f t="shared" si="84"/>
        <v>1</v>
      </c>
      <c r="P907" t="str">
        <f t="shared" si="85"/>
        <v>Valid</v>
      </c>
      <c r="Q907" t="str">
        <f>_xlfn.XLOOKUP(B907,Customers!$A:$A,Customers!$C:$C,"Not Found")</f>
        <v>East</v>
      </c>
      <c r="R907" t="str">
        <f t="shared" si="86"/>
        <v>South</v>
      </c>
      <c r="S907" t="str">
        <f t="shared" si="87"/>
        <v>Theft</v>
      </c>
      <c r="T907" t="str">
        <f t="shared" si="88"/>
        <v>Within SLA</v>
      </c>
      <c r="U907">
        <f t="shared" si="89"/>
        <v>0</v>
      </c>
    </row>
    <row r="908" spans="1:21" x14ac:dyDescent="0.3">
      <c r="A908" t="s">
        <v>2491</v>
      </c>
      <c r="B908" t="s">
        <v>378</v>
      </c>
      <c r="C908" t="s">
        <v>2492</v>
      </c>
      <c r="D908" t="s">
        <v>46</v>
      </c>
      <c r="E908" t="s">
        <v>173</v>
      </c>
      <c r="F908">
        <v>37830.629999999997</v>
      </c>
      <c r="G908" s="1">
        <v>45805</v>
      </c>
      <c r="H908" s="1">
        <v>45832</v>
      </c>
      <c r="I908" t="s">
        <v>47</v>
      </c>
      <c r="J908">
        <v>27</v>
      </c>
      <c r="K908">
        <v>10</v>
      </c>
      <c r="L908" t="s">
        <v>48</v>
      </c>
      <c r="M908" t="s">
        <v>21</v>
      </c>
      <c r="N908" t="s">
        <v>88</v>
      </c>
      <c r="O908">
        <f t="shared" si="84"/>
        <v>1</v>
      </c>
      <c r="P908" t="str">
        <f t="shared" si="85"/>
        <v>Valid</v>
      </c>
      <c r="Q908" t="str">
        <f>_xlfn.XLOOKUP(B908,Customers!$A:$A,Customers!$C:$C,"Not Found")</f>
        <v>Central</v>
      </c>
      <c r="R908" t="str">
        <f t="shared" si="86"/>
        <v>Central</v>
      </c>
      <c r="S908" t="str">
        <f t="shared" si="87"/>
        <v>Theft</v>
      </c>
      <c r="T908" t="str">
        <f t="shared" si="88"/>
        <v>SLA Breach</v>
      </c>
      <c r="U908">
        <f t="shared" si="89"/>
        <v>17</v>
      </c>
    </row>
    <row r="909" spans="1:21" x14ac:dyDescent="0.3">
      <c r="A909" t="s">
        <v>2493</v>
      </c>
      <c r="B909" t="s">
        <v>2494</v>
      </c>
      <c r="C909" t="s">
        <v>2495</v>
      </c>
      <c r="D909" t="s">
        <v>34</v>
      </c>
      <c r="E909" t="s">
        <v>27</v>
      </c>
      <c r="F909">
        <v>399926.64</v>
      </c>
      <c r="G909" s="1">
        <v>45791</v>
      </c>
      <c r="I909" t="s">
        <v>64</v>
      </c>
      <c r="J909">
        <v>16</v>
      </c>
      <c r="K909">
        <v>20</v>
      </c>
      <c r="L909" t="s">
        <v>606</v>
      </c>
      <c r="M909" t="s">
        <v>29</v>
      </c>
      <c r="N909" t="s">
        <v>30</v>
      </c>
      <c r="O909">
        <f t="shared" si="84"/>
        <v>1</v>
      </c>
      <c r="P909" t="str">
        <f t="shared" si="85"/>
        <v>Valid</v>
      </c>
      <c r="Q909" t="str">
        <f>_xlfn.XLOOKUP(B909,Customers!$A:$A,Customers!$C:$C,"Not Found")</f>
        <v>West</v>
      </c>
      <c r="R909" t="str">
        <f t="shared" si="86"/>
        <v>West</v>
      </c>
      <c r="S909" t="str">
        <f t="shared" si="87"/>
        <v>Death Benefit</v>
      </c>
      <c r="T909" t="str">
        <f t="shared" si="88"/>
        <v>Within SLA</v>
      </c>
      <c r="U909">
        <f t="shared" si="89"/>
        <v>0</v>
      </c>
    </row>
    <row r="910" spans="1:21" x14ac:dyDescent="0.3">
      <c r="A910" t="s">
        <v>2496</v>
      </c>
      <c r="B910" t="s">
        <v>2497</v>
      </c>
      <c r="C910" t="s">
        <v>2498</v>
      </c>
      <c r="D910" t="s">
        <v>92</v>
      </c>
      <c r="E910" t="s">
        <v>74</v>
      </c>
      <c r="F910">
        <v>12617.68</v>
      </c>
      <c r="G910" s="1">
        <v>45862</v>
      </c>
      <c r="H910" s="1">
        <v>45879</v>
      </c>
      <c r="I910" t="s">
        <v>19</v>
      </c>
      <c r="J910">
        <v>17</v>
      </c>
      <c r="K910">
        <v>7</v>
      </c>
      <c r="L910" t="s">
        <v>212</v>
      </c>
      <c r="M910" t="s">
        <v>94</v>
      </c>
      <c r="N910" t="s">
        <v>42</v>
      </c>
      <c r="O910">
        <f t="shared" si="84"/>
        <v>1</v>
      </c>
      <c r="P910" t="str">
        <f t="shared" si="85"/>
        <v>Valid</v>
      </c>
      <c r="Q910" t="str">
        <f>_xlfn.XLOOKUP(B910,Customers!$A:$A,Customers!$C:$C,"Not Found")</f>
        <v>West</v>
      </c>
      <c r="R910" t="str">
        <f t="shared" si="86"/>
        <v>East</v>
      </c>
      <c r="S910" t="str">
        <f t="shared" si="87"/>
        <v>Baggage Loss</v>
      </c>
      <c r="T910" t="str">
        <f t="shared" si="88"/>
        <v>SLA Breach</v>
      </c>
      <c r="U910">
        <f t="shared" si="89"/>
        <v>10</v>
      </c>
    </row>
    <row r="911" spans="1:21" x14ac:dyDescent="0.3">
      <c r="A911" t="s">
        <v>2499</v>
      </c>
      <c r="B911" t="s">
        <v>455</v>
      </c>
      <c r="C911" t="s">
        <v>456</v>
      </c>
      <c r="D911" t="s">
        <v>59</v>
      </c>
      <c r="E911" t="s">
        <v>173</v>
      </c>
      <c r="F911">
        <v>446382.69</v>
      </c>
      <c r="G911" s="1">
        <v>45901</v>
      </c>
      <c r="I911" t="s">
        <v>64</v>
      </c>
      <c r="J911">
        <v>24</v>
      </c>
      <c r="K911">
        <v>15</v>
      </c>
      <c r="L911" t="s">
        <v>1047</v>
      </c>
      <c r="M911" t="s">
        <v>55</v>
      </c>
      <c r="N911" t="s">
        <v>30</v>
      </c>
      <c r="O911">
        <f t="shared" si="84"/>
        <v>1</v>
      </c>
      <c r="P911" t="str">
        <f t="shared" si="85"/>
        <v>Valid</v>
      </c>
      <c r="Q911" t="str">
        <f>_xlfn.XLOOKUP(B911,Customers!$A:$A,Customers!$C:$C,"Not Found")</f>
        <v>North</v>
      </c>
      <c r="R911" t="str">
        <f t="shared" si="86"/>
        <v>Central</v>
      </c>
      <c r="S911" t="str">
        <f t="shared" si="87"/>
        <v>Critical Illness</v>
      </c>
      <c r="T911" t="str">
        <f t="shared" si="88"/>
        <v>SLA Breach</v>
      </c>
      <c r="U911">
        <f t="shared" si="89"/>
        <v>9</v>
      </c>
    </row>
    <row r="912" spans="1:21" x14ac:dyDescent="0.3">
      <c r="A912" t="s">
        <v>2500</v>
      </c>
      <c r="B912" t="s">
        <v>185</v>
      </c>
      <c r="C912" t="s">
        <v>2501</v>
      </c>
      <c r="D912" t="s">
        <v>102</v>
      </c>
      <c r="E912" t="s">
        <v>74</v>
      </c>
      <c r="F912">
        <v>153377.4</v>
      </c>
      <c r="G912" s="1">
        <v>45969</v>
      </c>
      <c r="I912" t="s">
        <v>40</v>
      </c>
      <c r="J912">
        <v>20</v>
      </c>
      <c r="K912">
        <v>20</v>
      </c>
      <c r="L912" t="s">
        <v>341</v>
      </c>
      <c r="M912" t="s">
        <v>29</v>
      </c>
      <c r="N912" t="s">
        <v>30</v>
      </c>
      <c r="O912">
        <f t="shared" si="84"/>
        <v>1</v>
      </c>
      <c r="P912" t="str">
        <f t="shared" si="85"/>
        <v>Valid</v>
      </c>
      <c r="Q912" t="str">
        <f>_xlfn.XLOOKUP(B912,Customers!$A:$A,Customers!$C:$C,"Not Found")</f>
        <v>South</v>
      </c>
      <c r="R912" t="str">
        <f t="shared" si="86"/>
        <v>East</v>
      </c>
      <c r="S912" t="str">
        <f t="shared" si="87"/>
        <v>Maturity</v>
      </c>
      <c r="T912" t="str">
        <f t="shared" si="88"/>
        <v>Within SLA</v>
      </c>
      <c r="U912">
        <f t="shared" si="89"/>
        <v>0</v>
      </c>
    </row>
    <row r="913" spans="1:21" x14ac:dyDescent="0.3">
      <c r="A913" t="s">
        <v>2502</v>
      </c>
      <c r="B913" t="s">
        <v>44</v>
      </c>
      <c r="C913" t="s">
        <v>2503</v>
      </c>
      <c r="D913" t="s">
        <v>216</v>
      </c>
      <c r="E913" t="s">
        <v>173</v>
      </c>
      <c r="F913">
        <v>107142.05</v>
      </c>
      <c r="G913" s="1">
        <v>45745</v>
      </c>
      <c r="H913" s="1">
        <v>45754</v>
      </c>
      <c r="I913" t="s">
        <v>19</v>
      </c>
      <c r="J913">
        <v>9</v>
      </c>
      <c r="K913">
        <v>15</v>
      </c>
      <c r="L913" t="s">
        <v>65</v>
      </c>
      <c r="M913" t="s">
        <v>55</v>
      </c>
      <c r="N913" t="s">
        <v>30</v>
      </c>
      <c r="O913">
        <f t="shared" si="84"/>
        <v>1</v>
      </c>
      <c r="P913" t="str">
        <f t="shared" si="85"/>
        <v>Valid</v>
      </c>
      <c r="Q913" t="str">
        <f>_xlfn.XLOOKUP(B913,Customers!$A:$A,Customers!$C:$C,"Not Found")</f>
        <v>East</v>
      </c>
      <c r="R913" t="str">
        <f t="shared" si="86"/>
        <v>Central</v>
      </c>
      <c r="S913" t="str">
        <f t="shared" si="87"/>
        <v>Outpatient</v>
      </c>
      <c r="T913" t="str">
        <f t="shared" si="88"/>
        <v>Within SLA</v>
      </c>
      <c r="U913">
        <f t="shared" si="89"/>
        <v>0</v>
      </c>
    </row>
    <row r="914" spans="1:21" x14ac:dyDescent="0.3">
      <c r="A914" t="s">
        <v>2504</v>
      </c>
      <c r="B914" t="s">
        <v>1262</v>
      </c>
      <c r="C914" t="s">
        <v>1263</v>
      </c>
      <c r="D914" t="s">
        <v>59</v>
      </c>
      <c r="E914" t="s">
        <v>18</v>
      </c>
      <c r="F914">
        <v>76567.360000000001</v>
      </c>
      <c r="G914" s="1">
        <v>45980</v>
      </c>
      <c r="H914" s="1">
        <v>45989</v>
      </c>
      <c r="I914" t="s">
        <v>19</v>
      </c>
      <c r="J914">
        <v>9</v>
      </c>
      <c r="K914">
        <v>15</v>
      </c>
      <c r="L914" t="s">
        <v>128</v>
      </c>
      <c r="M914" t="s">
        <v>55</v>
      </c>
      <c r="N914" t="s">
        <v>30</v>
      </c>
      <c r="O914">
        <f t="shared" si="84"/>
        <v>1</v>
      </c>
      <c r="P914" t="str">
        <f t="shared" si="85"/>
        <v>Valid</v>
      </c>
      <c r="Q914" t="str">
        <f>_xlfn.XLOOKUP(B914,Customers!$A:$A,Customers!$C:$C,"Not Found")</f>
        <v>Central</v>
      </c>
      <c r="R914" t="str">
        <f t="shared" si="86"/>
        <v>South</v>
      </c>
      <c r="S914" t="str">
        <f t="shared" si="87"/>
        <v>Critical Illness</v>
      </c>
      <c r="T914" t="str">
        <f t="shared" si="88"/>
        <v>Within SLA</v>
      </c>
      <c r="U914">
        <f t="shared" si="89"/>
        <v>0</v>
      </c>
    </row>
    <row r="915" spans="1:21" x14ac:dyDescent="0.3">
      <c r="A915" t="s">
        <v>2505</v>
      </c>
      <c r="B915" t="s">
        <v>559</v>
      </c>
      <c r="C915" t="s">
        <v>2506</v>
      </c>
      <c r="D915" t="s">
        <v>102</v>
      </c>
      <c r="E915" t="s">
        <v>39</v>
      </c>
      <c r="F915">
        <v>164999.76999999999</v>
      </c>
      <c r="G915" s="1">
        <v>45788</v>
      </c>
      <c r="I915" t="s">
        <v>40</v>
      </c>
      <c r="J915">
        <v>25</v>
      </c>
      <c r="K915">
        <v>20</v>
      </c>
      <c r="L915" t="s">
        <v>103</v>
      </c>
      <c r="M915" t="s">
        <v>29</v>
      </c>
      <c r="N915" t="s">
        <v>30</v>
      </c>
      <c r="O915">
        <f t="shared" si="84"/>
        <v>1</v>
      </c>
      <c r="P915" t="str">
        <f t="shared" si="85"/>
        <v>Valid</v>
      </c>
      <c r="Q915" t="str">
        <f>_xlfn.XLOOKUP(B915,Customers!$A:$A,Customers!$C:$C,"Not Found")</f>
        <v>Central</v>
      </c>
      <c r="R915" t="str">
        <f t="shared" si="86"/>
        <v>North</v>
      </c>
      <c r="S915" t="str">
        <f t="shared" si="87"/>
        <v>Maturity</v>
      </c>
      <c r="T915" t="str">
        <f t="shared" si="88"/>
        <v>SLA Breach</v>
      </c>
      <c r="U915">
        <f t="shared" si="89"/>
        <v>5</v>
      </c>
    </row>
    <row r="916" spans="1:21" x14ac:dyDescent="0.3">
      <c r="A916" t="s">
        <v>2507</v>
      </c>
      <c r="B916" t="s">
        <v>2166</v>
      </c>
      <c r="C916" t="s">
        <v>2508</v>
      </c>
      <c r="D916" t="s">
        <v>216</v>
      </c>
      <c r="E916" t="s">
        <v>18</v>
      </c>
      <c r="F916">
        <v>46264.91</v>
      </c>
      <c r="G916" s="1">
        <v>45879</v>
      </c>
      <c r="H916" s="1">
        <v>45896</v>
      </c>
      <c r="I916" t="s">
        <v>19</v>
      </c>
      <c r="J916">
        <v>17</v>
      </c>
      <c r="K916">
        <v>15</v>
      </c>
      <c r="L916" t="s">
        <v>501</v>
      </c>
      <c r="M916" t="s">
        <v>55</v>
      </c>
      <c r="N916" t="s">
        <v>30</v>
      </c>
      <c r="O916">
        <f t="shared" si="84"/>
        <v>1</v>
      </c>
      <c r="P916" t="str">
        <f t="shared" si="85"/>
        <v>Valid</v>
      </c>
      <c r="Q916" t="str">
        <f>_xlfn.XLOOKUP(B916,Customers!$A:$A,Customers!$C:$C,"Not Found")</f>
        <v>North</v>
      </c>
      <c r="R916" t="str">
        <f t="shared" si="86"/>
        <v>South</v>
      </c>
      <c r="S916" t="str">
        <f t="shared" si="87"/>
        <v>Outpatient</v>
      </c>
      <c r="T916" t="str">
        <f t="shared" si="88"/>
        <v>SLA Breach</v>
      </c>
      <c r="U916">
        <f t="shared" si="89"/>
        <v>2</v>
      </c>
    </row>
    <row r="917" spans="1:21" x14ac:dyDescent="0.3">
      <c r="A917" t="s">
        <v>2509</v>
      </c>
      <c r="B917" t="s">
        <v>2510</v>
      </c>
      <c r="C917" t="s">
        <v>2511</v>
      </c>
      <c r="D917" t="s">
        <v>102</v>
      </c>
      <c r="E917" t="s">
        <v>39</v>
      </c>
      <c r="F917">
        <v>624409.81999999995</v>
      </c>
      <c r="G917" s="1">
        <v>45926</v>
      </c>
      <c r="I917" t="s">
        <v>40</v>
      </c>
      <c r="J917">
        <v>22</v>
      </c>
      <c r="K917">
        <v>20</v>
      </c>
      <c r="L917" t="s">
        <v>204</v>
      </c>
      <c r="M917" t="s">
        <v>29</v>
      </c>
      <c r="N917" t="s">
        <v>30</v>
      </c>
      <c r="O917">
        <f t="shared" si="84"/>
        <v>1</v>
      </c>
      <c r="P917" t="str">
        <f t="shared" si="85"/>
        <v>Valid</v>
      </c>
      <c r="Q917" t="str">
        <f>_xlfn.XLOOKUP(B917,Customers!$A:$A,Customers!$C:$C,"Not Found")</f>
        <v>East</v>
      </c>
      <c r="R917" t="str">
        <f t="shared" si="86"/>
        <v>North</v>
      </c>
      <c r="S917" t="str">
        <f t="shared" si="87"/>
        <v>Maturity</v>
      </c>
      <c r="T917" t="str">
        <f t="shared" si="88"/>
        <v>SLA Breach</v>
      </c>
      <c r="U917">
        <f t="shared" si="89"/>
        <v>2</v>
      </c>
    </row>
    <row r="918" spans="1:21" x14ac:dyDescent="0.3">
      <c r="A918" t="s">
        <v>2512</v>
      </c>
      <c r="B918" t="s">
        <v>2513</v>
      </c>
      <c r="C918" t="s">
        <v>2514</v>
      </c>
      <c r="D918" t="s">
        <v>92</v>
      </c>
      <c r="E918" t="s">
        <v>27</v>
      </c>
      <c r="F918">
        <v>38088.620000000003</v>
      </c>
      <c r="G918" s="1">
        <v>45876</v>
      </c>
      <c r="H918" s="1">
        <v>45882</v>
      </c>
      <c r="I918" t="s">
        <v>19</v>
      </c>
      <c r="J918">
        <v>6</v>
      </c>
      <c r="K918">
        <v>7</v>
      </c>
      <c r="L918" t="s">
        <v>132</v>
      </c>
      <c r="M918" t="s">
        <v>94</v>
      </c>
      <c r="N918" t="s">
        <v>30</v>
      </c>
      <c r="O918">
        <f t="shared" si="84"/>
        <v>1</v>
      </c>
      <c r="P918" t="str">
        <f t="shared" si="85"/>
        <v>Valid</v>
      </c>
      <c r="Q918" t="str">
        <f>_xlfn.XLOOKUP(B918,Customers!$A:$A,Customers!$C:$C,"Not Found")</f>
        <v>East</v>
      </c>
      <c r="R918" t="str">
        <f t="shared" si="86"/>
        <v>West</v>
      </c>
      <c r="S918" t="str">
        <f t="shared" si="87"/>
        <v>Baggage Loss</v>
      </c>
      <c r="T918" t="str">
        <f t="shared" si="88"/>
        <v>Within SLA</v>
      </c>
      <c r="U918">
        <f t="shared" si="89"/>
        <v>0</v>
      </c>
    </row>
    <row r="919" spans="1:21" x14ac:dyDescent="0.3">
      <c r="A919" t="s">
        <v>2515</v>
      </c>
      <c r="B919" t="s">
        <v>1133</v>
      </c>
      <c r="C919" t="s">
        <v>1134</v>
      </c>
      <c r="D919" t="s">
        <v>46</v>
      </c>
      <c r="E919" t="s">
        <v>74</v>
      </c>
      <c r="F919">
        <v>41343.480000000003</v>
      </c>
      <c r="G919" s="1">
        <v>45676</v>
      </c>
      <c r="H919" s="1">
        <v>45684</v>
      </c>
      <c r="I919" t="s">
        <v>19</v>
      </c>
      <c r="J919">
        <v>8</v>
      </c>
      <c r="K919">
        <v>10</v>
      </c>
      <c r="L919" t="s">
        <v>373</v>
      </c>
      <c r="M919" t="s">
        <v>21</v>
      </c>
      <c r="N919" t="s">
        <v>30</v>
      </c>
      <c r="O919">
        <f t="shared" si="84"/>
        <v>1</v>
      </c>
      <c r="P919" t="str">
        <f t="shared" si="85"/>
        <v>Valid</v>
      </c>
      <c r="Q919" t="str">
        <f>_xlfn.XLOOKUP(B919,Customers!$A:$A,Customers!$C:$C,"Not Found")</f>
        <v>South</v>
      </c>
      <c r="R919" t="str">
        <f t="shared" si="86"/>
        <v>East</v>
      </c>
      <c r="S919" t="str">
        <f t="shared" si="87"/>
        <v>Theft</v>
      </c>
      <c r="T919" t="str">
        <f t="shared" si="88"/>
        <v>Within SLA</v>
      </c>
      <c r="U919">
        <f t="shared" si="89"/>
        <v>0</v>
      </c>
    </row>
    <row r="920" spans="1:21" x14ac:dyDescent="0.3">
      <c r="A920" t="s">
        <v>2516</v>
      </c>
      <c r="B920" t="s">
        <v>2517</v>
      </c>
      <c r="C920" t="s">
        <v>2518</v>
      </c>
      <c r="D920" t="s">
        <v>216</v>
      </c>
      <c r="E920" t="s">
        <v>18</v>
      </c>
      <c r="F920">
        <v>59068.44</v>
      </c>
      <c r="G920" s="1">
        <v>45951</v>
      </c>
      <c r="H920" s="1">
        <v>45961</v>
      </c>
      <c r="I920" t="s">
        <v>19</v>
      </c>
      <c r="J920">
        <v>10</v>
      </c>
      <c r="K920">
        <v>15</v>
      </c>
      <c r="L920" t="s">
        <v>813</v>
      </c>
      <c r="M920" t="s">
        <v>55</v>
      </c>
      <c r="N920" t="s">
        <v>30</v>
      </c>
      <c r="O920">
        <f t="shared" si="84"/>
        <v>1</v>
      </c>
      <c r="P920" t="str">
        <f t="shared" si="85"/>
        <v>Valid</v>
      </c>
      <c r="Q920" t="str">
        <f>_xlfn.XLOOKUP(B920,Customers!$A:$A,Customers!$C:$C,"Not Found")</f>
        <v>West</v>
      </c>
      <c r="R920" t="str">
        <f t="shared" si="86"/>
        <v>South</v>
      </c>
      <c r="S920" t="str">
        <f t="shared" si="87"/>
        <v>Outpatient</v>
      </c>
      <c r="T920" t="str">
        <f t="shared" si="88"/>
        <v>Within SLA</v>
      </c>
      <c r="U920">
        <f t="shared" si="89"/>
        <v>0</v>
      </c>
    </row>
    <row r="921" spans="1:21" x14ac:dyDescent="0.3">
      <c r="A921" t="s">
        <v>2519</v>
      </c>
      <c r="B921" t="s">
        <v>2520</v>
      </c>
      <c r="C921" t="s">
        <v>2521</v>
      </c>
      <c r="D921" t="s">
        <v>102</v>
      </c>
      <c r="E921" t="s">
        <v>27</v>
      </c>
      <c r="F921">
        <v>176780.7</v>
      </c>
      <c r="G921" s="1">
        <v>45674</v>
      </c>
      <c r="H921" s="1">
        <v>45699</v>
      </c>
      <c r="I921" t="s">
        <v>47</v>
      </c>
      <c r="J921">
        <v>25</v>
      </c>
      <c r="K921">
        <v>20</v>
      </c>
      <c r="L921" t="s">
        <v>227</v>
      </c>
      <c r="M921" t="s">
        <v>29</v>
      </c>
      <c r="N921" t="s">
        <v>42</v>
      </c>
      <c r="O921">
        <f t="shared" si="84"/>
        <v>1</v>
      </c>
      <c r="P921" t="str">
        <f t="shared" si="85"/>
        <v>Valid</v>
      </c>
      <c r="Q921" t="str">
        <f>_xlfn.XLOOKUP(B921,Customers!$A:$A,Customers!$C:$C,"Not Found")</f>
        <v>West</v>
      </c>
      <c r="R921" t="str">
        <f t="shared" si="86"/>
        <v>West</v>
      </c>
      <c r="S921" t="str">
        <f t="shared" si="87"/>
        <v>Maturity</v>
      </c>
      <c r="T921" t="str">
        <f t="shared" si="88"/>
        <v>SLA Breach</v>
      </c>
      <c r="U921">
        <f t="shared" si="89"/>
        <v>5</v>
      </c>
    </row>
    <row r="922" spans="1:21" x14ac:dyDescent="0.3">
      <c r="A922" t="s">
        <v>2522</v>
      </c>
      <c r="B922" t="s">
        <v>2523</v>
      </c>
      <c r="C922" t="s">
        <v>2524</v>
      </c>
      <c r="D922" t="s">
        <v>53</v>
      </c>
      <c r="E922" t="s">
        <v>74</v>
      </c>
      <c r="F922">
        <v>150705.44</v>
      </c>
      <c r="G922" s="1">
        <v>45837</v>
      </c>
      <c r="H922" s="1">
        <v>45859</v>
      </c>
      <c r="I922" t="s">
        <v>47</v>
      </c>
      <c r="J922">
        <v>22</v>
      </c>
      <c r="K922">
        <v>15</v>
      </c>
      <c r="L922" t="s">
        <v>75</v>
      </c>
      <c r="M922" t="s">
        <v>55</v>
      </c>
      <c r="N922" t="s">
        <v>42</v>
      </c>
      <c r="O922">
        <f t="shared" si="84"/>
        <v>1</v>
      </c>
      <c r="P922" t="str">
        <f t="shared" si="85"/>
        <v>Valid</v>
      </c>
      <c r="Q922" t="str">
        <f>_xlfn.XLOOKUP(B922,Customers!$A:$A,Customers!$C:$C,"Not Found")</f>
        <v>East</v>
      </c>
      <c r="R922" t="str">
        <f t="shared" si="86"/>
        <v>East</v>
      </c>
      <c r="S922" t="str">
        <f t="shared" si="87"/>
        <v>Hospitalization</v>
      </c>
      <c r="T922" t="str">
        <f t="shared" si="88"/>
        <v>SLA Breach</v>
      </c>
      <c r="U922">
        <f t="shared" si="89"/>
        <v>7</v>
      </c>
    </row>
    <row r="923" spans="1:21" x14ac:dyDescent="0.3">
      <c r="A923" t="s">
        <v>2525</v>
      </c>
      <c r="B923" t="s">
        <v>2526</v>
      </c>
      <c r="C923" t="s">
        <v>2527</v>
      </c>
      <c r="D923" t="s">
        <v>102</v>
      </c>
      <c r="E923" t="s">
        <v>74</v>
      </c>
      <c r="F923">
        <v>546365.93999999994</v>
      </c>
      <c r="G923" s="1">
        <v>45878</v>
      </c>
      <c r="H923" s="1">
        <v>45896</v>
      </c>
      <c r="I923" t="s">
        <v>47</v>
      </c>
      <c r="J923">
        <v>18</v>
      </c>
      <c r="K923">
        <v>20</v>
      </c>
      <c r="L923" t="s">
        <v>20</v>
      </c>
      <c r="M923" t="s">
        <v>29</v>
      </c>
      <c r="N923" t="s">
        <v>22</v>
      </c>
      <c r="O923">
        <f t="shared" si="84"/>
        <v>1</v>
      </c>
      <c r="P923" t="str">
        <f t="shared" si="85"/>
        <v>Valid</v>
      </c>
      <c r="Q923" t="str">
        <f>_xlfn.XLOOKUP(B923,Customers!$A:$A,Customers!$C:$C,"Not Found")</f>
        <v>East</v>
      </c>
      <c r="R923" t="str">
        <f t="shared" si="86"/>
        <v>East</v>
      </c>
      <c r="S923" t="str">
        <f t="shared" si="87"/>
        <v>Maturity</v>
      </c>
      <c r="T923" t="str">
        <f t="shared" si="88"/>
        <v>Within SLA</v>
      </c>
      <c r="U923">
        <f t="shared" si="89"/>
        <v>0</v>
      </c>
    </row>
    <row r="924" spans="1:21" x14ac:dyDescent="0.3">
      <c r="A924" t="s">
        <v>2528</v>
      </c>
      <c r="B924" t="s">
        <v>2529</v>
      </c>
      <c r="C924" t="s">
        <v>2530</v>
      </c>
      <c r="D924" t="s">
        <v>53</v>
      </c>
      <c r="F924">
        <v>119751.99</v>
      </c>
      <c r="G924" s="1">
        <v>45741</v>
      </c>
      <c r="H924" s="1">
        <v>45754</v>
      </c>
      <c r="I924" t="s">
        <v>19</v>
      </c>
      <c r="J924">
        <v>13</v>
      </c>
      <c r="K924">
        <v>15</v>
      </c>
      <c r="L924" t="s">
        <v>252</v>
      </c>
      <c r="M924" t="s">
        <v>55</v>
      </c>
      <c r="N924" t="s">
        <v>22</v>
      </c>
      <c r="O924">
        <f t="shared" si="84"/>
        <v>1</v>
      </c>
      <c r="P924" t="str">
        <f t="shared" si="85"/>
        <v>Valid</v>
      </c>
      <c r="Q924" t="str">
        <f>_xlfn.XLOOKUP(B924,Customers!$A:$A,Customers!$C:$C,"Not Found")</f>
        <v>North</v>
      </c>
      <c r="R924" t="str">
        <f t="shared" si="86"/>
        <v>North</v>
      </c>
      <c r="S924" t="str">
        <f t="shared" si="87"/>
        <v>Hospitalization</v>
      </c>
      <c r="T924" t="str">
        <f t="shared" si="88"/>
        <v>Within SLA</v>
      </c>
      <c r="U924">
        <f t="shared" si="89"/>
        <v>0</v>
      </c>
    </row>
    <row r="925" spans="1:21" x14ac:dyDescent="0.3">
      <c r="A925" t="s">
        <v>2531</v>
      </c>
      <c r="B925" t="s">
        <v>2532</v>
      </c>
      <c r="C925" t="s">
        <v>2533</v>
      </c>
      <c r="D925" t="s">
        <v>111</v>
      </c>
      <c r="E925" t="s">
        <v>173</v>
      </c>
      <c r="F925">
        <v>129725.29</v>
      </c>
      <c r="G925" s="1">
        <v>45916</v>
      </c>
      <c r="I925" t="s">
        <v>40</v>
      </c>
      <c r="J925">
        <v>1</v>
      </c>
      <c r="K925">
        <v>12</v>
      </c>
      <c r="L925" t="s">
        <v>278</v>
      </c>
      <c r="M925" t="s">
        <v>49</v>
      </c>
      <c r="N925" t="s">
        <v>22</v>
      </c>
      <c r="O925">
        <f t="shared" si="84"/>
        <v>1</v>
      </c>
      <c r="P925" t="str">
        <f t="shared" si="85"/>
        <v>Valid</v>
      </c>
      <c r="Q925" t="str">
        <f>_xlfn.XLOOKUP(B925,Customers!$A:$A,Customers!$C:$C,"Not Found")</f>
        <v>Central</v>
      </c>
      <c r="R925" t="str">
        <f t="shared" si="86"/>
        <v>Central</v>
      </c>
      <c r="S925" t="str">
        <f t="shared" si="87"/>
        <v>Fire</v>
      </c>
      <c r="T925" t="str">
        <f t="shared" si="88"/>
        <v>Within SLA</v>
      </c>
      <c r="U925">
        <f t="shared" si="89"/>
        <v>0</v>
      </c>
    </row>
    <row r="926" spans="1:21" x14ac:dyDescent="0.3">
      <c r="A926" t="s">
        <v>2534</v>
      </c>
      <c r="B926" t="s">
        <v>2535</v>
      </c>
      <c r="C926" t="s">
        <v>2536</v>
      </c>
      <c r="D926" t="s">
        <v>182</v>
      </c>
      <c r="E926" t="s">
        <v>27</v>
      </c>
      <c r="F926">
        <v>45083.34</v>
      </c>
      <c r="G926" s="1">
        <v>45857</v>
      </c>
      <c r="H926" s="1">
        <v>45872</v>
      </c>
      <c r="I926" t="s">
        <v>19</v>
      </c>
      <c r="J926">
        <v>15</v>
      </c>
      <c r="K926">
        <v>7</v>
      </c>
      <c r="L926" t="s">
        <v>112</v>
      </c>
      <c r="M926" t="s">
        <v>94</v>
      </c>
      <c r="N926" t="s">
        <v>42</v>
      </c>
      <c r="O926">
        <f t="shared" si="84"/>
        <v>1</v>
      </c>
      <c r="P926" t="str">
        <f t="shared" si="85"/>
        <v>Valid</v>
      </c>
      <c r="Q926" t="str">
        <f>_xlfn.XLOOKUP(B926,Customers!$A:$A,Customers!$C:$C,"Not Found")</f>
        <v>North</v>
      </c>
      <c r="R926" t="str">
        <f t="shared" si="86"/>
        <v>West</v>
      </c>
      <c r="S926" t="str">
        <f t="shared" si="87"/>
        <v>Trip Cancellation</v>
      </c>
      <c r="T926" t="str">
        <f t="shared" si="88"/>
        <v>SLA Breach</v>
      </c>
      <c r="U926">
        <f t="shared" si="89"/>
        <v>8</v>
      </c>
    </row>
    <row r="927" spans="1:21" x14ac:dyDescent="0.3">
      <c r="A927" t="s">
        <v>2537</v>
      </c>
      <c r="B927" t="s">
        <v>2538</v>
      </c>
      <c r="C927" t="s">
        <v>2539</v>
      </c>
      <c r="D927" t="s">
        <v>53</v>
      </c>
      <c r="E927" t="s">
        <v>173</v>
      </c>
      <c r="F927">
        <v>29102.51</v>
      </c>
      <c r="G927" s="1">
        <v>45786</v>
      </c>
      <c r="H927" s="1">
        <v>45804</v>
      </c>
      <c r="I927" t="s">
        <v>19</v>
      </c>
      <c r="J927">
        <v>18</v>
      </c>
      <c r="K927">
        <v>15</v>
      </c>
      <c r="L927" t="s">
        <v>561</v>
      </c>
      <c r="M927" t="s">
        <v>55</v>
      </c>
      <c r="N927" t="s">
        <v>30</v>
      </c>
      <c r="O927">
        <f t="shared" si="84"/>
        <v>1</v>
      </c>
      <c r="P927" t="str">
        <f t="shared" si="85"/>
        <v>Valid</v>
      </c>
      <c r="Q927" t="str">
        <f>_xlfn.XLOOKUP(B927,Customers!$A:$A,Customers!$C:$C,"Not Found")</f>
        <v>North</v>
      </c>
      <c r="R927" t="str">
        <f t="shared" si="86"/>
        <v>Central</v>
      </c>
      <c r="S927" t="str">
        <f t="shared" si="87"/>
        <v>Hospitalization</v>
      </c>
      <c r="T927" t="str">
        <f t="shared" si="88"/>
        <v>SLA Breach</v>
      </c>
      <c r="U927">
        <f t="shared" si="89"/>
        <v>3</v>
      </c>
    </row>
    <row r="928" spans="1:21" x14ac:dyDescent="0.3">
      <c r="A928" t="s">
        <v>2540</v>
      </c>
      <c r="B928" t="s">
        <v>2541</v>
      </c>
      <c r="C928" t="s">
        <v>2542</v>
      </c>
      <c r="D928" t="s">
        <v>46</v>
      </c>
      <c r="E928" t="s">
        <v>27</v>
      </c>
      <c r="F928">
        <v>77729.38</v>
      </c>
      <c r="G928" s="1">
        <v>45709</v>
      </c>
      <c r="H928" s="1">
        <v>45731</v>
      </c>
      <c r="I928" t="s">
        <v>19</v>
      </c>
      <c r="J928">
        <v>22</v>
      </c>
      <c r="K928">
        <v>10</v>
      </c>
      <c r="L928" t="s">
        <v>651</v>
      </c>
      <c r="M928" t="s">
        <v>21</v>
      </c>
      <c r="N928" t="s">
        <v>30</v>
      </c>
      <c r="O928">
        <f t="shared" si="84"/>
        <v>1</v>
      </c>
      <c r="P928" t="str">
        <f t="shared" si="85"/>
        <v>Valid</v>
      </c>
      <c r="Q928" t="str">
        <f>_xlfn.XLOOKUP(B928,Customers!$A:$A,Customers!$C:$C,"Not Found")</f>
        <v>West</v>
      </c>
      <c r="R928" t="str">
        <f t="shared" si="86"/>
        <v>West</v>
      </c>
      <c r="S928" t="str">
        <f t="shared" si="87"/>
        <v>Theft</v>
      </c>
      <c r="T928" t="str">
        <f t="shared" si="88"/>
        <v>SLA Breach</v>
      </c>
      <c r="U928">
        <f t="shared" si="89"/>
        <v>12</v>
      </c>
    </row>
    <row r="929" spans="1:21" x14ac:dyDescent="0.3">
      <c r="A929" t="s">
        <v>2543</v>
      </c>
      <c r="B929" t="s">
        <v>2544</v>
      </c>
      <c r="C929" t="s">
        <v>2545</v>
      </c>
      <c r="D929" t="s">
        <v>17</v>
      </c>
      <c r="E929" t="s">
        <v>74</v>
      </c>
      <c r="F929">
        <v>130174.84</v>
      </c>
      <c r="G929" s="1">
        <v>45883</v>
      </c>
      <c r="H929" s="1">
        <v>45891</v>
      </c>
      <c r="I929" t="s">
        <v>19</v>
      </c>
      <c r="J929">
        <v>8</v>
      </c>
      <c r="K929">
        <v>10</v>
      </c>
      <c r="L929" t="s">
        <v>178</v>
      </c>
      <c r="M929" t="s">
        <v>21</v>
      </c>
      <c r="N929" t="s">
        <v>22</v>
      </c>
      <c r="O929">
        <f t="shared" si="84"/>
        <v>1</v>
      </c>
      <c r="P929" t="str">
        <f t="shared" si="85"/>
        <v>Valid</v>
      </c>
      <c r="Q929" t="str">
        <f>_xlfn.XLOOKUP(B929,Customers!$A:$A,Customers!$C:$C,"Not Found")</f>
        <v>South</v>
      </c>
      <c r="R929" t="str">
        <f t="shared" si="86"/>
        <v>East</v>
      </c>
      <c r="S929" t="str">
        <f t="shared" si="87"/>
        <v>Accident</v>
      </c>
      <c r="T929" t="str">
        <f t="shared" si="88"/>
        <v>Within SLA</v>
      </c>
      <c r="U929">
        <f t="shared" si="89"/>
        <v>0</v>
      </c>
    </row>
    <row r="930" spans="1:21" x14ac:dyDescent="0.3">
      <c r="A930" t="s">
        <v>2546</v>
      </c>
      <c r="B930" t="s">
        <v>2547</v>
      </c>
      <c r="C930" t="s">
        <v>2548</v>
      </c>
      <c r="D930" t="s">
        <v>17</v>
      </c>
      <c r="E930" t="s">
        <v>39</v>
      </c>
      <c r="F930">
        <v>75530.259999999995</v>
      </c>
      <c r="G930" s="1">
        <v>45691</v>
      </c>
      <c r="H930" s="1">
        <v>45695</v>
      </c>
      <c r="I930" t="s">
        <v>19</v>
      </c>
      <c r="J930">
        <v>4</v>
      </c>
      <c r="K930">
        <v>10</v>
      </c>
      <c r="L930" t="s">
        <v>183</v>
      </c>
      <c r="M930" t="s">
        <v>21</v>
      </c>
      <c r="N930" t="s">
        <v>22</v>
      </c>
      <c r="O930">
        <f t="shared" si="84"/>
        <v>1</v>
      </c>
      <c r="P930" t="str">
        <f t="shared" si="85"/>
        <v>Valid</v>
      </c>
      <c r="Q930" t="str">
        <f>_xlfn.XLOOKUP(B930,Customers!$A:$A,Customers!$C:$C,"Not Found")</f>
        <v>West</v>
      </c>
      <c r="R930" t="str">
        <f t="shared" si="86"/>
        <v>North</v>
      </c>
      <c r="S930" t="str">
        <f t="shared" si="87"/>
        <v>Accident</v>
      </c>
      <c r="T930" t="str">
        <f t="shared" si="88"/>
        <v>Within SLA</v>
      </c>
      <c r="U930">
        <f t="shared" si="89"/>
        <v>0</v>
      </c>
    </row>
    <row r="931" spans="1:21" x14ac:dyDescent="0.3">
      <c r="A931" t="s">
        <v>2549</v>
      </c>
      <c r="B931" t="s">
        <v>1098</v>
      </c>
      <c r="C931" t="s">
        <v>2550</v>
      </c>
      <c r="D931" t="s">
        <v>46</v>
      </c>
      <c r="E931" t="s">
        <v>27</v>
      </c>
      <c r="F931">
        <v>113852.93</v>
      </c>
      <c r="G931" s="1">
        <v>45959</v>
      </c>
      <c r="H931" s="1">
        <v>45968</v>
      </c>
      <c r="I931" t="s">
        <v>19</v>
      </c>
      <c r="J931">
        <v>9</v>
      </c>
      <c r="K931">
        <v>12</v>
      </c>
      <c r="L931" t="s">
        <v>98</v>
      </c>
      <c r="M931" t="s">
        <v>49</v>
      </c>
      <c r="N931" t="s">
        <v>30</v>
      </c>
      <c r="O931">
        <f t="shared" si="84"/>
        <v>1</v>
      </c>
      <c r="P931" t="str">
        <f t="shared" si="85"/>
        <v>Valid</v>
      </c>
      <c r="Q931" t="str">
        <f>_xlfn.XLOOKUP(B931,Customers!$A:$A,Customers!$C:$C,"Not Found")</f>
        <v>East</v>
      </c>
      <c r="R931" t="str">
        <f t="shared" si="86"/>
        <v>West</v>
      </c>
      <c r="S931" t="str">
        <f t="shared" si="87"/>
        <v>Theft</v>
      </c>
      <c r="T931" t="str">
        <f t="shared" si="88"/>
        <v>Within SLA</v>
      </c>
      <c r="U931">
        <f t="shared" si="89"/>
        <v>0</v>
      </c>
    </row>
    <row r="932" spans="1:21" x14ac:dyDescent="0.3">
      <c r="A932" t="s">
        <v>2551</v>
      </c>
      <c r="B932" t="s">
        <v>467</v>
      </c>
      <c r="C932" t="s">
        <v>2552</v>
      </c>
      <c r="D932" t="s">
        <v>46</v>
      </c>
      <c r="E932" t="s">
        <v>39</v>
      </c>
      <c r="F932">
        <v>72753.97</v>
      </c>
      <c r="G932" s="1">
        <v>45696</v>
      </c>
      <c r="I932" t="s">
        <v>64</v>
      </c>
      <c r="J932">
        <v>12</v>
      </c>
      <c r="K932">
        <v>12</v>
      </c>
      <c r="L932" t="s">
        <v>501</v>
      </c>
      <c r="M932" t="s">
        <v>49</v>
      </c>
      <c r="N932" t="s">
        <v>30</v>
      </c>
      <c r="O932">
        <f t="shared" si="84"/>
        <v>1</v>
      </c>
      <c r="P932" t="str">
        <f t="shared" si="85"/>
        <v>Valid</v>
      </c>
      <c r="Q932" t="str">
        <f>_xlfn.XLOOKUP(B932,Customers!$A:$A,Customers!$C:$C,"Not Found")</f>
        <v>North</v>
      </c>
      <c r="R932" t="str">
        <f t="shared" si="86"/>
        <v>North</v>
      </c>
      <c r="S932" t="str">
        <f t="shared" si="87"/>
        <v>Theft</v>
      </c>
      <c r="T932" t="str">
        <f t="shared" si="88"/>
        <v>Within SLA</v>
      </c>
      <c r="U932">
        <f t="shared" si="89"/>
        <v>0</v>
      </c>
    </row>
    <row r="933" spans="1:21" x14ac:dyDescent="0.3">
      <c r="A933" t="s">
        <v>2553</v>
      </c>
      <c r="B933" t="s">
        <v>294</v>
      </c>
      <c r="C933" t="s">
        <v>295</v>
      </c>
      <c r="D933" t="s">
        <v>46</v>
      </c>
      <c r="E933" t="s">
        <v>173</v>
      </c>
      <c r="F933">
        <v>44892.6</v>
      </c>
      <c r="G933" s="1">
        <v>45691</v>
      </c>
      <c r="H933" s="1">
        <v>45702</v>
      </c>
      <c r="I933" t="s">
        <v>47</v>
      </c>
      <c r="J933">
        <v>11</v>
      </c>
      <c r="K933">
        <v>10</v>
      </c>
      <c r="L933" t="s">
        <v>223</v>
      </c>
      <c r="M933" t="s">
        <v>21</v>
      </c>
      <c r="N933" t="s">
        <v>30</v>
      </c>
      <c r="O933">
        <f t="shared" si="84"/>
        <v>1</v>
      </c>
      <c r="P933" t="str">
        <f t="shared" si="85"/>
        <v>Valid</v>
      </c>
      <c r="Q933" t="str">
        <f>_xlfn.XLOOKUP(B933,Customers!$A:$A,Customers!$C:$C,"Not Found")</f>
        <v>Central</v>
      </c>
      <c r="R933" t="str">
        <f t="shared" si="86"/>
        <v>Central</v>
      </c>
      <c r="S933" t="str">
        <f t="shared" si="87"/>
        <v>Theft</v>
      </c>
      <c r="T933" t="str">
        <f t="shared" si="88"/>
        <v>SLA Breach</v>
      </c>
      <c r="U933">
        <f t="shared" si="89"/>
        <v>1</v>
      </c>
    </row>
    <row r="934" spans="1:21" x14ac:dyDescent="0.3">
      <c r="A934" t="s">
        <v>2554</v>
      </c>
      <c r="B934" t="s">
        <v>719</v>
      </c>
      <c r="C934" t="s">
        <v>720</v>
      </c>
      <c r="D934" t="s">
        <v>92</v>
      </c>
      <c r="E934" t="s">
        <v>18</v>
      </c>
      <c r="F934">
        <v>21350.13</v>
      </c>
      <c r="G934" s="1">
        <v>45726</v>
      </c>
      <c r="H934" s="1">
        <v>45727</v>
      </c>
      <c r="I934" t="s">
        <v>19</v>
      </c>
      <c r="J934">
        <v>1</v>
      </c>
      <c r="K934">
        <v>7</v>
      </c>
      <c r="L934" t="s">
        <v>341</v>
      </c>
      <c r="M934" t="s">
        <v>94</v>
      </c>
      <c r="N934" t="s">
        <v>30</v>
      </c>
      <c r="O934">
        <f t="shared" si="84"/>
        <v>1</v>
      </c>
      <c r="P934" t="str">
        <f t="shared" si="85"/>
        <v>Valid</v>
      </c>
      <c r="Q934" t="str">
        <f>_xlfn.XLOOKUP(B934,Customers!$A:$A,Customers!$C:$C,"Not Found")</f>
        <v>North</v>
      </c>
      <c r="R934" t="str">
        <f t="shared" si="86"/>
        <v>South</v>
      </c>
      <c r="S934" t="str">
        <f t="shared" si="87"/>
        <v>Baggage Loss</v>
      </c>
      <c r="T934" t="str">
        <f t="shared" si="88"/>
        <v>Within SLA</v>
      </c>
      <c r="U934">
        <f t="shared" si="89"/>
        <v>0</v>
      </c>
    </row>
    <row r="935" spans="1:21" x14ac:dyDescent="0.3">
      <c r="A935" t="s">
        <v>2555</v>
      </c>
      <c r="B935" t="s">
        <v>2556</v>
      </c>
      <c r="C935" t="s">
        <v>2557</v>
      </c>
      <c r="D935" t="s">
        <v>59</v>
      </c>
      <c r="E935" t="s">
        <v>18</v>
      </c>
      <c r="F935">
        <v>98259.41</v>
      </c>
      <c r="G935" s="1">
        <v>45935</v>
      </c>
      <c r="H935" s="1">
        <v>45948</v>
      </c>
      <c r="I935" t="s">
        <v>19</v>
      </c>
      <c r="J935">
        <v>13</v>
      </c>
      <c r="K935">
        <v>15</v>
      </c>
      <c r="L935" t="s">
        <v>155</v>
      </c>
      <c r="M935" t="s">
        <v>55</v>
      </c>
      <c r="N935" t="s">
        <v>30</v>
      </c>
      <c r="O935">
        <f t="shared" si="84"/>
        <v>1</v>
      </c>
      <c r="P935" t="str">
        <f t="shared" si="85"/>
        <v>Valid</v>
      </c>
      <c r="Q935" t="str">
        <f>_xlfn.XLOOKUP(B935,Customers!$A:$A,Customers!$C:$C,"Not Found")</f>
        <v>Central</v>
      </c>
      <c r="R935" t="str">
        <f t="shared" si="86"/>
        <v>South</v>
      </c>
      <c r="S935" t="str">
        <f t="shared" si="87"/>
        <v>Critical Illness</v>
      </c>
      <c r="T935" t="str">
        <f t="shared" si="88"/>
        <v>Within SLA</v>
      </c>
      <c r="U935">
        <f t="shared" si="89"/>
        <v>0</v>
      </c>
    </row>
    <row r="936" spans="1:21" x14ac:dyDescent="0.3">
      <c r="A936" t="s">
        <v>2558</v>
      </c>
      <c r="B936" t="s">
        <v>2559</v>
      </c>
      <c r="C936" t="s">
        <v>2560</v>
      </c>
      <c r="D936" t="s">
        <v>59</v>
      </c>
      <c r="E936" t="s">
        <v>74</v>
      </c>
      <c r="F936">
        <v>62013.07</v>
      </c>
      <c r="G936" s="1">
        <v>45940</v>
      </c>
      <c r="I936" t="s">
        <v>40</v>
      </c>
      <c r="J936">
        <v>15</v>
      </c>
      <c r="K936">
        <v>15</v>
      </c>
      <c r="L936" t="s">
        <v>388</v>
      </c>
      <c r="M936" t="s">
        <v>55</v>
      </c>
      <c r="N936" t="s">
        <v>30</v>
      </c>
      <c r="O936">
        <f t="shared" si="84"/>
        <v>1</v>
      </c>
      <c r="P936" t="str">
        <f t="shared" si="85"/>
        <v>Valid</v>
      </c>
      <c r="Q936" t="str">
        <f>_xlfn.XLOOKUP(B936,Customers!$A:$A,Customers!$C:$C,"Not Found")</f>
        <v>South</v>
      </c>
      <c r="R936" t="str">
        <f t="shared" si="86"/>
        <v>East</v>
      </c>
      <c r="S936" t="str">
        <f t="shared" si="87"/>
        <v>Critical Illness</v>
      </c>
      <c r="T936" t="str">
        <f t="shared" si="88"/>
        <v>Within SLA</v>
      </c>
      <c r="U936">
        <f t="shared" si="89"/>
        <v>0</v>
      </c>
    </row>
    <row r="937" spans="1:21" x14ac:dyDescent="0.3">
      <c r="A937" t="s">
        <v>2561</v>
      </c>
      <c r="B937" t="s">
        <v>935</v>
      </c>
      <c r="C937" t="s">
        <v>2562</v>
      </c>
      <c r="D937" t="s">
        <v>59</v>
      </c>
      <c r="E937" t="s">
        <v>74</v>
      </c>
      <c r="F937">
        <v>25982.959999999999</v>
      </c>
      <c r="G937" s="1">
        <v>45852</v>
      </c>
      <c r="I937" t="s">
        <v>40</v>
      </c>
      <c r="J937">
        <v>11</v>
      </c>
      <c r="K937">
        <v>15</v>
      </c>
      <c r="L937" t="s">
        <v>242</v>
      </c>
      <c r="M937" t="s">
        <v>55</v>
      </c>
      <c r="N937" t="s">
        <v>30</v>
      </c>
      <c r="O937">
        <f t="shared" si="84"/>
        <v>1</v>
      </c>
      <c r="P937" t="str">
        <f t="shared" si="85"/>
        <v>Valid</v>
      </c>
      <c r="Q937" t="str">
        <f>_xlfn.XLOOKUP(B937,Customers!$A:$A,Customers!$C:$C,"Not Found")</f>
        <v>North</v>
      </c>
      <c r="R937" t="str">
        <f t="shared" si="86"/>
        <v>East</v>
      </c>
      <c r="S937" t="str">
        <f t="shared" si="87"/>
        <v>Critical Illness</v>
      </c>
      <c r="T937" t="str">
        <f t="shared" si="88"/>
        <v>Within SLA</v>
      </c>
      <c r="U937">
        <f t="shared" si="89"/>
        <v>0</v>
      </c>
    </row>
    <row r="938" spans="1:21" x14ac:dyDescent="0.3">
      <c r="A938" t="s">
        <v>2563</v>
      </c>
      <c r="B938" t="s">
        <v>2111</v>
      </c>
      <c r="C938" t="s">
        <v>2112</v>
      </c>
      <c r="D938" t="s">
        <v>53</v>
      </c>
      <c r="E938" t="s">
        <v>27</v>
      </c>
      <c r="F938">
        <v>142762.82</v>
      </c>
      <c r="G938" s="1">
        <v>45923</v>
      </c>
      <c r="I938" t="s">
        <v>40</v>
      </c>
      <c r="J938">
        <v>19</v>
      </c>
      <c r="K938">
        <v>15</v>
      </c>
      <c r="L938" t="s">
        <v>501</v>
      </c>
      <c r="M938" t="s">
        <v>55</v>
      </c>
      <c r="N938" t="s">
        <v>88</v>
      </c>
      <c r="O938">
        <f t="shared" si="84"/>
        <v>1</v>
      </c>
      <c r="P938" t="str">
        <f t="shared" si="85"/>
        <v>Valid</v>
      </c>
      <c r="Q938" t="str">
        <f>_xlfn.XLOOKUP(B938,Customers!$A:$A,Customers!$C:$C,"Not Found")</f>
        <v>North</v>
      </c>
      <c r="R938" t="str">
        <f t="shared" si="86"/>
        <v>West</v>
      </c>
      <c r="S938" t="str">
        <f t="shared" si="87"/>
        <v>Hospitalization</v>
      </c>
      <c r="T938" t="str">
        <f t="shared" si="88"/>
        <v>SLA Breach</v>
      </c>
      <c r="U938">
        <f t="shared" si="89"/>
        <v>4</v>
      </c>
    </row>
    <row r="939" spans="1:21" x14ac:dyDescent="0.3">
      <c r="A939" t="s">
        <v>2564</v>
      </c>
      <c r="B939" t="s">
        <v>176</v>
      </c>
      <c r="C939" t="s">
        <v>1918</v>
      </c>
      <c r="D939" t="s">
        <v>46</v>
      </c>
      <c r="E939" t="s">
        <v>27</v>
      </c>
      <c r="F939">
        <v>91270.47</v>
      </c>
      <c r="G939" s="1">
        <v>45799</v>
      </c>
      <c r="I939" t="s">
        <v>40</v>
      </c>
      <c r="J939">
        <v>32</v>
      </c>
      <c r="K939">
        <v>10</v>
      </c>
      <c r="L939" t="s">
        <v>331</v>
      </c>
      <c r="M939" t="s">
        <v>21</v>
      </c>
      <c r="N939" t="s">
        <v>88</v>
      </c>
      <c r="O939">
        <f t="shared" si="84"/>
        <v>1</v>
      </c>
      <c r="P939" t="str">
        <f t="shared" si="85"/>
        <v>Valid</v>
      </c>
      <c r="Q939" t="str">
        <f>_xlfn.XLOOKUP(B939,Customers!$A:$A,Customers!$C:$C,"Not Found")</f>
        <v>East</v>
      </c>
      <c r="R939" t="str">
        <f t="shared" si="86"/>
        <v>West</v>
      </c>
      <c r="S939" t="str">
        <f t="shared" si="87"/>
        <v>Theft</v>
      </c>
      <c r="T939" t="str">
        <f t="shared" si="88"/>
        <v>SLA Breach</v>
      </c>
      <c r="U939">
        <f t="shared" si="89"/>
        <v>22</v>
      </c>
    </row>
    <row r="940" spans="1:21" x14ac:dyDescent="0.3">
      <c r="A940" t="s">
        <v>2565</v>
      </c>
      <c r="B940" t="s">
        <v>1219</v>
      </c>
      <c r="C940" t="s">
        <v>2566</v>
      </c>
      <c r="D940" t="s">
        <v>46</v>
      </c>
      <c r="E940" t="s">
        <v>27</v>
      </c>
      <c r="F940">
        <v>138573.73000000001</v>
      </c>
      <c r="G940" s="1">
        <v>45990</v>
      </c>
      <c r="I940" t="s">
        <v>40</v>
      </c>
      <c r="J940">
        <v>9</v>
      </c>
      <c r="K940">
        <v>12</v>
      </c>
      <c r="L940" t="s">
        <v>87</v>
      </c>
      <c r="M940" t="s">
        <v>49</v>
      </c>
      <c r="N940" t="s">
        <v>22</v>
      </c>
      <c r="O940">
        <f t="shared" si="84"/>
        <v>1</v>
      </c>
      <c r="P940" t="str">
        <f t="shared" si="85"/>
        <v>Valid</v>
      </c>
      <c r="Q940" t="str">
        <f>_xlfn.XLOOKUP(B940,Customers!$A:$A,Customers!$C:$C,"Not Found")</f>
        <v>North</v>
      </c>
      <c r="R940" t="str">
        <f t="shared" si="86"/>
        <v>West</v>
      </c>
      <c r="S940" t="str">
        <f t="shared" si="87"/>
        <v>Theft</v>
      </c>
      <c r="T940" t="str">
        <f t="shared" si="88"/>
        <v>Within SLA</v>
      </c>
      <c r="U940">
        <f t="shared" si="89"/>
        <v>0</v>
      </c>
    </row>
    <row r="941" spans="1:21" x14ac:dyDescent="0.3">
      <c r="A941" t="s">
        <v>2567</v>
      </c>
      <c r="B941" t="s">
        <v>2568</v>
      </c>
      <c r="C941" t="s">
        <v>2569</v>
      </c>
      <c r="D941" t="s">
        <v>59</v>
      </c>
      <c r="E941" t="s">
        <v>173</v>
      </c>
      <c r="F941">
        <v>46233.32</v>
      </c>
      <c r="G941" s="1">
        <v>45675</v>
      </c>
      <c r="I941" t="s">
        <v>64</v>
      </c>
      <c r="J941">
        <v>21</v>
      </c>
      <c r="K941">
        <v>15</v>
      </c>
      <c r="L941" t="s">
        <v>651</v>
      </c>
      <c r="M941" t="s">
        <v>55</v>
      </c>
      <c r="N941" t="s">
        <v>30</v>
      </c>
      <c r="O941">
        <f t="shared" si="84"/>
        <v>1</v>
      </c>
      <c r="P941" t="str">
        <f t="shared" si="85"/>
        <v>Valid</v>
      </c>
      <c r="Q941" t="str">
        <f>_xlfn.XLOOKUP(B941,Customers!$A:$A,Customers!$C:$C,"Not Found")</f>
        <v>Central</v>
      </c>
      <c r="R941" t="str">
        <f t="shared" si="86"/>
        <v>Central</v>
      </c>
      <c r="S941" t="str">
        <f t="shared" si="87"/>
        <v>Critical Illness</v>
      </c>
      <c r="T941" t="str">
        <f t="shared" si="88"/>
        <v>SLA Breach</v>
      </c>
      <c r="U941">
        <f t="shared" si="89"/>
        <v>6</v>
      </c>
    </row>
    <row r="942" spans="1:21" x14ac:dyDescent="0.3">
      <c r="A942" t="s">
        <v>2570</v>
      </c>
      <c r="B942" t="s">
        <v>1807</v>
      </c>
      <c r="C942" t="s">
        <v>1808</v>
      </c>
      <c r="D942" t="s">
        <v>102</v>
      </c>
      <c r="E942" t="s">
        <v>74</v>
      </c>
      <c r="F942">
        <v>217850.1</v>
      </c>
      <c r="G942" s="1">
        <v>45862</v>
      </c>
      <c r="H942" s="1">
        <v>45884</v>
      </c>
      <c r="I942" t="s">
        <v>19</v>
      </c>
      <c r="J942">
        <v>22</v>
      </c>
      <c r="K942">
        <v>20</v>
      </c>
      <c r="L942" t="s">
        <v>864</v>
      </c>
      <c r="M942" t="s">
        <v>29</v>
      </c>
      <c r="N942" t="s">
        <v>30</v>
      </c>
      <c r="O942">
        <f t="shared" si="84"/>
        <v>1</v>
      </c>
      <c r="P942" t="str">
        <f t="shared" si="85"/>
        <v>Valid</v>
      </c>
      <c r="Q942" t="str">
        <f>_xlfn.XLOOKUP(B942,Customers!$A:$A,Customers!$C:$C,"Not Found")</f>
        <v>North</v>
      </c>
      <c r="R942" t="str">
        <f t="shared" si="86"/>
        <v>East</v>
      </c>
      <c r="S942" t="str">
        <f t="shared" si="87"/>
        <v>Maturity</v>
      </c>
      <c r="T942" t="str">
        <f t="shared" si="88"/>
        <v>SLA Breach</v>
      </c>
      <c r="U942">
        <f t="shared" si="89"/>
        <v>2</v>
      </c>
    </row>
    <row r="943" spans="1:21" x14ac:dyDescent="0.3">
      <c r="A943" t="s">
        <v>2571</v>
      </c>
      <c r="B943" t="s">
        <v>2572</v>
      </c>
      <c r="C943" t="s">
        <v>2573</v>
      </c>
      <c r="D943" t="s">
        <v>216</v>
      </c>
      <c r="E943" t="s">
        <v>74</v>
      </c>
      <c r="F943">
        <v>119103.67</v>
      </c>
      <c r="G943" s="1">
        <v>45786</v>
      </c>
      <c r="H943" s="1">
        <v>45811</v>
      </c>
      <c r="I943" t="s">
        <v>47</v>
      </c>
      <c r="J943">
        <v>25</v>
      </c>
      <c r="K943">
        <v>15</v>
      </c>
      <c r="L943" t="s">
        <v>548</v>
      </c>
      <c r="M943" t="s">
        <v>55</v>
      </c>
      <c r="N943" t="s">
        <v>42</v>
      </c>
      <c r="O943">
        <f t="shared" si="84"/>
        <v>1</v>
      </c>
      <c r="P943" t="str">
        <f t="shared" si="85"/>
        <v>Valid</v>
      </c>
      <c r="Q943" t="str">
        <f>_xlfn.XLOOKUP(B943,Customers!$A:$A,Customers!$C:$C,"Not Found")</f>
        <v>West</v>
      </c>
      <c r="R943" t="str">
        <f t="shared" si="86"/>
        <v>East</v>
      </c>
      <c r="S943" t="str">
        <f t="shared" si="87"/>
        <v>Outpatient</v>
      </c>
      <c r="T943" t="str">
        <f t="shared" si="88"/>
        <v>SLA Breach</v>
      </c>
      <c r="U943">
        <f t="shared" si="89"/>
        <v>10</v>
      </c>
    </row>
    <row r="944" spans="1:21" x14ac:dyDescent="0.3">
      <c r="A944" t="s">
        <v>2574</v>
      </c>
      <c r="B944" t="s">
        <v>321</v>
      </c>
      <c r="C944" t="s">
        <v>641</v>
      </c>
      <c r="D944" t="s">
        <v>34</v>
      </c>
      <c r="E944" t="s">
        <v>173</v>
      </c>
      <c r="F944">
        <v>305199.06</v>
      </c>
      <c r="G944" s="1">
        <v>45776</v>
      </c>
      <c r="I944" t="s">
        <v>40</v>
      </c>
      <c r="J944">
        <v>24</v>
      </c>
      <c r="K944">
        <v>20</v>
      </c>
      <c r="L944" t="s">
        <v>388</v>
      </c>
      <c r="M944" t="s">
        <v>29</v>
      </c>
      <c r="N944" t="s">
        <v>42</v>
      </c>
      <c r="O944">
        <f t="shared" si="84"/>
        <v>1</v>
      </c>
      <c r="P944" t="str">
        <f t="shared" si="85"/>
        <v>Valid</v>
      </c>
      <c r="Q944" t="str">
        <f>_xlfn.XLOOKUP(B944,Customers!$A:$A,Customers!$C:$C,"Not Found")</f>
        <v>East</v>
      </c>
      <c r="R944" t="str">
        <f t="shared" si="86"/>
        <v>Central</v>
      </c>
      <c r="S944" t="str">
        <f t="shared" si="87"/>
        <v>Death Benefit</v>
      </c>
      <c r="T944" t="str">
        <f t="shared" si="88"/>
        <v>SLA Breach</v>
      </c>
      <c r="U944">
        <f t="shared" si="89"/>
        <v>4</v>
      </c>
    </row>
    <row r="945" spans="1:21" x14ac:dyDescent="0.3">
      <c r="A945" t="s">
        <v>2575</v>
      </c>
      <c r="B945" t="s">
        <v>653</v>
      </c>
      <c r="C945" t="s">
        <v>654</v>
      </c>
      <c r="D945" t="s">
        <v>102</v>
      </c>
      <c r="E945" t="s">
        <v>18</v>
      </c>
      <c r="F945">
        <v>190589.38</v>
      </c>
      <c r="G945" s="1">
        <v>45923</v>
      </c>
      <c r="H945" s="1">
        <v>45941</v>
      </c>
      <c r="I945" t="s">
        <v>19</v>
      </c>
      <c r="J945">
        <v>18</v>
      </c>
      <c r="K945">
        <v>20</v>
      </c>
      <c r="L945" t="s">
        <v>83</v>
      </c>
      <c r="M945" t="s">
        <v>29</v>
      </c>
      <c r="N945" t="s">
        <v>22</v>
      </c>
      <c r="O945">
        <f t="shared" si="84"/>
        <v>1</v>
      </c>
      <c r="P945" t="str">
        <f t="shared" si="85"/>
        <v>Valid</v>
      </c>
      <c r="Q945" t="str">
        <f>_xlfn.XLOOKUP(B945,Customers!$A:$A,Customers!$C:$C,"Not Found")</f>
        <v>North</v>
      </c>
      <c r="R945" t="str">
        <f t="shared" si="86"/>
        <v>South</v>
      </c>
      <c r="S945" t="str">
        <f t="shared" si="87"/>
        <v>Maturity</v>
      </c>
      <c r="T945" t="str">
        <f t="shared" si="88"/>
        <v>Within SLA</v>
      </c>
      <c r="U945">
        <f t="shared" si="89"/>
        <v>0</v>
      </c>
    </row>
    <row r="946" spans="1:21" x14ac:dyDescent="0.3">
      <c r="A946" t="s">
        <v>2576</v>
      </c>
      <c r="B946" t="s">
        <v>2577</v>
      </c>
      <c r="C946" t="s">
        <v>2578</v>
      </c>
      <c r="D946" t="s">
        <v>216</v>
      </c>
      <c r="E946" t="s">
        <v>18</v>
      </c>
      <c r="F946">
        <v>197831.85</v>
      </c>
      <c r="G946" s="1">
        <v>45914</v>
      </c>
      <c r="H946" s="1">
        <v>45926</v>
      </c>
      <c r="I946" t="s">
        <v>19</v>
      </c>
      <c r="J946">
        <v>12</v>
      </c>
      <c r="K946">
        <v>15</v>
      </c>
      <c r="L946" t="s">
        <v>212</v>
      </c>
      <c r="M946" t="s">
        <v>55</v>
      </c>
      <c r="N946" t="s">
        <v>30</v>
      </c>
      <c r="O946">
        <f t="shared" si="84"/>
        <v>1</v>
      </c>
      <c r="P946" t="str">
        <f t="shared" si="85"/>
        <v>Valid</v>
      </c>
      <c r="Q946" t="str">
        <f>_xlfn.XLOOKUP(B946,Customers!$A:$A,Customers!$C:$C,"Not Found")</f>
        <v>South</v>
      </c>
      <c r="R946" t="str">
        <f t="shared" si="86"/>
        <v>South</v>
      </c>
      <c r="S946" t="str">
        <f t="shared" si="87"/>
        <v>Outpatient</v>
      </c>
      <c r="T946" t="str">
        <f t="shared" si="88"/>
        <v>Within SLA</v>
      </c>
      <c r="U946">
        <f t="shared" si="89"/>
        <v>0</v>
      </c>
    </row>
    <row r="947" spans="1:21" x14ac:dyDescent="0.3">
      <c r="A947" t="s">
        <v>2579</v>
      </c>
      <c r="B947" t="s">
        <v>1733</v>
      </c>
      <c r="C947" t="s">
        <v>1734</v>
      </c>
      <c r="D947" t="s">
        <v>46</v>
      </c>
      <c r="E947" t="s">
        <v>39</v>
      </c>
      <c r="F947">
        <v>37478.400000000001</v>
      </c>
      <c r="G947" s="1">
        <v>45839</v>
      </c>
      <c r="H947" s="1">
        <v>45844</v>
      </c>
      <c r="I947" t="s">
        <v>47</v>
      </c>
      <c r="J947">
        <v>5</v>
      </c>
      <c r="K947">
        <v>10</v>
      </c>
      <c r="L947" t="s">
        <v>366</v>
      </c>
      <c r="M947" t="s">
        <v>21</v>
      </c>
      <c r="N947" t="s">
        <v>30</v>
      </c>
      <c r="O947">
        <f t="shared" si="84"/>
        <v>1</v>
      </c>
      <c r="P947" t="str">
        <f t="shared" si="85"/>
        <v>Valid</v>
      </c>
      <c r="Q947" t="str">
        <f>_xlfn.XLOOKUP(B947,Customers!$A:$A,Customers!$C:$C,"Not Found")</f>
        <v>North</v>
      </c>
      <c r="R947" t="str">
        <f t="shared" si="86"/>
        <v>North</v>
      </c>
      <c r="S947" t="str">
        <f t="shared" si="87"/>
        <v>Theft</v>
      </c>
      <c r="T947" t="str">
        <f t="shared" si="88"/>
        <v>Within SLA</v>
      </c>
      <c r="U947">
        <f t="shared" si="89"/>
        <v>0</v>
      </c>
    </row>
    <row r="948" spans="1:21" x14ac:dyDescent="0.3">
      <c r="A948" t="s">
        <v>2580</v>
      </c>
      <c r="B948" t="s">
        <v>51</v>
      </c>
      <c r="C948" t="s">
        <v>2581</v>
      </c>
      <c r="D948" t="s">
        <v>46</v>
      </c>
      <c r="E948" t="s">
        <v>27</v>
      </c>
      <c r="F948">
        <v>9338.11</v>
      </c>
      <c r="G948" s="1">
        <v>45949</v>
      </c>
      <c r="H948" s="1">
        <v>45957</v>
      </c>
      <c r="I948" t="s">
        <v>19</v>
      </c>
      <c r="J948">
        <v>8</v>
      </c>
      <c r="K948">
        <v>10</v>
      </c>
      <c r="L948" t="s">
        <v>590</v>
      </c>
      <c r="M948" t="s">
        <v>21</v>
      </c>
      <c r="N948" t="s">
        <v>30</v>
      </c>
      <c r="O948">
        <f t="shared" si="84"/>
        <v>1</v>
      </c>
      <c r="P948" t="str">
        <f t="shared" si="85"/>
        <v>Valid</v>
      </c>
      <c r="Q948" t="str">
        <f>_xlfn.XLOOKUP(B948,Customers!$A:$A,Customers!$C:$C,"Not Found")</f>
        <v>West</v>
      </c>
      <c r="R948" t="str">
        <f t="shared" si="86"/>
        <v>West</v>
      </c>
      <c r="S948" t="str">
        <f t="shared" si="87"/>
        <v>Theft</v>
      </c>
      <c r="T948" t="str">
        <f t="shared" si="88"/>
        <v>Within SLA</v>
      </c>
      <c r="U948">
        <f t="shared" si="89"/>
        <v>0</v>
      </c>
    </row>
    <row r="949" spans="1:21" x14ac:dyDescent="0.3">
      <c r="A949" t="s">
        <v>2582</v>
      </c>
      <c r="B949" t="s">
        <v>2583</v>
      </c>
      <c r="C949" t="s">
        <v>2584</v>
      </c>
      <c r="D949" t="s">
        <v>17</v>
      </c>
      <c r="E949" t="s">
        <v>27</v>
      </c>
      <c r="F949">
        <v>68795.75</v>
      </c>
      <c r="G949" s="1">
        <v>45716</v>
      </c>
      <c r="I949" t="s">
        <v>40</v>
      </c>
      <c r="J949">
        <v>6</v>
      </c>
      <c r="K949">
        <v>10</v>
      </c>
      <c r="L949" t="s">
        <v>373</v>
      </c>
      <c r="M949" t="s">
        <v>21</v>
      </c>
      <c r="N949" t="s">
        <v>30</v>
      </c>
      <c r="O949">
        <f t="shared" si="84"/>
        <v>1</v>
      </c>
      <c r="P949" t="str">
        <f t="shared" si="85"/>
        <v>Valid</v>
      </c>
      <c r="Q949" t="str">
        <f>_xlfn.XLOOKUP(B949,Customers!$A:$A,Customers!$C:$C,"Not Found")</f>
        <v>North</v>
      </c>
      <c r="R949" t="str">
        <f t="shared" si="86"/>
        <v>West</v>
      </c>
      <c r="S949" t="str">
        <f t="shared" si="87"/>
        <v>Accident</v>
      </c>
      <c r="T949" t="str">
        <f t="shared" si="88"/>
        <v>Within SLA</v>
      </c>
      <c r="U949">
        <f t="shared" si="89"/>
        <v>0</v>
      </c>
    </row>
    <row r="950" spans="1:21" x14ac:dyDescent="0.3">
      <c r="A950" t="s">
        <v>2585</v>
      </c>
      <c r="B950" t="s">
        <v>1285</v>
      </c>
      <c r="C950" t="s">
        <v>2586</v>
      </c>
      <c r="D950" t="s">
        <v>59</v>
      </c>
      <c r="E950" t="s">
        <v>18</v>
      </c>
      <c r="F950">
        <v>92488.86</v>
      </c>
      <c r="G950" s="1">
        <v>45683</v>
      </c>
      <c r="H950" s="1">
        <v>45691</v>
      </c>
      <c r="I950" t="s">
        <v>19</v>
      </c>
      <c r="J950">
        <v>8</v>
      </c>
      <c r="K950">
        <v>15</v>
      </c>
      <c r="L950" t="s">
        <v>174</v>
      </c>
      <c r="M950" t="s">
        <v>55</v>
      </c>
      <c r="N950" t="s">
        <v>30</v>
      </c>
      <c r="O950">
        <f t="shared" si="84"/>
        <v>1</v>
      </c>
      <c r="P950" t="str">
        <f t="shared" si="85"/>
        <v>Valid</v>
      </c>
      <c r="Q950" t="str">
        <f>_xlfn.XLOOKUP(B950,Customers!$A:$A,Customers!$C:$C,"Not Found")</f>
        <v>South</v>
      </c>
      <c r="R950" t="str">
        <f t="shared" si="86"/>
        <v>South</v>
      </c>
      <c r="S950" t="str">
        <f t="shared" si="87"/>
        <v>Critical Illness</v>
      </c>
      <c r="T950" t="str">
        <f t="shared" si="88"/>
        <v>Within SLA</v>
      </c>
      <c r="U950">
        <f t="shared" si="89"/>
        <v>0</v>
      </c>
    </row>
    <row r="951" spans="1:21" x14ac:dyDescent="0.3">
      <c r="A951" t="s">
        <v>2587</v>
      </c>
      <c r="B951" t="s">
        <v>1532</v>
      </c>
      <c r="C951" t="s">
        <v>2180</v>
      </c>
      <c r="D951" t="s">
        <v>53</v>
      </c>
      <c r="E951" t="s">
        <v>39</v>
      </c>
      <c r="F951">
        <v>88264.24</v>
      </c>
      <c r="G951" s="1">
        <v>45735</v>
      </c>
      <c r="H951" s="1">
        <v>45745</v>
      </c>
      <c r="I951" t="s">
        <v>19</v>
      </c>
      <c r="J951">
        <v>10</v>
      </c>
      <c r="K951">
        <v>15</v>
      </c>
      <c r="L951" t="s">
        <v>491</v>
      </c>
      <c r="M951" t="s">
        <v>55</v>
      </c>
      <c r="N951" t="s">
        <v>30</v>
      </c>
      <c r="O951">
        <f t="shared" si="84"/>
        <v>1</v>
      </c>
      <c r="P951" t="str">
        <f t="shared" si="85"/>
        <v>Valid</v>
      </c>
      <c r="Q951" t="str">
        <f>_xlfn.XLOOKUP(B951,Customers!$A:$A,Customers!$C:$C,"Not Found")</f>
        <v>East</v>
      </c>
      <c r="R951" t="str">
        <f t="shared" si="86"/>
        <v>North</v>
      </c>
      <c r="S951" t="str">
        <f t="shared" si="87"/>
        <v>Hospitalization</v>
      </c>
      <c r="T951" t="str">
        <f t="shared" si="88"/>
        <v>Within SLA</v>
      </c>
      <c r="U951">
        <f t="shared" si="89"/>
        <v>0</v>
      </c>
    </row>
    <row r="952" spans="1:21" x14ac:dyDescent="0.3">
      <c r="A952" t="s">
        <v>2588</v>
      </c>
      <c r="B952" t="s">
        <v>632</v>
      </c>
      <c r="C952" t="s">
        <v>633</v>
      </c>
      <c r="D952" t="s">
        <v>111</v>
      </c>
      <c r="E952" t="s">
        <v>39</v>
      </c>
      <c r="F952">
        <v>142829.92000000001</v>
      </c>
      <c r="G952" s="1">
        <v>45690</v>
      </c>
      <c r="H952" s="1">
        <v>45698</v>
      </c>
      <c r="I952" t="s">
        <v>19</v>
      </c>
      <c r="J952">
        <v>8</v>
      </c>
      <c r="K952">
        <v>12</v>
      </c>
      <c r="L952" t="s">
        <v>310</v>
      </c>
      <c r="M952" t="s">
        <v>49</v>
      </c>
      <c r="N952" t="s">
        <v>30</v>
      </c>
      <c r="O952">
        <f t="shared" si="84"/>
        <v>1</v>
      </c>
      <c r="P952" t="str">
        <f t="shared" si="85"/>
        <v>Valid</v>
      </c>
      <c r="Q952" t="str">
        <f>_xlfn.XLOOKUP(B952,Customers!$A:$A,Customers!$C:$C,"Not Found")</f>
        <v>North</v>
      </c>
      <c r="R952" t="str">
        <f t="shared" si="86"/>
        <v>North</v>
      </c>
      <c r="S952" t="str">
        <f t="shared" si="87"/>
        <v>Fire</v>
      </c>
      <c r="T952" t="str">
        <f t="shared" si="88"/>
        <v>Within SLA</v>
      </c>
      <c r="U952">
        <f t="shared" si="89"/>
        <v>0</v>
      </c>
    </row>
    <row r="953" spans="1:21" x14ac:dyDescent="0.3">
      <c r="A953" t="s">
        <v>2589</v>
      </c>
      <c r="B953" t="s">
        <v>1872</v>
      </c>
      <c r="C953" t="s">
        <v>1873</v>
      </c>
      <c r="D953" t="s">
        <v>116</v>
      </c>
      <c r="E953" t="s">
        <v>74</v>
      </c>
      <c r="F953">
        <v>20887.689999999999</v>
      </c>
      <c r="G953" s="1">
        <v>45941</v>
      </c>
      <c r="H953" s="1">
        <v>45954</v>
      </c>
      <c r="I953" t="s">
        <v>19</v>
      </c>
      <c r="J953">
        <v>13</v>
      </c>
      <c r="K953">
        <v>7</v>
      </c>
      <c r="L953" t="s">
        <v>204</v>
      </c>
      <c r="M953" t="s">
        <v>94</v>
      </c>
      <c r="N953" t="s">
        <v>30</v>
      </c>
      <c r="O953">
        <f t="shared" si="84"/>
        <v>1</v>
      </c>
      <c r="P953" t="str">
        <f t="shared" si="85"/>
        <v>Valid</v>
      </c>
      <c r="Q953" t="str">
        <f>_xlfn.XLOOKUP(B953,Customers!$A:$A,Customers!$C:$C,"Not Found")</f>
        <v>Central</v>
      </c>
      <c r="R953" t="str">
        <f t="shared" si="86"/>
        <v>East</v>
      </c>
      <c r="S953" t="str">
        <f t="shared" si="87"/>
        <v>Medical Emergency</v>
      </c>
      <c r="T953" t="str">
        <f t="shared" si="88"/>
        <v>SLA Breach</v>
      </c>
      <c r="U953">
        <f t="shared" si="89"/>
        <v>6</v>
      </c>
    </row>
    <row r="954" spans="1:21" x14ac:dyDescent="0.3">
      <c r="A954" t="s">
        <v>2590</v>
      </c>
      <c r="B954" t="s">
        <v>2591</v>
      </c>
      <c r="C954" t="s">
        <v>2592</v>
      </c>
      <c r="D954" t="s">
        <v>182</v>
      </c>
      <c r="E954" t="s">
        <v>39</v>
      </c>
      <c r="F954">
        <v>58449.91</v>
      </c>
      <c r="G954" s="1">
        <v>45829</v>
      </c>
      <c r="H954" s="1">
        <v>45848</v>
      </c>
      <c r="I954" t="s">
        <v>19</v>
      </c>
      <c r="J954">
        <v>19</v>
      </c>
      <c r="K954">
        <v>7</v>
      </c>
      <c r="L954" t="s">
        <v>770</v>
      </c>
      <c r="M954" t="s">
        <v>94</v>
      </c>
      <c r="N954" t="s">
        <v>42</v>
      </c>
      <c r="O954">
        <f t="shared" si="84"/>
        <v>1</v>
      </c>
      <c r="P954" t="str">
        <f t="shared" si="85"/>
        <v>Valid</v>
      </c>
      <c r="Q954" t="str">
        <f>_xlfn.XLOOKUP(B954,Customers!$A:$A,Customers!$C:$C,"Not Found")</f>
        <v>West</v>
      </c>
      <c r="R954" t="str">
        <f t="shared" si="86"/>
        <v>North</v>
      </c>
      <c r="S954" t="str">
        <f t="shared" si="87"/>
        <v>Trip Cancellation</v>
      </c>
      <c r="T954" t="str">
        <f t="shared" si="88"/>
        <v>SLA Breach</v>
      </c>
      <c r="U954">
        <f t="shared" si="89"/>
        <v>12</v>
      </c>
    </row>
    <row r="955" spans="1:21" x14ac:dyDescent="0.3">
      <c r="A955" t="s">
        <v>2593</v>
      </c>
      <c r="B955" t="s">
        <v>563</v>
      </c>
      <c r="C955" t="s">
        <v>564</v>
      </c>
      <c r="D955" t="s">
        <v>182</v>
      </c>
      <c r="E955" t="s">
        <v>27</v>
      </c>
      <c r="F955">
        <v>12344.13</v>
      </c>
      <c r="G955" s="1">
        <v>45802</v>
      </c>
      <c r="H955" s="1">
        <v>45803</v>
      </c>
      <c r="I955" t="s">
        <v>19</v>
      </c>
      <c r="J955">
        <v>1</v>
      </c>
      <c r="K955">
        <v>7</v>
      </c>
      <c r="L955" t="s">
        <v>704</v>
      </c>
      <c r="M955" t="s">
        <v>94</v>
      </c>
      <c r="N955" t="s">
        <v>30</v>
      </c>
      <c r="O955">
        <f t="shared" si="84"/>
        <v>1</v>
      </c>
      <c r="P955" t="str">
        <f t="shared" si="85"/>
        <v>Valid</v>
      </c>
      <c r="Q955" t="str">
        <f>_xlfn.XLOOKUP(B955,Customers!$A:$A,Customers!$C:$C,"Not Found")</f>
        <v>Central</v>
      </c>
      <c r="R955" t="str">
        <f t="shared" si="86"/>
        <v>West</v>
      </c>
      <c r="S955" t="str">
        <f t="shared" si="87"/>
        <v>Trip Cancellation</v>
      </c>
      <c r="T955" t="str">
        <f t="shared" si="88"/>
        <v>Within SLA</v>
      </c>
      <c r="U955">
        <f t="shared" si="89"/>
        <v>0</v>
      </c>
    </row>
    <row r="956" spans="1:21" x14ac:dyDescent="0.3">
      <c r="A956" t="s">
        <v>2594</v>
      </c>
      <c r="B956" t="s">
        <v>661</v>
      </c>
      <c r="C956" t="s">
        <v>2595</v>
      </c>
      <c r="D956" t="s">
        <v>102</v>
      </c>
      <c r="F956">
        <v>295852.92</v>
      </c>
      <c r="G956" s="1">
        <v>45823</v>
      </c>
      <c r="H956" s="1">
        <v>45845</v>
      </c>
      <c r="I956" t="s">
        <v>19</v>
      </c>
      <c r="J956">
        <v>22</v>
      </c>
      <c r="K956">
        <v>20</v>
      </c>
      <c r="L956" t="s">
        <v>223</v>
      </c>
      <c r="M956" t="s">
        <v>29</v>
      </c>
      <c r="N956" t="s">
        <v>22</v>
      </c>
      <c r="O956">
        <f t="shared" si="84"/>
        <v>1</v>
      </c>
      <c r="P956" t="str">
        <f t="shared" si="85"/>
        <v>Valid</v>
      </c>
      <c r="Q956" t="str">
        <f>_xlfn.XLOOKUP(B956,Customers!$A:$A,Customers!$C:$C,"Not Found")</f>
        <v>Central</v>
      </c>
      <c r="R956" t="str">
        <f t="shared" si="86"/>
        <v>Central</v>
      </c>
      <c r="S956" t="str">
        <f t="shared" si="87"/>
        <v>Maturity</v>
      </c>
      <c r="T956" t="str">
        <f t="shared" si="88"/>
        <v>SLA Breach</v>
      </c>
      <c r="U956">
        <f t="shared" si="89"/>
        <v>2</v>
      </c>
    </row>
    <row r="957" spans="1:21" x14ac:dyDescent="0.3">
      <c r="A957" t="s">
        <v>2596</v>
      </c>
      <c r="B957" t="s">
        <v>1366</v>
      </c>
      <c r="C957" t="s">
        <v>1367</v>
      </c>
      <c r="D957" t="s">
        <v>17</v>
      </c>
      <c r="E957" t="s">
        <v>27</v>
      </c>
      <c r="F957">
        <v>43276.69</v>
      </c>
      <c r="G957" s="1">
        <v>45689</v>
      </c>
      <c r="H957" s="1">
        <v>45704</v>
      </c>
      <c r="I957" t="s">
        <v>19</v>
      </c>
      <c r="J957">
        <v>15</v>
      </c>
      <c r="K957">
        <v>10</v>
      </c>
      <c r="L957" t="s">
        <v>121</v>
      </c>
      <c r="M957" t="s">
        <v>21</v>
      </c>
      <c r="N957" t="s">
        <v>42</v>
      </c>
      <c r="O957">
        <f t="shared" si="84"/>
        <v>1</v>
      </c>
      <c r="P957" t="str">
        <f t="shared" si="85"/>
        <v>Valid</v>
      </c>
      <c r="Q957" t="str">
        <f>_xlfn.XLOOKUP(B957,Customers!$A:$A,Customers!$C:$C,"Not Found")</f>
        <v>West</v>
      </c>
      <c r="R957" t="str">
        <f t="shared" si="86"/>
        <v>West</v>
      </c>
      <c r="S957" t="str">
        <f t="shared" si="87"/>
        <v>Accident</v>
      </c>
      <c r="T957" t="str">
        <f t="shared" si="88"/>
        <v>SLA Breach</v>
      </c>
      <c r="U957">
        <f t="shared" si="89"/>
        <v>5</v>
      </c>
    </row>
    <row r="958" spans="1:21" x14ac:dyDescent="0.3">
      <c r="A958" t="s">
        <v>2597</v>
      </c>
      <c r="B958" t="s">
        <v>51</v>
      </c>
      <c r="C958" t="s">
        <v>330</v>
      </c>
      <c r="D958" t="s">
        <v>59</v>
      </c>
      <c r="E958" t="s">
        <v>173</v>
      </c>
      <c r="F958">
        <v>163536.95999999999</v>
      </c>
      <c r="G958" s="1">
        <v>45874</v>
      </c>
      <c r="H958" s="1">
        <v>45888</v>
      </c>
      <c r="I958" t="s">
        <v>19</v>
      </c>
      <c r="J958">
        <v>14</v>
      </c>
      <c r="K958">
        <v>15</v>
      </c>
      <c r="L958" t="s">
        <v>75</v>
      </c>
      <c r="M958" t="s">
        <v>55</v>
      </c>
      <c r="N958" t="s">
        <v>30</v>
      </c>
      <c r="O958">
        <f t="shared" si="84"/>
        <v>1</v>
      </c>
      <c r="P958" t="str">
        <f t="shared" si="85"/>
        <v>Valid</v>
      </c>
      <c r="Q958" t="str">
        <f>_xlfn.XLOOKUP(B958,Customers!$A:$A,Customers!$C:$C,"Not Found")</f>
        <v>West</v>
      </c>
      <c r="R958" t="str">
        <f t="shared" si="86"/>
        <v>Central</v>
      </c>
      <c r="S958" t="str">
        <f t="shared" si="87"/>
        <v>Critical Illness</v>
      </c>
      <c r="T958" t="str">
        <f t="shared" si="88"/>
        <v>Within SLA</v>
      </c>
      <c r="U958">
        <f t="shared" si="89"/>
        <v>0</v>
      </c>
    </row>
    <row r="959" spans="1:21" x14ac:dyDescent="0.3">
      <c r="A959" t="s">
        <v>2598</v>
      </c>
      <c r="B959" t="s">
        <v>2599</v>
      </c>
      <c r="C959" t="s">
        <v>2600</v>
      </c>
      <c r="D959" t="s">
        <v>92</v>
      </c>
      <c r="E959" t="s">
        <v>173</v>
      </c>
      <c r="F959">
        <v>17899.439999999999</v>
      </c>
      <c r="G959" s="1">
        <v>45983</v>
      </c>
      <c r="H959" s="1">
        <v>45986</v>
      </c>
      <c r="I959" t="s">
        <v>19</v>
      </c>
      <c r="J959">
        <v>3</v>
      </c>
      <c r="K959">
        <v>7</v>
      </c>
      <c r="L959" t="s">
        <v>561</v>
      </c>
      <c r="M959" t="s">
        <v>94</v>
      </c>
      <c r="N959" t="s">
        <v>30</v>
      </c>
      <c r="O959">
        <f t="shared" si="84"/>
        <v>1</v>
      </c>
      <c r="P959" t="str">
        <f t="shared" si="85"/>
        <v>Valid</v>
      </c>
      <c r="Q959" t="str">
        <f>_xlfn.XLOOKUP(B959,Customers!$A:$A,Customers!$C:$C,"Not Found")</f>
        <v>North</v>
      </c>
      <c r="R959" t="str">
        <f t="shared" si="86"/>
        <v>Central</v>
      </c>
      <c r="S959" t="str">
        <f t="shared" si="87"/>
        <v>Baggage Loss</v>
      </c>
      <c r="T959" t="str">
        <f t="shared" si="88"/>
        <v>Within SLA</v>
      </c>
      <c r="U959">
        <f t="shared" si="89"/>
        <v>0</v>
      </c>
    </row>
    <row r="960" spans="1:21" x14ac:dyDescent="0.3">
      <c r="A960" t="s">
        <v>2601</v>
      </c>
      <c r="B960" t="s">
        <v>1610</v>
      </c>
      <c r="C960" t="s">
        <v>2602</v>
      </c>
      <c r="D960" t="s">
        <v>46</v>
      </c>
      <c r="E960" t="s">
        <v>27</v>
      </c>
      <c r="F960">
        <v>68067.47</v>
      </c>
      <c r="G960" s="1">
        <v>45705</v>
      </c>
      <c r="H960" s="1">
        <v>45711</v>
      </c>
      <c r="I960" t="s">
        <v>19</v>
      </c>
      <c r="J960">
        <v>6</v>
      </c>
      <c r="K960">
        <v>10</v>
      </c>
      <c r="L960" t="s">
        <v>212</v>
      </c>
      <c r="M960" t="s">
        <v>21</v>
      </c>
      <c r="N960" t="s">
        <v>30</v>
      </c>
      <c r="O960">
        <f t="shared" si="84"/>
        <v>1</v>
      </c>
      <c r="P960" t="str">
        <f t="shared" si="85"/>
        <v>Valid</v>
      </c>
      <c r="Q960" t="str">
        <f>_xlfn.XLOOKUP(B960,Customers!$A:$A,Customers!$C:$C,"Not Found")</f>
        <v>North</v>
      </c>
      <c r="R960" t="str">
        <f t="shared" si="86"/>
        <v>West</v>
      </c>
      <c r="S960" t="str">
        <f t="shared" si="87"/>
        <v>Theft</v>
      </c>
      <c r="T960" t="str">
        <f t="shared" si="88"/>
        <v>Within SLA</v>
      </c>
      <c r="U960">
        <f t="shared" si="89"/>
        <v>0</v>
      </c>
    </row>
    <row r="961" spans="1:21" x14ac:dyDescent="0.3">
      <c r="A961" t="s">
        <v>2603</v>
      </c>
      <c r="B961" t="s">
        <v>109</v>
      </c>
      <c r="C961" t="s">
        <v>110</v>
      </c>
      <c r="D961" t="s">
        <v>111</v>
      </c>
      <c r="E961" t="s">
        <v>74</v>
      </c>
      <c r="F961">
        <v>116258.82</v>
      </c>
      <c r="G961" s="1">
        <v>45742</v>
      </c>
      <c r="H961" s="1">
        <v>45757</v>
      </c>
      <c r="I961" t="s">
        <v>19</v>
      </c>
      <c r="J961">
        <v>15</v>
      </c>
      <c r="K961">
        <v>12</v>
      </c>
      <c r="L961" t="s">
        <v>388</v>
      </c>
      <c r="M961" t="s">
        <v>49</v>
      </c>
      <c r="N961" t="s">
        <v>30</v>
      </c>
      <c r="O961">
        <f t="shared" si="84"/>
        <v>1</v>
      </c>
      <c r="P961" t="str">
        <f t="shared" si="85"/>
        <v>Valid</v>
      </c>
      <c r="Q961" t="str">
        <f>_xlfn.XLOOKUP(B961,Customers!$A:$A,Customers!$C:$C,"Not Found")</f>
        <v>South</v>
      </c>
      <c r="R961" t="str">
        <f t="shared" si="86"/>
        <v>East</v>
      </c>
      <c r="S961" t="str">
        <f t="shared" si="87"/>
        <v>Fire</v>
      </c>
      <c r="T961" t="str">
        <f t="shared" si="88"/>
        <v>SLA Breach</v>
      </c>
      <c r="U961">
        <f t="shared" si="89"/>
        <v>3</v>
      </c>
    </row>
    <row r="962" spans="1:21" x14ac:dyDescent="0.3">
      <c r="A962" t="s">
        <v>2604</v>
      </c>
      <c r="B962" t="s">
        <v>1239</v>
      </c>
      <c r="C962" t="s">
        <v>2605</v>
      </c>
      <c r="D962" t="s">
        <v>92</v>
      </c>
      <c r="E962" t="s">
        <v>27</v>
      </c>
      <c r="F962">
        <v>34072.129999999997</v>
      </c>
      <c r="G962" s="1">
        <v>45917</v>
      </c>
      <c r="H962" s="1">
        <v>45925</v>
      </c>
      <c r="I962" t="s">
        <v>19</v>
      </c>
      <c r="J962">
        <v>8</v>
      </c>
      <c r="K962">
        <v>7</v>
      </c>
      <c r="L962" t="s">
        <v>300</v>
      </c>
      <c r="M962" t="s">
        <v>94</v>
      </c>
      <c r="N962" t="s">
        <v>42</v>
      </c>
      <c r="O962">
        <f t="shared" ref="O962:O1025" si="90">COUNTIF($A:$A,A962)</f>
        <v>1</v>
      </c>
      <c r="P962" t="str">
        <f t="shared" ref="P962:P1025" si="91">IF(F962="","Missing Amount","Valid")</f>
        <v>Valid</v>
      </c>
      <c r="Q962" t="str">
        <f>_xlfn.XLOOKUP(B962,Customers!$A:$A,Customers!$C:$C,"Not Found")</f>
        <v>North</v>
      </c>
      <c r="R962" t="str">
        <f t="shared" ref="R962:R1025" si="92">IF(E962="",Q962,E962)</f>
        <v>West</v>
      </c>
      <c r="S962" t="str">
        <f t="shared" ref="S962:S1025" si="93">IF(D962="Hospitalisation","Hospitalization",IF(D962="Medical Emerg.","Medical Emergency",IF(D962="Property dmg","Property Damage",IF(D962="Vehicle dmg","Vehicle Damage",D962))))</f>
        <v>Baggage Loss</v>
      </c>
      <c r="T962" t="str">
        <f t="shared" ref="T962:T1025" si="94">IF(J962&gt;K962,"SLA Breach","Within SLA")</f>
        <v>SLA Breach</v>
      </c>
      <c r="U962">
        <f t="shared" ref="U962:U1025" si="95">IF(J962&gt;K962,J962-K962,0)</f>
        <v>1</v>
      </c>
    </row>
    <row r="963" spans="1:21" x14ac:dyDescent="0.3">
      <c r="A963" t="s">
        <v>2606</v>
      </c>
      <c r="B963" t="s">
        <v>2607</v>
      </c>
      <c r="C963" t="s">
        <v>2608</v>
      </c>
      <c r="D963" t="s">
        <v>17</v>
      </c>
      <c r="E963" t="s">
        <v>74</v>
      </c>
      <c r="F963">
        <v>40445.589999999997</v>
      </c>
      <c r="G963" s="1">
        <v>45924</v>
      </c>
      <c r="H963" s="1">
        <v>45930</v>
      </c>
      <c r="I963" t="s">
        <v>19</v>
      </c>
      <c r="J963">
        <v>6</v>
      </c>
      <c r="K963">
        <v>10</v>
      </c>
      <c r="L963" t="s">
        <v>65</v>
      </c>
      <c r="M963" t="s">
        <v>21</v>
      </c>
      <c r="N963" t="s">
        <v>22</v>
      </c>
      <c r="O963">
        <f t="shared" si="90"/>
        <v>1</v>
      </c>
      <c r="P963" t="str">
        <f t="shared" si="91"/>
        <v>Valid</v>
      </c>
      <c r="Q963" t="str">
        <f>_xlfn.XLOOKUP(B963,Customers!$A:$A,Customers!$C:$C,"Not Found")</f>
        <v>North</v>
      </c>
      <c r="R963" t="str">
        <f t="shared" si="92"/>
        <v>East</v>
      </c>
      <c r="S963" t="str">
        <f t="shared" si="93"/>
        <v>Accident</v>
      </c>
      <c r="T963" t="str">
        <f t="shared" si="94"/>
        <v>Within SLA</v>
      </c>
      <c r="U963">
        <f t="shared" si="95"/>
        <v>0</v>
      </c>
    </row>
    <row r="964" spans="1:21" x14ac:dyDescent="0.3">
      <c r="A964" t="s">
        <v>2609</v>
      </c>
      <c r="B964" t="s">
        <v>2610</v>
      </c>
      <c r="C964" t="s">
        <v>2611</v>
      </c>
      <c r="D964" t="s">
        <v>725</v>
      </c>
      <c r="E964" t="s">
        <v>18</v>
      </c>
      <c r="F964">
        <v>38049.620000000003</v>
      </c>
      <c r="G964" s="1">
        <v>45752</v>
      </c>
      <c r="H964" s="1">
        <v>45755</v>
      </c>
      <c r="I964" t="s">
        <v>19</v>
      </c>
      <c r="J964">
        <v>3</v>
      </c>
      <c r="K964">
        <v>7</v>
      </c>
      <c r="L964" t="s">
        <v>193</v>
      </c>
      <c r="M964" t="s">
        <v>94</v>
      </c>
      <c r="N964" t="s">
        <v>30</v>
      </c>
      <c r="O964">
        <f t="shared" si="90"/>
        <v>1</v>
      </c>
      <c r="P964" t="str">
        <f t="shared" si="91"/>
        <v>Valid</v>
      </c>
      <c r="Q964" t="str">
        <f>_xlfn.XLOOKUP(B964,Customers!$A:$A,Customers!$C:$C,"Not Found")</f>
        <v>East</v>
      </c>
      <c r="R964" t="str">
        <f t="shared" si="92"/>
        <v>South</v>
      </c>
      <c r="S964" t="str">
        <f t="shared" si="93"/>
        <v>Medical Emergency</v>
      </c>
      <c r="T964" t="str">
        <f t="shared" si="94"/>
        <v>Within SLA</v>
      </c>
      <c r="U964">
        <f t="shared" si="95"/>
        <v>0</v>
      </c>
    </row>
    <row r="965" spans="1:21" x14ac:dyDescent="0.3">
      <c r="A965" t="s">
        <v>2612</v>
      </c>
      <c r="B965" t="s">
        <v>1122</v>
      </c>
      <c r="C965" t="s">
        <v>1123</v>
      </c>
      <c r="D965" t="s">
        <v>17</v>
      </c>
      <c r="E965" t="s">
        <v>39</v>
      </c>
      <c r="F965">
        <v>66220.149999999994</v>
      </c>
      <c r="G965" s="1">
        <v>45662</v>
      </c>
      <c r="H965" s="1">
        <v>45663</v>
      </c>
      <c r="I965" t="s">
        <v>47</v>
      </c>
      <c r="J965">
        <v>1</v>
      </c>
      <c r="K965">
        <v>10</v>
      </c>
      <c r="L965" t="s">
        <v>75</v>
      </c>
      <c r="M965" t="s">
        <v>21</v>
      </c>
      <c r="N965" t="s">
        <v>30</v>
      </c>
      <c r="O965">
        <f t="shared" si="90"/>
        <v>1</v>
      </c>
      <c r="P965" t="str">
        <f t="shared" si="91"/>
        <v>Valid</v>
      </c>
      <c r="Q965" t="str">
        <f>_xlfn.XLOOKUP(B965,Customers!$A:$A,Customers!$C:$C,"Not Found")</f>
        <v>West</v>
      </c>
      <c r="R965" t="str">
        <f t="shared" si="92"/>
        <v>North</v>
      </c>
      <c r="S965" t="str">
        <f t="shared" si="93"/>
        <v>Accident</v>
      </c>
      <c r="T965" t="str">
        <f t="shared" si="94"/>
        <v>Within SLA</v>
      </c>
      <c r="U965">
        <f t="shared" si="95"/>
        <v>0</v>
      </c>
    </row>
    <row r="966" spans="1:21" x14ac:dyDescent="0.3">
      <c r="A966" t="s">
        <v>2613</v>
      </c>
      <c r="B966" t="s">
        <v>2614</v>
      </c>
      <c r="C966" t="s">
        <v>2615</v>
      </c>
      <c r="D966" t="s">
        <v>17</v>
      </c>
      <c r="E966" t="s">
        <v>27</v>
      </c>
      <c r="F966">
        <v>81255.38</v>
      </c>
      <c r="G966" s="1">
        <v>45898</v>
      </c>
      <c r="I966" t="s">
        <v>64</v>
      </c>
      <c r="J966">
        <v>6</v>
      </c>
      <c r="K966">
        <v>10</v>
      </c>
      <c r="L966" t="s">
        <v>341</v>
      </c>
      <c r="M966" t="s">
        <v>21</v>
      </c>
      <c r="N966" t="s">
        <v>22</v>
      </c>
      <c r="O966">
        <f t="shared" si="90"/>
        <v>1</v>
      </c>
      <c r="P966" t="str">
        <f t="shared" si="91"/>
        <v>Valid</v>
      </c>
      <c r="Q966" t="str">
        <f>_xlfn.XLOOKUP(B966,Customers!$A:$A,Customers!$C:$C,"Not Found")</f>
        <v>West</v>
      </c>
      <c r="R966" t="str">
        <f t="shared" si="92"/>
        <v>West</v>
      </c>
      <c r="S966" t="str">
        <f t="shared" si="93"/>
        <v>Accident</v>
      </c>
      <c r="T966" t="str">
        <f t="shared" si="94"/>
        <v>Within SLA</v>
      </c>
      <c r="U966">
        <f t="shared" si="95"/>
        <v>0</v>
      </c>
    </row>
    <row r="967" spans="1:21" x14ac:dyDescent="0.3">
      <c r="A967" t="s">
        <v>2616</v>
      </c>
      <c r="B967" t="s">
        <v>77</v>
      </c>
      <c r="C967" t="s">
        <v>2617</v>
      </c>
      <c r="D967" t="s">
        <v>59</v>
      </c>
      <c r="E967" t="s">
        <v>173</v>
      </c>
      <c r="F967">
        <v>236516.87</v>
      </c>
      <c r="G967" s="1">
        <v>45743</v>
      </c>
      <c r="I967" t="s">
        <v>40</v>
      </c>
      <c r="J967">
        <v>20</v>
      </c>
      <c r="K967">
        <v>15</v>
      </c>
      <c r="L967" t="s">
        <v>388</v>
      </c>
      <c r="M967" t="s">
        <v>55</v>
      </c>
      <c r="N967" t="s">
        <v>30</v>
      </c>
      <c r="O967">
        <f t="shared" si="90"/>
        <v>1</v>
      </c>
      <c r="P967" t="str">
        <f t="shared" si="91"/>
        <v>Valid</v>
      </c>
      <c r="Q967" t="str">
        <f>_xlfn.XLOOKUP(B967,Customers!$A:$A,Customers!$C:$C,"Not Found")</f>
        <v>West</v>
      </c>
      <c r="R967" t="str">
        <f t="shared" si="92"/>
        <v>Central</v>
      </c>
      <c r="S967" t="str">
        <f t="shared" si="93"/>
        <v>Critical Illness</v>
      </c>
      <c r="T967" t="str">
        <f t="shared" si="94"/>
        <v>SLA Breach</v>
      </c>
      <c r="U967">
        <f t="shared" si="95"/>
        <v>5</v>
      </c>
    </row>
    <row r="968" spans="1:21" x14ac:dyDescent="0.3">
      <c r="A968" t="s">
        <v>2618</v>
      </c>
      <c r="B968" t="s">
        <v>2619</v>
      </c>
      <c r="C968" t="s">
        <v>2620</v>
      </c>
      <c r="D968" t="s">
        <v>34</v>
      </c>
      <c r="E968" t="s">
        <v>27</v>
      </c>
      <c r="F968">
        <v>323502.32</v>
      </c>
      <c r="G968" s="1">
        <v>45928</v>
      </c>
      <c r="H968" s="1">
        <v>45947</v>
      </c>
      <c r="I968" t="s">
        <v>19</v>
      </c>
      <c r="J968">
        <v>19</v>
      </c>
      <c r="K968">
        <v>20</v>
      </c>
      <c r="L968" t="s">
        <v>681</v>
      </c>
      <c r="M968" t="s">
        <v>29</v>
      </c>
      <c r="N968" t="s">
        <v>30</v>
      </c>
      <c r="O968">
        <f t="shared" si="90"/>
        <v>1</v>
      </c>
      <c r="P968" t="str">
        <f t="shared" si="91"/>
        <v>Valid</v>
      </c>
      <c r="Q968" t="str">
        <f>_xlfn.XLOOKUP(B968,Customers!$A:$A,Customers!$C:$C,"Not Found")</f>
        <v>North</v>
      </c>
      <c r="R968" t="str">
        <f t="shared" si="92"/>
        <v>West</v>
      </c>
      <c r="S968" t="str">
        <f t="shared" si="93"/>
        <v>Death Benefit</v>
      </c>
      <c r="T968" t="str">
        <f t="shared" si="94"/>
        <v>Within SLA</v>
      </c>
      <c r="U968">
        <f t="shared" si="95"/>
        <v>0</v>
      </c>
    </row>
    <row r="969" spans="1:21" x14ac:dyDescent="0.3">
      <c r="A969" t="s">
        <v>2621</v>
      </c>
      <c r="B969" t="s">
        <v>608</v>
      </c>
      <c r="C969" t="s">
        <v>609</v>
      </c>
      <c r="D969" t="s">
        <v>154</v>
      </c>
      <c r="E969" t="s">
        <v>18</v>
      </c>
      <c r="F969">
        <v>34041.71</v>
      </c>
      <c r="G969" s="1">
        <v>45770</v>
      </c>
      <c r="H969" s="1">
        <v>45782</v>
      </c>
      <c r="I969" t="s">
        <v>19</v>
      </c>
      <c r="J969">
        <v>12</v>
      </c>
      <c r="K969">
        <v>10</v>
      </c>
      <c r="L969" t="s">
        <v>93</v>
      </c>
      <c r="M969" t="s">
        <v>21</v>
      </c>
      <c r="N969" t="s">
        <v>30</v>
      </c>
      <c r="O969">
        <f t="shared" si="90"/>
        <v>1</v>
      </c>
      <c r="P969" t="str">
        <f t="shared" si="91"/>
        <v>Valid</v>
      </c>
      <c r="Q969" t="str">
        <f>_xlfn.XLOOKUP(B969,Customers!$A:$A,Customers!$C:$C,"Not Found")</f>
        <v>West</v>
      </c>
      <c r="R969" t="str">
        <f t="shared" si="92"/>
        <v>South</v>
      </c>
      <c r="S969" t="str">
        <f t="shared" si="93"/>
        <v>Vehicle Damage</v>
      </c>
      <c r="T969" t="str">
        <f t="shared" si="94"/>
        <v>SLA Breach</v>
      </c>
      <c r="U969">
        <f t="shared" si="95"/>
        <v>2</v>
      </c>
    </row>
    <row r="970" spans="1:21" x14ac:dyDescent="0.3">
      <c r="A970" t="s">
        <v>2622</v>
      </c>
      <c r="B970" t="s">
        <v>2623</v>
      </c>
      <c r="C970" t="s">
        <v>2624</v>
      </c>
      <c r="D970" t="s">
        <v>92</v>
      </c>
      <c r="E970" t="s">
        <v>74</v>
      </c>
      <c r="F970">
        <v>107325.33</v>
      </c>
      <c r="G970" s="1">
        <v>45984</v>
      </c>
      <c r="H970" s="1">
        <v>45991</v>
      </c>
      <c r="I970" t="s">
        <v>19</v>
      </c>
      <c r="J970">
        <v>7</v>
      </c>
      <c r="K970">
        <v>7</v>
      </c>
      <c r="L970" t="s">
        <v>431</v>
      </c>
      <c r="M970" t="s">
        <v>94</v>
      </c>
      <c r="N970" t="s">
        <v>30</v>
      </c>
      <c r="O970">
        <f t="shared" si="90"/>
        <v>1</v>
      </c>
      <c r="P970" t="str">
        <f t="shared" si="91"/>
        <v>Valid</v>
      </c>
      <c r="Q970" t="str">
        <f>_xlfn.XLOOKUP(B970,Customers!$A:$A,Customers!$C:$C,"Not Found")</f>
        <v>North</v>
      </c>
      <c r="R970" t="str">
        <f t="shared" si="92"/>
        <v>East</v>
      </c>
      <c r="S970" t="str">
        <f t="shared" si="93"/>
        <v>Baggage Loss</v>
      </c>
      <c r="T970" t="str">
        <f t="shared" si="94"/>
        <v>Within SLA</v>
      </c>
      <c r="U970">
        <f t="shared" si="95"/>
        <v>0</v>
      </c>
    </row>
    <row r="971" spans="1:21" x14ac:dyDescent="0.3">
      <c r="A971" t="s">
        <v>2625</v>
      </c>
      <c r="B971" t="s">
        <v>312</v>
      </c>
      <c r="C971" t="s">
        <v>313</v>
      </c>
      <c r="D971" t="s">
        <v>111</v>
      </c>
      <c r="E971" t="s">
        <v>27</v>
      </c>
      <c r="F971">
        <v>207866.63</v>
      </c>
      <c r="G971" s="1">
        <v>45945</v>
      </c>
      <c r="H971" s="1">
        <v>45964</v>
      </c>
      <c r="I971" t="s">
        <v>19</v>
      </c>
      <c r="J971">
        <v>19</v>
      </c>
      <c r="K971">
        <v>12</v>
      </c>
      <c r="L971" t="s">
        <v>606</v>
      </c>
      <c r="M971" t="s">
        <v>49</v>
      </c>
      <c r="N971" t="s">
        <v>30</v>
      </c>
      <c r="O971">
        <f t="shared" si="90"/>
        <v>1</v>
      </c>
      <c r="P971" t="str">
        <f t="shared" si="91"/>
        <v>Valid</v>
      </c>
      <c r="Q971" t="str">
        <f>_xlfn.XLOOKUP(B971,Customers!$A:$A,Customers!$C:$C,"Not Found")</f>
        <v>North</v>
      </c>
      <c r="R971" t="str">
        <f t="shared" si="92"/>
        <v>West</v>
      </c>
      <c r="S971" t="str">
        <f t="shared" si="93"/>
        <v>Fire</v>
      </c>
      <c r="T971" t="str">
        <f t="shared" si="94"/>
        <v>SLA Breach</v>
      </c>
      <c r="U971">
        <f t="shared" si="95"/>
        <v>7</v>
      </c>
    </row>
    <row r="972" spans="1:21" x14ac:dyDescent="0.3">
      <c r="A972" t="s">
        <v>2626</v>
      </c>
      <c r="B972" t="s">
        <v>775</v>
      </c>
      <c r="C972" t="s">
        <v>2627</v>
      </c>
      <c r="D972" t="s">
        <v>59</v>
      </c>
      <c r="E972" t="s">
        <v>27</v>
      </c>
      <c r="F972">
        <v>130030.62</v>
      </c>
      <c r="G972" s="1">
        <v>45680</v>
      </c>
      <c r="H972" s="1">
        <v>45685</v>
      </c>
      <c r="I972" t="s">
        <v>19</v>
      </c>
      <c r="J972">
        <v>5</v>
      </c>
      <c r="K972">
        <v>15</v>
      </c>
      <c r="L972" t="s">
        <v>325</v>
      </c>
      <c r="M972" t="s">
        <v>55</v>
      </c>
      <c r="N972" t="s">
        <v>22</v>
      </c>
      <c r="O972">
        <f t="shared" si="90"/>
        <v>1</v>
      </c>
      <c r="P972" t="str">
        <f t="shared" si="91"/>
        <v>Valid</v>
      </c>
      <c r="Q972" t="str">
        <f>_xlfn.XLOOKUP(B972,Customers!$A:$A,Customers!$C:$C,"Not Found")</f>
        <v>North</v>
      </c>
      <c r="R972" t="str">
        <f t="shared" si="92"/>
        <v>West</v>
      </c>
      <c r="S972" t="str">
        <f t="shared" si="93"/>
        <v>Critical Illness</v>
      </c>
      <c r="T972" t="str">
        <f t="shared" si="94"/>
        <v>Within SLA</v>
      </c>
      <c r="U972">
        <f t="shared" si="95"/>
        <v>0</v>
      </c>
    </row>
    <row r="973" spans="1:21" x14ac:dyDescent="0.3">
      <c r="A973" t="s">
        <v>2628</v>
      </c>
      <c r="B973" t="s">
        <v>2234</v>
      </c>
      <c r="C973" t="s">
        <v>2235</v>
      </c>
      <c r="D973" t="s">
        <v>34</v>
      </c>
      <c r="E973" t="s">
        <v>74</v>
      </c>
      <c r="F973">
        <v>266416.81</v>
      </c>
      <c r="G973" s="1">
        <v>45907</v>
      </c>
      <c r="I973" t="s">
        <v>40</v>
      </c>
      <c r="J973">
        <v>28</v>
      </c>
      <c r="K973">
        <v>20</v>
      </c>
      <c r="L973" t="s">
        <v>681</v>
      </c>
      <c r="M973" t="s">
        <v>29</v>
      </c>
      <c r="N973" t="s">
        <v>42</v>
      </c>
      <c r="O973">
        <f t="shared" si="90"/>
        <v>1</v>
      </c>
      <c r="P973" t="str">
        <f t="shared" si="91"/>
        <v>Valid</v>
      </c>
      <c r="Q973" t="str">
        <f>_xlfn.XLOOKUP(B973,Customers!$A:$A,Customers!$C:$C,"Not Found")</f>
        <v>Central</v>
      </c>
      <c r="R973" t="str">
        <f t="shared" si="92"/>
        <v>East</v>
      </c>
      <c r="S973" t="str">
        <f t="shared" si="93"/>
        <v>Death Benefit</v>
      </c>
      <c r="T973" t="str">
        <f t="shared" si="94"/>
        <v>SLA Breach</v>
      </c>
      <c r="U973">
        <f t="shared" si="95"/>
        <v>8</v>
      </c>
    </row>
    <row r="974" spans="1:21" x14ac:dyDescent="0.3">
      <c r="A974" t="s">
        <v>2629</v>
      </c>
      <c r="B974" t="s">
        <v>2630</v>
      </c>
      <c r="C974" t="s">
        <v>2631</v>
      </c>
      <c r="D974" t="s">
        <v>53</v>
      </c>
      <c r="E974" t="s">
        <v>18</v>
      </c>
      <c r="F974">
        <v>137476.74</v>
      </c>
      <c r="G974" s="1">
        <v>45898</v>
      </c>
      <c r="H974" s="1">
        <v>45908</v>
      </c>
      <c r="I974" t="s">
        <v>19</v>
      </c>
      <c r="J974">
        <v>10</v>
      </c>
      <c r="K974">
        <v>15</v>
      </c>
      <c r="L974" t="s">
        <v>282</v>
      </c>
      <c r="M974" t="s">
        <v>55</v>
      </c>
      <c r="N974" t="s">
        <v>30</v>
      </c>
      <c r="O974">
        <f t="shared" si="90"/>
        <v>1</v>
      </c>
      <c r="P974" t="str">
        <f t="shared" si="91"/>
        <v>Valid</v>
      </c>
      <c r="Q974" t="str">
        <f>_xlfn.XLOOKUP(B974,Customers!$A:$A,Customers!$C:$C,"Not Found")</f>
        <v>South</v>
      </c>
      <c r="R974" t="str">
        <f t="shared" si="92"/>
        <v>South</v>
      </c>
      <c r="S974" t="str">
        <f t="shared" si="93"/>
        <v>Hospitalization</v>
      </c>
      <c r="T974" t="str">
        <f t="shared" si="94"/>
        <v>Within SLA</v>
      </c>
      <c r="U974">
        <f t="shared" si="95"/>
        <v>0</v>
      </c>
    </row>
    <row r="975" spans="1:21" x14ac:dyDescent="0.3">
      <c r="A975" t="s">
        <v>2632</v>
      </c>
      <c r="B975" t="s">
        <v>2633</v>
      </c>
      <c r="C975" t="s">
        <v>2634</v>
      </c>
      <c r="D975" t="s">
        <v>216</v>
      </c>
      <c r="E975" t="s">
        <v>18</v>
      </c>
      <c r="F975">
        <v>22317.05</v>
      </c>
      <c r="G975" s="1">
        <v>45760</v>
      </c>
      <c r="H975" s="1">
        <v>45769</v>
      </c>
      <c r="I975" t="s">
        <v>19</v>
      </c>
      <c r="J975">
        <v>9</v>
      </c>
      <c r="K975">
        <v>15</v>
      </c>
      <c r="L975" t="s">
        <v>112</v>
      </c>
      <c r="M975" t="s">
        <v>55</v>
      </c>
      <c r="N975" t="s">
        <v>22</v>
      </c>
      <c r="O975">
        <f t="shared" si="90"/>
        <v>1</v>
      </c>
      <c r="P975" t="str">
        <f t="shared" si="91"/>
        <v>Valid</v>
      </c>
      <c r="Q975" t="str">
        <f>_xlfn.XLOOKUP(B975,Customers!$A:$A,Customers!$C:$C,"Not Found")</f>
        <v>South</v>
      </c>
      <c r="R975" t="str">
        <f t="shared" si="92"/>
        <v>South</v>
      </c>
      <c r="S975" t="str">
        <f t="shared" si="93"/>
        <v>Outpatient</v>
      </c>
      <c r="T975" t="str">
        <f t="shared" si="94"/>
        <v>Within SLA</v>
      </c>
      <c r="U975">
        <f t="shared" si="95"/>
        <v>0</v>
      </c>
    </row>
    <row r="976" spans="1:21" x14ac:dyDescent="0.3">
      <c r="A976" t="s">
        <v>2635</v>
      </c>
      <c r="B976" t="s">
        <v>2636</v>
      </c>
      <c r="C976" t="s">
        <v>2637</v>
      </c>
      <c r="D976" t="s">
        <v>26</v>
      </c>
      <c r="E976" t="s">
        <v>173</v>
      </c>
      <c r="F976">
        <v>819621.24</v>
      </c>
      <c r="G976" s="1">
        <v>45964</v>
      </c>
      <c r="H976" s="1">
        <v>45984</v>
      </c>
      <c r="I976" t="s">
        <v>19</v>
      </c>
      <c r="J976">
        <v>20</v>
      </c>
      <c r="K976">
        <v>20</v>
      </c>
      <c r="L976" t="s">
        <v>223</v>
      </c>
      <c r="M976" t="s">
        <v>29</v>
      </c>
      <c r="N976" t="s">
        <v>30</v>
      </c>
      <c r="O976">
        <f t="shared" si="90"/>
        <v>1</v>
      </c>
      <c r="P976" t="str">
        <f t="shared" si="91"/>
        <v>Valid</v>
      </c>
      <c r="Q976" t="str">
        <f>_xlfn.XLOOKUP(B976,Customers!$A:$A,Customers!$C:$C,"Not Found")</f>
        <v>South</v>
      </c>
      <c r="R976" t="str">
        <f t="shared" si="92"/>
        <v>Central</v>
      </c>
      <c r="S976" t="str">
        <f t="shared" si="93"/>
        <v>Disability</v>
      </c>
      <c r="T976" t="str">
        <f t="shared" si="94"/>
        <v>Within SLA</v>
      </c>
      <c r="U976">
        <f t="shared" si="95"/>
        <v>0</v>
      </c>
    </row>
    <row r="977" spans="1:21" x14ac:dyDescent="0.3">
      <c r="A977" t="s">
        <v>2638</v>
      </c>
      <c r="B977" t="s">
        <v>2639</v>
      </c>
      <c r="C977" t="s">
        <v>2640</v>
      </c>
      <c r="D977" t="s">
        <v>17</v>
      </c>
      <c r="E977" t="s">
        <v>39</v>
      </c>
      <c r="F977">
        <v>116396.28</v>
      </c>
      <c r="G977" s="1">
        <v>45921</v>
      </c>
      <c r="I977" t="s">
        <v>64</v>
      </c>
      <c r="J977">
        <v>9</v>
      </c>
      <c r="K977">
        <v>10</v>
      </c>
      <c r="L977" t="s">
        <v>223</v>
      </c>
      <c r="M977" t="s">
        <v>21</v>
      </c>
      <c r="N977" t="s">
        <v>30</v>
      </c>
      <c r="O977">
        <f t="shared" si="90"/>
        <v>1</v>
      </c>
      <c r="P977" t="str">
        <f t="shared" si="91"/>
        <v>Valid</v>
      </c>
      <c r="Q977" t="str">
        <f>_xlfn.XLOOKUP(B977,Customers!$A:$A,Customers!$C:$C,"Not Found")</f>
        <v>West</v>
      </c>
      <c r="R977" t="str">
        <f t="shared" si="92"/>
        <v>North</v>
      </c>
      <c r="S977" t="str">
        <f t="shared" si="93"/>
        <v>Accident</v>
      </c>
      <c r="T977" t="str">
        <f t="shared" si="94"/>
        <v>Within SLA</v>
      </c>
      <c r="U977">
        <f t="shared" si="95"/>
        <v>0</v>
      </c>
    </row>
    <row r="978" spans="1:21" x14ac:dyDescent="0.3">
      <c r="A978" t="s">
        <v>2641</v>
      </c>
      <c r="B978" t="s">
        <v>2451</v>
      </c>
      <c r="C978" t="s">
        <v>2452</v>
      </c>
      <c r="D978" t="s">
        <v>53</v>
      </c>
      <c r="E978" t="s">
        <v>173</v>
      </c>
      <c r="F978">
        <v>75759.13</v>
      </c>
      <c r="G978" s="1">
        <v>45746</v>
      </c>
      <c r="I978" t="s">
        <v>64</v>
      </c>
      <c r="J978">
        <v>8</v>
      </c>
      <c r="K978">
        <v>15</v>
      </c>
      <c r="L978" t="s">
        <v>208</v>
      </c>
      <c r="M978" t="s">
        <v>55</v>
      </c>
      <c r="N978" t="s">
        <v>22</v>
      </c>
      <c r="O978">
        <f t="shared" si="90"/>
        <v>1</v>
      </c>
      <c r="P978" t="str">
        <f t="shared" si="91"/>
        <v>Valid</v>
      </c>
      <c r="Q978" t="str">
        <f>_xlfn.XLOOKUP(B978,Customers!$A:$A,Customers!$C:$C,"Not Found")</f>
        <v>South</v>
      </c>
      <c r="R978" t="str">
        <f t="shared" si="92"/>
        <v>Central</v>
      </c>
      <c r="S978" t="str">
        <f t="shared" si="93"/>
        <v>Hospitalization</v>
      </c>
      <c r="T978" t="str">
        <f t="shared" si="94"/>
        <v>Within SLA</v>
      </c>
      <c r="U978">
        <f t="shared" si="95"/>
        <v>0</v>
      </c>
    </row>
    <row r="979" spans="1:21" x14ac:dyDescent="0.3">
      <c r="A979" t="s">
        <v>2642</v>
      </c>
      <c r="B979" t="s">
        <v>2643</v>
      </c>
      <c r="C979" t="s">
        <v>2644</v>
      </c>
      <c r="D979" t="s">
        <v>154</v>
      </c>
      <c r="E979" t="s">
        <v>39</v>
      </c>
      <c r="F979">
        <v>114491.03</v>
      </c>
      <c r="G979" s="1">
        <v>45928</v>
      </c>
      <c r="H979" s="1">
        <v>45947</v>
      </c>
      <c r="I979" t="s">
        <v>19</v>
      </c>
      <c r="J979">
        <v>19</v>
      </c>
      <c r="K979">
        <v>10</v>
      </c>
      <c r="L979" t="s">
        <v>227</v>
      </c>
      <c r="M979" t="s">
        <v>21</v>
      </c>
      <c r="N979" t="s">
        <v>42</v>
      </c>
      <c r="O979">
        <f t="shared" si="90"/>
        <v>1</v>
      </c>
      <c r="P979" t="str">
        <f t="shared" si="91"/>
        <v>Valid</v>
      </c>
      <c r="Q979" t="str">
        <f>_xlfn.XLOOKUP(B979,Customers!$A:$A,Customers!$C:$C,"Not Found")</f>
        <v>North</v>
      </c>
      <c r="R979" t="str">
        <f t="shared" si="92"/>
        <v>North</v>
      </c>
      <c r="S979" t="str">
        <f t="shared" si="93"/>
        <v>Vehicle Damage</v>
      </c>
      <c r="T979" t="str">
        <f t="shared" si="94"/>
        <v>SLA Breach</v>
      </c>
      <c r="U979">
        <f t="shared" si="95"/>
        <v>9</v>
      </c>
    </row>
    <row r="980" spans="1:21" x14ac:dyDescent="0.3">
      <c r="A980" t="s">
        <v>2645</v>
      </c>
      <c r="B980" t="s">
        <v>2646</v>
      </c>
      <c r="C980" t="s">
        <v>2647</v>
      </c>
      <c r="D980" t="s">
        <v>111</v>
      </c>
      <c r="E980" t="s">
        <v>173</v>
      </c>
      <c r="F980">
        <v>164469.12</v>
      </c>
      <c r="G980" s="1">
        <v>45895</v>
      </c>
      <c r="H980" s="1">
        <v>45912</v>
      </c>
      <c r="I980" t="s">
        <v>19</v>
      </c>
      <c r="J980">
        <v>17</v>
      </c>
      <c r="K980">
        <v>12</v>
      </c>
      <c r="L980" t="s">
        <v>93</v>
      </c>
      <c r="M980" t="s">
        <v>49</v>
      </c>
      <c r="N980" t="s">
        <v>88</v>
      </c>
      <c r="O980">
        <f t="shared" si="90"/>
        <v>1</v>
      </c>
      <c r="P980" t="str">
        <f t="shared" si="91"/>
        <v>Valid</v>
      </c>
      <c r="Q980" t="str">
        <f>_xlfn.XLOOKUP(B980,Customers!$A:$A,Customers!$C:$C,"Not Found")</f>
        <v>East</v>
      </c>
      <c r="R980" t="str">
        <f t="shared" si="92"/>
        <v>Central</v>
      </c>
      <c r="S980" t="str">
        <f t="shared" si="93"/>
        <v>Fire</v>
      </c>
      <c r="T980" t="str">
        <f t="shared" si="94"/>
        <v>SLA Breach</v>
      </c>
      <c r="U980">
        <f t="shared" si="95"/>
        <v>5</v>
      </c>
    </row>
    <row r="981" spans="1:21" x14ac:dyDescent="0.3">
      <c r="A981" t="s">
        <v>2648</v>
      </c>
      <c r="B981" t="s">
        <v>145</v>
      </c>
      <c r="C981" t="s">
        <v>2649</v>
      </c>
      <c r="D981" t="s">
        <v>46</v>
      </c>
      <c r="E981" t="s">
        <v>74</v>
      </c>
      <c r="F981">
        <v>33726.879999999997</v>
      </c>
      <c r="G981" s="1">
        <v>45829</v>
      </c>
      <c r="I981" t="s">
        <v>64</v>
      </c>
      <c r="J981">
        <v>20</v>
      </c>
      <c r="K981">
        <v>10</v>
      </c>
      <c r="L981" t="s">
        <v>310</v>
      </c>
      <c r="M981" t="s">
        <v>21</v>
      </c>
      <c r="N981" t="s">
        <v>30</v>
      </c>
      <c r="O981">
        <f t="shared" si="90"/>
        <v>1</v>
      </c>
      <c r="P981" t="str">
        <f t="shared" si="91"/>
        <v>Valid</v>
      </c>
      <c r="Q981" t="str">
        <f>_xlfn.XLOOKUP(B981,Customers!$A:$A,Customers!$C:$C,"Not Found")</f>
        <v>South</v>
      </c>
      <c r="R981" t="str">
        <f t="shared" si="92"/>
        <v>East</v>
      </c>
      <c r="S981" t="str">
        <f t="shared" si="93"/>
        <v>Theft</v>
      </c>
      <c r="T981" t="str">
        <f t="shared" si="94"/>
        <v>SLA Breach</v>
      </c>
      <c r="U981">
        <f t="shared" si="95"/>
        <v>10</v>
      </c>
    </row>
    <row r="982" spans="1:21" x14ac:dyDescent="0.3">
      <c r="A982" t="s">
        <v>2650</v>
      </c>
      <c r="B982" t="s">
        <v>2651</v>
      </c>
      <c r="C982" t="s">
        <v>2652</v>
      </c>
      <c r="D982" t="s">
        <v>46</v>
      </c>
      <c r="E982" t="s">
        <v>27</v>
      </c>
      <c r="F982">
        <v>73016.59</v>
      </c>
      <c r="G982" s="1">
        <v>45955</v>
      </c>
      <c r="H982" s="1">
        <v>45959</v>
      </c>
      <c r="I982" t="s">
        <v>19</v>
      </c>
      <c r="J982">
        <v>4</v>
      </c>
      <c r="K982">
        <v>10</v>
      </c>
      <c r="L982" t="s">
        <v>79</v>
      </c>
      <c r="M982" t="s">
        <v>21</v>
      </c>
      <c r="N982" t="s">
        <v>30</v>
      </c>
      <c r="O982">
        <f t="shared" si="90"/>
        <v>1</v>
      </c>
      <c r="P982" t="str">
        <f t="shared" si="91"/>
        <v>Valid</v>
      </c>
      <c r="Q982" t="str">
        <f>_xlfn.XLOOKUP(B982,Customers!$A:$A,Customers!$C:$C,"Not Found")</f>
        <v>Central</v>
      </c>
      <c r="R982" t="str">
        <f t="shared" si="92"/>
        <v>West</v>
      </c>
      <c r="S982" t="str">
        <f t="shared" si="93"/>
        <v>Theft</v>
      </c>
      <c r="T982" t="str">
        <f t="shared" si="94"/>
        <v>Within SLA</v>
      </c>
      <c r="U982">
        <f t="shared" si="95"/>
        <v>0</v>
      </c>
    </row>
    <row r="983" spans="1:21" x14ac:dyDescent="0.3">
      <c r="A983" t="s">
        <v>2653</v>
      </c>
      <c r="B983" t="s">
        <v>2654</v>
      </c>
      <c r="C983" t="s">
        <v>2655</v>
      </c>
      <c r="D983" t="s">
        <v>59</v>
      </c>
      <c r="E983" t="s">
        <v>27</v>
      </c>
      <c r="F983">
        <v>108463.79</v>
      </c>
      <c r="G983" s="1">
        <v>45827</v>
      </c>
      <c r="H983" s="1">
        <v>45833</v>
      </c>
      <c r="I983" t="s">
        <v>19</v>
      </c>
      <c r="J983">
        <v>6</v>
      </c>
      <c r="K983">
        <v>15</v>
      </c>
      <c r="L983" t="s">
        <v>75</v>
      </c>
      <c r="M983" t="s">
        <v>55</v>
      </c>
      <c r="N983" t="s">
        <v>22</v>
      </c>
      <c r="O983">
        <f t="shared" si="90"/>
        <v>1</v>
      </c>
      <c r="P983" t="str">
        <f t="shared" si="91"/>
        <v>Valid</v>
      </c>
      <c r="Q983" t="str">
        <f>_xlfn.XLOOKUP(B983,Customers!$A:$A,Customers!$C:$C,"Not Found")</f>
        <v>East</v>
      </c>
      <c r="R983" t="str">
        <f t="shared" si="92"/>
        <v>West</v>
      </c>
      <c r="S983" t="str">
        <f t="shared" si="93"/>
        <v>Critical Illness</v>
      </c>
      <c r="T983" t="str">
        <f t="shared" si="94"/>
        <v>Within SLA</v>
      </c>
      <c r="U983">
        <f t="shared" si="95"/>
        <v>0</v>
      </c>
    </row>
    <row r="984" spans="1:21" x14ac:dyDescent="0.3">
      <c r="A984" t="s">
        <v>2656</v>
      </c>
      <c r="B984" t="s">
        <v>1601</v>
      </c>
      <c r="C984" t="s">
        <v>2657</v>
      </c>
      <c r="D984" t="s">
        <v>59</v>
      </c>
      <c r="E984" t="s">
        <v>27</v>
      </c>
      <c r="F984">
        <v>77917.460000000006</v>
      </c>
      <c r="G984" s="1">
        <v>45748</v>
      </c>
      <c r="I984" t="s">
        <v>64</v>
      </c>
      <c r="J984">
        <v>7</v>
      </c>
      <c r="K984">
        <v>15</v>
      </c>
      <c r="L984" t="s">
        <v>366</v>
      </c>
      <c r="M984" t="s">
        <v>55</v>
      </c>
      <c r="N984" t="s">
        <v>30</v>
      </c>
      <c r="O984">
        <f t="shared" si="90"/>
        <v>1</v>
      </c>
      <c r="P984" t="str">
        <f t="shared" si="91"/>
        <v>Valid</v>
      </c>
      <c r="Q984" t="str">
        <f>_xlfn.XLOOKUP(B984,Customers!$A:$A,Customers!$C:$C,"Not Found")</f>
        <v>West</v>
      </c>
      <c r="R984" t="str">
        <f t="shared" si="92"/>
        <v>West</v>
      </c>
      <c r="S984" t="str">
        <f t="shared" si="93"/>
        <v>Critical Illness</v>
      </c>
      <c r="T984" t="str">
        <f t="shared" si="94"/>
        <v>Within SLA</v>
      </c>
      <c r="U984">
        <f t="shared" si="95"/>
        <v>0</v>
      </c>
    </row>
    <row r="985" spans="1:21" x14ac:dyDescent="0.3">
      <c r="A985" t="s">
        <v>2658</v>
      </c>
      <c r="B985" t="s">
        <v>2659</v>
      </c>
      <c r="C985" t="s">
        <v>2660</v>
      </c>
      <c r="D985" t="s">
        <v>46</v>
      </c>
      <c r="E985" t="s">
        <v>27</v>
      </c>
      <c r="F985">
        <v>56366.9</v>
      </c>
      <c r="G985" s="1">
        <v>45828</v>
      </c>
      <c r="I985" t="s">
        <v>40</v>
      </c>
      <c r="J985">
        <v>7</v>
      </c>
      <c r="K985">
        <v>10</v>
      </c>
      <c r="L985" t="s">
        <v>431</v>
      </c>
      <c r="M985" t="s">
        <v>21</v>
      </c>
      <c r="N985" t="s">
        <v>22</v>
      </c>
      <c r="O985">
        <f t="shared" si="90"/>
        <v>1</v>
      </c>
      <c r="P985" t="str">
        <f t="shared" si="91"/>
        <v>Valid</v>
      </c>
      <c r="Q985" t="str">
        <f>_xlfn.XLOOKUP(B985,Customers!$A:$A,Customers!$C:$C,"Not Found")</f>
        <v>West</v>
      </c>
      <c r="R985" t="str">
        <f t="shared" si="92"/>
        <v>West</v>
      </c>
      <c r="S985" t="str">
        <f t="shared" si="93"/>
        <v>Theft</v>
      </c>
      <c r="T985" t="str">
        <f t="shared" si="94"/>
        <v>Within SLA</v>
      </c>
      <c r="U985">
        <f t="shared" si="95"/>
        <v>0</v>
      </c>
    </row>
    <row r="986" spans="1:21" x14ac:dyDescent="0.3">
      <c r="A986" t="s">
        <v>2661</v>
      </c>
      <c r="B986" t="s">
        <v>1303</v>
      </c>
      <c r="C986" t="s">
        <v>1784</v>
      </c>
      <c r="D986" t="s">
        <v>17</v>
      </c>
      <c r="E986" t="s">
        <v>39</v>
      </c>
      <c r="F986">
        <v>116769.34</v>
      </c>
      <c r="G986" s="1">
        <v>45819</v>
      </c>
      <c r="I986" t="s">
        <v>40</v>
      </c>
      <c r="J986">
        <v>21</v>
      </c>
      <c r="K986">
        <v>10</v>
      </c>
      <c r="L986" t="s">
        <v>345</v>
      </c>
      <c r="M986" t="s">
        <v>21</v>
      </c>
      <c r="N986" t="s">
        <v>88</v>
      </c>
      <c r="O986">
        <f t="shared" si="90"/>
        <v>1</v>
      </c>
      <c r="P986" t="str">
        <f t="shared" si="91"/>
        <v>Valid</v>
      </c>
      <c r="Q986" t="str">
        <f>_xlfn.XLOOKUP(B986,Customers!$A:$A,Customers!$C:$C,"Not Found")</f>
        <v>West</v>
      </c>
      <c r="R986" t="str">
        <f t="shared" si="92"/>
        <v>North</v>
      </c>
      <c r="S986" t="str">
        <f t="shared" si="93"/>
        <v>Accident</v>
      </c>
      <c r="T986" t="str">
        <f t="shared" si="94"/>
        <v>SLA Breach</v>
      </c>
      <c r="U986">
        <f t="shared" si="95"/>
        <v>11</v>
      </c>
    </row>
    <row r="987" spans="1:21" x14ac:dyDescent="0.3">
      <c r="A987" t="s">
        <v>2662</v>
      </c>
      <c r="B987" t="s">
        <v>2663</v>
      </c>
      <c r="C987" t="s">
        <v>2664</v>
      </c>
      <c r="D987" t="s">
        <v>46</v>
      </c>
      <c r="E987" t="s">
        <v>18</v>
      </c>
      <c r="F987">
        <v>123331.7</v>
      </c>
      <c r="G987" s="1">
        <v>45713</v>
      </c>
      <c r="H987" s="1">
        <v>45714</v>
      </c>
      <c r="I987" t="s">
        <v>19</v>
      </c>
      <c r="J987">
        <v>1</v>
      </c>
      <c r="K987">
        <v>12</v>
      </c>
      <c r="L987" t="s">
        <v>87</v>
      </c>
      <c r="M987" t="s">
        <v>49</v>
      </c>
      <c r="N987" t="s">
        <v>30</v>
      </c>
      <c r="O987">
        <f t="shared" si="90"/>
        <v>1</v>
      </c>
      <c r="P987" t="str">
        <f t="shared" si="91"/>
        <v>Valid</v>
      </c>
      <c r="Q987" t="str">
        <f>_xlfn.XLOOKUP(B987,Customers!$A:$A,Customers!$C:$C,"Not Found")</f>
        <v>North</v>
      </c>
      <c r="R987" t="str">
        <f t="shared" si="92"/>
        <v>South</v>
      </c>
      <c r="S987" t="str">
        <f t="shared" si="93"/>
        <v>Theft</v>
      </c>
      <c r="T987" t="str">
        <f t="shared" si="94"/>
        <v>Within SLA</v>
      </c>
      <c r="U987">
        <f t="shared" si="95"/>
        <v>0</v>
      </c>
    </row>
    <row r="988" spans="1:21" x14ac:dyDescent="0.3">
      <c r="A988" t="s">
        <v>2665</v>
      </c>
      <c r="B988" t="s">
        <v>2163</v>
      </c>
      <c r="C988" t="s">
        <v>2164</v>
      </c>
      <c r="D988" t="s">
        <v>53</v>
      </c>
      <c r="E988" t="s">
        <v>18</v>
      </c>
      <c r="F988">
        <v>288079.90000000002</v>
      </c>
      <c r="G988" s="1">
        <v>45849</v>
      </c>
      <c r="I988" t="s">
        <v>40</v>
      </c>
      <c r="J988">
        <v>12</v>
      </c>
      <c r="K988">
        <v>15</v>
      </c>
      <c r="L988" t="s">
        <v>155</v>
      </c>
      <c r="M988" t="s">
        <v>55</v>
      </c>
      <c r="N988" t="s">
        <v>22</v>
      </c>
      <c r="O988">
        <f t="shared" si="90"/>
        <v>1</v>
      </c>
      <c r="P988" t="str">
        <f t="shared" si="91"/>
        <v>Valid</v>
      </c>
      <c r="Q988" t="str">
        <f>_xlfn.XLOOKUP(B988,Customers!$A:$A,Customers!$C:$C,"Not Found")</f>
        <v>Central</v>
      </c>
      <c r="R988" t="str">
        <f t="shared" si="92"/>
        <v>South</v>
      </c>
      <c r="S988" t="str">
        <f t="shared" si="93"/>
        <v>Hospitalization</v>
      </c>
      <c r="T988" t="str">
        <f t="shared" si="94"/>
        <v>Within SLA</v>
      </c>
      <c r="U988">
        <f t="shared" si="95"/>
        <v>0</v>
      </c>
    </row>
    <row r="989" spans="1:21" x14ac:dyDescent="0.3">
      <c r="A989" t="s">
        <v>2666</v>
      </c>
      <c r="B989" t="s">
        <v>2667</v>
      </c>
      <c r="C989" t="s">
        <v>2668</v>
      </c>
      <c r="D989" t="s">
        <v>116</v>
      </c>
      <c r="E989" t="s">
        <v>27</v>
      </c>
      <c r="F989">
        <v>19621.32</v>
      </c>
      <c r="G989" s="1">
        <v>45929</v>
      </c>
      <c r="I989" t="s">
        <v>64</v>
      </c>
      <c r="J989">
        <v>1</v>
      </c>
      <c r="K989">
        <v>7</v>
      </c>
      <c r="L989" t="s">
        <v>431</v>
      </c>
      <c r="M989" t="s">
        <v>94</v>
      </c>
      <c r="N989" t="s">
        <v>22</v>
      </c>
      <c r="O989">
        <f t="shared" si="90"/>
        <v>1</v>
      </c>
      <c r="P989" t="str">
        <f t="shared" si="91"/>
        <v>Valid</v>
      </c>
      <c r="Q989" t="str">
        <f>_xlfn.XLOOKUP(B989,Customers!$A:$A,Customers!$C:$C,"Not Found")</f>
        <v>East</v>
      </c>
      <c r="R989" t="str">
        <f t="shared" si="92"/>
        <v>West</v>
      </c>
      <c r="S989" t="str">
        <f t="shared" si="93"/>
        <v>Medical Emergency</v>
      </c>
      <c r="T989" t="str">
        <f t="shared" si="94"/>
        <v>Within SLA</v>
      </c>
      <c r="U989">
        <f t="shared" si="95"/>
        <v>0</v>
      </c>
    </row>
    <row r="990" spans="1:21" x14ac:dyDescent="0.3">
      <c r="A990" t="s">
        <v>2669</v>
      </c>
      <c r="B990" t="s">
        <v>2670</v>
      </c>
      <c r="C990" t="s">
        <v>2671</v>
      </c>
      <c r="D990" t="s">
        <v>46</v>
      </c>
      <c r="E990" t="s">
        <v>27</v>
      </c>
      <c r="F990">
        <v>143541.91</v>
      </c>
      <c r="G990" s="1">
        <v>45951</v>
      </c>
      <c r="H990" s="1">
        <v>45962</v>
      </c>
      <c r="I990" t="s">
        <v>19</v>
      </c>
      <c r="J990">
        <v>11</v>
      </c>
      <c r="K990">
        <v>12</v>
      </c>
      <c r="L990" t="s">
        <v>227</v>
      </c>
      <c r="M990" t="s">
        <v>49</v>
      </c>
      <c r="N990" t="s">
        <v>22</v>
      </c>
      <c r="O990">
        <f t="shared" si="90"/>
        <v>1</v>
      </c>
      <c r="P990" t="str">
        <f t="shared" si="91"/>
        <v>Valid</v>
      </c>
      <c r="Q990" t="str">
        <f>_xlfn.XLOOKUP(B990,Customers!$A:$A,Customers!$C:$C,"Not Found")</f>
        <v>West</v>
      </c>
      <c r="R990" t="str">
        <f t="shared" si="92"/>
        <v>West</v>
      </c>
      <c r="S990" t="str">
        <f t="shared" si="93"/>
        <v>Theft</v>
      </c>
      <c r="T990" t="str">
        <f t="shared" si="94"/>
        <v>Within SLA</v>
      </c>
      <c r="U990">
        <f t="shared" si="95"/>
        <v>0</v>
      </c>
    </row>
    <row r="991" spans="1:21" x14ac:dyDescent="0.3">
      <c r="A991" t="s">
        <v>2672</v>
      </c>
      <c r="B991" t="s">
        <v>2673</v>
      </c>
      <c r="C991" t="s">
        <v>2674</v>
      </c>
      <c r="D991" t="s">
        <v>111</v>
      </c>
      <c r="E991" t="s">
        <v>18</v>
      </c>
      <c r="F991">
        <v>60471.99</v>
      </c>
      <c r="G991" s="1">
        <v>45896</v>
      </c>
      <c r="H991" s="1">
        <v>45913</v>
      </c>
      <c r="I991" t="s">
        <v>19</v>
      </c>
      <c r="J991">
        <v>17</v>
      </c>
      <c r="K991">
        <v>12</v>
      </c>
      <c r="L991" t="s">
        <v>651</v>
      </c>
      <c r="M991" t="s">
        <v>49</v>
      </c>
      <c r="N991" t="s">
        <v>30</v>
      </c>
      <c r="O991">
        <f t="shared" si="90"/>
        <v>1</v>
      </c>
      <c r="P991" t="str">
        <f t="shared" si="91"/>
        <v>Valid</v>
      </c>
      <c r="Q991" t="str">
        <f>_xlfn.XLOOKUP(B991,Customers!$A:$A,Customers!$C:$C,"Not Found")</f>
        <v>South</v>
      </c>
      <c r="R991" t="str">
        <f t="shared" si="92"/>
        <v>South</v>
      </c>
      <c r="S991" t="str">
        <f t="shared" si="93"/>
        <v>Fire</v>
      </c>
      <c r="T991" t="str">
        <f t="shared" si="94"/>
        <v>SLA Breach</v>
      </c>
      <c r="U991">
        <f t="shared" si="95"/>
        <v>5</v>
      </c>
    </row>
    <row r="992" spans="1:21" x14ac:dyDescent="0.3">
      <c r="A992" t="s">
        <v>2675</v>
      </c>
      <c r="B992" t="s">
        <v>684</v>
      </c>
      <c r="C992" t="s">
        <v>1625</v>
      </c>
      <c r="D992" t="s">
        <v>26</v>
      </c>
      <c r="E992" t="s">
        <v>27</v>
      </c>
      <c r="F992">
        <v>465983.18</v>
      </c>
      <c r="G992" s="1">
        <v>45821</v>
      </c>
      <c r="I992" t="s">
        <v>40</v>
      </c>
      <c r="J992">
        <v>21</v>
      </c>
      <c r="K992">
        <v>20</v>
      </c>
      <c r="L992" t="s">
        <v>345</v>
      </c>
      <c r="M992" t="s">
        <v>29</v>
      </c>
      <c r="N992" t="s">
        <v>42</v>
      </c>
      <c r="O992">
        <f t="shared" si="90"/>
        <v>1</v>
      </c>
      <c r="P992" t="str">
        <f t="shared" si="91"/>
        <v>Valid</v>
      </c>
      <c r="Q992" t="str">
        <f>_xlfn.XLOOKUP(B992,Customers!$A:$A,Customers!$C:$C,"Not Found")</f>
        <v>South</v>
      </c>
      <c r="R992" t="str">
        <f t="shared" si="92"/>
        <v>West</v>
      </c>
      <c r="S992" t="str">
        <f t="shared" si="93"/>
        <v>Disability</v>
      </c>
      <c r="T992" t="str">
        <f t="shared" si="94"/>
        <v>SLA Breach</v>
      </c>
      <c r="U992">
        <f t="shared" si="95"/>
        <v>1</v>
      </c>
    </row>
    <row r="993" spans="1:21" x14ac:dyDescent="0.3">
      <c r="A993" t="s">
        <v>2676</v>
      </c>
      <c r="B993" t="s">
        <v>2677</v>
      </c>
      <c r="C993" t="s">
        <v>2678</v>
      </c>
      <c r="D993" t="s">
        <v>216</v>
      </c>
      <c r="E993" t="s">
        <v>18</v>
      </c>
      <c r="F993">
        <v>41195.06</v>
      </c>
      <c r="G993" s="1">
        <v>45941</v>
      </c>
      <c r="H993" s="1">
        <v>45952</v>
      </c>
      <c r="I993" t="s">
        <v>19</v>
      </c>
      <c r="J993">
        <v>11</v>
      </c>
      <c r="K993">
        <v>15</v>
      </c>
      <c r="L993" t="s">
        <v>79</v>
      </c>
      <c r="M993" t="s">
        <v>55</v>
      </c>
      <c r="N993" t="s">
        <v>30</v>
      </c>
      <c r="O993">
        <f t="shared" si="90"/>
        <v>1</v>
      </c>
      <c r="P993" t="str">
        <f t="shared" si="91"/>
        <v>Valid</v>
      </c>
      <c r="Q993" t="str">
        <f>_xlfn.XLOOKUP(B993,Customers!$A:$A,Customers!$C:$C,"Not Found")</f>
        <v>Central</v>
      </c>
      <c r="R993" t="str">
        <f t="shared" si="92"/>
        <v>South</v>
      </c>
      <c r="S993" t="str">
        <f t="shared" si="93"/>
        <v>Outpatient</v>
      </c>
      <c r="T993" t="str">
        <f t="shared" si="94"/>
        <v>Within SLA</v>
      </c>
      <c r="U993">
        <f t="shared" si="95"/>
        <v>0</v>
      </c>
    </row>
    <row r="994" spans="1:21" x14ac:dyDescent="0.3">
      <c r="A994" t="s">
        <v>2679</v>
      </c>
      <c r="B994" t="s">
        <v>2680</v>
      </c>
      <c r="C994" t="s">
        <v>2681</v>
      </c>
      <c r="D994" t="s">
        <v>92</v>
      </c>
      <c r="E994" t="s">
        <v>18</v>
      </c>
      <c r="F994">
        <v>36180.870000000003</v>
      </c>
      <c r="G994" s="1">
        <v>45968</v>
      </c>
      <c r="I994" t="s">
        <v>64</v>
      </c>
      <c r="J994">
        <v>2</v>
      </c>
      <c r="K994">
        <v>7</v>
      </c>
      <c r="L994" t="s">
        <v>107</v>
      </c>
      <c r="M994" t="s">
        <v>94</v>
      </c>
      <c r="N994" t="s">
        <v>30</v>
      </c>
      <c r="O994">
        <f t="shared" si="90"/>
        <v>1</v>
      </c>
      <c r="P994" t="str">
        <f t="shared" si="91"/>
        <v>Valid</v>
      </c>
      <c r="Q994" t="str">
        <f>_xlfn.XLOOKUP(B994,Customers!$A:$A,Customers!$C:$C,"Not Found")</f>
        <v>North</v>
      </c>
      <c r="R994" t="str">
        <f t="shared" si="92"/>
        <v>South</v>
      </c>
      <c r="S994" t="str">
        <f t="shared" si="93"/>
        <v>Baggage Loss</v>
      </c>
      <c r="T994" t="str">
        <f t="shared" si="94"/>
        <v>Within SLA</v>
      </c>
      <c r="U994">
        <f t="shared" si="95"/>
        <v>0</v>
      </c>
    </row>
    <row r="995" spans="1:21" x14ac:dyDescent="0.3">
      <c r="A995" t="s">
        <v>2682</v>
      </c>
      <c r="B995" t="s">
        <v>2683</v>
      </c>
      <c r="C995" t="s">
        <v>2684</v>
      </c>
      <c r="D995" t="s">
        <v>116</v>
      </c>
      <c r="E995" t="s">
        <v>18</v>
      </c>
      <c r="F995">
        <v>64625.21</v>
      </c>
      <c r="G995" s="1">
        <v>45930</v>
      </c>
      <c r="I995" t="s">
        <v>64</v>
      </c>
      <c r="J995">
        <v>6</v>
      </c>
      <c r="K995">
        <v>7</v>
      </c>
      <c r="L995" t="s">
        <v>404</v>
      </c>
      <c r="M995" t="s">
        <v>94</v>
      </c>
      <c r="N995" t="s">
        <v>22</v>
      </c>
      <c r="O995">
        <f t="shared" si="90"/>
        <v>1</v>
      </c>
      <c r="P995" t="str">
        <f t="shared" si="91"/>
        <v>Valid</v>
      </c>
      <c r="Q995" t="str">
        <f>_xlfn.XLOOKUP(B995,Customers!$A:$A,Customers!$C:$C,"Not Found")</f>
        <v>South</v>
      </c>
      <c r="R995" t="str">
        <f t="shared" si="92"/>
        <v>South</v>
      </c>
      <c r="S995" t="str">
        <f t="shared" si="93"/>
        <v>Medical Emergency</v>
      </c>
      <c r="T995" t="str">
        <f t="shared" si="94"/>
        <v>Within SLA</v>
      </c>
      <c r="U995">
        <f t="shared" si="95"/>
        <v>0</v>
      </c>
    </row>
    <row r="996" spans="1:21" x14ac:dyDescent="0.3">
      <c r="A996" t="s">
        <v>2685</v>
      </c>
      <c r="B996" t="s">
        <v>1055</v>
      </c>
      <c r="C996" t="s">
        <v>1056</v>
      </c>
      <c r="D996" t="s">
        <v>182</v>
      </c>
      <c r="E996" t="s">
        <v>27</v>
      </c>
      <c r="F996">
        <v>31030.85</v>
      </c>
      <c r="G996" s="1">
        <v>45922</v>
      </c>
      <c r="H996" s="1">
        <v>45924</v>
      </c>
      <c r="I996" t="s">
        <v>19</v>
      </c>
      <c r="J996">
        <v>2</v>
      </c>
      <c r="K996">
        <v>7</v>
      </c>
      <c r="L996" t="s">
        <v>244</v>
      </c>
      <c r="M996" t="s">
        <v>94</v>
      </c>
      <c r="N996" t="s">
        <v>22</v>
      </c>
      <c r="O996">
        <f t="shared" si="90"/>
        <v>1</v>
      </c>
      <c r="P996" t="str">
        <f t="shared" si="91"/>
        <v>Valid</v>
      </c>
      <c r="Q996" t="str">
        <f>_xlfn.XLOOKUP(B996,Customers!$A:$A,Customers!$C:$C,"Not Found")</f>
        <v>North</v>
      </c>
      <c r="R996" t="str">
        <f t="shared" si="92"/>
        <v>West</v>
      </c>
      <c r="S996" t="str">
        <f t="shared" si="93"/>
        <v>Trip Cancellation</v>
      </c>
      <c r="T996" t="str">
        <f t="shared" si="94"/>
        <v>Within SLA</v>
      </c>
      <c r="U996">
        <f t="shared" si="95"/>
        <v>0</v>
      </c>
    </row>
    <row r="997" spans="1:21" x14ac:dyDescent="0.3">
      <c r="A997" t="s">
        <v>2686</v>
      </c>
      <c r="B997" t="s">
        <v>2402</v>
      </c>
      <c r="C997" t="s">
        <v>2403</v>
      </c>
      <c r="D997" t="s">
        <v>154</v>
      </c>
      <c r="E997" t="s">
        <v>39</v>
      </c>
      <c r="F997">
        <v>34139.51</v>
      </c>
      <c r="G997" s="1">
        <v>45920</v>
      </c>
      <c r="I997" t="s">
        <v>40</v>
      </c>
      <c r="J997">
        <v>9</v>
      </c>
      <c r="K997">
        <v>10</v>
      </c>
      <c r="L997" t="s">
        <v>65</v>
      </c>
      <c r="M997" t="s">
        <v>21</v>
      </c>
      <c r="N997" t="s">
        <v>30</v>
      </c>
      <c r="O997">
        <f t="shared" si="90"/>
        <v>1</v>
      </c>
      <c r="P997" t="str">
        <f t="shared" si="91"/>
        <v>Valid</v>
      </c>
      <c r="Q997" t="str">
        <f>_xlfn.XLOOKUP(B997,Customers!$A:$A,Customers!$C:$C,"Not Found")</f>
        <v>West</v>
      </c>
      <c r="R997" t="str">
        <f t="shared" si="92"/>
        <v>North</v>
      </c>
      <c r="S997" t="str">
        <f t="shared" si="93"/>
        <v>Vehicle Damage</v>
      </c>
      <c r="T997" t="str">
        <f t="shared" si="94"/>
        <v>Within SLA</v>
      </c>
      <c r="U997">
        <f t="shared" si="95"/>
        <v>0</v>
      </c>
    </row>
    <row r="998" spans="1:21" x14ac:dyDescent="0.3">
      <c r="A998" t="s">
        <v>2687</v>
      </c>
      <c r="B998" t="s">
        <v>1116</v>
      </c>
      <c r="C998" t="s">
        <v>1117</v>
      </c>
      <c r="D998" t="s">
        <v>46</v>
      </c>
      <c r="E998" t="s">
        <v>173</v>
      </c>
      <c r="F998">
        <v>120143.78</v>
      </c>
      <c r="G998" s="1">
        <v>45821</v>
      </c>
      <c r="H998" s="1">
        <v>45839</v>
      </c>
      <c r="I998" t="s">
        <v>19</v>
      </c>
      <c r="J998">
        <v>18</v>
      </c>
      <c r="K998">
        <v>10</v>
      </c>
      <c r="L998" t="s">
        <v>1047</v>
      </c>
      <c r="M998" t="s">
        <v>21</v>
      </c>
      <c r="N998" t="s">
        <v>42</v>
      </c>
      <c r="O998">
        <f t="shared" si="90"/>
        <v>1</v>
      </c>
      <c r="P998" t="str">
        <f t="shared" si="91"/>
        <v>Valid</v>
      </c>
      <c r="Q998" t="str">
        <f>_xlfn.XLOOKUP(B998,Customers!$A:$A,Customers!$C:$C,"Not Found")</f>
        <v>West</v>
      </c>
      <c r="R998" t="str">
        <f t="shared" si="92"/>
        <v>Central</v>
      </c>
      <c r="S998" t="str">
        <f t="shared" si="93"/>
        <v>Theft</v>
      </c>
      <c r="T998" t="str">
        <f t="shared" si="94"/>
        <v>SLA Breach</v>
      </c>
      <c r="U998">
        <f t="shared" si="95"/>
        <v>8</v>
      </c>
    </row>
    <row r="999" spans="1:21" x14ac:dyDescent="0.3">
      <c r="A999" t="s">
        <v>2688</v>
      </c>
      <c r="B999" t="s">
        <v>2689</v>
      </c>
      <c r="C999" t="s">
        <v>2690</v>
      </c>
      <c r="D999" t="s">
        <v>102</v>
      </c>
      <c r="E999" t="s">
        <v>27</v>
      </c>
      <c r="F999">
        <v>379142.5</v>
      </c>
      <c r="G999" s="1">
        <v>45918</v>
      </c>
      <c r="H999" s="1">
        <v>45936</v>
      </c>
      <c r="I999" t="s">
        <v>19</v>
      </c>
      <c r="J999">
        <v>18</v>
      </c>
      <c r="K999">
        <v>20</v>
      </c>
      <c r="L999" t="s">
        <v>112</v>
      </c>
      <c r="M999" t="s">
        <v>29</v>
      </c>
      <c r="N999" t="s">
        <v>22</v>
      </c>
      <c r="O999">
        <f t="shared" si="90"/>
        <v>1</v>
      </c>
      <c r="P999" t="str">
        <f t="shared" si="91"/>
        <v>Valid</v>
      </c>
      <c r="Q999" t="str">
        <f>_xlfn.XLOOKUP(B999,Customers!$A:$A,Customers!$C:$C,"Not Found")</f>
        <v>South</v>
      </c>
      <c r="R999" t="str">
        <f t="shared" si="92"/>
        <v>West</v>
      </c>
      <c r="S999" t="str">
        <f t="shared" si="93"/>
        <v>Maturity</v>
      </c>
      <c r="T999" t="str">
        <f t="shared" si="94"/>
        <v>Within SLA</v>
      </c>
      <c r="U999">
        <f t="shared" si="95"/>
        <v>0</v>
      </c>
    </row>
    <row r="1000" spans="1:21" x14ac:dyDescent="0.3">
      <c r="A1000" t="s">
        <v>2691</v>
      </c>
      <c r="B1000" t="s">
        <v>2692</v>
      </c>
      <c r="C1000" t="s">
        <v>2693</v>
      </c>
      <c r="D1000" t="s">
        <v>111</v>
      </c>
      <c r="E1000" t="s">
        <v>74</v>
      </c>
      <c r="F1000">
        <v>104072.32000000001</v>
      </c>
      <c r="G1000" s="1">
        <v>45785</v>
      </c>
      <c r="H1000" s="1">
        <v>45809</v>
      </c>
      <c r="I1000" t="s">
        <v>19</v>
      </c>
      <c r="J1000">
        <v>24</v>
      </c>
      <c r="K1000">
        <v>12</v>
      </c>
      <c r="L1000" t="s">
        <v>35</v>
      </c>
      <c r="M1000" t="s">
        <v>49</v>
      </c>
      <c r="N1000" t="s">
        <v>42</v>
      </c>
      <c r="O1000">
        <f t="shared" si="90"/>
        <v>1</v>
      </c>
      <c r="P1000" t="str">
        <f t="shared" si="91"/>
        <v>Valid</v>
      </c>
      <c r="Q1000" t="str">
        <f>_xlfn.XLOOKUP(B1000,Customers!$A:$A,Customers!$C:$C,"Not Found")</f>
        <v>Central</v>
      </c>
      <c r="R1000" t="str">
        <f t="shared" si="92"/>
        <v>East</v>
      </c>
      <c r="S1000" t="str">
        <f t="shared" si="93"/>
        <v>Fire</v>
      </c>
      <c r="T1000" t="str">
        <f t="shared" si="94"/>
        <v>SLA Breach</v>
      </c>
      <c r="U1000">
        <f t="shared" si="95"/>
        <v>12</v>
      </c>
    </row>
    <row r="1001" spans="1:21" x14ac:dyDescent="0.3">
      <c r="A1001" t="s">
        <v>2694</v>
      </c>
      <c r="B1001" t="s">
        <v>2695</v>
      </c>
      <c r="C1001" t="s">
        <v>2696</v>
      </c>
      <c r="D1001" t="s">
        <v>154</v>
      </c>
      <c r="E1001" t="s">
        <v>18</v>
      </c>
      <c r="F1001">
        <v>34651.39</v>
      </c>
      <c r="G1001" s="1">
        <v>45973</v>
      </c>
      <c r="H1001" s="1">
        <v>45978</v>
      </c>
      <c r="I1001" t="s">
        <v>19</v>
      </c>
      <c r="J1001">
        <v>5</v>
      </c>
      <c r="K1001">
        <v>10</v>
      </c>
      <c r="L1001" t="s">
        <v>300</v>
      </c>
      <c r="M1001" t="s">
        <v>21</v>
      </c>
      <c r="N1001" t="s">
        <v>30</v>
      </c>
      <c r="O1001">
        <f t="shared" si="90"/>
        <v>1</v>
      </c>
      <c r="P1001" t="str">
        <f t="shared" si="91"/>
        <v>Valid</v>
      </c>
      <c r="Q1001" t="str">
        <f>_xlfn.XLOOKUP(B1001,Customers!$A:$A,Customers!$C:$C,"Not Found")</f>
        <v>North</v>
      </c>
      <c r="R1001" t="str">
        <f t="shared" si="92"/>
        <v>South</v>
      </c>
      <c r="S1001" t="str">
        <f t="shared" si="93"/>
        <v>Vehicle Damage</v>
      </c>
      <c r="T1001" t="str">
        <f t="shared" si="94"/>
        <v>Within SLA</v>
      </c>
      <c r="U1001">
        <f t="shared" si="95"/>
        <v>0</v>
      </c>
    </row>
    <row r="1002" spans="1:21" x14ac:dyDescent="0.3">
      <c r="A1002" t="s">
        <v>2697</v>
      </c>
      <c r="B1002" t="s">
        <v>2317</v>
      </c>
      <c r="C1002" t="s">
        <v>2318</v>
      </c>
      <c r="D1002" t="s">
        <v>46</v>
      </c>
      <c r="E1002" t="s">
        <v>27</v>
      </c>
      <c r="F1002">
        <v>38618.94</v>
      </c>
      <c r="G1002" s="1">
        <v>45953</v>
      </c>
      <c r="I1002" t="s">
        <v>64</v>
      </c>
      <c r="J1002">
        <v>10</v>
      </c>
      <c r="K1002">
        <v>12</v>
      </c>
      <c r="L1002" t="s">
        <v>166</v>
      </c>
      <c r="M1002" t="s">
        <v>49</v>
      </c>
      <c r="N1002" t="s">
        <v>30</v>
      </c>
      <c r="O1002">
        <f t="shared" si="90"/>
        <v>1</v>
      </c>
      <c r="P1002" t="str">
        <f t="shared" si="91"/>
        <v>Valid</v>
      </c>
      <c r="Q1002" t="str">
        <f>_xlfn.XLOOKUP(B1002,Customers!$A:$A,Customers!$C:$C,"Not Found")</f>
        <v>South</v>
      </c>
      <c r="R1002" t="str">
        <f t="shared" si="92"/>
        <v>West</v>
      </c>
      <c r="S1002" t="str">
        <f t="shared" si="93"/>
        <v>Theft</v>
      </c>
      <c r="T1002" t="str">
        <f t="shared" si="94"/>
        <v>Within SLA</v>
      </c>
      <c r="U1002">
        <f t="shared" si="95"/>
        <v>0</v>
      </c>
    </row>
    <row r="1003" spans="1:21" x14ac:dyDescent="0.3">
      <c r="A1003" t="s">
        <v>2698</v>
      </c>
      <c r="B1003" t="s">
        <v>2699</v>
      </c>
      <c r="C1003" t="s">
        <v>2700</v>
      </c>
      <c r="D1003" t="s">
        <v>216</v>
      </c>
      <c r="E1003" t="s">
        <v>173</v>
      </c>
      <c r="F1003">
        <v>367304.09</v>
      </c>
      <c r="G1003" s="1">
        <v>45860</v>
      </c>
      <c r="H1003" s="1">
        <v>45879</v>
      </c>
      <c r="I1003" t="s">
        <v>19</v>
      </c>
      <c r="J1003">
        <v>19</v>
      </c>
      <c r="K1003">
        <v>15</v>
      </c>
      <c r="L1003" t="s">
        <v>208</v>
      </c>
      <c r="M1003" t="s">
        <v>55</v>
      </c>
      <c r="N1003" t="s">
        <v>30</v>
      </c>
      <c r="O1003">
        <f t="shared" si="90"/>
        <v>1</v>
      </c>
      <c r="P1003" t="str">
        <f t="shared" si="91"/>
        <v>Valid</v>
      </c>
      <c r="Q1003" t="str">
        <f>_xlfn.XLOOKUP(B1003,Customers!$A:$A,Customers!$C:$C,"Not Found")</f>
        <v>North</v>
      </c>
      <c r="R1003" t="str">
        <f t="shared" si="92"/>
        <v>Central</v>
      </c>
      <c r="S1003" t="str">
        <f t="shared" si="93"/>
        <v>Outpatient</v>
      </c>
      <c r="T1003" t="str">
        <f t="shared" si="94"/>
        <v>SLA Breach</v>
      </c>
      <c r="U1003">
        <f t="shared" si="95"/>
        <v>4</v>
      </c>
    </row>
    <row r="1004" spans="1:21" x14ac:dyDescent="0.3">
      <c r="A1004" t="s">
        <v>2701</v>
      </c>
      <c r="B1004" t="s">
        <v>621</v>
      </c>
      <c r="C1004" t="s">
        <v>622</v>
      </c>
      <c r="D1004" t="s">
        <v>17</v>
      </c>
      <c r="E1004" t="s">
        <v>74</v>
      </c>
      <c r="F1004">
        <v>44782.43</v>
      </c>
      <c r="G1004" s="1">
        <v>45898</v>
      </c>
      <c r="H1004" s="1">
        <v>45916</v>
      </c>
      <c r="I1004" t="s">
        <v>19</v>
      </c>
      <c r="J1004">
        <v>18</v>
      </c>
      <c r="K1004">
        <v>10</v>
      </c>
      <c r="L1004" t="s">
        <v>183</v>
      </c>
      <c r="M1004" t="s">
        <v>21</v>
      </c>
      <c r="N1004" t="s">
        <v>22</v>
      </c>
      <c r="O1004">
        <f t="shared" si="90"/>
        <v>1</v>
      </c>
      <c r="P1004" t="str">
        <f t="shared" si="91"/>
        <v>Valid</v>
      </c>
      <c r="Q1004" t="str">
        <f>_xlfn.XLOOKUP(B1004,Customers!$A:$A,Customers!$C:$C,"Not Found")</f>
        <v>North</v>
      </c>
      <c r="R1004" t="str">
        <f t="shared" si="92"/>
        <v>East</v>
      </c>
      <c r="S1004" t="str">
        <f t="shared" si="93"/>
        <v>Accident</v>
      </c>
      <c r="T1004" t="str">
        <f t="shared" si="94"/>
        <v>SLA Breach</v>
      </c>
      <c r="U1004">
        <f t="shared" si="95"/>
        <v>8</v>
      </c>
    </row>
    <row r="1005" spans="1:21" x14ac:dyDescent="0.3">
      <c r="A1005" t="s">
        <v>2702</v>
      </c>
      <c r="B1005" t="s">
        <v>2703</v>
      </c>
      <c r="C1005" t="s">
        <v>2704</v>
      </c>
      <c r="D1005" t="s">
        <v>69</v>
      </c>
      <c r="E1005" t="s">
        <v>18</v>
      </c>
      <c r="F1005">
        <v>57689.05</v>
      </c>
      <c r="G1005" s="1">
        <v>45934</v>
      </c>
      <c r="H1005" s="1">
        <v>45945</v>
      </c>
      <c r="I1005" t="s">
        <v>19</v>
      </c>
      <c r="J1005">
        <v>11</v>
      </c>
      <c r="K1005">
        <v>12</v>
      </c>
      <c r="L1005" t="s">
        <v>132</v>
      </c>
      <c r="M1005" t="s">
        <v>49</v>
      </c>
      <c r="N1005" t="s">
        <v>30</v>
      </c>
      <c r="O1005">
        <f t="shared" si="90"/>
        <v>1</v>
      </c>
      <c r="P1005" t="str">
        <f t="shared" si="91"/>
        <v>Valid</v>
      </c>
      <c r="Q1005" t="str">
        <f>_xlfn.XLOOKUP(B1005,Customers!$A:$A,Customers!$C:$C,"Not Found")</f>
        <v>South</v>
      </c>
      <c r="R1005" t="str">
        <f t="shared" si="92"/>
        <v>South</v>
      </c>
      <c r="S1005" t="str">
        <f t="shared" si="93"/>
        <v>Property Damage</v>
      </c>
      <c r="T1005" t="str">
        <f t="shared" si="94"/>
        <v>Within SLA</v>
      </c>
      <c r="U1005">
        <f t="shared" si="95"/>
        <v>0</v>
      </c>
    </row>
    <row r="1006" spans="1:21" x14ac:dyDescent="0.3">
      <c r="A1006" t="s">
        <v>2705</v>
      </c>
      <c r="B1006" t="s">
        <v>368</v>
      </c>
      <c r="C1006" t="s">
        <v>369</v>
      </c>
      <c r="D1006" t="s">
        <v>69</v>
      </c>
      <c r="E1006" t="s">
        <v>18</v>
      </c>
      <c r="F1006">
        <v>134964.34</v>
      </c>
      <c r="G1006" s="1">
        <v>45850</v>
      </c>
      <c r="H1006" s="1">
        <v>45864</v>
      </c>
      <c r="I1006" t="s">
        <v>19</v>
      </c>
      <c r="J1006">
        <v>14</v>
      </c>
      <c r="K1006">
        <v>12</v>
      </c>
      <c r="L1006" t="s">
        <v>83</v>
      </c>
      <c r="M1006" t="s">
        <v>49</v>
      </c>
      <c r="N1006" t="s">
        <v>30</v>
      </c>
      <c r="O1006">
        <f t="shared" si="90"/>
        <v>1</v>
      </c>
      <c r="P1006" t="str">
        <f t="shared" si="91"/>
        <v>Valid</v>
      </c>
      <c r="Q1006" t="str">
        <f>_xlfn.XLOOKUP(B1006,Customers!$A:$A,Customers!$C:$C,"Not Found")</f>
        <v>South</v>
      </c>
      <c r="R1006" t="str">
        <f t="shared" si="92"/>
        <v>South</v>
      </c>
      <c r="S1006" t="str">
        <f t="shared" si="93"/>
        <v>Property Damage</v>
      </c>
      <c r="T1006" t="str">
        <f t="shared" si="94"/>
        <v>SLA Breach</v>
      </c>
      <c r="U1006">
        <f t="shared" si="95"/>
        <v>2</v>
      </c>
    </row>
    <row r="1007" spans="1:21" x14ac:dyDescent="0.3">
      <c r="A1007" t="s">
        <v>2706</v>
      </c>
      <c r="B1007" t="s">
        <v>1725</v>
      </c>
      <c r="C1007" t="s">
        <v>1726</v>
      </c>
      <c r="D1007" t="s">
        <v>34</v>
      </c>
      <c r="E1007" t="s">
        <v>18</v>
      </c>
      <c r="F1007">
        <v>154782.18</v>
      </c>
      <c r="G1007" s="1">
        <v>45925</v>
      </c>
      <c r="H1007" s="1">
        <v>45953</v>
      </c>
      <c r="I1007" t="s">
        <v>19</v>
      </c>
      <c r="J1007">
        <v>28</v>
      </c>
      <c r="K1007">
        <v>20</v>
      </c>
      <c r="L1007" t="s">
        <v>35</v>
      </c>
      <c r="M1007" t="s">
        <v>29</v>
      </c>
      <c r="N1007" t="s">
        <v>88</v>
      </c>
      <c r="O1007">
        <f t="shared" si="90"/>
        <v>1</v>
      </c>
      <c r="P1007" t="str">
        <f t="shared" si="91"/>
        <v>Valid</v>
      </c>
      <c r="Q1007" t="str">
        <f>_xlfn.XLOOKUP(B1007,Customers!$A:$A,Customers!$C:$C,"Not Found")</f>
        <v>North</v>
      </c>
      <c r="R1007" t="str">
        <f t="shared" si="92"/>
        <v>South</v>
      </c>
      <c r="S1007" t="str">
        <f t="shared" si="93"/>
        <v>Death Benefit</v>
      </c>
      <c r="T1007" t="str">
        <f t="shared" si="94"/>
        <v>SLA Breach</v>
      </c>
      <c r="U1007">
        <f t="shared" si="95"/>
        <v>8</v>
      </c>
    </row>
    <row r="1008" spans="1:21" x14ac:dyDescent="0.3">
      <c r="A1008" t="s">
        <v>2707</v>
      </c>
      <c r="B1008" t="s">
        <v>1589</v>
      </c>
      <c r="C1008" t="s">
        <v>2215</v>
      </c>
      <c r="D1008" t="s">
        <v>216</v>
      </c>
      <c r="E1008" t="s">
        <v>18</v>
      </c>
      <c r="F1008">
        <v>117501.01</v>
      </c>
      <c r="G1008" s="1">
        <v>45904</v>
      </c>
      <c r="I1008" t="s">
        <v>40</v>
      </c>
      <c r="J1008">
        <v>25</v>
      </c>
      <c r="K1008">
        <v>15</v>
      </c>
      <c r="L1008" t="s">
        <v>864</v>
      </c>
      <c r="M1008" t="s">
        <v>55</v>
      </c>
      <c r="N1008" t="s">
        <v>88</v>
      </c>
      <c r="O1008">
        <f t="shared" si="90"/>
        <v>1</v>
      </c>
      <c r="P1008" t="str">
        <f t="shared" si="91"/>
        <v>Valid</v>
      </c>
      <c r="Q1008" t="str">
        <f>_xlfn.XLOOKUP(B1008,Customers!$A:$A,Customers!$C:$C,"Not Found")</f>
        <v>Central</v>
      </c>
      <c r="R1008" t="str">
        <f t="shared" si="92"/>
        <v>South</v>
      </c>
      <c r="S1008" t="str">
        <f t="shared" si="93"/>
        <v>Outpatient</v>
      </c>
      <c r="T1008" t="str">
        <f t="shared" si="94"/>
        <v>SLA Breach</v>
      </c>
      <c r="U1008">
        <f t="shared" si="95"/>
        <v>10</v>
      </c>
    </row>
    <row r="1009" spans="1:21" x14ac:dyDescent="0.3">
      <c r="A1009" t="s">
        <v>2708</v>
      </c>
      <c r="B1009" t="s">
        <v>2709</v>
      </c>
      <c r="C1009" t="s">
        <v>2710</v>
      </c>
      <c r="D1009" t="s">
        <v>53</v>
      </c>
      <c r="E1009" t="s">
        <v>27</v>
      </c>
      <c r="F1009">
        <v>204555.87</v>
      </c>
      <c r="G1009" s="1">
        <v>45748</v>
      </c>
      <c r="H1009" s="1">
        <v>45762</v>
      </c>
      <c r="I1009" t="s">
        <v>47</v>
      </c>
      <c r="J1009">
        <v>14</v>
      </c>
      <c r="K1009">
        <v>15</v>
      </c>
      <c r="L1009" t="s">
        <v>65</v>
      </c>
      <c r="M1009" t="s">
        <v>55</v>
      </c>
      <c r="N1009" t="s">
        <v>22</v>
      </c>
      <c r="O1009">
        <f t="shared" si="90"/>
        <v>1</v>
      </c>
      <c r="P1009" t="str">
        <f t="shared" si="91"/>
        <v>Valid</v>
      </c>
      <c r="Q1009" t="str">
        <f>_xlfn.XLOOKUP(B1009,Customers!$A:$A,Customers!$C:$C,"Not Found")</f>
        <v>East</v>
      </c>
      <c r="R1009" t="str">
        <f t="shared" si="92"/>
        <v>West</v>
      </c>
      <c r="S1009" t="str">
        <f t="shared" si="93"/>
        <v>Hospitalization</v>
      </c>
      <c r="T1009" t="str">
        <f t="shared" si="94"/>
        <v>Within SLA</v>
      </c>
      <c r="U1009">
        <f t="shared" si="95"/>
        <v>0</v>
      </c>
    </row>
    <row r="1010" spans="1:21" x14ac:dyDescent="0.3">
      <c r="A1010" t="s">
        <v>2711</v>
      </c>
      <c r="B1010" t="s">
        <v>2712</v>
      </c>
      <c r="C1010" t="s">
        <v>2713</v>
      </c>
      <c r="D1010" t="s">
        <v>216</v>
      </c>
      <c r="E1010" t="s">
        <v>18</v>
      </c>
      <c r="F1010">
        <v>42735.7</v>
      </c>
      <c r="G1010" s="1">
        <v>45708</v>
      </c>
      <c r="H1010" s="1">
        <v>45729</v>
      </c>
      <c r="I1010" t="s">
        <v>47</v>
      </c>
      <c r="J1010">
        <v>21</v>
      </c>
      <c r="K1010">
        <v>15</v>
      </c>
      <c r="L1010" t="s">
        <v>159</v>
      </c>
      <c r="M1010" t="s">
        <v>55</v>
      </c>
      <c r="N1010" t="s">
        <v>88</v>
      </c>
      <c r="O1010">
        <f t="shared" si="90"/>
        <v>1</v>
      </c>
      <c r="P1010" t="str">
        <f t="shared" si="91"/>
        <v>Valid</v>
      </c>
      <c r="Q1010" t="str">
        <f>_xlfn.XLOOKUP(B1010,Customers!$A:$A,Customers!$C:$C,"Not Found")</f>
        <v>West</v>
      </c>
      <c r="R1010" t="str">
        <f t="shared" si="92"/>
        <v>South</v>
      </c>
      <c r="S1010" t="str">
        <f t="shared" si="93"/>
        <v>Outpatient</v>
      </c>
      <c r="T1010" t="str">
        <f t="shared" si="94"/>
        <v>SLA Breach</v>
      </c>
      <c r="U1010">
        <f t="shared" si="95"/>
        <v>6</v>
      </c>
    </row>
    <row r="1011" spans="1:21" x14ac:dyDescent="0.3">
      <c r="A1011" t="s">
        <v>2714</v>
      </c>
      <c r="B1011" t="s">
        <v>2715</v>
      </c>
      <c r="C1011" t="s">
        <v>2716</v>
      </c>
      <c r="D1011" t="s">
        <v>59</v>
      </c>
      <c r="E1011" t="s">
        <v>27</v>
      </c>
      <c r="F1011">
        <v>69997.86</v>
      </c>
      <c r="G1011" s="1">
        <v>45846</v>
      </c>
      <c r="H1011" s="1">
        <v>45868</v>
      </c>
      <c r="I1011" t="s">
        <v>19</v>
      </c>
      <c r="J1011">
        <v>22</v>
      </c>
      <c r="K1011">
        <v>15</v>
      </c>
      <c r="L1011" t="s">
        <v>70</v>
      </c>
      <c r="M1011" t="s">
        <v>55</v>
      </c>
      <c r="N1011" t="s">
        <v>42</v>
      </c>
      <c r="O1011">
        <f t="shared" si="90"/>
        <v>1</v>
      </c>
      <c r="P1011" t="str">
        <f t="shared" si="91"/>
        <v>Valid</v>
      </c>
      <c r="Q1011" t="str">
        <f>_xlfn.XLOOKUP(B1011,Customers!$A:$A,Customers!$C:$C,"Not Found")</f>
        <v>West</v>
      </c>
      <c r="R1011" t="str">
        <f t="shared" si="92"/>
        <v>West</v>
      </c>
      <c r="S1011" t="str">
        <f t="shared" si="93"/>
        <v>Critical Illness</v>
      </c>
      <c r="T1011" t="str">
        <f t="shared" si="94"/>
        <v>SLA Breach</v>
      </c>
      <c r="U1011">
        <f t="shared" si="95"/>
        <v>7</v>
      </c>
    </row>
    <row r="1012" spans="1:21" x14ac:dyDescent="0.3">
      <c r="A1012" t="s">
        <v>2717</v>
      </c>
      <c r="B1012" t="s">
        <v>2718</v>
      </c>
      <c r="C1012" t="s">
        <v>2719</v>
      </c>
      <c r="D1012" t="s">
        <v>216</v>
      </c>
      <c r="E1012" t="s">
        <v>74</v>
      </c>
      <c r="F1012">
        <v>112471.52</v>
      </c>
      <c r="G1012" s="1">
        <v>45658</v>
      </c>
      <c r="H1012" s="1">
        <v>45664</v>
      </c>
      <c r="I1012" t="s">
        <v>19</v>
      </c>
      <c r="J1012">
        <v>6</v>
      </c>
      <c r="K1012">
        <v>15</v>
      </c>
      <c r="L1012" t="s">
        <v>183</v>
      </c>
      <c r="M1012" t="s">
        <v>55</v>
      </c>
      <c r="N1012" t="s">
        <v>22</v>
      </c>
      <c r="O1012">
        <f t="shared" si="90"/>
        <v>1</v>
      </c>
      <c r="P1012" t="str">
        <f t="shared" si="91"/>
        <v>Valid</v>
      </c>
      <c r="Q1012" t="str">
        <f>_xlfn.XLOOKUP(B1012,Customers!$A:$A,Customers!$C:$C,"Not Found")</f>
        <v>Central</v>
      </c>
      <c r="R1012" t="str">
        <f t="shared" si="92"/>
        <v>East</v>
      </c>
      <c r="S1012" t="str">
        <f t="shared" si="93"/>
        <v>Outpatient</v>
      </c>
      <c r="T1012" t="str">
        <f t="shared" si="94"/>
        <v>Within SLA</v>
      </c>
      <c r="U1012">
        <f t="shared" si="95"/>
        <v>0</v>
      </c>
    </row>
    <row r="1013" spans="1:21" x14ac:dyDescent="0.3">
      <c r="A1013" t="s">
        <v>2720</v>
      </c>
      <c r="B1013" t="s">
        <v>2721</v>
      </c>
      <c r="C1013" t="s">
        <v>2722</v>
      </c>
      <c r="D1013" t="s">
        <v>53</v>
      </c>
      <c r="E1013" t="s">
        <v>27</v>
      </c>
      <c r="F1013">
        <v>38508.089999999997</v>
      </c>
      <c r="G1013" s="1">
        <v>45901</v>
      </c>
      <c r="I1013" t="s">
        <v>40</v>
      </c>
      <c r="J1013">
        <v>21</v>
      </c>
      <c r="K1013">
        <v>15</v>
      </c>
      <c r="L1013" t="s">
        <v>366</v>
      </c>
      <c r="M1013" t="s">
        <v>55</v>
      </c>
      <c r="N1013" t="s">
        <v>42</v>
      </c>
      <c r="O1013">
        <f t="shared" si="90"/>
        <v>1</v>
      </c>
      <c r="P1013" t="str">
        <f t="shared" si="91"/>
        <v>Valid</v>
      </c>
      <c r="Q1013" t="str">
        <f>_xlfn.XLOOKUP(B1013,Customers!$A:$A,Customers!$C:$C,"Not Found")</f>
        <v>North</v>
      </c>
      <c r="R1013" t="str">
        <f t="shared" si="92"/>
        <v>West</v>
      </c>
      <c r="S1013" t="str">
        <f t="shared" si="93"/>
        <v>Hospitalization</v>
      </c>
      <c r="T1013" t="str">
        <f t="shared" si="94"/>
        <v>SLA Breach</v>
      </c>
      <c r="U1013">
        <f t="shared" si="95"/>
        <v>6</v>
      </c>
    </row>
    <row r="1014" spans="1:21" x14ac:dyDescent="0.3">
      <c r="A1014" t="s">
        <v>2723</v>
      </c>
      <c r="B1014" t="s">
        <v>1882</v>
      </c>
      <c r="C1014" t="s">
        <v>2724</v>
      </c>
      <c r="D1014" t="s">
        <v>102</v>
      </c>
      <c r="E1014" t="s">
        <v>173</v>
      </c>
      <c r="F1014">
        <v>165953.93</v>
      </c>
      <c r="G1014" s="1">
        <v>45886</v>
      </c>
      <c r="I1014" t="s">
        <v>40</v>
      </c>
      <c r="J1014">
        <v>29</v>
      </c>
      <c r="K1014">
        <v>20</v>
      </c>
      <c r="L1014" t="s">
        <v>183</v>
      </c>
      <c r="M1014" t="s">
        <v>29</v>
      </c>
      <c r="N1014" t="s">
        <v>42</v>
      </c>
      <c r="O1014">
        <f t="shared" si="90"/>
        <v>1</v>
      </c>
      <c r="P1014" t="str">
        <f t="shared" si="91"/>
        <v>Valid</v>
      </c>
      <c r="Q1014" t="str">
        <f>_xlfn.XLOOKUP(B1014,Customers!$A:$A,Customers!$C:$C,"Not Found")</f>
        <v>West</v>
      </c>
      <c r="R1014" t="str">
        <f t="shared" si="92"/>
        <v>Central</v>
      </c>
      <c r="S1014" t="str">
        <f t="shared" si="93"/>
        <v>Maturity</v>
      </c>
      <c r="T1014" t="str">
        <f t="shared" si="94"/>
        <v>SLA Breach</v>
      </c>
      <c r="U1014">
        <f t="shared" si="95"/>
        <v>9</v>
      </c>
    </row>
    <row r="1015" spans="1:21" x14ac:dyDescent="0.3">
      <c r="A1015" t="s">
        <v>2725</v>
      </c>
      <c r="B1015" t="s">
        <v>333</v>
      </c>
      <c r="C1015" t="s">
        <v>334</v>
      </c>
      <c r="D1015" t="s">
        <v>46</v>
      </c>
      <c r="E1015" t="s">
        <v>74</v>
      </c>
      <c r="F1015">
        <v>60249.62</v>
      </c>
      <c r="G1015" s="1">
        <v>45692</v>
      </c>
      <c r="H1015" s="1">
        <v>45707</v>
      </c>
      <c r="I1015" t="s">
        <v>19</v>
      </c>
      <c r="J1015">
        <v>15</v>
      </c>
      <c r="K1015">
        <v>10</v>
      </c>
      <c r="L1015" t="s">
        <v>606</v>
      </c>
      <c r="M1015" t="s">
        <v>21</v>
      </c>
      <c r="N1015" t="s">
        <v>30</v>
      </c>
      <c r="O1015">
        <f t="shared" si="90"/>
        <v>1</v>
      </c>
      <c r="P1015" t="str">
        <f t="shared" si="91"/>
        <v>Valid</v>
      </c>
      <c r="Q1015" t="str">
        <f>_xlfn.XLOOKUP(B1015,Customers!$A:$A,Customers!$C:$C,"Not Found")</f>
        <v>South</v>
      </c>
      <c r="R1015" t="str">
        <f t="shared" si="92"/>
        <v>East</v>
      </c>
      <c r="S1015" t="str">
        <f t="shared" si="93"/>
        <v>Theft</v>
      </c>
      <c r="T1015" t="str">
        <f t="shared" si="94"/>
        <v>SLA Breach</v>
      </c>
      <c r="U1015">
        <f t="shared" si="95"/>
        <v>5</v>
      </c>
    </row>
    <row r="1016" spans="1:21" x14ac:dyDescent="0.3">
      <c r="A1016" t="s">
        <v>2726</v>
      </c>
      <c r="B1016" t="s">
        <v>2727</v>
      </c>
      <c r="C1016" t="s">
        <v>2728</v>
      </c>
      <c r="D1016" t="s">
        <v>725</v>
      </c>
      <c r="E1016" t="s">
        <v>39</v>
      </c>
      <c r="F1016">
        <v>107305.86</v>
      </c>
      <c r="G1016" s="1">
        <v>45761</v>
      </c>
      <c r="H1016" s="1">
        <v>45768</v>
      </c>
      <c r="I1016" t="s">
        <v>47</v>
      </c>
      <c r="J1016">
        <v>7</v>
      </c>
      <c r="K1016">
        <v>7</v>
      </c>
      <c r="L1016" t="s">
        <v>208</v>
      </c>
      <c r="M1016" t="s">
        <v>94</v>
      </c>
      <c r="N1016" t="s">
        <v>30</v>
      </c>
      <c r="O1016">
        <f t="shared" si="90"/>
        <v>1</v>
      </c>
      <c r="P1016" t="str">
        <f t="shared" si="91"/>
        <v>Valid</v>
      </c>
      <c r="Q1016" t="str">
        <f>_xlfn.XLOOKUP(B1016,Customers!$A:$A,Customers!$C:$C,"Not Found")</f>
        <v>South</v>
      </c>
      <c r="R1016" t="str">
        <f t="shared" si="92"/>
        <v>North</v>
      </c>
      <c r="S1016" t="str">
        <f t="shared" si="93"/>
        <v>Medical Emergency</v>
      </c>
      <c r="T1016" t="str">
        <f t="shared" si="94"/>
        <v>Within SLA</v>
      </c>
      <c r="U1016">
        <f t="shared" si="95"/>
        <v>0</v>
      </c>
    </row>
    <row r="1017" spans="1:21" x14ac:dyDescent="0.3">
      <c r="A1017" t="s">
        <v>2729</v>
      </c>
      <c r="B1017" t="s">
        <v>2730</v>
      </c>
      <c r="C1017" t="s">
        <v>2731</v>
      </c>
      <c r="D1017" t="s">
        <v>182</v>
      </c>
      <c r="E1017" t="s">
        <v>74</v>
      </c>
      <c r="F1017">
        <v>17233.939999999999</v>
      </c>
      <c r="G1017" s="1">
        <v>45835</v>
      </c>
      <c r="H1017" s="1">
        <v>45846</v>
      </c>
      <c r="I1017" t="s">
        <v>19</v>
      </c>
      <c r="J1017">
        <v>11</v>
      </c>
      <c r="K1017">
        <v>7</v>
      </c>
      <c r="L1017" t="s">
        <v>681</v>
      </c>
      <c r="M1017" t="s">
        <v>94</v>
      </c>
      <c r="N1017" t="s">
        <v>30</v>
      </c>
      <c r="O1017">
        <f t="shared" si="90"/>
        <v>1</v>
      </c>
      <c r="P1017" t="str">
        <f t="shared" si="91"/>
        <v>Valid</v>
      </c>
      <c r="Q1017" t="str">
        <f>_xlfn.XLOOKUP(B1017,Customers!$A:$A,Customers!$C:$C,"Not Found")</f>
        <v>South</v>
      </c>
      <c r="R1017" t="str">
        <f t="shared" si="92"/>
        <v>East</v>
      </c>
      <c r="S1017" t="str">
        <f t="shared" si="93"/>
        <v>Trip Cancellation</v>
      </c>
      <c r="T1017" t="str">
        <f t="shared" si="94"/>
        <v>SLA Breach</v>
      </c>
      <c r="U1017">
        <f t="shared" si="95"/>
        <v>4</v>
      </c>
    </row>
    <row r="1018" spans="1:21" x14ac:dyDescent="0.3">
      <c r="A1018" t="s">
        <v>2732</v>
      </c>
      <c r="B1018" t="s">
        <v>2733</v>
      </c>
      <c r="C1018" t="s">
        <v>2734</v>
      </c>
      <c r="D1018" t="s">
        <v>182</v>
      </c>
      <c r="E1018" t="s">
        <v>74</v>
      </c>
      <c r="G1018" s="1">
        <v>45900</v>
      </c>
      <c r="H1018" s="1">
        <v>45904</v>
      </c>
      <c r="I1018" t="s">
        <v>19</v>
      </c>
      <c r="J1018">
        <v>4</v>
      </c>
      <c r="K1018">
        <v>7</v>
      </c>
      <c r="L1018" t="s">
        <v>580</v>
      </c>
      <c r="M1018" t="s">
        <v>94</v>
      </c>
      <c r="N1018" t="s">
        <v>22</v>
      </c>
      <c r="O1018">
        <f t="shared" si="90"/>
        <v>1</v>
      </c>
      <c r="P1018" t="str">
        <f t="shared" si="91"/>
        <v>Missing Amount</v>
      </c>
      <c r="Q1018" t="str">
        <f>_xlfn.XLOOKUP(B1018,Customers!$A:$A,Customers!$C:$C,"Not Found")</f>
        <v>North</v>
      </c>
      <c r="R1018" t="str">
        <f t="shared" si="92"/>
        <v>East</v>
      </c>
      <c r="S1018" t="str">
        <f t="shared" si="93"/>
        <v>Trip Cancellation</v>
      </c>
      <c r="T1018" t="str">
        <f t="shared" si="94"/>
        <v>Within SLA</v>
      </c>
      <c r="U1018">
        <f t="shared" si="95"/>
        <v>0</v>
      </c>
    </row>
    <row r="1019" spans="1:21" x14ac:dyDescent="0.3">
      <c r="A1019" t="s">
        <v>2735</v>
      </c>
      <c r="B1019" t="s">
        <v>72</v>
      </c>
      <c r="C1019" t="s">
        <v>73</v>
      </c>
      <c r="D1019" t="s">
        <v>59</v>
      </c>
      <c r="E1019" t="s">
        <v>27</v>
      </c>
      <c r="F1019">
        <v>425973.01</v>
      </c>
      <c r="G1019" s="1">
        <v>45658</v>
      </c>
      <c r="I1019" t="s">
        <v>40</v>
      </c>
      <c r="J1019">
        <v>10</v>
      </c>
      <c r="K1019">
        <v>15</v>
      </c>
      <c r="L1019" t="s">
        <v>35</v>
      </c>
      <c r="M1019" t="s">
        <v>55</v>
      </c>
      <c r="N1019" t="s">
        <v>30</v>
      </c>
      <c r="O1019">
        <f t="shared" si="90"/>
        <v>1</v>
      </c>
      <c r="P1019" t="str">
        <f t="shared" si="91"/>
        <v>Valid</v>
      </c>
      <c r="Q1019" t="str">
        <f>_xlfn.XLOOKUP(B1019,Customers!$A:$A,Customers!$C:$C,"Not Found")</f>
        <v>Central</v>
      </c>
      <c r="R1019" t="str">
        <f t="shared" si="92"/>
        <v>West</v>
      </c>
      <c r="S1019" t="str">
        <f t="shared" si="93"/>
        <v>Critical Illness</v>
      </c>
      <c r="T1019" t="str">
        <f t="shared" si="94"/>
        <v>Within SLA</v>
      </c>
      <c r="U1019">
        <f t="shared" si="95"/>
        <v>0</v>
      </c>
    </row>
    <row r="1020" spans="1:21" x14ac:dyDescent="0.3">
      <c r="A1020" t="s">
        <v>2736</v>
      </c>
      <c r="B1020" t="s">
        <v>1955</v>
      </c>
      <c r="C1020" t="s">
        <v>1956</v>
      </c>
      <c r="D1020" t="s">
        <v>182</v>
      </c>
      <c r="E1020" t="s">
        <v>173</v>
      </c>
      <c r="F1020">
        <v>50302.01</v>
      </c>
      <c r="G1020" s="1">
        <v>45843</v>
      </c>
      <c r="H1020" s="1">
        <v>45852</v>
      </c>
      <c r="I1020" t="s">
        <v>19</v>
      </c>
      <c r="J1020">
        <v>9</v>
      </c>
      <c r="K1020">
        <v>7</v>
      </c>
      <c r="L1020" t="s">
        <v>349</v>
      </c>
      <c r="M1020" t="s">
        <v>94</v>
      </c>
      <c r="N1020" t="s">
        <v>30</v>
      </c>
      <c r="O1020">
        <f t="shared" si="90"/>
        <v>1</v>
      </c>
      <c r="P1020" t="str">
        <f t="shared" si="91"/>
        <v>Valid</v>
      </c>
      <c r="Q1020" t="str">
        <f>_xlfn.XLOOKUP(B1020,Customers!$A:$A,Customers!$C:$C,"Not Found")</f>
        <v>Central</v>
      </c>
      <c r="R1020" t="str">
        <f t="shared" si="92"/>
        <v>Central</v>
      </c>
      <c r="S1020" t="str">
        <f t="shared" si="93"/>
        <v>Trip Cancellation</v>
      </c>
      <c r="T1020" t="str">
        <f t="shared" si="94"/>
        <v>SLA Breach</v>
      </c>
      <c r="U1020">
        <f t="shared" si="95"/>
        <v>2</v>
      </c>
    </row>
    <row r="1021" spans="1:21" x14ac:dyDescent="0.3">
      <c r="A1021" t="s">
        <v>2737</v>
      </c>
      <c r="B1021" t="s">
        <v>2738</v>
      </c>
      <c r="C1021" t="s">
        <v>2739</v>
      </c>
      <c r="D1021" t="s">
        <v>154</v>
      </c>
      <c r="E1021" t="s">
        <v>27</v>
      </c>
      <c r="F1021">
        <v>21609.19</v>
      </c>
      <c r="G1021" s="1">
        <v>45738</v>
      </c>
      <c r="H1021" s="1">
        <v>45743</v>
      </c>
      <c r="I1021" t="s">
        <v>19</v>
      </c>
      <c r="J1021">
        <v>5</v>
      </c>
      <c r="K1021">
        <v>10</v>
      </c>
      <c r="L1021" t="s">
        <v>388</v>
      </c>
      <c r="M1021" t="s">
        <v>21</v>
      </c>
      <c r="N1021" t="s">
        <v>22</v>
      </c>
      <c r="O1021">
        <f t="shared" si="90"/>
        <v>1</v>
      </c>
      <c r="P1021" t="str">
        <f t="shared" si="91"/>
        <v>Valid</v>
      </c>
      <c r="Q1021" t="str">
        <f>_xlfn.XLOOKUP(B1021,Customers!$A:$A,Customers!$C:$C,"Not Found")</f>
        <v>West</v>
      </c>
      <c r="R1021" t="str">
        <f t="shared" si="92"/>
        <v>West</v>
      </c>
      <c r="S1021" t="str">
        <f t="shared" si="93"/>
        <v>Vehicle Damage</v>
      </c>
      <c r="T1021" t="str">
        <f t="shared" si="94"/>
        <v>Within SLA</v>
      </c>
      <c r="U1021">
        <f t="shared" si="95"/>
        <v>0</v>
      </c>
    </row>
    <row r="1022" spans="1:21" x14ac:dyDescent="0.3">
      <c r="A1022" t="s">
        <v>2740</v>
      </c>
      <c r="B1022" t="s">
        <v>799</v>
      </c>
      <c r="C1022" t="s">
        <v>800</v>
      </c>
      <c r="D1022" t="s">
        <v>182</v>
      </c>
      <c r="E1022" t="s">
        <v>173</v>
      </c>
      <c r="F1022">
        <v>25774.83</v>
      </c>
      <c r="G1022" s="1">
        <v>45790</v>
      </c>
      <c r="I1022" t="s">
        <v>64</v>
      </c>
      <c r="J1022">
        <v>31</v>
      </c>
      <c r="K1022">
        <v>7</v>
      </c>
      <c r="L1022" t="s">
        <v>310</v>
      </c>
      <c r="M1022" t="s">
        <v>94</v>
      </c>
      <c r="N1022" t="s">
        <v>88</v>
      </c>
      <c r="O1022">
        <f t="shared" si="90"/>
        <v>1</v>
      </c>
      <c r="P1022" t="str">
        <f t="shared" si="91"/>
        <v>Valid</v>
      </c>
      <c r="Q1022" t="str">
        <f>_xlfn.XLOOKUP(B1022,Customers!$A:$A,Customers!$C:$C,"Not Found")</f>
        <v>East</v>
      </c>
      <c r="R1022" t="str">
        <f t="shared" si="92"/>
        <v>Central</v>
      </c>
      <c r="S1022" t="str">
        <f t="shared" si="93"/>
        <v>Trip Cancellation</v>
      </c>
      <c r="T1022" t="str">
        <f t="shared" si="94"/>
        <v>SLA Breach</v>
      </c>
      <c r="U1022">
        <f t="shared" si="95"/>
        <v>24</v>
      </c>
    </row>
    <row r="1023" spans="1:21" x14ac:dyDescent="0.3">
      <c r="A1023" t="s">
        <v>2741</v>
      </c>
      <c r="B1023" t="s">
        <v>2335</v>
      </c>
      <c r="C1023" t="s">
        <v>2336</v>
      </c>
      <c r="D1023" t="s">
        <v>154</v>
      </c>
      <c r="E1023" t="s">
        <v>18</v>
      </c>
      <c r="F1023">
        <v>95070.12</v>
      </c>
      <c r="G1023" s="1">
        <v>45820</v>
      </c>
      <c r="H1023" s="1">
        <v>45841</v>
      </c>
      <c r="I1023" t="s">
        <v>47</v>
      </c>
      <c r="J1023">
        <v>21</v>
      </c>
      <c r="K1023">
        <v>10</v>
      </c>
      <c r="L1023" t="s">
        <v>150</v>
      </c>
      <c r="M1023" t="s">
        <v>21</v>
      </c>
      <c r="N1023" t="s">
        <v>88</v>
      </c>
      <c r="O1023">
        <f t="shared" si="90"/>
        <v>1</v>
      </c>
      <c r="P1023" t="str">
        <f t="shared" si="91"/>
        <v>Valid</v>
      </c>
      <c r="Q1023" t="str">
        <f>_xlfn.XLOOKUP(B1023,Customers!$A:$A,Customers!$C:$C,"Not Found")</f>
        <v>East</v>
      </c>
      <c r="R1023" t="str">
        <f t="shared" si="92"/>
        <v>South</v>
      </c>
      <c r="S1023" t="str">
        <f t="shared" si="93"/>
        <v>Vehicle Damage</v>
      </c>
      <c r="T1023" t="str">
        <f t="shared" si="94"/>
        <v>SLA Breach</v>
      </c>
      <c r="U1023">
        <f t="shared" si="95"/>
        <v>11</v>
      </c>
    </row>
    <row r="1024" spans="1:21" x14ac:dyDescent="0.3">
      <c r="A1024" t="s">
        <v>2742</v>
      </c>
      <c r="B1024" t="s">
        <v>378</v>
      </c>
      <c r="C1024" t="s">
        <v>379</v>
      </c>
      <c r="D1024" t="s">
        <v>17</v>
      </c>
      <c r="E1024" t="s">
        <v>18</v>
      </c>
      <c r="F1024">
        <v>166455.57</v>
      </c>
      <c r="G1024" s="1">
        <v>45724</v>
      </c>
      <c r="H1024" s="1">
        <v>45740</v>
      </c>
      <c r="I1024" t="s">
        <v>19</v>
      </c>
      <c r="J1024">
        <v>16</v>
      </c>
      <c r="K1024">
        <v>10</v>
      </c>
      <c r="L1024" t="s">
        <v>112</v>
      </c>
      <c r="M1024" t="s">
        <v>21</v>
      </c>
      <c r="N1024" t="s">
        <v>42</v>
      </c>
      <c r="O1024">
        <f t="shared" si="90"/>
        <v>1</v>
      </c>
      <c r="P1024" t="str">
        <f t="shared" si="91"/>
        <v>Valid</v>
      </c>
      <c r="Q1024" t="str">
        <f>_xlfn.XLOOKUP(B1024,Customers!$A:$A,Customers!$C:$C,"Not Found")</f>
        <v>Central</v>
      </c>
      <c r="R1024" t="str">
        <f t="shared" si="92"/>
        <v>South</v>
      </c>
      <c r="S1024" t="str">
        <f t="shared" si="93"/>
        <v>Accident</v>
      </c>
      <c r="T1024" t="str">
        <f t="shared" si="94"/>
        <v>SLA Breach</v>
      </c>
      <c r="U1024">
        <f t="shared" si="95"/>
        <v>6</v>
      </c>
    </row>
    <row r="1025" spans="1:21" x14ac:dyDescent="0.3">
      <c r="A1025" t="s">
        <v>2743</v>
      </c>
      <c r="B1025" t="s">
        <v>938</v>
      </c>
      <c r="C1025" t="s">
        <v>2390</v>
      </c>
      <c r="D1025" t="s">
        <v>17</v>
      </c>
      <c r="E1025" t="s">
        <v>18</v>
      </c>
      <c r="F1025">
        <v>160733.82999999999</v>
      </c>
      <c r="G1025" s="1">
        <v>45760</v>
      </c>
      <c r="H1025" s="1">
        <v>45769</v>
      </c>
      <c r="I1025" t="s">
        <v>19</v>
      </c>
      <c r="J1025">
        <v>9</v>
      </c>
      <c r="K1025">
        <v>10</v>
      </c>
      <c r="L1025" t="s">
        <v>282</v>
      </c>
      <c r="M1025" t="s">
        <v>21</v>
      </c>
      <c r="N1025" t="s">
        <v>30</v>
      </c>
      <c r="O1025">
        <f t="shared" si="90"/>
        <v>1</v>
      </c>
      <c r="P1025" t="str">
        <f t="shared" si="91"/>
        <v>Valid</v>
      </c>
      <c r="Q1025" t="str">
        <f>_xlfn.XLOOKUP(B1025,Customers!$A:$A,Customers!$C:$C,"Not Found")</f>
        <v>South</v>
      </c>
      <c r="R1025" t="str">
        <f t="shared" si="92"/>
        <v>South</v>
      </c>
      <c r="S1025" t="str">
        <f t="shared" si="93"/>
        <v>Accident</v>
      </c>
      <c r="T1025" t="str">
        <f t="shared" si="94"/>
        <v>Within SLA</v>
      </c>
      <c r="U1025">
        <f t="shared" si="95"/>
        <v>0</v>
      </c>
    </row>
    <row r="1026" spans="1:21" x14ac:dyDescent="0.3">
      <c r="A1026" t="s">
        <v>2744</v>
      </c>
      <c r="B1026" t="s">
        <v>2132</v>
      </c>
      <c r="C1026" t="s">
        <v>2133</v>
      </c>
      <c r="D1026" t="s">
        <v>216</v>
      </c>
      <c r="E1026" t="s">
        <v>27</v>
      </c>
      <c r="F1026">
        <v>122327.2</v>
      </c>
      <c r="G1026" s="1">
        <v>45795</v>
      </c>
      <c r="H1026" s="1">
        <v>45808</v>
      </c>
      <c r="I1026" t="s">
        <v>19</v>
      </c>
      <c r="J1026">
        <v>13</v>
      </c>
      <c r="K1026">
        <v>15</v>
      </c>
      <c r="L1026" t="s">
        <v>252</v>
      </c>
      <c r="M1026" t="s">
        <v>55</v>
      </c>
      <c r="N1026" t="s">
        <v>30</v>
      </c>
      <c r="O1026">
        <f t="shared" ref="O1026:O1089" si="96">COUNTIF($A:$A,A1026)</f>
        <v>1</v>
      </c>
      <c r="P1026" t="str">
        <f t="shared" ref="P1026:P1089" si="97">IF(F1026="","Missing Amount","Valid")</f>
        <v>Valid</v>
      </c>
      <c r="Q1026" t="str">
        <f>_xlfn.XLOOKUP(B1026,Customers!$A:$A,Customers!$C:$C,"Not Found")</f>
        <v>South</v>
      </c>
      <c r="R1026" t="str">
        <f t="shared" ref="R1026:R1089" si="98">IF(E1026="",Q1026,E1026)</f>
        <v>West</v>
      </c>
      <c r="S1026" t="str">
        <f t="shared" ref="S1026:S1089" si="99">IF(D1026="Hospitalisation","Hospitalization",IF(D1026="Medical Emerg.","Medical Emergency",IF(D1026="Property dmg","Property Damage",IF(D1026="Vehicle dmg","Vehicle Damage",D1026))))</f>
        <v>Outpatient</v>
      </c>
      <c r="T1026" t="str">
        <f t="shared" ref="T1026:T1089" si="100">IF(J1026&gt;K1026,"SLA Breach","Within SLA")</f>
        <v>Within SLA</v>
      </c>
      <c r="U1026">
        <f t="shared" ref="U1026:U1089" si="101">IF(J1026&gt;K1026,J1026-K1026,0)</f>
        <v>0</v>
      </c>
    </row>
    <row r="1027" spans="1:21" x14ac:dyDescent="0.3">
      <c r="A1027" t="s">
        <v>2745</v>
      </c>
      <c r="B1027" t="s">
        <v>2746</v>
      </c>
      <c r="C1027" t="s">
        <v>2747</v>
      </c>
      <c r="D1027" t="s">
        <v>46</v>
      </c>
      <c r="E1027" t="s">
        <v>18</v>
      </c>
      <c r="F1027">
        <v>103584.41</v>
      </c>
      <c r="G1027" s="1">
        <v>45915</v>
      </c>
      <c r="H1027" s="1">
        <v>45941</v>
      </c>
      <c r="I1027" t="s">
        <v>19</v>
      </c>
      <c r="J1027">
        <v>26</v>
      </c>
      <c r="K1027">
        <v>10</v>
      </c>
      <c r="L1027" t="s">
        <v>155</v>
      </c>
      <c r="M1027" t="s">
        <v>21</v>
      </c>
      <c r="N1027" t="s">
        <v>88</v>
      </c>
      <c r="O1027">
        <f t="shared" si="96"/>
        <v>1</v>
      </c>
      <c r="P1027" t="str">
        <f t="shared" si="97"/>
        <v>Valid</v>
      </c>
      <c r="Q1027" t="str">
        <f>_xlfn.XLOOKUP(B1027,Customers!$A:$A,Customers!$C:$C,"Not Found")</f>
        <v>North</v>
      </c>
      <c r="R1027" t="str">
        <f t="shared" si="98"/>
        <v>South</v>
      </c>
      <c r="S1027" t="str">
        <f t="shared" si="99"/>
        <v>Theft</v>
      </c>
      <c r="T1027" t="str">
        <f t="shared" si="100"/>
        <v>SLA Breach</v>
      </c>
      <c r="U1027">
        <f t="shared" si="101"/>
        <v>16</v>
      </c>
    </row>
    <row r="1028" spans="1:21" x14ac:dyDescent="0.3">
      <c r="A1028" t="s">
        <v>2748</v>
      </c>
      <c r="B1028" t="s">
        <v>2749</v>
      </c>
      <c r="C1028" t="s">
        <v>2750</v>
      </c>
      <c r="D1028" t="s">
        <v>17</v>
      </c>
      <c r="E1028" t="s">
        <v>39</v>
      </c>
      <c r="F1028">
        <v>27938.76</v>
      </c>
      <c r="G1028" s="1">
        <v>45753</v>
      </c>
      <c r="H1028" s="1">
        <v>45755</v>
      </c>
      <c r="I1028" t="s">
        <v>19</v>
      </c>
      <c r="J1028">
        <v>2</v>
      </c>
      <c r="K1028">
        <v>10</v>
      </c>
      <c r="L1028" t="s">
        <v>681</v>
      </c>
      <c r="M1028" t="s">
        <v>21</v>
      </c>
      <c r="N1028" t="s">
        <v>22</v>
      </c>
      <c r="O1028">
        <f t="shared" si="96"/>
        <v>1</v>
      </c>
      <c r="P1028" t="str">
        <f t="shared" si="97"/>
        <v>Valid</v>
      </c>
      <c r="Q1028" t="str">
        <f>_xlfn.XLOOKUP(B1028,Customers!$A:$A,Customers!$C:$C,"Not Found")</f>
        <v>South</v>
      </c>
      <c r="R1028" t="str">
        <f t="shared" si="98"/>
        <v>North</v>
      </c>
      <c r="S1028" t="str">
        <f t="shared" si="99"/>
        <v>Accident</v>
      </c>
      <c r="T1028" t="str">
        <f t="shared" si="100"/>
        <v>Within SLA</v>
      </c>
      <c r="U1028">
        <f t="shared" si="101"/>
        <v>0</v>
      </c>
    </row>
    <row r="1029" spans="1:21" x14ac:dyDescent="0.3">
      <c r="A1029" t="s">
        <v>2751</v>
      </c>
      <c r="B1029" t="s">
        <v>2752</v>
      </c>
      <c r="C1029" t="s">
        <v>2753</v>
      </c>
      <c r="D1029" t="s">
        <v>69</v>
      </c>
      <c r="E1029" t="s">
        <v>173</v>
      </c>
      <c r="F1029">
        <v>70127.600000000006</v>
      </c>
      <c r="G1029" s="1">
        <v>45870</v>
      </c>
      <c r="I1029" t="s">
        <v>40</v>
      </c>
      <c r="J1029">
        <v>15</v>
      </c>
      <c r="K1029">
        <v>12</v>
      </c>
      <c r="L1029" t="s">
        <v>630</v>
      </c>
      <c r="M1029" t="s">
        <v>49</v>
      </c>
      <c r="N1029" t="s">
        <v>30</v>
      </c>
      <c r="O1029">
        <f t="shared" si="96"/>
        <v>1</v>
      </c>
      <c r="P1029" t="str">
        <f t="shared" si="97"/>
        <v>Valid</v>
      </c>
      <c r="Q1029" t="str">
        <f>_xlfn.XLOOKUP(B1029,Customers!$A:$A,Customers!$C:$C,"Not Found")</f>
        <v>West</v>
      </c>
      <c r="R1029" t="str">
        <f t="shared" si="98"/>
        <v>Central</v>
      </c>
      <c r="S1029" t="str">
        <f t="shared" si="99"/>
        <v>Property Damage</v>
      </c>
      <c r="T1029" t="str">
        <f t="shared" si="100"/>
        <v>SLA Breach</v>
      </c>
      <c r="U1029">
        <f t="shared" si="101"/>
        <v>3</v>
      </c>
    </row>
    <row r="1030" spans="1:21" x14ac:dyDescent="0.3">
      <c r="A1030" t="s">
        <v>2754</v>
      </c>
      <c r="B1030" t="s">
        <v>305</v>
      </c>
      <c r="C1030" t="s">
        <v>306</v>
      </c>
      <c r="D1030" t="s">
        <v>92</v>
      </c>
      <c r="E1030" t="s">
        <v>18</v>
      </c>
      <c r="F1030">
        <v>12909.48</v>
      </c>
      <c r="G1030" s="1">
        <v>45778</v>
      </c>
      <c r="H1030" s="1">
        <v>45782</v>
      </c>
      <c r="I1030" t="s">
        <v>19</v>
      </c>
      <c r="J1030">
        <v>4</v>
      </c>
      <c r="K1030">
        <v>7</v>
      </c>
      <c r="L1030" t="s">
        <v>121</v>
      </c>
      <c r="M1030" t="s">
        <v>94</v>
      </c>
      <c r="N1030" t="s">
        <v>30</v>
      </c>
      <c r="O1030">
        <f t="shared" si="96"/>
        <v>1</v>
      </c>
      <c r="P1030" t="str">
        <f t="shared" si="97"/>
        <v>Valid</v>
      </c>
      <c r="Q1030" t="str">
        <f>_xlfn.XLOOKUP(B1030,Customers!$A:$A,Customers!$C:$C,"Not Found")</f>
        <v>Central</v>
      </c>
      <c r="R1030" t="str">
        <f t="shared" si="98"/>
        <v>South</v>
      </c>
      <c r="S1030" t="str">
        <f t="shared" si="99"/>
        <v>Baggage Loss</v>
      </c>
      <c r="T1030" t="str">
        <f t="shared" si="100"/>
        <v>Within SLA</v>
      </c>
      <c r="U1030">
        <f t="shared" si="101"/>
        <v>0</v>
      </c>
    </row>
    <row r="1031" spans="1:21" x14ac:dyDescent="0.3">
      <c r="A1031" t="s">
        <v>2755</v>
      </c>
      <c r="B1031" t="s">
        <v>1010</v>
      </c>
      <c r="C1031" t="s">
        <v>2756</v>
      </c>
      <c r="D1031" t="s">
        <v>92</v>
      </c>
      <c r="E1031" t="s">
        <v>18</v>
      </c>
      <c r="F1031">
        <v>58616.93</v>
      </c>
      <c r="G1031" s="1">
        <v>45747</v>
      </c>
      <c r="H1031" s="1">
        <v>45755</v>
      </c>
      <c r="I1031" t="s">
        <v>19</v>
      </c>
      <c r="J1031">
        <v>8</v>
      </c>
      <c r="K1031">
        <v>7</v>
      </c>
      <c r="L1031" t="s">
        <v>193</v>
      </c>
      <c r="M1031" t="s">
        <v>94</v>
      </c>
      <c r="N1031" t="s">
        <v>30</v>
      </c>
      <c r="O1031">
        <f t="shared" si="96"/>
        <v>1</v>
      </c>
      <c r="P1031" t="str">
        <f t="shared" si="97"/>
        <v>Valid</v>
      </c>
      <c r="Q1031" t="str">
        <f>_xlfn.XLOOKUP(B1031,Customers!$A:$A,Customers!$C:$C,"Not Found")</f>
        <v>South</v>
      </c>
      <c r="R1031" t="str">
        <f t="shared" si="98"/>
        <v>South</v>
      </c>
      <c r="S1031" t="str">
        <f t="shared" si="99"/>
        <v>Baggage Loss</v>
      </c>
      <c r="T1031" t="str">
        <f t="shared" si="100"/>
        <v>SLA Breach</v>
      </c>
      <c r="U1031">
        <f t="shared" si="101"/>
        <v>1</v>
      </c>
    </row>
    <row r="1032" spans="1:21" x14ac:dyDescent="0.3">
      <c r="A1032" t="s">
        <v>2757</v>
      </c>
      <c r="B1032" t="s">
        <v>2758</v>
      </c>
      <c r="C1032" t="s">
        <v>2759</v>
      </c>
      <c r="D1032" t="s">
        <v>116</v>
      </c>
      <c r="E1032" t="s">
        <v>18</v>
      </c>
      <c r="F1032">
        <v>38321.129999999997</v>
      </c>
      <c r="G1032" s="1">
        <v>45695</v>
      </c>
      <c r="H1032" s="1">
        <v>45706</v>
      </c>
      <c r="I1032" t="s">
        <v>19</v>
      </c>
      <c r="J1032">
        <v>11</v>
      </c>
      <c r="K1032">
        <v>7</v>
      </c>
      <c r="L1032" t="s">
        <v>193</v>
      </c>
      <c r="M1032" t="s">
        <v>94</v>
      </c>
      <c r="N1032" t="s">
        <v>30</v>
      </c>
      <c r="O1032">
        <f t="shared" si="96"/>
        <v>1</v>
      </c>
      <c r="P1032" t="str">
        <f t="shared" si="97"/>
        <v>Valid</v>
      </c>
      <c r="Q1032" t="str">
        <f>_xlfn.XLOOKUP(B1032,Customers!$A:$A,Customers!$C:$C,"Not Found")</f>
        <v>Central</v>
      </c>
      <c r="R1032" t="str">
        <f t="shared" si="98"/>
        <v>South</v>
      </c>
      <c r="S1032" t="str">
        <f t="shared" si="99"/>
        <v>Medical Emergency</v>
      </c>
      <c r="T1032" t="str">
        <f t="shared" si="100"/>
        <v>SLA Breach</v>
      </c>
      <c r="U1032">
        <f t="shared" si="101"/>
        <v>4</v>
      </c>
    </row>
    <row r="1033" spans="1:21" x14ac:dyDescent="0.3">
      <c r="A1033" t="s">
        <v>2760</v>
      </c>
      <c r="B1033" t="s">
        <v>327</v>
      </c>
      <c r="C1033" t="s">
        <v>2761</v>
      </c>
      <c r="D1033" t="s">
        <v>182</v>
      </c>
      <c r="E1033" t="s">
        <v>39</v>
      </c>
      <c r="F1033">
        <v>32146.35</v>
      </c>
      <c r="G1033" s="1">
        <v>45663</v>
      </c>
      <c r="H1033" s="1">
        <v>45666</v>
      </c>
      <c r="I1033" t="s">
        <v>47</v>
      </c>
      <c r="J1033">
        <v>3</v>
      </c>
      <c r="K1033">
        <v>7</v>
      </c>
      <c r="L1033" t="s">
        <v>227</v>
      </c>
      <c r="M1033" t="s">
        <v>94</v>
      </c>
      <c r="N1033" t="s">
        <v>30</v>
      </c>
      <c r="O1033">
        <f t="shared" si="96"/>
        <v>1</v>
      </c>
      <c r="P1033" t="str">
        <f t="shared" si="97"/>
        <v>Valid</v>
      </c>
      <c r="Q1033" t="str">
        <f>_xlfn.XLOOKUP(B1033,Customers!$A:$A,Customers!$C:$C,"Not Found")</f>
        <v>West</v>
      </c>
      <c r="R1033" t="str">
        <f t="shared" si="98"/>
        <v>North</v>
      </c>
      <c r="S1033" t="str">
        <f t="shared" si="99"/>
        <v>Trip Cancellation</v>
      </c>
      <c r="T1033" t="str">
        <f t="shared" si="100"/>
        <v>Within SLA</v>
      </c>
      <c r="U1033">
        <f t="shared" si="101"/>
        <v>0</v>
      </c>
    </row>
    <row r="1034" spans="1:21" x14ac:dyDescent="0.3">
      <c r="A1034" t="s">
        <v>2762</v>
      </c>
      <c r="B1034" t="s">
        <v>2763</v>
      </c>
      <c r="C1034" t="s">
        <v>2764</v>
      </c>
      <c r="D1034" t="s">
        <v>17</v>
      </c>
      <c r="E1034" t="s">
        <v>39</v>
      </c>
      <c r="F1034">
        <v>177272.28</v>
      </c>
      <c r="G1034" s="1">
        <v>45772</v>
      </c>
      <c r="H1034" s="1">
        <v>45786</v>
      </c>
      <c r="I1034" t="s">
        <v>19</v>
      </c>
      <c r="J1034">
        <v>14</v>
      </c>
      <c r="K1034">
        <v>10</v>
      </c>
      <c r="L1034" t="s">
        <v>79</v>
      </c>
      <c r="M1034" t="s">
        <v>21</v>
      </c>
      <c r="N1034" t="s">
        <v>30</v>
      </c>
      <c r="O1034">
        <f t="shared" si="96"/>
        <v>1</v>
      </c>
      <c r="P1034" t="str">
        <f t="shared" si="97"/>
        <v>Valid</v>
      </c>
      <c r="Q1034" t="str">
        <f>_xlfn.XLOOKUP(B1034,Customers!$A:$A,Customers!$C:$C,"Not Found")</f>
        <v>West</v>
      </c>
      <c r="R1034" t="str">
        <f t="shared" si="98"/>
        <v>North</v>
      </c>
      <c r="S1034" t="str">
        <f t="shared" si="99"/>
        <v>Accident</v>
      </c>
      <c r="T1034" t="str">
        <f t="shared" si="100"/>
        <v>SLA Breach</v>
      </c>
      <c r="U1034">
        <f t="shared" si="101"/>
        <v>4</v>
      </c>
    </row>
    <row r="1035" spans="1:21" x14ac:dyDescent="0.3">
      <c r="A1035" t="s">
        <v>2765</v>
      </c>
      <c r="B1035" t="s">
        <v>2766</v>
      </c>
      <c r="C1035" t="s">
        <v>2767</v>
      </c>
      <c r="D1035" t="s">
        <v>46</v>
      </c>
      <c r="E1035" t="s">
        <v>18</v>
      </c>
      <c r="F1035">
        <v>156067.97</v>
      </c>
      <c r="G1035" s="1">
        <v>45743</v>
      </c>
      <c r="H1035" s="1">
        <v>45752</v>
      </c>
      <c r="I1035" t="s">
        <v>47</v>
      </c>
      <c r="J1035">
        <v>9</v>
      </c>
      <c r="K1035">
        <v>12</v>
      </c>
      <c r="L1035" t="s">
        <v>150</v>
      </c>
      <c r="M1035" t="s">
        <v>49</v>
      </c>
      <c r="N1035" t="s">
        <v>30</v>
      </c>
      <c r="O1035">
        <f t="shared" si="96"/>
        <v>1</v>
      </c>
      <c r="P1035" t="str">
        <f t="shared" si="97"/>
        <v>Valid</v>
      </c>
      <c r="Q1035" t="str">
        <f>_xlfn.XLOOKUP(B1035,Customers!$A:$A,Customers!$C:$C,"Not Found")</f>
        <v>North</v>
      </c>
      <c r="R1035" t="str">
        <f t="shared" si="98"/>
        <v>South</v>
      </c>
      <c r="S1035" t="str">
        <f t="shared" si="99"/>
        <v>Theft</v>
      </c>
      <c r="T1035" t="str">
        <f t="shared" si="100"/>
        <v>Within SLA</v>
      </c>
      <c r="U1035">
        <f t="shared" si="101"/>
        <v>0</v>
      </c>
    </row>
    <row r="1036" spans="1:21" x14ac:dyDescent="0.3">
      <c r="A1036" t="s">
        <v>2768</v>
      </c>
      <c r="B1036" t="s">
        <v>2398</v>
      </c>
      <c r="C1036" t="s">
        <v>2399</v>
      </c>
      <c r="D1036" t="s">
        <v>154</v>
      </c>
      <c r="F1036">
        <v>136204.91</v>
      </c>
      <c r="G1036" s="1">
        <v>45909</v>
      </c>
      <c r="H1036" s="1">
        <v>45921</v>
      </c>
      <c r="I1036" t="s">
        <v>19</v>
      </c>
      <c r="J1036">
        <v>12</v>
      </c>
      <c r="K1036">
        <v>10</v>
      </c>
      <c r="L1036" t="s">
        <v>28</v>
      </c>
      <c r="M1036" t="s">
        <v>21</v>
      </c>
      <c r="N1036" t="s">
        <v>42</v>
      </c>
      <c r="O1036">
        <f t="shared" si="96"/>
        <v>1</v>
      </c>
      <c r="P1036" t="str">
        <f t="shared" si="97"/>
        <v>Valid</v>
      </c>
      <c r="Q1036" t="str">
        <f>_xlfn.XLOOKUP(B1036,Customers!$A:$A,Customers!$C:$C,"Not Found")</f>
        <v>West</v>
      </c>
      <c r="R1036" t="str">
        <f t="shared" si="98"/>
        <v>West</v>
      </c>
      <c r="S1036" t="str">
        <f t="shared" si="99"/>
        <v>Vehicle Damage</v>
      </c>
      <c r="T1036" t="str">
        <f t="shared" si="100"/>
        <v>SLA Breach</v>
      </c>
      <c r="U1036">
        <f t="shared" si="101"/>
        <v>2</v>
      </c>
    </row>
    <row r="1037" spans="1:21" x14ac:dyDescent="0.3">
      <c r="A1037" t="s">
        <v>2769</v>
      </c>
      <c r="B1037" t="s">
        <v>1086</v>
      </c>
      <c r="C1037" t="s">
        <v>1087</v>
      </c>
      <c r="D1037" t="s">
        <v>154</v>
      </c>
      <c r="E1037" t="s">
        <v>27</v>
      </c>
      <c r="F1037">
        <v>106272.68</v>
      </c>
      <c r="G1037" s="1">
        <v>45831</v>
      </c>
      <c r="H1037" s="1">
        <v>45844</v>
      </c>
      <c r="I1037" t="s">
        <v>19</v>
      </c>
      <c r="J1037">
        <v>13</v>
      </c>
      <c r="K1037">
        <v>10</v>
      </c>
      <c r="L1037" t="s">
        <v>60</v>
      </c>
      <c r="M1037" t="s">
        <v>21</v>
      </c>
      <c r="N1037" t="s">
        <v>42</v>
      </c>
      <c r="O1037">
        <f t="shared" si="96"/>
        <v>1</v>
      </c>
      <c r="P1037" t="str">
        <f t="shared" si="97"/>
        <v>Valid</v>
      </c>
      <c r="Q1037" t="str">
        <f>_xlfn.XLOOKUP(B1037,Customers!$A:$A,Customers!$C:$C,"Not Found")</f>
        <v>South</v>
      </c>
      <c r="R1037" t="str">
        <f t="shared" si="98"/>
        <v>West</v>
      </c>
      <c r="S1037" t="str">
        <f t="shared" si="99"/>
        <v>Vehicle Damage</v>
      </c>
      <c r="T1037" t="str">
        <f t="shared" si="100"/>
        <v>SLA Breach</v>
      </c>
      <c r="U1037">
        <f t="shared" si="101"/>
        <v>3</v>
      </c>
    </row>
    <row r="1038" spans="1:21" x14ac:dyDescent="0.3">
      <c r="A1038" t="s">
        <v>2770</v>
      </c>
      <c r="B1038" t="s">
        <v>2771</v>
      </c>
      <c r="C1038" t="s">
        <v>2772</v>
      </c>
      <c r="D1038" t="s">
        <v>46</v>
      </c>
      <c r="E1038" t="s">
        <v>18</v>
      </c>
      <c r="F1038">
        <v>191614.68</v>
      </c>
      <c r="G1038" s="1">
        <v>45676</v>
      </c>
      <c r="H1038" s="1">
        <v>45681</v>
      </c>
      <c r="I1038" t="s">
        <v>19</v>
      </c>
      <c r="J1038">
        <v>5</v>
      </c>
      <c r="K1038">
        <v>12</v>
      </c>
      <c r="L1038" t="s">
        <v>107</v>
      </c>
      <c r="M1038" t="s">
        <v>49</v>
      </c>
      <c r="N1038" t="s">
        <v>30</v>
      </c>
      <c r="O1038">
        <f t="shared" si="96"/>
        <v>1</v>
      </c>
      <c r="P1038" t="str">
        <f t="shared" si="97"/>
        <v>Valid</v>
      </c>
      <c r="Q1038" t="str">
        <f>_xlfn.XLOOKUP(B1038,Customers!$A:$A,Customers!$C:$C,"Not Found")</f>
        <v>North</v>
      </c>
      <c r="R1038" t="str">
        <f t="shared" si="98"/>
        <v>South</v>
      </c>
      <c r="S1038" t="str">
        <f t="shared" si="99"/>
        <v>Theft</v>
      </c>
      <c r="T1038" t="str">
        <f t="shared" si="100"/>
        <v>Within SLA</v>
      </c>
      <c r="U1038">
        <f t="shared" si="101"/>
        <v>0</v>
      </c>
    </row>
    <row r="1039" spans="1:21" x14ac:dyDescent="0.3">
      <c r="A1039" t="s">
        <v>2773</v>
      </c>
      <c r="B1039" t="s">
        <v>1098</v>
      </c>
      <c r="C1039" t="s">
        <v>2550</v>
      </c>
      <c r="D1039" t="s">
        <v>46</v>
      </c>
      <c r="E1039" t="s">
        <v>27</v>
      </c>
      <c r="F1039">
        <v>55854.87</v>
      </c>
      <c r="G1039" s="1">
        <v>45912</v>
      </c>
      <c r="H1039" s="1">
        <v>45923</v>
      </c>
      <c r="I1039" t="s">
        <v>19</v>
      </c>
      <c r="J1039">
        <v>11</v>
      </c>
      <c r="K1039">
        <v>12</v>
      </c>
      <c r="L1039" t="s">
        <v>548</v>
      </c>
      <c r="M1039" t="s">
        <v>49</v>
      </c>
      <c r="N1039" t="s">
        <v>30</v>
      </c>
      <c r="O1039">
        <f t="shared" si="96"/>
        <v>1</v>
      </c>
      <c r="P1039" t="str">
        <f t="shared" si="97"/>
        <v>Valid</v>
      </c>
      <c r="Q1039" t="str">
        <f>_xlfn.XLOOKUP(B1039,Customers!$A:$A,Customers!$C:$C,"Not Found")</f>
        <v>East</v>
      </c>
      <c r="R1039" t="str">
        <f t="shared" si="98"/>
        <v>West</v>
      </c>
      <c r="S1039" t="str">
        <f t="shared" si="99"/>
        <v>Theft</v>
      </c>
      <c r="T1039" t="str">
        <f t="shared" si="100"/>
        <v>Within SLA</v>
      </c>
      <c r="U1039">
        <f t="shared" si="101"/>
        <v>0</v>
      </c>
    </row>
    <row r="1040" spans="1:21" x14ac:dyDescent="0.3">
      <c r="A1040" t="s">
        <v>2774</v>
      </c>
      <c r="B1040" t="s">
        <v>2775</v>
      </c>
      <c r="C1040" t="s">
        <v>2776</v>
      </c>
      <c r="D1040" t="s">
        <v>46</v>
      </c>
      <c r="E1040" t="s">
        <v>27</v>
      </c>
      <c r="F1040">
        <v>122442.33</v>
      </c>
      <c r="G1040" s="1">
        <v>45790</v>
      </c>
      <c r="H1040" s="1">
        <v>45799</v>
      </c>
      <c r="I1040" t="s">
        <v>19</v>
      </c>
      <c r="J1040">
        <v>9</v>
      </c>
      <c r="K1040">
        <v>10</v>
      </c>
      <c r="L1040" t="s">
        <v>651</v>
      </c>
      <c r="M1040" t="s">
        <v>21</v>
      </c>
      <c r="N1040" t="s">
        <v>30</v>
      </c>
      <c r="O1040">
        <f t="shared" si="96"/>
        <v>1</v>
      </c>
      <c r="P1040" t="str">
        <f t="shared" si="97"/>
        <v>Valid</v>
      </c>
      <c r="Q1040" t="str">
        <f>_xlfn.XLOOKUP(B1040,Customers!$A:$A,Customers!$C:$C,"Not Found")</f>
        <v>Central</v>
      </c>
      <c r="R1040" t="str">
        <f t="shared" si="98"/>
        <v>West</v>
      </c>
      <c r="S1040" t="str">
        <f t="shared" si="99"/>
        <v>Theft</v>
      </c>
      <c r="T1040" t="str">
        <f t="shared" si="100"/>
        <v>Within SLA</v>
      </c>
      <c r="U1040">
        <f t="shared" si="101"/>
        <v>0</v>
      </c>
    </row>
    <row r="1041" spans="1:21" x14ac:dyDescent="0.3">
      <c r="A1041" t="s">
        <v>2777</v>
      </c>
      <c r="B1041" t="s">
        <v>646</v>
      </c>
      <c r="C1041" t="s">
        <v>647</v>
      </c>
      <c r="D1041" t="s">
        <v>26</v>
      </c>
      <c r="E1041" t="s">
        <v>27</v>
      </c>
      <c r="F1041">
        <v>408023.6</v>
      </c>
      <c r="G1041" s="1">
        <v>45859</v>
      </c>
      <c r="H1041" s="1">
        <v>45889</v>
      </c>
      <c r="I1041" t="s">
        <v>19</v>
      </c>
      <c r="J1041">
        <v>30</v>
      </c>
      <c r="K1041">
        <v>20</v>
      </c>
      <c r="L1041" t="s">
        <v>28</v>
      </c>
      <c r="M1041" t="s">
        <v>29</v>
      </c>
      <c r="N1041" t="s">
        <v>42</v>
      </c>
      <c r="O1041">
        <f t="shared" si="96"/>
        <v>1</v>
      </c>
      <c r="P1041" t="str">
        <f t="shared" si="97"/>
        <v>Valid</v>
      </c>
      <c r="Q1041" t="str">
        <f>_xlfn.XLOOKUP(B1041,Customers!$A:$A,Customers!$C:$C,"Not Found")</f>
        <v>West</v>
      </c>
      <c r="R1041" t="str">
        <f t="shared" si="98"/>
        <v>West</v>
      </c>
      <c r="S1041" t="str">
        <f t="shared" si="99"/>
        <v>Disability</v>
      </c>
      <c r="T1041" t="str">
        <f t="shared" si="100"/>
        <v>SLA Breach</v>
      </c>
      <c r="U1041">
        <f t="shared" si="101"/>
        <v>10</v>
      </c>
    </row>
    <row r="1042" spans="1:21" x14ac:dyDescent="0.3">
      <c r="A1042" t="s">
        <v>2778</v>
      </c>
      <c r="B1042" t="s">
        <v>1497</v>
      </c>
      <c r="C1042" t="s">
        <v>1498</v>
      </c>
      <c r="D1042" t="s">
        <v>116</v>
      </c>
      <c r="E1042" t="s">
        <v>173</v>
      </c>
      <c r="F1042">
        <v>22998.13</v>
      </c>
      <c r="G1042" s="1">
        <v>45699</v>
      </c>
      <c r="H1042" s="1">
        <v>45710</v>
      </c>
      <c r="I1042" t="s">
        <v>19</v>
      </c>
      <c r="J1042">
        <v>11</v>
      </c>
      <c r="K1042">
        <v>7</v>
      </c>
      <c r="L1042" t="s">
        <v>580</v>
      </c>
      <c r="M1042" t="s">
        <v>94</v>
      </c>
      <c r="N1042" t="s">
        <v>30</v>
      </c>
      <c r="O1042">
        <f t="shared" si="96"/>
        <v>1</v>
      </c>
      <c r="P1042" t="str">
        <f t="shared" si="97"/>
        <v>Valid</v>
      </c>
      <c r="Q1042" t="str">
        <f>_xlfn.XLOOKUP(B1042,Customers!$A:$A,Customers!$C:$C,"Not Found")</f>
        <v>North</v>
      </c>
      <c r="R1042" t="str">
        <f t="shared" si="98"/>
        <v>Central</v>
      </c>
      <c r="S1042" t="str">
        <f t="shared" si="99"/>
        <v>Medical Emergency</v>
      </c>
      <c r="T1042" t="str">
        <f t="shared" si="100"/>
        <v>SLA Breach</v>
      </c>
      <c r="U1042">
        <f t="shared" si="101"/>
        <v>4</v>
      </c>
    </row>
    <row r="1043" spans="1:21" x14ac:dyDescent="0.3">
      <c r="A1043" t="s">
        <v>2779</v>
      </c>
      <c r="B1043" t="s">
        <v>2780</v>
      </c>
      <c r="C1043" t="s">
        <v>2781</v>
      </c>
      <c r="D1043" t="s">
        <v>116</v>
      </c>
      <c r="E1043" t="s">
        <v>74</v>
      </c>
      <c r="F1043">
        <v>46810.52</v>
      </c>
      <c r="G1043" s="1">
        <v>45676</v>
      </c>
      <c r="H1043" s="1">
        <v>45683</v>
      </c>
      <c r="I1043" t="s">
        <v>19</v>
      </c>
      <c r="J1043">
        <v>7</v>
      </c>
      <c r="K1043">
        <v>7</v>
      </c>
      <c r="L1043" t="s">
        <v>345</v>
      </c>
      <c r="M1043" t="s">
        <v>94</v>
      </c>
      <c r="N1043" t="s">
        <v>22</v>
      </c>
      <c r="O1043">
        <f t="shared" si="96"/>
        <v>1</v>
      </c>
      <c r="P1043" t="str">
        <f t="shared" si="97"/>
        <v>Valid</v>
      </c>
      <c r="Q1043" t="str">
        <f>_xlfn.XLOOKUP(B1043,Customers!$A:$A,Customers!$C:$C,"Not Found")</f>
        <v>Central</v>
      </c>
      <c r="R1043" t="str">
        <f t="shared" si="98"/>
        <v>East</v>
      </c>
      <c r="S1043" t="str">
        <f t="shared" si="99"/>
        <v>Medical Emergency</v>
      </c>
      <c r="T1043" t="str">
        <f t="shared" si="100"/>
        <v>Within SLA</v>
      </c>
      <c r="U1043">
        <f t="shared" si="101"/>
        <v>0</v>
      </c>
    </row>
    <row r="1044" spans="1:21" x14ac:dyDescent="0.3">
      <c r="A1044" t="s">
        <v>2782</v>
      </c>
      <c r="B1044" t="s">
        <v>2351</v>
      </c>
      <c r="C1044" t="s">
        <v>2352</v>
      </c>
      <c r="D1044" t="s">
        <v>216</v>
      </c>
      <c r="E1044" t="s">
        <v>39</v>
      </c>
      <c r="F1044">
        <v>196065.69</v>
      </c>
      <c r="G1044" s="1">
        <v>45692</v>
      </c>
      <c r="I1044" t="s">
        <v>64</v>
      </c>
      <c r="J1044">
        <v>9</v>
      </c>
      <c r="K1044">
        <v>15</v>
      </c>
      <c r="L1044" t="s">
        <v>227</v>
      </c>
      <c r="M1044" t="s">
        <v>55</v>
      </c>
      <c r="N1044" t="s">
        <v>30</v>
      </c>
      <c r="O1044">
        <f t="shared" si="96"/>
        <v>1</v>
      </c>
      <c r="P1044" t="str">
        <f t="shared" si="97"/>
        <v>Valid</v>
      </c>
      <c r="Q1044" t="str">
        <f>_xlfn.XLOOKUP(B1044,Customers!$A:$A,Customers!$C:$C,"Not Found")</f>
        <v>East</v>
      </c>
      <c r="R1044" t="str">
        <f t="shared" si="98"/>
        <v>North</v>
      </c>
      <c r="S1044" t="str">
        <f t="shared" si="99"/>
        <v>Outpatient</v>
      </c>
      <c r="T1044" t="str">
        <f t="shared" si="100"/>
        <v>Within SLA</v>
      </c>
      <c r="U1044">
        <f t="shared" si="101"/>
        <v>0</v>
      </c>
    </row>
    <row r="1045" spans="1:21" x14ac:dyDescent="0.3">
      <c r="A1045" t="s">
        <v>2783</v>
      </c>
      <c r="B1045" t="s">
        <v>2784</v>
      </c>
      <c r="C1045" t="s">
        <v>2785</v>
      </c>
      <c r="D1045" t="s">
        <v>53</v>
      </c>
      <c r="E1045" t="s">
        <v>39</v>
      </c>
      <c r="F1045">
        <v>79745.09</v>
      </c>
      <c r="G1045" s="1">
        <v>45813</v>
      </c>
      <c r="H1045" s="1">
        <v>45834</v>
      </c>
      <c r="I1045" t="s">
        <v>47</v>
      </c>
      <c r="J1045">
        <v>21</v>
      </c>
      <c r="K1045">
        <v>15</v>
      </c>
      <c r="L1045" t="s">
        <v>107</v>
      </c>
      <c r="M1045" t="s">
        <v>55</v>
      </c>
      <c r="N1045" t="s">
        <v>88</v>
      </c>
      <c r="O1045">
        <f t="shared" si="96"/>
        <v>1</v>
      </c>
      <c r="P1045" t="str">
        <f t="shared" si="97"/>
        <v>Valid</v>
      </c>
      <c r="Q1045" t="str">
        <f>_xlfn.XLOOKUP(B1045,Customers!$A:$A,Customers!$C:$C,"Not Found")</f>
        <v>East</v>
      </c>
      <c r="R1045" t="str">
        <f t="shared" si="98"/>
        <v>North</v>
      </c>
      <c r="S1045" t="str">
        <f t="shared" si="99"/>
        <v>Hospitalization</v>
      </c>
      <c r="T1045" t="str">
        <f t="shared" si="100"/>
        <v>SLA Breach</v>
      </c>
      <c r="U1045">
        <f t="shared" si="101"/>
        <v>6</v>
      </c>
    </row>
    <row r="1046" spans="1:21" x14ac:dyDescent="0.3">
      <c r="A1046" t="s">
        <v>2786</v>
      </c>
      <c r="B1046" t="s">
        <v>2476</v>
      </c>
      <c r="C1046" t="s">
        <v>2477</v>
      </c>
      <c r="D1046" t="s">
        <v>111</v>
      </c>
      <c r="E1046" t="s">
        <v>39</v>
      </c>
      <c r="F1046">
        <v>67576.66</v>
      </c>
      <c r="G1046" s="1">
        <v>45953</v>
      </c>
      <c r="I1046" t="s">
        <v>40</v>
      </c>
      <c r="J1046">
        <v>10</v>
      </c>
      <c r="K1046">
        <v>12</v>
      </c>
      <c r="L1046" t="s">
        <v>48</v>
      </c>
      <c r="M1046" t="s">
        <v>49</v>
      </c>
      <c r="N1046" t="s">
        <v>30</v>
      </c>
      <c r="O1046">
        <f t="shared" si="96"/>
        <v>1</v>
      </c>
      <c r="P1046" t="str">
        <f t="shared" si="97"/>
        <v>Valid</v>
      </c>
      <c r="Q1046" t="str">
        <f>_xlfn.XLOOKUP(B1046,Customers!$A:$A,Customers!$C:$C,"Not Found")</f>
        <v>North</v>
      </c>
      <c r="R1046" t="str">
        <f t="shared" si="98"/>
        <v>North</v>
      </c>
      <c r="S1046" t="str">
        <f t="shared" si="99"/>
        <v>Fire</v>
      </c>
      <c r="T1046" t="str">
        <f t="shared" si="100"/>
        <v>Within SLA</v>
      </c>
      <c r="U1046">
        <f t="shared" si="101"/>
        <v>0</v>
      </c>
    </row>
    <row r="1047" spans="1:21" x14ac:dyDescent="0.3">
      <c r="A1047" t="s">
        <v>2787</v>
      </c>
      <c r="B1047" t="s">
        <v>2788</v>
      </c>
      <c r="C1047" t="s">
        <v>2789</v>
      </c>
      <c r="D1047" t="s">
        <v>46</v>
      </c>
      <c r="E1047" t="s">
        <v>27</v>
      </c>
      <c r="F1047">
        <v>41147.47</v>
      </c>
      <c r="G1047" s="1">
        <v>45978</v>
      </c>
      <c r="H1047" s="1">
        <v>45993</v>
      </c>
      <c r="I1047" t="s">
        <v>19</v>
      </c>
      <c r="J1047">
        <v>15</v>
      </c>
      <c r="K1047">
        <v>10</v>
      </c>
      <c r="L1047" t="s">
        <v>70</v>
      </c>
      <c r="M1047" t="s">
        <v>21</v>
      </c>
      <c r="N1047" t="s">
        <v>42</v>
      </c>
      <c r="O1047">
        <f t="shared" si="96"/>
        <v>1</v>
      </c>
      <c r="P1047" t="str">
        <f t="shared" si="97"/>
        <v>Valid</v>
      </c>
      <c r="Q1047" t="str">
        <f>_xlfn.XLOOKUP(B1047,Customers!$A:$A,Customers!$C:$C,"Not Found")</f>
        <v>South</v>
      </c>
      <c r="R1047" t="str">
        <f t="shared" si="98"/>
        <v>West</v>
      </c>
      <c r="S1047" t="str">
        <f t="shared" si="99"/>
        <v>Theft</v>
      </c>
      <c r="T1047" t="str">
        <f t="shared" si="100"/>
        <v>SLA Breach</v>
      </c>
      <c r="U1047">
        <f t="shared" si="101"/>
        <v>5</v>
      </c>
    </row>
    <row r="1048" spans="1:21" x14ac:dyDescent="0.3">
      <c r="A1048" t="s">
        <v>2790</v>
      </c>
      <c r="B1048" t="s">
        <v>2166</v>
      </c>
      <c r="C1048" t="s">
        <v>2508</v>
      </c>
      <c r="D1048" t="s">
        <v>216</v>
      </c>
      <c r="E1048" t="s">
        <v>74</v>
      </c>
      <c r="F1048">
        <v>34320.58</v>
      </c>
      <c r="G1048" s="1">
        <v>45926</v>
      </c>
      <c r="H1048" s="1">
        <v>45952</v>
      </c>
      <c r="I1048" t="s">
        <v>19</v>
      </c>
      <c r="J1048">
        <v>26</v>
      </c>
      <c r="K1048">
        <v>15</v>
      </c>
      <c r="L1048" t="s">
        <v>704</v>
      </c>
      <c r="M1048" t="s">
        <v>55</v>
      </c>
      <c r="N1048" t="s">
        <v>42</v>
      </c>
      <c r="O1048">
        <f t="shared" si="96"/>
        <v>1</v>
      </c>
      <c r="P1048" t="str">
        <f t="shared" si="97"/>
        <v>Valid</v>
      </c>
      <c r="Q1048" t="str">
        <f>_xlfn.XLOOKUP(B1048,Customers!$A:$A,Customers!$C:$C,"Not Found")</f>
        <v>North</v>
      </c>
      <c r="R1048" t="str">
        <f t="shared" si="98"/>
        <v>East</v>
      </c>
      <c r="S1048" t="str">
        <f t="shared" si="99"/>
        <v>Outpatient</v>
      </c>
      <c r="T1048" t="str">
        <f t="shared" si="100"/>
        <v>SLA Breach</v>
      </c>
      <c r="U1048">
        <f t="shared" si="101"/>
        <v>11</v>
      </c>
    </row>
    <row r="1049" spans="1:21" x14ac:dyDescent="0.3">
      <c r="A1049" t="s">
        <v>2791</v>
      </c>
      <c r="B1049" t="s">
        <v>2792</v>
      </c>
      <c r="C1049" t="s">
        <v>2793</v>
      </c>
      <c r="D1049" t="s">
        <v>17</v>
      </c>
      <c r="E1049" t="s">
        <v>39</v>
      </c>
      <c r="F1049">
        <v>58252.71</v>
      </c>
      <c r="G1049" s="1">
        <v>45959</v>
      </c>
      <c r="H1049" s="1">
        <v>45960</v>
      </c>
      <c r="I1049" t="s">
        <v>19</v>
      </c>
      <c r="J1049">
        <v>1</v>
      </c>
      <c r="K1049">
        <v>10</v>
      </c>
      <c r="L1049" t="s">
        <v>323</v>
      </c>
      <c r="M1049" t="s">
        <v>21</v>
      </c>
      <c r="N1049" t="s">
        <v>30</v>
      </c>
      <c r="O1049">
        <f t="shared" si="96"/>
        <v>1</v>
      </c>
      <c r="P1049" t="str">
        <f t="shared" si="97"/>
        <v>Valid</v>
      </c>
      <c r="Q1049" t="str">
        <f>_xlfn.XLOOKUP(B1049,Customers!$A:$A,Customers!$C:$C,"Not Found")</f>
        <v>Central</v>
      </c>
      <c r="R1049" t="str">
        <f t="shared" si="98"/>
        <v>North</v>
      </c>
      <c r="S1049" t="str">
        <f t="shared" si="99"/>
        <v>Accident</v>
      </c>
      <c r="T1049" t="str">
        <f t="shared" si="100"/>
        <v>Within SLA</v>
      </c>
      <c r="U1049">
        <f t="shared" si="101"/>
        <v>0</v>
      </c>
    </row>
    <row r="1050" spans="1:21" x14ac:dyDescent="0.3">
      <c r="A1050" t="s">
        <v>2794</v>
      </c>
      <c r="B1050" t="s">
        <v>805</v>
      </c>
      <c r="C1050" t="s">
        <v>2795</v>
      </c>
      <c r="D1050" t="s">
        <v>154</v>
      </c>
      <c r="E1050" t="s">
        <v>39</v>
      </c>
      <c r="F1050">
        <v>95395.05</v>
      </c>
      <c r="G1050" s="1">
        <v>45914</v>
      </c>
      <c r="H1050" s="1">
        <v>45920</v>
      </c>
      <c r="I1050" t="s">
        <v>19</v>
      </c>
      <c r="J1050">
        <v>6</v>
      </c>
      <c r="K1050">
        <v>10</v>
      </c>
      <c r="L1050" t="s">
        <v>296</v>
      </c>
      <c r="M1050" t="s">
        <v>21</v>
      </c>
      <c r="N1050" t="s">
        <v>30</v>
      </c>
      <c r="O1050">
        <f t="shared" si="96"/>
        <v>1</v>
      </c>
      <c r="P1050" t="str">
        <f t="shared" si="97"/>
        <v>Valid</v>
      </c>
      <c r="Q1050" t="str">
        <f>_xlfn.XLOOKUP(B1050,Customers!$A:$A,Customers!$C:$C,"Not Found")</f>
        <v>East</v>
      </c>
      <c r="R1050" t="str">
        <f t="shared" si="98"/>
        <v>North</v>
      </c>
      <c r="S1050" t="str">
        <f t="shared" si="99"/>
        <v>Vehicle Damage</v>
      </c>
      <c r="T1050" t="str">
        <f t="shared" si="100"/>
        <v>Within SLA</v>
      </c>
      <c r="U1050">
        <f t="shared" si="101"/>
        <v>0</v>
      </c>
    </row>
    <row r="1051" spans="1:21" x14ac:dyDescent="0.3">
      <c r="A1051" t="s">
        <v>2796</v>
      </c>
      <c r="B1051" t="s">
        <v>2108</v>
      </c>
      <c r="C1051" t="s">
        <v>2109</v>
      </c>
      <c r="D1051" t="s">
        <v>59</v>
      </c>
      <c r="E1051" t="s">
        <v>173</v>
      </c>
      <c r="F1051">
        <v>262320.15999999997</v>
      </c>
      <c r="G1051" s="1">
        <v>45905</v>
      </c>
      <c r="H1051" s="1">
        <v>45925</v>
      </c>
      <c r="I1051" t="s">
        <v>19</v>
      </c>
      <c r="J1051">
        <v>20</v>
      </c>
      <c r="K1051">
        <v>15</v>
      </c>
      <c r="L1051" t="s">
        <v>450</v>
      </c>
      <c r="M1051" t="s">
        <v>55</v>
      </c>
      <c r="N1051" t="s">
        <v>30</v>
      </c>
      <c r="O1051">
        <f t="shared" si="96"/>
        <v>1</v>
      </c>
      <c r="P1051" t="str">
        <f t="shared" si="97"/>
        <v>Valid</v>
      </c>
      <c r="Q1051" t="str">
        <f>_xlfn.XLOOKUP(B1051,Customers!$A:$A,Customers!$C:$C,"Not Found")</f>
        <v>West</v>
      </c>
      <c r="R1051" t="str">
        <f t="shared" si="98"/>
        <v>Central</v>
      </c>
      <c r="S1051" t="str">
        <f t="shared" si="99"/>
        <v>Critical Illness</v>
      </c>
      <c r="T1051" t="str">
        <f t="shared" si="100"/>
        <v>SLA Breach</v>
      </c>
      <c r="U1051">
        <f t="shared" si="101"/>
        <v>5</v>
      </c>
    </row>
    <row r="1052" spans="1:21" x14ac:dyDescent="0.3">
      <c r="A1052" t="s">
        <v>2797</v>
      </c>
      <c r="B1052" t="s">
        <v>2798</v>
      </c>
      <c r="C1052" t="s">
        <v>2799</v>
      </c>
      <c r="D1052" t="s">
        <v>17</v>
      </c>
      <c r="E1052" t="s">
        <v>74</v>
      </c>
      <c r="F1052">
        <v>38498.92</v>
      </c>
      <c r="G1052" s="1">
        <v>45798</v>
      </c>
      <c r="H1052" s="1">
        <v>45809</v>
      </c>
      <c r="I1052" t="s">
        <v>19</v>
      </c>
      <c r="J1052">
        <v>11</v>
      </c>
      <c r="K1052">
        <v>10</v>
      </c>
      <c r="L1052" t="s">
        <v>373</v>
      </c>
      <c r="M1052" t="s">
        <v>21</v>
      </c>
      <c r="N1052" t="s">
        <v>30</v>
      </c>
      <c r="O1052">
        <f t="shared" si="96"/>
        <v>1</v>
      </c>
      <c r="P1052" t="str">
        <f t="shared" si="97"/>
        <v>Valid</v>
      </c>
      <c r="Q1052" t="str">
        <f>_xlfn.XLOOKUP(B1052,Customers!$A:$A,Customers!$C:$C,"Not Found")</f>
        <v>East</v>
      </c>
      <c r="R1052" t="str">
        <f t="shared" si="98"/>
        <v>East</v>
      </c>
      <c r="S1052" t="str">
        <f t="shared" si="99"/>
        <v>Accident</v>
      </c>
      <c r="T1052" t="str">
        <f t="shared" si="100"/>
        <v>SLA Breach</v>
      </c>
      <c r="U1052">
        <f t="shared" si="101"/>
        <v>1</v>
      </c>
    </row>
    <row r="1053" spans="1:21" x14ac:dyDescent="0.3">
      <c r="A1053" t="s">
        <v>2800</v>
      </c>
      <c r="B1053" t="s">
        <v>2801</v>
      </c>
      <c r="C1053" t="s">
        <v>2802</v>
      </c>
      <c r="D1053" t="s">
        <v>216</v>
      </c>
      <c r="E1053" t="s">
        <v>39</v>
      </c>
      <c r="F1053">
        <v>107356.92</v>
      </c>
      <c r="G1053" s="1">
        <v>45752</v>
      </c>
      <c r="H1053" s="1">
        <v>45759</v>
      </c>
      <c r="I1053" t="s">
        <v>19</v>
      </c>
      <c r="J1053">
        <v>7</v>
      </c>
      <c r="K1053">
        <v>15</v>
      </c>
      <c r="L1053" t="s">
        <v>136</v>
      </c>
      <c r="M1053" t="s">
        <v>55</v>
      </c>
      <c r="N1053" t="s">
        <v>22</v>
      </c>
      <c r="O1053">
        <f t="shared" si="96"/>
        <v>1</v>
      </c>
      <c r="P1053" t="str">
        <f t="shared" si="97"/>
        <v>Valid</v>
      </c>
      <c r="Q1053" t="str">
        <f>_xlfn.XLOOKUP(B1053,Customers!$A:$A,Customers!$C:$C,"Not Found")</f>
        <v>West</v>
      </c>
      <c r="R1053" t="str">
        <f t="shared" si="98"/>
        <v>North</v>
      </c>
      <c r="S1053" t="str">
        <f t="shared" si="99"/>
        <v>Outpatient</v>
      </c>
      <c r="T1053" t="str">
        <f t="shared" si="100"/>
        <v>Within SLA</v>
      </c>
      <c r="U1053">
        <f t="shared" si="101"/>
        <v>0</v>
      </c>
    </row>
    <row r="1054" spans="1:21" x14ac:dyDescent="0.3">
      <c r="A1054" t="s">
        <v>2803</v>
      </c>
      <c r="B1054" t="s">
        <v>2804</v>
      </c>
      <c r="C1054" t="s">
        <v>2805</v>
      </c>
      <c r="D1054" t="s">
        <v>111</v>
      </c>
      <c r="E1054" t="s">
        <v>173</v>
      </c>
      <c r="F1054">
        <v>111631.38</v>
      </c>
      <c r="G1054" s="1">
        <v>45868</v>
      </c>
      <c r="H1054" s="1">
        <v>45881</v>
      </c>
      <c r="I1054" t="s">
        <v>47</v>
      </c>
      <c r="J1054">
        <v>13</v>
      </c>
      <c r="K1054">
        <v>12</v>
      </c>
      <c r="L1054" t="s">
        <v>166</v>
      </c>
      <c r="M1054" t="s">
        <v>49</v>
      </c>
      <c r="N1054" t="s">
        <v>42</v>
      </c>
      <c r="O1054">
        <f t="shared" si="96"/>
        <v>1</v>
      </c>
      <c r="P1054" t="str">
        <f t="shared" si="97"/>
        <v>Valid</v>
      </c>
      <c r="Q1054" t="str">
        <f>_xlfn.XLOOKUP(B1054,Customers!$A:$A,Customers!$C:$C,"Not Found")</f>
        <v>North</v>
      </c>
      <c r="R1054" t="str">
        <f t="shared" si="98"/>
        <v>Central</v>
      </c>
      <c r="S1054" t="str">
        <f t="shared" si="99"/>
        <v>Fire</v>
      </c>
      <c r="T1054" t="str">
        <f t="shared" si="100"/>
        <v>SLA Breach</v>
      </c>
      <c r="U1054">
        <f t="shared" si="101"/>
        <v>1</v>
      </c>
    </row>
    <row r="1055" spans="1:21" x14ac:dyDescent="0.3">
      <c r="A1055" t="s">
        <v>2806</v>
      </c>
      <c r="B1055" t="s">
        <v>276</v>
      </c>
      <c r="C1055" t="s">
        <v>277</v>
      </c>
      <c r="D1055" t="s">
        <v>59</v>
      </c>
      <c r="E1055" t="s">
        <v>27</v>
      </c>
      <c r="F1055">
        <v>84526.07</v>
      </c>
      <c r="G1055" s="1">
        <v>45665</v>
      </c>
      <c r="H1055" s="1">
        <v>45687</v>
      </c>
      <c r="I1055" t="s">
        <v>19</v>
      </c>
      <c r="J1055">
        <v>22</v>
      </c>
      <c r="K1055">
        <v>15</v>
      </c>
      <c r="L1055" t="s">
        <v>268</v>
      </c>
      <c r="M1055" t="s">
        <v>55</v>
      </c>
      <c r="N1055" t="s">
        <v>42</v>
      </c>
      <c r="O1055">
        <f t="shared" si="96"/>
        <v>1</v>
      </c>
      <c r="P1055" t="str">
        <f t="shared" si="97"/>
        <v>Valid</v>
      </c>
      <c r="Q1055" t="str">
        <f>_xlfn.XLOOKUP(B1055,Customers!$A:$A,Customers!$C:$C,"Not Found")</f>
        <v>North</v>
      </c>
      <c r="R1055" t="str">
        <f t="shared" si="98"/>
        <v>West</v>
      </c>
      <c r="S1055" t="str">
        <f t="shared" si="99"/>
        <v>Critical Illness</v>
      </c>
      <c r="T1055" t="str">
        <f t="shared" si="100"/>
        <v>SLA Breach</v>
      </c>
      <c r="U1055">
        <f t="shared" si="101"/>
        <v>7</v>
      </c>
    </row>
    <row r="1056" spans="1:21" x14ac:dyDescent="0.3">
      <c r="A1056" t="s">
        <v>2807</v>
      </c>
      <c r="B1056" t="s">
        <v>2808</v>
      </c>
      <c r="C1056" t="s">
        <v>2809</v>
      </c>
      <c r="D1056" t="s">
        <v>92</v>
      </c>
      <c r="E1056" t="s">
        <v>74</v>
      </c>
      <c r="F1056">
        <v>11098.69</v>
      </c>
      <c r="G1056" s="1">
        <v>45717</v>
      </c>
      <c r="I1056" t="s">
        <v>40</v>
      </c>
      <c r="J1056">
        <v>7</v>
      </c>
      <c r="K1056">
        <v>7</v>
      </c>
      <c r="L1056" t="s">
        <v>323</v>
      </c>
      <c r="M1056" t="s">
        <v>94</v>
      </c>
      <c r="N1056" t="s">
        <v>30</v>
      </c>
      <c r="O1056">
        <f t="shared" si="96"/>
        <v>1</v>
      </c>
      <c r="P1056" t="str">
        <f t="shared" si="97"/>
        <v>Valid</v>
      </c>
      <c r="Q1056" t="str">
        <f>_xlfn.XLOOKUP(B1056,Customers!$A:$A,Customers!$C:$C,"Not Found")</f>
        <v>North</v>
      </c>
      <c r="R1056" t="str">
        <f t="shared" si="98"/>
        <v>East</v>
      </c>
      <c r="S1056" t="str">
        <f t="shared" si="99"/>
        <v>Baggage Loss</v>
      </c>
      <c r="T1056" t="str">
        <f t="shared" si="100"/>
        <v>Within SLA</v>
      </c>
      <c r="U1056">
        <f t="shared" si="101"/>
        <v>0</v>
      </c>
    </row>
    <row r="1057" spans="1:21" x14ac:dyDescent="0.3">
      <c r="A1057" t="s">
        <v>2810</v>
      </c>
      <c r="B1057" t="s">
        <v>2811</v>
      </c>
      <c r="C1057" t="s">
        <v>2812</v>
      </c>
      <c r="D1057" t="s">
        <v>154</v>
      </c>
      <c r="E1057" t="s">
        <v>74</v>
      </c>
      <c r="F1057">
        <v>33694.58</v>
      </c>
      <c r="G1057" s="1">
        <v>45810</v>
      </c>
      <c r="H1057" s="1">
        <v>45826</v>
      </c>
      <c r="I1057" t="s">
        <v>19</v>
      </c>
      <c r="J1057">
        <v>16</v>
      </c>
      <c r="K1057">
        <v>10</v>
      </c>
      <c r="L1057" t="s">
        <v>813</v>
      </c>
      <c r="M1057" t="s">
        <v>21</v>
      </c>
      <c r="N1057" t="s">
        <v>30</v>
      </c>
      <c r="O1057">
        <f t="shared" si="96"/>
        <v>1</v>
      </c>
      <c r="P1057" t="str">
        <f t="shared" si="97"/>
        <v>Valid</v>
      </c>
      <c r="Q1057" t="str">
        <f>_xlfn.XLOOKUP(B1057,Customers!$A:$A,Customers!$C:$C,"Not Found")</f>
        <v>North</v>
      </c>
      <c r="R1057" t="str">
        <f t="shared" si="98"/>
        <v>East</v>
      </c>
      <c r="S1057" t="str">
        <f t="shared" si="99"/>
        <v>Vehicle Damage</v>
      </c>
      <c r="T1057" t="str">
        <f t="shared" si="100"/>
        <v>SLA Breach</v>
      </c>
      <c r="U1057">
        <f t="shared" si="101"/>
        <v>6</v>
      </c>
    </row>
    <row r="1058" spans="1:21" x14ac:dyDescent="0.3">
      <c r="A1058" t="s">
        <v>2813</v>
      </c>
      <c r="B1058" t="s">
        <v>2298</v>
      </c>
      <c r="C1058" t="s">
        <v>2814</v>
      </c>
      <c r="D1058" t="s">
        <v>216</v>
      </c>
      <c r="E1058" t="s">
        <v>27</v>
      </c>
      <c r="F1058">
        <v>276488.13</v>
      </c>
      <c r="G1058" s="1">
        <v>45869</v>
      </c>
      <c r="I1058" t="s">
        <v>40</v>
      </c>
      <c r="J1058">
        <v>27</v>
      </c>
      <c r="K1058">
        <v>15</v>
      </c>
      <c r="L1058" t="s">
        <v>159</v>
      </c>
      <c r="M1058" t="s">
        <v>55</v>
      </c>
      <c r="N1058" t="s">
        <v>42</v>
      </c>
      <c r="O1058">
        <f t="shared" si="96"/>
        <v>1</v>
      </c>
      <c r="P1058" t="str">
        <f t="shared" si="97"/>
        <v>Valid</v>
      </c>
      <c r="Q1058" t="str">
        <f>_xlfn.XLOOKUP(B1058,Customers!$A:$A,Customers!$C:$C,"Not Found")</f>
        <v>West</v>
      </c>
      <c r="R1058" t="str">
        <f t="shared" si="98"/>
        <v>West</v>
      </c>
      <c r="S1058" t="str">
        <f t="shared" si="99"/>
        <v>Outpatient</v>
      </c>
      <c r="T1058" t="str">
        <f t="shared" si="100"/>
        <v>SLA Breach</v>
      </c>
      <c r="U1058">
        <f t="shared" si="101"/>
        <v>12</v>
      </c>
    </row>
    <row r="1059" spans="1:21" x14ac:dyDescent="0.3">
      <c r="A1059" t="s">
        <v>2815</v>
      </c>
      <c r="B1059" t="s">
        <v>2095</v>
      </c>
      <c r="C1059" t="s">
        <v>2096</v>
      </c>
      <c r="D1059" t="s">
        <v>53</v>
      </c>
      <c r="E1059" t="s">
        <v>18</v>
      </c>
      <c r="F1059">
        <v>163804.67000000001</v>
      </c>
      <c r="G1059" s="1">
        <v>45783</v>
      </c>
      <c r="H1059" s="1">
        <v>45799</v>
      </c>
      <c r="I1059" t="s">
        <v>19</v>
      </c>
      <c r="J1059">
        <v>16</v>
      </c>
      <c r="K1059">
        <v>15</v>
      </c>
      <c r="L1059" t="s">
        <v>580</v>
      </c>
      <c r="M1059" t="s">
        <v>55</v>
      </c>
      <c r="N1059" t="s">
        <v>30</v>
      </c>
      <c r="O1059">
        <f t="shared" si="96"/>
        <v>1</v>
      </c>
      <c r="P1059" t="str">
        <f t="shared" si="97"/>
        <v>Valid</v>
      </c>
      <c r="Q1059" t="str">
        <f>_xlfn.XLOOKUP(B1059,Customers!$A:$A,Customers!$C:$C,"Not Found")</f>
        <v>South</v>
      </c>
      <c r="R1059" t="str">
        <f t="shared" si="98"/>
        <v>South</v>
      </c>
      <c r="S1059" t="str">
        <f t="shared" si="99"/>
        <v>Hospitalization</v>
      </c>
      <c r="T1059" t="str">
        <f t="shared" si="100"/>
        <v>SLA Breach</v>
      </c>
      <c r="U1059">
        <f t="shared" si="101"/>
        <v>1</v>
      </c>
    </row>
    <row r="1060" spans="1:21" x14ac:dyDescent="0.3">
      <c r="A1060" t="s">
        <v>2816</v>
      </c>
      <c r="B1060" t="s">
        <v>966</v>
      </c>
      <c r="C1060" t="s">
        <v>967</v>
      </c>
      <c r="D1060" t="s">
        <v>154</v>
      </c>
      <c r="E1060" t="s">
        <v>173</v>
      </c>
      <c r="F1060">
        <v>78120.02</v>
      </c>
      <c r="G1060" s="1">
        <v>45915</v>
      </c>
      <c r="I1060" t="s">
        <v>64</v>
      </c>
      <c r="J1060">
        <v>11</v>
      </c>
      <c r="K1060">
        <v>10</v>
      </c>
      <c r="L1060" t="s">
        <v>388</v>
      </c>
      <c r="M1060" t="s">
        <v>21</v>
      </c>
      <c r="N1060" t="s">
        <v>30</v>
      </c>
      <c r="O1060">
        <f t="shared" si="96"/>
        <v>1</v>
      </c>
      <c r="P1060" t="str">
        <f t="shared" si="97"/>
        <v>Valid</v>
      </c>
      <c r="Q1060" t="str">
        <f>_xlfn.XLOOKUP(B1060,Customers!$A:$A,Customers!$C:$C,"Not Found")</f>
        <v>West</v>
      </c>
      <c r="R1060" t="str">
        <f t="shared" si="98"/>
        <v>Central</v>
      </c>
      <c r="S1060" t="str">
        <f t="shared" si="99"/>
        <v>Vehicle Damage</v>
      </c>
      <c r="T1060" t="str">
        <f t="shared" si="100"/>
        <v>SLA Breach</v>
      </c>
      <c r="U1060">
        <f t="shared" si="101"/>
        <v>1</v>
      </c>
    </row>
    <row r="1061" spans="1:21" x14ac:dyDescent="0.3">
      <c r="A1061" t="s">
        <v>2817</v>
      </c>
      <c r="B1061" t="s">
        <v>938</v>
      </c>
      <c r="C1061" t="s">
        <v>2390</v>
      </c>
      <c r="D1061" t="s">
        <v>17</v>
      </c>
      <c r="E1061" t="s">
        <v>27</v>
      </c>
      <c r="F1061">
        <v>87759.1</v>
      </c>
      <c r="G1061" s="1">
        <v>45883</v>
      </c>
      <c r="H1061" s="1">
        <v>45889</v>
      </c>
      <c r="I1061" t="s">
        <v>19</v>
      </c>
      <c r="J1061">
        <v>6</v>
      </c>
      <c r="K1061">
        <v>10</v>
      </c>
      <c r="L1061" t="s">
        <v>103</v>
      </c>
      <c r="M1061" t="s">
        <v>21</v>
      </c>
      <c r="N1061" t="s">
        <v>30</v>
      </c>
      <c r="O1061">
        <f t="shared" si="96"/>
        <v>1</v>
      </c>
      <c r="P1061" t="str">
        <f t="shared" si="97"/>
        <v>Valid</v>
      </c>
      <c r="Q1061" t="str">
        <f>_xlfn.XLOOKUP(B1061,Customers!$A:$A,Customers!$C:$C,"Not Found")</f>
        <v>South</v>
      </c>
      <c r="R1061" t="str">
        <f t="shared" si="98"/>
        <v>West</v>
      </c>
      <c r="S1061" t="str">
        <f t="shared" si="99"/>
        <v>Accident</v>
      </c>
      <c r="T1061" t="str">
        <f t="shared" si="100"/>
        <v>Within SLA</v>
      </c>
      <c r="U1061">
        <f t="shared" si="101"/>
        <v>0</v>
      </c>
    </row>
    <row r="1062" spans="1:21" x14ac:dyDescent="0.3">
      <c r="A1062" t="s">
        <v>2818</v>
      </c>
      <c r="B1062" t="s">
        <v>2819</v>
      </c>
      <c r="C1062" t="s">
        <v>2820</v>
      </c>
      <c r="D1062" t="s">
        <v>216</v>
      </c>
      <c r="E1062" t="s">
        <v>27</v>
      </c>
      <c r="F1062">
        <v>137811.57</v>
      </c>
      <c r="G1062" s="1">
        <v>45744</v>
      </c>
      <c r="H1062" s="1">
        <v>45753</v>
      </c>
      <c r="I1062" t="s">
        <v>19</v>
      </c>
      <c r="J1062">
        <v>9</v>
      </c>
      <c r="K1062">
        <v>15</v>
      </c>
      <c r="L1062" t="s">
        <v>204</v>
      </c>
      <c r="M1062" t="s">
        <v>55</v>
      </c>
      <c r="N1062" t="s">
        <v>30</v>
      </c>
      <c r="O1062">
        <f t="shared" si="96"/>
        <v>1</v>
      </c>
      <c r="P1062" t="str">
        <f t="shared" si="97"/>
        <v>Valid</v>
      </c>
      <c r="Q1062" t="str">
        <f>_xlfn.XLOOKUP(B1062,Customers!$A:$A,Customers!$C:$C,"Not Found")</f>
        <v>North</v>
      </c>
      <c r="R1062" t="str">
        <f t="shared" si="98"/>
        <v>West</v>
      </c>
      <c r="S1062" t="str">
        <f t="shared" si="99"/>
        <v>Outpatient</v>
      </c>
      <c r="T1062" t="str">
        <f t="shared" si="100"/>
        <v>Within SLA</v>
      </c>
      <c r="U1062">
        <f t="shared" si="101"/>
        <v>0</v>
      </c>
    </row>
    <row r="1063" spans="1:21" x14ac:dyDescent="0.3">
      <c r="A1063" t="s">
        <v>2821</v>
      </c>
      <c r="B1063" t="s">
        <v>2822</v>
      </c>
      <c r="C1063" t="s">
        <v>2823</v>
      </c>
      <c r="D1063" t="s">
        <v>216</v>
      </c>
      <c r="E1063" t="s">
        <v>27</v>
      </c>
      <c r="F1063">
        <v>63516.44</v>
      </c>
      <c r="G1063" s="1">
        <v>45681</v>
      </c>
      <c r="H1063" s="1">
        <v>45697</v>
      </c>
      <c r="I1063" t="s">
        <v>19</v>
      </c>
      <c r="J1063">
        <v>16</v>
      </c>
      <c r="K1063">
        <v>15</v>
      </c>
      <c r="L1063" t="s">
        <v>561</v>
      </c>
      <c r="M1063" t="s">
        <v>55</v>
      </c>
      <c r="N1063" t="s">
        <v>22</v>
      </c>
      <c r="O1063">
        <f t="shared" si="96"/>
        <v>1</v>
      </c>
      <c r="P1063" t="str">
        <f t="shared" si="97"/>
        <v>Valid</v>
      </c>
      <c r="Q1063" t="str">
        <f>_xlfn.XLOOKUP(B1063,Customers!$A:$A,Customers!$C:$C,"Not Found")</f>
        <v>North</v>
      </c>
      <c r="R1063" t="str">
        <f t="shared" si="98"/>
        <v>West</v>
      </c>
      <c r="S1063" t="str">
        <f t="shared" si="99"/>
        <v>Outpatient</v>
      </c>
      <c r="T1063" t="str">
        <f t="shared" si="100"/>
        <v>SLA Breach</v>
      </c>
      <c r="U1063">
        <f t="shared" si="101"/>
        <v>1</v>
      </c>
    </row>
    <row r="1064" spans="1:21" x14ac:dyDescent="0.3">
      <c r="A1064" t="s">
        <v>2824</v>
      </c>
      <c r="B1064" t="s">
        <v>1645</v>
      </c>
      <c r="C1064" t="s">
        <v>2825</v>
      </c>
      <c r="D1064" t="s">
        <v>46</v>
      </c>
      <c r="E1064" t="s">
        <v>173</v>
      </c>
      <c r="F1064">
        <v>49887.360000000001</v>
      </c>
      <c r="G1064" s="1">
        <v>45749</v>
      </c>
      <c r="H1064" s="1">
        <v>45759</v>
      </c>
      <c r="I1064" t="s">
        <v>19</v>
      </c>
      <c r="J1064">
        <v>10</v>
      </c>
      <c r="K1064">
        <v>10</v>
      </c>
      <c r="L1064" t="s">
        <v>300</v>
      </c>
      <c r="M1064" t="s">
        <v>21</v>
      </c>
      <c r="N1064" t="s">
        <v>30</v>
      </c>
      <c r="O1064">
        <f t="shared" si="96"/>
        <v>1</v>
      </c>
      <c r="P1064" t="str">
        <f t="shared" si="97"/>
        <v>Valid</v>
      </c>
      <c r="Q1064" t="str">
        <f>_xlfn.XLOOKUP(B1064,Customers!$A:$A,Customers!$C:$C,"Not Found")</f>
        <v>South</v>
      </c>
      <c r="R1064" t="str">
        <f t="shared" si="98"/>
        <v>Central</v>
      </c>
      <c r="S1064" t="str">
        <f t="shared" si="99"/>
        <v>Theft</v>
      </c>
      <c r="T1064" t="str">
        <f t="shared" si="100"/>
        <v>Within SLA</v>
      </c>
      <c r="U1064">
        <f t="shared" si="101"/>
        <v>0</v>
      </c>
    </row>
    <row r="1065" spans="1:21" x14ac:dyDescent="0.3">
      <c r="A1065" t="s">
        <v>2826</v>
      </c>
      <c r="B1065" t="s">
        <v>2827</v>
      </c>
      <c r="C1065" t="s">
        <v>2828</v>
      </c>
      <c r="D1065" t="s">
        <v>34</v>
      </c>
      <c r="E1065" t="s">
        <v>39</v>
      </c>
      <c r="F1065">
        <v>201034.88</v>
      </c>
      <c r="G1065" s="1">
        <v>45966</v>
      </c>
      <c r="H1065" s="1">
        <v>45989</v>
      </c>
      <c r="I1065" t="s">
        <v>19</v>
      </c>
      <c r="J1065">
        <v>23</v>
      </c>
      <c r="K1065">
        <v>20</v>
      </c>
      <c r="L1065" t="s">
        <v>107</v>
      </c>
      <c r="M1065" t="s">
        <v>29</v>
      </c>
      <c r="N1065" t="s">
        <v>30</v>
      </c>
      <c r="O1065">
        <f t="shared" si="96"/>
        <v>1</v>
      </c>
      <c r="P1065" t="str">
        <f t="shared" si="97"/>
        <v>Valid</v>
      </c>
      <c r="Q1065" t="str">
        <f>_xlfn.XLOOKUP(B1065,Customers!$A:$A,Customers!$C:$C,"Not Found")</f>
        <v>South</v>
      </c>
      <c r="R1065" t="str">
        <f t="shared" si="98"/>
        <v>North</v>
      </c>
      <c r="S1065" t="str">
        <f t="shared" si="99"/>
        <v>Death Benefit</v>
      </c>
      <c r="T1065" t="str">
        <f t="shared" si="100"/>
        <v>SLA Breach</v>
      </c>
      <c r="U1065">
        <f t="shared" si="101"/>
        <v>3</v>
      </c>
    </row>
    <row r="1066" spans="1:21" x14ac:dyDescent="0.3">
      <c r="A1066" t="s">
        <v>2829</v>
      </c>
      <c r="B1066" t="s">
        <v>361</v>
      </c>
      <c r="C1066" t="s">
        <v>2830</v>
      </c>
      <c r="D1066" t="s">
        <v>26</v>
      </c>
      <c r="E1066" t="s">
        <v>39</v>
      </c>
      <c r="F1066">
        <v>334809.38</v>
      </c>
      <c r="G1066" s="1">
        <v>45734</v>
      </c>
      <c r="I1066" t="s">
        <v>64</v>
      </c>
      <c r="J1066">
        <v>21</v>
      </c>
      <c r="K1066">
        <v>20</v>
      </c>
      <c r="L1066" t="s">
        <v>300</v>
      </c>
      <c r="M1066" t="s">
        <v>29</v>
      </c>
      <c r="N1066" t="s">
        <v>30</v>
      </c>
      <c r="O1066">
        <f t="shared" si="96"/>
        <v>1</v>
      </c>
      <c r="P1066" t="str">
        <f t="shared" si="97"/>
        <v>Valid</v>
      </c>
      <c r="Q1066" t="str">
        <f>_xlfn.XLOOKUP(B1066,Customers!$A:$A,Customers!$C:$C,"Not Found")</f>
        <v>West</v>
      </c>
      <c r="R1066" t="str">
        <f t="shared" si="98"/>
        <v>North</v>
      </c>
      <c r="S1066" t="str">
        <f t="shared" si="99"/>
        <v>Disability</v>
      </c>
      <c r="T1066" t="str">
        <f t="shared" si="100"/>
        <v>SLA Breach</v>
      </c>
      <c r="U1066">
        <f t="shared" si="101"/>
        <v>1</v>
      </c>
    </row>
    <row r="1067" spans="1:21" x14ac:dyDescent="0.3">
      <c r="A1067" t="s">
        <v>2831</v>
      </c>
      <c r="B1067" t="s">
        <v>802</v>
      </c>
      <c r="C1067" t="s">
        <v>2832</v>
      </c>
      <c r="D1067" t="s">
        <v>154</v>
      </c>
      <c r="E1067" t="s">
        <v>27</v>
      </c>
      <c r="F1067">
        <v>30768.62</v>
      </c>
      <c r="G1067" s="1">
        <v>45903</v>
      </c>
      <c r="H1067" s="1">
        <v>45909</v>
      </c>
      <c r="I1067" t="s">
        <v>19</v>
      </c>
      <c r="J1067">
        <v>6</v>
      </c>
      <c r="K1067">
        <v>10</v>
      </c>
      <c r="L1067" t="s">
        <v>242</v>
      </c>
      <c r="M1067" t="s">
        <v>21</v>
      </c>
      <c r="N1067" t="s">
        <v>30</v>
      </c>
      <c r="O1067">
        <f t="shared" si="96"/>
        <v>1</v>
      </c>
      <c r="P1067" t="str">
        <f t="shared" si="97"/>
        <v>Valid</v>
      </c>
      <c r="Q1067" t="str">
        <f>_xlfn.XLOOKUP(B1067,Customers!$A:$A,Customers!$C:$C,"Not Found")</f>
        <v>West</v>
      </c>
      <c r="R1067" t="str">
        <f t="shared" si="98"/>
        <v>West</v>
      </c>
      <c r="S1067" t="str">
        <f t="shared" si="99"/>
        <v>Vehicle Damage</v>
      </c>
      <c r="T1067" t="str">
        <f t="shared" si="100"/>
        <v>Within SLA</v>
      </c>
      <c r="U1067">
        <f t="shared" si="101"/>
        <v>0</v>
      </c>
    </row>
    <row r="1068" spans="1:21" x14ac:dyDescent="0.3">
      <c r="A1068" t="s">
        <v>2833</v>
      </c>
      <c r="B1068" t="s">
        <v>1146</v>
      </c>
      <c r="C1068" t="s">
        <v>1147</v>
      </c>
      <c r="D1068" t="s">
        <v>216</v>
      </c>
      <c r="E1068" t="s">
        <v>39</v>
      </c>
      <c r="F1068">
        <v>55204.59</v>
      </c>
      <c r="G1068" s="1">
        <v>45886</v>
      </c>
      <c r="I1068" t="s">
        <v>40</v>
      </c>
      <c r="J1068">
        <v>11</v>
      </c>
      <c r="K1068">
        <v>15</v>
      </c>
      <c r="L1068" t="s">
        <v>411</v>
      </c>
      <c r="M1068" t="s">
        <v>55</v>
      </c>
      <c r="N1068" t="s">
        <v>30</v>
      </c>
      <c r="O1068">
        <f t="shared" si="96"/>
        <v>1</v>
      </c>
      <c r="P1068" t="str">
        <f t="shared" si="97"/>
        <v>Valid</v>
      </c>
      <c r="Q1068" t="str">
        <f>_xlfn.XLOOKUP(B1068,Customers!$A:$A,Customers!$C:$C,"Not Found")</f>
        <v>West</v>
      </c>
      <c r="R1068" t="str">
        <f t="shared" si="98"/>
        <v>North</v>
      </c>
      <c r="S1068" t="str">
        <f t="shared" si="99"/>
        <v>Outpatient</v>
      </c>
      <c r="T1068" t="str">
        <f t="shared" si="100"/>
        <v>Within SLA</v>
      </c>
      <c r="U1068">
        <f t="shared" si="101"/>
        <v>0</v>
      </c>
    </row>
    <row r="1069" spans="1:21" x14ac:dyDescent="0.3">
      <c r="A1069" t="s">
        <v>2834</v>
      </c>
      <c r="B1069" t="s">
        <v>661</v>
      </c>
      <c r="C1069" t="s">
        <v>2595</v>
      </c>
      <c r="D1069" t="s">
        <v>26</v>
      </c>
      <c r="E1069" t="s">
        <v>27</v>
      </c>
      <c r="F1069">
        <v>416847.18</v>
      </c>
      <c r="G1069" s="1">
        <v>45982</v>
      </c>
      <c r="H1069" s="1">
        <v>46005</v>
      </c>
      <c r="I1069" t="s">
        <v>19</v>
      </c>
      <c r="J1069">
        <v>23</v>
      </c>
      <c r="K1069">
        <v>20</v>
      </c>
      <c r="L1069" t="s">
        <v>606</v>
      </c>
      <c r="M1069" t="s">
        <v>29</v>
      </c>
      <c r="N1069" t="s">
        <v>30</v>
      </c>
      <c r="O1069">
        <f t="shared" si="96"/>
        <v>1</v>
      </c>
      <c r="P1069" t="str">
        <f t="shared" si="97"/>
        <v>Valid</v>
      </c>
      <c r="Q1069" t="str">
        <f>_xlfn.XLOOKUP(B1069,Customers!$A:$A,Customers!$C:$C,"Not Found")</f>
        <v>Central</v>
      </c>
      <c r="R1069" t="str">
        <f t="shared" si="98"/>
        <v>West</v>
      </c>
      <c r="S1069" t="str">
        <f t="shared" si="99"/>
        <v>Disability</v>
      </c>
      <c r="T1069" t="str">
        <f t="shared" si="100"/>
        <v>SLA Breach</v>
      </c>
      <c r="U1069">
        <f t="shared" si="101"/>
        <v>3</v>
      </c>
    </row>
    <row r="1070" spans="1:21" x14ac:dyDescent="0.3">
      <c r="A1070" t="s">
        <v>2835</v>
      </c>
      <c r="B1070" t="s">
        <v>563</v>
      </c>
      <c r="C1070" t="s">
        <v>2836</v>
      </c>
      <c r="D1070" t="s">
        <v>26</v>
      </c>
      <c r="E1070" t="s">
        <v>74</v>
      </c>
      <c r="F1070">
        <v>238501.49</v>
      </c>
      <c r="G1070" s="1">
        <v>45966</v>
      </c>
      <c r="I1070" t="s">
        <v>64</v>
      </c>
      <c r="J1070">
        <v>27</v>
      </c>
      <c r="K1070">
        <v>20</v>
      </c>
      <c r="L1070" t="s">
        <v>83</v>
      </c>
      <c r="M1070" t="s">
        <v>29</v>
      </c>
      <c r="N1070" t="s">
        <v>30</v>
      </c>
      <c r="O1070">
        <f t="shared" si="96"/>
        <v>1</v>
      </c>
      <c r="P1070" t="str">
        <f t="shared" si="97"/>
        <v>Valid</v>
      </c>
      <c r="Q1070" t="str">
        <f>_xlfn.XLOOKUP(B1070,Customers!$A:$A,Customers!$C:$C,"Not Found")</f>
        <v>Central</v>
      </c>
      <c r="R1070" t="str">
        <f t="shared" si="98"/>
        <v>East</v>
      </c>
      <c r="S1070" t="str">
        <f t="shared" si="99"/>
        <v>Disability</v>
      </c>
      <c r="T1070" t="str">
        <f t="shared" si="100"/>
        <v>SLA Breach</v>
      </c>
      <c r="U1070">
        <f t="shared" si="101"/>
        <v>7</v>
      </c>
    </row>
    <row r="1071" spans="1:21" x14ac:dyDescent="0.3">
      <c r="A1071" t="s">
        <v>2837</v>
      </c>
      <c r="B1071" t="s">
        <v>1171</v>
      </c>
      <c r="C1071" t="s">
        <v>2838</v>
      </c>
      <c r="D1071" t="s">
        <v>59</v>
      </c>
      <c r="E1071" t="s">
        <v>18</v>
      </c>
      <c r="F1071">
        <v>27242.39</v>
      </c>
      <c r="G1071" s="1">
        <v>45947</v>
      </c>
      <c r="I1071" t="s">
        <v>64</v>
      </c>
      <c r="J1071">
        <v>9</v>
      </c>
      <c r="K1071">
        <v>15</v>
      </c>
      <c r="L1071" t="s">
        <v>278</v>
      </c>
      <c r="M1071" t="s">
        <v>55</v>
      </c>
      <c r="N1071" t="s">
        <v>30</v>
      </c>
      <c r="O1071">
        <f t="shared" si="96"/>
        <v>1</v>
      </c>
      <c r="P1071" t="str">
        <f t="shared" si="97"/>
        <v>Valid</v>
      </c>
      <c r="Q1071" t="str">
        <f>_xlfn.XLOOKUP(B1071,Customers!$A:$A,Customers!$C:$C,"Not Found")</f>
        <v>West</v>
      </c>
      <c r="R1071" t="str">
        <f t="shared" si="98"/>
        <v>South</v>
      </c>
      <c r="S1071" t="str">
        <f t="shared" si="99"/>
        <v>Critical Illness</v>
      </c>
      <c r="T1071" t="str">
        <f t="shared" si="100"/>
        <v>Within SLA</v>
      </c>
      <c r="U1071">
        <f t="shared" si="101"/>
        <v>0</v>
      </c>
    </row>
    <row r="1072" spans="1:21" x14ac:dyDescent="0.3">
      <c r="A1072" t="s">
        <v>2839</v>
      </c>
      <c r="B1072" t="s">
        <v>2121</v>
      </c>
      <c r="C1072" t="s">
        <v>2840</v>
      </c>
      <c r="D1072" t="s">
        <v>26</v>
      </c>
      <c r="E1072" t="s">
        <v>18</v>
      </c>
      <c r="F1072">
        <v>234461.28</v>
      </c>
      <c r="G1072" s="1">
        <v>45761</v>
      </c>
      <c r="I1072" t="s">
        <v>64</v>
      </c>
      <c r="J1072">
        <v>29</v>
      </c>
      <c r="K1072">
        <v>20</v>
      </c>
      <c r="L1072" t="s">
        <v>561</v>
      </c>
      <c r="M1072" t="s">
        <v>29</v>
      </c>
      <c r="N1072" t="s">
        <v>88</v>
      </c>
      <c r="O1072">
        <f t="shared" si="96"/>
        <v>1</v>
      </c>
      <c r="P1072" t="str">
        <f t="shared" si="97"/>
        <v>Valid</v>
      </c>
      <c r="Q1072" t="str">
        <f>_xlfn.XLOOKUP(B1072,Customers!$A:$A,Customers!$C:$C,"Not Found")</f>
        <v>East</v>
      </c>
      <c r="R1072" t="str">
        <f t="shared" si="98"/>
        <v>South</v>
      </c>
      <c r="S1072" t="str">
        <f t="shared" si="99"/>
        <v>Disability</v>
      </c>
      <c r="T1072" t="str">
        <f t="shared" si="100"/>
        <v>SLA Breach</v>
      </c>
      <c r="U1072">
        <f t="shared" si="101"/>
        <v>9</v>
      </c>
    </row>
    <row r="1073" spans="1:21" x14ac:dyDescent="0.3">
      <c r="A1073" t="s">
        <v>2841</v>
      </c>
      <c r="B1073" t="s">
        <v>2842</v>
      </c>
      <c r="C1073" t="s">
        <v>2843</v>
      </c>
      <c r="D1073" t="s">
        <v>216</v>
      </c>
      <c r="E1073" t="s">
        <v>27</v>
      </c>
      <c r="F1073">
        <v>121173.14</v>
      </c>
      <c r="G1073" s="1">
        <v>45801</v>
      </c>
      <c r="H1073" s="1">
        <v>45813</v>
      </c>
      <c r="I1073" t="s">
        <v>19</v>
      </c>
      <c r="J1073">
        <v>12</v>
      </c>
      <c r="K1073">
        <v>15</v>
      </c>
      <c r="L1073" t="s">
        <v>411</v>
      </c>
      <c r="M1073" t="s">
        <v>55</v>
      </c>
      <c r="N1073" t="s">
        <v>30</v>
      </c>
      <c r="O1073">
        <f t="shared" si="96"/>
        <v>1</v>
      </c>
      <c r="P1073" t="str">
        <f t="shared" si="97"/>
        <v>Valid</v>
      </c>
      <c r="Q1073" t="str">
        <f>_xlfn.XLOOKUP(B1073,Customers!$A:$A,Customers!$C:$C,"Not Found")</f>
        <v>West</v>
      </c>
      <c r="R1073" t="str">
        <f t="shared" si="98"/>
        <v>West</v>
      </c>
      <c r="S1073" t="str">
        <f t="shared" si="99"/>
        <v>Outpatient</v>
      </c>
      <c r="T1073" t="str">
        <f t="shared" si="100"/>
        <v>Within SLA</v>
      </c>
      <c r="U1073">
        <f t="shared" si="101"/>
        <v>0</v>
      </c>
    </row>
    <row r="1074" spans="1:21" x14ac:dyDescent="0.3">
      <c r="A1074" t="s">
        <v>2844</v>
      </c>
      <c r="B1074" t="s">
        <v>1492</v>
      </c>
      <c r="C1074" t="s">
        <v>1493</v>
      </c>
      <c r="D1074" t="s">
        <v>46</v>
      </c>
      <c r="E1074" t="s">
        <v>39</v>
      </c>
      <c r="F1074">
        <v>70090.81</v>
      </c>
      <c r="G1074" s="1">
        <v>45821</v>
      </c>
      <c r="H1074" s="1">
        <v>45835</v>
      </c>
      <c r="I1074" t="s">
        <v>19</v>
      </c>
      <c r="J1074">
        <v>14</v>
      </c>
      <c r="K1074">
        <v>10</v>
      </c>
      <c r="L1074" t="s">
        <v>278</v>
      </c>
      <c r="M1074" t="s">
        <v>21</v>
      </c>
      <c r="N1074" t="s">
        <v>42</v>
      </c>
      <c r="O1074">
        <f t="shared" si="96"/>
        <v>1</v>
      </c>
      <c r="P1074" t="str">
        <f t="shared" si="97"/>
        <v>Valid</v>
      </c>
      <c r="Q1074" t="str">
        <f>_xlfn.XLOOKUP(B1074,Customers!$A:$A,Customers!$C:$C,"Not Found")</f>
        <v>East</v>
      </c>
      <c r="R1074" t="str">
        <f t="shared" si="98"/>
        <v>North</v>
      </c>
      <c r="S1074" t="str">
        <f t="shared" si="99"/>
        <v>Theft</v>
      </c>
      <c r="T1074" t="str">
        <f t="shared" si="100"/>
        <v>SLA Breach</v>
      </c>
      <c r="U1074">
        <f t="shared" si="101"/>
        <v>4</v>
      </c>
    </row>
    <row r="1075" spans="1:21" x14ac:dyDescent="0.3">
      <c r="A1075" t="s">
        <v>2845</v>
      </c>
      <c r="B1075" t="s">
        <v>2846</v>
      </c>
      <c r="C1075" t="s">
        <v>2847</v>
      </c>
      <c r="D1075" t="s">
        <v>46</v>
      </c>
      <c r="E1075" t="s">
        <v>39</v>
      </c>
      <c r="F1075">
        <v>36676.35</v>
      </c>
      <c r="G1075" s="1">
        <v>45879</v>
      </c>
      <c r="I1075" t="s">
        <v>64</v>
      </c>
      <c r="J1075">
        <v>12</v>
      </c>
      <c r="K1075">
        <v>12</v>
      </c>
      <c r="L1075" t="s">
        <v>128</v>
      </c>
      <c r="M1075" t="s">
        <v>49</v>
      </c>
      <c r="N1075" t="s">
        <v>30</v>
      </c>
      <c r="O1075">
        <f t="shared" si="96"/>
        <v>1</v>
      </c>
      <c r="P1075" t="str">
        <f t="shared" si="97"/>
        <v>Valid</v>
      </c>
      <c r="Q1075" t="str">
        <f>_xlfn.XLOOKUP(B1075,Customers!$A:$A,Customers!$C:$C,"Not Found")</f>
        <v>Central</v>
      </c>
      <c r="R1075" t="str">
        <f t="shared" si="98"/>
        <v>North</v>
      </c>
      <c r="S1075" t="str">
        <f t="shared" si="99"/>
        <v>Theft</v>
      </c>
      <c r="T1075" t="str">
        <f t="shared" si="100"/>
        <v>Within SLA</v>
      </c>
      <c r="U1075">
        <f t="shared" si="101"/>
        <v>0</v>
      </c>
    </row>
    <row r="1076" spans="1:21" x14ac:dyDescent="0.3">
      <c r="A1076" t="s">
        <v>2848</v>
      </c>
      <c r="B1076" t="s">
        <v>2849</v>
      </c>
      <c r="C1076" t="s">
        <v>2850</v>
      </c>
      <c r="D1076" t="s">
        <v>102</v>
      </c>
      <c r="E1076" t="s">
        <v>74</v>
      </c>
      <c r="F1076">
        <v>586854.27</v>
      </c>
      <c r="G1076" s="1">
        <v>45706</v>
      </c>
      <c r="H1076" s="1">
        <v>45738</v>
      </c>
      <c r="I1076" t="s">
        <v>19</v>
      </c>
      <c r="J1076">
        <v>32</v>
      </c>
      <c r="K1076">
        <v>20</v>
      </c>
      <c r="L1076" t="s">
        <v>404</v>
      </c>
      <c r="M1076" t="s">
        <v>29</v>
      </c>
      <c r="N1076" t="s">
        <v>30</v>
      </c>
      <c r="O1076">
        <f t="shared" si="96"/>
        <v>1</v>
      </c>
      <c r="P1076" t="str">
        <f t="shared" si="97"/>
        <v>Valid</v>
      </c>
      <c r="Q1076" t="str">
        <f>_xlfn.XLOOKUP(B1076,Customers!$A:$A,Customers!$C:$C,"Not Found")</f>
        <v>South</v>
      </c>
      <c r="R1076" t="str">
        <f t="shared" si="98"/>
        <v>East</v>
      </c>
      <c r="S1076" t="str">
        <f t="shared" si="99"/>
        <v>Maturity</v>
      </c>
      <c r="T1076" t="str">
        <f t="shared" si="100"/>
        <v>SLA Breach</v>
      </c>
      <c r="U1076">
        <f t="shared" si="101"/>
        <v>12</v>
      </c>
    </row>
    <row r="1077" spans="1:21" x14ac:dyDescent="0.3">
      <c r="A1077" t="s">
        <v>2851</v>
      </c>
      <c r="B1077" t="s">
        <v>2852</v>
      </c>
      <c r="C1077" t="s">
        <v>2853</v>
      </c>
      <c r="D1077" t="s">
        <v>116</v>
      </c>
      <c r="E1077" t="s">
        <v>39</v>
      </c>
      <c r="F1077">
        <v>25558.880000000001</v>
      </c>
      <c r="G1077" s="1">
        <v>45940</v>
      </c>
      <c r="H1077" s="1">
        <v>45945</v>
      </c>
      <c r="I1077" t="s">
        <v>47</v>
      </c>
      <c r="J1077">
        <v>5</v>
      </c>
      <c r="K1077">
        <v>7</v>
      </c>
      <c r="L1077" t="s">
        <v>431</v>
      </c>
      <c r="M1077" t="s">
        <v>94</v>
      </c>
      <c r="N1077" t="s">
        <v>22</v>
      </c>
      <c r="O1077">
        <f t="shared" si="96"/>
        <v>1</v>
      </c>
      <c r="P1077" t="str">
        <f t="shared" si="97"/>
        <v>Valid</v>
      </c>
      <c r="Q1077" t="str">
        <f>_xlfn.XLOOKUP(B1077,Customers!$A:$A,Customers!$C:$C,"Not Found")</f>
        <v>West</v>
      </c>
      <c r="R1077" t="str">
        <f t="shared" si="98"/>
        <v>North</v>
      </c>
      <c r="S1077" t="str">
        <f t="shared" si="99"/>
        <v>Medical Emergency</v>
      </c>
      <c r="T1077" t="str">
        <f t="shared" si="100"/>
        <v>Within SLA</v>
      </c>
      <c r="U1077">
        <f t="shared" si="101"/>
        <v>0</v>
      </c>
    </row>
    <row r="1078" spans="1:21" x14ac:dyDescent="0.3">
      <c r="A1078" t="s">
        <v>2854</v>
      </c>
      <c r="B1078" t="s">
        <v>2855</v>
      </c>
      <c r="C1078" t="s">
        <v>2856</v>
      </c>
      <c r="D1078" t="s">
        <v>111</v>
      </c>
      <c r="E1078" t="s">
        <v>27</v>
      </c>
      <c r="F1078">
        <v>137121.12</v>
      </c>
      <c r="G1078" s="1">
        <v>45872</v>
      </c>
      <c r="I1078" t="s">
        <v>40</v>
      </c>
      <c r="J1078">
        <v>16</v>
      </c>
      <c r="K1078">
        <v>12</v>
      </c>
      <c r="L1078" t="s">
        <v>278</v>
      </c>
      <c r="M1078" t="s">
        <v>49</v>
      </c>
      <c r="N1078" t="s">
        <v>30</v>
      </c>
      <c r="O1078">
        <f t="shared" si="96"/>
        <v>1</v>
      </c>
      <c r="P1078" t="str">
        <f t="shared" si="97"/>
        <v>Valid</v>
      </c>
      <c r="Q1078" t="str">
        <f>_xlfn.XLOOKUP(B1078,Customers!$A:$A,Customers!$C:$C,"Not Found")</f>
        <v>North</v>
      </c>
      <c r="R1078" t="str">
        <f t="shared" si="98"/>
        <v>West</v>
      </c>
      <c r="S1078" t="str">
        <f t="shared" si="99"/>
        <v>Fire</v>
      </c>
      <c r="T1078" t="str">
        <f t="shared" si="100"/>
        <v>SLA Breach</v>
      </c>
      <c r="U1078">
        <f t="shared" si="101"/>
        <v>4</v>
      </c>
    </row>
    <row r="1079" spans="1:21" x14ac:dyDescent="0.3">
      <c r="A1079" t="s">
        <v>2857</v>
      </c>
      <c r="B1079" t="s">
        <v>1077</v>
      </c>
      <c r="C1079" t="s">
        <v>1078</v>
      </c>
      <c r="D1079" t="s">
        <v>59</v>
      </c>
      <c r="E1079" t="s">
        <v>173</v>
      </c>
      <c r="F1079">
        <v>167623.22</v>
      </c>
      <c r="G1079" s="1">
        <v>45726</v>
      </c>
      <c r="H1079" s="1">
        <v>45737</v>
      </c>
      <c r="I1079" t="s">
        <v>19</v>
      </c>
      <c r="J1079">
        <v>11</v>
      </c>
      <c r="K1079">
        <v>15</v>
      </c>
      <c r="L1079" t="s">
        <v>353</v>
      </c>
      <c r="M1079" t="s">
        <v>55</v>
      </c>
      <c r="N1079" t="s">
        <v>30</v>
      </c>
      <c r="O1079">
        <f t="shared" si="96"/>
        <v>1</v>
      </c>
      <c r="P1079" t="str">
        <f t="shared" si="97"/>
        <v>Valid</v>
      </c>
      <c r="Q1079" t="str">
        <f>_xlfn.XLOOKUP(B1079,Customers!$A:$A,Customers!$C:$C,"Not Found")</f>
        <v>South</v>
      </c>
      <c r="R1079" t="str">
        <f t="shared" si="98"/>
        <v>Central</v>
      </c>
      <c r="S1079" t="str">
        <f t="shared" si="99"/>
        <v>Critical Illness</v>
      </c>
      <c r="T1079" t="str">
        <f t="shared" si="100"/>
        <v>Within SLA</v>
      </c>
      <c r="U1079">
        <f t="shared" si="101"/>
        <v>0</v>
      </c>
    </row>
    <row r="1080" spans="1:21" x14ac:dyDescent="0.3">
      <c r="A1080" t="s">
        <v>2858</v>
      </c>
      <c r="B1080" t="s">
        <v>2859</v>
      </c>
      <c r="C1080" t="s">
        <v>2860</v>
      </c>
      <c r="D1080" t="s">
        <v>46</v>
      </c>
      <c r="E1080" t="s">
        <v>27</v>
      </c>
      <c r="F1080">
        <v>101495.78</v>
      </c>
      <c r="G1080" s="1">
        <v>45674</v>
      </c>
      <c r="H1080" s="1">
        <v>45686</v>
      </c>
      <c r="I1080" t="s">
        <v>19</v>
      </c>
      <c r="J1080">
        <v>12</v>
      </c>
      <c r="K1080">
        <v>12</v>
      </c>
      <c r="L1080" t="s">
        <v>373</v>
      </c>
      <c r="M1080" t="s">
        <v>49</v>
      </c>
      <c r="N1080" t="s">
        <v>30</v>
      </c>
      <c r="O1080">
        <f t="shared" si="96"/>
        <v>1</v>
      </c>
      <c r="P1080" t="str">
        <f t="shared" si="97"/>
        <v>Valid</v>
      </c>
      <c r="Q1080" t="str">
        <f>_xlfn.XLOOKUP(B1080,Customers!$A:$A,Customers!$C:$C,"Not Found")</f>
        <v>South</v>
      </c>
      <c r="R1080" t="str">
        <f t="shared" si="98"/>
        <v>West</v>
      </c>
      <c r="S1080" t="str">
        <f t="shared" si="99"/>
        <v>Theft</v>
      </c>
      <c r="T1080" t="str">
        <f t="shared" si="100"/>
        <v>Within SLA</v>
      </c>
      <c r="U1080">
        <f t="shared" si="101"/>
        <v>0</v>
      </c>
    </row>
    <row r="1081" spans="1:21" x14ac:dyDescent="0.3">
      <c r="A1081" t="s">
        <v>2861</v>
      </c>
      <c r="B1081" t="s">
        <v>2538</v>
      </c>
      <c r="C1081" t="s">
        <v>2539</v>
      </c>
      <c r="D1081" t="s">
        <v>59</v>
      </c>
      <c r="E1081" t="s">
        <v>74</v>
      </c>
      <c r="F1081">
        <v>24575.74</v>
      </c>
      <c r="G1081" s="1">
        <v>45661</v>
      </c>
      <c r="I1081" t="s">
        <v>64</v>
      </c>
      <c r="J1081">
        <v>20</v>
      </c>
      <c r="K1081">
        <v>15</v>
      </c>
      <c r="L1081" t="s">
        <v>70</v>
      </c>
      <c r="M1081" t="s">
        <v>55</v>
      </c>
      <c r="N1081" t="s">
        <v>30</v>
      </c>
      <c r="O1081">
        <f t="shared" si="96"/>
        <v>1</v>
      </c>
      <c r="P1081" t="str">
        <f t="shared" si="97"/>
        <v>Valid</v>
      </c>
      <c r="Q1081" t="str">
        <f>_xlfn.XLOOKUP(B1081,Customers!$A:$A,Customers!$C:$C,"Not Found")</f>
        <v>North</v>
      </c>
      <c r="R1081" t="str">
        <f t="shared" si="98"/>
        <v>East</v>
      </c>
      <c r="S1081" t="str">
        <f t="shared" si="99"/>
        <v>Critical Illness</v>
      </c>
      <c r="T1081" t="str">
        <f t="shared" si="100"/>
        <v>SLA Breach</v>
      </c>
      <c r="U1081">
        <f t="shared" si="101"/>
        <v>5</v>
      </c>
    </row>
    <row r="1082" spans="1:21" x14ac:dyDescent="0.3">
      <c r="A1082" t="s">
        <v>2862</v>
      </c>
      <c r="B1082" t="s">
        <v>2703</v>
      </c>
      <c r="C1082" t="s">
        <v>2863</v>
      </c>
      <c r="D1082" t="s">
        <v>34</v>
      </c>
      <c r="E1082" t="s">
        <v>18</v>
      </c>
      <c r="F1082">
        <v>939054.12</v>
      </c>
      <c r="G1082" s="1">
        <v>45778</v>
      </c>
      <c r="H1082" s="1">
        <v>45809</v>
      </c>
      <c r="I1082" t="s">
        <v>19</v>
      </c>
      <c r="J1082">
        <v>31</v>
      </c>
      <c r="K1082">
        <v>20</v>
      </c>
      <c r="L1082" t="s">
        <v>366</v>
      </c>
      <c r="M1082" t="s">
        <v>29</v>
      </c>
      <c r="N1082" t="s">
        <v>42</v>
      </c>
      <c r="O1082">
        <f t="shared" si="96"/>
        <v>1</v>
      </c>
      <c r="P1082" t="str">
        <f t="shared" si="97"/>
        <v>Valid</v>
      </c>
      <c r="Q1082" t="str">
        <f>_xlfn.XLOOKUP(B1082,Customers!$A:$A,Customers!$C:$C,"Not Found")</f>
        <v>South</v>
      </c>
      <c r="R1082" t="str">
        <f t="shared" si="98"/>
        <v>South</v>
      </c>
      <c r="S1082" t="str">
        <f t="shared" si="99"/>
        <v>Death Benefit</v>
      </c>
      <c r="T1082" t="str">
        <f t="shared" si="100"/>
        <v>SLA Breach</v>
      </c>
      <c r="U1082">
        <f t="shared" si="101"/>
        <v>11</v>
      </c>
    </row>
    <row r="1083" spans="1:21" x14ac:dyDescent="0.3">
      <c r="A1083" t="s">
        <v>2864</v>
      </c>
      <c r="B1083" t="s">
        <v>632</v>
      </c>
      <c r="C1083" t="s">
        <v>633</v>
      </c>
      <c r="D1083" t="s">
        <v>46</v>
      </c>
      <c r="E1083" t="s">
        <v>173</v>
      </c>
      <c r="F1083">
        <v>26193.05</v>
      </c>
      <c r="G1083" s="1">
        <v>45760</v>
      </c>
      <c r="H1083" s="1">
        <v>45789</v>
      </c>
      <c r="I1083" t="s">
        <v>19</v>
      </c>
      <c r="J1083">
        <v>29</v>
      </c>
      <c r="K1083">
        <v>12</v>
      </c>
      <c r="L1083" t="s">
        <v>310</v>
      </c>
      <c r="M1083" t="s">
        <v>49</v>
      </c>
      <c r="N1083" t="s">
        <v>42</v>
      </c>
      <c r="O1083">
        <f t="shared" si="96"/>
        <v>1</v>
      </c>
      <c r="P1083" t="str">
        <f t="shared" si="97"/>
        <v>Valid</v>
      </c>
      <c r="Q1083" t="str">
        <f>_xlfn.XLOOKUP(B1083,Customers!$A:$A,Customers!$C:$C,"Not Found")</f>
        <v>North</v>
      </c>
      <c r="R1083" t="str">
        <f t="shared" si="98"/>
        <v>Central</v>
      </c>
      <c r="S1083" t="str">
        <f t="shared" si="99"/>
        <v>Theft</v>
      </c>
      <c r="T1083" t="str">
        <f t="shared" si="100"/>
        <v>SLA Breach</v>
      </c>
      <c r="U1083">
        <f t="shared" si="101"/>
        <v>17</v>
      </c>
    </row>
    <row r="1084" spans="1:21" x14ac:dyDescent="0.3">
      <c r="A1084" t="s">
        <v>2865</v>
      </c>
      <c r="B1084" t="s">
        <v>2866</v>
      </c>
      <c r="C1084" t="s">
        <v>2867</v>
      </c>
      <c r="D1084" t="s">
        <v>53</v>
      </c>
      <c r="E1084" t="s">
        <v>173</v>
      </c>
      <c r="F1084">
        <v>68476.5</v>
      </c>
      <c r="G1084" s="1">
        <v>45708</v>
      </c>
      <c r="H1084" s="1">
        <v>45722</v>
      </c>
      <c r="I1084" t="s">
        <v>19</v>
      </c>
      <c r="J1084">
        <v>14</v>
      </c>
      <c r="K1084">
        <v>15</v>
      </c>
      <c r="L1084" t="s">
        <v>296</v>
      </c>
      <c r="M1084" t="s">
        <v>55</v>
      </c>
      <c r="N1084" t="s">
        <v>30</v>
      </c>
      <c r="O1084">
        <f t="shared" si="96"/>
        <v>1</v>
      </c>
      <c r="P1084" t="str">
        <f t="shared" si="97"/>
        <v>Valid</v>
      </c>
      <c r="Q1084" t="str">
        <f>_xlfn.XLOOKUP(B1084,Customers!$A:$A,Customers!$C:$C,"Not Found")</f>
        <v>North</v>
      </c>
      <c r="R1084" t="str">
        <f t="shared" si="98"/>
        <v>Central</v>
      </c>
      <c r="S1084" t="str">
        <f t="shared" si="99"/>
        <v>Hospitalization</v>
      </c>
      <c r="T1084" t="str">
        <f t="shared" si="100"/>
        <v>Within SLA</v>
      </c>
      <c r="U1084">
        <f t="shared" si="101"/>
        <v>0</v>
      </c>
    </row>
    <row r="1085" spans="1:21" x14ac:dyDescent="0.3">
      <c r="A1085" t="s">
        <v>2868</v>
      </c>
      <c r="B1085" t="s">
        <v>2869</v>
      </c>
      <c r="C1085" t="s">
        <v>2870</v>
      </c>
      <c r="D1085" t="s">
        <v>34</v>
      </c>
      <c r="E1085" t="s">
        <v>27</v>
      </c>
      <c r="F1085">
        <v>696431.77</v>
      </c>
      <c r="G1085" s="1">
        <v>45804</v>
      </c>
      <c r="I1085" t="s">
        <v>64</v>
      </c>
      <c r="J1085">
        <v>22</v>
      </c>
      <c r="K1085">
        <v>20</v>
      </c>
      <c r="L1085" t="s">
        <v>208</v>
      </c>
      <c r="M1085" t="s">
        <v>29</v>
      </c>
      <c r="N1085" t="s">
        <v>30</v>
      </c>
      <c r="O1085">
        <f t="shared" si="96"/>
        <v>1</v>
      </c>
      <c r="P1085" t="str">
        <f t="shared" si="97"/>
        <v>Valid</v>
      </c>
      <c r="Q1085" t="str">
        <f>_xlfn.XLOOKUP(B1085,Customers!$A:$A,Customers!$C:$C,"Not Found")</f>
        <v>South</v>
      </c>
      <c r="R1085" t="str">
        <f t="shared" si="98"/>
        <v>West</v>
      </c>
      <c r="S1085" t="str">
        <f t="shared" si="99"/>
        <v>Death Benefit</v>
      </c>
      <c r="T1085" t="str">
        <f t="shared" si="100"/>
        <v>SLA Breach</v>
      </c>
      <c r="U1085">
        <f t="shared" si="101"/>
        <v>2</v>
      </c>
    </row>
    <row r="1086" spans="1:21" x14ac:dyDescent="0.3">
      <c r="A1086" t="s">
        <v>2871</v>
      </c>
      <c r="B1086" t="s">
        <v>2872</v>
      </c>
      <c r="C1086" t="s">
        <v>2873</v>
      </c>
      <c r="D1086" t="s">
        <v>69</v>
      </c>
      <c r="E1086" t="s">
        <v>18</v>
      </c>
      <c r="F1086">
        <v>69912.92</v>
      </c>
      <c r="G1086" s="1">
        <v>45665</v>
      </c>
      <c r="H1086" s="1">
        <v>45670</v>
      </c>
      <c r="I1086" t="s">
        <v>19</v>
      </c>
      <c r="J1086">
        <v>5</v>
      </c>
      <c r="K1086">
        <v>12</v>
      </c>
      <c r="L1086" t="s">
        <v>87</v>
      </c>
      <c r="M1086" t="s">
        <v>49</v>
      </c>
      <c r="N1086" t="s">
        <v>30</v>
      </c>
      <c r="O1086">
        <f t="shared" si="96"/>
        <v>1</v>
      </c>
      <c r="P1086" t="str">
        <f t="shared" si="97"/>
        <v>Valid</v>
      </c>
      <c r="Q1086" t="str">
        <f>_xlfn.XLOOKUP(B1086,Customers!$A:$A,Customers!$C:$C,"Not Found")</f>
        <v>South</v>
      </c>
      <c r="R1086" t="str">
        <f t="shared" si="98"/>
        <v>South</v>
      </c>
      <c r="S1086" t="str">
        <f t="shared" si="99"/>
        <v>Property Damage</v>
      </c>
      <c r="T1086" t="str">
        <f t="shared" si="100"/>
        <v>Within SLA</v>
      </c>
      <c r="U1086">
        <f t="shared" si="101"/>
        <v>0</v>
      </c>
    </row>
    <row r="1087" spans="1:21" x14ac:dyDescent="0.3">
      <c r="A1087" t="s">
        <v>2874</v>
      </c>
      <c r="B1087" t="s">
        <v>2875</v>
      </c>
      <c r="C1087" t="s">
        <v>2876</v>
      </c>
      <c r="D1087" t="s">
        <v>92</v>
      </c>
      <c r="E1087" t="s">
        <v>39</v>
      </c>
      <c r="F1087">
        <v>19814.46</v>
      </c>
      <c r="G1087" s="1">
        <v>45866</v>
      </c>
      <c r="H1087" s="1">
        <v>45878</v>
      </c>
      <c r="I1087" t="s">
        <v>19</v>
      </c>
      <c r="J1087">
        <v>12</v>
      </c>
      <c r="K1087">
        <v>7</v>
      </c>
      <c r="L1087" t="s">
        <v>174</v>
      </c>
      <c r="M1087" t="s">
        <v>94</v>
      </c>
      <c r="N1087" t="s">
        <v>30</v>
      </c>
      <c r="O1087">
        <f t="shared" si="96"/>
        <v>1</v>
      </c>
      <c r="P1087" t="str">
        <f t="shared" si="97"/>
        <v>Valid</v>
      </c>
      <c r="Q1087" t="str">
        <f>_xlfn.XLOOKUP(B1087,Customers!$A:$A,Customers!$C:$C,"Not Found")</f>
        <v>West</v>
      </c>
      <c r="R1087" t="str">
        <f t="shared" si="98"/>
        <v>North</v>
      </c>
      <c r="S1087" t="str">
        <f t="shared" si="99"/>
        <v>Baggage Loss</v>
      </c>
      <c r="T1087" t="str">
        <f t="shared" si="100"/>
        <v>SLA Breach</v>
      </c>
      <c r="U1087">
        <f t="shared" si="101"/>
        <v>5</v>
      </c>
    </row>
    <row r="1088" spans="1:21" x14ac:dyDescent="0.3">
      <c r="A1088" t="s">
        <v>2877</v>
      </c>
      <c r="B1088" t="s">
        <v>543</v>
      </c>
      <c r="C1088" t="s">
        <v>544</v>
      </c>
      <c r="D1088" t="s">
        <v>154</v>
      </c>
      <c r="E1088" t="s">
        <v>39</v>
      </c>
      <c r="F1088">
        <v>56459.14</v>
      </c>
      <c r="G1088" s="1">
        <v>45805</v>
      </c>
      <c r="H1088" s="1">
        <v>45824</v>
      </c>
      <c r="I1088" t="s">
        <v>19</v>
      </c>
      <c r="J1088">
        <v>19</v>
      </c>
      <c r="K1088">
        <v>10</v>
      </c>
      <c r="L1088" t="s">
        <v>107</v>
      </c>
      <c r="M1088" t="s">
        <v>21</v>
      </c>
      <c r="N1088" t="s">
        <v>88</v>
      </c>
      <c r="O1088">
        <f t="shared" si="96"/>
        <v>1</v>
      </c>
      <c r="P1088" t="str">
        <f t="shared" si="97"/>
        <v>Valid</v>
      </c>
      <c r="Q1088" t="str">
        <f>_xlfn.XLOOKUP(B1088,Customers!$A:$A,Customers!$C:$C,"Not Found")</f>
        <v>West</v>
      </c>
      <c r="R1088" t="str">
        <f t="shared" si="98"/>
        <v>North</v>
      </c>
      <c r="S1088" t="str">
        <f t="shared" si="99"/>
        <v>Vehicle Damage</v>
      </c>
      <c r="T1088" t="str">
        <f t="shared" si="100"/>
        <v>SLA Breach</v>
      </c>
      <c r="U1088">
        <f t="shared" si="101"/>
        <v>9</v>
      </c>
    </row>
    <row r="1089" spans="1:21" x14ac:dyDescent="0.3">
      <c r="A1089" t="s">
        <v>2878</v>
      </c>
      <c r="B1089" t="s">
        <v>2680</v>
      </c>
      <c r="C1089" t="s">
        <v>2879</v>
      </c>
      <c r="D1089" t="s">
        <v>53</v>
      </c>
      <c r="E1089" t="s">
        <v>18</v>
      </c>
      <c r="F1089">
        <v>75582.59</v>
      </c>
      <c r="G1089" s="1">
        <v>45745</v>
      </c>
      <c r="I1089" t="s">
        <v>40</v>
      </c>
      <c r="J1089">
        <v>23</v>
      </c>
      <c r="K1089">
        <v>15</v>
      </c>
      <c r="L1089" t="s">
        <v>331</v>
      </c>
      <c r="M1089" t="s">
        <v>55</v>
      </c>
      <c r="N1089" t="s">
        <v>42</v>
      </c>
      <c r="O1089">
        <f t="shared" si="96"/>
        <v>1</v>
      </c>
      <c r="P1089" t="str">
        <f t="shared" si="97"/>
        <v>Valid</v>
      </c>
      <c r="Q1089" t="str">
        <f>_xlfn.XLOOKUP(B1089,Customers!$A:$A,Customers!$C:$C,"Not Found")</f>
        <v>North</v>
      </c>
      <c r="R1089" t="str">
        <f t="shared" si="98"/>
        <v>South</v>
      </c>
      <c r="S1089" t="str">
        <f t="shared" si="99"/>
        <v>Hospitalization</v>
      </c>
      <c r="T1089" t="str">
        <f t="shared" si="100"/>
        <v>SLA Breach</v>
      </c>
      <c r="U1089">
        <f t="shared" si="101"/>
        <v>8</v>
      </c>
    </row>
    <row r="1090" spans="1:21" x14ac:dyDescent="0.3">
      <c r="A1090" t="s">
        <v>2880</v>
      </c>
      <c r="B1090" t="s">
        <v>2881</v>
      </c>
      <c r="C1090" t="s">
        <v>2882</v>
      </c>
      <c r="D1090" t="s">
        <v>34</v>
      </c>
      <c r="E1090" t="s">
        <v>39</v>
      </c>
      <c r="F1090">
        <v>171503.95</v>
      </c>
      <c r="G1090" s="1">
        <v>45810</v>
      </c>
      <c r="H1090" s="1">
        <v>45830</v>
      </c>
      <c r="I1090" t="s">
        <v>19</v>
      </c>
      <c r="J1090">
        <v>20</v>
      </c>
      <c r="K1090">
        <v>20</v>
      </c>
      <c r="L1090" t="s">
        <v>163</v>
      </c>
      <c r="M1090" t="s">
        <v>29</v>
      </c>
      <c r="N1090" t="s">
        <v>30</v>
      </c>
      <c r="O1090">
        <f t="shared" ref="O1090:O1153" si="102">COUNTIF($A:$A,A1090)</f>
        <v>1</v>
      </c>
      <c r="P1090" t="str">
        <f t="shared" ref="P1090:P1153" si="103">IF(F1090="","Missing Amount","Valid")</f>
        <v>Valid</v>
      </c>
      <c r="Q1090" t="str">
        <f>_xlfn.XLOOKUP(B1090,Customers!$A:$A,Customers!$C:$C,"Not Found")</f>
        <v>South</v>
      </c>
      <c r="R1090" t="str">
        <f t="shared" ref="R1090:R1153" si="104">IF(E1090="",Q1090,E1090)</f>
        <v>North</v>
      </c>
      <c r="S1090" t="str">
        <f t="shared" ref="S1090:S1153" si="105">IF(D1090="Hospitalisation","Hospitalization",IF(D1090="Medical Emerg.","Medical Emergency",IF(D1090="Property dmg","Property Damage",IF(D1090="Vehicle dmg","Vehicle Damage",D1090))))</f>
        <v>Death Benefit</v>
      </c>
      <c r="T1090" t="str">
        <f t="shared" ref="T1090:T1153" si="106">IF(J1090&gt;K1090,"SLA Breach","Within SLA")</f>
        <v>Within SLA</v>
      </c>
      <c r="U1090">
        <f t="shared" ref="U1090:U1153" si="107">IF(J1090&gt;K1090,J1090-K1090,0)</f>
        <v>0</v>
      </c>
    </row>
    <row r="1091" spans="1:21" x14ac:dyDescent="0.3">
      <c r="A1091" t="s">
        <v>2883</v>
      </c>
      <c r="B1091" t="s">
        <v>2884</v>
      </c>
      <c r="C1091" t="s">
        <v>2885</v>
      </c>
      <c r="D1091" t="s">
        <v>216</v>
      </c>
      <c r="E1091" t="s">
        <v>173</v>
      </c>
      <c r="F1091">
        <v>56223.79</v>
      </c>
      <c r="G1091" s="1">
        <v>45805</v>
      </c>
      <c r="H1091" s="1">
        <v>45823</v>
      </c>
      <c r="I1091" t="s">
        <v>19</v>
      </c>
      <c r="J1091">
        <v>18</v>
      </c>
      <c r="K1091">
        <v>15</v>
      </c>
      <c r="L1091" t="s">
        <v>79</v>
      </c>
      <c r="M1091" t="s">
        <v>55</v>
      </c>
      <c r="N1091" t="s">
        <v>30</v>
      </c>
      <c r="O1091">
        <f t="shared" si="102"/>
        <v>1</v>
      </c>
      <c r="P1091" t="str">
        <f t="shared" si="103"/>
        <v>Valid</v>
      </c>
      <c r="Q1091" t="str">
        <f>_xlfn.XLOOKUP(B1091,Customers!$A:$A,Customers!$C:$C,"Not Found")</f>
        <v>South</v>
      </c>
      <c r="R1091" t="str">
        <f t="shared" si="104"/>
        <v>Central</v>
      </c>
      <c r="S1091" t="str">
        <f t="shared" si="105"/>
        <v>Outpatient</v>
      </c>
      <c r="T1091" t="str">
        <f t="shared" si="106"/>
        <v>SLA Breach</v>
      </c>
      <c r="U1091">
        <f t="shared" si="107"/>
        <v>3</v>
      </c>
    </row>
    <row r="1092" spans="1:21" x14ac:dyDescent="0.3">
      <c r="A1092" t="s">
        <v>2886</v>
      </c>
      <c r="B1092" t="s">
        <v>2887</v>
      </c>
      <c r="C1092" t="s">
        <v>2888</v>
      </c>
      <c r="D1092" t="s">
        <v>69</v>
      </c>
      <c r="E1092" t="s">
        <v>39</v>
      </c>
      <c r="F1092">
        <v>221197.3</v>
      </c>
      <c r="G1092" s="1">
        <v>45939</v>
      </c>
      <c r="H1092" s="1">
        <v>45967</v>
      </c>
      <c r="I1092" t="s">
        <v>19</v>
      </c>
      <c r="J1092">
        <v>28</v>
      </c>
      <c r="K1092">
        <v>12</v>
      </c>
      <c r="L1092" t="s">
        <v>252</v>
      </c>
      <c r="M1092" t="s">
        <v>49</v>
      </c>
      <c r="N1092" t="s">
        <v>42</v>
      </c>
      <c r="O1092">
        <f t="shared" si="102"/>
        <v>1</v>
      </c>
      <c r="P1092" t="str">
        <f t="shared" si="103"/>
        <v>Valid</v>
      </c>
      <c r="Q1092" t="str">
        <f>_xlfn.XLOOKUP(B1092,Customers!$A:$A,Customers!$C:$C,"Not Found")</f>
        <v>East</v>
      </c>
      <c r="R1092" t="str">
        <f t="shared" si="104"/>
        <v>North</v>
      </c>
      <c r="S1092" t="str">
        <f t="shared" si="105"/>
        <v>Property Damage</v>
      </c>
      <c r="T1092" t="str">
        <f t="shared" si="106"/>
        <v>SLA Breach</v>
      </c>
      <c r="U1092">
        <f t="shared" si="107"/>
        <v>16</v>
      </c>
    </row>
    <row r="1093" spans="1:21" x14ac:dyDescent="0.3">
      <c r="A1093" t="s">
        <v>2889</v>
      </c>
      <c r="B1093" t="s">
        <v>1225</v>
      </c>
      <c r="C1093" t="s">
        <v>1226</v>
      </c>
      <c r="D1093" t="s">
        <v>111</v>
      </c>
      <c r="E1093" t="s">
        <v>18</v>
      </c>
      <c r="F1093">
        <v>77882.600000000006</v>
      </c>
      <c r="G1093" s="1">
        <v>45874</v>
      </c>
      <c r="H1093" s="1">
        <v>45887</v>
      </c>
      <c r="I1093" t="s">
        <v>19</v>
      </c>
      <c r="J1093">
        <v>13</v>
      </c>
      <c r="K1093">
        <v>12</v>
      </c>
      <c r="L1093" t="s">
        <v>345</v>
      </c>
      <c r="M1093" t="s">
        <v>49</v>
      </c>
      <c r="N1093" t="s">
        <v>30</v>
      </c>
      <c r="O1093">
        <f t="shared" si="102"/>
        <v>1</v>
      </c>
      <c r="P1093" t="str">
        <f t="shared" si="103"/>
        <v>Valid</v>
      </c>
      <c r="Q1093" t="str">
        <f>_xlfn.XLOOKUP(B1093,Customers!$A:$A,Customers!$C:$C,"Not Found")</f>
        <v>West</v>
      </c>
      <c r="R1093" t="str">
        <f t="shared" si="104"/>
        <v>South</v>
      </c>
      <c r="S1093" t="str">
        <f t="shared" si="105"/>
        <v>Fire</v>
      </c>
      <c r="T1093" t="str">
        <f t="shared" si="106"/>
        <v>SLA Breach</v>
      </c>
      <c r="U1093">
        <f t="shared" si="107"/>
        <v>1</v>
      </c>
    </row>
    <row r="1094" spans="1:21" x14ac:dyDescent="0.3">
      <c r="A1094" t="s">
        <v>2890</v>
      </c>
      <c r="B1094" t="s">
        <v>2891</v>
      </c>
      <c r="C1094" t="s">
        <v>2892</v>
      </c>
      <c r="D1094" t="s">
        <v>26</v>
      </c>
      <c r="E1094" t="s">
        <v>173</v>
      </c>
      <c r="F1094">
        <v>415878.79</v>
      </c>
      <c r="G1094" s="1">
        <v>45736</v>
      </c>
      <c r="H1094" s="1">
        <v>45749</v>
      </c>
      <c r="I1094" t="s">
        <v>19</v>
      </c>
      <c r="J1094">
        <v>13</v>
      </c>
      <c r="K1094">
        <v>20</v>
      </c>
      <c r="L1094" t="s">
        <v>35</v>
      </c>
      <c r="M1094" t="s">
        <v>29</v>
      </c>
      <c r="N1094" t="s">
        <v>22</v>
      </c>
      <c r="O1094">
        <f t="shared" si="102"/>
        <v>1</v>
      </c>
      <c r="P1094" t="str">
        <f t="shared" si="103"/>
        <v>Valid</v>
      </c>
      <c r="Q1094" t="str">
        <f>_xlfn.XLOOKUP(B1094,Customers!$A:$A,Customers!$C:$C,"Not Found")</f>
        <v>Central</v>
      </c>
      <c r="R1094" t="str">
        <f t="shared" si="104"/>
        <v>Central</v>
      </c>
      <c r="S1094" t="str">
        <f t="shared" si="105"/>
        <v>Disability</v>
      </c>
      <c r="T1094" t="str">
        <f t="shared" si="106"/>
        <v>Within SLA</v>
      </c>
      <c r="U1094">
        <f t="shared" si="107"/>
        <v>0</v>
      </c>
    </row>
    <row r="1095" spans="1:21" x14ac:dyDescent="0.3">
      <c r="A1095" t="s">
        <v>2893</v>
      </c>
      <c r="B1095" t="s">
        <v>1102</v>
      </c>
      <c r="C1095" t="s">
        <v>1103</v>
      </c>
      <c r="D1095" t="s">
        <v>17</v>
      </c>
      <c r="E1095" t="s">
        <v>173</v>
      </c>
      <c r="F1095">
        <v>35911.14</v>
      </c>
      <c r="G1095" s="1">
        <v>45933</v>
      </c>
      <c r="I1095" t="s">
        <v>40</v>
      </c>
      <c r="J1095">
        <v>27</v>
      </c>
      <c r="K1095">
        <v>10</v>
      </c>
      <c r="L1095" t="s">
        <v>681</v>
      </c>
      <c r="M1095" t="s">
        <v>21</v>
      </c>
      <c r="N1095" t="s">
        <v>88</v>
      </c>
      <c r="O1095">
        <f t="shared" si="102"/>
        <v>1</v>
      </c>
      <c r="P1095" t="str">
        <f t="shared" si="103"/>
        <v>Valid</v>
      </c>
      <c r="Q1095" t="str">
        <f>_xlfn.XLOOKUP(B1095,Customers!$A:$A,Customers!$C:$C,"Not Found")</f>
        <v>East</v>
      </c>
      <c r="R1095" t="str">
        <f t="shared" si="104"/>
        <v>Central</v>
      </c>
      <c r="S1095" t="str">
        <f t="shared" si="105"/>
        <v>Accident</v>
      </c>
      <c r="T1095" t="str">
        <f t="shared" si="106"/>
        <v>SLA Breach</v>
      </c>
      <c r="U1095">
        <f t="shared" si="107"/>
        <v>17</v>
      </c>
    </row>
    <row r="1096" spans="1:21" x14ac:dyDescent="0.3">
      <c r="A1096" t="s">
        <v>2894</v>
      </c>
      <c r="B1096" t="s">
        <v>191</v>
      </c>
      <c r="C1096" t="s">
        <v>1454</v>
      </c>
      <c r="D1096" t="s">
        <v>53</v>
      </c>
      <c r="E1096" t="s">
        <v>18</v>
      </c>
      <c r="F1096">
        <v>209043.20000000001</v>
      </c>
      <c r="G1096" s="1">
        <v>45768</v>
      </c>
      <c r="H1096" s="1">
        <v>45774</v>
      </c>
      <c r="I1096" t="s">
        <v>19</v>
      </c>
      <c r="J1096">
        <v>6</v>
      </c>
      <c r="K1096">
        <v>15</v>
      </c>
      <c r="L1096" t="s">
        <v>132</v>
      </c>
      <c r="M1096" t="s">
        <v>55</v>
      </c>
      <c r="N1096" t="s">
        <v>30</v>
      </c>
      <c r="O1096">
        <f t="shared" si="102"/>
        <v>1</v>
      </c>
      <c r="P1096" t="str">
        <f t="shared" si="103"/>
        <v>Valid</v>
      </c>
      <c r="Q1096" t="str">
        <f>_xlfn.XLOOKUP(B1096,Customers!$A:$A,Customers!$C:$C,"Not Found")</f>
        <v>North</v>
      </c>
      <c r="R1096" t="str">
        <f t="shared" si="104"/>
        <v>South</v>
      </c>
      <c r="S1096" t="str">
        <f t="shared" si="105"/>
        <v>Hospitalization</v>
      </c>
      <c r="T1096" t="str">
        <f t="shared" si="106"/>
        <v>Within SLA</v>
      </c>
      <c r="U1096">
        <f t="shared" si="107"/>
        <v>0</v>
      </c>
    </row>
    <row r="1097" spans="1:21" x14ac:dyDescent="0.3">
      <c r="A1097" t="s">
        <v>2895</v>
      </c>
      <c r="B1097" t="s">
        <v>1269</v>
      </c>
      <c r="C1097" t="s">
        <v>1270</v>
      </c>
      <c r="D1097" t="s">
        <v>53</v>
      </c>
      <c r="E1097" t="s">
        <v>18</v>
      </c>
      <c r="F1097">
        <v>156352.73000000001</v>
      </c>
      <c r="G1097" s="1">
        <v>45733</v>
      </c>
      <c r="I1097" t="s">
        <v>40</v>
      </c>
      <c r="J1097">
        <v>25</v>
      </c>
      <c r="K1097">
        <v>15</v>
      </c>
      <c r="L1097" t="s">
        <v>491</v>
      </c>
      <c r="M1097" t="s">
        <v>55</v>
      </c>
      <c r="N1097" t="s">
        <v>88</v>
      </c>
      <c r="O1097">
        <f t="shared" si="102"/>
        <v>1</v>
      </c>
      <c r="P1097" t="str">
        <f t="shared" si="103"/>
        <v>Valid</v>
      </c>
      <c r="Q1097" t="str">
        <f>_xlfn.XLOOKUP(B1097,Customers!$A:$A,Customers!$C:$C,"Not Found")</f>
        <v>South</v>
      </c>
      <c r="R1097" t="str">
        <f t="shared" si="104"/>
        <v>South</v>
      </c>
      <c r="S1097" t="str">
        <f t="shared" si="105"/>
        <v>Hospitalization</v>
      </c>
      <c r="T1097" t="str">
        <f t="shared" si="106"/>
        <v>SLA Breach</v>
      </c>
      <c r="U1097">
        <f t="shared" si="107"/>
        <v>10</v>
      </c>
    </row>
    <row r="1098" spans="1:21" x14ac:dyDescent="0.3">
      <c r="A1098" t="s">
        <v>2896</v>
      </c>
      <c r="B1098" t="s">
        <v>2372</v>
      </c>
      <c r="C1098" t="s">
        <v>2373</v>
      </c>
      <c r="D1098" t="s">
        <v>154</v>
      </c>
      <c r="E1098" t="s">
        <v>27</v>
      </c>
      <c r="F1098">
        <v>61322.01</v>
      </c>
      <c r="G1098" s="1">
        <v>45900</v>
      </c>
      <c r="H1098" s="1">
        <v>45906</v>
      </c>
      <c r="I1098" t="s">
        <v>19</v>
      </c>
      <c r="J1098">
        <v>6</v>
      </c>
      <c r="K1098">
        <v>10</v>
      </c>
      <c r="L1098" t="s">
        <v>541</v>
      </c>
      <c r="M1098" t="s">
        <v>21</v>
      </c>
      <c r="N1098" t="s">
        <v>30</v>
      </c>
      <c r="O1098">
        <f t="shared" si="102"/>
        <v>1</v>
      </c>
      <c r="P1098" t="str">
        <f t="shared" si="103"/>
        <v>Valid</v>
      </c>
      <c r="Q1098" t="str">
        <f>_xlfn.XLOOKUP(B1098,Customers!$A:$A,Customers!$C:$C,"Not Found")</f>
        <v>North</v>
      </c>
      <c r="R1098" t="str">
        <f t="shared" si="104"/>
        <v>West</v>
      </c>
      <c r="S1098" t="str">
        <f t="shared" si="105"/>
        <v>Vehicle Damage</v>
      </c>
      <c r="T1098" t="str">
        <f t="shared" si="106"/>
        <v>Within SLA</v>
      </c>
      <c r="U1098">
        <f t="shared" si="107"/>
        <v>0</v>
      </c>
    </row>
    <row r="1099" spans="1:21" x14ac:dyDescent="0.3">
      <c r="A1099" t="s">
        <v>2897</v>
      </c>
      <c r="B1099" t="s">
        <v>416</v>
      </c>
      <c r="C1099" t="s">
        <v>2898</v>
      </c>
      <c r="D1099" t="s">
        <v>69</v>
      </c>
      <c r="E1099" t="s">
        <v>173</v>
      </c>
      <c r="F1099">
        <v>166892.67000000001</v>
      </c>
      <c r="G1099" s="1">
        <v>45925</v>
      </c>
      <c r="H1099" s="1">
        <v>45940</v>
      </c>
      <c r="I1099" t="s">
        <v>19</v>
      </c>
      <c r="J1099">
        <v>15</v>
      </c>
      <c r="K1099">
        <v>12</v>
      </c>
      <c r="L1099" t="s">
        <v>193</v>
      </c>
      <c r="M1099" t="s">
        <v>49</v>
      </c>
      <c r="N1099" t="s">
        <v>30</v>
      </c>
      <c r="O1099">
        <f t="shared" si="102"/>
        <v>1</v>
      </c>
      <c r="P1099" t="str">
        <f t="shared" si="103"/>
        <v>Valid</v>
      </c>
      <c r="Q1099" t="str">
        <f>_xlfn.XLOOKUP(B1099,Customers!$A:$A,Customers!$C:$C,"Not Found")</f>
        <v>East</v>
      </c>
      <c r="R1099" t="str">
        <f t="shared" si="104"/>
        <v>Central</v>
      </c>
      <c r="S1099" t="str">
        <f t="shared" si="105"/>
        <v>Property Damage</v>
      </c>
      <c r="T1099" t="str">
        <f t="shared" si="106"/>
        <v>SLA Breach</v>
      </c>
      <c r="U1099">
        <f t="shared" si="107"/>
        <v>3</v>
      </c>
    </row>
    <row r="1100" spans="1:21" x14ac:dyDescent="0.3">
      <c r="A1100" t="s">
        <v>2899</v>
      </c>
      <c r="B1100" t="s">
        <v>2900</v>
      </c>
      <c r="C1100" t="s">
        <v>2901</v>
      </c>
      <c r="D1100" t="s">
        <v>53</v>
      </c>
      <c r="E1100" t="s">
        <v>27</v>
      </c>
      <c r="F1100">
        <v>228576.81</v>
      </c>
      <c r="G1100" s="1">
        <v>45660</v>
      </c>
      <c r="I1100" t="s">
        <v>64</v>
      </c>
      <c r="J1100">
        <v>8</v>
      </c>
      <c r="K1100">
        <v>15</v>
      </c>
      <c r="L1100" t="s">
        <v>427</v>
      </c>
      <c r="M1100" t="s">
        <v>55</v>
      </c>
      <c r="N1100" t="s">
        <v>22</v>
      </c>
      <c r="O1100">
        <f t="shared" si="102"/>
        <v>1</v>
      </c>
      <c r="P1100" t="str">
        <f t="shared" si="103"/>
        <v>Valid</v>
      </c>
      <c r="Q1100" t="str">
        <f>_xlfn.XLOOKUP(B1100,Customers!$A:$A,Customers!$C:$C,"Not Found")</f>
        <v>North</v>
      </c>
      <c r="R1100" t="str">
        <f t="shared" si="104"/>
        <v>West</v>
      </c>
      <c r="S1100" t="str">
        <f t="shared" si="105"/>
        <v>Hospitalization</v>
      </c>
      <c r="T1100" t="str">
        <f t="shared" si="106"/>
        <v>Within SLA</v>
      </c>
      <c r="U1100">
        <f t="shared" si="107"/>
        <v>0</v>
      </c>
    </row>
    <row r="1101" spans="1:21" x14ac:dyDescent="0.3">
      <c r="A1101" t="s">
        <v>2902</v>
      </c>
      <c r="B1101" t="s">
        <v>2903</v>
      </c>
      <c r="C1101" t="s">
        <v>2904</v>
      </c>
      <c r="D1101" t="s">
        <v>154</v>
      </c>
      <c r="E1101" t="s">
        <v>74</v>
      </c>
      <c r="F1101">
        <v>33892.720000000001</v>
      </c>
      <c r="G1101" s="1">
        <v>45971</v>
      </c>
      <c r="H1101" s="1">
        <v>45994</v>
      </c>
      <c r="I1101" t="s">
        <v>19</v>
      </c>
      <c r="J1101">
        <v>23</v>
      </c>
      <c r="K1101">
        <v>10</v>
      </c>
      <c r="L1101" t="s">
        <v>155</v>
      </c>
      <c r="M1101" t="s">
        <v>21</v>
      </c>
      <c r="N1101" t="s">
        <v>88</v>
      </c>
      <c r="O1101">
        <f t="shared" si="102"/>
        <v>1</v>
      </c>
      <c r="P1101" t="str">
        <f t="shared" si="103"/>
        <v>Valid</v>
      </c>
      <c r="Q1101" t="str">
        <f>_xlfn.XLOOKUP(B1101,Customers!$A:$A,Customers!$C:$C,"Not Found")</f>
        <v>North</v>
      </c>
      <c r="R1101" t="str">
        <f t="shared" si="104"/>
        <v>East</v>
      </c>
      <c r="S1101" t="str">
        <f t="shared" si="105"/>
        <v>Vehicle Damage</v>
      </c>
      <c r="T1101" t="str">
        <f t="shared" si="106"/>
        <v>SLA Breach</v>
      </c>
      <c r="U1101">
        <f t="shared" si="107"/>
        <v>13</v>
      </c>
    </row>
    <row r="1102" spans="1:21" x14ac:dyDescent="0.3">
      <c r="A1102" t="s">
        <v>2905</v>
      </c>
      <c r="B1102" t="s">
        <v>2906</v>
      </c>
      <c r="C1102" t="s">
        <v>2907</v>
      </c>
      <c r="D1102" t="s">
        <v>53</v>
      </c>
      <c r="E1102" t="s">
        <v>27</v>
      </c>
      <c r="F1102">
        <v>42790.43</v>
      </c>
      <c r="G1102" s="1">
        <v>45868</v>
      </c>
      <c r="I1102" t="s">
        <v>64</v>
      </c>
      <c r="J1102">
        <v>13</v>
      </c>
      <c r="K1102">
        <v>15</v>
      </c>
      <c r="L1102" t="s">
        <v>103</v>
      </c>
      <c r="M1102" t="s">
        <v>55</v>
      </c>
      <c r="N1102" t="s">
        <v>30</v>
      </c>
      <c r="O1102">
        <f t="shared" si="102"/>
        <v>1</v>
      </c>
      <c r="P1102" t="str">
        <f t="shared" si="103"/>
        <v>Valid</v>
      </c>
      <c r="Q1102" t="str">
        <f>_xlfn.XLOOKUP(B1102,Customers!$A:$A,Customers!$C:$C,"Not Found")</f>
        <v>South</v>
      </c>
      <c r="R1102" t="str">
        <f t="shared" si="104"/>
        <v>West</v>
      </c>
      <c r="S1102" t="str">
        <f t="shared" si="105"/>
        <v>Hospitalization</v>
      </c>
      <c r="T1102" t="str">
        <f t="shared" si="106"/>
        <v>Within SLA</v>
      </c>
      <c r="U1102">
        <f t="shared" si="107"/>
        <v>0</v>
      </c>
    </row>
    <row r="1103" spans="1:21" x14ac:dyDescent="0.3">
      <c r="A1103" t="s">
        <v>2908</v>
      </c>
      <c r="B1103" t="s">
        <v>2909</v>
      </c>
      <c r="C1103" t="s">
        <v>2910</v>
      </c>
      <c r="D1103" t="s">
        <v>102</v>
      </c>
      <c r="E1103" t="s">
        <v>27</v>
      </c>
      <c r="F1103">
        <v>382544.15</v>
      </c>
      <c r="G1103" s="1">
        <v>45794</v>
      </c>
      <c r="H1103" s="1">
        <v>45831</v>
      </c>
      <c r="I1103" t="s">
        <v>19</v>
      </c>
      <c r="J1103">
        <v>37</v>
      </c>
      <c r="K1103">
        <v>20</v>
      </c>
      <c r="L1103" t="s">
        <v>341</v>
      </c>
      <c r="M1103" t="s">
        <v>29</v>
      </c>
      <c r="N1103" t="s">
        <v>88</v>
      </c>
      <c r="O1103">
        <f t="shared" si="102"/>
        <v>1</v>
      </c>
      <c r="P1103" t="str">
        <f t="shared" si="103"/>
        <v>Valid</v>
      </c>
      <c r="Q1103" t="str">
        <f>_xlfn.XLOOKUP(B1103,Customers!$A:$A,Customers!$C:$C,"Not Found")</f>
        <v>West</v>
      </c>
      <c r="R1103" t="str">
        <f t="shared" si="104"/>
        <v>West</v>
      </c>
      <c r="S1103" t="str">
        <f t="shared" si="105"/>
        <v>Maturity</v>
      </c>
      <c r="T1103" t="str">
        <f t="shared" si="106"/>
        <v>SLA Breach</v>
      </c>
      <c r="U1103">
        <f t="shared" si="107"/>
        <v>17</v>
      </c>
    </row>
    <row r="1104" spans="1:21" x14ac:dyDescent="0.3">
      <c r="A1104" t="s">
        <v>2911</v>
      </c>
      <c r="B1104" t="s">
        <v>2912</v>
      </c>
      <c r="C1104" t="s">
        <v>2913</v>
      </c>
      <c r="D1104" t="s">
        <v>17</v>
      </c>
      <c r="E1104" t="s">
        <v>39</v>
      </c>
      <c r="F1104">
        <v>28052.35</v>
      </c>
      <c r="G1104" s="1">
        <v>45910</v>
      </c>
      <c r="H1104" s="1">
        <v>45919</v>
      </c>
      <c r="I1104" t="s">
        <v>19</v>
      </c>
      <c r="J1104">
        <v>9</v>
      </c>
      <c r="K1104">
        <v>10</v>
      </c>
      <c r="L1104" t="s">
        <v>136</v>
      </c>
      <c r="M1104" t="s">
        <v>21</v>
      </c>
      <c r="N1104" t="s">
        <v>30</v>
      </c>
      <c r="O1104">
        <f t="shared" si="102"/>
        <v>1</v>
      </c>
      <c r="P1104" t="str">
        <f t="shared" si="103"/>
        <v>Valid</v>
      </c>
      <c r="Q1104" t="str">
        <f>_xlfn.XLOOKUP(B1104,Customers!$A:$A,Customers!$C:$C,"Not Found")</f>
        <v>South</v>
      </c>
      <c r="R1104" t="str">
        <f t="shared" si="104"/>
        <v>North</v>
      </c>
      <c r="S1104" t="str">
        <f t="shared" si="105"/>
        <v>Accident</v>
      </c>
      <c r="T1104" t="str">
        <f t="shared" si="106"/>
        <v>Within SLA</v>
      </c>
      <c r="U1104">
        <f t="shared" si="107"/>
        <v>0</v>
      </c>
    </row>
    <row r="1105" spans="1:21" x14ac:dyDescent="0.3">
      <c r="A1105" t="s">
        <v>2914</v>
      </c>
      <c r="B1105" t="s">
        <v>805</v>
      </c>
      <c r="C1105" t="s">
        <v>1179</v>
      </c>
      <c r="D1105" t="s">
        <v>59</v>
      </c>
      <c r="E1105" t="s">
        <v>18</v>
      </c>
      <c r="F1105">
        <v>30991.4</v>
      </c>
      <c r="G1105" s="1">
        <v>45842</v>
      </c>
      <c r="H1105" s="1">
        <v>45869</v>
      </c>
      <c r="I1105" t="s">
        <v>19</v>
      </c>
      <c r="J1105">
        <v>27</v>
      </c>
      <c r="K1105">
        <v>15</v>
      </c>
      <c r="L1105" t="s">
        <v>75</v>
      </c>
      <c r="M1105" t="s">
        <v>55</v>
      </c>
      <c r="N1105" t="s">
        <v>42</v>
      </c>
      <c r="O1105">
        <f t="shared" si="102"/>
        <v>1</v>
      </c>
      <c r="P1105" t="str">
        <f t="shared" si="103"/>
        <v>Valid</v>
      </c>
      <c r="Q1105" t="str">
        <f>_xlfn.XLOOKUP(B1105,Customers!$A:$A,Customers!$C:$C,"Not Found")</f>
        <v>East</v>
      </c>
      <c r="R1105" t="str">
        <f t="shared" si="104"/>
        <v>South</v>
      </c>
      <c r="S1105" t="str">
        <f t="shared" si="105"/>
        <v>Critical Illness</v>
      </c>
      <c r="T1105" t="str">
        <f t="shared" si="106"/>
        <v>SLA Breach</v>
      </c>
      <c r="U1105">
        <f t="shared" si="107"/>
        <v>12</v>
      </c>
    </row>
    <row r="1106" spans="1:21" x14ac:dyDescent="0.3">
      <c r="A1106" t="s">
        <v>2915</v>
      </c>
      <c r="B1106" t="s">
        <v>2591</v>
      </c>
      <c r="C1106" t="s">
        <v>2592</v>
      </c>
      <c r="D1106" t="s">
        <v>92</v>
      </c>
      <c r="E1106" t="s">
        <v>173</v>
      </c>
      <c r="F1106">
        <v>10581.47</v>
      </c>
      <c r="G1106" s="1">
        <v>45976</v>
      </c>
      <c r="I1106" t="s">
        <v>40</v>
      </c>
      <c r="J1106">
        <v>4</v>
      </c>
      <c r="K1106">
        <v>7</v>
      </c>
      <c r="L1106" t="s">
        <v>427</v>
      </c>
      <c r="M1106" t="s">
        <v>94</v>
      </c>
      <c r="N1106" t="s">
        <v>22</v>
      </c>
      <c r="O1106">
        <f t="shared" si="102"/>
        <v>1</v>
      </c>
      <c r="P1106" t="str">
        <f t="shared" si="103"/>
        <v>Valid</v>
      </c>
      <c r="Q1106" t="str">
        <f>_xlfn.XLOOKUP(B1106,Customers!$A:$A,Customers!$C:$C,"Not Found")</f>
        <v>West</v>
      </c>
      <c r="R1106" t="str">
        <f t="shared" si="104"/>
        <v>Central</v>
      </c>
      <c r="S1106" t="str">
        <f t="shared" si="105"/>
        <v>Baggage Loss</v>
      </c>
      <c r="T1106" t="str">
        <f t="shared" si="106"/>
        <v>Within SLA</v>
      </c>
      <c r="U1106">
        <f t="shared" si="107"/>
        <v>0</v>
      </c>
    </row>
    <row r="1107" spans="1:21" x14ac:dyDescent="0.3">
      <c r="A1107" t="s">
        <v>2916</v>
      </c>
      <c r="B1107" t="s">
        <v>2917</v>
      </c>
      <c r="C1107" t="s">
        <v>2918</v>
      </c>
      <c r="D1107" t="s">
        <v>59</v>
      </c>
      <c r="E1107" t="s">
        <v>27</v>
      </c>
      <c r="F1107">
        <v>93610.62</v>
      </c>
      <c r="G1107" s="1">
        <v>45661</v>
      </c>
      <c r="H1107" s="1">
        <v>45689</v>
      </c>
      <c r="I1107" t="s">
        <v>19</v>
      </c>
      <c r="J1107">
        <v>28</v>
      </c>
      <c r="K1107">
        <v>15</v>
      </c>
      <c r="L1107" t="s">
        <v>132</v>
      </c>
      <c r="M1107" t="s">
        <v>55</v>
      </c>
      <c r="N1107" t="s">
        <v>88</v>
      </c>
      <c r="O1107">
        <f t="shared" si="102"/>
        <v>1</v>
      </c>
      <c r="P1107" t="str">
        <f t="shared" si="103"/>
        <v>Valid</v>
      </c>
      <c r="Q1107" t="str">
        <f>_xlfn.XLOOKUP(B1107,Customers!$A:$A,Customers!$C:$C,"Not Found")</f>
        <v>West</v>
      </c>
      <c r="R1107" t="str">
        <f t="shared" si="104"/>
        <v>West</v>
      </c>
      <c r="S1107" t="str">
        <f t="shared" si="105"/>
        <v>Critical Illness</v>
      </c>
      <c r="T1107" t="str">
        <f t="shared" si="106"/>
        <v>SLA Breach</v>
      </c>
      <c r="U1107">
        <f t="shared" si="107"/>
        <v>13</v>
      </c>
    </row>
    <row r="1108" spans="1:21" x14ac:dyDescent="0.3">
      <c r="A1108" t="s">
        <v>2919</v>
      </c>
      <c r="B1108" t="s">
        <v>1601</v>
      </c>
      <c r="C1108" t="s">
        <v>2920</v>
      </c>
      <c r="D1108" t="s">
        <v>46</v>
      </c>
      <c r="E1108" t="s">
        <v>39</v>
      </c>
      <c r="F1108">
        <v>17310.71</v>
      </c>
      <c r="G1108" s="1">
        <v>45836</v>
      </c>
      <c r="I1108" t="s">
        <v>40</v>
      </c>
      <c r="J1108">
        <v>15</v>
      </c>
      <c r="K1108">
        <v>10</v>
      </c>
      <c r="L1108" t="s">
        <v>651</v>
      </c>
      <c r="M1108" t="s">
        <v>21</v>
      </c>
      <c r="N1108" t="s">
        <v>30</v>
      </c>
      <c r="O1108">
        <f t="shared" si="102"/>
        <v>1</v>
      </c>
      <c r="P1108" t="str">
        <f t="shared" si="103"/>
        <v>Valid</v>
      </c>
      <c r="Q1108" t="str">
        <f>_xlfn.XLOOKUP(B1108,Customers!$A:$A,Customers!$C:$C,"Not Found")</f>
        <v>West</v>
      </c>
      <c r="R1108" t="str">
        <f t="shared" si="104"/>
        <v>North</v>
      </c>
      <c r="S1108" t="str">
        <f t="shared" si="105"/>
        <v>Theft</v>
      </c>
      <c r="T1108" t="str">
        <f t="shared" si="106"/>
        <v>SLA Breach</v>
      </c>
      <c r="U1108">
        <f t="shared" si="107"/>
        <v>5</v>
      </c>
    </row>
    <row r="1109" spans="1:21" x14ac:dyDescent="0.3">
      <c r="A1109" t="s">
        <v>2921</v>
      </c>
      <c r="B1109" t="s">
        <v>24</v>
      </c>
      <c r="C1109" t="s">
        <v>2922</v>
      </c>
      <c r="D1109" t="s">
        <v>216</v>
      </c>
      <c r="E1109" t="s">
        <v>27</v>
      </c>
      <c r="F1109">
        <v>65395.69</v>
      </c>
      <c r="G1109" s="1">
        <v>45895</v>
      </c>
      <c r="H1109" s="1">
        <v>45905</v>
      </c>
      <c r="I1109" t="s">
        <v>19</v>
      </c>
      <c r="J1109">
        <v>10</v>
      </c>
      <c r="K1109">
        <v>15</v>
      </c>
      <c r="L1109" t="s">
        <v>268</v>
      </c>
      <c r="M1109" t="s">
        <v>55</v>
      </c>
      <c r="N1109" t="s">
        <v>30</v>
      </c>
      <c r="O1109">
        <f t="shared" si="102"/>
        <v>1</v>
      </c>
      <c r="P1109" t="str">
        <f t="shared" si="103"/>
        <v>Valid</v>
      </c>
      <c r="Q1109" t="str">
        <f>_xlfn.XLOOKUP(B1109,Customers!$A:$A,Customers!$C:$C,"Not Found")</f>
        <v>East</v>
      </c>
      <c r="R1109" t="str">
        <f t="shared" si="104"/>
        <v>West</v>
      </c>
      <c r="S1109" t="str">
        <f t="shared" si="105"/>
        <v>Outpatient</v>
      </c>
      <c r="T1109" t="str">
        <f t="shared" si="106"/>
        <v>Within SLA</v>
      </c>
      <c r="U1109">
        <f t="shared" si="107"/>
        <v>0</v>
      </c>
    </row>
    <row r="1110" spans="1:21" x14ac:dyDescent="0.3">
      <c r="A1110" t="s">
        <v>2923</v>
      </c>
      <c r="B1110" t="s">
        <v>2924</v>
      </c>
      <c r="C1110" t="s">
        <v>2925</v>
      </c>
      <c r="D1110" t="s">
        <v>154</v>
      </c>
      <c r="E1110" t="s">
        <v>27</v>
      </c>
      <c r="F1110">
        <v>6991.41</v>
      </c>
      <c r="G1110" s="1">
        <v>45669</v>
      </c>
      <c r="H1110" s="1">
        <v>45679</v>
      </c>
      <c r="I1110" t="s">
        <v>19</v>
      </c>
      <c r="J1110">
        <v>10</v>
      </c>
      <c r="K1110">
        <v>10</v>
      </c>
      <c r="L1110" t="s">
        <v>28</v>
      </c>
      <c r="M1110" t="s">
        <v>21</v>
      </c>
      <c r="N1110" t="s">
        <v>22</v>
      </c>
      <c r="O1110">
        <f t="shared" si="102"/>
        <v>1</v>
      </c>
      <c r="P1110" t="str">
        <f t="shared" si="103"/>
        <v>Valid</v>
      </c>
      <c r="Q1110" t="str">
        <f>_xlfn.XLOOKUP(B1110,Customers!$A:$A,Customers!$C:$C,"Not Found")</f>
        <v>North</v>
      </c>
      <c r="R1110" t="str">
        <f t="shared" si="104"/>
        <v>West</v>
      </c>
      <c r="S1110" t="str">
        <f t="shared" si="105"/>
        <v>Vehicle Damage</v>
      </c>
      <c r="T1110" t="str">
        <f t="shared" si="106"/>
        <v>Within SLA</v>
      </c>
      <c r="U1110">
        <f t="shared" si="107"/>
        <v>0</v>
      </c>
    </row>
    <row r="1111" spans="1:21" x14ac:dyDescent="0.3">
      <c r="A1111" t="s">
        <v>2926</v>
      </c>
      <c r="B1111" t="s">
        <v>2927</v>
      </c>
      <c r="C1111" t="s">
        <v>2928</v>
      </c>
      <c r="D1111" t="s">
        <v>59</v>
      </c>
      <c r="E1111" t="s">
        <v>18</v>
      </c>
      <c r="F1111">
        <v>112986.02</v>
      </c>
      <c r="G1111" s="1">
        <v>45949</v>
      </c>
      <c r="H1111" s="1">
        <v>45956</v>
      </c>
      <c r="I1111" t="s">
        <v>19</v>
      </c>
      <c r="J1111">
        <v>7</v>
      </c>
      <c r="K1111">
        <v>15</v>
      </c>
      <c r="L1111" t="s">
        <v>252</v>
      </c>
      <c r="M1111" t="s">
        <v>55</v>
      </c>
      <c r="N1111" t="s">
        <v>30</v>
      </c>
      <c r="O1111">
        <f t="shared" si="102"/>
        <v>1</v>
      </c>
      <c r="P1111" t="str">
        <f t="shared" si="103"/>
        <v>Valid</v>
      </c>
      <c r="Q1111" t="str">
        <f>_xlfn.XLOOKUP(B1111,Customers!$A:$A,Customers!$C:$C,"Not Found")</f>
        <v>South</v>
      </c>
      <c r="R1111" t="str">
        <f t="shared" si="104"/>
        <v>South</v>
      </c>
      <c r="S1111" t="str">
        <f t="shared" si="105"/>
        <v>Critical Illness</v>
      </c>
      <c r="T1111" t="str">
        <f t="shared" si="106"/>
        <v>Within SLA</v>
      </c>
      <c r="U1111">
        <f t="shared" si="107"/>
        <v>0</v>
      </c>
    </row>
    <row r="1112" spans="1:21" x14ac:dyDescent="0.3">
      <c r="A1112" t="s">
        <v>2929</v>
      </c>
      <c r="B1112" t="s">
        <v>2930</v>
      </c>
      <c r="C1112" t="s">
        <v>2931</v>
      </c>
      <c r="D1112" t="s">
        <v>182</v>
      </c>
      <c r="E1112" t="s">
        <v>18</v>
      </c>
      <c r="F1112">
        <v>41652.93</v>
      </c>
      <c r="G1112" s="1">
        <v>45774</v>
      </c>
      <c r="I1112" t="s">
        <v>64</v>
      </c>
      <c r="J1112">
        <v>1</v>
      </c>
      <c r="K1112">
        <v>7</v>
      </c>
      <c r="L1112" t="s">
        <v>404</v>
      </c>
      <c r="M1112" t="s">
        <v>94</v>
      </c>
      <c r="N1112" t="s">
        <v>22</v>
      </c>
      <c r="O1112">
        <f t="shared" si="102"/>
        <v>1</v>
      </c>
      <c r="P1112" t="str">
        <f t="shared" si="103"/>
        <v>Valid</v>
      </c>
      <c r="Q1112" t="str">
        <f>_xlfn.XLOOKUP(B1112,Customers!$A:$A,Customers!$C:$C,"Not Found")</f>
        <v>South</v>
      </c>
      <c r="R1112" t="str">
        <f t="shared" si="104"/>
        <v>South</v>
      </c>
      <c r="S1112" t="str">
        <f t="shared" si="105"/>
        <v>Trip Cancellation</v>
      </c>
      <c r="T1112" t="str">
        <f t="shared" si="106"/>
        <v>Within SLA</v>
      </c>
      <c r="U1112">
        <f t="shared" si="107"/>
        <v>0</v>
      </c>
    </row>
    <row r="1113" spans="1:21" x14ac:dyDescent="0.3">
      <c r="A1113" t="s">
        <v>2932</v>
      </c>
      <c r="B1113" t="s">
        <v>2420</v>
      </c>
      <c r="C1113" t="s">
        <v>2933</v>
      </c>
      <c r="D1113" t="s">
        <v>46</v>
      </c>
      <c r="E1113" t="s">
        <v>18</v>
      </c>
      <c r="F1113">
        <v>56616.61</v>
      </c>
      <c r="G1113" s="1">
        <v>45664</v>
      </c>
      <c r="I1113" t="s">
        <v>64</v>
      </c>
      <c r="J1113">
        <v>7</v>
      </c>
      <c r="K1113">
        <v>10</v>
      </c>
      <c r="L1113" t="s">
        <v>353</v>
      </c>
      <c r="M1113" t="s">
        <v>21</v>
      </c>
      <c r="N1113" t="s">
        <v>30</v>
      </c>
      <c r="O1113">
        <f t="shared" si="102"/>
        <v>1</v>
      </c>
      <c r="P1113" t="str">
        <f t="shared" si="103"/>
        <v>Valid</v>
      </c>
      <c r="Q1113" t="str">
        <f>_xlfn.XLOOKUP(B1113,Customers!$A:$A,Customers!$C:$C,"Not Found")</f>
        <v>South</v>
      </c>
      <c r="R1113" t="str">
        <f t="shared" si="104"/>
        <v>South</v>
      </c>
      <c r="S1113" t="str">
        <f t="shared" si="105"/>
        <v>Theft</v>
      </c>
      <c r="T1113" t="str">
        <f t="shared" si="106"/>
        <v>Within SLA</v>
      </c>
      <c r="U1113">
        <f t="shared" si="107"/>
        <v>0</v>
      </c>
    </row>
    <row r="1114" spans="1:21" x14ac:dyDescent="0.3">
      <c r="A1114" t="s">
        <v>2934</v>
      </c>
      <c r="B1114" t="s">
        <v>2935</v>
      </c>
      <c r="C1114" t="s">
        <v>2936</v>
      </c>
      <c r="D1114" t="s">
        <v>46</v>
      </c>
      <c r="E1114" t="s">
        <v>173</v>
      </c>
      <c r="F1114">
        <v>140113.76</v>
      </c>
      <c r="G1114" s="1">
        <v>45787</v>
      </c>
      <c r="H1114" s="1">
        <v>45797</v>
      </c>
      <c r="I1114" t="s">
        <v>19</v>
      </c>
      <c r="J1114">
        <v>10</v>
      </c>
      <c r="K1114">
        <v>10</v>
      </c>
      <c r="L1114" t="s">
        <v>388</v>
      </c>
      <c r="M1114" t="s">
        <v>21</v>
      </c>
      <c r="N1114" t="s">
        <v>30</v>
      </c>
      <c r="O1114">
        <f t="shared" si="102"/>
        <v>1</v>
      </c>
      <c r="P1114" t="str">
        <f t="shared" si="103"/>
        <v>Valid</v>
      </c>
      <c r="Q1114" t="str">
        <f>_xlfn.XLOOKUP(B1114,Customers!$A:$A,Customers!$C:$C,"Not Found")</f>
        <v>North</v>
      </c>
      <c r="R1114" t="str">
        <f t="shared" si="104"/>
        <v>Central</v>
      </c>
      <c r="S1114" t="str">
        <f t="shared" si="105"/>
        <v>Theft</v>
      </c>
      <c r="T1114" t="str">
        <f t="shared" si="106"/>
        <v>Within SLA</v>
      </c>
      <c r="U1114">
        <f t="shared" si="107"/>
        <v>0</v>
      </c>
    </row>
    <row r="1115" spans="1:21" x14ac:dyDescent="0.3">
      <c r="A1115" t="s">
        <v>2937</v>
      </c>
      <c r="B1115" t="s">
        <v>2307</v>
      </c>
      <c r="C1115" t="s">
        <v>2308</v>
      </c>
      <c r="D1115" t="s">
        <v>17</v>
      </c>
      <c r="E1115" t="s">
        <v>39</v>
      </c>
      <c r="F1115">
        <v>109012.29</v>
      </c>
      <c r="G1115" s="1">
        <v>45939</v>
      </c>
      <c r="H1115" s="1">
        <v>45952</v>
      </c>
      <c r="I1115" t="s">
        <v>19</v>
      </c>
      <c r="J1115">
        <v>13</v>
      </c>
      <c r="K1115">
        <v>10</v>
      </c>
      <c r="L1115" t="s">
        <v>491</v>
      </c>
      <c r="M1115" t="s">
        <v>21</v>
      </c>
      <c r="N1115" t="s">
        <v>30</v>
      </c>
      <c r="O1115">
        <f t="shared" si="102"/>
        <v>1</v>
      </c>
      <c r="P1115" t="str">
        <f t="shared" si="103"/>
        <v>Valid</v>
      </c>
      <c r="Q1115" t="str">
        <f>_xlfn.XLOOKUP(B1115,Customers!$A:$A,Customers!$C:$C,"Not Found")</f>
        <v>West</v>
      </c>
      <c r="R1115" t="str">
        <f t="shared" si="104"/>
        <v>North</v>
      </c>
      <c r="S1115" t="str">
        <f t="shared" si="105"/>
        <v>Accident</v>
      </c>
      <c r="T1115" t="str">
        <f t="shared" si="106"/>
        <v>SLA Breach</v>
      </c>
      <c r="U1115">
        <f t="shared" si="107"/>
        <v>3</v>
      </c>
    </row>
    <row r="1116" spans="1:21" x14ac:dyDescent="0.3">
      <c r="A1116" t="s">
        <v>2938</v>
      </c>
      <c r="B1116" t="s">
        <v>2136</v>
      </c>
      <c r="C1116" t="s">
        <v>2137</v>
      </c>
      <c r="D1116" t="s">
        <v>111</v>
      </c>
      <c r="E1116" t="s">
        <v>27</v>
      </c>
      <c r="F1116">
        <v>65764.3</v>
      </c>
      <c r="G1116" s="1">
        <v>45978</v>
      </c>
      <c r="I1116" t="s">
        <v>64</v>
      </c>
      <c r="J1116">
        <v>4</v>
      </c>
      <c r="K1116">
        <v>12</v>
      </c>
      <c r="L1116" t="s">
        <v>87</v>
      </c>
      <c r="M1116" t="s">
        <v>49</v>
      </c>
      <c r="N1116" t="s">
        <v>30</v>
      </c>
      <c r="O1116">
        <f t="shared" si="102"/>
        <v>1</v>
      </c>
      <c r="P1116" t="str">
        <f t="shared" si="103"/>
        <v>Valid</v>
      </c>
      <c r="Q1116" t="str">
        <f>_xlfn.XLOOKUP(B1116,Customers!$A:$A,Customers!$C:$C,"Not Found")</f>
        <v>South</v>
      </c>
      <c r="R1116" t="str">
        <f t="shared" si="104"/>
        <v>West</v>
      </c>
      <c r="S1116" t="str">
        <f t="shared" si="105"/>
        <v>Fire</v>
      </c>
      <c r="T1116" t="str">
        <f t="shared" si="106"/>
        <v>Within SLA</v>
      </c>
      <c r="U1116">
        <f t="shared" si="107"/>
        <v>0</v>
      </c>
    </row>
    <row r="1117" spans="1:21" x14ac:dyDescent="0.3">
      <c r="A1117" t="s">
        <v>2939</v>
      </c>
      <c r="B1117" t="s">
        <v>1955</v>
      </c>
      <c r="C1117" t="s">
        <v>1956</v>
      </c>
      <c r="D1117" t="s">
        <v>92</v>
      </c>
      <c r="E1117" t="s">
        <v>74</v>
      </c>
      <c r="F1117">
        <v>16960.060000000001</v>
      </c>
      <c r="G1117" s="1">
        <v>45707</v>
      </c>
      <c r="H1117" s="1">
        <v>45723</v>
      </c>
      <c r="I1117" t="s">
        <v>19</v>
      </c>
      <c r="J1117">
        <v>16</v>
      </c>
      <c r="K1117">
        <v>7</v>
      </c>
      <c r="L1117" t="s">
        <v>1047</v>
      </c>
      <c r="M1117" t="s">
        <v>94</v>
      </c>
      <c r="N1117" t="s">
        <v>30</v>
      </c>
      <c r="O1117">
        <f t="shared" si="102"/>
        <v>1</v>
      </c>
      <c r="P1117" t="str">
        <f t="shared" si="103"/>
        <v>Valid</v>
      </c>
      <c r="Q1117" t="str">
        <f>_xlfn.XLOOKUP(B1117,Customers!$A:$A,Customers!$C:$C,"Not Found")</f>
        <v>Central</v>
      </c>
      <c r="R1117" t="str">
        <f t="shared" si="104"/>
        <v>East</v>
      </c>
      <c r="S1117" t="str">
        <f t="shared" si="105"/>
        <v>Baggage Loss</v>
      </c>
      <c r="T1117" t="str">
        <f t="shared" si="106"/>
        <v>SLA Breach</v>
      </c>
      <c r="U1117">
        <f t="shared" si="107"/>
        <v>9</v>
      </c>
    </row>
    <row r="1118" spans="1:21" x14ac:dyDescent="0.3">
      <c r="A1118" t="s">
        <v>2940</v>
      </c>
      <c r="B1118" t="s">
        <v>2941</v>
      </c>
      <c r="C1118" t="s">
        <v>2942</v>
      </c>
      <c r="D1118" t="s">
        <v>182</v>
      </c>
      <c r="E1118" t="s">
        <v>173</v>
      </c>
      <c r="G1118" s="1">
        <v>45788</v>
      </c>
      <c r="H1118" s="1">
        <v>45798</v>
      </c>
      <c r="I1118" t="s">
        <v>19</v>
      </c>
      <c r="J1118">
        <v>10</v>
      </c>
      <c r="K1118">
        <v>7</v>
      </c>
      <c r="L1118" t="s">
        <v>223</v>
      </c>
      <c r="M1118" t="s">
        <v>94</v>
      </c>
      <c r="N1118" t="s">
        <v>30</v>
      </c>
      <c r="O1118">
        <f t="shared" si="102"/>
        <v>1</v>
      </c>
      <c r="P1118" t="str">
        <f t="shared" si="103"/>
        <v>Missing Amount</v>
      </c>
      <c r="Q1118" t="str">
        <f>_xlfn.XLOOKUP(B1118,Customers!$A:$A,Customers!$C:$C,"Not Found")</f>
        <v>East</v>
      </c>
      <c r="R1118" t="str">
        <f t="shared" si="104"/>
        <v>Central</v>
      </c>
      <c r="S1118" t="str">
        <f t="shared" si="105"/>
        <v>Trip Cancellation</v>
      </c>
      <c r="T1118" t="str">
        <f t="shared" si="106"/>
        <v>SLA Breach</v>
      </c>
      <c r="U1118">
        <f t="shared" si="107"/>
        <v>3</v>
      </c>
    </row>
    <row r="1119" spans="1:21" x14ac:dyDescent="0.3">
      <c r="A1119" t="s">
        <v>2943</v>
      </c>
      <c r="B1119" t="s">
        <v>2944</v>
      </c>
      <c r="C1119" t="s">
        <v>2945</v>
      </c>
      <c r="D1119" t="s">
        <v>154</v>
      </c>
      <c r="E1119" t="s">
        <v>173</v>
      </c>
      <c r="F1119">
        <v>101441.73</v>
      </c>
      <c r="G1119" s="1">
        <v>45939</v>
      </c>
      <c r="H1119" s="1">
        <v>45948</v>
      </c>
      <c r="I1119" t="s">
        <v>19</v>
      </c>
      <c r="J1119">
        <v>9</v>
      </c>
      <c r="K1119">
        <v>10</v>
      </c>
      <c r="L1119" t="s">
        <v>244</v>
      </c>
      <c r="M1119" t="s">
        <v>21</v>
      </c>
      <c r="N1119" t="s">
        <v>22</v>
      </c>
      <c r="O1119">
        <f t="shared" si="102"/>
        <v>1</v>
      </c>
      <c r="P1119" t="str">
        <f t="shared" si="103"/>
        <v>Valid</v>
      </c>
      <c r="Q1119" t="str">
        <f>_xlfn.XLOOKUP(B1119,Customers!$A:$A,Customers!$C:$C,"Not Found")</f>
        <v>South</v>
      </c>
      <c r="R1119" t="str">
        <f t="shared" si="104"/>
        <v>Central</v>
      </c>
      <c r="S1119" t="str">
        <f t="shared" si="105"/>
        <v>Vehicle Damage</v>
      </c>
      <c r="T1119" t="str">
        <f t="shared" si="106"/>
        <v>Within SLA</v>
      </c>
      <c r="U1119">
        <f t="shared" si="107"/>
        <v>0</v>
      </c>
    </row>
    <row r="1120" spans="1:21" x14ac:dyDescent="0.3">
      <c r="A1120" t="s">
        <v>2946</v>
      </c>
      <c r="B1120" t="s">
        <v>2947</v>
      </c>
      <c r="C1120" t="s">
        <v>2948</v>
      </c>
      <c r="D1120" t="s">
        <v>26</v>
      </c>
      <c r="E1120" t="s">
        <v>173</v>
      </c>
      <c r="F1120">
        <v>251866.12</v>
      </c>
      <c r="G1120" s="1">
        <v>45665</v>
      </c>
      <c r="H1120" s="1">
        <v>45690</v>
      </c>
      <c r="I1120" t="s">
        <v>19</v>
      </c>
      <c r="J1120">
        <v>25</v>
      </c>
      <c r="K1120">
        <v>20</v>
      </c>
      <c r="L1120" t="s">
        <v>501</v>
      </c>
      <c r="M1120" t="s">
        <v>29</v>
      </c>
      <c r="N1120" t="s">
        <v>30</v>
      </c>
      <c r="O1120">
        <f t="shared" si="102"/>
        <v>1</v>
      </c>
      <c r="P1120" t="str">
        <f t="shared" si="103"/>
        <v>Valid</v>
      </c>
      <c r="Q1120" t="str">
        <f>_xlfn.XLOOKUP(B1120,Customers!$A:$A,Customers!$C:$C,"Not Found")</f>
        <v>West</v>
      </c>
      <c r="R1120" t="str">
        <f t="shared" si="104"/>
        <v>Central</v>
      </c>
      <c r="S1120" t="str">
        <f t="shared" si="105"/>
        <v>Disability</v>
      </c>
      <c r="T1120" t="str">
        <f t="shared" si="106"/>
        <v>SLA Breach</v>
      </c>
      <c r="U1120">
        <f t="shared" si="107"/>
        <v>5</v>
      </c>
    </row>
    <row r="1121" spans="1:21" x14ac:dyDescent="0.3">
      <c r="A1121" t="s">
        <v>2949</v>
      </c>
      <c r="B1121" t="s">
        <v>2249</v>
      </c>
      <c r="C1121" t="s">
        <v>2950</v>
      </c>
      <c r="D1121" t="s">
        <v>17</v>
      </c>
      <c r="E1121" t="s">
        <v>173</v>
      </c>
      <c r="F1121">
        <v>20711.53</v>
      </c>
      <c r="G1121" s="1">
        <v>45838</v>
      </c>
      <c r="I1121" t="s">
        <v>64</v>
      </c>
      <c r="J1121">
        <v>18</v>
      </c>
      <c r="K1121">
        <v>10</v>
      </c>
      <c r="L1121" t="s">
        <v>787</v>
      </c>
      <c r="M1121" t="s">
        <v>21</v>
      </c>
      <c r="N1121" t="s">
        <v>42</v>
      </c>
      <c r="O1121">
        <f t="shared" si="102"/>
        <v>1</v>
      </c>
      <c r="P1121" t="str">
        <f t="shared" si="103"/>
        <v>Valid</v>
      </c>
      <c r="Q1121" t="str">
        <f>_xlfn.XLOOKUP(B1121,Customers!$A:$A,Customers!$C:$C,"Not Found")</f>
        <v>South</v>
      </c>
      <c r="R1121" t="str">
        <f t="shared" si="104"/>
        <v>Central</v>
      </c>
      <c r="S1121" t="str">
        <f t="shared" si="105"/>
        <v>Accident</v>
      </c>
      <c r="T1121" t="str">
        <f t="shared" si="106"/>
        <v>SLA Breach</v>
      </c>
      <c r="U1121">
        <f t="shared" si="107"/>
        <v>8</v>
      </c>
    </row>
    <row r="1122" spans="1:21" x14ac:dyDescent="0.3">
      <c r="A1122" t="s">
        <v>2951</v>
      </c>
      <c r="B1122" t="s">
        <v>2265</v>
      </c>
      <c r="C1122" t="s">
        <v>2266</v>
      </c>
      <c r="D1122" t="s">
        <v>53</v>
      </c>
      <c r="E1122" t="s">
        <v>18</v>
      </c>
      <c r="F1122">
        <v>155504.53</v>
      </c>
      <c r="G1122" s="1">
        <v>45839</v>
      </c>
      <c r="H1122" s="1">
        <v>45855</v>
      </c>
      <c r="I1122" t="s">
        <v>19</v>
      </c>
      <c r="J1122">
        <v>16</v>
      </c>
      <c r="K1122">
        <v>15</v>
      </c>
      <c r="L1122" t="s">
        <v>1047</v>
      </c>
      <c r="M1122" t="s">
        <v>55</v>
      </c>
      <c r="N1122" t="s">
        <v>30</v>
      </c>
      <c r="O1122">
        <f t="shared" si="102"/>
        <v>1</v>
      </c>
      <c r="P1122" t="str">
        <f t="shared" si="103"/>
        <v>Valid</v>
      </c>
      <c r="Q1122" t="str">
        <f>_xlfn.XLOOKUP(B1122,Customers!$A:$A,Customers!$C:$C,"Not Found")</f>
        <v>East</v>
      </c>
      <c r="R1122" t="str">
        <f t="shared" si="104"/>
        <v>South</v>
      </c>
      <c r="S1122" t="str">
        <f t="shared" si="105"/>
        <v>Hospitalization</v>
      </c>
      <c r="T1122" t="str">
        <f t="shared" si="106"/>
        <v>SLA Breach</v>
      </c>
      <c r="U1122">
        <f t="shared" si="107"/>
        <v>1</v>
      </c>
    </row>
    <row r="1123" spans="1:21" x14ac:dyDescent="0.3">
      <c r="A1123" t="s">
        <v>2952</v>
      </c>
      <c r="B1123" t="s">
        <v>588</v>
      </c>
      <c r="C1123" t="s">
        <v>2953</v>
      </c>
      <c r="D1123" t="s">
        <v>154</v>
      </c>
      <c r="E1123" t="s">
        <v>18</v>
      </c>
      <c r="F1123">
        <v>67882.399999999994</v>
      </c>
      <c r="G1123" s="1">
        <v>45781</v>
      </c>
      <c r="H1123" s="1">
        <v>45798</v>
      </c>
      <c r="I1123" t="s">
        <v>19</v>
      </c>
      <c r="J1123">
        <v>17</v>
      </c>
      <c r="K1123">
        <v>10</v>
      </c>
      <c r="L1123" t="s">
        <v>41</v>
      </c>
      <c r="M1123" t="s">
        <v>21</v>
      </c>
      <c r="N1123" t="s">
        <v>42</v>
      </c>
      <c r="O1123">
        <f t="shared" si="102"/>
        <v>1</v>
      </c>
      <c r="P1123" t="str">
        <f t="shared" si="103"/>
        <v>Valid</v>
      </c>
      <c r="Q1123" t="str">
        <f>_xlfn.XLOOKUP(B1123,Customers!$A:$A,Customers!$C:$C,"Not Found")</f>
        <v>North</v>
      </c>
      <c r="R1123" t="str">
        <f t="shared" si="104"/>
        <v>South</v>
      </c>
      <c r="S1123" t="str">
        <f t="shared" si="105"/>
        <v>Vehicle Damage</v>
      </c>
      <c r="T1123" t="str">
        <f t="shared" si="106"/>
        <v>SLA Breach</v>
      </c>
      <c r="U1123">
        <f t="shared" si="107"/>
        <v>7</v>
      </c>
    </row>
    <row r="1124" spans="1:21" x14ac:dyDescent="0.3">
      <c r="A1124" t="s">
        <v>2954</v>
      </c>
      <c r="B1124" t="s">
        <v>2955</v>
      </c>
      <c r="C1124" t="s">
        <v>2956</v>
      </c>
      <c r="D1124" t="s">
        <v>154</v>
      </c>
      <c r="E1124" t="s">
        <v>18</v>
      </c>
      <c r="F1124">
        <v>62597.27</v>
      </c>
      <c r="G1124" s="1">
        <v>45764</v>
      </c>
      <c r="I1124" t="s">
        <v>40</v>
      </c>
      <c r="J1124">
        <v>8</v>
      </c>
      <c r="K1124">
        <v>10</v>
      </c>
      <c r="L1124" t="s">
        <v>431</v>
      </c>
      <c r="M1124" t="s">
        <v>21</v>
      </c>
      <c r="N1124" t="s">
        <v>30</v>
      </c>
      <c r="O1124">
        <f t="shared" si="102"/>
        <v>1</v>
      </c>
      <c r="P1124" t="str">
        <f t="shared" si="103"/>
        <v>Valid</v>
      </c>
      <c r="Q1124" t="str">
        <f>_xlfn.XLOOKUP(B1124,Customers!$A:$A,Customers!$C:$C,"Not Found")</f>
        <v>East</v>
      </c>
      <c r="R1124" t="str">
        <f t="shared" si="104"/>
        <v>South</v>
      </c>
      <c r="S1124" t="str">
        <f t="shared" si="105"/>
        <v>Vehicle Damage</v>
      </c>
      <c r="T1124" t="str">
        <f t="shared" si="106"/>
        <v>Within SLA</v>
      </c>
      <c r="U1124">
        <f t="shared" si="107"/>
        <v>0</v>
      </c>
    </row>
    <row r="1125" spans="1:21" x14ac:dyDescent="0.3">
      <c r="A1125" t="s">
        <v>2957</v>
      </c>
      <c r="B1125" t="s">
        <v>2599</v>
      </c>
      <c r="C1125" t="s">
        <v>2600</v>
      </c>
      <c r="D1125" t="s">
        <v>182</v>
      </c>
      <c r="E1125" t="s">
        <v>27</v>
      </c>
      <c r="F1125">
        <v>4738.6000000000004</v>
      </c>
      <c r="G1125" s="1">
        <v>45972</v>
      </c>
      <c r="I1125" t="s">
        <v>40</v>
      </c>
      <c r="J1125">
        <v>1</v>
      </c>
      <c r="K1125">
        <v>7</v>
      </c>
      <c r="L1125" t="s">
        <v>242</v>
      </c>
      <c r="M1125" t="s">
        <v>94</v>
      </c>
      <c r="N1125" t="s">
        <v>22</v>
      </c>
      <c r="O1125">
        <f t="shared" si="102"/>
        <v>1</v>
      </c>
      <c r="P1125" t="str">
        <f t="shared" si="103"/>
        <v>Valid</v>
      </c>
      <c r="Q1125" t="str">
        <f>_xlfn.XLOOKUP(B1125,Customers!$A:$A,Customers!$C:$C,"Not Found")</f>
        <v>North</v>
      </c>
      <c r="R1125" t="str">
        <f t="shared" si="104"/>
        <v>West</v>
      </c>
      <c r="S1125" t="str">
        <f t="shared" si="105"/>
        <v>Trip Cancellation</v>
      </c>
      <c r="T1125" t="str">
        <f t="shared" si="106"/>
        <v>Within SLA</v>
      </c>
      <c r="U1125">
        <f t="shared" si="107"/>
        <v>0</v>
      </c>
    </row>
    <row r="1126" spans="1:21" x14ac:dyDescent="0.3">
      <c r="A1126" t="s">
        <v>2958</v>
      </c>
      <c r="B1126" t="s">
        <v>2730</v>
      </c>
      <c r="C1126" t="s">
        <v>2731</v>
      </c>
      <c r="D1126" t="s">
        <v>182</v>
      </c>
      <c r="E1126" t="s">
        <v>18</v>
      </c>
      <c r="F1126">
        <v>42415.93</v>
      </c>
      <c r="G1126" s="1">
        <v>45777</v>
      </c>
      <c r="H1126" s="1">
        <v>45780</v>
      </c>
      <c r="I1126" t="s">
        <v>19</v>
      </c>
      <c r="J1126">
        <v>3</v>
      </c>
      <c r="K1126">
        <v>7</v>
      </c>
      <c r="L1126" t="s">
        <v>242</v>
      </c>
      <c r="M1126" t="s">
        <v>94</v>
      </c>
      <c r="N1126" t="s">
        <v>30</v>
      </c>
      <c r="O1126">
        <f t="shared" si="102"/>
        <v>1</v>
      </c>
      <c r="P1126" t="str">
        <f t="shared" si="103"/>
        <v>Valid</v>
      </c>
      <c r="Q1126" t="str">
        <f>_xlfn.XLOOKUP(B1126,Customers!$A:$A,Customers!$C:$C,"Not Found")</f>
        <v>South</v>
      </c>
      <c r="R1126" t="str">
        <f t="shared" si="104"/>
        <v>South</v>
      </c>
      <c r="S1126" t="str">
        <f t="shared" si="105"/>
        <v>Trip Cancellation</v>
      </c>
      <c r="T1126" t="str">
        <f t="shared" si="106"/>
        <v>Within SLA</v>
      </c>
      <c r="U1126">
        <f t="shared" si="107"/>
        <v>0</v>
      </c>
    </row>
    <row r="1127" spans="1:21" x14ac:dyDescent="0.3">
      <c r="A1127" t="s">
        <v>2959</v>
      </c>
      <c r="B1127" t="s">
        <v>1300</v>
      </c>
      <c r="C1127" t="s">
        <v>2960</v>
      </c>
      <c r="D1127" t="s">
        <v>26</v>
      </c>
      <c r="E1127" t="s">
        <v>18</v>
      </c>
      <c r="F1127">
        <v>288330.94</v>
      </c>
      <c r="G1127" s="1">
        <v>45862</v>
      </c>
      <c r="H1127" s="1">
        <v>45879</v>
      </c>
      <c r="I1127" t="s">
        <v>19</v>
      </c>
      <c r="J1127">
        <v>17</v>
      </c>
      <c r="K1127">
        <v>20</v>
      </c>
      <c r="L1127" t="s">
        <v>630</v>
      </c>
      <c r="M1127" t="s">
        <v>29</v>
      </c>
      <c r="N1127" t="s">
        <v>30</v>
      </c>
      <c r="O1127">
        <f t="shared" si="102"/>
        <v>1</v>
      </c>
      <c r="P1127" t="str">
        <f t="shared" si="103"/>
        <v>Valid</v>
      </c>
      <c r="Q1127" t="str">
        <f>_xlfn.XLOOKUP(B1127,Customers!$A:$A,Customers!$C:$C,"Not Found")</f>
        <v>Central</v>
      </c>
      <c r="R1127" t="str">
        <f t="shared" si="104"/>
        <v>South</v>
      </c>
      <c r="S1127" t="str">
        <f t="shared" si="105"/>
        <v>Disability</v>
      </c>
      <c r="T1127" t="str">
        <f t="shared" si="106"/>
        <v>Within SLA</v>
      </c>
      <c r="U1127">
        <f t="shared" si="107"/>
        <v>0</v>
      </c>
    </row>
    <row r="1128" spans="1:21" x14ac:dyDescent="0.3">
      <c r="A1128" t="s">
        <v>2961</v>
      </c>
      <c r="B1128" t="s">
        <v>2962</v>
      </c>
      <c r="C1128" t="s">
        <v>2963</v>
      </c>
      <c r="D1128" t="s">
        <v>17</v>
      </c>
      <c r="E1128" t="s">
        <v>39</v>
      </c>
      <c r="F1128">
        <v>45754.18</v>
      </c>
      <c r="G1128" s="1">
        <v>45910</v>
      </c>
      <c r="H1128" s="1">
        <v>45922</v>
      </c>
      <c r="I1128" t="s">
        <v>19</v>
      </c>
      <c r="J1128">
        <v>12</v>
      </c>
      <c r="K1128">
        <v>10</v>
      </c>
      <c r="L1128" t="s">
        <v>227</v>
      </c>
      <c r="M1128" t="s">
        <v>21</v>
      </c>
      <c r="N1128" t="s">
        <v>30</v>
      </c>
      <c r="O1128">
        <f t="shared" si="102"/>
        <v>1</v>
      </c>
      <c r="P1128" t="str">
        <f t="shared" si="103"/>
        <v>Valid</v>
      </c>
      <c r="Q1128" t="str">
        <f>_xlfn.XLOOKUP(B1128,Customers!$A:$A,Customers!$C:$C,"Not Found")</f>
        <v>South</v>
      </c>
      <c r="R1128" t="str">
        <f t="shared" si="104"/>
        <v>North</v>
      </c>
      <c r="S1128" t="str">
        <f t="shared" si="105"/>
        <v>Accident</v>
      </c>
      <c r="T1128" t="str">
        <f t="shared" si="106"/>
        <v>SLA Breach</v>
      </c>
      <c r="U1128">
        <f t="shared" si="107"/>
        <v>2</v>
      </c>
    </row>
    <row r="1129" spans="1:21" x14ac:dyDescent="0.3">
      <c r="A1129" t="s">
        <v>2964</v>
      </c>
      <c r="B1129" t="s">
        <v>2965</v>
      </c>
      <c r="C1129" t="s">
        <v>2966</v>
      </c>
      <c r="D1129" t="s">
        <v>111</v>
      </c>
      <c r="E1129" t="s">
        <v>27</v>
      </c>
      <c r="F1129">
        <v>63862.85</v>
      </c>
      <c r="G1129" s="1">
        <v>45670</v>
      </c>
      <c r="H1129" s="1">
        <v>45678</v>
      </c>
      <c r="I1129" t="s">
        <v>19</v>
      </c>
      <c r="J1129">
        <v>8</v>
      </c>
      <c r="K1129">
        <v>12</v>
      </c>
      <c r="L1129" t="s">
        <v>580</v>
      </c>
      <c r="M1129" t="s">
        <v>49</v>
      </c>
      <c r="N1129" t="s">
        <v>30</v>
      </c>
      <c r="O1129">
        <f t="shared" si="102"/>
        <v>1</v>
      </c>
      <c r="P1129" t="str">
        <f t="shared" si="103"/>
        <v>Valid</v>
      </c>
      <c r="Q1129" t="str">
        <f>_xlfn.XLOOKUP(B1129,Customers!$A:$A,Customers!$C:$C,"Not Found")</f>
        <v>South</v>
      </c>
      <c r="R1129" t="str">
        <f t="shared" si="104"/>
        <v>West</v>
      </c>
      <c r="S1129" t="str">
        <f t="shared" si="105"/>
        <v>Fire</v>
      </c>
      <c r="T1129" t="str">
        <f t="shared" si="106"/>
        <v>Within SLA</v>
      </c>
      <c r="U1129">
        <f t="shared" si="107"/>
        <v>0</v>
      </c>
    </row>
    <row r="1130" spans="1:21" x14ac:dyDescent="0.3">
      <c r="A1130" t="s">
        <v>2967</v>
      </c>
      <c r="B1130" t="s">
        <v>2630</v>
      </c>
      <c r="C1130" t="s">
        <v>2631</v>
      </c>
      <c r="D1130" t="s">
        <v>59</v>
      </c>
      <c r="E1130" t="s">
        <v>39</v>
      </c>
      <c r="F1130">
        <v>91350.38</v>
      </c>
      <c r="G1130" s="1">
        <v>45934</v>
      </c>
      <c r="H1130" s="1">
        <v>45947</v>
      </c>
      <c r="I1130" t="s">
        <v>19</v>
      </c>
      <c r="J1130">
        <v>13</v>
      </c>
      <c r="K1130">
        <v>15</v>
      </c>
      <c r="L1130" t="s">
        <v>300</v>
      </c>
      <c r="M1130" t="s">
        <v>55</v>
      </c>
      <c r="N1130" t="s">
        <v>30</v>
      </c>
      <c r="O1130">
        <f t="shared" si="102"/>
        <v>1</v>
      </c>
      <c r="P1130" t="str">
        <f t="shared" si="103"/>
        <v>Valid</v>
      </c>
      <c r="Q1130" t="str">
        <f>_xlfn.XLOOKUP(B1130,Customers!$A:$A,Customers!$C:$C,"Not Found")</f>
        <v>South</v>
      </c>
      <c r="R1130" t="str">
        <f t="shared" si="104"/>
        <v>North</v>
      </c>
      <c r="S1130" t="str">
        <f t="shared" si="105"/>
        <v>Critical Illness</v>
      </c>
      <c r="T1130" t="str">
        <f t="shared" si="106"/>
        <v>Within SLA</v>
      </c>
      <c r="U1130">
        <f t="shared" si="107"/>
        <v>0</v>
      </c>
    </row>
    <row r="1131" spans="1:21" x14ac:dyDescent="0.3">
      <c r="A1131" t="s">
        <v>2968</v>
      </c>
      <c r="B1131" t="s">
        <v>2395</v>
      </c>
      <c r="C1131" t="s">
        <v>2969</v>
      </c>
      <c r="D1131" t="s">
        <v>17</v>
      </c>
      <c r="E1131" t="s">
        <v>18</v>
      </c>
      <c r="F1131">
        <v>88108.15</v>
      </c>
      <c r="G1131" s="1">
        <v>45913</v>
      </c>
      <c r="H1131" s="1">
        <v>45927</v>
      </c>
      <c r="I1131" t="s">
        <v>19</v>
      </c>
      <c r="J1131">
        <v>14</v>
      </c>
      <c r="K1131">
        <v>10</v>
      </c>
      <c r="L1131" t="s">
        <v>427</v>
      </c>
      <c r="M1131" t="s">
        <v>21</v>
      </c>
      <c r="N1131" t="s">
        <v>42</v>
      </c>
      <c r="O1131">
        <f t="shared" si="102"/>
        <v>1</v>
      </c>
      <c r="P1131" t="str">
        <f t="shared" si="103"/>
        <v>Valid</v>
      </c>
      <c r="Q1131" t="str">
        <f>_xlfn.XLOOKUP(B1131,Customers!$A:$A,Customers!$C:$C,"Not Found")</f>
        <v>West</v>
      </c>
      <c r="R1131" t="str">
        <f t="shared" si="104"/>
        <v>South</v>
      </c>
      <c r="S1131" t="str">
        <f t="shared" si="105"/>
        <v>Accident</v>
      </c>
      <c r="T1131" t="str">
        <f t="shared" si="106"/>
        <v>SLA Breach</v>
      </c>
      <c r="U1131">
        <f t="shared" si="107"/>
        <v>4</v>
      </c>
    </row>
    <row r="1132" spans="1:21" x14ac:dyDescent="0.3">
      <c r="A1132" t="s">
        <v>2970</v>
      </c>
      <c r="B1132" t="s">
        <v>2599</v>
      </c>
      <c r="C1132" t="s">
        <v>2971</v>
      </c>
      <c r="D1132" t="s">
        <v>17</v>
      </c>
      <c r="E1132" t="s">
        <v>74</v>
      </c>
      <c r="F1132">
        <v>50703.76</v>
      </c>
      <c r="G1132" s="1">
        <v>45722</v>
      </c>
      <c r="H1132" s="1">
        <v>45737</v>
      </c>
      <c r="I1132" t="s">
        <v>19</v>
      </c>
      <c r="J1132">
        <v>15</v>
      </c>
      <c r="K1132">
        <v>10</v>
      </c>
      <c r="L1132" t="s">
        <v>98</v>
      </c>
      <c r="M1132" t="s">
        <v>21</v>
      </c>
      <c r="N1132" t="s">
        <v>30</v>
      </c>
      <c r="O1132">
        <f t="shared" si="102"/>
        <v>1</v>
      </c>
      <c r="P1132" t="str">
        <f t="shared" si="103"/>
        <v>Valid</v>
      </c>
      <c r="Q1132" t="str">
        <f>_xlfn.XLOOKUP(B1132,Customers!$A:$A,Customers!$C:$C,"Not Found")</f>
        <v>North</v>
      </c>
      <c r="R1132" t="str">
        <f t="shared" si="104"/>
        <v>East</v>
      </c>
      <c r="S1132" t="str">
        <f t="shared" si="105"/>
        <v>Accident</v>
      </c>
      <c r="T1132" t="str">
        <f t="shared" si="106"/>
        <v>SLA Breach</v>
      </c>
      <c r="U1132">
        <f t="shared" si="107"/>
        <v>5</v>
      </c>
    </row>
    <row r="1133" spans="1:21" x14ac:dyDescent="0.3">
      <c r="A1133" t="s">
        <v>2972</v>
      </c>
      <c r="B1133" t="s">
        <v>1414</v>
      </c>
      <c r="C1133" t="s">
        <v>1420</v>
      </c>
      <c r="D1133" t="s">
        <v>92</v>
      </c>
      <c r="E1133" t="s">
        <v>74</v>
      </c>
      <c r="F1133">
        <v>43152.88</v>
      </c>
      <c r="G1133" s="1">
        <v>45718</v>
      </c>
      <c r="I1133" t="s">
        <v>40</v>
      </c>
      <c r="J1133">
        <v>26</v>
      </c>
      <c r="K1133">
        <v>7</v>
      </c>
      <c r="L1133" t="s">
        <v>349</v>
      </c>
      <c r="M1133" t="s">
        <v>94</v>
      </c>
      <c r="N1133" t="s">
        <v>88</v>
      </c>
      <c r="O1133">
        <f t="shared" si="102"/>
        <v>1</v>
      </c>
      <c r="P1133" t="str">
        <f t="shared" si="103"/>
        <v>Valid</v>
      </c>
      <c r="Q1133" t="str">
        <f>_xlfn.XLOOKUP(B1133,Customers!$A:$A,Customers!$C:$C,"Not Found")</f>
        <v>East</v>
      </c>
      <c r="R1133" t="str">
        <f t="shared" si="104"/>
        <v>East</v>
      </c>
      <c r="S1133" t="str">
        <f t="shared" si="105"/>
        <v>Baggage Loss</v>
      </c>
      <c r="T1133" t="str">
        <f t="shared" si="106"/>
        <v>SLA Breach</v>
      </c>
      <c r="U1133">
        <f t="shared" si="107"/>
        <v>19</v>
      </c>
    </row>
    <row r="1134" spans="1:21" x14ac:dyDescent="0.3">
      <c r="A1134" t="s">
        <v>2973</v>
      </c>
      <c r="B1134" t="s">
        <v>911</v>
      </c>
      <c r="C1134" t="s">
        <v>2974</v>
      </c>
      <c r="D1134" t="s">
        <v>59</v>
      </c>
      <c r="E1134" t="s">
        <v>173</v>
      </c>
      <c r="F1134">
        <v>40191.599999999999</v>
      </c>
      <c r="G1134" s="1">
        <v>45847</v>
      </c>
      <c r="H1134" s="1">
        <v>45856</v>
      </c>
      <c r="I1134" t="s">
        <v>19</v>
      </c>
      <c r="J1134">
        <v>9</v>
      </c>
      <c r="K1134">
        <v>15</v>
      </c>
      <c r="L1134" t="s">
        <v>20</v>
      </c>
      <c r="M1134" t="s">
        <v>55</v>
      </c>
      <c r="N1134" t="s">
        <v>30</v>
      </c>
      <c r="O1134">
        <f t="shared" si="102"/>
        <v>1</v>
      </c>
      <c r="P1134" t="str">
        <f t="shared" si="103"/>
        <v>Valid</v>
      </c>
      <c r="Q1134" t="str">
        <f>_xlfn.XLOOKUP(B1134,Customers!$A:$A,Customers!$C:$C,"Not Found")</f>
        <v>East</v>
      </c>
      <c r="R1134" t="str">
        <f t="shared" si="104"/>
        <v>Central</v>
      </c>
      <c r="S1134" t="str">
        <f t="shared" si="105"/>
        <v>Critical Illness</v>
      </c>
      <c r="T1134" t="str">
        <f t="shared" si="106"/>
        <v>Within SLA</v>
      </c>
      <c r="U1134">
        <f t="shared" si="107"/>
        <v>0</v>
      </c>
    </row>
    <row r="1135" spans="1:21" x14ac:dyDescent="0.3">
      <c r="A1135" t="s">
        <v>2975</v>
      </c>
      <c r="B1135" t="s">
        <v>2976</v>
      </c>
      <c r="C1135" t="s">
        <v>2977</v>
      </c>
      <c r="D1135" t="s">
        <v>216</v>
      </c>
      <c r="E1135" t="s">
        <v>27</v>
      </c>
      <c r="F1135">
        <v>55624.89</v>
      </c>
      <c r="G1135" s="1">
        <v>45966</v>
      </c>
      <c r="H1135" s="1">
        <v>45978</v>
      </c>
      <c r="I1135" t="s">
        <v>19</v>
      </c>
      <c r="J1135">
        <v>12</v>
      </c>
      <c r="K1135">
        <v>15</v>
      </c>
      <c r="L1135" t="s">
        <v>404</v>
      </c>
      <c r="M1135" t="s">
        <v>55</v>
      </c>
      <c r="N1135" t="s">
        <v>42</v>
      </c>
      <c r="O1135">
        <f t="shared" si="102"/>
        <v>1</v>
      </c>
      <c r="P1135" t="str">
        <f t="shared" si="103"/>
        <v>Valid</v>
      </c>
      <c r="Q1135" t="str">
        <f>_xlfn.XLOOKUP(B1135,Customers!$A:$A,Customers!$C:$C,"Not Found")</f>
        <v>East</v>
      </c>
      <c r="R1135" t="str">
        <f t="shared" si="104"/>
        <v>West</v>
      </c>
      <c r="S1135" t="str">
        <f t="shared" si="105"/>
        <v>Outpatient</v>
      </c>
      <c r="T1135" t="str">
        <f t="shared" si="106"/>
        <v>Within SLA</v>
      </c>
      <c r="U1135">
        <f t="shared" si="107"/>
        <v>0</v>
      </c>
    </row>
    <row r="1136" spans="1:21" x14ac:dyDescent="0.3">
      <c r="A1136" t="s">
        <v>2978</v>
      </c>
      <c r="B1136" t="s">
        <v>1450</v>
      </c>
      <c r="C1136" t="s">
        <v>2979</v>
      </c>
      <c r="D1136" t="s">
        <v>182</v>
      </c>
      <c r="E1136" t="s">
        <v>27</v>
      </c>
      <c r="F1136">
        <v>46865.24</v>
      </c>
      <c r="G1136" s="1">
        <v>45955</v>
      </c>
      <c r="H1136" s="1">
        <v>45956</v>
      </c>
      <c r="I1136" t="s">
        <v>19</v>
      </c>
      <c r="J1136">
        <v>1</v>
      </c>
      <c r="K1136">
        <v>7</v>
      </c>
      <c r="L1136" t="s">
        <v>83</v>
      </c>
      <c r="M1136" t="s">
        <v>94</v>
      </c>
      <c r="N1136" t="s">
        <v>30</v>
      </c>
      <c r="O1136">
        <f t="shared" si="102"/>
        <v>1</v>
      </c>
      <c r="P1136" t="str">
        <f t="shared" si="103"/>
        <v>Valid</v>
      </c>
      <c r="Q1136" t="str">
        <f>_xlfn.XLOOKUP(B1136,Customers!$A:$A,Customers!$C:$C,"Not Found")</f>
        <v>West</v>
      </c>
      <c r="R1136" t="str">
        <f t="shared" si="104"/>
        <v>West</v>
      </c>
      <c r="S1136" t="str">
        <f t="shared" si="105"/>
        <v>Trip Cancellation</v>
      </c>
      <c r="T1136" t="str">
        <f t="shared" si="106"/>
        <v>Within SLA</v>
      </c>
      <c r="U1136">
        <f t="shared" si="107"/>
        <v>0</v>
      </c>
    </row>
    <row r="1137" spans="1:21" x14ac:dyDescent="0.3">
      <c r="A1137" t="s">
        <v>2980</v>
      </c>
      <c r="B1137" t="s">
        <v>824</v>
      </c>
      <c r="C1137" t="s">
        <v>2981</v>
      </c>
      <c r="D1137" t="s">
        <v>34</v>
      </c>
      <c r="E1137" t="s">
        <v>18</v>
      </c>
      <c r="F1137">
        <v>230645.48</v>
      </c>
      <c r="G1137" s="1">
        <v>45713</v>
      </c>
      <c r="I1137" t="s">
        <v>64</v>
      </c>
      <c r="J1137">
        <v>24</v>
      </c>
      <c r="K1137">
        <v>20</v>
      </c>
      <c r="L1137" t="s">
        <v>41</v>
      </c>
      <c r="M1137" t="s">
        <v>29</v>
      </c>
      <c r="N1137" t="s">
        <v>42</v>
      </c>
      <c r="O1137">
        <f t="shared" si="102"/>
        <v>1</v>
      </c>
      <c r="P1137" t="str">
        <f t="shared" si="103"/>
        <v>Valid</v>
      </c>
      <c r="Q1137" t="str">
        <f>_xlfn.XLOOKUP(B1137,Customers!$A:$A,Customers!$C:$C,"Not Found")</f>
        <v>South</v>
      </c>
      <c r="R1137" t="str">
        <f t="shared" si="104"/>
        <v>South</v>
      </c>
      <c r="S1137" t="str">
        <f t="shared" si="105"/>
        <v>Death Benefit</v>
      </c>
      <c r="T1137" t="str">
        <f t="shared" si="106"/>
        <v>SLA Breach</v>
      </c>
      <c r="U1137">
        <f t="shared" si="107"/>
        <v>4</v>
      </c>
    </row>
    <row r="1138" spans="1:21" x14ac:dyDescent="0.3">
      <c r="A1138" t="s">
        <v>2982</v>
      </c>
      <c r="B1138" t="s">
        <v>693</v>
      </c>
      <c r="C1138" t="s">
        <v>2983</v>
      </c>
      <c r="D1138" t="s">
        <v>59</v>
      </c>
      <c r="E1138" t="s">
        <v>39</v>
      </c>
      <c r="F1138">
        <v>259452.63</v>
      </c>
      <c r="G1138" s="1">
        <v>45859</v>
      </c>
      <c r="H1138" s="1">
        <v>45870</v>
      </c>
      <c r="I1138" t="s">
        <v>19</v>
      </c>
      <c r="J1138">
        <v>11</v>
      </c>
      <c r="K1138">
        <v>15</v>
      </c>
      <c r="L1138" t="s">
        <v>183</v>
      </c>
      <c r="M1138" t="s">
        <v>55</v>
      </c>
      <c r="N1138" t="s">
        <v>22</v>
      </c>
      <c r="O1138">
        <f t="shared" si="102"/>
        <v>1</v>
      </c>
      <c r="P1138" t="str">
        <f t="shared" si="103"/>
        <v>Valid</v>
      </c>
      <c r="Q1138" t="str">
        <f>_xlfn.XLOOKUP(B1138,Customers!$A:$A,Customers!$C:$C,"Not Found")</f>
        <v>West</v>
      </c>
      <c r="R1138" t="str">
        <f t="shared" si="104"/>
        <v>North</v>
      </c>
      <c r="S1138" t="str">
        <f t="shared" si="105"/>
        <v>Critical Illness</v>
      </c>
      <c r="T1138" t="str">
        <f t="shared" si="106"/>
        <v>Within SLA</v>
      </c>
      <c r="U1138">
        <f t="shared" si="107"/>
        <v>0</v>
      </c>
    </row>
    <row r="1139" spans="1:21" x14ac:dyDescent="0.3">
      <c r="A1139" t="s">
        <v>2984</v>
      </c>
      <c r="B1139" t="s">
        <v>1610</v>
      </c>
      <c r="C1139" t="s">
        <v>1611</v>
      </c>
      <c r="D1139" t="s">
        <v>59</v>
      </c>
      <c r="E1139" t="s">
        <v>27</v>
      </c>
      <c r="F1139">
        <v>101764.71</v>
      </c>
      <c r="G1139" s="1">
        <v>45820</v>
      </c>
      <c r="H1139" s="1">
        <v>45837</v>
      </c>
      <c r="I1139" t="s">
        <v>19</v>
      </c>
      <c r="J1139">
        <v>17</v>
      </c>
      <c r="K1139">
        <v>15</v>
      </c>
      <c r="L1139" t="s">
        <v>310</v>
      </c>
      <c r="M1139" t="s">
        <v>55</v>
      </c>
      <c r="N1139" t="s">
        <v>30</v>
      </c>
      <c r="O1139">
        <f t="shared" si="102"/>
        <v>1</v>
      </c>
      <c r="P1139" t="str">
        <f t="shared" si="103"/>
        <v>Valid</v>
      </c>
      <c r="Q1139" t="str">
        <f>_xlfn.XLOOKUP(B1139,Customers!$A:$A,Customers!$C:$C,"Not Found")</f>
        <v>North</v>
      </c>
      <c r="R1139" t="str">
        <f t="shared" si="104"/>
        <v>West</v>
      </c>
      <c r="S1139" t="str">
        <f t="shared" si="105"/>
        <v>Critical Illness</v>
      </c>
      <c r="T1139" t="str">
        <f t="shared" si="106"/>
        <v>SLA Breach</v>
      </c>
      <c r="U1139">
        <f t="shared" si="107"/>
        <v>2</v>
      </c>
    </row>
    <row r="1140" spans="1:21" x14ac:dyDescent="0.3">
      <c r="A1140" t="s">
        <v>2985</v>
      </c>
      <c r="B1140" t="s">
        <v>2118</v>
      </c>
      <c r="C1140" t="s">
        <v>2986</v>
      </c>
      <c r="D1140" t="s">
        <v>154</v>
      </c>
      <c r="E1140" t="s">
        <v>39</v>
      </c>
      <c r="F1140">
        <v>30422.31</v>
      </c>
      <c r="G1140" s="1">
        <v>45888</v>
      </c>
      <c r="H1140" s="1">
        <v>45900</v>
      </c>
      <c r="I1140" t="s">
        <v>19</v>
      </c>
      <c r="J1140">
        <v>12</v>
      </c>
      <c r="K1140">
        <v>10</v>
      </c>
      <c r="L1140" t="s">
        <v>282</v>
      </c>
      <c r="M1140" t="s">
        <v>21</v>
      </c>
      <c r="N1140" t="s">
        <v>30</v>
      </c>
      <c r="O1140">
        <f t="shared" si="102"/>
        <v>1</v>
      </c>
      <c r="P1140" t="str">
        <f t="shared" si="103"/>
        <v>Valid</v>
      </c>
      <c r="Q1140" t="str">
        <f>_xlfn.XLOOKUP(B1140,Customers!$A:$A,Customers!$C:$C,"Not Found")</f>
        <v>North</v>
      </c>
      <c r="R1140" t="str">
        <f t="shared" si="104"/>
        <v>North</v>
      </c>
      <c r="S1140" t="str">
        <f t="shared" si="105"/>
        <v>Vehicle Damage</v>
      </c>
      <c r="T1140" t="str">
        <f t="shared" si="106"/>
        <v>SLA Breach</v>
      </c>
      <c r="U1140">
        <f t="shared" si="107"/>
        <v>2</v>
      </c>
    </row>
    <row r="1141" spans="1:21" x14ac:dyDescent="0.3">
      <c r="A1141" t="s">
        <v>2987</v>
      </c>
      <c r="B1141" t="s">
        <v>1485</v>
      </c>
      <c r="C1141" t="s">
        <v>1495</v>
      </c>
      <c r="D1141" t="s">
        <v>59</v>
      </c>
      <c r="E1141" t="s">
        <v>27</v>
      </c>
      <c r="F1141">
        <v>30654.77</v>
      </c>
      <c r="G1141" s="1">
        <v>45832</v>
      </c>
      <c r="H1141" s="1">
        <v>45850</v>
      </c>
      <c r="I1141" t="s">
        <v>19</v>
      </c>
      <c r="J1141">
        <v>18</v>
      </c>
      <c r="K1141">
        <v>15</v>
      </c>
      <c r="L1141" t="s">
        <v>159</v>
      </c>
      <c r="M1141" t="s">
        <v>55</v>
      </c>
      <c r="N1141" t="s">
        <v>42</v>
      </c>
      <c r="O1141">
        <f t="shared" si="102"/>
        <v>1</v>
      </c>
      <c r="P1141" t="str">
        <f t="shared" si="103"/>
        <v>Valid</v>
      </c>
      <c r="Q1141" t="str">
        <f>_xlfn.XLOOKUP(B1141,Customers!$A:$A,Customers!$C:$C,"Not Found")</f>
        <v>North</v>
      </c>
      <c r="R1141" t="str">
        <f t="shared" si="104"/>
        <v>West</v>
      </c>
      <c r="S1141" t="str">
        <f t="shared" si="105"/>
        <v>Critical Illness</v>
      </c>
      <c r="T1141" t="str">
        <f t="shared" si="106"/>
        <v>SLA Breach</v>
      </c>
      <c r="U1141">
        <f t="shared" si="107"/>
        <v>3</v>
      </c>
    </row>
    <row r="1142" spans="1:21" x14ac:dyDescent="0.3">
      <c r="A1142" t="s">
        <v>2988</v>
      </c>
      <c r="B1142" t="s">
        <v>2639</v>
      </c>
      <c r="C1142" t="s">
        <v>2989</v>
      </c>
      <c r="D1142" t="s">
        <v>216</v>
      </c>
      <c r="E1142" t="s">
        <v>173</v>
      </c>
      <c r="F1142">
        <v>141529.82999999999</v>
      </c>
      <c r="G1142" s="1">
        <v>45849</v>
      </c>
      <c r="H1142" s="1">
        <v>45861</v>
      </c>
      <c r="I1142" t="s">
        <v>19</v>
      </c>
      <c r="J1142">
        <v>12</v>
      </c>
      <c r="K1142">
        <v>15</v>
      </c>
      <c r="L1142" t="s">
        <v>79</v>
      </c>
      <c r="M1142" t="s">
        <v>55</v>
      </c>
      <c r="N1142" t="s">
        <v>30</v>
      </c>
      <c r="O1142">
        <f t="shared" si="102"/>
        <v>1</v>
      </c>
      <c r="P1142" t="str">
        <f t="shared" si="103"/>
        <v>Valid</v>
      </c>
      <c r="Q1142" t="str">
        <f>_xlfn.XLOOKUP(B1142,Customers!$A:$A,Customers!$C:$C,"Not Found")</f>
        <v>West</v>
      </c>
      <c r="R1142" t="str">
        <f t="shared" si="104"/>
        <v>Central</v>
      </c>
      <c r="S1142" t="str">
        <f t="shared" si="105"/>
        <v>Outpatient</v>
      </c>
      <c r="T1142" t="str">
        <f t="shared" si="106"/>
        <v>Within SLA</v>
      </c>
      <c r="U1142">
        <f t="shared" si="107"/>
        <v>0</v>
      </c>
    </row>
    <row r="1143" spans="1:21" x14ac:dyDescent="0.3">
      <c r="A1143" t="s">
        <v>2990</v>
      </c>
      <c r="B1143" t="s">
        <v>775</v>
      </c>
      <c r="C1143" t="s">
        <v>2991</v>
      </c>
      <c r="D1143" t="s">
        <v>116</v>
      </c>
      <c r="E1143" t="s">
        <v>18</v>
      </c>
      <c r="F1143">
        <v>20217.509999999998</v>
      </c>
      <c r="G1143" s="1">
        <v>45846</v>
      </c>
      <c r="H1143" s="1">
        <v>45851</v>
      </c>
      <c r="I1143" t="s">
        <v>19</v>
      </c>
      <c r="J1143">
        <v>5</v>
      </c>
      <c r="K1143">
        <v>7</v>
      </c>
      <c r="L1143" t="s">
        <v>183</v>
      </c>
      <c r="M1143" t="s">
        <v>94</v>
      </c>
      <c r="N1143" t="s">
        <v>30</v>
      </c>
      <c r="O1143">
        <f t="shared" si="102"/>
        <v>1</v>
      </c>
      <c r="P1143" t="str">
        <f t="shared" si="103"/>
        <v>Valid</v>
      </c>
      <c r="Q1143" t="str">
        <f>_xlfn.XLOOKUP(B1143,Customers!$A:$A,Customers!$C:$C,"Not Found")</f>
        <v>North</v>
      </c>
      <c r="R1143" t="str">
        <f t="shared" si="104"/>
        <v>South</v>
      </c>
      <c r="S1143" t="str">
        <f t="shared" si="105"/>
        <v>Medical Emergency</v>
      </c>
      <c r="T1143" t="str">
        <f t="shared" si="106"/>
        <v>Within SLA</v>
      </c>
      <c r="U1143">
        <f t="shared" si="107"/>
        <v>0</v>
      </c>
    </row>
    <row r="1144" spans="1:21" x14ac:dyDescent="0.3">
      <c r="A1144" t="s">
        <v>2992</v>
      </c>
      <c r="B1144" t="s">
        <v>2623</v>
      </c>
      <c r="C1144" t="s">
        <v>2993</v>
      </c>
      <c r="D1144" t="s">
        <v>102</v>
      </c>
      <c r="E1144" t="s">
        <v>27</v>
      </c>
      <c r="F1144">
        <v>544396.80000000005</v>
      </c>
      <c r="G1144" s="1">
        <v>45664</v>
      </c>
      <c r="H1144" s="1">
        <v>45680</v>
      </c>
      <c r="I1144" t="s">
        <v>19</v>
      </c>
      <c r="J1144">
        <v>16</v>
      </c>
      <c r="K1144">
        <v>20</v>
      </c>
      <c r="L1144" t="s">
        <v>103</v>
      </c>
      <c r="M1144" t="s">
        <v>29</v>
      </c>
      <c r="N1144" t="s">
        <v>30</v>
      </c>
      <c r="O1144">
        <f t="shared" si="102"/>
        <v>1</v>
      </c>
      <c r="P1144" t="str">
        <f t="shared" si="103"/>
        <v>Valid</v>
      </c>
      <c r="Q1144" t="str">
        <f>_xlfn.XLOOKUP(B1144,Customers!$A:$A,Customers!$C:$C,"Not Found")</f>
        <v>North</v>
      </c>
      <c r="R1144" t="str">
        <f t="shared" si="104"/>
        <v>West</v>
      </c>
      <c r="S1144" t="str">
        <f t="shared" si="105"/>
        <v>Maturity</v>
      </c>
      <c r="T1144" t="str">
        <f t="shared" si="106"/>
        <v>Within SLA</v>
      </c>
      <c r="U1144">
        <f t="shared" si="107"/>
        <v>0</v>
      </c>
    </row>
    <row r="1145" spans="1:21" x14ac:dyDescent="0.3">
      <c r="A1145" t="s">
        <v>2994</v>
      </c>
      <c r="B1145" t="s">
        <v>2995</v>
      </c>
      <c r="C1145" t="s">
        <v>2996</v>
      </c>
      <c r="D1145" t="s">
        <v>26</v>
      </c>
      <c r="E1145" t="s">
        <v>18</v>
      </c>
      <c r="F1145">
        <v>211157.36</v>
      </c>
      <c r="G1145" s="1">
        <v>45836</v>
      </c>
      <c r="I1145" t="s">
        <v>40</v>
      </c>
      <c r="J1145">
        <v>12</v>
      </c>
      <c r="K1145">
        <v>20</v>
      </c>
      <c r="L1145" t="s">
        <v>41</v>
      </c>
      <c r="M1145" t="s">
        <v>29</v>
      </c>
      <c r="N1145" t="s">
        <v>30</v>
      </c>
      <c r="O1145">
        <f t="shared" si="102"/>
        <v>1</v>
      </c>
      <c r="P1145" t="str">
        <f t="shared" si="103"/>
        <v>Valid</v>
      </c>
      <c r="Q1145" t="str">
        <f>_xlfn.XLOOKUP(B1145,Customers!$A:$A,Customers!$C:$C,"Not Found")</f>
        <v>West</v>
      </c>
      <c r="R1145" t="str">
        <f t="shared" si="104"/>
        <v>South</v>
      </c>
      <c r="S1145" t="str">
        <f t="shared" si="105"/>
        <v>Disability</v>
      </c>
      <c r="T1145" t="str">
        <f t="shared" si="106"/>
        <v>Within SLA</v>
      </c>
      <c r="U1145">
        <f t="shared" si="107"/>
        <v>0</v>
      </c>
    </row>
    <row r="1146" spans="1:21" x14ac:dyDescent="0.3">
      <c r="A1146" t="s">
        <v>2997</v>
      </c>
      <c r="B1146" t="s">
        <v>185</v>
      </c>
      <c r="C1146" t="s">
        <v>2998</v>
      </c>
      <c r="D1146" t="s">
        <v>34</v>
      </c>
      <c r="E1146" t="s">
        <v>18</v>
      </c>
      <c r="F1146">
        <v>351099.21</v>
      </c>
      <c r="G1146" s="1">
        <v>45708</v>
      </c>
      <c r="H1146" s="1">
        <v>45727</v>
      </c>
      <c r="I1146" t="s">
        <v>19</v>
      </c>
      <c r="J1146">
        <v>19</v>
      </c>
      <c r="K1146">
        <v>20</v>
      </c>
      <c r="L1146" t="s">
        <v>548</v>
      </c>
      <c r="M1146" t="s">
        <v>29</v>
      </c>
      <c r="N1146" t="s">
        <v>22</v>
      </c>
      <c r="O1146">
        <f t="shared" si="102"/>
        <v>1</v>
      </c>
      <c r="P1146" t="str">
        <f t="shared" si="103"/>
        <v>Valid</v>
      </c>
      <c r="Q1146" t="str">
        <f>_xlfn.XLOOKUP(B1146,Customers!$A:$A,Customers!$C:$C,"Not Found")</f>
        <v>South</v>
      </c>
      <c r="R1146" t="str">
        <f t="shared" si="104"/>
        <v>South</v>
      </c>
      <c r="S1146" t="str">
        <f t="shared" si="105"/>
        <v>Death Benefit</v>
      </c>
      <c r="T1146" t="str">
        <f t="shared" si="106"/>
        <v>Within SLA</v>
      </c>
      <c r="U1146">
        <f t="shared" si="107"/>
        <v>0</v>
      </c>
    </row>
    <row r="1147" spans="1:21" x14ac:dyDescent="0.3">
      <c r="A1147" t="s">
        <v>2999</v>
      </c>
      <c r="B1147" t="s">
        <v>2689</v>
      </c>
      <c r="C1147" t="s">
        <v>3000</v>
      </c>
      <c r="D1147" t="s">
        <v>17</v>
      </c>
      <c r="E1147" t="s">
        <v>18</v>
      </c>
      <c r="F1147">
        <v>52266.720000000001</v>
      </c>
      <c r="G1147" s="1">
        <v>45804</v>
      </c>
      <c r="I1147" t="s">
        <v>40</v>
      </c>
      <c r="J1147">
        <v>10</v>
      </c>
      <c r="K1147">
        <v>10</v>
      </c>
      <c r="L1147" t="s">
        <v>323</v>
      </c>
      <c r="M1147" t="s">
        <v>21</v>
      </c>
      <c r="N1147" t="s">
        <v>30</v>
      </c>
      <c r="O1147">
        <f t="shared" si="102"/>
        <v>1</v>
      </c>
      <c r="P1147" t="str">
        <f t="shared" si="103"/>
        <v>Valid</v>
      </c>
      <c r="Q1147" t="str">
        <f>_xlfn.XLOOKUP(B1147,Customers!$A:$A,Customers!$C:$C,"Not Found")</f>
        <v>South</v>
      </c>
      <c r="R1147" t="str">
        <f t="shared" si="104"/>
        <v>South</v>
      </c>
      <c r="S1147" t="str">
        <f t="shared" si="105"/>
        <v>Accident</v>
      </c>
      <c r="T1147" t="str">
        <f t="shared" si="106"/>
        <v>Within SLA</v>
      </c>
      <c r="U1147">
        <f t="shared" si="107"/>
        <v>0</v>
      </c>
    </row>
    <row r="1148" spans="1:21" x14ac:dyDescent="0.3">
      <c r="A1148" t="s">
        <v>3001</v>
      </c>
      <c r="B1148" t="s">
        <v>1130</v>
      </c>
      <c r="C1148" t="s">
        <v>3002</v>
      </c>
      <c r="D1148" t="s">
        <v>59</v>
      </c>
      <c r="E1148" t="s">
        <v>27</v>
      </c>
      <c r="F1148">
        <v>100354.76</v>
      </c>
      <c r="G1148" s="1">
        <v>45839</v>
      </c>
      <c r="H1148" s="1">
        <v>45856</v>
      </c>
      <c r="I1148" t="s">
        <v>19</v>
      </c>
      <c r="J1148">
        <v>17</v>
      </c>
      <c r="K1148">
        <v>15</v>
      </c>
      <c r="L1148" t="s">
        <v>353</v>
      </c>
      <c r="M1148" t="s">
        <v>55</v>
      </c>
      <c r="N1148" t="s">
        <v>30</v>
      </c>
      <c r="O1148">
        <f t="shared" si="102"/>
        <v>1</v>
      </c>
      <c r="P1148" t="str">
        <f t="shared" si="103"/>
        <v>Valid</v>
      </c>
      <c r="Q1148" t="str">
        <f>_xlfn.XLOOKUP(B1148,Customers!$A:$A,Customers!$C:$C,"Not Found")</f>
        <v>South</v>
      </c>
      <c r="R1148" t="str">
        <f t="shared" si="104"/>
        <v>West</v>
      </c>
      <c r="S1148" t="str">
        <f t="shared" si="105"/>
        <v>Critical Illness</v>
      </c>
      <c r="T1148" t="str">
        <f t="shared" si="106"/>
        <v>SLA Breach</v>
      </c>
      <c r="U1148">
        <f t="shared" si="107"/>
        <v>2</v>
      </c>
    </row>
    <row r="1149" spans="1:21" x14ac:dyDescent="0.3">
      <c r="A1149" t="s">
        <v>3003</v>
      </c>
      <c r="B1149" t="s">
        <v>550</v>
      </c>
      <c r="C1149" t="s">
        <v>551</v>
      </c>
      <c r="D1149" t="s">
        <v>69</v>
      </c>
      <c r="E1149" t="s">
        <v>173</v>
      </c>
      <c r="F1149">
        <v>176718.59</v>
      </c>
      <c r="G1149" s="1">
        <v>45896</v>
      </c>
      <c r="H1149" s="1">
        <v>45903</v>
      </c>
      <c r="I1149" t="s">
        <v>19</v>
      </c>
      <c r="J1149">
        <v>7</v>
      </c>
      <c r="K1149">
        <v>12</v>
      </c>
      <c r="L1149" t="s">
        <v>325</v>
      </c>
      <c r="M1149" t="s">
        <v>49</v>
      </c>
      <c r="N1149" t="s">
        <v>30</v>
      </c>
      <c r="O1149">
        <f t="shared" si="102"/>
        <v>1</v>
      </c>
      <c r="P1149" t="str">
        <f t="shared" si="103"/>
        <v>Valid</v>
      </c>
      <c r="Q1149" t="str">
        <f>_xlfn.XLOOKUP(B1149,Customers!$A:$A,Customers!$C:$C,"Not Found")</f>
        <v>North</v>
      </c>
      <c r="R1149" t="str">
        <f t="shared" si="104"/>
        <v>Central</v>
      </c>
      <c r="S1149" t="str">
        <f t="shared" si="105"/>
        <v>Property Damage</v>
      </c>
      <c r="T1149" t="str">
        <f t="shared" si="106"/>
        <v>Within SLA</v>
      </c>
      <c r="U1149">
        <f t="shared" si="107"/>
        <v>0</v>
      </c>
    </row>
    <row r="1150" spans="1:21" x14ac:dyDescent="0.3">
      <c r="A1150" t="s">
        <v>3004</v>
      </c>
      <c r="B1150" t="s">
        <v>3005</v>
      </c>
      <c r="C1150" t="s">
        <v>3006</v>
      </c>
      <c r="D1150" t="s">
        <v>182</v>
      </c>
      <c r="E1150" t="s">
        <v>18</v>
      </c>
      <c r="F1150">
        <v>30375.41</v>
      </c>
      <c r="G1150" s="1">
        <v>45941</v>
      </c>
      <c r="H1150" s="1">
        <v>45942</v>
      </c>
      <c r="I1150" t="s">
        <v>19</v>
      </c>
      <c r="J1150">
        <v>1</v>
      </c>
      <c r="K1150">
        <v>7</v>
      </c>
      <c r="L1150" t="s">
        <v>183</v>
      </c>
      <c r="M1150" t="s">
        <v>94</v>
      </c>
      <c r="N1150" t="s">
        <v>30</v>
      </c>
      <c r="O1150">
        <f t="shared" si="102"/>
        <v>1</v>
      </c>
      <c r="P1150" t="str">
        <f t="shared" si="103"/>
        <v>Valid</v>
      </c>
      <c r="Q1150" t="str">
        <f>_xlfn.XLOOKUP(B1150,Customers!$A:$A,Customers!$C:$C,"Not Found")</f>
        <v>West</v>
      </c>
      <c r="R1150" t="str">
        <f t="shared" si="104"/>
        <v>South</v>
      </c>
      <c r="S1150" t="str">
        <f t="shared" si="105"/>
        <v>Trip Cancellation</v>
      </c>
      <c r="T1150" t="str">
        <f t="shared" si="106"/>
        <v>Within SLA</v>
      </c>
      <c r="U1150">
        <f t="shared" si="107"/>
        <v>0</v>
      </c>
    </row>
    <row r="1151" spans="1:21" x14ac:dyDescent="0.3">
      <c r="A1151" t="s">
        <v>3007</v>
      </c>
      <c r="B1151" t="s">
        <v>510</v>
      </c>
      <c r="C1151" t="s">
        <v>3008</v>
      </c>
      <c r="D1151" t="s">
        <v>59</v>
      </c>
      <c r="E1151" t="s">
        <v>27</v>
      </c>
      <c r="F1151">
        <v>130621.41</v>
      </c>
      <c r="G1151" s="1">
        <v>45709</v>
      </c>
      <c r="H1151" s="1">
        <v>45723</v>
      </c>
      <c r="I1151" t="s">
        <v>19</v>
      </c>
      <c r="J1151">
        <v>14</v>
      </c>
      <c r="K1151">
        <v>15</v>
      </c>
      <c r="L1151" t="s">
        <v>41</v>
      </c>
      <c r="M1151" t="s">
        <v>55</v>
      </c>
      <c r="N1151" t="s">
        <v>42</v>
      </c>
      <c r="O1151">
        <f t="shared" si="102"/>
        <v>1</v>
      </c>
      <c r="P1151" t="str">
        <f t="shared" si="103"/>
        <v>Valid</v>
      </c>
      <c r="Q1151" t="str">
        <f>_xlfn.XLOOKUP(B1151,Customers!$A:$A,Customers!$C:$C,"Not Found")</f>
        <v>South</v>
      </c>
      <c r="R1151" t="str">
        <f t="shared" si="104"/>
        <v>West</v>
      </c>
      <c r="S1151" t="str">
        <f t="shared" si="105"/>
        <v>Critical Illness</v>
      </c>
      <c r="T1151" t="str">
        <f t="shared" si="106"/>
        <v>Within SLA</v>
      </c>
      <c r="U1151">
        <f t="shared" si="107"/>
        <v>0</v>
      </c>
    </row>
    <row r="1152" spans="1:21" x14ac:dyDescent="0.3">
      <c r="A1152" t="s">
        <v>3009</v>
      </c>
      <c r="B1152" t="s">
        <v>3010</v>
      </c>
      <c r="C1152" t="s">
        <v>3011</v>
      </c>
      <c r="D1152" t="s">
        <v>216</v>
      </c>
      <c r="E1152" t="s">
        <v>18</v>
      </c>
      <c r="F1152">
        <v>28178.19</v>
      </c>
      <c r="G1152" s="1">
        <v>45853</v>
      </c>
      <c r="H1152" s="1">
        <v>45873</v>
      </c>
      <c r="I1152" t="s">
        <v>19</v>
      </c>
      <c r="J1152">
        <v>20</v>
      </c>
      <c r="K1152">
        <v>15</v>
      </c>
      <c r="L1152" t="s">
        <v>548</v>
      </c>
      <c r="M1152" t="s">
        <v>55</v>
      </c>
      <c r="N1152" t="s">
        <v>42</v>
      </c>
      <c r="O1152">
        <f t="shared" si="102"/>
        <v>1</v>
      </c>
      <c r="P1152" t="str">
        <f t="shared" si="103"/>
        <v>Valid</v>
      </c>
      <c r="Q1152" t="str">
        <f>_xlfn.XLOOKUP(B1152,Customers!$A:$A,Customers!$C:$C,"Not Found")</f>
        <v>Central</v>
      </c>
      <c r="R1152" t="str">
        <f t="shared" si="104"/>
        <v>South</v>
      </c>
      <c r="S1152" t="str">
        <f t="shared" si="105"/>
        <v>Outpatient</v>
      </c>
      <c r="T1152" t="str">
        <f t="shared" si="106"/>
        <v>SLA Breach</v>
      </c>
      <c r="U1152">
        <f t="shared" si="107"/>
        <v>5</v>
      </c>
    </row>
    <row r="1153" spans="1:21" x14ac:dyDescent="0.3">
      <c r="A1153" t="s">
        <v>3012</v>
      </c>
      <c r="B1153" t="s">
        <v>3013</v>
      </c>
      <c r="C1153" t="s">
        <v>3014</v>
      </c>
      <c r="D1153" t="s">
        <v>17</v>
      </c>
      <c r="E1153" t="s">
        <v>18</v>
      </c>
      <c r="F1153">
        <v>85160.8</v>
      </c>
      <c r="G1153" s="1">
        <v>45920</v>
      </c>
      <c r="H1153" s="1">
        <v>45928</v>
      </c>
      <c r="I1153" t="s">
        <v>47</v>
      </c>
      <c r="J1153">
        <v>8</v>
      </c>
      <c r="K1153">
        <v>10</v>
      </c>
      <c r="L1153" t="s">
        <v>325</v>
      </c>
      <c r="M1153" t="s">
        <v>21</v>
      </c>
      <c r="N1153" t="s">
        <v>22</v>
      </c>
      <c r="O1153">
        <f t="shared" si="102"/>
        <v>1</v>
      </c>
      <c r="P1153" t="str">
        <f t="shared" si="103"/>
        <v>Valid</v>
      </c>
      <c r="Q1153" t="str">
        <f>_xlfn.XLOOKUP(B1153,Customers!$A:$A,Customers!$C:$C,"Not Found")</f>
        <v>North</v>
      </c>
      <c r="R1153" t="str">
        <f t="shared" si="104"/>
        <v>South</v>
      </c>
      <c r="S1153" t="str">
        <f t="shared" si="105"/>
        <v>Accident</v>
      </c>
      <c r="T1153" t="str">
        <f t="shared" si="106"/>
        <v>Within SLA</v>
      </c>
      <c r="U1153">
        <f t="shared" si="107"/>
        <v>0</v>
      </c>
    </row>
    <row r="1154" spans="1:21" x14ac:dyDescent="0.3">
      <c r="A1154" t="s">
        <v>3015</v>
      </c>
      <c r="B1154" t="s">
        <v>3016</v>
      </c>
      <c r="C1154" t="s">
        <v>3017</v>
      </c>
      <c r="D1154" t="s">
        <v>46</v>
      </c>
      <c r="E1154" t="s">
        <v>27</v>
      </c>
      <c r="F1154">
        <v>65979.61</v>
      </c>
      <c r="G1154" s="1">
        <v>45767</v>
      </c>
      <c r="H1154" s="1">
        <v>45776</v>
      </c>
      <c r="I1154" t="s">
        <v>19</v>
      </c>
      <c r="J1154">
        <v>9</v>
      </c>
      <c r="K1154">
        <v>10</v>
      </c>
      <c r="L1154" t="s">
        <v>155</v>
      </c>
      <c r="M1154" t="s">
        <v>21</v>
      </c>
      <c r="N1154" t="s">
        <v>30</v>
      </c>
      <c r="O1154">
        <f t="shared" ref="O1154:O1217" si="108">COUNTIF($A:$A,A1154)</f>
        <v>1</v>
      </c>
      <c r="P1154" t="str">
        <f t="shared" ref="P1154:P1217" si="109">IF(F1154="","Missing Amount","Valid")</f>
        <v>Valid</v>
      </c>
      <c r="Q1154" t="str">
        <f>_xlfn.XLOOKUP(B1154,Customers!$A:$A,Customers!$C:$C,"Not Found")</f>
        <v>North</v>
      </c>
      <c r="R1154" t="str">
        <f t="shared" ref="R1154:R1217" si="110">IF(E1154="",Q1154,E1154)</f>
        <v>West</v>
      </c>
      <c r="S1154" t="str">
        <f t="shared" ref="S1154:S1217" si="111">IF(D1154="Hospitalisation","Hospitalization",IF(D1154="Medical Emerg.","Medical Emergency",IF(D1154="Property dmg","Property Damage",IF(D1154="Vehicle dmg","Vehicle Damage",D1154))))</f>
        <v>Theft</v>
      </c>
      <c r="T1154" t="str">
        <f t="shared" ref="T1154:T1217" si="112">IF(J1154&gt;K1154,"SLA Breach","Within SLA")</f>
        <v>Within SLA</v>
      </c>
      <c r="U1154">
        <f t="shared" ref="U1154:U1217" si="113">IF(J1154&gt;K1154,J1154-K1154,0)</f>
        <v>0</v>
      </c>
    </row>
    <row r="1155" spans="1:21" x14ac:dyDescent="0.3">
      <c r="A1155" t="s">
        <v>3018</v>
      </c>
      <c r="B1155" t="s">
        <v>518</v>
      </c>
      <c r="C1155" t="s">
        <v>3019</v>
      </c>
      <c r="D1155" t="s">
        <v>111</v>
      </c>
      <c r="E1155" t="s">
        <v>27</v>
      </c>
      <c r="F1155">
        <v>92768.43</v>
      </c>
      <c r="G1155" s="1">
        <v>45670</v>
      </c>
      <c r="H1155" s="1">
        <v>45680</v>
      </c>
      <c r="I1155" t="s">
        <v>19</v>
      </c>
      <c r="J1155">
        <v>10</v>
      </c>
      <c r="K1155">
        <v>12</v>
      </c>
      <c r="L1155" t="s">
        <v>630</v>
      </c>
      <c r="M1155" t="s">
        <v>49</v>
      </c>
      <c r="N1155" t="s">
        <v>30</v>
      </c>
      <c r="O1155">
        <f t="shared" si="108"/>
        <v>1</v>
      </c>
      <c r="P1155" t="str">
        <f t="shared" si="109"/>
        <v>Valid</v>
      </c>
      <c r="Q1155" t="str">
        <f>_xlfn.XLOOKUP(B1155,Customers!$A:$A,Customers!$C:$C,"Not Found")</f>
        <v>West</v>
      </c>
      <c r="R1155" t="str">
        <f t="shared" si="110"/>
        <v>West</v>
      </c>
      <c r="S1155" t="str">
        <f t="shared" si="111"/>
        <v>Fire</v>
      </c>
      <c r="T1155" t="str">
        <f t="shared" si="112"/>
        <v>Within SLA</v>
      </c>
      <c r="U1155">
        <f t="shared" si="113"/>
        <v>0</v>
      </c>
    </row>
    <row r="1156" spans="1:21" x14ac:dyDescent="0.3">
      <c r="A1156" t="s">
        <v>3020</v>
      </c>
      <c r="B1156" t="s">
        <v>3021</v>
      </c>
      <c r="C1156" t="s">
        <v>3022</v>
      </c>
      <c r="D1156" t="s">
        <v>46</v>
      </c>
      <c r="E1156" t="s">
        <v>27</v>
      </c>
      <c r="F1156">
        <v>13738.09</v>
      </c>
      <c r="G1156" s="1">
        <v>45967</v>
      </c>
      <c r="H1156" s="1">
        <v>45978</v>
      </c>
      <c r="I1156" t="s">
        <v>19</v>
      </c>
      <c r="J1156">
        <v>11</v>
      </c>
      <c r="K1156">
        <v>10</v>
      </c>
      <c r="L1156" t="s">
        <v>353</v>
      </c>
      <c r="M1156" t="s">
        <v>21</v>
      </c>
      <c r="N1156" t="s">
        <v>30</v>
      </c>
      <c r="O1156">
        <f t="shared" si="108"/>
        <v>1</v>
      </c>
      <c r="P1156" t="str">
        <f t="shared" si="109"/>
        <v>Valid</v>
      </c>
      <c r="Q1156" t="str">
        <f>_xlfn.XLOOKUP(B1156,Customers!$A:$A,Customers!$C:$C,"Not Found")</f>
        <v>North</v>
      </c>
      <c r="R1156" t="str">
        <f t="shared" si="110"/>
        <v>West</v>
      </c>
      <c r="S1156" t="str">
        <f t="shared" si="111"/>
        <v>Theft</v>
      </c>
      <c r="T1156" t="str">
        <f t="shared" si="112"/>
        <v>SLA Breach</v>
      </c>
      <c r="U1156">
        <f t="shared" si="113"/>
        <v>1</v>
      </c>
    </row>
    <row r="1157" spans="1:21" x14ac:dyDescent="0.3">
      <c r="A1157" t="s">
        <v>3023</v>
      </c>
      <c r="B1157" t="s">
        <v>2526</v>
      </c>
      <c r="C1157" t="s">
        <v>2527</v>
      </c>
      <c r="D1157" t="s">
        <v>26</v>
      </c>
      <c r="E1157" t="s">
        <v>173</v>
      </c>
      <c r="F1157">
        <v>101410.42</v>
      </c>
      <c r="G1157" s="1">
        <v>45939</v>
      </c>
      <c r="I1157" t="s">
        <v>40</v>
      </c>
      <c r="J1157">
        <v>23</v>
      </c>
      <c r="K1157">
        <v>20</v>
      </c>
      <c r="L1157" t="s">
        <v>98</v>
      </c>
      <c r="M1157" t="s">
        <v>29</v>
      </c>
      <c r="N1157" t="s">
        <v>42</v>
      </c>
      <c r="O1157">
        <f t="shared" si="108"/>
        <v>1</v>
      </c>
      <c r="P1157" t="str">
        <f t="shared" si="109"/>
        <v>Valid</v>
      </c>
      <c r="Q1157" t="str">
        <f>_xlfn.XLOOKUP(B1157,Customers!$A:$A,Customers!$C:$C,"Not Found")</f>
        <v>East</v>
      </c>
      <c r="R1157" t="str">
        <f t="shared" si="110"/>
        <v>Central</v>
      </c>
      <c r="S1157" t="str">
        <f t="shared" si="111"/>
        <v>Disability</v>
      </c>
      <c r="T1157" t="str">
        <f t="shared" si="112"/>
        <v>SLA Breach</v>
      </c>
      <c r="U1157">
        <f t="shared" si="113"/>
        <v>3</v>
      </c>
    </row>
    <row r="1158" spans="1:21" x14ac:dyDescent="0.3">
      <c r="A1158" t="s">
        <v>3024</v>
      </c>
      <c r="B1158" t="s">
        <v>3025</v>
      </c>
      <c r="C1158" t="s">
        <v>3026</v>
      </c>
      <c r="D1158" t="s">
        <v>59</v>
      </c>
      <c r="E1158" t="s">
        <v>39</v>
      </c>
      <c r="F1158">
        <v>98536.84</v>
      </c>
      <c r="G1158" s="1">
        <v>45894</v>
      </c>
      <c r="H1158" s="1">
        <v>45917</v>
      </c>
      <c r="I1158" t="s">
        <v>19</v>
      </c>
      <c r="J1158">
        <v>23</v>
      </c>
      <c r="K1158">
        <v>15</v>
      </c>
      <c r="L1158" t="s">
        <v>35</v>
      </c>
      <c r="M1158" t="s">
        <v>55</v>
      </c>
      <c r="N1158" t="s">
        <v>42</v>
      </c>
      <c r="O1158">
        <f t="shared" si="108"/>
        <v>1</v>
      </c>
      <c r="P1158" t="str">
        <f t="shared" si="109"/>
        <v>Valid</v>
      </c>
      <c r="Q1158" t="str">
        <f>_xlfn.XLOOKUP(B1158,Customers!$A:$A,Customers!$C:$C,"Not Found")</f>
        <v>South</v>
      </c>
      <c r="R1158" t="str">
        <f t="shared" si="110"/>
        <v>North</v>
      </c>
      <c r="S1158" t="str">
        <f t="shared" si="111"/>
        <v>Critical Illness</v>
      </c>
      <c r="T1158" t="str">
        <f t="shared" si="112"/>
        <v>SLA Breach</v>
      </c>
      <c r="U1158">
        <f t="shared" si="113"/>
        <v>8</v>
      </c>
    </row>
    <row r="1159" spans="1:21" x14ac:dyDescent="0.3">
      <c r="A1159" t="s">
        <v>3027</v>
      </c>
      <c r="B1159" t="s">
        <v>3028</v>
      </c>
      <c r="C1159" t="s">
        <v>3029</v>
      </c>
      <c r="D1159" t="s">
        <v>92</v>
      </c>
      <c r="E1159" t="s">
        <v>74</v>
      </c>
      <c r="F1159">
        <v>37749.74</v>
      </c>
      <c r="G1159" s="1">
        <v>45908</v>
      </c>
      <c r="H1159" s="1">
        <v>45939</v>
      </c>
      <c r="I1159" t="s">
        <v>19</v>
      </c>
      <c r="J1159">
        <v>31</v>
      </c>
      <c r="K1159">
        <v>7</v>
      </c>
      <c r="L1159" t="s">
        <v>223</v>
      </c>
      <c r="M1159" t="s">
        <v>94</v>
      </c>
      <c r="N1159" t="s">
        <v>88</v>
      </c>
      <c r="O1159">
        <f t="shared" si="108"/>
        <v>1</v>
      </c>
      <c r="P1159" t="str">
        <f t="shared" si="109"/>
        <v>Valid</v>
      </c>
      <c r="Q1159" t="str">
        <f>_xlfn.XLOOKUP(B1159,Customers!$A:$A,Customers!$C:$C,"Not Found")</f>
        <v>South</v>
      </c>
      <c r="R1159" t="str">
        <f t="shared" si="110"/>
        <v>East</v>
      </c>
      <c r="S1159" t="str">
        <f t="shared" si="111"/>
        <v>Baggage Loss</v>
      </c>
      <c r="T1159" t="str">
        <f t="shared" si="112"/>
        <v>SLA Breach</v>
      </c>
      <c r="U1159">
        <f t="shared" si="113"/>
        <v>24</v>
      </c>
    </row>
    <row r="1160" spans="1:21" x14ac:dyDescent="0.3">
      <c r="A1160" t="s">
        <v>3030</v>
      </c>
      <c r="B1160" t="s">
        <v>250</v>
      </c>
      <c r="C1160" t="s">
        <v>1473</v>
      </c>
      <c r="D1160" t="s">
        <v>111</v>
      </c>
      <c r="E1160" t="s">
        <v>18</v>
      </c>
      <c r="F1160">
        <v>143532.17000000001</v>
      </c>
      <c r="G1160" s="1">
        <v>45758</v>
      </c>
      <c r="H1160" s="1">
        <v>45760</v>
      </c>
      <c r="I1160" t="s">
        <v>19</v>
      </c>
      <c r="J1160">
        <v>2</v>
      </c>
      <c r="K1160">
        <v>12</v>
      </c>
      <c r="L1160" t="s">
        <v>296</v>
      </c>
      <c r="M1160" t="s">
        <v>49</v>
      </c>
      <c r="N1160" t="s">
        <v>22</v>
      </c>
      <c r="O1160">
        <f t="shared" si="108"/>
        <v>1</v>
      </c>
      <c r="P1160" t="str">
        <f t="shared" si="109"/>
        <v>Valid</v>
      </c>
      <c r="Q1160" t="str">
        <f>_xlfn.XLOOKUP(B1160,Customers!$A:$A,Customers!$C:$C,"Not Found")</f>
        <v>North</v>
      </c>
      <c r="R1160" t="str">
        <f t="shared" si="110"/>
        <v>South</v>
      </c>
      <c r="S1160" t="str">
        <f t="shared" si="111"/>
        <v>Fire</v>
      </c>
      <c r="T1160" t="str">
        <f t="shared" si="112"/>
        <v>Within SLA</v>
      </c>
      <c r="U1160">
        <f t="shared" si="113"/>
        <v>0</v>
      </c>
    </row>
    <row r="1161" spans="1:21" x14ac:dyDescent="0.3">
      <c r="A1161" t="s">
        <v>3031</v>
      </c>
      <c r="B1161" t="s">
        <v>3032</v>
      </c>
      <c r="C1161" t="s">
        <v>3033</v>
      </c>
      <c r="D1161" t="s">
        <v>46</v>
      </c>
      <c r="E1161" t="s">
        <v>27</v>
      </c>
      <c r="F1161">
        <v>64695.199999999997</v>
      </c>
      <c r="G1161" s="1">
        <v>45923</v>
      </c>
      <c r="H1161" s="1">
        <v>45930</v>
      </c>
      <c r="I1161" t="s">
        <v>19</v>
      </c>
      <c r="J1161">
        <v>7</v>
      </c>
      <c r="K1161">
        <v>10</v>
      </c>
      <c r="L1161" t="s">
        <v>70</v>
      </c>
      <c r="M1161" t="s">
        <v>21</v>
      </c>
      <c r="N1161" t="s">
        <v>30</v>
      </c>
      <c r="O1161">
        <f t="shared" si="108"/>
        <v>1</v>
      </c>
      <c r="P1161" t="str">
        <f t="shared" si="109"/>
        <v>Valid</v>
      </c>
      <c r="Q1161" t="str">
        <f>_xlfn.XLOOKUP(B1161,Customers!$A:$A,Customers!$C:$C,"Not Found")</f>
        <v>South</v>
      </c>
      <c r="R1161" t="str">
        <f t="shared" si="110"/>
        <v>West</v>
      </c>
      <c r="S1161" t="str">
        <f t="shared" si="111"/>
        <v>Theft</v>
      </c>
      <c r="T1161" t="str">
        <f t="shared" si="112"/>
        <v>Within SLA</v>
      </c>
      <c r="U1161">
        <f t="shared" si="113"/>
        <v>0</v>
      </c>
    </row>
    <row r="1162" spans="1:21" x14ac:dyDescent="0.3">
      <c r="A1162" t="s">
        <v>3034</v>
      </c>
      <c r="B1162" t="s">
        <v>2185</v>
      </c>
      <c r="C1162" t="s">
        <v>3035</v>
      </c>
      <c r="D1162" t="s">
        <v>34</v>
      </c>
      <c r="E1162" t="s">
        <v>39</v>
      </c>
      <c r="F1162">
        <v>137649.75</v>
      </c>
      <c r="G1162" s="1">
        <v>45990</v>
      </c>
      <c r="H1162" s="1">
        <v>45997</v>
      </c>
      <c r="I1162" t="s">
        <v>19</v>
      </c>
      <c r="J1162">
        <v>7</v>
      </c>
      <c r="K1162">
        <v>20</v>
      </c>
      <c r="L1162" t="s">
        <v>98</v>
      </c>
      <c r="M1162" t="s">
        <v>29</v>
      </c>
      <c r="N1162" t="s">
        <v>22</v>
      </c>
      <c r="O1162">
        <f t="shared" si="108"/>
        <v>1</v>
      </c>
      <c r="P1162" t="str">
        <f t="shared" si="109"/>
        <v>Valid</v>
      </c>
      <c r="Q1162" t="str">
        <f>_xlfn.XLOOKUP(B1162,Customers!$A:$A,Customers!$C:$C,"Not Found")</f>
        <v>West</v>
      </c>
      <c r="R1162" t="str">
        <f t="shared" si="110"/>
        <v>North</v>
      </c>
      <c r="S1162" t="str">
        <f t="shared" si="111"/>
        <v>Death Benefit</v>
      </c>
      <c r="T1162" t="str">
        <f t="shared" si="112"/>
        <v>Within SLA</v>
      </c>
      <c r="U1162">
        <f t="shared" si="113"/>
        <v>0</v>
      </c>
    </row>
    <row r="1163" spans="1:21" x14ac:dyDescent="0.3">
      <c r="A1163" t="s">
        <v>3036</v>
      </c>
      <c r="B1163" t="s">
        <v>2651</v>
      </c>
      <c r="C1163" t="s">
        <v>3037</v>
      </c>
      <c r="D1163" t="s">
        <v>116</v>
      </c>
      <c r="E1163" t="s">
        <v>39</v>
      </c>
      <c r="F1163">
        <v>15378.48</v>
      </c>
      <c r="G1163" s="1">
        <v>45757</v>
      </c>
      <c r="H1163" s="1">
        <v>45758</v>
      </c>
      <c r="I1163" t="s">
        <v>19</v>
      </c>
      <c r="J1163">
        <v>1</v>
      </c>
      <c r="K1163">
        <v>7</v>
      </c>
      <c r="L1163" t="s">
        <v>349</v>
      </c>
      <c r="M1163" t="s">
        <v>94</v>
      </c>
      <c r="N1163" t="s">
        <v>22</v>
      </c>
      <c r="O1163">
        <f t="shared" si="108"/>
        <v>1</v>
      </c>
      <c r="P1163" t="str">
        <f t="shared" si="109"/>
        <v>Valid</v>
      </c>
      <c r="Q1163" t="str">
        <f>_xlfn.XLOOKUP(B1163,Customers!$A:$A,Customers!$C:$C,"Not Found")</f>
        <v>Central</v>
      </c>
      <c r="R1163" t="str">
        <f t="shared" si="110"/>
        <v>North</v>
      </c>
      <c r="S1163" t="str">
        <f t="shared" si="111"/>
        <v>Medical Emergency</v>
      </c>
      <c r="T1163" t="str">
        <f t="shared" si="112"/>
        <v>Within SLA</v>
      </c>
      <c r="U1163">
        <f t="shared" si="113"/>
        <v>0</v>
      </c>
    </row>
    <row r="1164" spans="1:21" x14ac:dyDescent="0.3">
      <c r="A1164" t="s">
        <v>3038</v>
      </c>
      <c r="B1164" t="s">
        <v>1975</v>
      </c>
      <c r="C1164" t="s">
        <v>1976</v>
      </c>
      <c r="D1164" t="s">
        <v>154</v>
      </c>
      <c r="E1164" t="s">
        <v>27</v>
      </c>
      <c r="F1164">
        <v>16501.419999999998</v>
      </c>
      <c r="G1164" s="1">
        <v>45815</v>
      </c>
      <c r="H1164" s="1">
        <v>45825</v>
      </c>
      <c r="I1164" t="s">
        <v>19</v>
      </c>
      <c r="J1164">
        <v>10</v>
      </c>
      <c r="K1164">
        <v>10</v>
      </c>
      <c r="L1164" t="s">
        <v>491</v>
      </c>
      <c r="M1164" t="s">
        <v>21</v>
      </c>
      <c r="N1164" t="s">
        <v>30</v>
      </c>
      <c r="O1164">
        <f t="shared" si="108"/>
        <v>1</v>
      </c>
      <c r="P1164" t="str">
        <f t="shared" si="109"/>
        <v>Valid</v>
      </c>
      <c r="Q1164" t="str">
        <f>_xlfn.XLOOKUP(B1164,Customers!$A:$A,Customers!$C:$C,"Not Found")</f>
        <v>East</v>
      </c>
      <c r="R1164" t="str">
        <f t="shared" si="110"/>
        <v>West</v>
      </c>
      <c r="S1164" t="str">
        <f t="shared" si="111"/>
        <v>Vehicle Damage</v>
      </c>
      <c r="T1164" t="str">
        <f t="shared" si="112"/>
        <v>Within SLA</v>
      </c>
      <c r="U1164">
        <f t="shared" si="113"/>
        <v>0</v>
      </c>
    </row>
    <row r="1165" spans="1:21" x14ac:dyDescent="0.3">
      <c r="A1165" t="s">
        <v>3039</v>
      </c>
      <c r="B1165" t="s">
        <v>3040</v>
      </c>
      <c r="C1165" t="s">
        <v>3041</v>
      </c>
      <c r="D1165" t="s">
        <v>26</v>
      </c>
      <c r="E1165" t="s">
        <v>18</v>
      </c>
      <c r="F1165">
        <v>325311.71999999997</v>
      </c>
      <c r="G1165" s="1">
        <v>45941</v>
      </c>
      <c r="H1165" s="1">
        <v>45952</v>
      </c>
      <c r="I1165" t="s">
        <v>19</v>
      </c>
      <c r="J1165">
        <v>11</v>
      </c>
      <c r="K1165">
        <v>20</v>
      </c>
      <c r="L1165" t="s">
        <v>79</v>
      </c>
      <c r="M1165" t="s">
        <v>29</v>
      </c>
      <c r="N1165" t="s">
        <v>30</v>
      </c>
      <c r="O1165">
        <f t="shared" si="108"/>
        <v>1</v>
      </c>
      <c r="P1165" t="str">
        <f t="shared" si="109"/>
        <v>Valid</v>
      </c>
      <c r="Q1165" t="str">
        <f>_xlfn.XLOOKUP(B1165,Customers!$A:$A,Customers!$C:$C,"Not Found")</f>
        <v>Central</v>
      </c>
      <c r="R1165" t="str">
        <f t="shared" si="110"/>
        <v>South</v>
      </c>
      <c r="S1165" t="str">
        <f t="shared" si="111"/>
        <v>Disability</v>
      </c>
      <c r="T1165" t="str">
        <f t="shared" si="112"/>
        <v>Within SLA</v>
      </c>
      <c r="U1165">
        <f t="shared" si="113"/>
        <v>0</v>
      </c>
    </row>
    <row r="1166" spans="1:21" x14ac:dyDescent="0.3">
      <c r="A1166" t="s">
        <v>3042</v>
      </c>
      <c r="B1166" t="s">
        <v>3043</v>
      </c>
      <c r="C1166" t="s">
        <v>3044</v>
      </c>
      <c r="D1166" t="s">
        <v>17</v>
      </c>
      <c r="E1166" t="s">
        <v>27</v>
      </c>
      <c r="F1166">
        <v>224321.18</v>
      </c>
      <c r="G1166" s="1">
        <v>45731</v>
      </c>
      <c r="I1166" t="s">
        <v>64</v>
      </c>
      <c r="J1166">
        <v>22</v>
      </c>
      <c r="K1166">
        <v>10</v>
      </c>
      <c r="L1166" t="s">
        <v>183</v>
      </c>
      <c r="M1166" t="s">
        <v>21</v>
      </c>
      <c r="N1166" t="s">
        <v>88</v>
      </c>
      <c r="O1166">
        <f t="shared" si="108"/>
        <v>1</v>
      </c>
      <c r="P1166" t="str">
        <f t="shared" si="109"/>
        <v>Valid</v>
      </c>
      <c r="Q1166" t="str">
        <f>_xlfn.XLOOKUP(B1166,Customers!$A:$A,Customers!$C:$C,"Not Found")</f>
        <v>Central</v>
      </c>
      <c r="R1166" t="str">
        <f t="shared" si="110"/>
        <v>West</v>
      </c>
      <c r="S1166" t="str">
        <f t="shared" si="111"/>
        <v>Accident</v>
      </c>
      <c r="T1166" t="str">
        <f t="shared" si="112"/>
        <v>SLA Breach</v>
      </c>
      <c r="U1166">
        <f t="shared" si="113"/>
        <v>12</v>
      </c>
    </row>
    <row r="1167" spans="1:21" x14ac:dyDescent="0.3">
      <c r="A1167" t="s">
        <v>3045</v>
      </c>
      <c r="B1167" t="s">
        <v>3046</v>
      </c>
      <c r="C1167" t="s">
        <v>3047</v>
      </c>
      <c r="D1167" t="s">
        <v>46</v>
      </c>
      <c r="E1167" t="s">
        <v>173</v>
      </c>
      <c r="F1167">
        <v>103621.75</v>
      </c>
      <c r="G1167" s="1">
        <v>45888</v>
      </c>
      <c r="H1167" s="1">
        <v>45909</v>
      </c>
      <c r="I1167" t="s">
        <v>19</v>
      </c>
      <c r="J1167">
        <v>21</v>
      </c>
      <c r="K1167">
        <v>12</v>
      </c>
      <c r="L1167" t="s">
        <v>83</v>
      </c>
      <c r="M1167" t="s">
        <v>49</v>
      </c>
      <c r="N1167" t="s">
        <v>30</v>
      </c>
      <c r="O1167">
        <f t="shared" si="108"/>
        <v>1</v>
      </c>
      <c r="P1167" t="str">
        <f t="shared" si="109"/>
        <v>Valid</v>
      </c>
      <c r="Q1167" t="str">
        <f>_xlfn.XLOOKUP(B1167,Customers!$A:$A,Customers!$C:$C,"Not Found")</f>
        <v>North</v>
      </c>
      <c r="R1167" t="str">
        <f t="shared" si="110"/>
        <v>Central</v>
      </c>
      <c r="S1167" t="str">
        <f t="shared" si="111"/>
        <v>Theft</v>
      </c>
      <c r="T1167" t="str">
        <f t="shared" si="112"/>
        <v>SLA Breach</v>
      </c>
      <c r="U1167">
        <f t="shared" si="113"/>
        <v>9</v>
      </c>
    </row>
    <row r="1168" spans="1:21" x14ac:dyDescent="0.3">
      <c r="A1168" t="s">
        <v>3048</v>
      </c>
      <c r="B1168" t="s">
        <v>1607</v>
      </c>
      <c r="C1168" t="s">
        <v>3049</v>
      </c>
      <c r="D1168" t="s">
        <v>102</v>
      </c>
      <c r="E1168" t="s">
        <v>74</v>
      </c>
      <c r="F1168">
        <v>183026.66</v>
      </c>
      <c r="G1168" s="1">
        <v>45667</v>
      </c>
      <c r="H1168" s="1">
        <v>45687</v>
      </c>
      <c r="I1168" t="s">
        <v>19</v>
      </c>
      <c r="J1168">
        <v>20</v>
      </c>
      <c r="K1168">
        <v>20</v>
      </c>
      <c r="L1168" t="s">
        <v>183</v>
      </c>
      <c r="M1168" t="s">
        <v>29</v>
      </c>
      <c r="N1168" t="s">
        <v>30</v>
      </c>
      <c r="O1168">
        <f t="shared" si="108"/>
        <v>1</v>
      </c>
      <c r="P1168" t="str">
        <f t="shared" si="109"/>
        <v>Valid</v>
      </c>
      <c r="Q1168" t="str">
        <f>_xlfn.XLOOKUP(B1168,Customers!$A:$A,Customers!$C:$C,"Not Found")</f>
        <v>South</v>
      </c>
      <c r="R1168" t="str">
        <f t="shared" si="110"/>
        <v>East</v>
      </c>
      <c r="S1168" t="str">
        <f t="shared" si="111"/>
        <v>Maturity</v>
      </c>
      <c r="T1168" t="str">
        <f t="shared" si="112"/>
        <v>Within SLA</v>
      </c>
      <c r="U1168">
        <f t="shared" si="113"/>
        <v>0</v>
      </c>
    </row>
    <row r="1169" spans="1:21" x14ac:dyDescent="0.3">
      <c r="A1169" t="s">
        <v>3050</v>
      </c>
      <c r="B1169" t="s">
        <v>3051</v>
      </c>
      <c r="C1169" t="s">
        <v>3052</v>
      </c>
      <c r="D1169" t="s">
        <v>182</v>
      </c>
      <c r="E1169" t="s">
        <v>74</v>
      </c>
      <c r="F1169">
        <v>30503.72</v>
      </c>
      <c r="G1169" s="1">
        <v>45981</v>
      </c>
      <c r="H1169" s="1">
        <v>45993</v>
      </c>
      <c r="I1169" t="s">
        <v>19</v>
      </c>
      <c r="J1169">
        <v>12</v>
      </c>
      <c r="K1169">
        <v>7</v>
      </c>
      <c r="L1169" t="s">
        <v>166</v>
      </c>
      <c r="M1169" t="s">
        <v>94</v>
      </c>
      <c r="N1169" t="s">
        <v>30</v>
      </c>
      <c r="O1169">
        <f t="shared" si="108"/>
        <v>1</v>
      </c>
      <c r="P1169" t="str">
        <f t="shared" si="109"/>
        <v>Valid</v>
      </c>
      <c r="Q1169" t="str">
        <f>_xlfn.XLOOKUP(B1169,Customers!$A:$A,Customers!$C:$C,"Not Found")</f>
        <v>East</v>
      </c>
      <c r="R1169" t="str">
        <f t="shared" si="110"/>
        <v>East</v>
      </c>
      <c r="S1169" t="str">
        <f t="shared" si="111"/>
        <v>Trip Cancellation</v>
      </c>
      <c r="T1169" t="str">
        <f t="shared" si="112"/>
        <v>SLA Breach</v>
      </c>
      <c r="U1169">
        <f t="shared" si="113"/>
        <v>5</v>
      </c>
    </row>
    <row r="1170" spans="1:21" x14ac:dyDescent="0.3">
      <c r="A1170" t="s">
        <v>3053</v>
      </c>
      <c r="B1170" t="s">
        <v>2288</v>
      </c>
      <c r="C1170" t="s">
        <v>2289</v>
      </c>
      <c r="D1170" t="s">
        <v>154</v>
      </c>
      <c r="E1170" t="s">
        <v>173</v>
      </c>
      <c r="F1170">
        <v>59513.23</v>
      </c>
      <c r="G1170" s="1">
        <v>45681</v>
      </c>
      <c r="I1170" t="s">
        <v>40</v>
      </c>
      <c r="J1170">
        <v>13</v>
      </c>
      <c r="K1170">
        <v>10</v>
      </c>
      <c r="L1170" t="s">
        <v>787</v>
      </c>
      <c r="M1170" t="s">
        <v>21</v>
      </c>
      <c r="N1170" t="s">
        <v>42</v>
      </c>
      <c r="O1170">
        <f t="shared" si="108"/>
        <v>1</v>
      </c>
      <c r="P1170" t="str">
        <f t="shared" si="109"/>
        <v>Valid</v>
      </c>
      <c r="Q1170" t="str">
        <f>_xlfn.XLOOKUP(B1170,Customers!$A:$A,Customers!$C:$C,"Not Found")</f>
        <v>East</v>
      </c>
      <c r="R1170" t="str">
        <f t="shared" si="110"/>
        <v>Central</v>
      </c>
      <c r="S1170" t="str">
        <f t="shared" si="111"/>
        <v>Vehicle Damage</v>
      </c>
      <c r="T1170" t="str">
        <f t="shared" si="112"/>
        <v>SLA Breach</v>
      </c>
      <c r="U1170">
        <f t="shared" si="113"/>
        <v>3</v>
      </c>
    </row>
    <row r="1171" spans="1:21" x14ac:dyDescent="0.3">
      <c r="A1171" t="s">
        <v>3054</v>
      </c>
      <c r="B1171" t="s">
        <v>1887</v>
      </c>
      <c r="C1171" t="s">
        <v>1888</v>
      </c>
      <c r="D1171" t="s">
        <v>111</v>
      </c>
      <c r="E1171" t="s">
        <v>27</v>
      </c>
      <c r="F1171">
        <v>35583.629999999997</v>
      </c>
      <c r="G1171" s="1">
        <v>45664</v>
      </c>
      <c r="H1171" s="1">
        <v>45670</v>
      </c>
      <c r="I1171" t="s">
        <v>19</v>
      </c>
      <c r="J1171">
        <v>6</v>
      </c>
      <c r="K1171">
        <v>12</v>
      </c>
      <c r="L1171" t="s">
        <v>864</v>
      </c>
      <c r="M1171" t="s">
        <v>49</v>
      </c>
      <c r="N1171" t="s">
        <v>22</v>
      </c>
      <c r="O1171">
        <f t="shared" si="108"/>
        <v>1</v>
      </c>
      <c r="P1171" t="str">
        <f t="shared" si="109"/>
        <v>Valid</v>
      </c>
      <c r="Q1171" t="str">
        <f>_xlfn.XLOOKUP(B1171,Customers!$A:$A,Customers!$C:$C,"Not Found")</f>
        <v>East</v>
      </c>
      <c r="R1171" t="str">
        <f t="shared" si="110"/>
        <v>West</v>
      </c>
      <c r="S1171" t="str">
        <f t="shared" si="111"/>
        <v>Fire</v>
      </c>
      <c r="T1171" t="str">
        <f t="shared" si="112"/>
        <v>Within SLA</v>
      </c>
      <c r="U1171">
        <f t="shared" si="113"/>
        <v>0</v>
      </c>
    </row>
    <row r="1172" spans="1:21" x14ac:dyDescent="0.3">
      <c r="A1172" t="s">
        <v>3055</v>
      </c>
      <c r="B1172" t="s">
        <v>1592</v>
      </c>
      <c r="C1172" t="s">
        <v>1593</v>
      </c>
      <c r="D1172" t="s">
        <v>102</v>
      </c>
      <c r="E1172" t="s">
        <v>39</v>
      </c>
      <c r="F1172">
        <v>353890.85</v>
      </c>
      <c r="G1172" s="1">
        <v>45797</v>
      </c>
      <c r="H1172" s="1">
        <v>45838</v>
      </c>
      <c r="I1172" t="s">
        <v>19</v>
      </c>
      <c r="J1172">
        <v>41</v>
      </c>
      <c r="K1172">
        <v>20</v>
      </c>
      <c r="L1172" t="s">
        <v>252</v>
      </c>
      <c r="M1172" t="s">
        <v>29</v>
      </c>
      <c r="N1172" t="s">
        <v>88</v>
      </c>
      <c r="O1172">
        <f t="shared" si="108"/>
        <v>1</v>
      </c>
      <c r="P1172" t="str">
        <f t="shared" si="109"/>
        <v>Valid</v>
      </c>
      <c r="Q1172" t="str">
        <f>_xlfn.XLOOKUP(B1172,Customers!$A:$A,Customers!$C:$C,"Not Found")</f>
        <v>South</v>
      </c>
      <c r="R1172" t="str">
        <f t="shared" si="110"/>
        <v>North</v>
      </c>
      <c r="S1172" t="str">
        <f t="shared" si="111"/>
        <v>Maturity</v>
      </c>
      <c r="T1172" t="str">
        <f t="shared" si="112"/>
        <v>SLA Breach</v>
      </c>
      <c r="U1172">
        <f t="shared" si="113"/>
        <v>21</v>
      </c>
    </row>
    <row r="1173" spans="1:21" x14ac:dyDescent="0.3">
      <c r="A1173" t="s">
        <v>3056</v>
      </c>
      <c r="B1173" t="s">
        <v>152</v>
      </c>
      <c r="C1173" t="s">
        <v>3057</v>
      </c>
      <c r="D1173" t="s">
        <v>17</v>
      </c>
      <c r="E1173" t="s">
        <v>27</v>
      </c>
      <c r="F1173">
        <v>60569.63</v>
      </c>
      <c r="G1173" s="1">
        <v>45922</v>
      </c>
      <c r="H1173" s="1">
        <v>45924</v>
      </c>
      <c r="I1173" t="s">
        <v>47</v>
      </c>
      <c r="J1173">
        <v>2</v>
      </c>
      <c r="K1173">
        <v>10</v>
      </c>
      <c r="L1173" t="s">
        <v>373</v>
      </c>
      <c r="M1173" t="s">
        <v>21</v>
      </c>
      <c r="N1173" t="s">
        <v>22</v>
      </c>
      <c r="O1173">
        <f t="shared" si="108"/>
        <v>1</v>
      </c>
      <c r="P1173" t="str">
        <f t="shared" si="109"/>
        <v>Valid</v>
      </c>
      <c r="Q1173" t="str">
        <f>_xlfn.XLOOKUP(B1173,Customers!$A:$A,Customers!$C:$C,"Not Found")</f>
        <v>East</v>
      </c>
      <c r="R1173" t="str">
        <f t="shared" si="110"/>
        <v>West</v>
      </c>
      <c r="S1173" t="str">
        <f t="shared" si="111"/>
        <v>Accident</v>
      </c>
      <c r="T1173" t="str">
        <f t="shared" si="112"/>
        <v>Within SLA</v>
      </c>
      <c r="U1173">
        <f t="shared" si="113"/>
        <v>0</v>
      </c>
    </row>
    <row r="1174" spans="1:21" x14ac:dyDescent="0.3">
      <c r="A1174" t="s">
        <v>3058</v>
      </c>
      <c r="B1174" t="s">
        <v>1978</v>
      </c>
      <c r="C1174" t="s">
        <v>1979</v>
      </c>
      <c r="D1174" t="s">
        <v>34</v>
      </c>
      <c r="E1174" t="s">
        <v>74</v>
      </c>
      <c r="F1174">
        <v>268515.51</v>
      </c>
      <c r="G1174" s="1">
        <v>45727</v>
      </c>
      <c r="H1174" s="1">
        <v>45747</v>
      </c>
      <c r="I1174" t="s">
        <v>19</v>
      </c>
      <c r="J1174">
        <v>20</v>
      </c>
      <c r="K1174">
        <v>20</v>
      </c>
      <c r="L1174" t="s">
        <v>117</v>
      </c>
      <c r="M1174" t="s">
        <v>29</v>
      </c>
      <c r="N1174" t="s">
        <v>30</v>
      </c>
      <c r="O1174">
        <f t="shared" si="108"/>
        <v>1</v>
      </c>
      <c r="P1174" t="str">
        <f t="shared" si="109"/>
        <v>Valid</v>
      </c>
      <c r="Q1174" t="str">
        <f>_xlfn.XLOOKUP(B1174,Customers!$A:$A,Customers!$C:$C,"Not Found")</f>
        <v>South</v>
      </c>
      <c r="R1174" t="str">
        <f t="shared" si="110"/>
        <v>East</v>
      </c>
      <c r="S1174" t="str">
        <f t="shared" si="111"/>
        <v>Death Benefit</v>
      </c>
      <c r="T1174" t="str">
        <f t="shared" si="112"/>
        <v>Within SLA</v>
      </c>
      <c r="U1174">
        <f t="shared" si="113"/>
        <v>0</v>
      </c>
    </row>
    <row r="1175" spans="1:21" x14ac:dyDescent="0.3">
      <c r="A1175" t="s">
        <v>3059</v>
      </c>
      <c r="B1175" t="s">
        <v>3060</v>
      </c>
      <c r="C1175" t="s">
        <v>3061</v>
      </c>
      <c r="D1175" t="s">
        <v>69</v>
      </c>
      <c r="E1175" t="s">
        <v>27</v>
      </c>
      <c r="F1175">
        <v>400563.15</v>
      </c>
      <c r="G1175" s="1">
        <v>45866</v>
      </c>
      <c r="H1175" s="1">
        <v>45894</v>
      </c>
      <c r="I1175" t="s">
        <v>47</v>
      </c>
      <c r="J1175">
        <v>28</v>
      </c>
      <c r="K1175">
        <v>12</v>
      </c>
      <c r="L1175" t="s">
        <v>501</v>
      </c>
      <c r="M1175" t="s">
        <v>49</v>
      </c>
      <c r="N1175" t="s">
        <v>88</v>
      </c>
      <c r="O1175">
        <f t="shared" si="108"/>
        <v>1</v>
      </c>
      <c r="P1175" t="str">
        <f t="shared" si="109"/>
        <v>Valid</v>
      </c>
      <c r="Q1175" t="str">
        <f>_xlfn.XLOOKUP(B1175,Customers!$A:$A,Customers!$C:$C,"Not Found")</f>
        <v>South</v>
      </c>
      <c r="R1175" t="str">
        <f t="shared" si="110"/>
        <v>West</v>
      </c>
      <c r="S1175" t="str">
        <f t="shared" si="111"/>
        <v>Property Damage</v>
      </c>
      <c r="T1175" t="str">
        <f t="shared" si="112"/>
        <v>SLA Breach</v>
      </c>
      <c r="U1175">
        <f t="shared" si="113"/>
        <v>16</v>
      </c>
    </row>
    <row r="1176" spans="1:21" x14ac:dyDescent="0.3">
      <c r="A1176" t="s">
        <v>3062</v>
      </c>
      <c r="B1176" t="s">
        <v>3060</v>
      </c>
      <c r="C1176" t="s">
        <v>3063</v>
      </c>
      <c r="D1176" t="s">
        <v>34</v>
      </c>
      <c r="E1176" t="s">
        <v>74</v>
      </c>
      <c r="F1176">
        <v>280887.63</v>
      </c>
      <c r="G1176" s="1">
        <v>45770</v>
      </c>
      <c r="H1176" s="1">
        <v>45788</v>
      </c>
      <c r="I1176" t="s">
        <v>19</v>
      </c>
      <c r="J1176">
        <v>18</v>
      </c>
      <c r="K1176">
        <v>20</v>
      </c>
      <c r="L1176" t="s">
        <v>140</v>
      </c>
      <c r="M1176" t="s">
        <v>29</v>
      </c>
      <c r="N1176" t="s">
        <v>30</v>
      </c>
      <c r="O1176">
        <f t="shared" si="108"/>
        <v>1</v>
      </c>
      <c r="P1176" t="str">
        <f t="shared" si="109"/>
        <v>Valid</v>
      </c>
      <c r="Q1176" t="str">
        <f>_xlfn.XLOOKUP(B1176,Customers!$A:$A,Customers!$C:$C,"Not Found")</f>
        <v>South</v>
      </c>
      <c r="R1176" t="str">
        <f t="shared" si="110"/>
        <v>East</v>
      </c>
      <c r="S1176" t="str">
        <f t="shared" si="111"/>
        <v>Death Benefit</v>
      </c>
      <c r="T1176" t="str">
        <f t="shared" si="112"/>
        <v>Within SLA</v>
      </c>
      <c r="U1176">
        <f t="shared" si="113"/>
        <v>0</v>
      </c>
    </row>
    <row r="1177" spans="1:21" x14ac:dyDescent="0.3">
      <c r="A1177" t="s">
        <v>3064</v>
      </c>
      <c r="B1177" t="s">
        <v>3065</v>
      </c>
      <c r="C1177" t="s">
        <v>3066</v>
      </c>
      <c r="D1177" t="s">
        <v>69</v>
      </c>
      <c r="E1177" t="s">
        <v>18</v>
      </c>
      <c r="F1177">
        <v>359661.98</v>
      </c>
      <c r="G1177" s="1">
        <v>45988</v>
      </c>
      <c r="H1177" s="1">
        <v>46003</v>
      </c>
      <c r="I1177" t="s">
        <v>19</v>
      </c>
      <c r="J1177">
        <v>15</v>
      </c>
      <c r="K1177">
        <v>12</v>
      </c>
      <c r="L1177" t="s">
        <v>93</v>
      </c>
      <c r="M1177" t="s">
        <v>49</v>
      </c>
      <c r="N1177" t="s">
        <v>30</v>
      </c>
      <c r="O1177">
        <f t="shared" si="108"/>
        <v>1</v>
      </c>
      <c r="P1177" t="str">
        <f t="shared" si="109"/>
        <v>Valid</v>
      </c>
      <c r="Q1177" t="str">
        <f>_xlfn.XLOOKUP(B1177,Customers!$A:$A,Customers!$C:$C,"Not Found")</f>
        <v>South</v>
      </c>
      <c r="R1177" t="str">
        <f t="shared" si="110"/>
        <v>South</v>
      </c>
      <c r="S1177" t="str">
        <f t="shared" si="111"/>
        <v>Property Damage</v>
      </c>
      <c r="T1177" t="str">
        <f t="shared" si="112"/>
        <v>SLA Breach</v>
      </c>
      <c r="U1177">
        <f t="shared" si="113"/>
        <v>3</v>
      </c>
    </row>
    <row r="1178" spans="1:21" x14ac:dyDescent="0.3">
      <c r="A1178" t="s">
        <v>3067</v>
      </c>
      <c r="B1178" t="s">
        <v>3068</v>
      </c>
      <c r="C1178" t="s">
        <v>3069</v>
      </c>
      <c r="D1178" t="s">
        <v>216</v>
      </c>
      <c r="E1178" t="s">
        <v>27</v>
      </c>
      <c r="F1178">
        <v>49650.85</v>
      </c>
      <c r="G1178" s="1">
        <v>45815</v>
      </c>
      <c r="I1178" t="s">
        <v>40</v>
      </c>
      <c r="J1178">
        <v>1</v>
      </c>
      <c r="K1178">
        <v>15</v>
      </c>
      <c r="L1178" t="s">
        <v>60</v>
      </c>
      <c r="M1178" t="s">
        <v>55</v>
      </c>
      <c r="N1178" t="s">
        <v>22</v>
      </c>
      <c r="O1178">
        <f t="shared" si="108"/>
        <v>1</v>
      </c>
      <c r="P1178" t="str">
        <f t="shared" si="109"/>
        <v>Valid</v>
      </c>
      <c r="Q1178" t="str">
        <f>_xlfn.XLOOKUP(B1178,Customers!$A:$A,Customers!$C:$C,"Not Found")</f>
        <v>West</v>
      </c>
      <c r="R1178" t="str">
        <f t="shared" si="110"/>
        <v>West</v>
      </c>
      <c r="S1178" t="str">
        <f t="shared" si="111"/>
        <v>Outpatient</v>
      </c>
      <c r="T1178" t="str">
        <f t="shared" si="112"/>
        <v>Within SLA</v>
      </c>
      <c r="U1178">
        <f t="shared" si="113"/>
        <v>0</v>
      </c>
    </row>
    <row r="1179" spans="1:21" x14ac:dyDescent="0.3">
      <c r="A1179" t="s">
        <v>3070</v>
      </c>
      <c r="B1179" t="s">
        <v>343</v>
      </c>
      <c r="C1179" t="s">
        <v>344</v>
      </c>
      <c r="D1179" t="s">
        <v>46</v>
      </c>
      <c r="E1179" t="s">
        <v>39</v>
      </c>
      <c r="F1179">
        <v>24357</v>
      </c>
      <c r="G1179" s="1">
        <v>45805</v>
      </c>
      <c r="H1179" s="1">
        <v>45823</v>
      </c>
      <c r="I1179" t="s">
        <v>19</v>
      </c>
      <c r="J1179">
        <v>18</v>
      </c>
      <c r="K1179">
        <v>10</v>
      </c>
      <c r="L1179" t="s">
        <v>227</v>
      </c>
      <c r="M1179" t="s">
        <v>21</v>
      </c>
      <c r="N1179" t="s">
        <v>88</v>
      </c>
      <c r="O1179">
        <f t="shared" si="108"/>
        <v>1</v>
      </c>
      <c r="P1179" t="str">
        <f t="shared" si="109"/>
        <v>Valid</v>
      </c>
      <c r="Q1179" t="str">
        <f>_xlfn.XLOOKUP(B1179,Customers!$A:$A,Customers!$C:$C,"Not Found")</f>
        <v>South</v>
      </c>
      <c r="R1179" t="str">
        <f t="shared" si="110"/>
        <v>North</v>
      </c>
      <c r="S1179" t="str">
        <f t="shared" si="111"/>
        <v>Theft</v>
      </c>
      <c r="T1179" t="str">
        <f t="shared" si="112"/>
        <v>SLA Breach</v>
      </c>
      <c r="U1179">
        <f t="shared" si="113"/>
        <v>8</v>
      </c>
    </row>
    <row r="1180" spans="1:21" x14ac:dyDescent="0.3">
      <c r="A1180" t="s">
        <v>3071</v>
      </c>
      <c r="B1180" t="s">
        <v>3072</v>
      </c>
      <c r="C1180" t="s">
        <v>3073</v>
      </c>
      <c r="D1180" t="s">
        <v>59</v>
      </c>
      <c r="E1180" t="s">
        <v>173</v>
      </c>
      <c r="F1180">
        <v>50212.11</v>
      </c>
      <c r="G1180" s="1">
        <v>45664</v>
      </c>
      <c r="H1180" s="1">
        <v>45686</v>
      </c>
      <c r="I1180" t="s">
        <v>19</v>
      </c>
      <c r="J1180">
        <v>22</v>
      </c>
      <c r="K1180">
        <v>15</v>
      </c>
      <c r="L1180" t="s">
        <v>183</v>
      </c>
      <c r="M1180" t="s">
        <v>55</v>
      </c>
      <c r="N1180" t="s">
        <v>42</v>
      </c>
      <c r="O1180">
        <f t="shared" si="108"/>
        <v>1</v>
      </c>
      <c r="P1180" t="str">
        <f t="shared" si="109"/>
        <v>Valid</v>
      </c>
      <c r="Q1180" t="str">
        <f>_xlfn.XLOOKUP(B1180,Customers!$A:$A,Customers!$C:$C,"Not Found")</f>
        <v>East</v>
      </c>
      <c r="R1180" t="str">
        <f t="shared" si="110"/>
        <v>Central</v>
      </c>
      <c r="S1180" t="str">
        <f t="shared" si="111"/>
        <v>Critical Illness</v>
      </c>
      <c r="T1180" t="str">
        <f t="shared" si="112"/>
        <v>SLA Breach</v>
      </c>
      <c r="U1180">
        <f t="shared" si="113"/>
        <v>7</v>
      </c>
    </row>
    <row r="1181" spans="1:21" x14ac:dyDescent="0.3">
      <c r="A1181" t="s">
        <v>3074</v>
      </c>
      <c r="B1181" t="s">
        <v>3075</v>
      </c>
      <c r="C1181" t="s">
        <v>3076</v>
      </c>
      <c r="D1181" t="s">
        <v>59</v>
      </c>
      <c r="E1181" t="s">
        <v>27</v>
      </c>
      <c r="F1181">
        <v>182232.29</v>
      </c>
      <c r="G1181" s="1">
        <v>45751</v>
      </c>
      <c r="H1181" s="1">
        <v>45758</v>
      </c>
      <c r="I1181" t="s">
        <v>19</v>
      </c>
      <c r="J1181">
        <v>7</v>
      </c>
      <c r="K1181">
        <v>15</v>
      </c>
      <c r="L1181" t="s">
        <v>278</v>
      </c>
      <c r="M1181" t="s">
        <v>55</v>
      </c>
      <c r="N1181" t="s">
        <v>30</v>
      </c>
      <c r="O1181">
        <f t="shared" si="108"/>
        <v>1</v>
      </c>
      <c r="P1181" t="str">
        <f t="shared" si="109"/>
        <v>Valid</v>
      </c>
      <c r="Q1181" t="str">
        <f>_xlfn.XLOOKUP(B1181,Customers!$A:$A,Customers!$C:$C,"Not Found")</f>
        <v>West</v>
      </c>
      <c r="R1181" t="str">
        <f t="shared" si="110"/>
        <v>West</v>
      </c>
      <c r="S1181" t="str">
        <f t="shared" si="111"/>
        <v>Critical Illness</v>
      </c>
      <c r="T1181" t="str">
        <f t="shared" si="112"/>
        <v>Within SLA</v>
      </c>
      <c r="U1181">
        <f t="shared" si="113"/>
        <v>0</v>
      </c>
    </row>
    <row r="1182" spans="1:21" x14ac:dyDescent="0.3">
      <c r="A1182" t="s">
        <v>3077</v>
      </c>
      <c r="B1182" t="s">
        <v>3078</v>
      </c>
      <c r="C1182" t="s">
        <v>3079</v>
      </c>
      <c r="D1182" t="s">
        <v>102</v>
      </c>
      <c r="E1182" t="s">
        <v>173</v>
      </c>
      <c r="F1182">
        <v>183224.18</v>
      </c>
      <c r="G1182" s="1">
        <v>45663</v>
      </c>
      <c r="I1182" t="s">
        <v>40</v>
      </c>
      <c r="J1182">
        <v>16</v>
      </c>
      <c r="K1182">
        <v>20</v>
      </c>
      <c r="L1182" t="s">
        <v>87</v>
      </c>
      <c r="M1182" t="s">
        <v>29</v>
      </c>
      <c r="N1182" t="s">
        <v>30</v>
      </c>
      <c r="O1182">
        <f t="shared" si="108"/>
        <v>1</v>
      </c>
      <c r="P1182" t="str">
        <f t="shared" si="109"/>
        <v>Valid</v>
      </c>
      <c r="Q1182" t="str">
        <f>_xlfn.XLOOKUP(B1182,Customers!$A:$A,Customers!$C:$C,"Not Found")</f>
        <v>East</v>
      </c>
      <c r="R1182" t="str">
        <f t="shared" si="110"/>
        <v>Central</v>
      </c>
      <c r="S1182" t="str">
        <f t="shared" si="111"/>
        <v>Maturity</v>
      </c>
      <c r="T1182" t="str">
        <f t="shared" si="112"/>
        <v>Within SLA</v>
      </c>
      <c r="U1182">
        <f t="shared" si="113"/>
        <v>0</v>
      </c>
    </row>
    <row r="1183" spans="1:21" x14ac:dyDescent="0.3">
      <c r="A1183" t="s">
        <v>3080</v>
      </c>
      <c r="B1183" t="s">
        <v>3081</v>
      </c>
      <c r="C1183" t="s">
        <v>3082</v>
      </c>
      <c r="D1183" t="s">
        <v>154</v>
      </c>
      <c r="E1183" t="s">
        <v>39</v>
      </c>
      <c r="F1183">
        <v>25724.21</v>
      </c>
      <c r="G1183" s="1">
        <v>45951</v>
      </c>
      <c r="H1183" s="1">
        <v>45971</v>
      </c>
      <c r="I1183" t="s">
        <v>19</v>
      </c>
      <c r="J1183">
        <v>20</v>
      </c>
      <c r="K1183">
        <v>10</v>
      </c>
      <c r="L1183" t="s">
        <v>28</v>
      </c>
      <c r="M1183" t="s">
        <v>21</v>
      </c>
      <c r="N1183" t="s">
        <v>42</v>
      </c>
      <c r="O1183">
        <f t="shared" si="108"/>
        <v>1</v>
      </c>
      <c r="P1183" t="str">
        <f t="shared" si="109"/>
        <v>Valid</v>
      </c>
      <c r="Q1183" t="str">
        <f>_xlfn.XLOOKUP(B1183,Customers!$A:$A,Customers!$C:$C,"Not Found")</f>
        <v>North</v>
      </c>
      <c r="R1183" t="str">
        <f t="shared" si="110"/>
        <v>North</v>
      </c>
      <c r="S1183" t="str">
        <f t="shared" si="111"/>
        <v>Vehicle Damage</v>
      </c>
      <c r="T1183" t="str">
        <f t="shared" si="112"/>
        <v>SLA Breach</v>
      </c>
      <c r="U1183">
        <f t="shared" si="113"/>
        <v>10</v>
      </c>
    </row>
    <row r="1184" spans="1:21" x14ac:dyDescent="0.3">
      <c r="A1184" t="s">
        <v>3083</v>
      </c>
      <c r="B1184" t="s">
        <v>635</v>
      </c>
      <c r="C1184" t="s">
        <v>3084</v>
      </c>
      <c r="D1184" t="s">
        <v>111</v>
      </c>
      <c r="E1184" t="s">
        <v>18</v>
      </c>
      <c r="F1184">
        <v>137230.16</v>
      </c>
      <c r="G1184" s="1">
        <v>45817</v>
      </c>
      <c r="H1184" s="1">
        <v>45828</v>
      </c>
      <c r="I1184" t="s">
        <v>19</v>
      </c>
      <c r="J1184">
        <v>11</v>
      </c>
      <c r="K1184">
        <v>12</v>
      </c>
      <c r="L1184" t="s">
        <v>79</v>
      </c>
      <c r="M1184" t="s">
        <v>49</v>
      </c>
      <c r="N1184" t="s">
        <v>30</v>
      </c>
      <c r="O1184">
        <f t="shared" si="108"/>
        <v>1</v>
      </c>
      <c r="P1184" t="str">
        <f t="shared" si="109"/>
        <v>Valid</v>
      </c>
      <c r="Q1184" t="str">
        <f>_xlfn.XLOOKUP(B1184,Customers!$A:$A,Customers!$C:$C,"Not Found")</f>
        <v>South</v>
      </c>
      <c r="R1184" t="str">
        <f t="shared" si="110"/>
        <v>South</v>
      </c>
      <c r="S1184" t="str">
        <f t="shared" si="111"/>
        <v>Fire</v>
      </c>
      <c r="T1184" t="str">
        <f t="shared" si="112"/>
        <v>Within SLA</v>
      </c>
      <c r="U1184">
        <f t="shared" si="113"/>
        <v>0</v>
      </c>
    </row>
    <row r="1185" spans="1:21" x14ac:dyDescent="0.3">
      <c r="A1185" t="s">
        <v>3085</v>
      </c>
      <c r="B1185" t="s">
        <v>3086</v>
      </c>
      <c r="C1185" t="s">
        <v>3087</v>
      </c>
      <c r="D1185" t="s">
        <v>216</v>
      </c>
      <c r="E1185" t="s">
        <v>39</v>
      </c>
      <c r="F1185">
        <v>66246.710000000006</v>
      </c>
      <c r="G1185" s="1">
        <v>45766</v>
      </c>
      <c r="H1185" s="1">
        <v>45773</v>
      </c>
      <c r="I1185" t="s">
        <v>19</v>
      </c>
      <c r="J1185">
        <v>7</v>
      </c>
      <c r="K1185">
        <v>15</v>
      </c>
      <c r="L1185" t="s">
        <v>242</v>
      </c>
      <c r="M1185" t="s">
        <v>55</v>
      </c>
      <c r="N1185" t="s">
        <v>30</v>
      </c>
      <c r="O1185">
        <f t="shared" si="108"/>
        <v>1</v>
      </c>
      <c r="P1185" t="str">
        <f t="shared" si="109"/>
        <v>Valid</v>
      </c>
      <c r="Q1185" t="str">
        <f>_xlfn.XLOOKUP(B1185,Customers!$A:$A,Customers!$C:$C,"Not Found")</f>
        <v>South</v>
      </c>
      <c r="R1185" t="str">
        <f t="shared" si="110"/>
        <v>North</v>
      </c>
      <c r="S1185" t="str">
        <f t="shared" si="111"/>
        <v>Outpatient</v>
      </c>
      <c r="T1185" t="str">
        <f t="shared" si="112"/>
        <v>Within SLA</v>
      </c>
      <c r="U1185">
        <f t="shared" si="113"/>
        <v>0</v>
      </c>
    </row>
    <row r="1186" spans="1:21" x14ac:dyDescent="0.3">
      <c r="A1186" t="s">
        <v>3088</v>
      </c>
      <c r="B1186" t="s">
        <v>3089</v>
      </c>
      <c r="C1186" t="s">
        <v>3090</v>
      </c>
      <c r="D1186" t="s">
        <v>17</v>
      </c>
      <c r="E1186" t="s">
        <v>18</v>
      </c>
      <c r="F1186">
        <v>94423.1</v>
      </c>
      <c r="G1186" s="1">
        <v>45740</v>
      </c>
      <c r="H1186" s="1">
        <v>45764</v>
      </c>
      <c r="I1186" t="s">
        <v>19</v>
      </c>
      <c r="J1186">
        <v>24</v>
      </c>
      <c r="K1186">
        <v>10</v>
      </c>
      <c r="L1186" t="s">
        <v>704</v>
      </c>
      <c r="M1186" t="s">
        <v>21</v>
      </c>
      <c r="N1186" t="s">
        <v>88</v>
      </c>
      <c r="O1186">
        <f t="shared" si="108"/>
        <v>1</v>
      </c>
      <c r="P1186" t="str">
        <f t="shared" si="109"/>
        <v>Valid</v>
      </c>
      <c r="Q1186" t="str">
        <f>_xlfn.XLOOKUP(B1186,Customers!$A:$A,Customers!$C:$C,"Not Found")</f>
        <v>East</v>
      </c>
      <c r="R1186" t="str">
        <f t="shared" si="110"/>
        <v>South</v>
      </c>
      <c r="S1186" t="str">
        <f t="shared" si="111"/>
        <v>Accident</v>
      </c>
      <c r="T1186" t="str">
        <f t="shared" si="112"/>
        <v>SLA Breach</v>
      </c>
      <c r="U1186">
        <f t="shared" si="113"/>
        <v>14</v>
      </c>
    </row>
    <row r="1187" spans="1:21" x14ac:dyDescent="0.3">
      <c r="A1187" t="s">
        <v>3091</v>
      </c>
      <c r="B1187" t="s">
        <v>676</v>
      </c>
      <c r="C1187" t="s">
        <v>677</v>
      </c>
      <c r="D1187" t="s">
        <v>116</v>
      </c>
      <c r="E1187" t="s">
        <v>18</v>
      </c>
      <c r="F1187">
        <v>19387.96</v>
      </c>
      <c r="G1187" s="1">
        <v>45892</v>
      </c>
      <c r="H1187" s="1">
        <v>45896</v>
      </c>
      <c r="I1187" t="s">
        <v>19</v>
      </c>
      <c r="J1187">
        <v>4</v>
      </c>
      <c r="K1187">
        <v>7</v>
      </c>
      <c r="L1187" t="s">
        <v>404</v>
      </c>
      <c r="M1187" t="s">
        <v>94</v>
      </c>
      <c r="N1187" t="s">
        <v>30</v>
      </c>
      <c r="O1187">
        <f t="shared" si="108"/>
        <v>1</v>
      </c>
      <c r="P1187" t="str">
        <f t="shared" si="109"/>
        <v>Valid</v>
      </c>
      <c r="Q1187" t="str">
        <f>_xlfn.XLOOKUP(B1187,Customers!$A:$A,Customers!$C:$C,"Not Found")</f>
        <v>West</v>
      </c>
      <c r="R1187" t="str">
        <f t="shared" si="110"/>
        <v>South</v>
      </c>
      <c r="S1187" t="str">
        <f t="shared" si="111"/>
        <v>Medical Emergency</v>
      </c>
      <c r="T1187" t="str">
        <f t="shared" si="112"/>
        <v>Within SLA</v>
      </c>
      <c r="U1187">
        <f t="shared" si="113"/>
        <v>0</v>
      </c>
    </row>
    <row r="1188" spans="1:21" x14ac:dyDescent="0.3">
      <c r="A1188" t="s">
        <v>3092</v>
      </c>
      <c r="B1188" t="s">
        <v>3093</v>
      </c>
      <c r="C1188" t="s">
        <v>3094</v>
      </c>
      <c r="D1188" t="s">
        <v>53</v>
      </c>
      <c r="E1188" t="s">
        <v>74</v>
      </c>
      <c r="F1188">
        <v>46641.77</v>
      </c>
      <c r="G1188" s="1">
        <v>45872</v>
      </c>
      <c r="H1188" s="1">
        <v>45889</v>
      </c>
      <c r="I1188" t="s">
        <v>47</v>
      </c>
      <c r="J1188">
        <v>17</v>
      </c>
      <c r="K1188">
        <v>15</v>
      </c>
      <c r="L1188" t="s">
        <v>174</v>
      </c>
      <c r="M1188" t="s">
        <v>55</v>
      </c>
      <c r="N1188" t="s">
        <v>30</v>
      </c>
      <c r="O1188">
        <f t="shared" si="108"/>
        <v>1</v>
      </c>
      <c r="P1188" t="str">
        <f t="shared" si="109"/>
        <v>Valid</v>
      </c>
      <c r="Q1188" t="str">
        <f>_xlfn.XLOOKUP(B1188,Customers!$A:$A,Customers!$C:$C,"Not Found")</f>
        <v>North</v>
      </c>
      <c r="R1188" t="str">
        <f t="shared" si="110"/>
        <v>East</v>
      </c>
      <c r="S1188" t="str">
        <f t="shared" si="111"/>
        <v>Hospitalization</v>
      </c>
      <c r="T1188" t="str">
        <f t="shared" si="112"/>
        <v>SLA Breach</v>
      </c>
      <c r="U1188">
        <f t="shared" si="113"/>
        <v>2</v>
      </c>
    </row>
    <row r="1189" spans="1:21" x14ac:dyDescent="0.3">
      <c r="A1189" t="s">
        <v>3095</v>
      </c>
      <c r="B1189" t="s">
        <v>3096</v>
      </c>
      <c r="C1189" t="s">
        <v>3097</v>
      </c>
      <c r="D1189" t="s">
        <v>53</v>
      </c>
      <c r="E1189" t="s">
        <v>18</v>
      </c>
      <c r="F1189">
        <v>249947.53</v>
      </c>
      <c r="G1189" s="1">
        <v>45768</v>
      </c>
      <c r="H1189" s="1">
        <v>45782</v>
      </c>
      <c r="I1189" t="s">
        <v>19</v>
      </c>
      <c r="J1189">
        <v>14</v>
      </c>
      <c r="K1189">
        <v>15</v>
      </c>
      <c r="L1189" t="s">
        <v>450</v>
      </c>
      <c r="M1189" t="s">
        <v>55</v>
      </c>
      <c r="N1189" t="s">
        <v>30</v>
      </c>
      <c r="O1189">
        <f t="shared" si="108"/>
        <v>1</v>
      </c>
      <c r="P1189" t="str">
        <f t="shared" si="109"/>
        <v>Valid</v>
      </c>
      <c r="Q1189" t="str">
        <f>_xlfn.XLOOKUP(B1189,Customers!$A:$A,Customers!$C:$C,"Not Found")</f>
        <v>North</v>
      </c>
      <c r="R1189" t="str">
        <f t="shared" si="110"/>
        <v>South</v>
      </c>
      <c r="S1189" t="str">
        <f t="shared" si="111"/>
        <v>Hospitalization</v>
      </c>
      <c r="T1189" t="str">
        <f t="shared" si="112"/>
        <v>Within SLA</v>
      </c>
      <c r="U1189">
        <f t="shared" si="113"/>
        <v>0</v>
      </c>
    </row>
    <row r="1190" spans="1:21" x14ac:dyDescent="0.3">
      <c r="A1190" t="s">
        <v>3098</v>
      </c>
      <c r="B1190" t="s">
        <v>3099</v>
      </c>
      <c r="C1190" t="s">
        <v>3100</v>
      </c>
      <c r="D1190" t="s">
        <v>26</v>
      </c>
      <c r="E1190" t="s">
        <v>173</v>
      </c>
      <c r="F1190">
        <v>174610.19</v>
      </c>
      <c r="G1190" s="1">
        <v>45752</v>
      </c>
      <c r="I1190" t="s">
        <v>64</v>
      </c>
      <c r="J1190">
        <v>17</v>
      </c>
      <c r="K1190">
        <v>20</v>
      </c>
      <c r="L1190" t="s">
        <v>20</v>
      </c>
      <c r="M1190" t="s">
        <v>29</v>
      </c>
      <c r="N1190" t="s">
        <v>30</v>
      </c>
      <c r="O1190">
        <f t="shared" si="108"/>
        <v>1</v>
      </c>
      <c r="P1190" t="str">
        <f t="shared" si="109"/>
        <v>Valid</v>
      </c>
      <c r="Q1190" t="str">
        <f>_xlfn.XLOOKUP(B1190,Customers!$A:$A,Customers!$C:$C,"Not Found")</f>
        <v>East</v>
      </c>
      <c r="R1190" t="str">
        <f t="shared" si="110"/>
        <v>Central</v>
      </c>
      <c r="S1190" t="str">
        <f t="shared" si="111"/>
        <v>Disability</v>
      </c>
      <c r="T1190" t="str">
        <f t="shared" si="112"/>
        <v>Within SLA</v>
      </c>
      <c r="U1190">
        <f t="shared" si="113"/>
        <v>0</v>
      </c>
    </row>
    <row r="1191" spans="1:21" x14ac:dyDescent="0.3">
      <c r="A1191" t="s">
        <v>3101</v>
      </c>
      <c r="B1191" t="s">
        <v>2070</v>
      </c>
      <c r="C1191" t="s">
        <v>3102</v>
      </c>
      <c r="D1191" t="s">
        <v>53</v>
      </c>
      <c r="E1191" t="s">
        <v>18</v>
      </c>
      <c r="F1191">
        <v>49382.38</v>
      </c>
      <c r="G1191" s="1">
        <v>45973</v>
      </c>
      <c r="H1191" s="1">
        <v>45981</v>
      </c>
      <c r="I1191" t="s">
        <v>19</v>
      </c>
      <c r="J1191">
        <v>8</v>
      </c>
      <c r="K1191">
        <v>15</v>
      </c>
      <c r="L1191" t="s">
        <v>770</v>
      </c>
      <c r="M1191" t="s">
        <v>55</v>
      </c>
      <c r="N1191" t="s">
        <v>30</v>
      </c>
      <c r="O1191">
        <f t="shared" si="108"/>
        <v>1</v>
      </c>
      <c r="P1191" t="str">
        <f t="shared" si="109"/>
        <v>Valid</v>
      </c>
      <c r="Q1191" t="str">
        <f>_xlfn.XLOOKUP(B1191,Customers!$A:$A,Customers!$C:$C,"Not Found")</f>
        <v>East</v>
      </c>
      <c r="R1191" t="str">
        <f t="shared" si="110"/>
        <v>South</v>
      </c>
      <c r="S1191" t="str">
        <f t="shared" si="111"/>
        <v>Hospitalization</v>
      </c>
      <c r="T1191" t="str">
        <f t="shared" si="112"/>
        <v>Within SLA</v>
      </c>
      <c r="U1191">
        <f t="shared" si="113"/>
        <v>0</v>
      </c>
    </row>
    <row r="1192" spans="1:21" x14ac:dyDescent="0.3">
      <c r="A1192" t="s">
        <v>3103</v>
      </c>
      <c r="B1192" t="s">
        <v>3104</v>
      </c>
      <c r="C1192" t="s">
        <v>3105</v>
      </c>
      <c r="D1192" t="s">
        <v>216</v>
      </c>
      <c r="E1192" t="s">
        <v>18</v>
      </c>
      <c r="F1192">
        <v>114748.18</v>
      </c>
      <c r="G1192" s="1">
        <v>45677</v>
      </c>
      <c r="H1192" s="1">
        <v>45678</v>
      </c>
      <c r="I1192" t="s">
        <v>19</v>
      </c>
      <c r="J1192">
        <v>1</v>
      </c>
      <c r="K1192">
        <v>15</v>
      </c>
      <c r="L1192" t="s">
        <v>98</v>
      </c>
      <c r="M1192" t="s">
        <v>55</v>
      </c>
      <c r="N1192" t="s">
        <v>30</v>
      </c>
      <c r="O1192">
        <f t="shared" si="108"/>
        <v>1</v>
      </c>
      <c r="P1192" t="str">
        <f t="shared" si="109"/>
        <v>Valid</v>
      </c>
      <c r="Q1192" t="str">
        <f>_xlfn.XLOOKUP(B1192,Customers!$A:$A,Customers!$C:$C,"Not Found")</f>
        <v>North</v>
      </c>
      <c r="R1192" t="str">
        <f t="shared" si="110"/>
        <v>South</v>
      </c>
      <c r="S1192" t="str">
        <f t="shared" si="111"/>
        <v>Outpatient</v>
      </c>
      <c r="T1192" t="str">
        <f t="shared" si="112"/>
        <v>Within SLA</v>
      </c>
      <c r="U1192">
        <f t="shared" si="113"/>
        <v>0</v>
      </c>
    </row>
    <row r="1193" spans="1:21" x14ac:dyDescent="0.3">
      <c r="A1193" t="s">
        <v>3106</v>
      </c>
      <c r="B1193" t="s">
        <v>3107</v>
      </c>
      <c r="C1193" t="s">
        <v>3108</v>
      </c>
      <c r="D1193" t="s">
        <v>53</v>
      </c>
      <c r="E1193" t="s">
        <v>27</v>
      </c>
      <c r="F1193">
        <v>13892.56</v>
      </c>
      <c r="G1193" s="1">
        <v>45833</v>
      </c>
      <c r="H1193" s="1">
        <v>45845</v>
      </c>
      <c r="I1193" t="s">
        <v>19</v>
      </c>
      <c r="J1193">
        <v>12</v>
      </c>
      <c r="K1193">
        <v>15</v>
      </c>
      <c r="L1193" t="s">
        <v>864</v>
      </c>
      <c r="M1193" t="s">
        <v>55</v>
      </c>
      <c r="N1193" t="s">
        <v>30</v>
      </c>
      <c r="O1193">
        <f t="shared" si="108"/>
        <v>1</v>
      </c>
      <c r="P1193" t="str">
        <f t="shared" si="109"/>
        <v>Valid</v>
      </c>
      <c r="Q1193" t="str">
        <f>_xlfn.XLOOKUP(B1193,Customers!$A:$A,Customers!$C:$C,"Not Found")</f>
        <v>East</v>
      </c>
      <c r="R1193" t="str">
        <f t="shared" si="110"/>
        <v>West</v>
      </c>
      <c r="S1193" t="str">
        <f t="shared" si="111"/>
        <v>Hospitalization</v>
      </c>
      <c r="T1193" t="str">
        <f t="shared" si="112"/>
        <v>Within SLA</v>
      </c>
      <c r="U1193">
        <f t="shared" si="113"/>
        <v>0</v>
      </c>
    </row>
    <row r="1194" spans="1:21" x14ac:dyDescent="0.3">
      <c r="A1194" t="s">
        <v>3109</v>
      </c>
      <c r="B1194" t="s">
        <v>3110</v>
      </c>
      <c r="C1194" t="s">
        <v>3111</v>
      </c>
      <c r="D1194" t="s">
        <v>116</v>
      </c>
      <c r="E1194" t="s">
        <v>18</v>
      </c>
      <c r="F1194">
        <v>48303.83</v>
      </c>
      <c r="G1194" s="1">
        <v>45980</v>
      </c>
      <c r="H1194" s="1">
        <v>45987</v>
      </c>
      <c r="I1194" t="s">
        <v>19</v>
      </c>
      <c r="J1194">
        <v>7</v>
      </c>
      <c r="K1194">
        <v>7</v>
      </c>
      <c r="L1194" t="s">
        <v>561</v>
      </c>
      <c r="M1194" t="s">
        <v>94</v>
      </c>
      <c r="N1194" t="s">
        <v>30</v>
      </c>
      <c r="O1194">
        <f t="shared" si="108"/>
        <v>1</v>
      </c>
      <c r="P1194" t="str">
        <f t="shared" si="109"/>
        <v>Valid</v>
      </c>
      <c r="Q1194" t="str">
        <f>_xlfn.XLOOKUP(B1194,Customers!$A:$A,Customers!$C:$C,"Not Found")</f>
        <v>East</v>
      </c>
      <c r="R1194" t="str">
        <f t="shared" si="110"/>
        <v>South</v>
      </c>
      <c r="S1194" t="str">
        <f t="shared" si="111"/>
        <v>Medical Emergency</v>
      </c>
      <c r="T1194" t="str">
        <f t="shared" si="112"/>
        <v>Within SLA</v>
      </c>
      <c r="U1194">
        <f t="shared" si="113"/>
        <v>0</v>
      </c>
    </row>
    <row r="1195" spans="1:21" x14ac:dyDescent="0.3">
      <c r="A1195" t="s">
        <v>3112</v>
      </c>
      <c r="B1195" t="s">
        <v>3113</v>
      </c>
      <c r="C1195" t="s">
        <v>3114</v>
      </c>
      <c r="D1195" t="s">
        <v>59</v>
      </c>
      <c r="E1195" t="s">
        <v>27</v>
      </c>
      <c r="F1195">
        <v>271824.62</v>
      </c>
      <c r="G1195" s="1">
        <v>45764</v>
      </c>
      <c r="H1195" s="1">
        <v>45780</v>
      </c>
      <c r="I1195" t="s">
        <v>19</v>
      </c>
      <c r="J1195">
        <v>16</v>
      </c>
      <c r="K1195">
        <v>15</v>
      </c>
      <c r="L1195" t="s">
        <v>20</v>
      </c>
      <c r="M1195" t="s">
        <v>55</v>
      </c>
      <c r="N1195" t="s">
        <v>30</v>
      </c>
      <c r="O1195">
        <f t="shared" si="108"/>
        <v>1</v>
      </c>
      <c r="P1195" t="str">
        <f t="shared" si="109"/>
        <v>Valid</v>
      </c>
      <c r="Q1195" t="str">
        <f>_xlfn.XLOOKUP(B1195,Customers!$A:$A,Customers!$C:$C,"Not Found")</f>
        <v>North</v>
      </c>
      <c r="R1195" t="str">
        <f t="shared" si="110"/>
        <v>West</v>
      </c>
      <c r="S1195" t="str">
        <f t="shared" si="111"/>
        <v>Critical Illness</v>
      </c>
      <c r="T1195" t="str">
        <f t="shared" si="112"/>
        <v>SLA Breach</v>
      </c>
      <c r="U1195">
        <f t="shared" si="113"/>
        <v>1</v>
      </c>
    </row>
    <row r="1196" spans="1:21" x14ac:dyDescent="0.3">
      <c r="A1196" t="s">
        <v>3115</v>
      </c>
      <c r="B1196" t="s">
        <v>1459</v>
      </c>
      <c r="C1196" t="s">
        <v>1460</v>
      </c>
      <c r="D1196" t="s">
        <v>46</v>
      </c>
      <c r="E1196" t="s">
        <v>27</v>
      </c>
      <c r="F1196">
        <v>114068.48</v>
      </c>
      <c r="G1196" s="1">
        <v>45677</v>
      </c>
      <c r="H1196" s="1">
        <v>45682</v>
      </c>
      <c r="I1196" t="s">
        <v>19</v>
      </c>
      <c r="J1196">
        <v>5</v>
      </c>
      <c r="K1196">
        <v>10</v>
      </c>
      <c r="L1196" t="s">
        <v>79</v>
      </c>
      <c r="M1196" t="s">
        <v>21</v>
      </c>
      <c r="N1196" t="s">
        <v>22</v>
      </c>
      <c r="O1196">
        <f t="shared" si="108"/>
        <v>1</v>
      </c>
      <c r="P1196" t="str">
        <f t="shared" si="109"/>
        <v>Valid</v>
      </c>
      <c r="Q1196" t="str">
        <f>_xlfn.XLOOKUP(B1196,Customers!$A:$A,Customers!$C:$C,"Not Found")</f>
        <v>North</v>
      </c>
      <c r="R1196" t="str">
        <f t="shared" si="110"/>
        <v>West</v>
      </c>
      <c r="S1196" t="str">
        <f t="shared" si="111"/>
        <v>Theft</v>
      </c>
      <c r="T1196" t="str">
        <f t="shared" si="112"/>
        <v>Within SLA</v>
      </c>
      <c r="U1196">
        <f t="shared" si="113"/>
        <v>0</v>
      </c>
    </row>
    <row r="1197" spans="1:21" x14ac:dyDescent="0.3">
      <c r="A1197" t="s">
        <v>3116</v>
      </c>
      <c r="B1197" t="s">
        <v>2746</v>
      </c>
      <c r="C1197" t="s">
        <v>2747</v>
      </c>
      <c r="D1197" t="s">
        <v>17</v>
      </c>
      <c r="E1197" t="s">
        <v>27</v>
      </c>
      <c r="F1197">
        <v>33038.65</v>
      </c>
      <c r="G1197" s="1">
        <v>45932</v>
      </c>
      <c r="H1197" s="1">
        <v>45936</v>
      </c>
      <c r="I1197" t="s">
        <v>19</v>
      </c>
      <c r="J1197">
        <v>4</v>
      </c>
      <c r="K1197">
        <v>10</v>
      </c>
      <c r="L1197" t="s">
        <v>75</v>
      </c>
      <c r="M1197" t="s">
        <v>21</v>
      </c>
      <c r="N1197" t="s">
        <v>30</v>
      </c>
      <c r="O1197">
        <f t="shared" si="108"/>
        <v>1</v>
      </c>
      <c r="P1197" t="str">
        <f t="shared" si="109"/>
        <v>Valid</v>
      </c>
      <c r="Q1197" t="str">
        <f>_xlfn.XLOOKUP(B1197,Customers!$A:$A,Customers!$C:$C,"Not Found")</f>
        <v>North</v>
      </c>
      <c r="R1197" t="str">
        <f t="shared" si="110"/>
        <v>West</v>
      </c>
      <c r="S1197" t="str">
        <f t="shared" si="111"/>
        <v>Accident</v>
      </c>
      <c r="T1197" t="str">
        <f t="shared" si="112"/>
        <v>Within SLA</v>
      </c>
      <c r="U1197">
        <f t="shared" si="113"/>
        <v>0</v>
      </c>
    </row>
    <row r="1198" spans="1:21" x14ac:dyDescent="0.3">
      <c r="A1198" t="s">
        <v>3117</v>
      </c>
      <c r="B1198" t="s">
        <v>3118</v>
      </c>
      <c r="C1198" t="s">
        <v>3119</v>
      </c>
      <c r="D1198" t="s">
        <v>53</v>
      </c>
      <c r="E1198" t="s">
        <v>27</v>
      </c>
      <c r="F1198">
        <v>53117.8</v>
      </c>
      <c r="G1198" s="1">
        <v>45959</v>
      </c>
      <c r="H1198" s="1">
        <v>45982</v>
      </c>
      <c r="I1198" t="s">
        <v>19</v>
      </c>
      <c r="J1198">
        <v>23</v>
      </c>
      <c r="K1198">
        <v>15</v>
      </c>
      <c r="L1198" t="s">
        <v>178</v>
      </c>
      <c r="M1198" t="s">
        <v>55</v>
      </c>
      <c r="N1198" t="s">
        <v>42</v>
      </c>
      <c r="O1198">
        <f t="shared" si="108"/>
        <v>1</v>
      </c>
      <c r="P1198" t="str">
        <f t="shared" si="109"/>
        <v>Valid</v>
      </c>
      <c r="Q1198" t="str">
        <f>_xlfn.XLOOKUP(B1198,Customers!$A:$A,Customers!$C:$C,"Not Found")</f>
        <v>South</v>
      </c>
      <c r="R1198" t="str">
        <f t="shared" si="110"/>
        <v>West</v>
      </c>
      <c r="S1198" t="str">
        <f t="shared" si="111"/>
        <v>Hospitalization</v>
      </c>
      <c r="T1198" t="str">
        <f t="shared" si="112"/>
        <v>SLA Breach</v>
      </c>
      <c r="U1198">
        <f t="shared" si="113"/>
        <v>8</v>
      </c>
    </row>
    <row r="1199" spans="1:21" x14ac:dyDescent="0.3">
      <c r="A1199" t="s">
        <v>3120</v>
      </c>
      <c r="B1199" t="s">
        <v>1698</v>
      </c>
      <c r="C1199" t="s">
        <v>3121</v>
      </c>
      <c r="D1199" t="s">
        <v>59</v>
      </c>
      <c r="F1199">
        <v>88630.35</v>
      </c>
      <c r="G1199" s="1">
        <v>45678</v>
      </c>
      <c r="H1199" s="1">
        <v>45691</v>
      </c>
      <c r="I1199" t="s">
        <v>19</v>
      </c>
      <c r="J1199">
        <v>13</v>
      </c>
      <c r="K1199">
        <v>15</v>
      </c>
      <c r="L1199" t="s">
        <v>93</v>
      </c>
      <c r="M1199" t="s">
        <v>55</v>
      </c>
      <c r="N1199" t="s">
        <v>42</v>
      </c>
      <c r="O1199">
        <f t="shared" si="108"/>
        <v>1</v>
      </c>
      <c r="P1199" t="str">
        <f t="shared" si="109"/>
        <v>Valid</v>
      </c>
      <c r="Q1199" t="str">
        <f>_xlfn.XLOOKUP(B1199,Customers!$A:$A,Customers!$C:$C,"Not Found")</f>
        <v>Central</v>
      </c>
      <c r="R1199" t="str">
        <f t="shared" si="110"/>
        <v>Central</v>
      </c>
      <c r="S1199" t="str">
        <f t="shared" si="111"/>
        <v>Critical Illness</v>
      </c>
      <c r="T1199" t="str">
        <f t="shared" si="112"/>
        <v>Within SLA</v>
      </c>
      <c r="U1199">
        <f t="shared" si="113"/>
        <v>0</v>
      </c>
    </row>
    <row r="1200" spans="1:21" x14ac:dyDescent="0.3">
      <c r="A1200" t="s">
        <v>3122</v>
      </c>
      <c r="B1200" t="s">
        <v>3123</v>
      </c>
      <c r="C1200" t="s">
        <v>3124</v>
      </c>
      <c r="D1200" t="s">
        <v>17</v>
      </c>
      <c r="E1200" t="s">
        <v>173</v>
      </c>
      <c r="F1200">
        <v>82412.77</v>
      </c>
      <c r="G1200" s="1">
        <v>45784</v>
      </c>
      <c r="H1200" s="1">
        <v>45794</v>
      </c>
      <c r="I1200" t="s">
        <v>19</v>
      </c>
      <c r="J1200">
        <v>10</v>
      </c>
      <c r="K1200">
        <v>10</v>
      </c>
      <c r="L1200" t="s">
        <v>345</v>
      </c>
      <c r="M1200" t="s">
        <v>21</v>
      </c>
      <c r="N1200" t="s">
        <v>30</v>
      </c>
      <c r="O1200">
        <f t="shared" si="108"/>
        <v>1</v>
      </c>
      <c r="P1200" t="str">
        <f t="shared" si="109"/>
        <v>Valid</v>
      </c>
      <c r="Q1200" t="str">
        <f>_xlfn.XLOOKUP(B1200,Customers!$A:$A,Customers!$C:$C,"Not Found")</f>
        <v>Central</v>
      </c>
      <c r="R1200" t="str">
        <f t="shared" si="110"/>
        <v>Central</v>
      </c>
      <c r="S1200" t="str">
        <f t="shared" si="111"/>
        <v>Accident</v>
      </c>
      <c r="T1200" t="str">
        <f t="shared" si="112"/>
        <v>Within SLA</v>
      </c>
      <c r="U1200">
        <f t="shared" si="113"/>
        <v>0</v>
      </c>
    </row>
    <row r="1201" spans="1:21" x14ac:dyDescent="0.3">
      <c r="A1201" t="s">
        <v>3125</v>
      </c>
      <c r="B1201" t="s">
        <v>3040</v>
      </c>
      <c r="C1201" t="s">
        <v>3041</v>
      </c>
      <c r="D1201" t="s">
        <v>34</v>
      </c>
      <c r="E1201" t="s">
        <v>39</v>
      </c>
      <c r="F1201">
        <v>856506.57</v>
      </c>
      <c r="G1201" s="1">
        <v>45689</v>
      </c>
      <c r="I1201" t="s">
        <v>40</v>
      </c>
      <c r="J1201">
        <v>14</v>
      </c>
      <c r="K1201">
        <v>20</v>
      </c>
      <c r="L1201" t="s">
        <v>411</v>
      </c>
      <c r="M1201" t="s">
        <v>29</v>
      </c>
      <c r="N1201" t="s">
        <v>30</v>
      </c>
      <c r="O1201">
        <f t="shared" si="108"/>
        <v>1</v>
      </c>
      <c r="P1201" t="str">
        <f t="shared" si="109"/>
        <v>Valid</v>
      </c>
      <c r="Q1201" t="str">
        <f>_xlfn.XLOOKUP(B1201,Customers!$A:$A,Customers!$C:$C,"Not Found")</f>
        <v>Central</v>
      </c>
      <c r="R1201" t="str">
        <f t="shared" si="110"/>
        <v>North</v>
      </c>
      <c r="S1201" t="str">
        <f t="shared" si="111"/>
        <v>Death Benefit</v>
      </c>
      <c r="T1201" t="str">
        <f t="shared" si="112"/>
        <v>Within SLA</v>
      </c>
      <c r="U1201">
        <f t="shared" si="113"/>
        <v>0</v>
      </c>
    </row>
    <row r="1202" spans="1:21" x14ac:dyDescent="0.3">
      <c r="A1202" t="s">
        <v>3126</v>
      </c>
      <c r="B1202" t="s">
        <v>1045</v>
      </c>
      <c r="C1202" t="s">
        <v>2205</v>
      </c>
      <c r="D1202" t="s">
        <v>46</v>
      </c>
      <c r="E1202" t="s">
        <v>74</v>
      </c>
      <c r="F1202">
        <v>304986.03999999998</v>
      </c>
      <c r="G1202" s="1">
        <v>45958</v>
      </c>
      <c r="H1202" s="1">
        <v>45972</v>
      </c>
      <c r="I1202" t="s">
        <v>19</v>
      </c>
      <c r="J1202">
        <v>14</v>
      </c>
      <c r="K1202">
        <v>12</v>
      </c>
      <c r="L1202" t="s">
        <v>341</v>
      </c>
      <c r="M1202" t="s">
        <v>49</v>
      </c>
      <c r="N1202" t="s">
        <v>22</v>
      </c>
      <c r="O1202">
        <f t="shared" si="108"/>
        <v>1</v>
      </c>
      <c r="P1202" t="str">
        <f t="shared" si="109"/>
        <v>Valid</v>
      </c>
      <c r="Q1202" t="str">
        <f>_xlfn.XLOOKUP(B1202,Customers!$A:$A,Customers!$C:$C,"Not Found")</f>
        <v>West</v>
      </c>
      <c r="R1202" t="str">
        <f t="shared" si="110"/>
        <v>East</v>
      </c>
      <c r="S1202" t="str">
        <f t="shared" si="111"/>
        <v>Theft</v>
      </c>
      <c r="T1202" t="str">
        <f t="shared" si="112"/>
        <v>SLA Breach</v>
      </c>
      <c r="U1202">
        <f t="shared" si="113"/>
        <v>2</v>
      </c>
    </row>
    <row r="1203" spans="1:21" x14ac:dyDescent="0.3">
      <c r="A1203" t="s">
        <v>3127</v>
      </c>
      <c r="B1203" t="s">
        <v>3128</v>
      </c>
      <c r="C1203" t="s">
        <v>3129</v>
      </c>
      <c r="D1203" t="s">
        <v>46</v>
      </c>
      <c r="E1203" t="s">
        <v>27</v>
      </c>
      <c r="F1203">
        <v>56513.53</v>
      </c>
      <c r="G1203" s="1">
        <v>45937</v>
      </c>
      <c r="H1203" s="1">
        <v>45949</v>
      </c>
      <c r="I1203" t="s">
        <v>47</v>
      </c>
      <c r="J1203">
        <v>12</v>
      </c>
      <c r="K1203">
        <v>10</v>
      </c>
      <c r="L1203" t="s">
        <v>501</v>
      </c>
      <c r="M1203" t="s">
        <v>21</v>
      </c>
      <c r="N1203" t="s">
        <v>30</v>
      </c>
      <c r="O1203">
        <f t="shared" si="108"/>
        <v>1</v>
      </c>
      <c r="P1203" t="str">
        <f t="shared" si="109"/>
        <v>Valid</v>
      </c>
      <c r="Q1203" t="str">
        <f>_xlfn.XLOOKUP(B1203,Customers!$A:$A,Customers!$C:$C,"Not Found")</f>
        <v>North</v>
      </c>
      <c r="R1203" t="str">
        <f t="shared" si="110"/>
        <v>West</v>
      </c>
      <c r="S1203" t="str">
        <f t="shared" si="111"/>
        <v>Theft</v>
      </c>
      <c r="T1203" t="str">
        <f t="shared" si="112"/>
        <v>SLA Breach</v>
      </c>
      <c r="U1203">
        <f t="shared" si="113"/>
        <v>2</v>
      </c>
    </row>
    <row r="1204" spans="1:21" x14ac:dyDescent="0.3">
      <c r="A1204" t="s">
        <v>3130</v>
      </c>
      <c r="B1204" t="s">
        <v>3131</v>
      </c>
      <c r="C1204" t="s">
        <v>3132</v>
      </c>
      <c r="D1204" t="s">
        <v>26</v>
      </c>
      <c r="E1204" t="s">
        <v>39</v>
      </c>
      <c r="F1204">
        <v>212393.32</v>
      </c>
      <c r="G1204" s="1">
        <v>45930</v>
      </c>
      <c r="H1204" s="1">
        <v>45948</v>
      </c>
      <c r="I1204" t="s">
        <v>19</v>
      </c>
      <c r="J1204">
        <v>18</v>
      </c>
      <c r="K1204">
        <v>20</v>
      </c>
      <c r="L1204" t="s">
        <v>630</v>
      </c>
      <c r="M1204" t="s">
        <v>29</v>
      </c>
      <c r="N1204" t="s">
        <v>42</v>
      </c>
      <c r="O1204">
        <f t="shared" si="108"/>
        <v>1</v>
      </c>
      <c r="P1204" t="str">
        <f t="shared" si="109"/>
        <v>Valid</v>
      </c>
      <c r="Q1204" t="str">
        <f>_xlfn.XLOOKUP(B1204,Customers!$A:$A,Customers!$C:$C,"Not Found")</f>
        <v>East</v>
      </c>
      <c r="R1204" t="str">
        <f t="shared" si="110"/>
        <v>North</v>
      </c>
      <c r="S1204" t="str">
        <f t="shared" si="111"/>
        <v>Disability</v>
      </c>
      <c r="T1204" t="str">
        <f t="shared" si="112"/>
        <v>Within SLA</v>
      </c>
      <c r="U1204">
        <f t="shared" si="113"/>
        <v>0</v>
      </c>
    </row>
    <row r="1205" spans="1:21" x14ac:dyDescent="0.3">
      <c r="A1205" t="s">
        <v>3133</v>
      </c>
      <c r="B1205" t="s">
        <v>3134</v>
      </c>
      <c r="C1205" t="s">
        <v>3135</v>
      </c>
      <c r="D1205" t="s">
        <v>46</v>
      </c>
      <c r="E1205" t="s">
        <v>74</v>
      </c>
      <c r="F1205">
        <v>66183.25</v>
      </c>
      <c r="G1205" s="1">
        <v>45766</v>
      </c>
      <c r="H1205" s="1">
        <v>45789</v>
      </c>
      <c r="I1205" t="s">
        <v>19</v>
      </c>
      <c r="J1205">
        <v>23</v>
      </c>
      <c r="K1205">
        <v>12</v>
      </c>
      <c r="L1205" t="s">
        <v>404</v>
      </c>
      <c r="M1205" t="s">
        <v>49</v>
      </c>
      <c r="N1205" t="s">
        <v>42</v>
      </c>
      <c r="O1205">
        <f t="shared" si="108"/>
        <v>1</v>
      </c>
      <c r="P1205" t="str">
        <f t="shared" si="109"/>
        <v>Valid</v>
      </c>
      <c r="Q1205" t="str">
        <f>_xlfn.XLOOKUP(B1205,Customers!$A:$A,Customers!$C:$C,"Not Found")</f>
        <v>North</v>
      </c>
      <c r="R1205" t="str">
        <f t="shared" si="110"/>
        <v>East</v>
      </c>
      <c r="S1205" t="str">
        <f t="shared" si="111"/>
        <v>Theft</v>
      </c>
      <c r="T1205" t="str">
        <f t="shared" si="112"/>
        <v>SLA Breach</v>
      </c>
      <c r="U1205">
        <f t="shared" si="113"/>
        <v>11</v>
      </c>
    </row>
    <row r="1206" spans="1:21" x14ac:dyDescent="0.3">
      <c r="A1206" t="s">
        <v>3136</v>
      </c>
      <c r="B1206" t="s">
        <v>3137</v>
      </c>
      <c r="C1206" t="s">
        <v>3138</v>
      </c>
      <c r="D1206" t="s">
        <v>102</v>
      </c>
      <c r="E1206" t="s">
        <v>27</v>
      </c>
      <c r="F1206">
        <v>456090.39</v>
      </c>
      <c r="G1206" s="1">
        <v>45896</v>
      </c>
      <c r="H1206" s="1">
        <v>45935</v>
      </c>
      <c r="I1206" t="s">
        <v>19</v>
      </c>
      <c r="J1206">
        <v>39</v>
      </c>
      <c r="K1206">
        <v>20</v>
      </c>
      <c r="L1206" t="s">
        <v>580</v>
      </c>
      <c r="M1206" t="s">
        <v>29</v>
      </c>
      <c r="N1206" t="s">
        <v>88</v>
      </c>
      <c r="O1206">
        <f t="shared" si="108"/>
        <v>1</v>
      </c>
      <c r="P1206" t="str">
        <f t="shared" si="109"/>
        <v>Valid</v>
      </c>
      <c r="Q1206" t="str">
        <f>_xlfn.XLOOKUP(B1206,Customers!$A:$A,Customers!$C:$C,"Not Found")</f>
        <v>West</v>
      </c>
      <c r="R1206" t="str">
        <f t="shared" si="110"/>
        <v>West</v>
      </c>
      <c r="S1206" t="str">
        <f t="shared" si="111"/>
        <v>Maturity</v>
      </c>
      <c r="T1206" t="str">
        <f t="shared" si="112"/>
        <v>SLA Breach</v>
      </c>
      <c r="U1206">
        <f t="shared" si="113"/>
        <v>19</v>
      </c>
    </row>
    <row r="1207" spans="1:21" x14ac:dyDescent="0.3">
      <c r="A1207" t="s">
        <v>3139</v>
      </c>
      <c r="B1207" t="s">
        <v>3140</v>
      </c>
      <c r="C1207" t="s">
        <v>3141</v>
      </c>
      <c r="D1207" t="s">
        <v>154</v>
      </c>
      <c r="E1207" t="s">
        <v>39</v>
      </c>
      <c r="F1207">
        <v>131147.75</v>
      </c>
      <c r="G1207" s="1">
        <v>45716</v>
      </c>
      <c r="H1207" s="1">
        <v>45726</v>
      </c>
      <c r="I1207" t="s">
        <v>19</v>
      </c>
      <c r="J1207">
        <v>10</v>
      </c>
      <c r="K1207">
        <v>10</v>
      </c>
      <c r="L1207" t="s">
        <v>183</v>
      </c>
      <c r="M1207" t="s">
        <v>21</v>
      </c>
      <c r="N1207" t="s">
        <v>30</v>
      </c>
      <c r="O1207">
        <f t="shared" si="108"/>
        <v>1</v>
      </c>
      <c r="P1207" t="str">
        <f t="shared" si="109"/>
        <v>Valid</v>
      </c>
      <c r="Q1207" t="str">
        <f>_xlfn.XLOOKUP(B1207,Customers!$A:$A,Customers!$C:$C,"Not Found")</f>
        <v>Central</v>
      </c>
      <c r="R1207" t="str">
        <f t="shared" si="110"/>
        <v>North</v>
      </c>
      <c r="S1207" t="str">
        <f t="shared" si="111"/>
        <v>Vehicle Damage</v>
      </c>
      <c r="T1207" t="str">
        <f t="shared" si="112"/>
        <v>Within SLA</v>
      </c>
      <c r="U1207">
        <f t="shared" si="113"/>
        <v>0</v>
      </c>
    </row>
    <row r="1208" spans="1:21" x14ac:dyDescent="0.3">
      <c r="A1208" t="s">
        <v>3142</v>
      </c>
      <c r="B1208" t="s">
        <v>2520</v>
      </c>
      <c r="C1208" t="s">
        <v>2521</v>
      </c>
      <c r="D1208" t="s">
        <v>34</v>
      </c>
      <c r="E1208" t="s">
        <v>18</v>
      </c>
      <c r="F1208">
        <v>313613.63</v>
      </c>
      <c r="G1208" s="1">
        <v>45707</v>
      </c>
      <c r="H1208" s="1">
        <v>45722</v>
      </c>
      <c r="I1208" t="s">
        <v>19</v>
      </c>
      <c r="J1208">
        <v>15</v>
      </c>
      <c r="K1208">
        <v>20</v>
      </c>
      <c r="L1208" t="s">
        <v>325</v>
      </c>
      <c r="M1208" t="s">
        <v>29</v>
      </c>
      <c r="N1208" t="s">
        <v>30</v>
      </c>
      <c r="O1208">
        <f t="shared" si="108"/>
        <v>1</v>
      </c>
      <c r="P1208" t="str">
        <f t="shared" si="109"/>
        <v>Valid</v>
      </c>
      <c r="Q1208" t="str">
        <f>_xlfn.XLOOKUP(B1208,Customers!$A:$A,Customers!$C:$C,"Not Found")</f>
        <v>West</v>
      </c>
      <c r="R1208" t="str">
        <f t="shared" si="110"/>
        <v>South</v>
      </c>
      <c r="S1208" t="str">
        <f t="shared" si="111"/>
        <v>Death Benefit</v>
      </c>
      <c r="T1208" t="str">
        <f t="shared" si="112"/>
        <v>Within SLA</v>
      </c>
      <c r="U1208">
        <f t="shared" si="113"/>
        <v>0</v>
      </c>
    </row>
    <row r="1209" spans="1:21" x14ac:dyDescent="0.3">
      <c r="A1209" t="s">
        <v>3143</v>
      </c>
      <c r="B1209" t="s">
        <v>1737</v>
      </c>
      <c r="C1209" t="s">
        <v>1836</v>
      </c>
      <c r="D1209" t="s">
        <v>69</v>
      </c>
      <c r="E1209" t="s">
        <v>27</v>
      </c>
      <c r="F1209">
        <v>109912.95</v>
      </c>
      <c r="G1209" s="1">
        <v>45854</v>
      </c>
      <c r="H1209" s="1">
        <v>45863</v>
      </c>
      <c r="I1209" t="s">
        <v>19</v>
      </c>
      <c r="J1209">
        <v>9</v>
      </c>
      <c r="K1209">
        <v>12</v>
      </c>
      <c r="L1209" t="s">
        <v>208</v>
      </c>
      <c r="M1209" t="s">
        <v>49</v>
      </c>
      <c r="N1209" t="s">
        <v>30</v>
      </c>
      <c r="O1209">
        <f t="shared" si="108"/>
        <v>1</v>
      </c>
      <c r="P1209" t="str">
        <f t="shared" si="109"/>
        <v>Valid</v>
      </c>
      <c r="Q1209" t="str">
        <f>_xlfn.XLOOKUP(B1209,Customers!$A:$A,Customers!$C:$C,"Not Found")</f>
        <v>North</v>
      </c>
      <c r="R1209" t="str">
        <f t="shared" si="110"/>
        <v>West</v>
      </c>
      <c r="S1209" t="str">
        <f t="shared" si="111"/>
        <v>Property Damage</v>
      </c>
      <c r="T1209" t="str">
        <f t="shared" si="112"/>
        <v>Within SLA</v>
      </c>
      <c r="U1209">
        <f t="shared" si="113"/>
        <v>0</v>
      </c>
    </row>
    <row r="1210" spans="1:21" x14ac:dyDescent="0.3">
      <c r="A1210" t="s">
        <v>3144</v>
      </c>
      <c r="B1210" t="s">
        <v>2659</v>
      </c>
      <c r="C1210" t="s">
        <v>3145</v>
      </c>
      <c r="D1210" t="s">
        <v>34</v>
      </c>
      <c r="E1210" t="s">
        <v>39</v>
      </c>
      <c r="F1210">
        <v>1184735.6299999999</v>
      </c>
      <c r="G1210" s="1">
        <v>45981</v>
      </c>
      <c r="I1210" t="s">
        <v>40</v>
      </c>
      <c r="J1210">
        <v>31</v>
      </c>
      <c r="K1210">
        <v>20</v>
      </c>
      <c r="L1210" t="s">
        <v>813</v>
      </c>
      <c r="M1210" t="s">
        <v>29</v>
      </c>
      <c r="N1210" t="s">
        <v>88</v>
      </c>
      <c r="O1210">
        <f t="shared" si="108"/>
        <v>1</v>
      </c>
      <c r="P1210" t="str">
        <f t="shared" si="109"/>
        <v>Valid</v>
      </c>
      <c r="Q1210" t="str">
        <f>_xlfn.XLOOKUP(B1210,Customers!$A:$A,Customers!$C:$C,"Not Found")</f>
        <v>West</v>
      </c>
      <c r="R1210" t="str">
        <f t="shared" si="110"/>
        <v>North</v>
      </c>
      <c r="S1210" t="str">
        <f t="shared" si="111"/>
        <v>Death Benefit</v>
      </c>
      <c r="T1210" t="str">
        <f t="shared" si="112"/>
        <v>SLA Breach</v>
      </c>
      <c r="U1210">
        <f t="shared" si="113"/>
        <v>11</v>
      </c>
    </row>
    <row r="1211" spans="1:21" x14ac:dyDescent="0.3">
      <c r="A1211" t="s">
        <v>3146</v>
      </c>
      <c r="B1211" t="s">
        <v>1639</v>
      </c>
      <c r="C1211" t="s">
        <v>1640</v>
      </c>
      <c r="D1211" t="s">
        <v>59</v>
      </c>
      <c r="E1211" t="s">
        <v>39</v>
      </c>
      <c r="F1211">
        <v>132243.68</v>
      </c>
      <c r="G1211" s="1">
        <v>45743</v>
      </c>
      <c r="H1211" s="1">
        <v>45763</v>
      </c>
      <c r="I1211" t="s">
        <v>19</v>
      </c>
      <c r="J1211">
        <v>20</v>
      </c>
      <c r="K1211">
        <v>15</v>
      </c>
      <c r="L1211" t="s">
        <v>155</v>
      </c>
      <c r="M1211" t="s">
        <v>55</v>
      </c>
      <c r="N1211" t="s">
        <v>30</v>
      </c>
      <c r="O1211">
        <f t="shared" si="108"/>
        <v>1</v>
      </c>
      <c r="P1211" t="str">
        <f t="shared" si="109"/>
        <v>Valid</v>
      </c>
      <c r="Q1211" t="str">
        <f>_xlfn.XLOOKUP(B1211,Customers!$A:$A,Customers!$C:$C,"Not Found")</f>
        <v>South</v>
      </c>
      <c r="R1211" t="str">
        <f t="shared" si="110"/>
        <v>North</v>
      </c>
      <c r="S1211" t="str">
        <f t="shared" si="111"/>
        <v>Critical Illness</v>
      </c>
      <c r="T1211" t="str">
        <f t="shared" si="112"/>
        <v>SLA Breach</v>
      </c>
      <c r="U1211">
        <f t="shared" si="113"/>
        <v>5</v>
      </c>
    </row>
    <row r="1212" spans="1:21" x14ac:dyDescent="0.3">
      <c r="A1212" t="s">
        <v>3147</v>
      </c>
      <c r="B1212" t="s">
        <v>3148</v>
      </c>
      <c r="C1212" t="s">
        <v>3149</v>
      </c>
      <c r="D1212" t="s">
        <v>111</v>
      </c>
      <c r="E1212" t="s">
        <v>27</v>
      </c>
      <c r="F1212">
        <v>28965.19</v>
      </c>
      <c r="G1212" s="1">
        <v>45814</v>
      </c>
      <c r="I1212" t="s">
        <v>64</v>
      </c>
      <c r="J1212">
        <v>9</v>
      </c>
      <c r="K1212">
        <v>12</v>
      </c>
      <c r="L1212" t="s">
        <v>128</v>
      </c>
      <c r="M1212" t="s">
        <v>49</v>
      </c>
      <c r="N1212" t="s">
        <v>22</v>
      </c>
      <c r="O1212">
        <f t="shared" si="108"/>
        <v>1</v>
      </c>
      <c r="P1212" t="str">
        <f t="shared" si="109"/>
        <v>Valid</v>
      </c>
      <c r="Q1212" t="str">
        <f>_xlfn.XLOOKUP(B1212,Customers!$A:$A,Customers!$C:$C,"Not Found")</f>
        <v>North</v>
      </c>
      <c r="R1212" t="str">
        <f t="shared" si="110"/>
        <v>West</v>
      </c>
      <c r="S1212" t="str">
        <f t="shared" si="111"/>
        <v>Fire</v>
      </c>
      <c r="T1212" t="str">
        <f t="shared" si="112"/>
        <v>Within SLA</v>
      </c>
      <c r="U1212">
        <f t="shared" si="113"/>
        <v>0</v>
      </c>
    </row>
    <row r="1213" spans="1:21" x14ac:dyDescent="0.3">
      <c r="A1213" t="s">
        <v>3150</v>
      </c>
      <c r="B1213" t="s">
        <v>3151</v>
      </c>
      <c r="C1213" t="s">
        <v>3152</v>
      </c>
      <c r="D1213" t="s">
        <v>53</v>
      </c>
      <c r="E1213" t="s">
        <v>27</v>
      </c>
      <c r="F1213">
        <v>83127.289999999994</v>
      </c>
      <c r="G1213" s="1">
        <v>45987</v>
      </c>
      <c r="I1213" t="s">
        <v>64</v>
      </c>
      <c r="J1213">
        <v>34</v>
      </c>
      <c r="K1213">
        <v>15</v>
      </c>
      <c r="L1213" t="s">
        <v>310</v>
      </c>
      <c r="M1213" t="s">
        <v>55</v>
      </c>
      <c r="N1213" t="s">
        <v>88</v>
      </c>
      <c r="O1213">
        <f t="shared" si="108"/>
        <v>1</v>
      </c>
      <c r="P1213" t="str">
        <f t="shared" si="109"/>
        <v>Valid</v>
      </c>
      <c r="Q1213" t="str">
        <f>_xlfn.XLOOKUP(B1213,Customers!$A:$A,Customers!$C:$C,"Not Found")</f>
        <v>West</v>
      </c>
      <c r="R1213" t="str">
        <f t="shared" si="110"/>
        <v>West</v>
      </c>
      <c r="S1213" t="str">
        <f t="shared" si="111"/>
        <v>Hospitalization</v>
      </c>
      <c r="T1213" t="str">
        <f t="shared" si="112"/>
        <v>SLA Breach</v>
      </c>
      <c r="U1213">
        <f t="shared" si="113"/>
        <v>19</v>
      </c>
    </row>
    <row r="1214" spans="1:21" x14ac:dyDescent="0.3">
      <c r="A1214" t="s">
        <v>3153</v>
      </c>
      <c r="B1214" t="s">
        <v>3154</v>
      </c>
      <c r="C1214" t="s">
        <v>3155</v>
      </c>
      <c r="D1214" t="s">
        <v>53</v>
      </c>
      <c r="E1214" t="s">
        <v>74</v>
      </c>
      <c r="F1214">
        <v>96892.89</v>
      </c>
      <c r="G1214" s="1">
        <v>45800</v>
      </c>
      <c r="H1214" s="1">
        <v>45824</v>
      </c>
      <c r="I1214" t="s">
        <v>19</v>
      </c>
      <c r="J1214">
        <v>24</v>
      </c>
      <c r="K1214">
        <v>15</v>
      </c>
      <c r="L1214" t="s">
        <v>107</v>
      </c>
      <c r="M1214" t="s">
        <v>55</v>
      </c>
      <c r="N1214" t="s">
        <v>30</v>
      </c>
      <c r="O1214">
        <f t="shared" si="108"/>
        <v>1</v>
      </c>
      <c r="P1214" t="str">
        <f t="shared" si="109"/>
        <v>Valid</v>
      </c>
      <c r="Q1214" t="str">
        <f>_xlfn.XLOOKUP(B1214,Customers!$A:$A,Customers!$C:$C,"Not Found")</f>
        <v>South</v>
      </c>
      <c r="R1214" t="str">
        <f t="shared" si="110"/>
        <v>East</v>
      </c>
      <c r="S1214" t="str">
        <f t="shared" si="111"/>
        <v>Hospitalization</v>
      </c>
      <c r="T1214" t="str">
        <f t="shared" si="112"/>
        <v>SLA Breach</v>
      </c>
      <c r="U1214">
        <f t="shared" si="113"/>
        <v>9</v>
      </c>
    </row>
    <row r="1215" spans="1:21" x14ac:dyDescent="0.3">
      <c r="A1215" t="s">
        <v>3156</v>
      </c>
      <c r="B1215" t="s">
        <v>3157</v>
      </c>
      <c r="C1215" t="s">
        <v>3158</v>
      </c>
      <c r="D1215" t="s">
        <v>154</v>
      </c>
      <c r="E1215" t="s">
        <v>18</v>
      </c>
      <c r="F1215">
        <v>54557.32</v>
      </c>
      <c r="G1215" s="1">
        <v>45932</v>
      </c>
      <c r="H1215" s="1">
        <v>45945</v>
      </c>
      <c r="I1215" t="s">
        <v>19</v>
      </c>
      <c r="J1215">
        <v>13</v>
      </c>
      <c r="K1215">
        <v>10</v>
      </c>
      <c r="L1215" t="s">
        <v>212</v>
      </c>
      <c r="M1215" t="s">
        <v>21</v>
      </c>
      <c r="N1215" t="s">
        <v>30</v>
      </c>
      <c r="O1215">
        <f t="shared" si="108"/>
        <v>1</v>
      </c>
      <c r="P1215" t="str">
        <f t="shared" si="109"/>
        <v>Valid</v>
      </c>
      <c r="Q1215" t="str">
        <f>_xlfn.XLOOKUP(B1215,Customers!$A:$A,Customers!$C:$C,"Not Found")</f>
        <v>West</v>
      </c>
      <c r="R1215" t="str">
        <f t="shared" si="110"/>
        <v>South</v>
      </c>
      <c r="S1215" t="str">
        <f t="shared" si="111"/>
        <v>Vehicle Damage</v>
      </c>
      <c r="T1215" t="str">
        <f t="shared" si="112"/>
        <v>SLA Breach</v>
      </c>
      <c r="U1215">
        <f t="shared" si="113"/>
        <v>3</v>
      </c>
    </row>
    <row r="1216" spans="1:21" x14ac:dyDescent="0.3">
      <c r="A1216" t="s">
        <v>3159</v>
      </c>
      <c r="B1216" t="s">
        <v>3140</v>
      </c>
      <c r="C1216" t="s">
        <v>3141</v>
      </c>
      <c r="D1216" t="s">
        <v>154</v>
      </c>
      <c r="E1216" t="s">
        <v>39</v>
      </c>
      <c r="F1216">
        <v>147603.26</v>
      </c>
      <c r="G1216" s="1">
        <v>45886</v>
      </c>
      <c r="H1216" s="1">
        <v>45892</v>
      </c>
      <c r="I1216" t="s">
        <v>19</v>
      </c>
      <c r="J1216">
        <v>6</v>
      </c>
      <c r="K1216">
        <v>10</v>
      </c>
      <c r="L1216" t="s">
        <v>787</v>
      </c>
      <c r="M1216" t="s">
        <v>21</v>
      </c>
      <c r="N1216" t="s">
        <v>22</v>
      </c>
      <c r="O1216">
        <f t="shared" si="108"/>
        <v>1</v>
      </c>
      <c r="P1216" t="str">
        <f t="shared" si="109"/>
        <v>Valid</v>
      </c>
      <c r="Q1216" t="str">
        <f>_xlfn.XLOOKUP(B1216,Customers!$A:$A,Customers!$C:$C,"Not Found")</f>
        <v>Central</v>
      </c>
      <c r="R1216" t="str">
        <f t="shared" si="110"/>
        <v>North</v>
      </c>
      <c r="S1216" t="str">
        <f t="shared" si="111"/>
        <v>Vehicle Damage</v>
      </c>
      <c r="T1216" t="str">
        <f t="shared" si="112"/>
        <v>Within SLA</v>
      </c>
      <c r="U1216">
        <f t="shared" si="113"/>
        <v>0</v>
      </c>
    </row>
    <row r="1217" spans="1:21" x14ac:dyDescent="0.3">
      <c r="A1217" t="s">
        <v>3160</v>
      </c>
      <c r="B1217" t="s">
        <v>312</v>
      </c>
      <c r="C1217" t="s">
        <v>313</v>
      </c>
      <c r="D1217" t="s">
        <v>69</v>
      </c>
      <c r="E1217" t="s">
        <v>27</v>
      </c>
      <c r="F1217">
        <v>88776.72</v>
      </c>
      <c r="G1217" s="1">
        <v>45954</v>
      </c>
      <c r="H1217" s="1">
        <v>45963</v>
      </c>
      <c r="I1217" t="s">
        <v>19</v>
      </c>
      <c r="J1217">
        <v>9</v>
      </c>
      <c r="K1217">
        <v>12</v>
      </c>
      <c r="L1217" t="s">
        <v>548</v>
      </c>
      <c r="M1217" t="s">
        <v>49</v>
      </c>
      <c r="N1217" t="s">
        <v>30</v>
      </c>
      <c r="O1217">
        <f t="shared" si="108"/>
        <v>1</v>
      </c>
      <c r="P1217" t="str">
        <f t="shared" si="109"/>
        <v>Valid</v>
      </c>
      <c r="Q1217" t="str">
        <f>_xlfn.XLOOKUP(B1217,Customers!$A:$A,Customers!$C:$C,"Not Found")</f>
        <v>North</v>
      </c>
      <c r="R1217" t="str">
        <f t="shared" si="110"/>
        <v>West</v>
      </c>
      <c r="S1217" t="str">
        <f t="shared" si="111"/>
        <v>Property Damage</v>
      </c>
      <c r="T1217" t="str">
        <f t="shared" si="112"/>
        <v>Within SLA</v>
      </c>
      <c r="U1217">
        <f t="shared" si="113"/>
        <v>0</v>
      </c>
    </row>
    <row r="1218" spans="1:21" x14ac:dyDescent="0.3">
      <c r="A1218" t="s">
        <v>3161</v>
      </c>
      <c r="B1218" t="s">
        <v>1807</v>
      </c>
      <c r="C1218" t="s">
        <v>1808</v>
      </c>
      <c r="D1218" t="s">
        <v>102</v>
      </c>
      <c r="E1218" t="s">
        <v>18</v>
      </c>
      <c r="F1218">
        <v>158182.01999999999</v>
      </c>
      <c r="G1218" s="1">
        <v>45769</v>
      </c>
      <c r="I1218" t="s">
        <v>40</v>
      </c>
      <c r="J1218">
        <v>24</v>
      </c>
      <c r="K1218">
        <v>20</v>
      </c>
      <c r="L1218" t="s">
        <v>41</v>
      </c>
      <c r="M1218" t="s">
        <v>29</v>
      </c>
      <c r="N1218" t="s">
        <v>30</v>
      </c>
      <c r="O1218">
        <f t="shared" ref="O1218:O1281" si="114">COUNTIF($A:$A,A1218)</f>
        <v>1</v>
      </c>
      <c r="P1218" t="str">
        <f t="shared" ref="P1218:P1281" si="115">IF(F1218="","Missing Amount","Valid")</f>
        <v>Valid</v>
      </c>
      <c r="Q1218" t="str">
        <f>_xlfn.XLOOKUP(B1218,Customers!$A:$A,Customers!$C:$C,"Not Found")</f>
        <v>North</v>
      </c>
      <c r="R1218" t="str">
        <f t="shared" ref="R1218:R1281" si="116">IF(E1218="",Q1218,E1218)</f>
        <v>South</v>
      </c>
      <c r="S1218" t="str">
        <f t="shared" ref="S1218:S1281" si="117">IF(D1218="Hospitalisation","Hospitalization",IF(D1218="Medical Emerg.","Medical Emergency",IF(D1218="Property dmg","Property Damage",IF(D1218="Vehicle dmg","Vehicle Damage",D1218))))</f>
        <v>Maturity</v>
      </c>
      <c r="T1218" t="str">
        <f t="shared" ref="T1218:T1281" si="118">IF(J1218&gt;K1218,"SLA Breach","Within SLA")</f>
        <v>SLA Breach</v>
      </c>
      <c r="U1218">
        <f t="shared" ref="U1218:U1281" si="119">IF(J1218&gt;K1218,J1218-K1218,0)</f>
        <v>4</v>
      </c>
    </row>
    <row r="1219" spans="1:21" x14ac:dyDescent="0.3">
      <c r="A1219" t="s">
        <v>3162</v>
      </c>
      <c r="B1219" t="s">
        <v>3163</v>
      </c>
      <c r="C1219" t="s">
        <v>3164</v>
      </c>
      <c r="D1219" t="s">
        <v>46</v>
      </c>
      <c r="E1219" t="s">
        <v>173</v>
      </c>
      <c r="F1219">
        <v>40967.22</v>
      </c>
      <c r="G1219" s="1">
        <v>45936</v>
      </c>
      <c r="H1219" s="1">
        <v>45944</v>
      </c>
      <c r="I1219" t="s">
        <v>19</v>
      </c>
      <c r="J1219">
        <v>8</v>
      </c>
      <c r="K1219">
        <v>10</v>
      </c>
      <c r="L1219" t="s">
        <v>41</v>
      </c>
      <c r="M1219" t="s">
        <v>21</v>
      </c>
      <c r="N1219" t="s">
        <v>30</v>
      </c>
      <c r="O1219">
        <f t="shared" si="114"/>
        <v>1</v>
      </c>
      <c r="P1219" t="str">
        <f t="shared" si="115"/>
        <v>Valid</v>
      </c>
      <c r="Q1219" t="str">
        <f>_xlfn.XLOOKUP(B1219,Customers!$A:$A,Customers!$C:$C,"Not Found")</f>
        <v>West</v>
      </c>
      <c r="R1219" t="str">
        <f t="shared" si="116"/>
        <v>Central</v>
      </c>
      <c r="S1219" t="str">
        <f t="shared" si="117"/>
        <v>Theft</v>
      </c>
      <c r="T1219" t="str">
        <f t="shared" si="118"/>
        <v>Within SLA</v>
      </c>
      <c r="U1219">
        <f t="shared" si="119"/>
        <v>0</v>
      </c>
    </row>
    <row r="1220" spans="1:21" x14ac:dyDescent="0.3">
      <c r="A1220" t="s">
        <v>3165</v>
      </c>
      <c r="B1220" t="s">
        <v>488</v>
      </c>
      <c r="C1220" t="s">
        <v>3166</v>
      </c>
      <c r="D1220" t="s">
        <v>17</v>
      </c>
      <c r="E1220" t="s">
        <v>27</v>
      </c>
      <c r="F1220">
        <v>100767.07</v>
      </c>
      <c r="G1220" s="1">
        <v>45933</v>
      </c>
      <c r="I1220" t="s">
        <v>64</v>
      </c>
      <c r="J1220">
        <v>7</v>
      </c>
      <c r="K1220">
        <v>10</v>
      </c>
      <c r="L1220" t="s">
        <v>204</v>
      </c>
      <c r="M1220" t="s">
        <v>21</v>
      </c>
      <c r="N1220" t="s">
        <v>30</v>
      </c>
      <c r="O1220">
        <f t="shared" si="114"/>
        <v>1</v>
      </c>
      <c r="P1220" t="str">
        <f t="shared" si="115"/>
        <v>Valid</v>
      </c>
      <c r="Q1220" t="str">
        <f>_xlfn.XLOOKUP(B1220,Customers!$A:$A,Customers!$C:$C,"Not Found")</f>
        <v>Central</v>
      </c>
      <c r="R1220" t="str">
        <f t="shared" si="116"/>
        <v>West</v>
      </c>
      <c r="S1220" t="str">
        <f t="shared" si="117"/>
        <v>Accident</v>
      </c>
      <c r="T1220" t="str">
        <f t="shared" si="118"/>
        <v>Within SLA</v>
      </c>
      <c r="U1220">
        <f t="shared" si="119"/>
        <v>0</v>
      </c>
    </row>
    <row r="1221" spans="1:21" x14ac:dyDescent="0.3">
      <c r="A1221" t="s">
        <v>3167</v>
      </c>
      <c r="B1221" t="s">
        <v>3168</v>
      </c>
      <c r="C1221" t="s">
        <v>3169</v>
      </c>
      <c r="D1221" t="s">
        <v>154</v>
      </c>
      <c r="E1221" t="s">
        <v>39</v>
      </c>
      <c r="F1221">
        <v>26942.54</v>
      </c>
      <c r="G1221" s="1">
        <v>45953</v>
      </c>
      <c r="H1221" s="1">
        <v>45958</v>
      </c>
      <c r="I1221" t="s">
        <v>19</v>
      </c>
      <c r="J1221">
        <v>5</v>
      </c>
      <c r="K1221">
        <v>10</v>
      </c>
      <c r="L1221" t="s">
        <v>787</v>
      </c>
      <c r="M1221" t="s">
        <v>21</v>
      </c>
      <c r="N1221" t="s">
        <v>30</v>
      </c>
      <c r="O1221">
        <f t="shared" si="114"/>
        <v>1</v>
      </c>
      <c r="P1221" t="str">
        <f t="shared" si="115"/>
        <v>Valid</v>
      </c>
      <c r="Q1221" t="str">
        <f>_xlfn.XLOOKUP(B1221,Customers!$A:$A,Customers!$C:$C,"Not Found")</f>
        <v>East</v>
      </c>
      <c r="R1221" t="str">
        <f t="shared" si="116"/>
        <v>North</v>
      </c>
      <c r="S1221" t="str">
        <f t="shared" si="117"/>
        <v>Vehicle Damage</v>
      </c>
      <c r="T1221" t="str">
        <f t="shared" si="118"/>
        <v>Within SLA</v>
      </c>
      <c r="U1221">
        <f t="shared" si="119"/>
        <v>0</v>
      </c>
    </row>
    <row r="1222" spans="1:21" x14ac:dyDescent="0.3">
      <c r="A1222" t="s">
        <v>3170</v>
      </c>
      <c r="B1222" t="s">
        <v>3171</v>
      </c>
      <c r="C1222" t="s">
        <v>3172</v>
      </c>
      <c r="D1222" t="s">
        <v>154</v>
      </c>
      <c r="E1222" t="s">
        <v>27</v>
      </c>
      <c r="F1222">
        <v>47179.6</v>
      </c>
      <c r="G1222" s="1">
        <v>45960</v>
      </c>
      <c r="H1222" s="1">
        <v>45980</v>
      </c>
      <c r="I1222" t="s">
        <v>19</v>
      </c>
      <c r="J1222">
        <v>20</v>
      </c>
      <c r="K1222">
        <v>10</v>
      </c>
      <c r="L1222" t="s">
        <v>227</v>
      </c>
      <c r="M1222" t="s">
        <v>21</v>
      </c>
      <c r="N1222" t="s">
        <v>88</v>
      </c>
      <c r="O1222">
        <f t="shared" si="114"/>
        <v>1</v>
      </c>
      <c r="P1222" t="str">
        <f t="shared" si="115"/>
        <v>Valid</v>
      </c>
      <c r="Q1222" t="str">
        <f>_xlfn.XLOOKUP(B1222,Customers!$A:$A,Customers!$C:$C,"Not Found")</f>
        <v>North</v>
      </c>
      <c r="R1222" t="str">
        <f t="shared" si="116"/>
        <v>West</v>
      </c>
      <c r="S1222" t="str">
        <f t="shared" si="117"/>
        <v>Vehicle Damage</v>
      </c>
      <c r="T1222" t="str">
        <f t="shared" si="118"/>
        <v>SLA Breach</v>
      </c>
      <c r="U1222">
        <f t="shared" si="119"/>
        <v>10</v>
      </c>
    </row>
    <row r="1223" spans="1:21" x14ac:dyDescent="0.3">
      <c r="A1223" t="s">
        <v>3173</v>
      </c>
      <c r="B1223" t="s">
        <v>3174</v>
      </c>
      <c r="C1223" t="s">
        <v>3175</v>
      </c>
      <c r="D1223" t="s">
        <v>46</v>
      </c>
      <c r="E1223" t="s">
        <v>173</v>
      </c>
      <c r="F1223">
        <v>190786.89</v>
      </c>
      <c r="G1223" s="1">
        <v>45770</v>
      </c>
      <c r="I1223" t="s">
        <v>40</v>
      </c>
      <c r="J1223">
        <v>15</v>
      </c>
      <c r="K1223">
        <v>12</v>
      </c>
      <c r="L1223" t="s">
        <v>193</v>
      </c>
      <c r="M1223" t="s">
        <v>49</v>
      </c>
      <c r="N1223" t="s">
        <v>42</v>
      </c>
      <c r="O1223">
        <f t="shared" si="114"/>
        <v>1</v>
      </c>
      <c r="P1223" t="str">
        <f t="shared" si="115"/>
        <v>Valid</v>
      </c>
      <c r="Q1223" t="str">
        <f>_xlfn.XLOOKUP(B1223,Customers!$A:$A,Customers!$C:$C,"Not Found")</f>
        <v>West</v>
      </c>
      <c r="R1223" t="str">
        <f t="shared" si="116"/>
        <v>Central</v>
      </c>
      <c r="S1223" t="str">
        <f t="shared" si="117"/>
        <v>Theft</v>
      </c>
      <c r="T1223" t="str">
        <f t="shared" si="118"/>
        <v>SLA Breach</v>
      </c>
      <c r="U1223">
        <f t="shared" si="119"/>
        <v>3</v>
      </c>
    </row>
    <row r="1224" spans="1:21" x14ac:dyDescent="0.3">
      <c r="A1224" t="s">
        <v>3176</v>
      </c>
      <c r="B1224" t="s">
        <v>3177</v>
      </c>
      <c r="C1224" t="s">
        <v>3178</v>
      </c>
      <c r="D1224" t="s">
        <v>46</v>
      </c>
      <c r="E1224" t="s">
        <v>173</v>
      </c>
      <c r="F1224">
        <v>45433.599999999999</v>
      </c>
      <c r="G1224" s="1">
        <v>45934</v>
      </c>
      <c r="I1224" t="s">
        <v>40</v>
      </c>
      <c r="J1224">
        <v>9</v>
      </c>
      <c r="K1224">
        <v>12</v>
      </c>
      <c r="L1224" t="s">
        <v>242</v>
      </c>
      <c r="M1224" t="s">
        <v>49</v>
      </c>
      <c r="N1224" t="s">
        <v>30</v>
      </c>
      <c r="O1224">
        <f t="shared" si="114"/>
        <v>1</v>
      </c>
      <c r="P1224" t="str">
        <f t="shared" si="115"/>
        <v>Valid</v>
      </c>
      <c r="Q1224" t="str">
        <f>_xlfn.XLOOKUP(B1224,Customers!$A:$A,Customers!$C:$C,"Not Found")</f>
        <v>South</v>
      </c>
      <c r="R1224" t="str">
        <f t="shared" si="116"/>
        <v>Central</v>
      </c>
      <c r="S1224" t="str">
        <f t="shared" si="117"/>
        <v>Theft</v>
      </c>
      <c r="T1224" t="str">
        <f t="shared" si="118"/>
        <v>Within SLA</v>
      </c>
      <c r="U1224">
        <f t="shared" si="119"/>
        <v>0</v>
      </c>
    </row>
    <row r="1225" spans="1:21" x14ac:dyDescent="0.3">
      <c r="A1225" t="s">
        <v>3179</v>
      </c>
      <c r="B1225" t="s">
        <v>1677</v>
      </c>
      <c r="C1225" t="s">
        <v>3180</v>
      </c>
      <c r="D1225" t="s">
        <v>154</v>
      </c>
      <c r="E1225" t="s">
        <v>74</v>
      </c>
      <c r="F1225">
        <v>33120.800000000003</v>
      </c>
      <c r="G1225" s="1">
        <v>45882</v>
      </c>
      <c r="H1225" s="1">
        <v>45891</v>
      </c>
      <c r="I1225" t="s">
        <v>19</v>
      </c>
      <c r="J1225">
        <v>9</v>
      </c>
      <c r="K1225">
        <v>10</v>
      </c>
      <c r="L1225" t="s">
        <v>561</v>
      </c>
      <c r="M1225" t="s">
        <v>21</v>
      </c>
      <c r="N1225" t="s">
        <v>30</v>
      </c>
      <c r="O1225">
        <f t="shared" si="114"/>
        <v>1</v>
      </c>
      <c r="P1225" t="str">
        <f t="shared" si="115"/>
        <v>Valid</v>
      </c>
      <c r="Q1225" t="str">
        <f>_xlfn.XLOOKUP(B1225,Customers!$A:$A,Customers!$C:$C,"Not Found")</f>
        <v>North</v>
      </c>
      <c r="R1225" t="str">
        <f t="shared" si="116"/>
        <v>East</v>
      </c>
      <c r="S1225" t="str">
        <f t="shared" si="117"/>
        <v>Vehicle Damage</v>
      </c>
      <c r="T1225" t="str">
        <f t="shared" si="118"/>
        <v>Within SLA</v>
      </c>
      <c r="U1225">
        <f t="shared" si="119"/>
        <v>0</v>
      </c>
    </row>
    <row r="1226" spans="1:21" x14ac:dyDescent="0.3">
      <c r="A1226" t="s">
        <v>3181</v>
      </c>
      <c r="B1226" t="s">
        <v>3182</v>
      </c>
      <c r="C1226" t="s">
        <v>3183</v>
      </c>
      <c r="D1226" t="s">
        <v>46</v>
      </c>
      <c r="E1226" t="s">
        <v>39</v>
      </c>
      <c r="F1226">
        <v>21597.45</v>
      </c>
      <c r="G1226" s="1">
        <v>45688</v>
      </c>
      <c r="H1226" s="1">
        <v>45699</v>
      </c>
      <c r="I1226" t="s">
        <v>19</v>
      </c>
      <c r="J1226">
        <v>11</v>
      </c>
      <c r="K1226">
        <v>10</v>
      </c>
      <c r="L1226" t="s">
        <v>606</v>
      </c>
      <c r="M1226" t="s">
        <v>21</v>
      </c>
      <c r="N1226" t="s">
        <v>30</v>
      </c>
      <c r="O1226">
        <f t="shared" si="114"/>
        <v>1</v>
      </c>
      <c r="P1226" t="str">
        <f t="shared" si="115"/>
        <v>Valid</v>
      </c>
      <c r="Q1226" t="str">
        <f>_xlfn.XLOOKUP(B1226,Customers!$A:$A,Customers!$C:$C,"Not Found")</f>
        <v>West</v>
      </c>
      <c r="R1226" t="str">
        <f t="shared" si="116"/>
        <v>North</v>
      </c>
      <c r="S1226" t="str">
        <f t="shared" si="117"/>
        <v>Theft</v>
      </c>
      <c r="T1226" t="str">
        <f t="shared" si="118"/>
        <v>SLA Breach</v>
      </c>
      <c r="U1226">
        <f t="shared" si="119"/>
        <v>1</v>
      </c>
    </row>
    <row r="1227" spans="1:21" x14ac:dyDescent="0.3">
      <c r="A1227" t="s">
        <v>3184</v>
      </c>
      <c r="B1227" t="s">
        <v>3185</v>
      </c>
      <c r="C1227" t="s">
        <v>3186</v>
      </c>
      <c r="D1227" t="s">
        <v>17</v>
      </c>
      <c r="E1227" t="s">
        <v>27</v>
      </c>
      <c r="F1227">
        <v>36316.699999999997</v>
      </c>
      <c r="G1227" s="1">
        <v>45960</v>
      </c>
      <c r="I1227" t="s">
        <v>64</v>
      </c>
      <c r="J1227">
        <v>15</v>
      </c>
      <c r="K1227">
        <v>10</v>
      </c>
      <c r="L1227" t="s">
        <v>268</v>
      </c>
      <c r="M1227" t="s">
        <v>21</v>
      </c>
      <c r="N1227" t="s">
        <v>42</v>
      </c>
      <c r="O1227">
        <f t="shared" si="114"/>
        <v>1</v>
      </c>
      <c r="P1227" t="str">
        <f t="shared" si="115"/>
        <v>Valid</v>
      </c>
      <c r="Q1227" t="str">
        <f>_xlfn.XLOOKUP(B1227,Customers!$A:$A,Customers!$C:$C,"Not Found")</f>
        <v>East</v>
      </c>
      <c r="R1227" t="str">
        <f t="shared" si="116"/>
        <v>West</v>
      </c>
      <c r="S1227" t="str">
        <f t="shared" si="117"/>
        <v>Accident</v>
      </c>
      <c r="T1227" t="str">
        <f t="shared" si="118"/>
        <v>SLA Breach</v>
      </c>
      <c r="U1227">
        <f t="shared" si="119"/>
        <v>5</v>
      </c>
    </row>
    <row r="1228" spans="1:21" x14ac:dyDescent="0.3">
      <c r="A1228" t="s">
        <v>3187</v>
      </c>
      <c r="B1228" t="s">
        <v>1000</v>
      </c>
      <c r="C1228" t="s">
        <v>3188</v>
      </c>
      <c r="D1228" t="s">
        <v>53</v>
      </c>
      <c r="E1228" t="s">
        <v>27</v>
      </c>
      <c r="F1228">
        <v>60524.99</v>
      </c>
      <c r="G1228" s="1">
        <v>45898</v>
      </c>
      <c r="H1228" s="1">
        <v>45913</v>
      </c>
      <c r="I1228" t="s">
        <v>19</v>
      </c>
      <c r="J1228">
        <v>15</v>
      </c>
      <c r="K1228">
        <v>15</v>
      </c>
      <c r="L1228" t="s">
        <v>278</v>
      </c>
      <c r="M1228" t="s">
        <v>55</v>
      </c>
      <c r="N1228" t="s">
        <v>30</v>
      </c>
      <c r="O1228">
        <f t="shared" si="114"/>
        <v>1</v>
      </c>
      <c r="P1228" t="str">
        <f t="shared" si="115"/>
        <v>Valid</v>
      </c>
      <c r="Q1228" t="str">
        <f>_xlfn.XLOOKUP(B1228,Customers!$A:$A,Customers!$C:$C,"Not Found")</f>
        <v>Central</v>
      </c>
      <c r="R1228" t="str">
        <f t="shared" si="116"/>
        <v>West</v>
      </c>
      <c r="S1228" t="str">
        <f t="shared" si="117"/>
        <v>Hospitalization</v>
      </c>
      <c r="T1228" t="str">
        <f t="shared" si="118"/>
        <v>Within SLA</v>
      </c>
      <c r="U1228">
        <f t="shared" si="119"/>
        <v>0</v>
      </c>
    </row>
    <row r="1229" spans="1:21" x14ac:dyDescent="0.3">
      <c r="A1229" t="s">
        <v>3189</v>
      </c>
      <c r="B1229" t="s">
        <v>3190</v>
      </c>
      <c r="C1229" t="s">
        <v>3191</v>
      </c>
      <c r="D1229" t="s">
        <v>154</v>
      </c>
      <c r="E1229" t="s">
        <v>74</v>
      </c>
      <c r="F1229">
        <v>55710.43</v>
      </c>
      <c r="G1229" s="1">
        <v>45887</v>
      </c>
      <c r="H1229" s="1">
        <v>45897</v>
      </c>
      <c r="I1229" t="s">
        <v>19</v>
      </c>
      <c r="J1229">
        <v>10</v>
      </c>
      <c r="K1229">
        <v>10</v>
      </c>
      <c r="L1229" t="s">
        <v>864</v>
      </c>
      <c r="M1229" t="s">
        <v>21</v>
      </c>
      <c r="N1229" t="s">
        <v>22</v>
      </c>
      <c r="O1229">
        <f t="shared" si="114"/>
        <v>1</v>
      </c>
      <c r="P1229" t="str">
        <f t="shared" si="115"/>
        <v>Valid</v>
      </c>
      <c r="Q1229" t="str">
        <f>_xlfn.XLOOKUP(B1229,Customers!$A:$A,Customers!$C:$C,"Not Found")</f>
        <v>North</v>
      </c>
      <c r="R1229" t="str">
        <f t="shared" si="116"/>
        <v>East</v>
      </c>
      <c r="S1229" t="str">
        <f t="shared" si="117"/>
        <v>Vehicle Damage</v>
      </c>
      <c r="T1229" t="str">
        <f t="shared" si="118"/>
        <v>Within SLA</v>
      </c>
      <c r="U1229">
        <f t="shared" si="119"/>
        <v>0</v>
      </c>
    </row>
    <row r="1230" spans="1:21" x14ac:dyDescent="0.3">
      <c r="A1230" t="s">
        <v>3192</v>
      </c>
      <c r="B1230" t="s">
        <v>3193</v>
      </c>
      <c r="C1230" t="s">
        <v>3194</v>
      </c>
      <c r="D1230" t="s">
        <v>111</v>
      </c>
      <c r="E1230" t="s">
        <v>18</v>
      </c>
      <c r="F1230">
        <v>60618.91</v>
      </c>
      <c r="G1230" s="1">
        <v>45680</v>
      </c>
      <c r="I1230" t="s">
        <v>64</v>
      </c>
      <c r="J1230">
        <v>24</v>
      </c>
      <c r="K1230">
        <v>12</v>
      </c>
      <c r="L1230" t="s">
        <v>864</v>
      </c>
      <c r="M1230" t="s">
        <v>49</v>
      </c>
      <c r="N1230" t="s">
        <v>88</v>
      </c>
      <c r="O1230">
        <f t="shared" si="114"/>
        <v>1</v>
      </c>
      <c r="P1230" t="str">
        <f t="shared" si="115"/>
        <v>Valid</v>
      </c>
      <c r="Q1230" t="str">
        <f>_xlfn.XLOOKUP(B1230,Customers!$A:$A,Customers!$C:$C,"Not Found")</f>
        <v>East</v>
      </c>
      <c r="R1230" t="str">
        <f t="shared" si="116"/>
        <v>South</v>
      </c>
      <c r="S1230" t="str">
        <f t="shared" si="117"/>
        <v>Fire</v>
      </c>
      <c r="T1230" t="str">
        <f t="shared" si="118"/>
        <v>SLA Breach</v>
      </c>
      <c r="U1230">
        <f t="shared" si="119"/>
        <v>12</v>
      </c>
    </row>
    <row r="1231" spans="1:21" x14ac:dyDescent="0.3">
      <c r="A1231" t="s">
        <v>3195</v>
      </c>
      <c r="B1231" t="s">
        <v>3196</v>
      </c>
      <c r="C1231" t="s">
        <v>3197</v>
      </c>
      <c r="D1231" t="s">
        <v>182</v>
      </c>
      <c r="E1231" t="s">
        <v>173</v>
      </c>
      <c r="F1231">
        <v>23400.66</v>
      </c>
      <c r="G1231" s="1">
        <v>45991</v>
      </c>
      <c r="I1231" t="s">
        <v>64</v>
      </c>
      <c r="J1231">
        <v>14</v>
      </c>
      <c r="K1231">
        <v>7</v>
      </c>
      <c r="L1231" t="s">
        <v>159</v>
      </c>
      <c r="M1231" t="s">
        <v>94</v>
      </c>
      <c r="N1231" t="s">
        <v>42</v>
      </c>
      <c r="O1231">
        <f t="shared" si="114"/>
        <v>1</v>
      </c>
      <c r="P1231" t="str">
        <f t="shared" si="115"/>
        <v>Valid</v>
      </c>
      <c r="Q1231" t="str">
        <f>_xlfn.XLOOKUP(B1231,Customers!$A:$A,Customers!$C:$C,"Not Found")</f>
        <v>South</v>
      </c>
      <c r="R1231" t="str">
        <f t="shared" si="116"/>
        <v>Central</v>
      </c>
      <c r="S1231" t="str">
        <f t="shared" si="117"/>
        <v>Trip Cancellation</v>
      </c>
      <c r="T1231" t="str">
        <f t="shared" si="118"/>
        <v>SLA Breach</v>
      </c>
      <c r="U1231">
        <f t="shared" si="119"/>
        <v>7</v>
      </c>
    </row>
    <row r="1232" spans="1:21" x14ac:dyDescent="0.3">
      <c r="A1232" t="s">
        <v>3198</v>
      </c>
      <c r="B1232" t="s">
        <v>745</v>
      </c>
      <c r="C1232" t="s">
        <v>3199</v>
      </c>
      <c r="D1232" t="s">
        <v>46</v>
      </c>
      <c r="E1232" t="s">
        <v>74</v>
      </c>
      <c r="F1232">
        <v>207943.96</v>
      </c>
      <c r="G1232" s="1">
        <v>45981</v>
      </c>
      <c r="H1232" s="1">
        <v>46010</v>
      </c>
      <c r="I1232" t="s">
        <v>19</v>
      </c>
      <c r="J1232">
        <v>29</v>
      </c>
      <c r="K1232">
        <v>12</v>
      </c>
      <c r="L1232" t="s">
        <v>651</v>
      </c>
      <c r="M1232" t="s">
        <v>49</v>
      </c>
      <c r="N1232" t="s">
        <v>30</v>
      </c>
      <c r="O1232">
        <f t="shared" si="114"/>
        <v>1</v>
      </c>
      <c r="P1232" t="str">
        <f t="shared" si="115"/>
        <v>Valid</v>
      </c>
      <c r="Q1232" t="str">
        <f>_xlfn.XLOOKUP(B1232,Customers!$A:$A,Customers!$C:$C,"Not Found")</f>
        <v>Central</v>
      </c>
      <c r="R1232" t="str">
        <f t="shared" si="116"/>
        <v>East</v>
      </c>
      <c r="S1232" t="str">
        <f t="shared" si="117"/>
        <v>Theft</v>
      </c>
      <c r="T1232" t="str">
        <f t="shared" si="118"/>
        <v>SLA Breach</v>
      </c>
      <c r="U1232">
        <f t="shared" si="119"/>
        <v>17</v>
      </c>
    </row>
    <row r="1233" spans="1:21" x14ac:dyDescent="0.3">
      <c r="A1233" t="s">
        <v>3200</v>
      </c>
      <c r="B1233" t="s">
        <v>3201</v>
      </c>
      <c r="C1233" t="s">
        <v>3202</v>
      </c>
      <c r="D1233" t="s">
        <v>53</v>
      </c>
      <c r="E1233" t="s">
        <v>18</v>
      </c>
      <c r="F1233">
        <v>105604.58</v>
      </c>
      <c r="G1233" s="1">
        <v>45947</v>
      </c>
      <c r="H1233" s="1">
        <v>45963</v>
      </c>
      <c r="I1233" t="s">
        <v>19</v>
      </c>
      <c r="J1233">
        <v>16</v>
      </c>
      <c r="K1233">
        <v>15</v>
      </c>
      <c r="L1233" t="s">
        <v>54</v>
      </c>
      <c r="M1233" t="s">
        <v>55</v>
      </c>
      <c r="N1233" t="s">
        <v>42</v>
      </c>
      <c r="O1233">
        <f t="shared" si="114"/>
        <v>1</v>
      </c>
      <c r="P1233" t="str">
        <f t="shared" si="115"/>
        <v>Valid</v>
      </c>
      <c r="Q1233" t="str">
        <f>_xlfn.XLOOKUP(B1233,Customers!$A:$A,Customers!$C:$C,"Not Found")</f>
        <v>West</v>
      </c>
      <c r="R1233" t="str">
        <f t="shared" si="116"/>
        <v>South</v>
      </c>
      <c r="S1233" t="str">
        <f t="shared" si="117"/>
        <v>Hospitalization</v>
      </c>
      <c r="T1233" t="str">
        <f t="shared" si="118"/>
        <v>SLA Breach</v>
      </c>
      <c r="U1233">
        <f t="shared" si="119"/>
        <v>1</v>
      </c>
    </row>
    <row r="1234" spans="1:21" x14ac:dyDescent="0.3">
      <c r="A1234" t="s">
        <v>3203</v>
      </c>
      <c r="B1234" t="s">
        <v>1749</v>
      </c>
      <c r="C1234" t="s">
        <v>1750</v>
      </c>
      <c r="D1234" t="s">
        <v>34</v>
      </c>
      <c r="E1234" t="s">
        <v>18</v>
      </c>
      <c r="F1234">
        <v>1201289.3</v>
      </c>
      <c r="G1234" s="1">
        <v>45770</v>
      </c>
      <c r="H1234" s="1">
        <v>45792</v>
      </c>
      <c r="I1234" t="s">
        <v>19</v>
      </c>
      <c r="J1234">
        <v>22</v>
      </c>
      <c r="K1234">
        <v>20</v>
      </c>
      <c r="L1234" t="s">
        <v>300</v>
      </c>
      <c r="M1234" t="s">
        <v>29</v>
      </c>
      <c r="N1234" t="s">
        <v>30</v>
      </c>
      <c r="O1234">
        <f t="shared" si="114"/>
        <v>1</v>
      </c>
      <c r="P1234" t="str">
        <f t="shared" si="115"/>
        <v>Valid</v>
      </c>
      <c r="Q1234" t="str">
        <f>_xlfn.XLOOKUP(B1234,Customers!$A:$A,Customers!$C:$C,"Not Found")</f>
        <v>South</v>
      </c>
      <c r="R1234" t="str">
        <f t="shared" si="116"/>
        <v>South</v>
      </c>
      <c r="S1234" t="str">
        <f t="shared" si="117"/>
        <v>Death Benefit</v>
      </c>
      <c r="T1234" t="str">
        <f t="shared" si="118"/>
        <v>SLA Breach</v>
      </c>
      <c r="U1234">
        <f t="shared" si="119"/>
        <v>2</v>
      </c>
    </row>
    <row r="1235" spans="1:21" x14ac:dyDescent="0.3">
      <c r="A1235" t="s">
        <v>3204</v>
      </c>
      <c r="B1235" t="s">
        <v>963</v>
      </c>
      <c r="C1235" t="s">
        <v>3205</v>
      </c>
      <c r="D1235" t="s">
        <v>53</v>
      </c>
      <c r="E1235" t="s">
        <v>18</v>
      </c>
      <c r="F1235">
        <v>54882.51</v>
      </c>
      <c r="G1235" s="1">
        <v>45681</v>
      </c>
      <c r="I1235" t="s">
        <v>40</v>
      </c>
      <c r="J1235">
        <v>20</v>
      </c>
      <c r="K1235">
        <v>15</v>
      </c>
      <c r="L1235" t="s">
        <v>341</v>
      </c>
      <c r="M1235" t="s">
        <v>55</v>
      </c>
      <c r="N1235" t="s">
        <v>88</v>
      </c>
      <c r="O1235">
        <f t="shared" si="114"/>
        <v>1</v>
      </c>
      <c r="P1235" t="str">
        <f t="shared" si="115"/>
        <v>Valid</v>
      </c>
      <c r="Q1235" t="str">
        <f>_xlfn.XLOOKUP(B1235,Customers!$A:$A,Customers!$C:$C,"Not Found")</f>
        <v>Central</v>
      </c>
      <c r="R1235" t="str">
        <f t="shared" si="116"/>
        <v>South</v>
      </c>
      <c r="S1235" t="str">
        <f t="shared" si="117"/>
        <v>Hospitalization</v>
      </c>
      <c r="T1235" t="str">
        <f t="shared" si="118"/>
        <v>SLA Breach</v>
      </c>
      <c r="U1235">
        <f t="shared" si="119"/>
        <v>5</v>
      </c>
    </row>
    <row r="1236" spans="1:21" x14ac:dyDescent="0.3">
      <c r="A1236" t="s">
        <v>3206</v>
      </c>
      <c r="B1236" t="s">
        <v>3207</v>
      </c>
      <c r="C1236" t="s">
        <v>3208</v>
      </c>
      <c r="D1236" t="s">
        <v>26</v>
      </c>
      <c r="E1236" t="s">
        <v>74</v>
      </c>
      <c r="F1236">
        <v>224035.94</v>
      </c>
      <c r="G1236" s="1">
        <v>45905</v>
      </c>
      <c r="H1236" s="1">
        <v>45923</v>
      </c>
      <c r="I1236" t="s">
        <v>47</v>
      </c>
      <c r="J1236">
        <v>18</v>
      </c>
      <c r="K1236">
        <v>20</v>
      </c>
      <c r="L1236" t="s">
        <v>331</v>
      </c>
      <c r="M1236" t="s">
        <v>29</v>
      </c>
      <c r="N1236" t="s">
        <v>22</v>
      </c>
      <c r="O1236">
        <f t="shared" si="114"/>
        <v>1</v>
      </c>
      <c r="P1236" t="str">
        <f t="shared" si="115"/>
        <v>Valid</v>
      </c>
      <c r="Q1236" t="str">
        <f>_xlfn.XLOOKUP(B1236,Customers!$A:$A,Customers!$C:$C,"Not Found")</f>
        <v>East</v>
      </c>
      <c r="R1236" t="str">
        <f t="shared" si="116"/>
        <v>East</v>
      </c>
      <c r="S1236" t="str">
        <f t="shared" si="117"/>
        <v>Disability</v>
      </c>
      <c r="T1236" t="str">
        <f t="shared" si="118"/>
        <v>Within SLA</v>
      </c>
      <c r="U1236">
        <f t="shared" si="119"/>
        <v>0</v>
      </c>
    </row>
    <row r="1237" spans="1:21" x14ac:dyDescent="0.3">
      <c r="A1237" t="s">
        <v>3209</v>
      </c>
      <c r="B1237" t="s">
        <v>3210</v>
      </c>
      <c r="C1237" t="s">
        <v>3211</v>
      </c>
      <c r="D1237" t="s">
        <v>53</v>
      </c>
      <c r="E1237" t="s">
        <v>18</v>
      </c>
      <c r="F1237">
        <v>93959.49</v>
      </c>
      <c r="G1237" s="1">
        <v>45825</v>
      </c>
      <c r="H1237" s="1">
        <v>45841</v>
      </c>
      <c r="I1237" t="s">
        <v>19</v>
      </c>
      <c r="J1237">
        <v>16</v>
      </c>
      <c r="K1237">
        <v>15</v>
      </c>
      <c r="L1237" t="s">
        <v>103</v>
      </c>
      <c r="M1237" t="s">
        <v>55</v>
      </c>
      <c r="N1237" t="s">
        <v>22</v>
      </c>
      <c r="O1237">
        <f t="shared" si="114"/>
        <v>1</v>
      </c>
      <c r="P1237" t="str">
        <f t="shared" si="115"/>
        <v>Valid</v>
      </c>
      <c r="Q1237" t="str">
        <f>_xlfn.XLOOKUP(B1237,Customers!$A:$A,Customers!$C:$C,"Not Found")</f>
        <v>West</v>
      </c>
      <c r="R1237" t="str">
        <f t="shared" si="116"/>
        <v>South</v>
      </c>
      <c r="S1237" t="str">
        <f t="shared" si="117"/>
        <v>Hospitalization</v>
      </c>
      <c r="T1237" t="str">
        <f t="shared" si="118"/>
        <v>SLA Breach</v>
      </c>
      <c r="U1237">
        <f t="shared" si="119"/>
        <v>1</v>
      </c>
    </row>
    <row r="1238" spans="1:21" x14ac:dyDescent="0.3">
      <c r="A1238" t="s">
        <v>3212</v>
      </c>
      <c r="B1238" t="s">
        <v>3213</v>
      </c>
      <c r="C1238" t="s">
        <v>3214</v>
      </c>
      <c r="D1238" t="s">
        <v>46</v>
      </c>
      <c r="E1238" t="s">
        <v>74</v>
      </c>
      <c r="F1238">
        <v>78733.87</v>
      </c>
      <c r="G1238" s="1">
        <v>45742</v>
      </c>
      <c r="H1238" s="1">
        <v>45765</v>
      </c>
      <c r="I1238" t="s">
        <v>47</v>
      </c>
      <c r="J1238">
        <v>23</v>
      </c>
      <c r="K1238">
        <v>12</v>
      </c>
      <c r="L1238" t="s">
        <v>268</v>
      </c>
      <c r="M1238" t="s">
        <v>49</v>
      </c>
      <c r="N1238" t="s">
        <v>42</v>
      </c>
      <c r="O1238">
        <f t="shared" si="114"/>
        <v>1</v>
      </c>
      <c r="P1238" t="str">
        <f t="shared" si="115"/>
        <v>Valid</v>
      </c>
      <c r="Q1238" t="str">
        <f>_xlfn.XLOOKUP(B1238,Customers!$A:$A,Customers!$C:$C,"Not Found")</f>
        <v>North</v>
      </c>
      <c r="R1238" t="str">
        <f t="shared" si="116"/>
        <v>East</v>
      </c>
      <c r="S1238" t="str">
        <f t="shared" si="117"/>
        <v>Theft</v>
      </c>
      <c r="T1238" t="str">
        <f t="shared" si="118"/>
        <v>SLA Breach</v>
      </c>
      <c r="U1238">
        <f t="shared" si="119"/>
        <v>11</v>
      </c>
    </row>
    <row r="1239" spans="1:21" x14ac:dyDescent="0.3">
      <c r="A1239" t="s">
        <v>3215</v>
      </c>
      <c r="B1239" t="s">
        <v>3216</v>
      </c>
      <c r="C1239" t="s">
        <v>3217</v>
      </c>
      <c r="D1239" t="s">
        <v>53</v>
      </c>
      <c r="E1239" t="s">
        <v>39</v>
      </c>
      <c r="F1239">
        <v>83543.600000000006</v>
      </c>
      <c r="G1239" s="1">
        <v>45750</v>
      </c>
      <c r="H1239" s="1">
        <v>45768</v>
      </c>
      <c r="I1239" t="s">
        <v>19</v>
      </c>
      <c r="J1239">
        <v>18</v>
      </c>
      <c r="K1239">
        <v>15</v>
      </c>
      <c r="L1239" t="s">
        <v>83</v>
      </c>
      <c r="M1239" t="s">
        <v>55</v>
      </c>
      <c r="N1239" t="s">
        <v>42</v>
      </c>
      <c r="O1239">
        <f t="shared" si="114"/>
        <v>1</v>
      </c>
      <c r="P1239" t="str">
        <f t="shared" si="115"/>
        <v>Valid</v>
      </c>
      <c r="Q1239" t="str">
        <f>_xlfn.XLOOKUP(B1239,Customers!$A:$A,Customers!$C:$C,"Not Found")</f>
        <v>South</v>
      </c>
      <c r="R1239" t="str">
        <f t="shared" si="116"/>
        <v>North</v>
      </c>
      <c r="S1239" t="str">
        <f t="shared" si="117"/>
        <v>Hospitalization</v>
      </c>
      <c r="T1239" t="str">
        <f t="shared" si="118"/>
        <v>SLA Breach</v>
      </c>
      <c r="U1239">
        <f t="shared" si="119"/>
        <v>3</v>
      </c>
    </row>
    <row r="1240" spans="1:21" x14ac:dyDescent="0.3">
      <c r="A1240" t="s">
        <v>3218</v>
      </c>
      <c r="B1240" t="s">
        <v>3219</v>
      </c>
      <c r="C1240" t="s">
        <v>3220</v>
      </c>
      <c r="D1240" t="s">
        <v>17</v>
      </c>
      <c r="E1240" t="s">
        <v>18</v>
      </c>
      <c r="F1240">
        <v>18688.23</v>
      </c>
      <c r="G1240" s="1">
        <v>45883</v>
      </c>
      <c r="H1240" s="1">
        <v>45887</v>
      </c>
      <c r="I1240" t="s">
        <v>19</v>
      </c>
      <c r="J1240">
        <v>4</v>
      </c>
      <c r="K1240">
        <v>10</v>
      </c>
      <c r="L1240" t="s">
        <v>174</v>
      </c>
      <c r="M1240" t="s">
        <v>21</v>
      </c>
      <c r="N1240" t="s">
        <v>30</v>
      </c>
      <c r="O1240">
        <f t="shared" si="114"/>
        <v>1</v>
      </c>
      <c r="P1240" t="str">
        <f t="shared" si="115"/>
        <v>Valid</v>
      </c>
      <c r="Q1240" t="str">
        <f>_xlfn.XLOOKUP(B1240,Customers!$A:$A,Customers!$C:$C,"Not Found")</f>
        <v>North</v>
      </c>
      <c r="R1240" t="str">
        <f t="shared" si="116"/>
        <v>South</v>
      </c>
      <c r="S1240" t="str">
        <f t="shared" si="117"/>
        <v>Accident</v>
      </c>
      <c r="T1240" t="str">
        <f t="shared" si="118"/>
        <v>Within SLA</v>
      </c>
      <c r="U1240">
        <f t="shared" si="119"/>
        <v>0</v>
      </c>
    </row>
    <row r="1241" spans="1:21" x14ac:dyDescent="0.3">
      <c r="A1241" t="s">
        <v>3221</v>
      </c>
      <c r="B1241" t="s">
        <v>1693</v>
      </c>
      <c r="C1241" t="s">
        <v>1694</v>
      </c>
      <c r="D1241" t="s">
        <v>59</v>
      </c>
      <c r="E1241" t="s">
        <v>39</v>
      </c>
      <c r="F1241">
        <v>66799.740000000005</v>
      </c>
      <c r="G1241" s="1">
        <v>45950</v>
      </c>
      <c r="H1241" s="1">
        <v>45968</v>
      </c>
      <c r="I1241" t="s">
        <v>19</v>
      </c>
      <c r="J1241">
        <v>18</v>
      </c>
      <c r="K1241">
        <v>15</v>
      </c>
      <c r="L1241" t="s">
        <v>48</v>
      </c>
      <c r="M1241" t="s">
        <v>55</v>
      </c>
      <c r="N1241" t="s">
        <v>30</v>
      </c>
      <c r="O1241">
        <f t="shared" si="114"/>
        <v>1</v>
      </c>
      <c r="P1241" t="str">
        <f t="shared" si="115"/>
        <v>Valid</v>
      </c>
      <c r="Q1241" t="str">
        <f>_xlfn.XLOOKUP(B1241,Customers!$A:$A,Customers!$C:$C,"Not Found")</f>
        <v>South</v>
      </c>
      <c r="R1241" t="str">
        <f t="shared" si="116"/>
        <v>North</v>
      </c>
      <c r="S1241" t="str">
        <f t="shared" si="117"/>
        <v>Critical Illness</v>
      </c>
      <c r="T1241" t="str">
        <f t="shared" si="118"/>
        <v>SLA Breach</v>
      </c>
      <c r="U1241">
        <f t="shared" si="119"/>
        <v>3</v>
      </c>
    </row>
    <row r="1242" spans="1:21" x14ac:dyDescent="0.3">
      <c r="A1242" t="s">
        <v>3222</v>
      </c>
      <c r="B1242" t="s">
        <v>3223</v>
      </c>
      <c r="C1242" t="s">
        <v>3224</v>
      </c>
      <c r="D1242" t="s">
        <v>69</v>
      </c>
      <c r="E1242" t="s">
        <v>18</v>
      </c>
      <c r="F1242">
        <v>194610.77</v>
      </c>
      <c r="G1242" s="1">
        <v>45851</v>
      </c>
      <c r="H1242" s="1">
        <v>45867</v>
      </c>
      <c r="I1242" t="s">
        <v>47</v>
      </c>
      <c r="J1242">
        <v>16</v>
      </c>
      <c r="K1242">
        <v>12</v>
      </c>
      <c r="L1242" t="s">
        <v>121</v>
      </c>
      <c r="M1242" t="s">
        <v>49</v>
      </c>
      <c r="N1242" t="s">
        <v>42</v>
      </c>
      <c r="O1242">
        <f t="shared" si="114"/>
        <v>1</v>
      </c>
      <c r="P1242" t="str">
        <f t="shared" si="115"/>
        <v>Valid</v>
      </c>
      <c r="Q1242" t="str">
        <f>_xlfn.XLOOKUP(B1242,Customers!$A:$A,Customers!$C:$C,"Not Found")</f>
        <v>North</v>
      </c>
      <c r="R1242" t="str">
        <f t="shared" si="116"/>
        <v>South</v>
      </c>
      <c r="S1242" t="str">
        <f t="shared" si="117"/>
        <v>Property Damage</v>
      </c>
      <c r="T1242" t="str">
        <f t="shared" si="118"/>
        <v>SLA Breach</v>
      </c>
      <c r="U1242">
        <f t="shared" si="119"/>
        <v>4</v>
      </c>
    </row>
    <row r="1243" spans="1:21" x14ac:dyDescent="0.3">
      <c r="A1243" t="s">
        <v>3225</v>
      </c>
      <c r="B1243" t="s">
        <v>3226</v>
      </c>
      <c r="C1243" t="s">
        <v>3227</v>
      </c>
      <c r="D1243" t="s">
        <v>17</v>
      </c>
      <c r="E1243" t="s">
        <v>18</v>
      </c>
      <c r="F1243">
        <v>224028.83</v>
      </c>
      <c r="G1243" s="1">
        <v>45971</v>
      </c>
      <c r="H1243" s="1">
        <v>45978</v>
      </c>
      <c r="I1243" t="s">
        <v>19</v>
      </c>
      <c r="J1243">
        <v>7</v>
      </c>
      <c r="K1243">
        <v>10</v>
      </c>
      <c r="L1243" t="s">
        <v>787</v>
      </c>
      <c r="M1243" t="s">
        <v>21</v>
      </c>
      <c r="N1243" t="s">
        <v>22</v>
      </c>
      <c r="O1243">
        <f t="shared" si="114"/>
        <v>1</v>
      </c>
      <c r="P1243" t="str">
        <f t="shared" si="115"/>
        <v>Valid</v>
      </c>
      <c r="Q1243" t="str">
        <f>_xlfn.XLOOKUP(B1243,Customers!$A:$A,Customers!$C:$C,"Not Found")</f>
        <v>South</v>
      </c>
      <c r="R1243" t="str">
        <f t="shared" si="116"/>
        <v>South</v>
      </c>
      <c r="S1243" t="str">
        <f t="shared" si="117"/>
        <v>Accident</v>
      </c>
      <c r="T1243" t="str">
        <f t="shared" si="118"/>
        <v>Within SLA</v>
      </c>
      <c r="U1243">
        <f t="shared" si="119"/>
        <v>0</v>
      </c>
    </row>
    <row r="1244" spans="1:21" x14ac:dyDescent="0.3">
      <c r="A1244" t="s">
        <v>3228</v>
      </c>
      <c r="B1244" t="s">
        <v>3229</v>
      </c>
      <c r="C1244" t="s">
        <v>3230</v>
      </c>
      <c r="D1244" t="s">
        <v>182</v>
      </c>
      <c r="E1244" t="s">
        <v>18</v>
      </c>
      <c r="F1244">
        <v>76931.100000000006</v>
      </c>
      <c r="G1244" s="1">
        <v>45846</v>
      </c>
      <c r="I1244" t="s">
        <v>64</v>
      </c>
      <c r="J1244">
        <v>1</v>
      </c>
      <c r="K1244">
        <v>7</v>
      </c>
      <c r="L1244" t="s">
        <v>87</v>
      </c>
      <c r="M1244" t="s">
        <v>94</v>
      </c>
      <c r="N1244" t="s">
        <v>22</v>
      </c>
      <c r="O1244">
        <f t="shared" si="114"/>
        <v>1</v>
      </c>
      <c r="P1244" t="str">
        <f t="shared" si="115"/>
        <v>Valid</v>
      </c>
      <c r="Q1244" t="str">
        <f>_xlfn.XLOOKUP(B1244,Customers!$A:$A,Customers!$C:$C,"Not Found")</f>
        <v>East</v>
      </c>
      <c r="R1244" t="str">
        <f t="shared" si="116"/>
        <v>South</v>
      </c>
      <c r="S1244" t="str">
        <f t="shared" si="117"/>
        <v>Trip Cancellation</v>
      </c>
      <c r="T1244" t="str">
        <f t="shared" si="118"/>
        <v>Within SLA</v>
      </c>
      <c r="U1244">
        <f t="shared" si="119"/>
        <v>0</v>
      </c>
    </row>
    <row r="1245" spans="1:21" x14ac:dyDescent="0.3">
      <c r="A1245" t="s">
        <v>3231</v>
      </c>
      <c r="B1245" t="s">
        <v>3232</v>
      </c>
      <c r="C1245" t="s">
        <v>3233</v>
      </c>
      <c r="D1245" t="s">
        <v>116</v>
      </c>
      <c r="E1245" t="s">
        <v>27</v>
      </c>
      <c r="F1245">
        <v>32557.87</v>
      </c>
      <c r="G1245" s="1">
        <v>45847</v>
      </c>
      <c r="I1245" t="s">
        <v>40</v>
      </c>
      <c r="J1245">
        <v>1</v>
      </c>
      <c r="K1245">
        <v>7</v>
      </c>
      <c r="L1245" t="s">
        <v>404</v>
      </c>
      <c r="M1245" t="s">
        <v>94</v>
      </c>
      <c r="N1245" t="s">
        <v>22</v>
      </c>
      <c r="O1245">
        <f t="shared" si="114"/>
        <v>1</v>
      </c>
      <c r="P1245" t="str">
        <f t="shared" si="115"/>
        <v>Valid</v>
      </c>
      <c r="Q1245" t="str">
        <f>_xlfn.XLOOKUP(B1245,Customers!$A:$A,Customers!$C:$C,"Not Found")</f>
        <v>West</v>
      </c>
      <c r="R1245" t="str">
        <f t="shared" si="116"/>
        <v>West</v>
      </c>
      <c r="S1245" t="str">
        <f t="shared" si="117"/>
        <v>Medical Emergency</v>
      </c>
      <c r="T1245" t="str">
        <f t="shared" si="118"/>
        <v>Within SLA</v>
      </c>
      <c r="U1245">
        <f t="shared" si="119"/>
        <v>0</v>
      </c>
    </row>
    <row r="1246" spans="1:21" x14ac:dyDescent="0.3">
      <c r="A1246" t="s">
        <v>3234</v>
      </c>
      <c r="B1246" t="s">
        <v>1122</v>
      </c>
      <c r="C1246" t="s">
        <v>3235</v>
      </c>
      <c r="D1246" t="s">
        <v>17</v>
      </c>
      <c r="E1246" t="s">
        <v>74</v>
      </c>
      <c r="F1246">
        <v>88868.63</v>
      </c>
      <c r="G1246" s="1">
        <v>45778</v>
      </c>
      <c r="I1246" t="s">
        <v>64</v>
      </c>
      <c r="J1246">
        <v>18</v>
      </c>
      <c r="K1246">
        <v>10</v>
      </c>
      <c r="L1246" t="s">
        <v>349</v>
      </c>
      <c r="M1246" t="s">
        <v>21</v>
      </c>
      <c r="N1246" t="s">
        <v>30</v>
      </c>
      <c r="O1246">
        <f t="shared" si="114"/>
        <v>1</v>
      </c>
      <c r="P1246" t="str">
        <f t="shared" si="115"/>
        <v>Valid</v>
      </c>
      <c r="Q1246" t="str">
        <f>_xlfn.XLOOKUP(B1246,Customers!$A:$A,Customers!$C:$C,"Not Found")</f>
        <v>West</v>
      </c>
      <c r="R1246" t="str">
        <f t="shared" si="116"/>
        <v>East</v>
      </c>
      <c r="S1246" t="str">
        <f t="shared" si="117"/>
        <v>Accident</v>
      </c>
      <c r="T1246" t="str">
        <f t="shared" si="118"/>
        <v>SLA Breach</v>
      </c>
      <c r="U1246">
        <f t="shared" si="119"/>
        <v>8</v>
      </c>
    </row>
    <row r="1247" spans="1:21" x14ac:dyDescent="0.3">
      <c r="A1247" t="s">
        <v>3236</v>
      </c>
      <c r="B1247" t="s">
        <v>1895</v>
      </c>
      <c r="C1247" t="s">
        <v>3237</v>
      </c>
      <c r="D1247" t="s">
        <v>34</v>
      </c>
      <c r="E1247" t="s">
        <v>27</v>
      </c>
      <c r="F1247">
        <v>371893.56</v>
      </c>
      <c r="G1247" s="1">
        <v>45677</v>
      </c>
      <c r="H1247" s="1">
        <v>45699</v>
      </c>
      <c r="I1247" t="s">
        <v>19</v>
      </c>
      <c r="J1247">
        <v>22</v>
      </c>
      <c r="K1247">
        <v>20</v>
      </c>
      <c r="L1247" t="s">
        <v>331</v>
      </c>
      <c r="M1247" t="s">
        <v>29</v>
      </c>
      <c r="N1247" t="s">
        <v>42</v>
      </c>
      <c r="O1247">
        <f t="shared" si="114"/>
        <v>1</v>
      </c>
      <c r="P1247" t="str">
        <f t="shared" si="115"/>
        <v>Valid</v>
      </c>
      <c r="Q1247" t="str">
        <f>_xlfn.XLOOKUP(B1247,Customers!$A:$A,Customers!$C:$C,"Not Found")</f>
        <v>North</v>
      </c>
      <c r="R1247" t="str">
        <f t="shared" si="116"/>
        <v>West</v>
      </c>
      <c r="S1247" t="str">
        <f t="shared" si="117"/>
        <v>Death Benefit</v>
      </c>
      <c r="T1247" t="str">
        <f t="shared" si="118"/>
        <v>SLA Breach</v>
      </c>
      <c r="U1247">
        <f t="shared" si="119"/>
        <v>2</v>
      </c>
    </row>
    <row r="1248" spans="1:21" x14ac:dyDescent="0.3">
      <c r="A1248" t="s">
        <v>3238</v>
      </c>
      <c r="B1248" t="s">
        <v>2445</v>
      </c>
      <c r="C1248" t="s">
        <v>2446</v>
      </c>
      <c r="D1248" t="s">
        <v>46</v>
      </c>
      <c r="E1248" t="s">
        <v>39</v>
      </c>
      <c r="F1248">
        <v>45335.67</v>
      </c>
      <c r="G1248" s="1">
        <v>45743</v>
      </c>
      <c r="H1248" s="1">
        <v>45757</v>
      </c>
      <c r="I1248" t="s">
        <v>19</v>
      </c>
      <c r="J1248">
        <v>14</v>
      </c>
      <c r="K1248">
        <v>10</v>
      </c>
      <c r="L1248" t="s">
        <v>87</v>
      </c>
      <c r="M1248" t="s">
        <v>21</v>
      </c>
      <c r="N1248" t="s">
        <v>42</v>
      </c>
      <c r="O1248">
        <f t="shared" si="114"/>
        <v>1</v>
      </c>
      <c r="P1248" t="str">
        <f t="shared" si="115"/>
        <v>Valid</v>
      </c>
      <c r="Q1248" t="str">
        <f>_xlfn.XLOOKUP(B1248,Customers!$A:$A,Customers!$C:$C,"Not Found")</f>
        <v>North</v>
      </c>
      <c r="R1248" t="str">
        <f t="shared" si="116"/>
        <v>North</v>
      </c>
      <c r="S1248" t="str">
        <f t="shared" si="117"/>
        <v>Theft</v>
      </c>
      <c r="T1248" t="str">
        <f t="shared" si="118"/>
        <v>SLA Breach</v>
      </c>
      <c r="U1248">
        <f t="shared" si="119"/>
        <v>4</v>
      </c>
    </row>
    <row r="1249" spans="1:21" x14ac:dyDescent="0.3">
      <c r="A1249" t="s">
        <v>3239</v>
      </c>
      <c r="B1249" t="s">
        <v>3240</v>
      </c>
      <c r="C1249" t="s">
        <v>3241</v>
      </c>
      <c r="D1249" t="s">
        <v>26</v>
      </c>
      <c r="E1249" t="s">
        <v>18</v>
      </c>
      <c r="F1249">
        <v>160827.31</v>
      </c>
      <c r="G1249" s="1">
        <v>45773</v>
      </c>
      <c r="H1249" s="1">
        <v>45790</v>
      </c>
      <c r="I1249" t="s">
        <v>19</v>
      </c>
      <c r="J1249">
        <v>17</v>
      </c>
      <c r="K1249">
        <v>20</v>
      </c>
      <c r="L1249" t="s">
        <v>431</v>
      </c>
      <c r="M1249" t="s">
        <v>29</v>
      </c>
      <c r="N1249" t="s">
        <v>30</v>
      </c>
      <c r="O1249">
        <f t="shared" si="114"/>
        <v>1</v>
      </c>
      <c r="P1249" t="str">
        <f t="shared" si="115"/>
        <v>Valid</v>
      </c>
      <c r="Q1249" t="str">
        <f>_xlfn.XLOOKUP(B1249,Customers!$A:$A,Customers!$C:$C,"Not Found")</f>
        <v>West</v>
      </c>
      <c r="R1249" t="str">
        <f t="shared" si="116"/>
        <v>South</v>
      </c>
      <c r="S1249" t="str">
        <f t="shared" si="117"/>
        <v>Disability</v>
      </c>
      <c r="T1249" t="str">
        <f t="shared" si="118"/>
        <v>Within SLA</v>
      </c>
      <c r="U1249">
        <f t="shared" si="119"/>
        <v>0</v>
      </c>
    </row>
    <row r="1250" spans="1:21" x14ac:dyDescent="0.3">
      <c r="A1250" t="s">
        <v>3242</v>
      </c>
      <c r="B1250" t="s">
        <v>3243</v>
      </c>
      <c r="C1250" t="s">
        <v>3244</v>
      </c>
      <c r="D1250" t="s">
        <v>53</v>
      </c>
      <c r="E1250" t="s">
        <v>39</v>
      </c>
      <c r="F1250">
        <v>99886.39</v>
      </c>
      <c r="G1250" s="1">
        <v>45865</v>
      </c>
      <c r="H1250" s="1">
        <v>45878</v>
      </c>
      <c r="I1250" t="s">
        <v>19</v>
      </c>
      <c r="J1250">
        <v>13</v>
      </c>
      <c r="K1250">
        <v>15</v>
      </c>
      <c r="L1250" t="s">
        <v>1047</v>
      </c>
      <c r="M1250" t="s">
        <v>55</v>
      </c>
      <c r="N1250" t="s">
        <v>30</v>
      </c>
      <c r="O1250">
        <f t="shared" si="114"/>
        <v>1</v>
      </c>
      <c r="P1250" t="str">
        <f t="shared" si="115"/>
        <v>Valid</v>
      </c>
      <c r="Q1250" t="str">
        <f>_xlfn.XLOOKUP(B1250,Customers!$A:$A,Customers!$C:$C,"Not Found")</f>
        <v>East</v>
      </c>
      <c r="R1250" t="str">
        <f t="shared" si="116"/>
        <v>North</v>
      </c>
      <c r="S1250" t="str">
        <f t="shared" si="117"/>
        <v>Hospitalization</v>
      </c>
      <c r="T1250" t="str">
        <f t="shared" si="118"/>
        <v>Within SLA</v>
      </c>
      <c r="U1250">
        <f t="shared" si="119"/>
        <v>0</v>
      </c>
    </row>
    <row r="1251" spans="1:21" x14ac:dyDescent="0.3">
      <c r="A1251" t="s">
        <v>3245</v>
      </c>
      <c r="B1251" t="s">
        <v>2494</v>
      </c>
      <c r="C1251" t="s">
        <v>2495</v>
      </c>
      <c r="D1251" t="s">
        <v>34</v>
      </c>
      <c r="E1251" t="s">
        <v>74</v>
      </c>
      <c r="F1251">
        <v>279277.08</v>
      </c>
      <c r="G1251" s="1">
        <v>45720</v>
      </c>
      <c r="I1251" t="s">
        <v>40</v>
      </c>
      <c r="J1251">
        <v>25</v>
      </c>
      <c r="K1251">
        <v>20</v>
      </c>
      <c r="L1251" t="s">
        <v>606</v>
      </c>
      <c r="M1251" t="s">
        <v>29</v>
      </c>
      <c r="N1251" t="s">
        <v>42</v>
      </c>
      <c r="O1251">
        <f t="shared" si="114"/>
        <v>1</v>
      </c>
      <c r="P1251" t="str">
        <f t="shared" si="115"/>
        <v>Valid</v>
      </c>
      <c r="Q1251" t="str">
        <f>_xlfn.XLOOKUP(B1251,Customers!$A:$A,Customers!$C:$C,"Not Found")</f>
        <v>West</v>
      </c>
      <c r="R1251" t="str">
        <f t="shared" si="116"/>
        <v>East</v>
      </c>
      <c r="S1251" t="str">
        <f t="shared" si="117"/>
        <v>Death Benefit</v>
      </c>
      <c r="T1251" t="str">
        <f t="shared" si="118"/>
        <v>SLA Breach</v>
      </c>
      <c r="U1251">
        <f t="shared" si="119"/>
        <v>5</v>
      </c>
    </row>
    <row r="1252" spans="1:21" x14ac:dyDescent="0.3">
      <c r="A1252" t="s">
        <v>3246</v>
      </c>
      <c r="B1252" t="s">
        <v>3247</v>
      </c>
      <c r="C1252" t="s">
        <v>3248</v>
      </c>
      <c r="D1252" t="s">
        <v>53</v>
      </c>
      <c r="E1252" t="s">
        <v>74</v>
      </c>
      <c r="F1252">
        <v>146670.57</v>
      </c>
      <c r="G1252" s="1">
        <v>45828</v>
      </c>
      <c r="H1252" s="1">
        <v>45843</v>
      </c>
      <c r="I1252" t="s">
        <v>19</v>
      </c>
      <c r="J1252">
        <v>15</v>
      </c>
      <c r="K1252">
        <v>15</v>
      </c>
      <c r="L1252" t="s">
        <v>132</v>
      </c>
      <c r="M1252" t="s">
        <v>55</v>
      </c>
      <c r="N1252" t="s">
        <v>30</v>
      </c>
      <c r="O1252">
        <f t="shared" si="114"/>
        <v>1</v>
      </c>
      <c r="P1252" t="str">
        <f t="shared" si="115"/>
        <v>Valid</v>
      </c>
      <c r="Q1252" t="str">
        <f>_xlfn.XLOOKUP(B1252,Customers!$A:$A,Customers!$C:$C,"Not Found")</f>
        <v>Central</v>
      </c>
      <c r="R1252" t="str">
        <f t="shared" si="116"/>
        <v>East</v>
      </c>
      <c r="S1252" t="str">
        <f t="shared" si="117"/>
        <v>Hospitalization</v>
      </c>
      <c r="T1252" t="str">
        <f t="shared" si="118"/>
        <v>Within SLA</v>
      </c>
      <c r="U1252">
        <f t="shared" si="119"/>
        <v>0</v>
      </c>
    </row>
    <row r="1253" spans="1:21" x14ac:dyDescent="0.3">
      <c r="A1253" t="s">
        <v>3249</v>
      </c>
      <c r="B1253" t="s">
        <v>3250</v>
      </c>
      <c r="C1253" t="s">
        <v>3251</v>
      </c>
      <c r="D1253" t="s">
        <v>53</v>
      </c>
      <c r="E1253" t="s">
        <v>27</v>
      </c>
      <c r="F1253">
        <v>18088.59</v>
      </c>
      <c r="G1253" s="1">
        <v>45834</v>
      </c>
      <c r="H1253" s="1">
        <v>45852</v>
      </c>
      <c r="I1253" t="s">
        <v>19</v>
      </c>
      <c r="J1253">
        <v>18</v>
      </c>
      <c r="K1253">
        <v>15</v>
      </c>
      <c r="L1253" t="s">
        <v>98</v>
      </c>
      <c r="M1253" t="s">
        <v>55</v>
      </c>
      <c r="N1253" t="s">
        <v>42</v>
      </c>
      <c r="O1253">
        <f t="shared" si="114"/>
        <v>1</v>
      </c>
      <c r="P1253" t="str">
        <f t="shared" si="115"/>
        <v>Valid</v>
      </c>
      <c r="Q1253" t="str">
        <f>_xlfn.XLOOKUP(B1253,Customers!$A:$A,Customers!$C:$C,"Not Found")</f>
        <v>North</v>
      </c>
      <c r="R1253" t="str">
        <f t="shared" si="116"/>
        <v>West</v>
      </c>
      <c r="S1253" t="str">
        <f t="shared" si="117"/>
        <v>Hospitalization</v>
      </c>
      <c r="T1253" t="str">
        <f t="shared" si="118"/>
        <v>SLA Breach</v>
      </c>
      <c r="U1253">
        <f t="shared" si="119"/>
        <v>3</v>
      </c>
    </row>
    <row r="1254" spans="1:21" x14ac:dyDescent="0.3">
      <c r="A1254" t="s">
        <v>3252</v>
      </c>
      <c r="B1254" t="s">
        <v>1554</v>
      </c>
      <c r="C1254" t="s">
        <v>1555</v>
      </c>
      <c r="D1254" t="s">
        <v>69</v>
      </c>
      <c r="E1254" t="s">
        <v>74</v>
      </c>
      <c r="F1254">
        <v>98266.48</v>
      </c>
      <c r="G1254" s="1">
        <v>45828</v>
      </c>
      <c r="H1254" s="1">
        <v>45835</v>
      </c>
      <c r="I1254" t="s">
        <v>19</v>
      </c>
      <c r="J1254">
        <v>7</v>
      </c>
      <c r="K1254">
        <v>12</v>
      </c>
      <c r="L1254" t="s">
        <v>136</v>
      </c>
      <c r="M1254" t="s">
        <v>49</v>
      </c>
      <c r="N1254" t="s">
        <v>22</v>
      </c>
      <c r="O1254">
        <f t="shared" si="114"/>
        <v>1</v>
      </c>
      <c r="P1254" t="str">
        <f t="shared" si="115"/>
        <v>Valid</v>
      </c>
      <c r="Q1254" t="str">
        <f>_xlfn.XLOOKUP(B1254,Customers!$A:$A,Customers!$C:$C,"Not Found")</f>
        <v>North</v>
      </c>
      <c r="R1254" t="str">
        <f t="shared" si="116"/>
        <v>East</v>
      </c>
      <c r="S1254" t="str">
        <f t="shared" si="117"/>
        <v>Property Damage</v>
      </c>
      <c r="T1254" t="str">
        <f t="shared" si="118"/>
        <v>Within SLA</v>
      </c>
      <c r="U1254">
        <f t="shared" si="119"/>
        <v>0</v>
      </c>
    </row>
    <row r="1255" spans="1:21" x14ac:dyDescent="0.3">
      <c r="A1255" t="s">
        <v>3253</v>
      </c>
      <c r="B1255" t="s">
        <v>2059</v>
      </c>
      <c r="C1255" t="s">
        <v>2060</v>
      </c>
      <c r="D1255" t="s">
        <v>116</v>
      </c>
      <c r="E1255" t="s">
        <v>18</v>
      </c>
      <c r="F1255">
        <v>65837.67</v>
      </c>
      <c r="G1255" s="1">
        <v>45986</v>
      </c>
      <c r="H1255" s="1">
        <v>46000</v>
      </c>
      <c r="I1255" t="s">
        <v>19</v>
      </c>
      <c r="J1255">
        <v>14</v>
      </c>
      <c r="K1255">
        <v>7</v>
      </c>
      <c r="L1255" t="s">
        <v>296</v>
      </c>
      <c r="M1255" t="s">
        <v>94</v>
      </c>
      <c r="N1255" t="s">
        <v>42</v>
      </c>
      <c r="O1255">
        <f t="shared" si="114"/>
        <v>1</v>
      </c>
      <c r="P1255" t="str">
        <f t="shared" si="115"/>
        <v>Valid</v>
      </c>
      <c r="Q1255" t="str">
        <f>_xlfn.XLOOKUP(B1255,Customers!$A:$A,Customers!$C:$C,"Not Found")</f>
        <v>West</v>
      </c>
      <c r="R1255" t="str">
        <f t="shared" si="116"/>
        <v>South</v>
      </c>
      <c r="S1255" t="str">
        <f t="shared" si="117"/>
        <v>Medical Emergency</v>
      </c>
      <c r="T1255" t="str">
        <f t="shared" si="118"/>
        <v>SLA Breach</v>
      </c>
      <c r="U1255">
        <f t="shared" si="119"/>
        <v>7</v>
      </c>
    </row>
    <row r="1256" spans="1:21" x14ac:dyDescent="0.3">
      <c r="A1256" t="s">
        <v>3254</v>
      </c>
      <c r="B1256" t="s">
        <v>3255</v>
      </c>
      <c r="C1256" t="s">
        <v>3256</v>
      </c>
      <c r="D1256" t="s">
        <v>53</v>
      </c>
      <c r="E1256" t="s">
        <v>18</v>
      </c>
      <c r="F1256">
        <v>123631.74</v>
      </c>
      <c r="G1256" s="1">
        <v>45720</v>
      </c>
      <c r="H1256" s="1">
        <v>45732</v>
      </c>
      <c r="I1256" t="s">
        <v>19</v>
      </c>
      <c r="J1256">
        <v>12</v>
      </c>
      <c r="K1256">
        <v>15</v>
      </c>
      <c r="L1256" t="s">
        <v>54</v>
      </c>
      <c r="M1256" t="s">
        <v>55</v>
      </c>
      <c r="N1256" t="s">
        <v>30</v>
      </c>
      <c r="O1256">
        <f t="shared" si="114"/>
        <v>1</v>
      </c>
      <c r="P1256" t="str">
        <f t="shared" si="115"/>
        <v>Valid</v>
      </c>
      <c r="Q1256" t="str">
        <f>_xlfn.XLOOKUP(B1256,Customers!$A:$A,Customers!$C:$C,"Not Found")</f>
        <v>North</v>
      </c>
      <c r="R1256" t="str">
        <f t="shared" si="116"/>
        <v>South</v>
      </c>
      <c r="S1256" t="str">
        <f t="shared" si="117"/>
        <v>Hospitalization</v>
      </c>
      <c r="T1256" t="str">
        <f t="shared" si="118"/>
        <v>Within SLA</v>
      </c>
      <c r="U1256">
        <f t="shared" si="119"/>
        <v>0</v>
      </c>
    </row>
    <row r="1257" spans="1:21" x14ac:dyDescent="0.3">
      <c r="A1257" t="s">
        <v>3257</v>
      </c>
      <c r="B1257" t="s">
        <v>3258</v>
      </c>
      <c r="C1257" t="s">
        <v>3259</v>
      </c>
      <c r="D1257" t="s">
        <v>59</v>
      </c>
      <c r="E1257" t="s">
        <v>173</v>
      </c>
      <c r="F1257">
        <v>44866.5</v>
      </c>
      <c r="G1257" s="1">
        <v>45772</v>
      </c>
      <c r="H1257" s="1">
        <v>45778</v>
      </c>
      <c r="I1257" t="s">
        <v>19</v>
      </c>
      <c r="J1257">
        <v>6</v>
      </c>
      <c r="K1257">
        <v>15</v>
      </c>
      <c r="L1257" t="s">
        <v>353</v>
      </c>
      <c r="M1257" t="s">
        <v>55</v>
      </c>
      <c r="N1257" t="s">
        <v>30</v>
      </c>
      <c r="O1257">
        <f t="shared" si="114"/>
        <v>1</v>
      </c>
      <c r="P1257" t="str">
        <f t="shared" si="115"/>
        <v>Valid</v>
      </c>
      <c r="Q1257" t="str">
        <f>_xlfn.XLOOKUP(B1257,Customers!$A:$A,Customers!$C:$C,"Not Found")</f>
        <v>North</v>
      </c>
      <c r="R1257" t="str">
        <f t="shared" si="116"/>
        <v>Central</v>
      </c>
      <c r="S1257" t="str">
        <f t="shared" si="117"/>
        <v>Critical Illness</v>
      </c>
      <c r="T1257" t="str">
        <f t="shared" si="118"/>
        <v>Within SLA</v>
      </c>
      <c r="U1257">
        <f t="shared" si="119"/>
        <v>0</v>
      </c>
    </row>
    <row r="1258" spans="1:21" x14ac:dyDescent="0.3">
      <c r="A1258" t="s">
        <v>3260</v>
      </c>
      <c r="B1258" t="s">
        <v>3261</v>
      </c>
      <c r="C1258" t="s">
        <v>3262</v>
      </c>
      <c r="D1258" t="s">
        <v>53</v>
      </c>
      <c r="E1258" t="s">
        <v>39</v>
      </c>
      <c r="F1258">
        <v>36298.54</v>
      </c>
      <c r="G1258" s="1">
        <v>45780</v>
      </c>
      <c r="H1258" s="1">
        <v>45802</v>
      </c>
      <c r="I1258" t="s">
        <v>19</v>
      </c>
      <c r="J1258">
        <v>22</v>
      </c>
      <c r="K1258">
        <v>15</v>
      </c>
      <c r="L1258" t="s">
        <v>87</v>
      </c>
      <c r="M1258" t="s">
        <v>55</v>
      </c>
      <c r="N1258" t="s">
        <v>42</v>
      </c>
      <c r="O1258">
        <f t="shared" si="114"/>
        <v>1</v>
      </c>
      <c r="P1258" t="str">
        <f t="shared" si="115"/>
        <v>Valid</v>
      </c>
      <c r="Q1258" t="str">
        <f>_xlfn.XLOOKUP(B1258,Customers!$A:$A,Customers!$C:$C,"Not Found")</f>
        <v>Central</v>
      </c>
      <c r="R1258" t="str">
        <f t="shared" si="116"/>
        <v>North</v>
      </c>
      <c r="S1258" t="str">
        <f t="shared" si="117"/>
        <v>Hospitalization</v>
      </c>
      <c r="T1258" t="str">
        <f t="shared" si="118"/>
        <v>SLA Breach</v>
      </c>
      <c r="U1258">
        <f t="shared" si="119"/>
        <v>7</v>
      </c>
    </row>
    <row r="1259" spans="1:21" x14ac:dyDescent="0.3">
      <c r="A1259" t="s">
        <v>3263</v>
      </c>
      <c r="B1259" t="s">
        <v>3264</v>
      </c>
      <c r="C1259" t="s">
        <v>3265</v>
      </c>
      <c r="D1259" t="s">
        <v>154</v>
      </c>
      <c r="E1259" t="s">
        <v>39</v>
      </c>
      <c r="F1259">
        <v>63079.4</v>
      </c>
      <c r="G1259" s="1">
        <v>45903</v>
      </c>
      <c r="H1259" s="1">
        <v>45917</v>
      </c>
      <c r="I1259" t="s">
        <v>19</v>
      </c>
      <c r="J1259">
        <v>14</v>
      </c>
      <c r="K1259">
        <v>10</v>
      </c>
      <c r="L1259" t="s">
        <v>159</v>
      </c>
      <c r="M1259" t="s">
        <v>21</v>
      </c>
      <c r="N1259" t="s">
        <v>42</v>
      </c>
      <c r="O1259">
        <f t="shared" si="114"/>
        <v>1</v>
      </c>
      <c r="P1259" t="str">
        <f t="shared" si="115"/>
        <v>Valid</v>
      </c>
      <c r="Q1259" t="str">
        <f>_xlfn.XLOOKUP(B1259,Customers!$A:$A,Customers!$C:$C,"Not Found")</f>
        <v>South</v>
      </c>
      <c r="R1259" t="str">
        <f t="shared" si="116"/>
        <v>North</v>
      </c>
      <c r="S1259" t="str">
        <f t="shared" si="117"/>
        <v>Vehicle Damage</v>
      </c>
      <c r="T1259" t="str">
        <f t="shared" si="118"/>
        <v>SLA Breach</v>
      </c>
      <c r="U1259">
        <f t="shared" si="119"/>
        <v>4</v>
      </c>
    </row>
    <row r="1260" spans="1:21" x14ac:dyDescent="0.3">
      <c r="A1260" t="s">
        <v>3266</v>
      </c>
      <c r="B1260" t="s">
        <v>2667</v>
      </c>
      <c r="C1260" t="s">
        <v>3267</v>
      </c>
      <c r="D1260" t="s">
        <v>46</v>
      </c>
      <c r="E1260" t="s">
        <v>39</v>
      </c>
      <c r="F1260">
        <v>183249.76</v>
      </c>
      <c r="G1260" s="1">
        <v>45878</v>
      </c>
      <c r="H1260" s="1">
        <v>45891</v>
      </c>
      <c r="I1260" t="s">
        <v>19</v>
      </c>
      <c r="J1260">
        <v>13</v>
      </c>
      <c r="K1260">
        <v>12</v>
      </c>
      <c r="L1260" t="s">
        <v>373</v>
      </c>
      <c r="M1260" t="s">
        <v>49</v>
      </c>
      <c r="N1260" t="s">
        <v>30</v>
      </c>
      <c r="O1260">
        <f t="shared" si="114"/>
        <v>1</v>
      </c>
      <c r="P1260" t="str">
        <f t="shared" si="115"/>
        <v>Valid</v>
      </c>
      <c r="Q1260" t="str">
        <f>_xlfn.XLOOKUP(B1260,Customers!$A:$A,Customers!$C:$C,"Not Found")</f>
        <v>East</v>
      </c>
      <c r="R1260" t="str">
        <f t="shared" si="116"/>
        <v>North</v>
      </c>
      <c r="S1260" t="str">
        <f t="shared" si="117"/>
        <v>Theft</v>
      </c>
      <c r="T1260" t="str">
        <f t="shared" si="118"/>
        <v>SLA Breach</v>
      </c>
      <c r="U1260">
        <f t="shared" si="119"/>
        <v>1</v>
      </c>
    </row>
    <row r="1261" spans="1:21" x14ac:dyDescent="0.3">
      <c r="A1261" t="s">
        <v>3268</v>
      </c>
      <c r="B1261" t="s">
        <v>3269</v>
      </c>
      <c r="C1261" t="s">
        <v>3270</v>
      </c>
      <c r="D1261" t="s">
        <v>46</v>
      </c>
      <c r="E1261" t="s">
        <v>173</v>
      </c>
      <c r="F1261">
        <v>90919.72</v>
      </c>
      <c r="G1261" s="1">
        <v>45935</v>
      </c>
      <c r="H1261" s="1">
        <v>45954</v>
      </c>
      <c r="I1261" t="s">
        <v>19</v>
      </c>
      <c r="J1261">
        <v>19</v>
      </c>
      <c r="K1261">
        <v>10</v>
      </c>
      <c r="L1261" t="s">
        <v>450</v>
      </c>
      <c r="M1261" t="s">
        <v>21</v>
      </c>
      <c r="N1261" t="s">
        <v>30</v>
      </c>
      <c r="O1261">
        <f t="shared" si="114"/>
        <v>1</v>
      </c>
      <c r="P1261" t="str">
        <f t="shared" si="115"/>
        <v>Valid</v>
      </c>
      <c r="Q1261" t="str">
        <f>_xlfn.XLOOKUP(B1261,Customers!$A:$A,Customers!$C:$C,"Not Found")</f>
        <v>East</v>
      </c>
      <c r="R1261" t="str">
        <f t="shared" si="116"/>
        <v>Central</v>
      </c>
      <c r="S1261" t="str">
        <f t="shared" si="117"/>
        <v>Theft</v>
      </c>
      <c r="T1261" t="str">
        <f t="shared" si="118"/>
        <v>SLA Breach</v>
      </c>
      <c r="U1261">
        <f t="shared" si="119"/>
        <v>9</v>
      </c>
    </row>
    <row r="1262" spans="1:21" x14ac:dyDescent="0.3">
      <c r="A1262" t="s">
        <v>3271</v>
      </c>
      <c r="B1262" t="s">
        <v>433</v>
      </c>
      <c r="C1262" t="s">
        <v>434</v>
      </c>
      <c r="D1262" t="s">
        <v>17</v>
      </c>
      <c r="E1262" t="s">
        <v>173</v>
      </c>
      <c r="F1262">
        <v>70066.100000000006</v>
      </c>
      <c r="G1262" s="1">
        <v>45835</v>
      </c>
      <c r="H1262" s="1">
        <v>45843</v>
      </c>
      <c r="I1262" t="s">
        <v>19</v>
      </c>
      <c r="J1262">
        <v>8</v>
      </c>
      <c r="K1262">
        <v>10</v>
      </c>
      <c r="L1262" t="s">
        <v>787</v>
      </c>
      <c r="M1262" t="s">
        <v>21</v>
      </c>
      <c r="N1262" t="s">
        <v>22</v>
      </c>
      <c r="O1262">
        <f t="shared" si="114"/>
        <v>1</v>
      </c>
      <c r="P1262" t="str">
        <f t="shared" si="115"/>
        <v>Valid</v>
      </c>
      <c r="Q1262" t="str">
        <f>_xlfn.XLOOKUP(B1262,Customers!$A:$A,Customers!$C:$C,"Not Found")</f>
        <v>East</v>
      </c>
      <c r="R1262" t="str">
        <f t="shared" si="116"/>
        <v>Central</v>
      </c>
      <c r="S1262" t="str">
        <f t="shared" si="117"/>
        <v>Accident</v>
      </c>
      <c r="T1262" t="str">
        <f t="shared" si="118"/>
        <v>Within SLA</v>
      </c>
      <c r="U1262">
        <f t="shared" si="119"/>
        <v>0</v>
      </c>
    </row>
    <row r="1263" spans="1:21" x14ac:dyDescent="0.3">
      <c r="A1263" t="s">
        <v>3272</v>
      </c>
      <c r="B1263" t="s">
        <v>3273</v>
      </c>
      <c r="C1263" t="s">
        <v>3274</v>
      </c>
      <c r="D1263" t="s">
        <v>92</v>
      </c>
      <c r="E1263" t="s">
        <v>18</v>
      </c>
      <c r="F1263">
        <v>45537.26</v>
      </c>
      <c r="G1263" s="1">
        <v>45935</v>
      </c>
      <c r="H1263" s="1">
        <v>45937</v>
      </c>
      <c r="I1263" t="s">
        <v>19</v>
      </c>
      <c r="J1263">
        <v>2</v>
      </c>
      <c r="K1263">
        <v>7</v>
      </c>
      <c r="L1263" t="s">
        <v>163</v>
      </c>
      <c r="M1263" t="s">
        <v>94</v>
      </c>
      <c r="N1263" t="s">
        <v>30</v>
      </c>
      <c r="O1263">
        <f t="shared" si="114"/>
        <v>1</v>
      </c>
      <c r="P1263" t="str">
        <f t="shared" si="115"/>
        <v>Valid</v>
      </c>
      <c r="Q1263" t="str">
        <f>_xlfn.XLOOKUP(B1263,Customers!$A:$A,Customers!$C:$C,"Not Found")</f>
        <v>East</v>
      </c>
      <c r="R1263" t="str">
        <f t="shared" si="116"/>
        <v>South</v>
      </c>
      <c r="S1263" t="str">
        <f t="shared" si="117"/>
        <v>Baggage Loss</v>
      </c>
      <c r="T1263" t="str">
        <f t="shared" si="118"/>
        <v>Within SLA</v>
      </c>
      <c r="U1263">
        <f t="shared" si="119"/>
        <v>0</v>
      </c>
    </row>
    <row r="1264" spans="1:21" x14ac:dyDescent="0.3">
      <c r="A1264" t="s">
        <v>3275</v>
      </c>
      <c r="B1264" t="s">
        <v>3276</v>
      </c>
      <c r="C1264" t="s">
        <v>3277</v>
      </c>
      <c r="D1264" t="s">
        <v>46</v>
      </c>
      <c r="E1264" t="s">
        <v>39</v>
      </c>
      <c r="F1264">
        <v>130038.36</v>
      </c>
      <c r="G1264" s="1">
        <v>45667</v>
      </c>
      <c r="H1264" s="1">
        <v>45690</v>
      </c>
      <c r="I1264" t="s">
        <v>19</v>
      </c>
      <c r="J1264">
        <v>23</v>
      </c>
      <c r="K1264">
        <v>12</v>
      </c>
      <c r="L1264" t="s">
        <v>223</v>
      </c>
      <c r="M1264" t="s">
        <v>49</v>
      </c>
      <c r="N1264" t="s">
        <v>42</v>
      </c>
      <c r="O1264">
        <f t="shared" si="114"/>
        <v>1</v>
      </c>
      <c r="P1264" t="str">
        <f t="shared" si="115"/>
        <v>Valid</v>
      </c>
      <c r="Q1264" t="str">
        <f>_xlfn.XLOOKUP(B1264,Customers!$A:$A,Customers!$C:$C,"Not Found")</f>
        <v>East</v>
      </c>
      <c r="R1264" t="str">
        <f t="shared" si="116"/>
        <v>North</v>
      </c>
      <c r="S1264" t="str">
        <f t="shared" si="117"/>
        <v>Theft</v>
      </c>
      <c r="T1264" t="str">
        <f t="shared" si="118"/>
        <v>SLA Breach</v>
      </c>
      <c r="U1264">
        <f t="shared" si="119"/>
        <v>11</v>
      </c>
    </row>
    <row r="1265" spans="1:21" x14ac:dyDescent="0.3">
      <c r="A1265" t="s">
        <v>3278</v>
      </c>
      <c r="B1265" t="s">
        <v>3279</v>
      </c>
      <c r="C1265" t="s">
        <v>3280</v>
      </c>
      <c r="D1265" t="s">
        <v>46</v>
      </c>
      <c r="E1265" t="s">
        <v>27</v>
      </c>
      <c r="F1265">
        <v>95963.08</v>
      </c>
      <c r="G1265" s="1">
        <v>45707</v>
      </c>
      <c r="H1265" s="1">
        <v>45709</v>
      </c>
      <c r="I1265" t="s">
        <v>19</v>
      </c>
      <c r="J1265">
        <v>2</v>
      </c>
      <c r="K1265">
        <v>10</v>
      </c>
      <c r="L1265" t="s">
        <v>427</v>
      </c>
      <c r="M1265" t="s">
        <v>21</v>
      </c>
      <c r="N1265" t="s">
        <v>22</v>
      </c>
      <c r="O1265">
        <f t="shared" si="114"/>
        <v>1</v>
      </c>
      <c r="P1265" t="str">
        <f t="shared" si="115"/>
        <v>Valid</v>
      </c>
      <c r="Q1265" t="str">
        <f>_xlfn.XLOOKUP(B1265,Customers!$A:$A,Customers!$C:$C,"Not Found")</f>
        <v>East</v>
      </c>
      <c r="R1265" t="str">
        <f t="shared" si="116"/>
        <v>West</v>
      </c>
      <c r="S1265" t="str">
        <f t="shared" si="117"/>
        <v>Theft</v>
      </c>
      <c r="T1265" t="str">
        <f t="shared" si="118"/>
        <v>Within SLA</v>
      </c>
      <c r="U1265">
        <f t="shared" si="119"/>
        <v>0</v>
      </c>
    </row>
    <row r="1266" spans="1:21" x14ac:dyDescent="0.3">
      <c r="A1266" t="s">
        <v>3281</v>
      </c>
      <c r="B1266" t="s">
        <v>3282</v>
      </c>
      <c r="C1266" t="s">
        <v>3283</v>
      </c>
      <c r="D1266" t="s">
        <v>53</v>
      </c>
      <c r="E1266" t="s">
        <v>18</v>
      </c>
      <c r="F1266">
        <v>156330.10999999999</v>
      </c>
      <c r="G1266" s="1">
        <v>45861</v>
      </c>
      <c r="H1266" s="1">
        <v>45894</v>
      </c>
      <c r="I1266" t="s">
        <v>19</v>
      </c>
      <c r="J1266">
        <v>33</v>
      </c>
      <c r="K1266">
        <v>15</v>
      </c>
      <c r="L1266" t="s">
        <v>252</v>
      </c>
      <c r="M1266" t="s">
        <v>55</v>
      </c>
      <c r="N1266" t="s">
        <v>88</v>
      </c>
      <c r="O1266">
        <f t="shared" si="114"/>
        <v>1</v>
      </c>
      <c r="P1266" t="str">
        <f t="shared" si="115"/>
        <v>Valid</v>
      </c>
      <c r="Q1266" t="str">
        <f>_xlfn.XLOOKUP(B1266,Customers!$A:$A,Customers!$C:$C,"Not Found")</f>
        <v>East</v>
      </c>
      <c r="R1266" t="str">
        <f t="shared" si="116"/>
        <v>South</v>
      </c>
      <c r="S1266" t="str">
        <f t="shared" si="117"/>
        <v>Hospitalization</v>
      </c>
      <c r="T1266" t="str">
        <f t="shared" si="118"/>
        <v>SLA Breach</v>
      </c>
      <c r="U1266">
        <f t="shared" si="119"/>
        <v>18</v>
      </c>
    </row>
    <row r="1267" spans="1:21" x14ac:dyDescent="0.3">
      <c r="A1267" t="s">
        <v>3284</v>
      </c>
      <c r="B1267" t="s">
        <v>3285</v>
      </c>
      <c r="C1267" t="s">
        <v>3286</v>
      </c>
      <c r="D1267" t="s">
        <v>59</v>
      </c>
      <c r="E1267" t="s">
        <v>39</v>
      </c>
      <c r="F1267">
        <v>63655.44</v>
      </c>
      <c r="G1267" s="1">
        <v>45737</v>
      </c>
      <c r="H1267" s="1">
        <v>45744</v>
      </c>
      <c r="I1267" t="s">
        <v>19</v>
      </c>
      <c r="J1267">
        <v>7</v>
      </c>
      <c r="K1267">
        <v>15</v>
      </c>
      <c r="L1267" t="s">
        <v>610</v>
      </c>
      <c r="M1267" t="s">
        <v>55</v>
      </c>
      <c r="N1267" t="s">
        <v>22</v>
      </c>
      <c r="O1267">
        <f t="shared" si="114"/>
        <v>1</v>
      </c>
      <c r="P1267" t="str">
        <f t="shared" si="115"/>
        <v>Valid</v>
      </c>
      <c r="Q1267" t="str">
        <f>_xlfn.XLOOKUP(B1267,Customers!$A:$A,Customers!$C:$C,"Not Found")</f>
        <v>West</v>
      </c>
      <c r="R1267" t="str">
        <f t="shared" si="116"/>
        <v>North</v>
      </c>
      <c r="S1267" t="str">
        <f t="shared" si="117"/>
        <v>Critical Illness</v>
      </c>
      <c r="T1267" t="str">
        <f t="shared" si="118"/>
        <v>Within SLA</v>
      </c>
      <c r="U1267">
        <f t="shared" si="119"/>
        <v>0</v>
      </c>
    </row>
    <row r="1268" spans="1:21" x14ac:dyDescent="0.3">
      <c r="A1268" t="s">
        <v>3287</v>
      </c>
      <c r="B1268" t="s">
        <v>2471</v>
      </c>
      <c r="C1268" t="s">
        <v>3288</v>
      </c>
      <c r="D1268" t="s">
        <v>216</v>
      </c>
      <c r="E1268" t="s">
        <v>74</v>
      </c>
      <c r="F1268">
        <v>47792.66</v>
      </c>
      <c r="G1268" s="1">
        <v>45756</v>
      </c>
      <c r="I1268" t="s">
        <v>40</v>
      </c>
      <c r="J1268">
        <v>26</v>
      </c>
      <c r="K1268">
        <v>15</v>
      </c>
      <c r="L1268" t="s">
        <v>28</v>
      </c>
      <c r="M1268" t="s">
        <v>55</v>
      </c>
      <c r="N1268" t="s">
        <v>88</v>
      </c>
      <c r="O1268">
        <f t="shared" si="114"/>
        <v>1</v>
      </c>
      <c r="P1268" t="str">
        <f t="shared" si="115"/>
        <v>Valid</v>
      </c>
      <c r="Q1268" t="str">
        <f>_xlfn.XLOOKUP(B1268,Customers!$A:$A,Customers!$C:$C,"Not Found")</f>
        <v>West</v>
      </c>
      <c r="R1268" t="str">
        <f t="shared" si="116"/>
        <v>East</v>
      </c>
      <c r="S1268" t="str">
        <f t="shared" si="117"/>
        <v>Outpatient</v>
      </c>
      <c r="T1268" t="str">
        <f t="shared" si="118"/>
        <v>SLA Breach</v>
      </c>
      <c r="U1268">
        <f t="shared" si="119"/>
        <v>11</v>
      </c>
    </row>
    <row r="1269" spans="1:21" x14ac:dyDescent="0.3">
      <c r="A1269" t="s">
        <v>3289</v>
      </c>
      <c r="B1269" t="s">
        <v>3290</v>
      </c>
      <c r="C1269" t="s">
        <v>3291</v>
      </c>
      <c r="D1269" t="s">
        <v>34</v>
      </c>
      <c r="E1269" t="s">
        <v>18</v>
      </c>
      <c r="F1269">
        <v>481820.33</v>
      </c>
      <c r="G1269" s="1">
        <v>45732</v>
      </c>
      <c r="H1269" s="1">
        <v>45764</v>
      </c>
      <c r="I1269" t="s">
        <v>19</v>
      </c>
      <c r="J1269">
        <v>32</v>
      </c>
      <c r="K1269">
        <v>20</v>
      </c>
      <c r="L1269" t="s">
        <v>20</v>
      </c>
      <c r="M1269" t="s">
        <v>29</v>
      </c>
      <c r="N1269" t="s">
        <v>30</v>
      </c>
      <c r="O1269">
        <f t="shared" si="114"/>
        <v>1</v>
      </c>
      <c r="P1269" t="str">
        <f t="shared" si="115"/>
        <v>Valid</v>
      </c>
      <c r="Q1269" t="str">
        <f>_xlfn.XLOOKUP(B1269,Customers!$A:$A,Customers!$C:$C,"Not Found")</f>
        <v>North</v>
      </c>
      <c r="R1269" t="str">
        <f t="shared" si="116"/>
        <v>South</v>
      </c>
      <c r="S1269" t="str">
        <f t="shared" si="117"/>
        <v>Death Benefit</v>
      </c>
      <c r="T1269" t="str">
        <f t="shared" si="118"/>
        <v>SLA Breach</v>
      </c>
      <c r="U1269">
        <f t="shared" si="119"/>
        <v>12</v>
      </c>
    </row>
    <row r="1270" spans="1:21" x14ac:dyDescent="0.3">
      <c r="A1270" t="s">
        <v>3292</v>
      </c>
      <c r="B1270" t="s">
        <v>1319</v>
      </c>
      <c r="C1270" t="s">
        <v>1320</v>
      </c>
      <c r="D1270" t="s">
        <v>46</v>
      </c>
      <c r="E1270" t="s">
        <v>18</v>
      </c>
      <c r="F1270">
        <v>78924.240000000005</v>
      </c>
      <c r="G1270" s="1">
        <v>45704</v>
      </c>
      <c r="H1270" s="1">
        <v>45714</v>
      </c>
      <c r="I1270" t="s">
        <v>47</v>
      </c>
      <c r="J1270">
        <v>10</v>
      </c>
      <c r="K1270">
        <v>12</v>
      </c>
      <c r="L1270" t="s">
        <v>491</v>
      </c>
      <c r="M1270" t="s">
        <v>49</v>
      </c>
      <c r="N1270" t="s">
        <v>30</v>
      </c>
      <c r="O1270">
        <f t="shared" si="114"/>
        <v>1</v>
      </c>
      <c r="P1270" t="str">
        <f t="shared" si="115"/>
        <v>Valid</v>
      </c>
      <c r="Q1270" t="str">
        <f>_xlfn.XLOOKUP(B1270,Customers!$A:$A,Customers!$C:$C,"Not Found")</f>
        <v>South</v>
      </c>
      <c r="R1270" t="str">
        <f t="shared" si="116"/>
        <v>South</v>
      </c>
      <c r="S1270" t="str">
        <f t="shared" si="117"/>
        <v>Theft</v>
      </c>
      <c r="T1270" t="str">
        <f t="shared" si="118"/>
        <v>Within SLA</v>
      </c>
      <c r="U1270">
        <f t="shared" si="119"/>
        <v>0</v>
      </c>
    </row>
    <row r="1271" spans="1:21" x14ac:dyDescent="0.3">
      <c r="A1271" t="s">
        <v>3293</v>
      </c>
      <c r="B1271" t="s">
        <v>539</v>
      </c>
      <c r="C1271" t="s">
        <v>540</v>
      </c>
      <c r="D1271" t="s">
        <v>34</v>
      </c>
      <c r="E1271" t="s">
        <v>27</v>
      </c>
      <c r="F1271">
        <v>84656.62</v>
      </c>
      <c r="G1271" s="1">
        <v>45757</v>
      </c>
      <c r="H1271" s="1">
        <v>45778</v>
      </c>
      <c r="I1271" t="s">
        <v>47</v>
      </c>
      <c r="J1271">
        <v>21</v>
      </c>
      <c r="K1271">
        <v>20</v>
      </c>
      <c r="L1271" t="s">
        <v>166</v>
      </c>
      <c r="M1271" t="s">
        <v>29</v>
      </c>
      <c r="N1271" t="s">
        <v>30</v>
      </c>
      <c r="O1271">
        <f t="shared" si="114"/>
        <v>1</v>
      </c>
      <c r="P1271" t="str">
        <f t="shared" si="115"/>
        <v>Valid</v>
      </c>
      <c r="Q1271" t="str">
        <f>_xlfn.XLOOKUP(B1271,Customers!$A:$A,Customers!$C:$C,"Not Found")</f>
        <v>Central</v>
      </c>
      <c r="R1271" t="str">
        <f t="shared" si="116"/>
        <v>West</v>
      </c>
      <c r="S1271" t="str">
        <f t="shared" si="117"/>
        <v>Death Benefit</v>
      </c>
      <c r="T1271" t="str">
        <f t="shared" si="118"/>
        <v>SLA Breach</v>
      </c>
      <c r="U1271">
        <f t="shared" si="119"/>
        <v>1</v>
      </c>
    </row>
    <row r="1272" spans="1:21" x14ac:dyDescent="0.3">
      <c r="A1272" t="s">
        <v>3294</v>
      </c>
      <c r="B1272" t="s">
        <v>3295</v>
      </c>
      <c r="C1272" t="s">
        <v>3296</v>
      </c>
      <c r="D1272" t="s">
        <v>111</v>
      </c>
      <c r="E1272" t="s">
        <v>27</v>
      </c>
      <c r="F1272">
        <v>278184.03000000003</v>
      </c>
      <c r="G1272" s="1">
        <v>45964</v>
      </c>
      <c r="H1272" s="1">
        <v>45976</v>
      </c>
      <c r="I1272" t="s">
        <v>19</v>
      </c>
      <c r="J1272">
        <v>12</v>
      </c>
      <c r="K1272">
        <v>12</v>
      </c>
      <c r="L1272" t="s">
        <v>388</v>
      </c>
      <c r="M1272" t="s">
        <v>49</v>
      </c>
      <c r="N1272" t="s">
        <v>30</v>
      </c>
      <c r="O1272">
        <f t="shared" si="114"/>
        <v>1</v>
      </c>
      <c r="P1272" t="str">
        <f t="shared" si="115"/>
        <v>Valid</v>
      </c>
      <c r="Q1272" t="str">
        <f>_xlfn.XLOOKUP(B1272,Customers!$A:$A,Customers!$C:$C,"Not Found")</f>
        <v>East</v>
      </c>
      <c r="R1272" t="str">
        <f t="shared" si="116"/>
        <v>West</v>
      </c>
      <c r="S1272" t="str">
        <f t="shared" si="117"/>
        <v>Fire</v>
      </c>
      <c r="T1272" t="str">
        <f t="shared" si="118"/>
        <v>Within SLA</v>
      </c>
      <c r="U1272">
        <f t="shared" si="119"/>
        <v>0</v>
      </c>
    </row>
    <row r="1273" spans="1:21" x14ac:dyDescent="0.3">
      <c r="A1273" t="s">
        <v>3297</v>
      </c>
      <c r="B1273" t="s">
        <v>3298</v>
      </c>
      <c r="C1273" t="s">
        <v>3299</v>
      </c>
      <c r="D1273" t="s">
        <v>182</v>
      </c>
      <c r="E1273" t="s">
        <v>74</v>
      </c>
      <c r="F1273">
        <v>35386.42</v>
      </c>
      <c r="G1273" s="1">
        <v>45673</v>
      </c>
      <c r="I1273" t="s">
        <v>40</v>
      </c>
      <c r="J1273">
        <v>16</v>
      </c>
      <c r="K1273">
        <v>7</v>
      </c>
      <c r="L1273" t="s">
        <v>128</v>
      </c>
      <c r="M1273" t="s">
        <v>94</v>
      </c>
      <c r="N1273" t="s">
        <v>42</v>
      </c>
      <c r="O1273">
        <f t="shared" si="114"/>
        <v>1</v>
      </c>
      <c r="P1273" t="str">
        <f t="shared" si="115"/>
        <v>Valid</v>
      </c>
      <c r="Q1273" t="str">
        <f>_xlfn.XLOOKUP(B1273,Customers!$A:$A,Customers!$C:$C,"Not Found")</f>
        <v>West</v>
      </c>
      <c r="R1273" t="str">
        <f t="shared" si="116"/>
        <v>East</v>
      </c>
      <c r="S1273" t="str">
        <f t="shared" si="117"/>
        <v>Trip Cancellation</v>
      </c>
      <c r="T1273" t="str">
        <f t="shared" si="118"/>
        <v>SLA Breach</v>
      </c>
      <c r="U1273">
        <f t="shared" si="119"/>
        <v>9</v>
      </c>
    </row>
    <row r="1274" spans="1:21" x14ac:dyDescent="0.3">
      <c r="A1274" t="s">
        <v>3300</v>
      </c>
      <c r="B1274" t="s">
        <v>775</v>
      </c>
      <c r="C1274" t="s">
        <v>3301</v>
      </c>
      <c r="D1274" t="s">
        <v>102</v>
      </c>
      <c r="E1274" t="s">
        <v>39</v>
      </c>
      <c r="F1274">
        <v>343747.67</v>
      </c>
      <c r="G1274" s="1">
        <v>45989</v>
      </c>
      <c r="H1274" s="1">
        <v>45996</v>
      </c>
      <c r="I1274" t="s">
        <v>19</v>
      </c>
      <c r="J1274">
        <v>7</v>
      </c>
      <c r="K1274">
        <v>20</v>
      </c>
      <c r="L1274" t="s">
        <v>300</v>
      </c>
      <c r="M1274" t="s">
        <v>29</v>
      </c>
      <c r="N1274" t="s">
        <v>30</v>
      </c>
      <c r="O1274">
        <f t="shared" si="114"/>
        <v>1</v>
      </c>
      <c r="P1274" t="str">
        <f t="shared" si="115"/>
        <v>Valid</v>
      </c>
      <c r="Q1274" t="str">
        <f>_xlfn.XLOOKUP(B1274,Customers!$A:$A,Customers!$C:$C,"Not Found")</f>
        <v>North</v>
      </c>
      <c r="R1274" t="str">
        <f t="shared" si="116"/>
        <v>North</v>
      </c>
      <c r="S1274" t="str">
        <f t="shared" si="117"/>
        <v>Maturity</v>
      </c>
      <c r="T1274" t="str">
        <f t="shared" si="118"/>
        <v>Within SLA</v>
      </c>
      <c r="U1274">
        <f t="shared" si="119"/>
        <v>0</v>
      </c>
    </row>
    <row r="1275" spans="1:21" x14ac:dyDescent="0.3">
      <c r="A1275" t="s">
        <v>3302</v>
      </c>
      <c r="B1275" t="s">
        <v>3303</v>
      </c>
      <c r="C1275" t="s">
        <v>3304</v>
      </c>
      <c r="D1275" t="s">
        <v>46</v>
      </c>
      <c r="E1275" t="s">
        <v>39</v>
      </c>
      <c r="F1275">
        <v>97543.28</v>
      </c>
      <c r="G1275" s="1">
        <v>45838</v>
      </c>
      <c r="H1275" s="1">
        <v>45852</v>
      </c>
      <c r="I1275" t="s">
        <v>19</v>
      </c>
      <c r="J1275">
        <v>14</v>
      </c>
      <c r="K1275">
        <v>12</v>
      </c>
      <c r="L1275" t="s">
        <v>864</v>
      </c>
      <c r="M1275" t="s">
        <v>49</v>
      </c>
      <c r="N1275" t="s">
        <v>30</v>
      </c>
      <c r="O1275">
        <f t="shared" si="114"/>
        <v>1</v>
      </c>
      <c r="P1275" t="str">
        <f t="shared" si="115"/>
        <v>Valid</v>
      </c>
      <c r="Q1275" t="str">
        <f>_xlfn.XLOOKUP(B1275,Customers!$A:$A,Customers!$C:$C,"Not Found")</f>
        <v>West</v>
      </c>
      <c r="R1275" t="str">
        <f t="shared" si="116"/>
        <v>North</v>
      </c>
      <c r="S1275" t="str">
        <f t="shared" si="117"/>
        <v>Theft</v>
      </c>
      <c r="T1275" t="str">
        <f t="shared" si="118"/>
        <v>SLA Breach</v>
      </c>
      <c r="U1275">
        <f t="shared" si="119"/>
        <v>2</v>
      </c>
    </row>
    <row r="1276" spans="1:21" x14ac:dyDescent="0.3">
      <c r="A1276" t="s">
        <v>3305</v>
      </c>
      <c r="B1276" t="s">
        <v>1444</v>
      </c>
      <c r="C1276" t="s">
        <v>3306</v>
      </c>
      <c r="D1276" t="s">
        <v>17</v>
      </c>
      <c r="E1276" t="s">
        <v>173</v>
      </c>
      <c r="F1276">
        <v>112008</v>
      </c>
      <c r="G1276" s="1">
        <v>45915</v>
      </c>
      <c r="I1276" t="s">
        <v>40</v>
      </c>
      <c r="J1276">
        <v>32</v>
      </c>
      <c r="K1276">
        <v>10</v>
      </c>
      <c r="L1276" t="s">
        <v>20</v>
      </c>
      <c r="M1276" t="s">
        <v>21</v>
      </c>
      <c r="N1276" t="s">
        <v>88</v>
      </c>
      <c r="O1276">
        <f t="shared" si="114"/>
        <v>1</v>
      </c>
      <c r="P1276" t="str">
        <f t="shared" si="115"/>
        <v>Valid</v>
      </c>
      <c r="Q1276" t="str">
        <f>_xlfn.XLOOKUP(B1276,Customers!$A:$A,Customers!$C:$C,"Not Found")</f>
        <v>North</v>
      </c>
      <c r="R1276" t="str">
        <f t="shared" si="116"/>
        <v>Central</v>
      </c>
      <c r="S1276" t="str">
        <f t="shared" si="117"/>
        <v>Accident</v>
      </c>
      <c r="T1276" t="str">
        <f t="shared" si="118"/>
        <v>SLA Breach</v>
      </c>
      <c r="U1276">
        <f t="shared" si="119"/>
        <v>22</v>
      </c>
    </row>
    <row r="1277" spans="1:21" x14ac:dyDescent="0.3">
      <c r="A1277" t="s">
        <v>3307</v>
      </c>
      <c r="B1277" t="s">
        <v>2758</v>
      </c>
      <c r="C1277" t="s">
        <v>3308</v>
      </c>
      <c r="D1277" t="s">
        <v>34</v>
      </c>
      <c r="E1277" t="s">
        <v>39</v>
      </c>
      <c r="F1277">
        <v>130280.52</v>
      </c>
      <c r="G1277" s="1">
        <v>45905</v>
      </c>
      <c r="H1277" s="1">
        <v>45921</v>
      </c>
      <c r="I1277" t="s">
        <v>19</v>
      </c>
      <c r="J1277">
        <v>16</v>
      </c>
      <c r="K1277">
        <v>20</v>
      </c>
      <c r="L1277" t="s">
        <v>121</v>
      </c>
      <c r="M1277" t="s">
        <v>29</v>
      </c>
      <c r="N1277" t="s">
        <v>30</v>
      </c>
      <c r="O1277">
        <f t="shared" si="114"/>
        <v>1</v>
      </c>
      <c r="P1277" t="str">
        <f t="shared" si="115"/>
        <v>Valid</v>
      </c>
      <c r="Q1277" t="str">
        <f>_xlfn.XLOOKUP(B1277,Customers!$A:$A,Customers!$C:$C,"Not Found")</f>
        <v>Central</v>
      </c>
      <c r="R1277" t="str">
        <f t="shared" si="116"/>
        <v>North</v>
      </c>
      <c r="S1277" t="str">
        <f t="shared" si="117"/>
        <v>Death Benefit</v>
      </c>
      <c r="T1277" t="str">
        <f t="shared" si="118"/>
        <v>Within SLA</v>
      </c>
      <c r="U1277">
        <f t="shared" si="119"/>
        <v>0</v>
      </c>
    </row>
    <row r="1278" spans="1:21" x14ac:dyDescent="0.3">
      <c r="A1278" t="s">
        <v>3309</v>
      </c>
      <c r="B1278" t="s">
        <v>3310</v>
      </c>
      <c r="C1278" t="s">
        <v>3311</v>
      </c>
      <c r="D1278" t="s">
        <v>59</v>
      </c>
      <c r="E1278" t="s">
        <v>18</v>
      </c>
      <c r="F1278">
        <v>85196.27</v>
      </c>
      <c r="G1278" s="1">
        <v>45678</v>
      </c>
      <c r="I1278" t="s">
        <v>64</v>
      </c>
      <c r="J1278">
        <v>13</v>
      </c>
      <c r="K1278">
        <v>15</v>
      </c>
      <c r="L1278" t="s">
        <v>681</v>
      </c>
      <c r="M1278" t="s">
        <v>55</v>
      </c>
      <c r="N1278" t="s">
        <v>30</v>
      </c>
      <c r="O1278">
        <f t="shared" si="114"/>
        <v>1</v>
      </c>
      <c r="P1278" t="str">
        <f t="shared" si="115"/>
        <v>Valid</v>
      </c>
      <c r="Q1278" t="str">
        <f>_xlfn.XLOOKUP(B1278,Customers!$A:$A,Customers!$C:$C,"Not Found")</f>
        <v>North</v>
      </c>
      <c r="R1278" t="str">
        <f t="shared" si="116"/>
        <v>South</v>
      </c>
      <c r="S1278" t="str">
        <f t="shared" si="117"/>
        <v>Critical Illness</v>
      </c>
      <c r="T1278" t="str">
        <f t="shared" si="118"/>
        <v>Within SLA</v>
      </c>
      <c r="U1278">
        <f t="shared" si="119"/>
        <v>0</v>
      </c>
    </row>
    <row r="1279" spans="1:21" x14ac:dyDescent="0.3">
      <c r="A1279" t="s">
        <v>3312</v>
      </c>
      <c r="B1279" t="s">
        <v>3313</v>
      </c>
      <c r="C1279" t="s">
        <v>3314</v>
      </c>
      <c r="D1279" t="s">
        <v>69</v>
      </c>
      <c r="E1279" t="s">
        <v>39</v>
      </c>
      <c r="F1279">
        <v>132153.06</v>
      </c>
      <c r="G1279" s="1">
        <v>45745</v>
      </c>
      <c r="I1279" t="s">
        <v>64</v>
      </c>
      <c r="J1279">
        <v>17</v>
      </c>
      <c r="K1279">
        <v>12</v>
      </c>
      <c r="L1279" t="s">
        <v>155</v>
      </c>
      <c r="M1279" t="s">
        <v>49</v>
      </c>
      <c r="N1279" t="s">
        <v>42</v>
      </c>
      <c r="O1279">
        <f t="shared" si="114"/>
        <v>1</v>
      </c>
      <c r="P1279" t="str">
        <f t="shared" si="115"/>
        <v>Valid</v>
      </c>
      <c r="Q1279" t="str">
        <f>_xlfn.XLOOKUP(B1279,Customers!$A:$A,Customers!$C:$C,"Not Found")</f>
        <v>North</v>
      </c>
      <c r="R1279" t="str">
        <f t="shared" si="116"/>
        <v>North</v>
      </c>
      <c r="S1279" t="str">
        <f t="shared" si="117"/>
        <v>Property Damage</v>
      </c>
      <c r="T1279" t="str">
        <f t="shared" si="118"/>
        <v>SLA Breach</v>
      </c>
      <c r="U1279">
        <f t="shared" si="119"/>
        <v>5</v>
      </c>
    </row>
    <row r="1280" spans="1:21" x14ac:dyDescent="0.3">
      <c r="A1280" t="s">
        <v>3315</v>
      </c>
      <c r="B1280" t="s">
        <v>3316</v>
      </c>
      <c r="C1280" t="s">
        <v>3317</v>
      </c>
      <c r="D1280" t="s">
        <v>17</v>
      </c>
      <c r="E1280" t="s">
        <v>18</v>
      </c>
      <c r="F1280">
        <v>92994.46</v>
      </c>
      <c r="G1280" s="1">
        <v>45948</v>
      </c>
      <c r="H1280" s="1">
        <v>45952</v>
      </c>
      <c r="I1280" t="s">
        <v>19</v>
      </c>
      <c r="J1280">
        <v>4</v>
      </c>
      <c r="K1280">
        <v>10</v>
      </c>
      <c r="L1280" t="s">
        <v>48</v>
      </c>
      <c r="M1280" t="s">
        <v>21</v>
      </c>
      <c r="N1280" t="s">
        <v>30</v>
      </c>
      <c r="O1280">
        <f t="shared" si="114"/>
        <v>1</v>
      </c>
      <c r="P1280" t="str">
        <f t="shared" si="115"/>
        <v>Valid</v>
      </c>
      <c r="Q1280" t="str">
        <f>_xlfn.XLOOKUP(B1280,Customers!$A:$A,Customers!$C:$C,"Not Found")</f>
        <v>East</v>
      </c>
      <c r="R1280" t="str">
        <f t="shared" si="116"/>
        <v>South</v>
      </c>
      <c r="S1280" t="str">
        <f t="shared" si="117"/>
        <v>Accident</v>
      </c>
      <c r="T1280" t="str">
        <f t="shared" si="118"/>
        <v>Within SLA</v>
      </c>
      <c r="U1280">
        <f t="shared" si="119"/>
        <v>0</v>
      </c>
    </row>
    <row r="1281" spans="1:21" x14ac:dyDescent="0.3">
      <c r="A1281" t="s">
        <v>3318</v>
      </c>
      <c r="B1281" t="s">
        <v>312</v>
      </c>
      <c r="C1281" t="s">
        <v>313</v>
      </c>
      <c r="D1281" t="s">
        <v>111</v>
      </c>
      <c r="E1281" t="s">
        <v>74</v>
      </c>
      <c r="F1281">
        <v>36232.28</v>
      </c>
      <c r="G1281" s="1">
        <v>45871</v>
      </c>
      <c r="I1281" t="s">
        <v>40</v>
      </c>
      <c r="J1281">
        <v>14</v>
      </c>
      <c r="K1281">
        <v>12</v>
      </c>
      <c r="L1281" t="s">
        <v>103</v>
      </c>
      <c r="M1281" t="s">
        <v>49</v>
      </c>
      <c r="N1281" t="s">
        <v>30</v>
      </c>
      <c r="O1281">
        <f t="shared" si="114"/>
        <v>1</v>
      </c>
      <c r="P1281" t="str">
        <f t="shared" si="115"/>
        <v>Valid</v>
      </c>
      <c r="Q1281" t="str">
        <f>_xlfn.XLOOKUP(B1281,Customers!$A:$A,Customers!$C:$C,"Not Found")</f>
        <v>North</v>
      </c>
      <c r="R1281" t="str">
        <f t="shared" si="116"/>
        <v>East</v>
      </c>
      <c r="S1281" t="str">
        <f t="shared" si="117"/>
        <v>Fire</v>
      </c>
      <c r="T1281" t="str">
        <f t="shared" si="118"/>
        <v>SLA Breach</v>
      </c>
      <c r="U1281">
        <f t="shared" si="119"/>
        <v>2</v>
      </c>
    </row>
    <row r="1282" spans="1:21" x14ac:dyDescent="0.3">
      <c r="A1282" t="s">
        <v>3319</v>
      </c>
      <c r="B1282" t="s">
        <v>3320</v>
      </c>
      <c r="C1282" t="s">
        <v>3321</v>
      </c>
      <c r="D1282" t="s">
        <v>53</v>
      </c>
      <c r="E1282" t="s">
        <v>18</v>
      </c>
      <c r="F1282">
        <v>125042.47</v>
      </c>
      <c r="G1282" s="1">
        <v>45782</v>
      </c>
      <c r="I1282" t="s">
        <v>64</v>
      </c>
      <c r="J1282">
        <v>10</v>
      </c>
      <c r="K1282">
        <v>15</v>
      </c>
      <c r="L1282" t="s">
        <v>163</v>
      </c>
      <c r="M1282" t="s">
        <v>55</v>
      </c>
      <c r="N1282" t="s">
        <v>30</v>
      </c>
      <c r="O1282">
        <f t="shared" ref="O1282:O1345" si="120">COUNTIF($A:$A,A1282)</f>
        <v>1</v>
      </c>
      <c r="P1282" t="str">
        <f t="shared" ref="P1282:P1345" si="121">IF(F1282="","Missing Amount","Valid")</f>
        <v>Valid</v>
      </c>
      <c r="Q1282" t="str">
        <f>_xlfn.XLOOKUP(B1282,Customers!$A:$A,Customers!$C:$C,"Not Found")</f>
        <v>West</v>
      </c>
      <c r="R1282" t="str">
        <f t="shared" ref="R1282:R1345" si="122">IF(E1282="",Q1282,E1282)</f>
        <v>South</v>
      </c>
      <c r="S1282" t="str">
        <f t="shared" ref="S1282:S1345" si="123">IF(D1282="Hospitalisation","Hospitalization",IF(D1282="Medical Emerg.","Medical Emergency",IF(D1282="Property dmg","Property Damage",IF(D1282="Vehicle dmg","Vehicle Damage",D1282))))</f>
        <v>Hospitalization</v>
      </c>
      <c r="T1282" t="str">
        <f t="shared" ref="T1282:T1345" si="124">IF(J1282&gt;K1282,"SLA Breach","Within SLA")</f>
        <v>Within SLA</v>
      </c>
      <c r="U1282">
        <f t="shared" ref="U1282:U1345" si="125">IF(J1282&gt;K1282,J1282-K1282,0)</f>
        <v>0</v>
      </c>
    </row>
    <row r="1283" spans="1:21" x14ac:dyDescent="0.3">
      <c r="A1283" t="s">
        <v>3322</v>
      </c>
      <c r="B1283" t="s">
        <v>3323</v>
      </c>
      <c r="C1283" t="s">
        <v>3324</v>
      </c>
      <c r="D1283" t="s">
        <v>154</v>
      </c>
      <c r="E1283" t="s">
        <v>27</v>
      </c>
      <c r="F1283">
        <v>49513.9</v>
      </c>
      <c r="G1283" s="1">
        <v>45840</v>
      </c>
      <c r="I1283" t="s">
        <v>40</v>
      </c>
      <c r="J1283">
        <v>25</v>
      </c>
      <c r="K1283">
        <v>10</v>
      </c>
      <c r="L1283" t="s">
        <v>252</v>
      </c>
      <c r="M1283" t="s">
        <v>21</v>
      </c>
      <c r="N1283" t="s">
        <v>88</v>
      </c>
      <c r="O1283">
        <f t="shared" si="120"/>
        <v>1</v>
      </c>
      <c r="P1283" t="str">
        <f t="shared" si="121"/>
        <v>Valid</v>
      </c>
      <c r="Q1283" t="str">
        <f>_xlfn.XLOOKUP(B1283,Customers!$A:$A,Customers!$C:$C,"Not Found")</f>
        <v>East</v>
      </c>
      <c r="R1283" t="str">
        <f t="shared" si="122"/>
        <v>West</v>
      </c>
      <c r="S1283" t="str">
        <f t="shared" si="123"/>
        <v>Vehicle Damage</v>
      </c>
      <c r="T1283" t="str">
        <f t="shared" si="124"/>
        <v>SLA Breach</v>
      </c>
      <c r="U1283">
        <f t="shared" si="125"/>
        <v>15</v>
      </c>
    </row>
    <row r="1284" spans="1:21" x14ac:dyDescent="0.3">
      <c r="A1284" t="s">
        <v>3325</v>
      </c>
      <c r="B1284" t="s">
        <v>2009</v>
      </c>
      <c r="C1284" t="s">
        <v>2010</v>
      </c>
      <c r="D1284" t="s">
        <v>53</v>
      </c>
      <c r="E1284" t="s">
        <v>18</v>
      </c>
      <c r="F1284">
        <v>55653.48</v>
      </c>
      <c r="G1284" s="1">
        <v>45801</v>
      </c>
      <c r="H1284" s="1">
        <v>45818</v>
      </c>
      <c r="I1284" t="s">
        <v>19</v>
      </c>
      <c r="J1284">
        <v>17</v>
      </c>
      <c r="K1284">
        <v>15</v>
      </c>
      <c r="L1284" t="s">
        <v>681</v>
      </c>
      <c r="M1284" t="s">
        <v>55</v>
      </c>
      <c r="N1284" t="s">
        <v>42</v>
      </c>
      <c r="O1284">
        <f t="shared" si="120"/>
        <v>1</v>
      </c>
      <c r="P1284" t="str">
        <f t="shared" si="121"/>
        <v>Valid</v>
      </c>
      <c r="Q1284" t="str">
        <f>_xlfn.XLOOKUP(B1284,Customers!$A:$A,Customers!$C:$C,"Not Found")</f>
        <v>South</v>
      </c>
      <c r="R1284" t="str">
        <f t="shared" si="122"/>
        <v>South</v>
      </c>
      <c r="S1284" t="str">
        <f t="shared" si="123"/>
        <v>Hospitalization</v>
      </c>
      <c r="T1284" t="str">
        <f t="shared" si="124"/>
        <v>SLA Breach</v>
      </c>
      <c r="U1284">
        <f t="shared" si="125"/>
        <v>2</v>
      </c>
    </row>
    <row r="1285" spans="1:21" x14ac:dyDescent="0.3">
      <c r="A1285" t="s">
        <v>3326</v>
      </c>
      <c r="B1285" t="s">
        <v>3327</v>
      </c>
      <c r="C1285" t="s">
        <v>3328</v>
      </c>
      <c r="D1285" t="s">
        <v>216</v>
      </c>
      <c r="E1285" t="s">
        <v>27</v>
      </c>
      <c r="F1285">
        <v>30804.25</v>
      </c>
      <c r="G1285" s="1">
        <v>45691</v>
      </c>
      <c r="H1285" s="1">
        <v>45707</v>
      </c>
      <c r="I1285" t="s">
        <v>19</v>
      </c>
      <c r="J1285">
        <v>16</v>
      </c>
      <c r="K1285">
        <v>15</v>
      </c>
      <c r="L1285" t="s">
        <v>140</v>
      </c>
      <c r="M1285" t="s">
        <v>55</v>
      </c>
      <c r="N1285" t="s">
        <v>42</v>
      </c>
      <c r="O1285">
        <f t="shared" si="120"/>
        <v>1</v>
      </c>
      <c r="P1285" t="str">
        <f t="shared" si="121"/>
        <v>Valid</v>
      </c>
      <c r="Q1285" t="str">
        <f>_xlfn.XLOOKUP(B1285,Customers!$A:$A,Customers!$C:$C,"Not Found")</f>
        <v>South</v>
      </c>
      <c r="R1285" t="str">
        <f t="shared" si="122"/>
        <v>West</v>
      </c>
      <c r="S1285" t="str">
        <f t="shared" si="123"/>
        <v>Outpatient</v>
      </c>
      <c r="T1285" t="str">
        <f t="shared" si="124"/>
        <v>SLA Breach</v>
      </c>
      <c r="U1285">
        <f t="shared" si="125"/>
        <v>1</v>
      </c>
    </row>
    <row r="1286" spans="1:21" x14ac:dyDescent="0.3">
      <c r="A1286" t="s">
        <v>3329</v>
      </c>
      <c r="B1286" t="s">
        <v>575</v>
      </c>
      <c r="C1286" t="s">
        <v>576</v>
      </c>
      <c r="D1286" t="s">
        <v>26</v>
      </c>
      <c r="E1286" t="s">
        <v>74</v>
      </c>
      <c r="F1286">
        <v>1280442.17</v>
      </c>
      <c r="G1286" s="1">
        <v>45970</v>
      </c>
      <c r="H1286" s="1">
        <v>45990</v>
      </c>
      <c r="I1286" t="s">
        <v>19</v>
      </c>
      <c r="J1286">
        <v>20</v>
      </c>
      <c r="K1286">
        <v>20</v>
      </c>
      <c r="L1286" t="s">
        <v>159</v>
      </c>
      <c r="M1286" t="s">
        <v>29</v>
      </c>
      <c r="N1286" t="s">
        <v>30</v>
      </c>
      <c r="O1286">
        <f t="shared" si="120"/>
        <v>1</v>
      </c>
      <c r="P1286" t="str">
        <f t="shared" si="121"/>
        <v>Valid</v>
      </c>
      <c r="Q1286" t="str">
        <f>_xlfn.XLOOKUP(B1286,Customers!$A:$A,Customers!$C:$C,"Not Found")</f>
        <v>West</v>
      </c>
      <c r="R1286" t="str">
        <f t="shared" si="122"/>
        <v>East</v>
      </c>
      <c r="S1286" t="str">
        <f t="shared" si="123"/>
        <v>Disability</v>
      </c>
      <c r="T1286" t="str">
        <f t="shared" si="124"/>
        <v>Within SLA</v>
      </c>
      <c r="U1286">
        <f t="shared" si="125"/>
        <v>0</v>
      </c>
    </row>
    <row r="1287" spans="1:21" x14ac:dyDescent="0.3">
      <c r="A1287" t="s">
        <v>3330</v>
      </c>
      <c r="B1287" t="s">
        <v>1604</v>
      </c>
      <c r="C1287" t="s">
        <v>1605</v>
      </c>
      <c r="D1287" t="s">
        <v>59</v>
      </c>
      <c r="E1287" t="s">
        <v>18</v>
      </c>
      <c r="F1287">
        <v>78206.61</v>
      </c>
      <c r="G1287" s="1">
        <v>45738</v>
      </c>
      <c r="H1287" s="1">
        <v>45757</v>
      </c>
      <c r="I1287" t="s">
        <v>19</v>
      </c>
      <c r="J1287">
        <v>19</v>
      </c>
      <c r="K1287">
        <v>15</v>
      </c>
      <c r="L1287" t="s">
        <v>651</v>
      </c>
      <c r="M1287" t="s">
        <v>55</v>
      </c>
      <c r="N1287" t="s">
        <v>42</v>
      </c>
      <c r="O1287">
        <f t="shared" si="120"/>
        <v>1</v>
      </c>
      <c r="P1287" t="str">
        <f t="shared" si="121"/>
        <v>Valid</v>
      </c>
      <c r="Q1287" t="str">
        <f>_xlfn.XLOOKUP(B1287,Customers!$A:$A,Customers!$C:$C,"Not Found")</f>
        <v>East</v>
      </c>
      <c r="R1287" t="str">
        <f t="shared" si="122"/>
        <v>South</v>
      </c>
      <c r="S1287" t="str">
        <f t="shared" si="123"/>
        <v>Critical Illness</v>
      </c>
      <c r="T1287" t="str">
        <f t="shared" si="124"/>
        <v>SLA Breach</v>
      </c>
      <c r="U1287">
        <f t="shared" si="125"/>
        <v>4</v>
      </c>
    </row>
    <row r="1288" spans="1:21" x14ac:dyDescent="0.3">
      <c r="A1288" t="s">
        <v>3331</v>
      </c>
      <c r="B1288" t="s">
        <v>2636</v>
      </c>
      <c r="C1288" t="s">
        <v>2637</v>
      </c>
      <c r="D1288" t="s">
        <v>34</v>
      </c>
      <c r="E1288" t="s">
        <v>27</v>
      </c>
      <c r="F1288">
        <v>351941.22</v>
      </c>
      <c r="G1288" s="1">
        <v>45946</v>
      </c>
      <c r="H1288" s="1">
        <v>45962</v>
      </c>
      <c r="I1288" t="s">
        <v>19</v>
      </c>
      <c r="J1288">
        <v>16</v>
      </c>
      <c r="K1288">
        <v>20</v>
      </c>
      <c r="L1288" t="s">
        <v>87</v>
      </c>
      <c r="M1288" t="s">
        <v>29</v>
      </c>
      <c r="N1288" t="s">
        <v>30</v>
      </c>
      <c r="O1288">
        <f t="shared" si="120"/>
        <v>1</v>
      </c>
      <c r="P1288" t="str">
        <f t="shared" si="121"/>
        <v>Valid</v>
      </c>
      <c r="Q1288" t="str">
        <f>_xlfn.XLOOKUP(B1288,Customers!$A:$A,Customers!$C:$C,"Not Found")</f>
        <v>South</v>
      </c>
      <c r="R1288" t="str">
        <f t="shared" si="122"/>
        <v>West</v>
      </c>
      <c r="S1288" t="str">
        <f t="shared" si="123"/>
        <v>Death Benefit</v>
      </c>
      <c r="T1288" t="str">
        <f t="shared" si="124"/>
        <v>Within SLA</v>
      </c>
      <c r="U1288">
        <f t="shared" si="125"/>
        <v>0</v>
      </c>
    </row>
    <row r="1289" spans="1:21" x14ac:dyDescent="0.3">
      <c r="A1289" t="s">
        <v>3332</v>
      </c>
      <c r="B1289" t="s">
        <v>3333</v>
      </c>
      <c r="C1289" t="s">
        <v>3334</v>
      </c>
      <c r="D1289" t="s">
        <v>17</v>
      </c>
      <c r="E1289" t="s">
        <v>173</v>
      </c>
      <c r="F1289">
        <v>32808.959999999999</v>
      </c>
      <c r="G1289" s="1">
        <v>45738</v>
      </c>
      <c r="H1289" s="1">
        <v>45758</v>
      </c>
      <c r="I1289" t="s">
        <v>19</v>
      </c>
      <c r="J1289">
        <v>20</v>
      </c>
      <c r="K1289">
        <v>10</v>
      </c>
      <c r="L1289" t="s">
        <v>140</v>
      </c>
      <c r="M1289" t="s">
        <v>21</v>
      </c>
      <c r="N1289" t="s">
        <v>42</v>
      </c>
      <c r="O1289">
        <f t="shared" si="120"/>
        <v>1</v>
      </c>
      <c r="P1289" t="str">
        <f t="shared" si="121"/>
        <v>Valid</v>
      </c>
      <c r="Q1289" t="str">
        <f>_xlfn.XLOOKUP(B1289,Customers!$A:$A,Customers!$C:$C,"Not Found")</f>
        <v>South</v>
      </c>
      <c r="R1289" t="str">
        <f t="shared" si="122"/>
        <v>Central</v>
      </c>
      <c r="S1289" t="str">
        <f t="shared" si="123"/>
        <v>Accident</v>
      </c>
      <c r="T1289" t="str">
        <f t="shared" si="124"/>
        <v>SLA Breach</v>
      </c>
      <c r="U1289">
        <f t="shared" si="125"/>
        <v>10</v>
      </c>
    </row>
    <row r="1290" spans="1:21" x14ac:dyDescent="0.3">
      <c r="A1290" t="s">
        <v>3335</v>
      </c>
      <c r="B1290" t="s">
        <v>3336</v>
      </c>
      <c r="C1290" t="s">
        <v>3337</v>
      </c>
      <c r="D1290" t="s">
        <v>182</v>
      </c>
      <c r="E1290" t="s">
        <v>39</v>
      </c>
      <c r="F1290">
        <v>11101.69</v>
      </c>
      <c r="G1290" s="1">
        <v>45860</v>
      </c>
      <c r="H1290" s="1">
        <v>45863</v>
      </c>
      <c r="I1290" t="s">
        <v>47</v>
      </c>
      <c r="J1290">
        <v>3</v>
      </c>
      <c r="K1290">
        <v>7</v>
      </c>
      <c r="L1290" t="s">
        <v>155</v>
      </c>
      <c r="M1290" t="s">
        <v>94</v>
      </c>
      <c r="N1290" t="s">
        <v>30</v>
      </c>
      <c r="O1290">
        <f t="shared" si="120"/>
        <v>1</v>
      </c>
      <c r="P1290" t="str">
        <f t="shared" si="121"/>
        <v>Valid</v>
      </c>
      <c r="Q1290" t="str">
        <f>_xlfn.XLOOKUP(B1290,Customers!$A:$A,Customers!$C:$C,"Not Found")</f>
        <v>East</v>
      </c>
      <c r="R1290" t="str">
        <f t="shared" si="122"/>
        <v>North</v>
      </c>
      <c r="S1290" t="str">
        <f t="shared" si="123"/>
        <v>Trip Cancellation</v>
      </c>
      <c r="T1290" t="str">
        <f t="shared" si="124"/>
        <v>Within SLA</v>
      </c>
      <c r="U1290">
        <f t="shared" si="125"/>
        <v>0</v>
      </c>
    </row>
    <row r="1291" spans="1:21" x14ac:dyDescent="0.3">
      <c r="A1291" t="s">
        <v>3338</v>
      </c>
      <c r="B1291" t="s">
        <v>1616</v>
      </c>
      <c r="C1291" t="s">
        <v>1617</v>
      </c>
      <c r="D1291" t="s">
        <v>154</v>
      </c>
      <c r="E1291" t="s">
        <v>27</v>
      </c>
      <c r="G1291" s="1">
        <v>45821</v>
      </c>
      <c r="H1291" s="1">
        <v>45824</v>
      </c>
      <c r="I1291" t="s">
        <v>19</v>
      </c>
      <c r="J1291">
        <v>3</v>
      </c>
      <c r="K1291">
        <v>10</v>
      </c>
      <c r="L1291" t="s">
        <v>103</v>
      </c>
      <c r="M1291" t="s">
        <v>21</v>
      </c>
      <c r="N1291" t="s">
        <v>30</v>
      </c>
      <c r="O1291">
        <f t="shared" si="120"/>
        <v>1</v>
      </c>
      <c r="P1291" t="str">
        <f t="shared" si="121"/>
        <v>Missing Amount</v>
      </c>
      <c r="Q1291" t="str">
        <f>_xlfn.XLOOKUP(B1291,Customers!$A:$A,Customers!$C:$C,"Not Found")</f>
        <v>West</v>
      </c>
      <c r="R1291" t="str">
        <f t="shared" si="122"/>
        <v>West</v>
      </c>
      <c r="S1291" t="str">
        <f t="shared" si="123"/>
        <v>Vehicle Damage</v>
      </c>
      <c r="T1291" t="str">
        <f t="shared" si="124"/>
        <v>Within SLA</v>
      </c>
      <c r="U1291">
        <f t="shared" si="125"/>
        <v>0</v>
      </c>
    </row>
    <row r="1292" spans="1:21" x14ac:dyDescent="0.3">
      <c r="A1292" t="s">
        <v>3339</v>
      </c>
      <c r="B1292" t="s">
        <v>2392</v>
      </c>
      <c r="C1292" t="s">
        <v>2393</v>
      </c>
      <c r="D1292" t="s">
        <v>17</v>
      </c>
      <c r="E1292" t="s">
        <v>27</v>
      </c>
      <c r="F1292">
        <v>27028.81</v>
      </c>
      <c r="G1292" s="1">
        <v>45953</v>
      </c>
      <c r="H1292" s="1">
        <v>45964</v>
      </c>
      <c r="I1292" t="s">
        <v>19</v>
      </c>
      <c r="J1292">
        <v>11</v>
      </c>
      <c r="K1292">
        <v>10</v>
      </c>
      <c r="L1292" t="s">
        <v>128</v>
      </c>
      <c r="M1292" t="s">
        <v>21</v>
      </c>
      <c r="N1292" t="s">
        <v>30</v>
      </c>
      <c r="O1292">
        <f t="shared" si="120"/>
        <v>1</v>
      </c>
      <c r="P1292" t="str">
        <f t="shared" si="121"/>
        <v>Valid</v>
      </c>
      <c r="Q1292" t="str">
        <f>_xlfn.XLOOKUP(B1292,Customers!$A:$A,Customers!$C:$C,"Not Found")</f>
        <v>West</v>
      </c>
      <c r="R1292" t="str">
        <f t="shared" si="122"/>
        <v>West</v>
      </c>
      <c r="S1292" t="str">
        <f t="shared" si="123"/>
        <v>Accident</v>
      </c>
      <c r="T1292" t="str">
        <f t="shared" si="124"/>
        <v>SLA Breach</v>
      </c>
      <c r="U1292">
        <f t="shared" si="125"/>
        <v>1</v>
      </c>
    </row>
    <row r="1293" spans="1:21" x14ac:dyDescent="0.3">
      <c r="A1293" t="s">
        <v>3340</v>
      </c>
      <c r="B1293" t="s">
        <v>733</v>
      </c>
      <c r="C1293" t="s">
        <v>1520</v>
      </c>
      <c r="D1293" t="s">
        <v>53</v>
      </c>
      <c r="E1293" t="s">
        <v>27</v>
      </c>
      <c r="F1293">
        <v>198339.57</v>
      </c>
      <c r="G1293" s="1">
        <v>45867</v>
      </c>
      <c r="H1293" s="1">
        <v>45877</v>
      </c>
      <c r="I1293" t="s">
        <v>19</v>
      </c>
      <c r="J1293">
        <v>10</v>
      </c>
      <c r="K1293">
        <v>15</v>
      </c>
      <c r="L1293" t="s">
        <v>117</v>
      </c>
      <c r="M1293" t="s">
        <v>55</v>
      </c>
      <c r="N1293" t="s">
        <v>30</v>
      </c>
      <c r="O1293">
        <f t="shared" si="120"/>
        <v>1</v>
      </c>
      <c r="P1293" t="str">
        <f t="shared" si="121"/>
        <v>Valid</v>
      </c>
      <c r="Q1293" t="str">
        <f>_xlfn.XLOOKUP(B1293,Customers!$A:$A,Customers!$C:$C,"Not Found")</f>
        <v>South</v>
      </c>
      <c r="R1293" t="str">
        <f t="shared" si="122"/>
        <v>West</v>
      </c>
      <c r="S1293" t="str">
        <f t="shared" si="123"/>
        <v>Hospitalization</v>
      </c>
      <c r="T1293" t="str">
        <f t="shared" si="124"/>
        <v>Within SLA</v>
      </c>
      <c r="U1293">
        <f t="shared" si="125"/>
        <v>0</v>
      </c>
    </row>
    <row r="1294" spans="1:21" x14ac:dyDescent="0.3">
      <c r="A1294" t="s">
        <v>3341</v>
      </c>
      <c r="B1294" t="s">
        <v>3342</v>
      </c>
      <c r="C1294" t="s">
        <v>3343</v>
      </c>
      <c r="D1294" t="s">
        <v>116</v>
      </c>
      <c r="E1294" t="s">
        <v>39</v>
      </c>
      <c r="F1294">
        <v>96693.14</v>
      </c>
      <c r="G1294" s="1">
        <v>45856</v>
      </c>
      <c r="H1294" s="1">
        <v>45865</v>
      </c>
      <c r="I1294" t="s">
        <v>19</v>
      </c>
      <c r="J1294">
        <v>9</v>
      </c>
      <c r="K1294">
        <v>7</v>
      </c>
      <c r="L1294" t="s">
        <v>28</v>
      </c>
      <c r="M1294" t="s">
        <v>94</v>
      </c>
      <c r="N1294" t="s">
        <v>30</v>
      </c>
      <c r="O1294">
        <f t="shared" si="120"/>
        <v>1</v>
      </c>
      <c r="P1294" t="str">
        <f t="shared" si="121"/>
        <v>Valid</v>
      </c>
      <c r="Q1294" t="str">
        <f>_xlfn.XLOOKUP(B1294,Customers!$A:$A,Customers!$C:$C,"Not Found")</f>
        <v>Central</v>
      </c>
      <c r="R1294" t="str">
        <f t="shared" si="122"/>
        <v>North</v>
      </c>
      <c r="S1294" t="str">
        <f t="shared" si="123"/>
        <v>Medical Emergency</v>
      </c>
      <c r="T1294" t="str">
        <f t="shared" si="124"/>
        <v>SLA Breach</v>
      </c>
      <c r="U1294">
        <f t="shared" si="125"/>
        <v>2</v>
      </c>
    </row>
    <row r="1295" spans="1:21" x14ac:dyDescent="0.3">
      <c r="A1295" t="s">
        <v>3344</v>
      </c>
      <c r="B1295" t="s">
        <v>1138</v>
      </c>
      <c r="C1295" t="s">
        <v>1139</v>
      </c>
      <c r="D1295" t="s">
        <v>53</v>
      </c>
      <c r="E1295" t="s">
        <v>39</v>
      </c>
      <c r="F1295">
        <v>51346.99</v>
      </c>
      <c r="G1295" s="1">
        <v>45758</v>
      </c>
      <c r="H1295" s="1">
        <v>45769</v>
      </c>
      <c r="I1295" t="s">
        <v>47</v>
      </c>
      <c r="J1295">
        <v>11</v>
      </c>
      <c r="K1295">
        <v>15</v>
      </c>
      <c r="L1295" t="s">
        <v>128</v>
      </c>
      <c r="M1295" t="s">
        <v>55</v>
      </c>
      <c r="N1295" t="s">
        <v>30</v>
      </c>
      <c r="O1295">
        <f t="shared" si="120"/>
        <v>1</v>
      </c>
      <c r="P1295" t="str">
        <f t="shared" si="121"/>
        <v>Valid</v>
      </c>
      <c r="Q1295" t="str">
        <f>_xlfn.XLOOKUP(B1295,Customers!$A:$A,Customers!$C:$C,"Not Found")</f>
        <v>East</v>
      </c>
      <c r="R1295" t="str">
        <f t="shared" si="122"/>
        <v>North</v>
      </c>
      <c r="S1295" t="str">
        <f t="shared" si="123"/>
        <v>Hospitalization</v>
      </c>
      <c r="T1295" t="str">
        <f t="shared" si="124"/>
        <v>Within SLA</v>
      </c>
      <c r="U1295">
        <f t="shared" si="125"/>
        <v>0</v>
      </c>
    </row>
    <row r="1296" spans="1:21" x14ac:dyDescent="0.3">
      <c r="A1296" t="s">
        <v>3345</v>
      </c>
      <c r="B1296" t="s">
        <v>3346</v>
      </c>
      <c r="C1296" t="s">
        <v>3347</v>
      </c>
      <c r="D1296" t="s">
        <v>182</v>
      </c>
      <c r="E1296" t="s">
        <v>18</v>
      </c>
      <c r="F1296">
        <v>22229.200000000001</v>
      </c>
      <c r="G1296" s="1">
        <v>45947</v>
      </c>
      <c r="H1296" s="1">
        <v>45948</v>
      </c>
      <c r="I1296" t="s">
        <v>19</v>
      </c>
      <c r="J1296">
        <v>1</v>
      </c>
      <c r="K1296">
        <v>7</v>
      </c>
      <c r="L1296" t="s">
        <v>580</v>
      </c>
      <c r="M1296" t="s">
        <v>94</v>
      </c>
      <c r="N1296" t="s">
        <v>22</v>
      </c>
      <c r="O1296">
        <f t="shared" si="120"/>
        <v>1</v>
      </c>
      <c r="P1296" t="str">
        <f t="shared" si="121"/>
        <v>Valid</v>
      </c>
      <c r="Q1296" t="str">
        <f>_xlfn.XLOOKUP(B1296,Customers!$A:$A,Customers!$C:$C,"Not Found")</f>
        <v>West</v>
      </c>
      <c r="R1296" t="str">
        <f t="shared" si="122"/>
        <v>South</v>
      </c>
      <c r="S1296" t="str">
        <f t="shared" si="123"/>
        <v>Trip Cancellation</v>
      </c>
      <c r="T1296" t="str">
        <f t="shared" si="124"/>
        <v>Within SLA</v>
      </c>
      <c r="U1296">
        <f t="shared" si="125"/>
        <v>0</v>
      </c>
    </row>
    <row r="1297" spans="1:21" x14ac:dyDescent="0.3">
      <c r="A1297" t="s">
        <v>3348</v>
      </c>
      <c r="B1297" t="s">
        <v>3349</v>
      </c>
      <c r="C1297" t="s">
        <v>3350</v>
      </c>
      <c r="D1297" t="s">
        <v>111</v>
      </c>
      <c r="E1297" t="s">
        <v>39</v>
      </c>
      <c r="F1297">
        <v>21061.07</v>
      </c>
      <c r="G1297" s="1">
        <v>45700</v>
      </c>
      <c r="H1297" s="1">
        <v>45710</v>
      </c>
      <c r="I1297" t="s">
        <v>19</v>
      </c>
      <c r="J1297">
        <v>10</v>
      </c>
      <c r="K1297">
        <v>12</v>
      </c>
      <c r="L1297" t="s">
        <v>163</v>
      </c>
      <c r="M1297" t="s">
        <v>49</v>
      </c>
      <c r="N1297" t="s">
        <v>42</v>
      </c>
      <c r="O1297">
        <f t="shared" si="120"/>
        <v>1</v>
      </c>
      <c r="P1297" t="str">
        <f t="shared" si="121"/>
        <v>Valid</v>
      </c>
      <c r="Q1297" t="str">
        <f>_xlfn.XLOOKUP(B1297,Customers!$A:$A,Customers!$C:$C,"Not Found")</f>
        <v>West</v>
      </c>
      <c r="R1297" t="str">
        <f t="shared" si="122"/>
        <v>North</v>
      </c>
      <c r="S1297" t="str">
        <f t="shared" si="123"/>
        <v>Fire</v>
      </c>
      <c r="T1297" t="str">
        <f t="shared" si="124"/>
        <v>Within SLA</v>
      </c>
      <c r="U1297">
        <f t="shared" si="125"/>
        <v>0</v>
      </c>
    </row>
    <row r="1298" spans="1:21" x14ac:dyDescent="0.3">
      <c r="A1298" t="s">
        <v>3351</v>
      </c>
      <c r="B1298" t="s">
        <v>3352</v>
      </c>
      <c r="C1298" t="s">
        <v>3353</v>
      </c>
      <c r="D1298" t="s">
        <v>59</v>
      </c>
      <c r="E1298" t="s">
        <v>18</v>
      </c>
      <c r="F1298">
        <v>27376.61</v>
      </c>
      <c r="G1298" s="1">
        <v>45827</v>
      </c>
      <c r="H1298" s="1">
        <v>45840</v>
      </c>
      <c r="I1298" t="s">
        <v>47</v>
      </c>
      <c r="J1298">
        <v>13</v>
      </c>
      <c r="K1298">
        <v>15</v>
      </c>
      <c r="L1298" t="s">
        <v>54</v>
      </c>
      <c r="M1298" t="s">
        <v>55</v>
      </c>
      <c r="N1298" t="s">
        <v>42</v>
      </c>
      <c r="O1298">
        <f t="shared" si="120"/>
        <v>1</v>
      </c>
      <c r="P1298" t="str">
        <f t="shared" si="121"/>
        <v>Valid</v>
      </c>
      <c r="Q1298" t="str">
        <f>_xlfn.XLOOKUP(B1298,Customers!$A:$A,Customers!$C:$C,"Not Found")</f>
        <v>North</v>
      </c>
      <c r="R1298" t="str">
        <f t="shared" si="122"/>
        <v>South</v>
      </c>
      <c r="S1298" t="str">
        <f t="shared" si="123"/>
        <v>Critical Illness</v>
      </c>
      <c r="T1298" t="str">
        <f t="shared" si="124"/>
        <v>Within SLA</v>
      </c>
      <c r="U1298">
        <f t="shared" si="125"/>
        <v>0</v>
      </c>
    </row>
    <row r="1299" spans="1:21" x14ac:dyDescent="0.3">
      <c r="A1299" t="s">
        <v>3354</v>
      </c>
      <c r="B1299" t="s">
        <v>2859</v>
      </c>
      <c r="C1299" t="s">
        <v>3355</v>
      </c>
      <c r="D1299" t="s">
        <v>17</v>
      </c>
      <c r="E1299" t="s">
        <v>173</v>
      </c>
      <c r="F1299">
        <v>98014.49</v>
      </c>
      <c r="G1299" s="1">
        <v>45747</v>
      </c>
      <c r="I1299" t="s">
        <v>64</v>
      </c>
      <c r="J1299">
        <v>8</v>
      </c>
      <c r="K1299">
        <v>10</v>
      </c>
      <c r="L1299" t="s">
        <v>501</v>
      </c>
      <c r="M1299" t="s">
        <v>21</v>
      </c>
      <c r="N1299" t="s">
        <v>30</v>
      </c>
      <c r="O1299">
        <f t="shared" si="120"/>
        <v>1</v>
      </c>
      <c r="P1299" t="str">
        <f t="shared" si="121"/>
        <v>Valid</v>
      </c>
      <c r="Q1299" t="str">
        <f>_xlfn.XLOOKUP(B1299,Customers!$A:$A,Customers!$C:$C,"Not Found")</f>
        <v>South</v>
      </c>
      <c r="R1299" t="str">
        <f t="shared" si="122"/>
        <v>Central</v>
      </c>
      <c r="S1299" t="str">
        <f t="shared" si="123"/>
        <v>Accident</v>
      </c>
      <c r="T1299" t="str">
        <f t="shared" si="124"/>
        <v>Within SLA</v>
      </c>
      <c r="U1299">
        <f t="shared" si="125"/>
        <v>0</v>
      </c>
    </row>
    <row r="1300" spans="1:21" x14ac:dyDescent="0.3">
      <c r="A1300" t="s">
        <v>3356</v>
      </c>
      <c r="B1300" t="s">
        <v>1807</v>
      </c>
      <c r="C1300" t="s">
        <v>1808</v>
      </c>
      <c r="D1300" t="s">
        <v>26</v>
      </c>
      <c r="E1300" t="s">
        <v>18</v>
      </c>
      <c r="F1300">
        <v>678047.59</v>
      </c>
      <c r="G1300" s="1">
        <v>45811</v>
      </c>
      <c r="I1300" t="s">
        <v>64</v>
      </c>
      <c r="J1300">
        <v>24</v>
      </c>
      <c r="K1300">
        <v>20</v>
      </c>
      <c r="L1300" t="s">
        <v>83</v>
      </c>
      <c r="M1300" t="s">
        <v>29</v>
      </c>
      <c r="N1300" t="s">
        <v>30</v>
      </c>
      <c r="O1300">
        <f t="shared" si="120"/>
        <v>1</v>
      </c>
      <c r="P1300" t="str">
        <f t="shared" si="121"/>
        <v>Valid</v>
      </c>
      <c r="Q1300" t="str">
        <f>_xlfn.XLOOKUP(B1300,Customers!$A:$A,Customers!$C:$C,"Not Found")</f>
        <v>North</v>
      </c>
      <c r="R1300" t="str">
        <f t="shared" si="122"/>
        <v>South</v>
      </c>
      <c r="S1300" t="str">
        <f t="shared" si="123"/>
        <v>Disability</v>
      </c>
      <c r="T1300" t="str">
        <f t="shared" si="124"/>
        <v>SLA Breach</v>
      </c>
      <c r="U1300">
        <f t="shared" si="125"/>
        <v>4</v>
      </c>
    </row>
    <row r="1301" spans="1:21" x14ac:dyDescent="0.3">
      <c r="A1301" t="s">
        <v>3357</v>
      </c>
      <c r="B1301" t="s">
        <v>381</v>
      </c>
      <c r="C1301" t="s">
        <v>382</v>
      </c>
      <c r="D1301" t="s">
        <v>46</v>
      </c>
      <c r="E1301" t="s">
        <v>18</v>
      </c>
      <c r="F1301">
        <v>39104.32</v>
      </c>
      <c r="G1301" s="1">
        <v>45671</v>
      </c>
      <c r="I1301" t="s">
        <v>40</v>
      </c>
      <c r="J1301">
        <v>5</v>
      </c>
      <c r="K1301">
        <v>10</v>
      </c>
      <c r="L1301" t="s">
        <v>580</v>
      </c>
      <c r="M1301" t="s">
        <v>21</v>
      </c>
      <c r="N1301" t="s">
        <v>22</v>
      </c>
      <c r="O1301">
        <f t="shared" si="120"/>
        <v>1</v>
      </c>
      <c r="P1301" t="str">
        <f t="shared" si="121"/>
        <v>Valid</v>
      </c>
      <c r="Q1301" t="str">
        <f>_xlfn.XLOOKUP(B1301,Customers!$A:$A,Customers!$C:$C,"Not Found")</f>
        <v>West</v>
      </c>
      <c r="R1301" t="str">
        <f t="shared" si="122"/>
        <v>South</v>
      </c>
      <c r="S1301" t="str">
        <f t="shared" si="123"/>
        <v>Theft</v>
      </c>
      <c r="T1301" t="str">
        <f t="shared" si="124"/>
        <v>Within SLA</v>
      </c>
      <c r="U1301">
        <f t="shared" si="125"/>
        <v>0</v>
      </c>
    </row>
    <row r="1302" spans="1:21" x14ac:dyDescent="0.3">
      <c r="A1302" t="s">
        <v>3358</v>
      </c>
      <c r="B1302" t="s">
        <v>433</v>
      </c>
      <c r="C1302" t="s">
        <v>3359</v>
      </c>
      <c r="D1302" t="s">
        <v>46</v>
      </c>
      <c r="E1302" t="s">
        <v>18</v>
      </c>
      <c r="F1302">
        <v>43145.18</v>
      </c>
      <c r="G1302" s="1">
        <v>45888</v>
      </c>
      <c r="H1302" s="1">
        <v>45892</v>
      </c>
      <c r="I1302" t="s">
        <v>19</v>
      </c>
      <c r="J1302">
        <v>4</v>
      </c>
      <c r="K1302">
        <v>10</v>
      </c>
      <c r="L1302" t="s">
        <v>65</v>
      </c>
      <c r="M1302" t="s">
        <v>21</v>
      </c>
      <c r="N1302" t="s">
        <v>30</v>
      </c>
      <c r="O1302">
        <f t="shared" si="120"/>
        <v>1</v>
      </c>
      <c r="P1302" t="str">
        <f t="shared" si="121"/>
        <v>Valid</v>
      </c>
      <c r="Q1302" t="str">
        <f>_xlfn.XLOOKUP(B1302,Customers!$A:$A,Customers!$C:$C,"Not Found")</f>
        <v>East</v>
      </c>
      <c r="R1302" t="str">
        <f t="shared" si="122"/>
        <v>South</v>
      </c>
      <c r="S1302" t="str">
        <f t="shared" si="123"/>
        <v>Theft</v>
      </c>
      <c r="T1302" t="str">
        <f t="shared" si="124"/>
        <v>Within SLA</v>
      </c>
      <c r="U1302">
        <f t="shared" si="125"/>
        <v>0</v>
      </c>
    </row>
    <row r="1303" spans="1:21" x14ac:dyDescent="0.3">
      <c r="A1303" t="s">
        <v>3360</v>
      </c>
      <c r="B1303" t="s">
        <v>3361</v>
      </c>
      <c r="C1303" t="s">
        <v>3362</v>
      </c>
      <c r="D1303" t="s">
        <v>92</v>
      </c>
      <c r="E1303" t="s">
        <v>18</v>
      </c>
      <c r="F1303">
        <v>10734.12</v>
      </c>
      <c r="G1303" s="1">
        <v>45908</v>
      </c>
      <c r="I1303" t="s">
        <v>40</v>
      </c>
      <c r="J1303">
        <v>8</v>
      </c>
      <c r="K1303">
        <v>7</v>
      </c>
      <c r="L1303" t="s">
        <v>431</v>
      </c>
      <c r="M1303" t="s">
        <v>94</v>
      </c>
      <c r="N1303" t="s">
        <v>88</v>
      </c>
      <c r="O1303">
        <f t="shared" si="120"/>
        <v>1</v>
      </c>
      <c r="P1303" t="str">
        <f t="shared" si="121"/>
        <v>Valid</v>
      </c>
      <c r="Q1303" t="str">
        <f>_xlfn.XLOOKUP(B1303,Customers!$A:$A,Customers!$C:$C,"Not Found")</f>
        <v>East</v>
      </c>
      <c r="R1303" t="str">
        <f t="shared" si="122"/>
        <v>South</v>
      </c>
      <c r="S1303" t="str">
        <f t="shared" si="123"/>
        <v>Baggage Loss</v>
      </c>
      <c r="T1303" t="str">
        <f t="shared" si="124"/>
        <v>SLA Breach</v>
      </c>
      <c r="U1303">
        <f t="shared" si="125"/>
        <v>1</v>
      </c>
    </row>
    <row r="1304" spans="1:21" x14ac:dyDescent="0.3">
      <c r="A1304" t="s">
        <v>3363</v>
      </c>
      <c r="B1304" t="s">
        <v>1339</v>
      </c>
      <c r="C1304" t="s">
        <v>3364</v>
      </c>
      <c r="D1304" t="s">
        <v>216</v>
      </c>
      <c r="E1304" t="s">
        <v>27</v>
      </c>
      <c r="F1304">
        <v>40773.300000000003</v>
      </c>
      <c r="G1304" s="1">
        <v>45891</v>
      </c>
      <c r="H1304" s="1">
        <v>45911</v>
      </c>
      <c r="I1304" t="s">
        <v>19</v>
      </c>
      <c r="J1304">
        <v>20</v>
      </c>
      <c r="K1304">
        <v>15</v>
      </c>
      <c r="L1304" t="s">
        <v>41</v>
      </c>
      <c r="M1304" t="s">
        <v>55</v>
      </c>
      <c r="N1304" t="s">
        <v>42</v>
      </c>
      <c r="O1304">
        <f t="shared" si="120"/>
        <v>1</v>
      </c>
      <c r="P1304" t="str">
        <f t="shared" si="121"/>
        <v>Valid</v>
      </c>
      <c r="Q1304" t="str">
        <f>_xlfn.XLOOKUP(B1304,Customers!$A:$A,Customers!$C:$C,"Not Found")</f>
        <v>South</v>
      </c>
      <c r="R1304" t="str">
        <f t="shared" si="122"/>
        <v>West</v>
      </c>
      <c r="S1304" t="str">
        <f t="shared" si="123"/>
        <v>Outpatient</v>
      </c>
      <c r="T1304" t="str">
        <f t="shared" si="124"/>
        <v>SLA Breach</v>
      </c>
      <c r="U1304">
        <f t="shared" si="125"/>
        <v>5</v>
      </c>
    </row>
    <row r="1305" spans="1:21" x14ac:dyDescent="0.3">
      <c r="A1305" t="s">
        <v>3365</v>
      </c>
      <c r="B1305" t="s">
        <v>1045</v>
      </c>
      <c r="C1305" t="s">
        <v>1925</v>
      </c>
      <c r="D1305" t="s">
        <v>17</v>
      </c>
      <c r="E1305" t="s">
        <v>27</v>
      </c>
      <c r="F1305">
        <v>154162.12</v>
      </c>
      <c r="G1305" s="1">
        <v>45891</v>
      </c>
      <c r="H1305" s="1">
        <v>45903</v>
      </c>
      <c r="I1305" t="s">
        <v>19</v>
      </c>
      <c r="J1305">
        <v>12</v>
      </c>
      <c r="K1305">
        <v>10</v>
      </c>
      <c r="L1305" t="s">
        <v>174</v>
      </c>
      <c r="M1305" t="s">
        <v>21</v>
      </c>
      <c r="N1305" t="s">
        <v>30</v>
      </c>
      <c r="O1305">
        <f t="shared" si="120"/>
        <v>1</v>
      </c>
      <c r="P1305" t="str">
        <f t="shared" si="121"/>
        <v>Valid</v>
      </c>
      <c r="Q1305" t="str">
        <f>_xlfn.XLOOKUP(B1305,Customers!$A:$A,Customers!$C:$C,"Not Found")</f>
        <v>West</v>
      </c>
      <c r="R1305" t="str">
        <f t="shared" si="122"/>
        <v>West</v>
      </c>
      <c r="S1305" t="str">
        <f t="shared" si="123"/>
        <v>Accident</v>
      </c>
      <c r="T1305" t="str">
        <f t="shared" si="124"/>
        <v>SLA Breach</v>
      </c>
      <c r="U1305">
        <f t="shared" si="125"/>
        <v>2</v>
      </c>
    </row>
    <row r="1306" spans="1:21" x14ac:dyDescent="0.3">
      <c r="A1306" t="s">
        <v>3366</v>
      </c>
      <c r="B1306" t="s">
        <v>3367</v>
      </c>
      <c r="C1306" t="s">
        <v>3368</v>
      </c>
      <c r="D1306" t="s">
        <v>53</v>
      </c>
      <c r="E1306" t="s">
        <v>18</v>
      </c>
      <c r="F1306">
        <v>103977.5</v>
      </c>
      <c r="G1306" s="1">
        <v>45670</v>
      </c>
      <c r="H1306" s="1">
        <v>45692</v>
      </c>
      <c r="I1306" t="s">
        <v>19</v>
      </c>
      <c r="J1306">
        <v>22</v>
      </c>
      <c r="K1306">
        <v>15</v>
      </c>
      <c r="L1306" t="s">
        <v>331</v>
      </c>
      <c r="M1306" t="s">
        <v>55</v>
      </c>
      <c r="N1306" t="s">
        <v>42</v>
      </c>
      <c r="O1306">
        <f t="shared" si="120"/>
        <v>1</v>
      </c>
      <c r="P1306" t="str">
        <f t="shared" si="121"/>
        <v>Valid</v>
      </c>
      <c r="Q1306" t="str">
        <f>_xlfn.XLOOKUP(B1306,Customers!$A:$A,Customers!$C:$C,"Not Found")</f>
        <v>West</v>
      </c>
      <c r="R1306" t="str">
        <f t="shared" si="122"/>
        <v>South</v>
      </c>
      <c r="S1306" t="str">
        <f t="shared" si="123"/>
        <v>Hospitalization</v>
      </c>
      <c r="T1306" t="str">
        <f t="shared" si="124"/>
        <v>SLA Breach</v>
      </c>
      <c r="U1306">
        <f t="shared" si="125"/>
        <v>7</v>
      </c>
    </row>
    <row r="1307" spans="1:21" x14ac:dyDescent="0.3">
      <c r="A1307" t="s">
        <v>3369</v>
      </c>
      <c r="B1307" t="s">
        <v>3370</v>
      </c>
      <c r="C1307" t="s">
        <v>3371</v>
      </c>
      <c r="D1307" t="s">
        <v>182</v>
      </c>
      <c r="E1307" t="s">
        <v>18</v>
      </c>
      <c r="F1307">
        <v>9340.51</v>
      </c>
      <c r="G1307" s="1">
        <v>45882</v>
      </c>
      <c r="I1307" t="s">
        <v>64</v>
      </c>
      <c r="J1307">
        <v>15</v>
      </c>
      <c r="K1307">
        <v>7</v>
      </c>
      <c r="L1307" t="s">
        <v>268</v>
      </c>
      <c r="M1307" t="s">
        <v>94</v>
      </c>
      <c r="N1307" t="s">
        <v>88</v>
      </c>
      <c r="O1307">
        <f t="shared" si="120"/>
        <v>1</v>
      </c>
      <c r="P1307" t="str">
        <f t="shared" si="121"/>
        <v>Valid</v>
      </c>
      <c r="Q1307" t="str">
        <f>_xlfn.XLOOKUP(B1307,Customers!$A:$A,Customers!$C:$C,"Not Found")</f>
        <v>West</v>
      </c>
      <c r="R1307" t="str">
        <f t="shared" si="122"/>
        <v>South</v>
      </c>
      <c r="S1307" t="str">
        <f t="shared" si="123"/>
        <v>Trip Cancellation</v>
      </c>
      <c r="T1307" t="str">
        <f t="shared" si="124"/>
        <v>SLA Breach</v>
      </c>
      <c r="U1307">
        <f t="shared" si="125"/>
        <v>8</v>
      </c>
    </row>
    <row r="1308" spans="1:21" x14ac:dyDescent="0.3">
      <c r="A1308" t="s">
        <v>3372</v>
      </c>
      <c r="B1308" t="s">
        <v>3373</v>
      </c>
      <c r="C1308" t="s">
        <v>3374</v>
      </c>
      <c r="D1308" t="s">
        <v>216</v>
      </c>
      <c r="E1308" t="s">
        <v>39</v>
      </c>
      <c r="F1308">
        <v>122838.52</v>
      </c>
      <c r="G1308" s="1">
        <v>45767</v>
      </c>
      <c r="H1308" s="1">
        <v>45780</v>
      </c>
      <c r="I1308" t="s">
        <v>19</v>
      </c>
      <c r="J1308">
        <v>13</v>
      </c>
      <c r="K1308">
        <v>15</v>
      </c>
      <c r="L1308" t="s">
        <v>282</v>
      </c>
      <c r="M1308" t="s">
        <v>55</v>
      </c>
      <c r="N1308" t="s">
        <v>22</v>
      </c>
      <c r="O1308">
        <f t="shared" si="120"/>
        <v>1</v>
      </c>
      <c r="P1308" t="str">
        <f t="shared" si="121"/>
        <v>Valid</v>
      </c>
      <c r="Q1308" t="str">
        <f>_xlfn.XLOOKUP(B1308,Customers!$A:$A,Customers!$C:$C,"Not Found")</f>
        <v>North</v>
      </c>
      <c r="R1308" t="str">
        <f t="shared" si="122"/>
        <v>North</v>
      </c>
      <c r="S1308" t="str">
        <f t="shared" si="123"/>
        <v>Outpatient</v>
      </c>
      <c r="T1308" t="str">
        <f t="shared" si="124"/>
        <v>Within SLA</v>
      </c>
      <c r="U1308">
        <f t="shared" si="125"/>
        <v>0</v>
      </c>
    </row>
    <row r="1309" spans="1:21" x14ac:dyDescent="0.3">
      <c r="A1309" t="s">
        <v>3375</v>
      </c>
      <c r="B1309" t="s">
        <v>3376</v>
      </c>
      <c r="C1309" t="s">
        <v>3377</v>
      </c>
      <c r="D1309" t="s">
        <v>17</v>
      </c>
      <c r="E1309" t="s">
        <v>173</v>
      </c>
      <c r="F1309">
        <v>303583.64</v>
      </c>
      <c r="G1309" s="1">
        <v>45864</v>
      </c>
      <c r="I1309" t="s">
        <v>64</v>
      </c>
      <c r="J1309">
        <v>16</v>
      </c>
      <c r="K1309">
        <v>10</v>
      </c>
      <c r="L1309" t="s">
        <v>41</v>
      </c>
      <c r="M1309" t="s">
        <v>21</v>
      </c>
      <c r="N1309" t="s">
        <v>30</v>
      </c>
      <c r="O1309">
        <f t="shared" si="120"/>
        <v>1</v>
      </c>
      <c r="P1309" t="str">
        <f t="shared" si="121"/>
        <v>Valid</v>
      </c>
      <c r="Q1309" t="str">
        <f>_xlfn.XLOOKUP(B1309,Customers!$A:$A,Customers!$C:$C,"Not Found")</f>
        <v>West</v>
      </c>
      <c r="R1309" t="str">
        <f t="shared" si="122"/>
        <v>Central</v>
      </c>
      <c r="S1309" t="str">
        <f t="shared" si="123"/>
        <v>Accident</v>
      </c>
      <c r="T1309" t="str">
        <f t="shared" si="124"/>
        <v>SLA Breach</v>
      </c>
      <c r="U1309">
        <f t="shared" si="125"/>
        <v>6</v>
      </c>
    </row>
    <row r="1310" spans="1:21" x14ac:dyDescent="0.3">
      <c r="A1310" t="s">
        <v>3378</v>
      </c>
      <c r="B1310" t="s">
        <v>3379</v>
      </c>
      <c r="C1310" t="s">
        <v>3380</v>
      </c>
      <c r="D1310" t="s">
        <v>53</v>
      </c>
      <c r="E1310" t="s">
        <v>18</v>
      </c>
      <c r="F1310">
        <v>65794.64</v>
      </c>
      <c r="G1310" s="1">
        <v>45872</v>
      </c>
      <c r="H1310" s="1">
        <v>45885</v>
      </c>
      <c r="I1310" t="s">
        <v>19</v>
      </c>
      <c r="J1310">
        <v>13</v>
      </c>
      <c r="K1310">
        <v>15</v>
      </c>
      <c r="L1310" t="s">
        <v>325</v>
      </c>
      <c r="M1310" t="s">
        <v>55</v>
      </c>
      <c r="N1310" t="s">
        <v>30</v>
      </c>
      <c r="O1310">
        <f t="shared" si="120"/>
        <v>1</v>
      </c>
      <c r="P1310" t="str">
        <f t="shared" si="121"/>
        <v>Valid</v>
      </c>
      <c r="Q1310" t="str">
        <f>_xlfn.XLOOKUP(B1310,Customers!$A:$A,Customers!$C:$C,"Not Found")</f>
        <v>East</v>
      </c>
      <c r="R1310" t="str">
        <f t="shared" si="122"/>
        <v>South</v>
      </c>
      <c r="S1310" t="str">
        <f t="shared" si="123"/>
        <v>Hospitalization</v>
      </c>
      <c r="T1310" t="str">
        <f t="shared" si="124"/>
        <v>Within SLA</v>
      </c>
      <c r="U1310">
        <f t="shared" si="125"/>
        <v>0</v>
      </c>
    </row>
    <row r="1311" spans="1:21" x14ac:dyDescent="0.3">
      <c r="A1311" t="s">
        <v>3381</v>
      </c>
      <c r="B1311" t="s">
        <v>3382</v>
      </c>
      <c r="C1311" t="s">
        <v>3383</v>
      </c>
      <c r="D1311" t="s">
        <v>69</v>
      </c>
      <c r="E1311" t="s">
        <v>18</v>
      </c>
      <c r="F1311">
        <v>71333.039999999994</v>
      </c>
      <c r="G1311" s="1">
        <v>45757</v>
      </c>
      <c r="H1311" s="1">
        <v>45771</v>
      </c>
      <c r="I1311" t="s">
        <v>19</v>
      </c>
      <c r="J1311">
        <v>14</v>
      </c>
      <c r="K1311">
        <v>12</v>
      </c>
      <c r="L1311" t="s">
        <v>268</v>
      </c>
      <c r="M1311" t="s">
        <v>49</v>
      </c>
      <c r="N1311" t="s">
        <v>42</v>
      </c>
      <c r="O1311">
        <f t="shared" si="120"/>
        <v>1</v>
      </c>
      <c r="P1311" t="str">
        <f t="shared" si="121"/>
        <v>Valid</v>
      </c>
      <c r="Q1311" t="str">
        <f>_xlfn.XLOOKUP(B1311,Customers!$A:$A,Customers!$C:$C,"Not Found")</f>
        <v>East</v>
      </c>
      <c r="R1311" t="str">
        <f t="shared" si="122"/>
        <v>South</v>
      </c>
      <c r="S1311" t="str">
        <f t="shared" si="123"/>
        <v>Property Damage</v>
      </c>
      <c r="T1311" t="str">
        <f t="shared" si="124"/>
        <v>SLA Breach</v>
      </c>
      <c r="U1311">
        <f t="shared" si="125"/>
        <v>2</v>
      </c>
    </row>
    <row r="1312" spans="1:21" x14ac:dyDescent="0.3">
      <c r="A1312" t="s">
        <v>3384</v>
      </c>
      <c r="B1312" t="s">
        <v>399</v>
      </c>
      <c r="C1312" t="s">
        <v>3385</v>
      </c>
      <c r="D1312" t="s">
        <v>53</v>
      </c>
      <c r="E1312" t="s">
        <v>18</v>
      </c>
      <c r="F1312">
        <v>124051.57</v>
      </c>
      <c r="G1312" s="1">
        <v>45702</v>
      </c>
      <c r="H1312" s="1">
        <v>45712</v>
      </c>
      <c r="I1312" t="s">
        <v>19</v>
      </c>
      <c r="J1312">
        <v>10</v>
      </c>
      <c r="K1312">
        <v>15</v>
      </c>
      <c r="L1312" t="s">
        <v>450</v>
      </c>
      <c r="M1312" t="s">
        <v>55</v>
      </c>
      <c r="N1312" t="s">
        <v>30</v>
      </c>
      <c r="O1312">
        <f t="shared" si="120"/>
        <v>1</v>
      </c>
      <c r="P1312" t="str">
        <f t="shared" si="121"/>
        <v>Valid</v>
      </c>
      <c r="Q1312" t="str">
        <f>_xlfn.XLOOKUP(B1312,Customers!$A:$A,Customers!$C:$C,"Not Found")</f>
        <v>East</v>
      </c>
      <c r="R1312" t="str">
        <f t="shared" si="122"/>
        <v>South</v>
      </c>
      <c r="S1312" t="str">
        <f t="shared" si="123"/>
        <v>Hospitalization</v>
      </c>
      <c r="T1312" t="str">
        <f t="shared" si="124"/>
        <v>Within SLA</v>
      </c>
      <c r="U1312">
        <f t="shared" si="125"/>
        <v>0</v>
      </c>
    </row>
    <row r="1313" spans="1:21" x14ac:dyDescent="0.3">
      <c r="A1313" t="s">
        <v>3386</v>
      </c>
      <c r="B1313" t="s">
        <v>2927</v>
      </c>
      <c r="C1313" t="s">
        <v>2928</v>
      </c>
      <c r="D1313" t="s">
        <v>59</v>
      </c>
      <c r="E1313" t="s">
        <v>39</v>
      </c>
      <c r="F1313">
        <v>163502.69</v>
      </c>
      <c r="G1313" s="1">
        <v>45696</v>
      </c>
      <c r="H1313" s="1">
        <v>45715</v>
      </c>
      <c r="I1313" t="s">
        <v>19</v>
      </c>
      <c r="J1313">
        <v>19</v>
      </c>
      <c r="K1313">
        <v>15</v>
      </c>
      <c r="L1313" t="s">
        <v>341</v>
      </c>
      <c r="M1313" t="s">
        <v>55</v>
      </c>
      <c r="N1313" t="s">
        <v>30</v>
      </c>
      <c r="O1313">
        <f t="shared" si="120"/>
        <v>1</v>
      </c>
      <c r="P1313" t="str">
        <f t="shared" si="121"/>
        <v>Valid</v>
      </c>
      <c r="Q1313" t="str">
        <f>_xlfn.XLOOKUP(B1313,Customers!$A:$A,Customers!$C:$C,"Not Found")</f>
        <v>South</v>
      </c>
      <c r="R1313" t="str">
        <f t="shared" si="122"/>
        <v>North</v>
      </c>
      <c r="S1313" t="str">
        <f t="shared" si="123"/>
        <v>Critical Illness</v>
      </c>
      <c r="T1313" t="str">
        <f t="shared" si="124"/>
        <v>SLA Breach</v>
      </c>
      <c r="U1313">
        <f t="shared" si="125"/>
        <v>4</v>
      </c>
    </row>
    <row r="1314" spans="1:21" x14ac:dyDescent="0.3">
      <c r="A1314" t="s">
        <v>3387</v>
      </c>
      <c r="B1314" t="s">
        <v>2510</v>
      </c>
      <c r="C1314" t="s">
        <v>3388</v>
      </c>
      <c r="D1314" t="s">
        <v>17</v>
      </c>
      <c r="E1314" t="s">
        <v>18</v>
      </c>
      <c r="F1314">
        <v>110877.48</v>
      </c>
      <c r="G1314" s="1">
        <v>45807</v>
      </c>
      <c r="H1314" s="1">
        <v>45834</v>
      </c>
      <c r="I1314" t="s">
        <v>19</v>
      </c>
      <c r="J1314">
        <v>27</v>
      </c>
      <c r="K1314">
        <v>10</v>
      </c>
      <c r="L1314" t="s">
        <v>1047</v>
      </c>
      <c r="M1314" t="s">
        <v>21</v>
      </c>
      <c r="N1314" t="s">
        <v>42</v>
      </c>
      <c r="O1314">
        <f t="shared" si="120"/>
        <v>1</v>
      </c>
      <c r="P1314" t="str">
        <f t="shared" si="121"/>
        <v>Valid</v>
      </c>
      <c r="Q1314" t="str">
        <f>_xlfn.XLOOKUP(B1314,Customers!$A:$A,Customers!$C:$C,"Not Found")</f>
        <v>East</v>
      </c>
      <c r="R1314" t="str">
        <f t="shared" si="122"/>
        <v>South</v>
      </c>
      <c r="S1314" t="str">
        <f t="shared" si="123"/>
        <v>Accident</v>
      </c>
      <c r="T1314" t="str">
        <f t="shared" si="124"/>
        <v>SLA Breach</v>
      </c>
      <c r="U1314">
        <f t="shared" si="125"/>
        <v>17</v>
      </c>
    </row>
    <row r="1315" spans="1:21" x14ac:dyDescent="0.3">
      <c r="A1315" t="s">
        <v>3389</v>
      </c>
      <c r="B1315" t="s">
        <v>1540</v>
      </c>
      <c r="C1315" t="s">
        <v>1541</v>
      </c>
      <c r="D1315" t="s">
        <v>111</v>
      </c>
      <c r="E1315" t="s">
        <v>173</v>
      </c>
      <c r="F1315">
        <v>89511.31</v>
      </c>
      <c r="G1315" s="1">
        <v>45858</v>
      </c>
      <c r="H1315" s="1">
        <v>45870</v>
      </c>
      <c r="I1315" t="s">
        <v>19</v>
      </c>
      <c r="J1315">
        <v>12</v>
      </c>
      <c r="K1315">
        <v>12</v>
      </c>
      <c r="L1315" t="s">
        <v>580</v>
      </c>
      <c r="M1315" t="s">
        <v>49</v>
      </c>
      <c r="N1315" t="s">
        <v>30</v>
      </c>
      <c r="O1315">
        <f t="shared" si="120"/>
        <v>1</v>
      </c>
      <c r="P1315" t="str">
        <f t="shared" si="121"/>
        <v>Valid</v>
      </c>
      <c r="Q1315" t="str">
        <f>_xlfn.XLOOKUP(B1315,Customers!$A:$A,Customers!$C:$C,"Not Found")</f>
        <v>South</v>
      </c>
      <c r="R1315" t="str">
        <f t="shared" si="122"/>
        <v>Central</v>
      </c>
      <c r="S1315" t="str">
        <f t="shared" si="123"/>
        <v>Fire</v>
      </c>
      <c r="T1315" t="str">
        <f t="shared" si="124"/>
        <v>Within SLA</v>
      </c>
      <c r="U1315">
        <f t="shared" si="125"/>
        <v>0</v>
      </c>
    </row>
    <row r="1316" spans="1:21" x14ac:dyDescent="0.3">
      <c r="A1316" t="s">
        <v>3390</v>
      </c>
      <c r="B1316" t="s">
        <v>3391</v>
      </c>
      <c r="C1316" t="s">
        <v>3392</v>
      </c>
      <c r="D1316" t="s">
        <v>53</v>
      </c>
      <c r="E1316" t="s">
        <v>39</v>
      </c>
      <c r="F1316">
        <v>64671.15</v>
      </c>
      <c r="G1316" s="1">
        <v>45660</v>
      </c>
      <c r="H1316" s="1">
        <v>45670</v>
      </c>
      <c r="I1316" t="s">
        <v>19</v>
      </c>
      <c r="J1316">
        <v>10</v>
      </c>
      <c r="K1316">
        <v>15</v>
      </c>
      <c r="L1316" t="s">
        <v>366</v>
      </c>
      <c r="M1316" t="s">
        <v>55</v>
      </c>
      <c r="N1316" t="s">
        <v>22</v>
      </c>
      <c r="O1316">
        <f t="shared" si="120"/>
        <v>1</v>
      </c>
      <c r="P1316" t="str">
        <f t="shared" si="121"/>
        <v>Valid</v>
      </c>
      <c r="Q1316" t="str">
        <f>_xlfn.XLOOKUP(B1316,Customers!$A:$A,Customers!$C:$C,"Not Found")</f>
        <v>East</v>
      </c>
      <c r="R1316" t="str">
        <f t="shared" si="122"/>
        <v>North</v>
      </c>
      <c r="S1316" t="str">
        <f t="shared" si="123"/>
        <v>Hospitalization</v>
      </c>
      <c r="T1316" t="str">
        <f t="shared" si="124"/>
        <v>Within SLA</v>
      </c>
      <c r="U1316">
        <f t="shared" si="125"/>
        <v>0</v>
      </c>
    </row>
    <row r="1317" spans="1:21" x14ac:dyDescent="0.3">
      <c r="A1317" t="s">
        <v>3393</v>
      </c>
      <c r="B1317" t="s">
        <v>2646</v>
      </c>
      <c r="C1317" t="s">
        <v>3394</v>
      </c>
      <c r="D1317" t="s">
        <v>69</v>
      </c>
      <c r="E1317" t="s">
        <v>18</v>
      </c>
      <c r="F1317">
        <v>35862.71</v>
      </c>
      <c r="G1317" s="1">
        <v>45902</v>
      </c>
      <c r="H1317" s="1">
        <v>45903</v>
      </c>
      <c r="I1317" t="s">
        <v>19</v>
      </c>
      <c r="J1317">
        <v>1</v>
      </c>
      <c r="K1317">
        <v>12</v>
      </c>
      <c r="L1317" t="s">
        <v>183</v>
      </c>
      <c r="M1317" t="s">
        <v>49</v>
      </c>
      <c r="N1317" t="s">
        <v>22</v>
      </c>
      <c r="O1317">
        <f t="shared" si="120"/>
        <v>1</v>
      </c>
      <c r="P1317" t="str">
        <f t="shared" si="121"/>
        <v>Valid</v>
      </c>
      <c r="Q1317" t="str">
        <f>_xlfn.XLOOKUP(B1317,Customers!$A:$A,Customers!$C:$C,"Not Found")</f>
        <v>East</v>
      </c>
      <c r="R1317" t="str">
        <f t="shared" si="122"/>
        <v>South</v>
      </c>
      <c r="S1317" t="str">
        <f t="shared" si="123"/>
        <v>Property Damage</v>
      </c>
      <c r="T1317" t="str">
        <f t="shared" si="124"/>
        <v>Within SLA</v>
      </c>
      <c r="U1317">
        <f t="shared" si="125"/>
        <v>0</v>
      </c>
    </row>
    <row r="1318" spans="1:21" x14ac:dyDescent="0.3">
      <c r="A1318" t="s">
        <v>3395</v>
      </c>
      <c r="B1318" t="s">
        <v>2070</v>
      </c>
      <c r="C1318" t="s">
        <v>3102</v>
      </c>
      <c r="D1318" t="s">
        <v>53</v>
      </c>
      <c r="E1318" t="s">
        <v>39</v>
      </c>
      <c r="F1318">
        <v>38217.769999999997</v>
      </c>
      <c r="G1318" s="1">
        <v>45741</v>
      </c>
      <c r="H1318" s="1">
        <v>45758</v>
      </c>
      <c r="I1318" t="s">
        <v>19</v>
      </c>
      <c r="J1318">
        <v>17</v>
      </c>
      <c r="K1318">
        <v>15</v>
      </c>
      <c r="L1318" t="s">
        <v>630</v>
      </c>
      <c r="M1318" t="s">
        <v>55</v>
      </c>
      <c r="N1318" t="s">
        <v>30</v>
      </c>
      <c r="O1318">
        <f t="shared" si="120"/>
        <v>1</v>
      </c>
      <c r="P1318" t="str">
        <f t="shared" si="121"/>
        <v>Valid</v>
      </c>
      <c r="Q1318" t="str">
        <f>_xlfn.XLOOKUP(B1318,Customers!$A:$A,Customers!$C:$C,"Not Found")</f>
        <v>East</v>
      </c>
      <c r="R1318" t="str">
        <f t="shared" si="122"/>
        <v>North</v>
      </c>
      <c r="S1318" t="str">
        <f t="shared" si="123"/>
        <v>Hospitalization</v>
      </c>
      <c r="T1318" t="str">
        <f t="shared" si="124"/>
        <v>SLA Breach</v>
      </c>
      <c r="U1318">
        <f t="shared" si="125"/>
        <v>2</v>
      </c>
    </row>
    <row r="1319" spans="1:21" x14ac:dyDescent="0.3">
      <c r="A1319" t="s">
        <v>3396</v>
      </c>
      <c r="B1319" t="s">
        <v>628</v>
      </c>
      <c r="C1319" t="s">
        <v>629</v>
      </c>
      <c r="D1319" t="s">
        <v>53</v>
      </c>
      <c r="E1319" t="s">
        <v>18</v>
      </c>
      <c r="F1319">
        <v>107459.35</v>
      </c>
      <c r="G1319" s="1">
        <v>45928</v>
      </c>
      <c r="H1319" s="1">
        <v>45942</v>
      </c>
      <c r="I1319" t="s">
        <v>19</v>
      </c>
      <c r="J1319">
        <v>14</v>
      </c>
      <c r="K1319">
        <v>15</v>
      </c>
      <c r="L1319" t="s">
        <v>331</v>
      </c>
      <c r="M1319" t="s">
        <v>55</v>
      </c>
      <c r="N1319" t="s">
        <v>30</v>
      </c>
      <c r="O1319">
        <f t="shared" si="120"/>
        <v>1</v>
      </c>
      <c r="P1319" t="str">
        <f t="shared" si="121"/>
        <v>Valid</v>
      </c>
      <c r="Q1319" t="str">
        <f>_xlfn.XLOOKUP(B1319,Customers!$A:$A,Customers!$C:$C,"Not Found")</f>
        <v>East</v>
      </c>
      <c r="R1319" t="str">
        <f t="shared" si="122"/>
        <v>South</v>
      </c>
      <c r="S1319" t="str">
        <f t="shared" si="123"/>
        <v>Hospitalization</v>
      </c>
      <c r="T1319" t="str">
        <f t="shared" si="124"/>
        <v>Within SLA</v>
      </c>
      <c r="U1319">
        <f t="shared" si="125"/>
        <v>0</v>
      </c>
    </row>
    <row r="1320" spans="1:21" x14ac:dyDescent="0.3">
      <c r="A1320" t="s">
        <v>3397</v>
      </c>
      <c r="B1320" t="s">
        <v>3398</v>
      </c>
      <c r="C1320" t="s">
        <v>3399</v>
      </c>
      <c r="D1320" t="s">
        <v>53</v>
      </c>
      <c r="E1320" t="s">
        <v>173</v>
      </c>
      <c r="F1320">
        <v>60050.58</v>
      </c>
      <c r="G1320" s="1">
        <v>45891</v>
      </c>
      <c r="I1320" t="s">
        <v>64</v>
      </c>
      <c r="J1320">
        <v>15</v>
      </c>
      <c r="K1320">
        <v>15</v>
      </c>
      <c r="L1320" t="s">
        <v>204</v>
      </c>
      <c r="M1320" t="s">
        <v>55</v>
      </c>
      <c r="N1320" t="s">
        <v>30</v>
      </c>
      <c r="O1320">
        <f t="shared" si="120"/>
        <v>1</v>
      </c>
      <c r="P1320" t="str">
        <f t="shared" si="121"/>
        <v>Valid</v>
      </c>
      <c r="Q1320" t="str">
        <f>_xlfn.XLOOKUP(B1320,Customers!$A:$A,Customers!$C:$C,"Not Found")</f>
        <v>East</v>
      </c>
      <c r="R1320" t="str">
        <f t="shared" si="122"/>
        <v>Central</v>
      </c>
      <c r="S1320" t="str">
        <f t="shared" si="123"/>
        <v>Hospitalization</v>
      </c>
      <c r="T1320" t="str">
        <f t="shared" si="124"/>
        <v>Within SLA</v>
      </c>
      <c r="U1320">
        <f t="shared" si="125"/>
        <v>0</v>
      </c>
    </row>
    <row r="1321" spans="1:21" x14ac:dyDescent="0.3">
      <c r="A1321" t="s">
        <v>3400</v>
      </c>
      <c r="B1321" t="s">
        <v>3401</v>
      </c>
      <c r="C1321" t="s">
        <v>3402</v>
      </c>
      <c r="D1321" t="s">
        <v>26</v>
      </c>
      <c r="E1321" t="s">
        <v>27</v>
      </c>
      <c r="F1321">
        <v>352114.14</v>
      </c>
      <c r="G1321" s="1">
        <v>45900</v>
      </c>
      <c r="H1321" s="1">
        <v>45916</v>
      </c>
      <c r="I1321" t="s">
        <v>19</v>
      </c>
      <c r="J1321">
        <v>16</v>
      </c>
      <c r="K1321">
        <v>20</v>
      </c>
      <c r="L1321" t="s">
        <v>93</v>
      </c>
      <c r="M1321" t="s">
        <v>29</v>
      </c>
      <c r="N1321" t="s">
        <v>30</v>
      </c>
      <c r="O1321">
        <f t="shared" si="120"/>
        <v>1</v>
      </c>
      <c r="P1321" t="str">
        <f t="shared" si="121"/>
        <v>Valid</v>
      </c>
      <c r="Q1321" t="str">
        <f>_xlfn.XLOOKUP(B1321,Customers!$A:$A,Customers!$C:$C,"Not Found")</f>
        <v>South</v>
      </c>
      <c r="R1321" t="str">
        <f t="shared" si="122"/>
        <v>West</v>
      </c>
      <c r="S1321" t="str">
        <f t="shared" si="123"/>
        <v>Disability</v>
      </c>
      <c r="T1321" t="str">
        <f t="shared" si="124"/>
        <v>Within SLA</v>
      </c>
      <c r="U1321">
        <f t="shared" si="125"/>
        <v>0</v>
      </c>
    </row>
    <row r="1322" spans="1:21" x14ac:dyDescent="0.3">
      <c r="A1322" t="s">
        <v>3403</v>
      </c>
      <c r="B1322" t="s">
        <v>3404</v>
      </c>
      <c r="C1322" t="s">
        <v>3405</v>
      </c>
      <c r="D1322" t="s">
        <v>46</v>
      </c>
      <c r="E1322" t="s">
        <v>173</v>
      </c>
      <c r="F1322">
        <v>55661.2</v>
      </c>
      <c r="G1322" s="1">
        <v>45727</v>
      </c>
      <c r="I1322" t="s">
        <v>64</v>
      </c>
      <c r="J1322">
        <v>11</v>
      </c>
      <c r="K1322">
        <v>10</v>
      </c>
      <c r="L1322" t="s">
        <v>341</v>
      </c>
      <c r="M1322" t="s">
        <v>21</v>
      </c>
      <c r="N1322" t="s">
        <v>30</v>
      </c>
      <c r="O1322">
        <f t="shared" si="120"/>
        <v>1</v>
      </c>
      <c r="P1322" t="str">
        <f t="shared" si="121"/>
        <v>Valid</v>
      </c>
      <c r="Q1322" t="str">
        <f>_xlfn.XLOOKUP(B1322,Customers!$A:$A,Customers!$C:$C,"Not Found")</f>
        <v>South</v>
      </c>
      <c r="R1322" t="str">
        <f t="shared" si="122"/>
        <v>Central</v>
      </c>
      <c r="S1322" t="str">
        <f t="shared" si="123"/>
        <v>Theft</v>
      </c>
      <c r="T1322" t="str">
        <f t="shared" si="124"/>
        <v>SLA Breach</v>
      </c>
      <c r="U1322">
        <f t="shared" si="125"/>
        <v>1</v>
      </c>
    </row>
    <row r="1323" spans="1:21" x14ac:dyDescent="0.3">
      <c r="A1323" t="s">
        <v>3406</v>
      </c>
      <c r="B1323" t="s">
        <v>3407</v>
      </c>
      <c r="C1323" t="s">
        <v>3408</v>
      </c>
      <c r="D1323" t="s">
        <v>92</v>
      </c>
      <c r="E1323" t="s">
        <v>173</v>
      </c>
      <c r="F1323">
        <v>31229.08</v>
      </c>
      <c r="G1323" s="1">
        <v>45877</v>
      </c>
      <c r="H1323" s="1">
        <v>45888</v>
      </c>
      <c r="I1323" t="s">
        <v>19</v>
      </c>
      <c r="J1323">
        <v>11</v>
      </c>
      <c r="K1323">
        <v>7</v>
      </c>
      <c r="L1323" t="s">
        <v>75</v>
      </c>
      <c r="M1323" t="s">
        <v>94</v>
      </c>
      <c r="N1323" t="s">
        <v>22</v>
      </c>
      <c r="O1323">
        <f t="shared" si="120"/>
        <v>1</v>
      </c>
      <c r="P1323" t="str">
        <f t="shared" si="121"/>
        <v>Valid</v>
      </c>
      <c r="Q1323" t="str">
        <f>_xlfn.XLOOKUP(B1323,Customers!$A:$A,Customers!$C:$C,"Not Found")</f>
        <v>East</v>
      </c>
      <c r="R1323" t="str">
        <f t="shared" si="122"/>
        <v>Central</v>
      </c>
      <c r="S1323" t="str">
        <f t="shared" si="123"/>
        <v>Baggage Loss</v>
      </c>
      <c r="T1323" t="str">
        <f t="shared" si="124"/>
        <v>SLA Breach</v>
      </c>
      <c r="U1323">
        <f t="shared" si="125"/>
        <v>4</v>
      </c>
    </row>
    <row r="1324" spans="1:21" x14ac:dyDescent="0.3">
      <c r="A1324" t="s">
        <v>3409</v>
      </c>
      <c r="B1324" t="s">
        <v>1003</v>
      </c>
      <c r="C1324" t="s">
        <v>3410</v>
      </c>
      <c r="D1324" t="s">
        <v>59</v>
      </c>
      <c r="E1324" t="s">
        <v>27</v>
      </c>
      <c r="F1324">
        <v>86078.09</v>
      </c>
      <c r="G1324" s="1">
        <v>45884</v>
      </c>
      <c r="H1324" s="1">
        <v>45896</v>
      </c>
      <c r="I1324" t="s">
        <v>19</v>
      </c>
      <c r="J1324">
        <v>12</v>
      </c>
      <c r="K1324">
        <v>15</v>
      </c>
      <c r="L1324" t="s">
        <v>65</v>
      </c>
      <c r="M1324" t="s">
        <v>55</v>
      </c>
      <c r="N1324" t="s">
        <v>30</v>
      </c>
      <c r="O1324">
        <f t="shared" si="120"/>
        <v>1</v>
      </c>
      <c r="P1324" t="str">
        <f t="shared" si="121"/>
        <v>Valid</v>
      </c>
      <c r="Q1324" t="str">
        <f>_xlfn.XLOOKUP(B1324,Customers!$A:$A,Customers!$C:$C,"Not Found")</f>
        <v>East</v>
      </c>
      <c r="R1324" t="str">
        <f t="shared" si="122"/>
        <v>West</v>
      </c>
      <c r="S1324" t="str">
        <f t="shared" si="123"/>
        <v>Critical Illness</v>
      </c>
      <c r="T1324" t="str">
        <f t="shared" si="124"/>
        <v>Within SLA</v>
      </c>
      <c r="U1324">
        <f t="shared" si="125"/>
        <v>0</v>
      </c>
    </row>
    <row r="1325" spans="1:21" x14ac:dyDescent="0.3">
      <c r="A1325" t="s">
        <v>3411</v>
      </c>
      <c r="B1325" t="s">
        <v>844</v>
      </c>
      <c r="C1325" t="s">
        <v>3412</v>
      </c>
      <c r="D1325" t="s">
        <v>154</v>
      </c>
      <c r="E1325" t="s">
        <v>74</v>
      </c>
      <c r="F1325">
        <v>105568.57</v>
      </c>
      <c r="G1325" s="1">
        <v>45933</v>
      </c>
      <c r="I1325" t="s">
        <v>64</v>
      </c>
      <c r="J1325">
        <v>23</v>
      </c>
      <c r="K1325">
        <v>10</v>
      </c>
      <c r="L1325" t="s">
        <v>278</v>
      </c>
      <c r="M1325" t="s">
        <v>21</v>
      </c>
      <c r="N1325" t="s">
        <v>30</v>
      </c>
      <c r="O1325">
        <f t="shared" si="120"/>
        <v>1</v>
      </c>
      <c r="P1325" t="str">
        <f t="shared" si="121"/>
        <v>Valid</v>
      </c>
      <c r="Q1325" t="str">
        <f>_xlfn.XLOOKUP(B1325,Customers!$A:$A,Customers!$C:$C,"Not Found")</f>
        <v>South</v>
      </c>
      <c r="R1325" t="str">
        <f t="shared" si="122"/>
        <v>East</v>
      </c>
      <c r="S1325" t="str">
        <f t="shared" si="123"/>
        <v>Vehicle Damage</v>
      </c>
      <c r="T1325" t="str">
        <f t="shared" si="124"/>
        <v>SLA Breach</v>
      </c>
      <c r="U1325">
        <f t="shared" si="125"/>
        <v>13</v>
      </c>
    </row>
    <row r="1326" spans="1:21" x14ac:dyDescent="0.3">
      <c r="A1326" t="s">
        <v>3413</v>
      </c>
      <c r="B1326" t="s">
        <v>3414</v>
      </c>
      <c r="C1326" t="s">
        <v>3415</v>
      </c>
      <c r="D1326" t="s">
        <v>17</v>
      </c>
      <c r="E1326" t="s">
        <v>74</v>
      </c>
      <c r="F1326">
        <v>112847.73</v>
      </c>
      <c r="G1326" s="1">
        <v>45847</v>
      </c>
      <c r="H1326" s="1">
        <v>45862</v>
      </c>
      <c r="I1326" t="s">
        <v>19</v>
      </c>
      <c r="J1326">
        <v>15</v>
      </c>
      <c r="K1326">
        <v>10</v>
      </c>
      <c r="L1326" t="s">
        <v>79</v>
      </c>
      <c r="M1326" t="s">
        <v>21</v>
      </c>
      <c r="N1326" t="s">
        <v>30</v>
      </c>
      <c r="O1326">
        <f t="shared" si="120"/>
        <v>1</v>
      </c>
      <c r="P1326" t="str">
        <f t="shared" si="121"/>
        <v>Valid</v>
      </c>
      <c r="Q1326" t="str">
        <f>_xlfn.XLOOKUP(B1326,Customers!$A:$A,Customers!$C:$C,"Not Found")</f>
        <v>North</v>
      </c>
      <c r="R1326" t="str">
        <f t="shared" si="122"/>
        <v>East</v>
      </c>
      <c r="S1326" t="str">
        <f t="shared" si="123"/>
        <v>Accident</v>
      </c>
      <c r="T1326" t="str">
        <f t="shared" si="124"/>
        <v>SLA Breach</v>
      </c>
      <c r="U1326">
        <f t="shared" si="125"/>
        <v>5</v>
      </c>
    </row>
    <row r="1327" spans="1:21" x14ac:dyDescent="0.3">
      <c r="A1327" t="s">
        <v>3416</v>
      </c>
      <c r="B1327" t="s">
        <v>3417</v>
      </c>
      <c r="C1327" t="s">
        <v>3418</v>
      </c>
      <c r="D1327" t="s">
        <v>69</v>
      </c>
      <c r="E1327" t="s">
        <v>27</v>
      </c>
      <c r="F1327">
        <v>108779.39</v>
      </c>
      <c r="G1327" s="1">
        <v>45912</v>
      </c>
      <c r="H1327" s="1">
        <v>45917</v>
      </c>
      <c r="I1327" t="s">
        <v>19</v>
      </c>
      <c r="J1327">
        <v>5</v>
      </c>
      <c r="K1327">
        <v>12</v>
      </c>
      <c r="L1327" t="s">
        <v>121</v>
      </c>
      <c r="M1327" t="s">
        <v>49</v>
      </c>
      <c r="N1327" t="s">
        <v>30</v>
      </c>
      <c r="O1327">
        <f t="shared" si="120"/>
        <v>1</v>
      </c>
      <c r="P1327" t="str">
        <f t="shared" si="121"/>
        <v>Valid</v>
      </c>
      <c r="Q1327" t="str">
        <f>_xlfn.XLOOKUP(B1327,Customers!$A:$A,Customers!$C:$C,"Not Found")</f>
        <v>East</v>
      </c>
      <c r="R1327" t="str">
        <f t="shared" si="122"/>
        <v>West</v>
      </c>
      <c r="S1327" t="str">
        <f t="shared" si="123"/>
        <v>Property Damage</v>
      </c>
      <c r="T1327" t="str">
        <f t="shared" si="124"/>
        <v>Within SLA</v>
      </c>
      <c r="U1327">
        <f t="shared" si="125"/>
        <v>0</v>
      </c>
    </row>
    <row r="1328" spans="1:21" x14ac:dyDescent="0.3">
      <c r="A1328" t="s">
        <v>3419</v>
      </c>
      <c r="B1328" t="s">
        <v>2307</v>
      </c>
      <c r="C1328" t="s">
        <v>3420</v>
      </c>
      <c r="D1328" t="s">
        <v>111</v>
      </c>
      <c r="E1328" t="s">
        <v>27</v>
      </c>
      <c r="F1328">
        <v>96322.68</v>
      </c>
      <c r="G1328" s="1">
        <v>45812</v>
      </c>
      <c r="H1328" s="1">
        <v>45838</v>
      </c>
      <c r="I1328" t="s">
        <v>19</v>
      </c>
      <c r="J1328">
        <v>26</v>
      </c>
      <c r="K1328">
        <v>12</v>
      </c>
      <c r="L1328" t="s">
        <v>651</v>
      </c>
      <c r="M1328" t="s">
        <v>49</v>
      </c>
      <c r="N1328" t="s">
        <v>88</v>
      </c>
      <c r="O1328">
        <f t="shared" si="120"/>
        <v>1</v>
      </c>
      <c r="P1328" t="str">
        <f t="shared" si="121"/>
        <v>Valid</v>
      </c>
      <c r="Q1328" t="str">
        <f>_xlfn.XLOOKUP(B1328,Customers!$A:$A,Customers!$C:$C,"Not Found")</f>
        <v>West</v>
      </c>
      <c r="R1328" t="str">
        <f t="shared" si="122"/>
        <v>West</v>
      </c>
      <c r="S1328" t="str">
        <f t="shared" si="123"/>
        <v>Fire</v>
      </c>
      <c r="T1328" t="str">
        <f t="shared" si="124"/>
        <v>SLA Breach</v>
      </c>
      <c r="U1328">
        <f t="shared" si="125"/>
        <v>14</v>
      </c>
    </row>
    <row r="1329" spans="1:21" x14ac:dyDescent="0.3">
      <c r="A1329" t="s">
        <v>3421</v>
      </c>
      <c r="B1329" t="s">
        <v>393</v>
      </c>
      <c r="C1329" t="s">
        <v>394</v>
      </c>
      <c r="D1329" t="s">
        <v>116</v>
      </c>
      <c r="E1329" t="s">
        <v>74</v>
      </c>
      <c r="F1329">
        <v>29308.400000000001</v>
      </c>
      <c r="G1329" s="1">
        <v>45973</v>
      </c>
      <c r="H1329" s="1">
        <v>45993</v>
      </c>
      <c r="I1329" t="s">
        <v>19</v>
      </c>
      <c r="J1329">
        <v>20</v>
      </c>
      <c r="K1329">
        <v>7</v>
      </c>
      <c r="L1329" t="s">
        <v>345</v>
      </c>
      <c r="M1329" t="s">
        <v>94</v>
      </c>
      <c r="N1329" t="s">
        <v>88</v>
      </c>
      <c r="O1329">
        <f t="shared" si="120"/>
        <v>1</v>
      </c>
      <c r="P1329" t="str">
        <f t="shared" si="121"/>
        <v>Valid</v>
      </c>
      <c r="Q1329" t="str">
        <f>_xlfn.XLOOKUP(B1329,Customers!$A:$A,Customers!$C:$C,"Not Found")</f>
        <v>East</v>
      </c>
      <c r="R1329" t="str">
        <f t="shared" si="122"/>
        <v>East</v>
      </c>
      <c r="S1329" t="str">
        <f t="shared" si="123"/>
        <v>Medical Emergency</v>
      </c>
      <c r="T1329" t="str">
        <f t="shared" si="124"/>
        <v>SLA Breach</v>
      </c>
      <c r="U1329">
        <f t="shared" si="125"/>
        <v>13</v>
      </c>
    </row>
    <row r="1330" spans="1:21" x14ac:dyDescent="0.3">
      <c r="A1330" t="s">
        <v>3422</v>
      </c>
      <c r="B1330" t="s">
        <v>3423</v>
      </c>
      <c r="C1330" t="s">
        <v>3424</v>
      </c>
      <c r="D1330" t="s">
        <v>26</v>
      </c>
      <c r="E1330" t="s">
        <v>74</v>
      </c>
      <c r="F1330">
        <v>180218.32</v>
      </c>
      <c r="G1330" s="1">
        <v>45894</v>
      </c>
      <c r="H1330" s="1">
        <v>45916</v>
      </c>
      <c r="I1330" t="s">
        <v>19</v>
      </c>
      <c r="J1330">
        <v>22</v>
      </c>
      <c r="K1330">
        <v>20</v>
      </c>
      <c r="L1330" t="s">
        <v>268</v>
      </c>
      <c r="M1330" t="s">
        <v>29</v>
      </c>
      <c r="N1330" t="s">
        <v>30</v>
      </c>
      <c r="O1330">
        <f t="shared" si="120"/>
        <v>1</v>
      </c>
      <c r="P1330" t="str">
        <f t="shared" si="121"/>
        <v>Valid</v>
      </c>
      <c r="Q1330" t="str">
        <f>_xlfn.XLOOKUP(B1330,Customers!$A:$A,Customers!$C:$C,"Not Found")</f>
        <v>Central</v>
      </c>
      <c r="R1330" t="str">
        <f t="shared" si="122"/>
        <v>East</v>
      </c>
      <c r="S1330" t="str">
        <f t="shared" si="123"/>
        <v>Disability</v>
      </c>
      <c r="T1330" t="str">
        <f t="shared" si="124"/>
        <v>SLA Breach</v>
      </c>
      <c r="U1330">
        <f t="shared" si="125"/>
        <v>2</v>
      </c>
    </row>
    <row r="1331" spans="1:21" x14ac:dyDescent="0.3">
      <c r="A1331" t="s">
        <v>3425</v>
      </c>
      <c r="B1331" t="s">
        <v>2636</v>
      </c>
      <c r="C1331" t="s">
        <v>2637</v>
      </c>
      <c r="D1331" t="s">
        <v>34</v>
      </c>
      <c r="E1331" t="s">
        <v>27</v>
      </c>
      <c r="F1331">
        <v>607803.94999999995</v>
      </c>
      <c r="G1331" s="1">
        <v>45660</v>
      </c>
      <c r="H1331" s="1">
        <v>45688</v>
      </c>
      <c r="I1331" t="s">
        <v>19</v>
      </c>
      <c r="J1331">
        <v>28</v>
      </c>
      <c r="K1331">
        <v>20</v>
      </c>
      <c r="L1331" t="s">
        <v>310</v>
      </c>
      <c r="M1331" t="s">
        <v>29</v>
      </c>
      <c r="N1331" t="s">
        <v>30</v>
      </c>
      <c r="O1331">
        <f t="shared" si="120"/>
        <v>1</v>
      </c>
      <c r="P1331" t="str">
        <f t="shared" si="121"/>
        <v>Valid</v>
      </c>
      <c r="Q1331" t="str">
        <f>_xlfn.XLOOKUP(B1331,Customers!$A:$A,Customers!$C:$C,"Not Found")</f>
        <v>South</v>
      </c>
      <c r="R1331" t="str">
        <f t="shared" si="122"/>
        <v>West</v>
      </c>
      <c r="S1331" t="str">
        <f t="shared" si="123"/>
        <v>Death Benefit</v>
      </c>
      <c r="T1331" t="str">
        <f t="shared" si="124"/>
        <v>SLA Breach</v>
      </c>
      <c r="U1331">
        <f t="shared" si="125"/>
        <v>8</v>
      </c>
    </row>
    <row r="1332" spans="1:21" x14ac:dyDescent="0.3">
      <c r="A1332" t="s">
        <v>3426</v>
      </c>
      <c r="B1332" t="s">
        <v>3290</v>
      </c>
      <c r="C1332" t="s">
        <v>3291</v>
      </c>
      <c r="D1332" t="s">
        <v>34</v>
      </c>
      <c r="E1332" t="s">
        <v>39</v>
      </c>
      <c r="F1332">
        <v>208186.98</v>
      </c>
      <c r="G1332" s="1">
        <v>45921</v>
      </c>
      <c r="I1332" t="s">
        <v>64</v>
      </c>
      <c r="J1332">
        <v>23</v>
      </c>
      <c r="K1332">
        <v>20</v>
      </c>
      <c r="L1332" t="s">
        <v>411</v>
      </c>
      <c r="M1332" t="s">
        <v>29</v>
      </c>
      <c r="N1332" t="s">
        <v>22</v>
      </c>
      <c r="O1332">
        <f t="shared" si="120"/>
        <v>1</v>
      </c>
      <c r="P1332" t="str">
        <f t="shared" si="121"/>
        <v>Valid</v>
      </c>
      <c r="Q1332" t="str">
        <f>_xlfn.XLOOKUP(B1332,Customers!$A:$A,Customers!$C:$C,"Not Found")</f>
        <v>North</v>
      </c>
      <c r="R1332" t="str">
        <f t="shared" si="122"/>
        <v>North</v>
      </c>
      <c r="S1332" t="str">
        <f t="shared" si="123"/>
        <v>Death Benefit</v>
      </c>
      <c r="T1332" t="str">
        <f t="shared" si="124"/>
        <v>SLA Breach</v>
      </c>
      <c r="U1332">
        <f t="shared" si="125"/>
        <v>3</v>
      </c>
    </row>
    <row r="1333" spans="1:21" x14ac:dyDescent="0.3">
      <c r="A1333" t="s">
        <v>3427</v>
      </c>
      <c r="B1333" t="s">
        <v>1786</v>
      </c>
      <c r="C1333" t="s">
        <v>3428</v>
      </c>
      <c r="D1333" t="s">
        <v>154</v>
      </c>
      <c r="E1333" t="s">
        <v>74</v>
      </c>
      <c r="F1333">
        <v>58585.09</v>
      </c>
      <c r="G1333" s="1">
        <v>45706</v>
      </c>
      <c r="I1333" t="s">
        <v>40</v>
      </c>
      <c r="J1333">
        <v>18</v>
      </c>
      <c r="K1333">
        <v>10</v>
      </c>
      <c r="L1333" t="s">
        <v>70</v>
      </c>
      <c r="M1333" t="s">
        <v>21</v>
      </c>
      <c r="N1333" t="s">
        <v>42</v>
      </c>
      <c r="O1333">
        <f t="shared" si="120"/>
        <v>1</v>
      </c>
      <c r="P1333" t="str">
        <f t="shared" si="121"/>
        <v>Valid</v>
      </c>
      <c r="Q1333" t="str">
        <f>_xlfn.XLOOKUP(B1333,Customers!$A:$A,Customers!$C:$C,"Not Found")</f>
        <v>West</v>
      </c>
      <c r="R1333" t="str">
        <f t="shared" si="122"/>
        <v>East</v>
      </c>
      <c r="S1333" t="str">
        <f t="shared" si="123"/>
        <v>Vehicle Damage</v>
      </c>
      <c r="T1333" t="str">
        <f t="shared" si="124"/>
        <v>SLA Breach</v>
      </c>
      <c r="U1333">
        <f t="shared" si="125"/>
        <v>8</v>
      </c>
    </row>
    <row r="1334" spans="1:21" x14ac:dyDescent="0.3">
      <c r="A1334" t="s">
        <v>3429</v>
      </c>
      <c r="B1334" t="s">
        <v>1861</v>
      </c>
      <c r="C1334" t="s">
        <v>3430</v>
      </c>
      <c r="D1334" t="s">
        <v>46</v>
      </c>
      <c r="E1334" t="s">
        <v>74</v>
      </c>
      <c r="F1334">
        <v>72888.12</v>
      </c>
      <c r="G1334" s="1">
        <v>45680</v>
      </c>
      <c r="H1334" s="1">
        <v>45694</v>
      </c>
      <c r="I1334" t="s">
        <v>19</v>
      </c>
      <c r="J1334">
        <v>14</v>
      </c>
      <c r="K1334">
        <v>10</v>
      </c>
      <c r="L1334" t="s">
        <v>388</v>
      </c>
      <c r="M1334" t="s">
        <v>21</v>
      </c>
      <c r="N1334" t="s">
        <v>30</v>
      </c>
      <c r="O1334">
        <f t="shared" si="120"/>
        <v>1</v>
      </c>
      <c r="P1334" t="str">
        <f t="shared" si="121"/>
        <v>Valid</v>
      </c>
      <c r="Q1334" t="str">
        <f>_xlfn.XLOOKUP(B1334,Customers!$A:$A,Customers!$C:$C,"Not Found")</f>
        <v>East</v>
      </c>
      <c r="R1334" t="str">
        <f t="shared" si="122"/>
        <v>East</v>
      </c>
      <c r="S1334" t="str">
        <f t="shared" si="123"/>
        <v>Theft</v>
      </c>
      <c r="T1334" t="str">
        <f t="shared" si="124"/>
        <v>SLA Breach</v>
      </c>
      <c r="U1334">
        <f t="shared" si="125"/>
        <v>4</v>
      </c>
    </row>
    <row r="1335" spans="1:21" x14ac:dyDescent="0.3">
      <c r="A1335" t="s">
        <v>3431</v>
      </c>
      <c r="B1335" t="s">
        <v>2398</v>
      </c>
      <c r="C1335" t="s">
        <v>2399</v>
      </c>
      <c r="D1335" t="s">
        <v>46</v>
      </c>
      <c r="E1335" t="s">
        <v>74</v>
      </c>
      <c r="F1335">
        <v>79511.740000000005</v>
      </c>
      <c r="G1335" s="1">
        <v>45851</v>
      </c>
      <c r="H1335" s="1">
        <v>45868</v>
      </c>
      <c r="I1335" t="s">
        <v>19</v>
      </c>
      <c r="J1335">
        <v>17</v>
      </c>
      <c r="K1335">
        <v>10</v>
      </c>
      <c r="L1335" t="s">
        <v>864</v>
      </c>
      <c r="M1335" t="s">
        <v>21</v>
      </c>
      <c r="N1335" t="s">
        <v>30</v>
      </c>
      <c r="O1335">
        <f t="shared" si="120"/>
        <v>1</v>
      </c>
      <c r="P1335" t="str">
        <f t="shared" si="121"/>
        <v>Valid</v>
      </c>
      <c r="Q1335" t="str">
        <f>_xlfn.XLOOKUP(B1335,Customers!$A:$A,Customers!$C:$C,"Not Found")</f>
        <v>West</v>
      </c>
      <c r="R1335" t="str">
        <f t="shared" si="122"/>
        <v>East</v>
      </c>
      <c r="S1335" t="str">
        <f t="shared" si="123"/>
        <v>Theft</v>
      </c>
      <c r="T1335" t="str">
        <f t="shared" si="124"/>
        <v>SLA Breach</v>
      </c>
      <c r="U1335">
        <f t="shared" si="125"/>
        <v>7</v>
      </c>
    </row>
    <row r="1336" spans="1:21" x14ac:dyDescent="0.3">
      <c r="A1336" t="s">
        <v>3432</v>
      </c>
      <c r="B1336" t="s">
        <v>3433</v>
      </c>
      <c r="C1336" t="s">
        <v>3434</v>
      </c>
      <c r="D1336" t="s">
        <v>17</v>
      </c>
      <c r="E1336" t="s">
        <v>74</v>
      </c>
      <c r="F1336">
        <v>77414.91</v>
      </c>
      <c r="G1336" s="1">
        <v>45822</v>
      </c>
      <c r="H1336" s="1">
        <v>45840</v>
      </c>
      <c r="I1336" t="s">
        <v>19</v>
      </c>
      <c r="J1336">
        <v>18</v>
      </c>
      <c r="K1336">
        <v>10</v>
      </c>
      <c r="L1336" t="s">
        <v>107</v>
      </c>
      <c r="M1336" t="s">
        <v>21</v>
      </c>
      <c r="N1336" t="s">
        <v>30</v>
      </c>
      <c r="O1336">
        <f t="shared" si="120"/>
        <v>1</v>
      </c>
      <c r="P1336" t="str">
        <f t="shared" si="121"/>
        <v>Valid</v>
      </c>
      <c r="Q1336" t="str">
        <f>_xlfn.XLOOKUP(B1336,Customers!$A:$A,Customers!$C:$C,"Not Found")</f>
        <v>North</v>
      </c>
      <c r="R1336" t="str">
        <f t="shared" si="122"/>
        <v>East</v>
      </c>
      <c r="S1336" t="str">
        <f t="shared" si="123"/>
        <v>Accident</v>
      </c>
      <c r="T1336" t="str">
        <f t="shared" si="124"/>
        <v>SLA Breach</v>
      </c>
      <c r="U1336">
        <f t="shared" si="125"/>
        <v>8</v>
      </c>
    </row>
    <row r="1337" spans="1:21" x14ac:dyDescent="0.3">
      <c r="A1337" t="s">
        <v>3435</v>
      </c>
      <c r="B1337" t="s">
        <v>3436</v>
      </c>
      <c r="C1337" t="s">
        <v>3437</v>
      </c>
      <c r="D1337" t="s">
        <v>59</v>
      </c>
      <c r="E1337" t="s">
        <v>27</v>
      </c>
      <c r="F1337">
        <v>77774.990000000005</v>
      </c>
      <c r="G1337" s="1">
        <v>45791</v>
      </c>
      <c r="H1337" s="1">
        <v>45797</v>
      </c>
      <c r="I1337" t="s">
        <v>19</v>
      </c>
      <c r="J1337">
        <v>6</v>
      </c>
      <c r="K1337">
        <v>15</v>
      </c>
      <c r="L1337" t="s">
        <v>242</v>
      </c>
      <c r="M1337" t="s">
        <v>55</v>
      </c>
      <c r="N1337" t="s">
        <v>30</v>
      </c>
      <c r="O1337">
        <f t="shared" si="120"/>
        <v>1</v>
      </c>
      <c r="P1337" t="str">
        <f t="shared" si="121"/>
        <v>Valid</v>
      </c>
      <c r="Q1337" t="str">
        <f>_xlfn.XLOOKUP(B1337,Customers!$A:$A,Customers!$C:$C,"Not Found")</f>
        <v>South</v>
      </c>
      <c r="R1337" t="str">
        <f t="shared" si="122"/>
        <v>West</v>
      </c>
      <c r="S1337" t="str">
        <f t="shared" si="123"/>
        <v>Critical Illness</v>
      </c>
      <c r="T1337" t="str">
        <f t="shared" si="124"/>
        <v>Within SLA</v>
      </c>
      <c r="U1337">
        <f t="shared" si="125"/>
        <v>0</v>
      </c>
    </row>
    <row r="1338" spans="1:21" x14ac:dyDescent="0.3">
      <c r="A1338" t="s">
        <v>3438</v>
      </c>
      <c r="B1338" t="s">
        <v>3439</v>
      </c>
      <c r="C1338" t="s">
        <v>3440</v>
      </c>
      <c r="D1338" t="s">
        <v>59</v>
      </c>
      <c r="E1338" t="s">
        <v>27</v>
      </c>
      <c r="F1338">
        <v>247592.6</v>
      </c>
      <c r="G1338" s="1">
        <v>45796</v>
      </c>
      <c r="H1338" s="1">
        <v>45812</v>
      </c>
      <c r="I1338" t="s">
        <v>19</v>
      </c>
      <c r="J1338">
        <v>16</v>
      </c>
      <c r="K1338">
        <v>15</v>
      </c>
      <c r="L1338" t="s">
        <v>813</v>
      </c>
      <c r="M1338" t="s">
        <v>55</v>
      </c>
      <c r="N1338" t="s">
        <v>30</v>
      </c>
      <c r="O1338">
        <f t="shared" si="120"/>
        <v>1</v>
      </c>
      <c r="P1338" t="str">
        <f t="shared" si="121"/>
        <v>Valid</v>
      </c>
      <c r="Q1338" t="str">
        <f>_xlfn.XLOOKUP(B1338,Customers!$A:$A,Customers!$C:$C,"Not Found")</f>
        <v>West</v>
      </c>
      <c r="R1338" t="str">
        <f t="shared" si="122"/>
        <v>West</v>
      </c>
      <c r="S1338" t="str">
        <f t="shared" si="123"/>
        <v>Critical Illness</v>
      </c>
      <c r="T1338" t="str">
        <f t="shared" si="124"/>
        <v>SLA Breach</v>
      </c>
      <c r="U1338">
        <f t="shared" si="125"/>
        <v>1</v>
      </c>
    </row>
    <row r="1339" spans="1:21" x14ac:dyDescent="0.3">
      <c r="A1339" t="s">
        <v>3441</v>
      </c>
      <c r="B1339" t="s">
        <v>1858</v>
      </c>
      <c r="C1339" t="s">
        <v>1859</v>
      </c>
      <c r="D1339" t="s">
        <v>17</v>
      </c>
      <c r="E1339" t="s">
        <v>18</v>
      </c>
      <c r="F1339">
        <v>68259.600000000006</v>
      </c>
      <c r="G1339" s="1">
        <v>45771</v>
      </c>
      <c r="H1339" s="1">
        <v>45781</v>
      </c>
      <c r="I1339" t="s">
        <v>19</v>
      </c>
      <c r="J1339">
        <v>10</v>
      </c>
      <c r="K1339">
        <v>10</v>
      </c>
      <c r="L1339" t="s">
        <v>174</v>
      </c>
      <c r="M1339" t="s">
        <v>21</v>
      </c>
      <c r="N1339" t="s">
        <v>42</v>
      </c>
      <c r="O1339">
        <f t="shared" si="120"/>
        <v>1</v>
      </c>
      <c r="P1339" t="str">
        <f t="shared" si="121"/>
        <v>Valid</v>
      </c>
      <c r="Q1339" t="str">
        <f>_xlfn.XLOOKUP(B1339,Customers!$A:$A,Customers!$C:$C,"Not Found")</f>
        <v>East</v>
      </c>
      <c r="R1339" t="str">
        <f t="shared" si="122"/>
        <v>South</v>
      </c>
      <c r="S1339" t="str">
        <f t="shared" si="123"/>
        <v>Accident</v>
      </c>
      <c r="T1339" t="str">
        <f t="shared" si="124"/>
        <v>Within SLA</v>
      </c>
      <c r="U1339">
        <f t="shared" si="125"/>
        <v>0</v>
      </c>
    </row>
    <row r="1340" spans="1:21" x14ac:dyDescent="0.3">
      <c r="A1340" t="s">
        <v>3442</v>
      </c>
      <c r="B1340" t="s">
        <v>1064</v>
      </c>
      <c r="C1340" t="s">
        <v>2240</v>
      </c>
      <c r="D1340" t="s">
        <v>69</v>
      </c>
      <c r="E1340" t="s">
        <v>18</v>
      </c>
      <c r="F1340">
        <v>93424.16</v>
      </c>
      <c r="G1340" s="1">
        <v>45964</v>
      </c>
      <c r="H1340" s="1">
        <v>45971</v>
      </c>
      <c r="I1340" t="s">
        <v>19</v>
      </c>
      <c r="J1340">
        <v>7</v>
      </c>
      <c r="K1340">
        <v>12</v>
      </c>
      <c r="L1340" t="s">
        <v>404</v>
      </c>
      <c r="M1340" t="s">
        <v>49</v>
      </c>
      <c r="N1340" t="s">
        <v>30</v>
      </c>
      <c r="O1340">
        <f t="shared" si="120"/>
        <v>1</v>
      </c>
      <c r="P1340" t="str">
        <f t="shared" si="121"/>
        <v>Valid</v>
      </c>
      <c r="Q1340" t="str">
        <f>_xlfn.XLOOKUP(B1340,Customers!$A:$A,Customers!$C:$C,"Not Found")</f>
        <v>East</v>
      </c>
      <c r="R1340" t="str">
        <f t="shared" si="122"/>
        <v>South</v>
      </c>
      <c r="S1340" t="str">
        <f t="shared" si="123"/>
        <v>Property Damage</v>
      </c>
      <c r="T1340" t="str">
        <f t="shared" si="124"/>
        <v>Within SLA</v>
      </c>
      <c r="U1340">
        <f t="shared" si="125"/>
        <v>0</v>
      </c>
    </row>
    <row r="1341" spans="1:21" x14ac:dyDescent="0.3">
      <c r="A1341" t="s">
        <v>3443</v>
      </c>
      <c r="B1341" t="s">
        <v>2284</v>
      </c>
      <c r="C1341" t="s">
        <v>3444</v>
      </c>
      <c r="D1341" t="s">
        <v>154</v>
      </c>
      <c r="E1341" t="s">
        <v>39</v>
      </c>
      <c r="F1341">
        <v>209096.92</v>
      </c>
      <c r="G1341" s="1">
        <v>45907</v>
      </c>
      <c r="I1341" t="s">
        <v>64</v>
      </c>
      <c r="J1341">
        <v>14</v>
      </c>
      <c r="K1341">
        <v>10</v>
      </c>
      <c r="L1341" t="s">
        <v>48</v>
      </c>
      <c r="M1341" t="s">
        <v>21</v>
      </c>
      <c r="N1341" t="s">
        <v>42</v>
      </c>
      <c r="O1341">
        <f t="shared" si="120"/>
        <v>1</v>
      </c>
      <c r="P1341" t="str">
        <f t="shared" si="121"/>
        <v>Valid</v>
      </c>
      <c r="Q1341" t="str">
        <f>_xlfn.XLOOKUP(B1341,Customers!$A:$A,Customers!$C:$C,"Not Found")</f>
        <v>West</v>
      </c>
      <c r="R1341" t="str">
        <f t="shared" si="122"/>
        <v>North</v>
      </c>
      <c r="S1341" t="str">
        <f t="shared" si="123"/>
        <v>Vehicle Damage</v>
      </c>
      <c r="T1341" t="str">
        <f t="shared" si="124"/>
        <v>SLA Breach</v>
      </c>
      <c r="U1341">
        <f t="shared" si="125"/>
        <v>4</v>
      </c>
    </row>
    <row r="1342" spans="1:21" x14ac:dyDescent="0.3">
      <c r="A1342" t="s">
        <v>3445</v>
      </c>
      <c r="B1342" t="s">
        <v>3336</v>
      </c>
      <c r="C1342" t="s">
        <v>3337</v>
      </c>
      <c r="D1342" t="s">
        <v>92</v>
      </c>
      <c r="E1342" t="s">
        <v>39</v>
      </c>
      <c r="F1342">
        <v>18095.71</v>
      </c>
      <c r="G1342" s="1">
        <v>45922</v>
      </c>
      <c r="H1342" s="1">
        <v>45933</v>
      </c>
      <c r="I1342" t="s">
        <v>19</v>
      </c>
      <c r="J1342">
        <v>11</v>
      </c>
      <c r="K1342">
        <v>7</v>
      </c>
      <c r="L1342" t="s">
        <v>590</v>
      </c>
      <c r="M1342" t="s">
        <v>94</v>
      </c>
      <c r="N1342" t="s">
        <v>42</v>
      </c>
      <c r="O1342">
        <f t="shared" si="120"/>
        <v>1</v>
      </c>
      <c r="P1342" t="str">
        <f t="shared" si="121"/>
        <v>Valid</v>
      </c>
      <c r="Q1342" t="str">
        <f>_xlfn.XLOOKUP(B1342,Customers!$A:$A,Customers!$C:$C,"Not Found")</f>
        <v>East</v>
      </c>
      <c r="R1342" t="str">
        <f t="shared" si="122"/>
        <v>North</v>
      </c>
      <c r="S1342" t="str">
        <f t="shared" si="123"/>
        <v>Baggage Loss</v>
      </c>
      <c r="T1342" t="str">
        <f t="shared" si="124"/>
        <v>SLA Breach</v>
      </c>
      <c r="U1342">
        <f t="shared" si="125"/>
        <v>4</v>
      </c>
    </row>
    <row r="1343" spans="1:21" x14ac:dyDescent="0.3">
      <c r="A1343" t="s">
        <v>3446</v>
      </c>
      <c r="B1343" t="s">
        <v>2804</v>
      </c>
      <c r="C1343" t="s">
        <v>3447</v>
      </c>
      <c r="D1343" t="s">
        <v>17</v>
      </c>
      <c r="E1343" t="s">
        <v>18</v>
      </c>
      <c r="F1343">
        <v>208729.92</v>
      </c>
      <c r="G1343" s="1">
        <v>45836</v>
      </c>
      <c r="I1343" t="s">
        <v>64</v>
      </c>
      <c r="J1343">
        <v>19</v>
      </c>
      <c r="K1343">
        <v>10</v>
      </c>
      <c r="L1343" t="s">
        <v>681</v>
      </c>
      <c r="M1343" t="s">
        <v>21</v>
      </c>
      <c r="N1343" t="s">
        <v>88</v>
      </c>
      <c r="O1343">
        <f t="shared" si="120"/>
        <v>1</v>
      </c>
      <c r="P1343" t="str">
        <f t="shared" si="121"/>
        <v>Valid</v>
      </c>
      <c r="Q1343" t="str">
        <f>_xlfn.XLOOKUP(B1343,Customers!$A:$A,Customers!$C:$C,"Not Found")</f>
        <v>North</v>
      </c>
      <c r="R1343" t="str">
        <f t="shared" si="122"/>
        <v>South</v>
      </c>
      <c r="S1343" t="str">
        <f t="shared" si="123"/>
        <v>Accident</v>
      </c>
      <c r="T1343" t="str">
        <f t="shared" si="124"/>
        <v>SLA Breach</v>
      </c>
      <c r="U1343">
        <f t="shared" si="125"/>
        <v>9</v>
      </c>
    </row>
    <row r="1344" spans="1:21" x14ac:dyDescent="0.3">
      <c r="A1344" t="s">
        <v>3448</v>
      </c>
      <c r="B1344" t="s">
        <v>1357</v>
      </c>
      <c r="C1344" t="s">
        <v>3449</v>
      </c>
      <c r="D1344" t="s">
        <v>26</v>
      </c>
      <c r="E1344" t="s">
        <v>27</v>
      </c>
      <c r="F1344">
        <v>82004.45</v>
      </c>
      <c r="G1344" s="1">
        <v>45907</v>
      </c>
      <c r="H1344" s="1">
        <v>45924</v>
      </c>
      <c r="I1344" t="s">
        <v>19</v>
      </c>
      <c r="J1344">
        <v>17</v>
      </c>
      <c r="K1344">
        <v>20</v>
      </c>
      <c r="L1344" t="s">
        <v>580</v>
      </c>
      <c r="M1344" t="s">
        <v>29</v>
      </c>
      <c r="N1344" t="s">
        <v>42</v>
      </c>
      <c r="O1344">
        <f t="shared" si="120"/>
        <v>1</v>
      </c>
      <c r="P1344" t="str">
        <f t="shared" si="121"/>
        <v>Valid</v>
      </c>
      <c r="Q1344" t="str">
        <f>_xlfn.XLOOKUP(B1344,Customers!$A:$A,Customers!$C:$C,"Not Found")</f>
        <v>South</v>
      </c>
      <c r="R1344" t="str">
        <f t="shared" si="122"/>
        <v>West</v>
      </c>
      <c r="S1344" t="str">
        <f t="shared" si="123"/>
        <v>Disability</v>
      </c>
      <c r="T1344" t="str">
        <f t="shared" si="124"/>
        <v>Within SLA</v>
      </c>
      <c r="U1344">
        <f t="shared" si="125"/>
        <v>0</v>
      </c>
    </row>
    <row r="1345" spans="1:21" x14ac:dyDescent="0.3">
      <c r="A1345" t="s">
        <v>3450</v>
      </c>
      <c r="B1345" t="s">
        <v>2359</v>
      </c>
      <c r="C1345" t="s">
        <v>3451</v>
      </c>
      <c r="D1345" t="s">
        <v>59</v>
      </c>
      <c r="E1345" t="s">
        <v>27</v>
      </c>
      <c r="F1345">
        <v>65466.26</v>
      </c>
      <c r="G1345" s="1">
        <v>45833</v>
      </c>
      <c r="H1345" s="1">
        <v>45840</v>
      </c>
      <c r="I1345" t="s">
        <v>19</v>
      </c>
      <c r="J1345">
        <v>7</v>
      </c>
      <c r="K1345">
        <v>15</v>
      </c>
      <c r="L1345" t="s">
        <v>107</v>
      </c>
      <c r="M1345" t="s">
        <v>55</v>
      </c>
      <c r="N1345" t="s">
        <v>30</v>
      </c>
      <c r="O1345">
        <f t="shared" si="120"/>
        <v>1</v>
      </c>
      <c r="P1345" t="str">
        <f t="shared" si="121"/>
        <v>Valid</v>
      </c>
      <c r="Q1345" t="str">
        <f>_xlfn.XLOOKUP(B1345,Customers!$A:$A,Customers!$C:$C,"Not Found")</f>
        <v>South</v>
      </c>
      <c r="R1345" t="str">
        <f t="shared" si="122"/>
        <v>West</v>
      </c>
      <c r="S1345" t="str">
        <f t="shared" si="123"/>
        <v>Critical Illness</v>
      </c>
      <c r="T1345" t="str">
        <f t="shared" si="124"/>
        <v>Within SLA</v>
      </c>
      <c r="U1345">
        <f t="shared" si="125"/>
        <v>0</v>
      </c>
    </row>
    <row r="1346" spans="1:21" x14ac:dyDescent="0.3">
      <c r="A1346" t="s">
        <v>3452</v>
      </c>
      <c r="B1346" t="s">
        <v>3453</v>
      </c>
      <c r="C1346" t="s">
        <v>3454</v>
      </c>
      <c r="D1346" t="s">
        <v>17</v>
      </c>
      <c r="E1346" t="s">
        <v>18</v>
      </c>
      <c r="F1346">
        <v>21956.65</v>
      </c>
      <c r="G1346" s="1">
        <v>45960</v>
      </c>
      <c r="H1346" s="1">
        <v>45976</v>
      </c>
      <c r="I1346" t="s">
        <v>19</v>
      </c>
      <c r="J1346">
        <v>16</v>
      </c>
      <c r="K1346">
        <v>10</v>
      </c>
      <c r="L1346" t="s">
        <v>787</v>
      </c>
      <c r="M1346" t="s">
        <v>21</v>
      </c>
      <c r="N1346" t="s">
        <v>42</v>
      </c>
      <c r="O1346">
        <f t="shared" ref="O1346:O1409" si="126">COUNTIF($A:$A,A1346)</f>
        <v>1</v>
      </c>
      <c r="P1346" t="str">
        <f t="shared" ref="P1346:P1409" si="127">IF(F1346="","Missing Amount","Valid")</f>
        <v>Valid</v>
      </c>
      <c r="Q1346" t="str">
        <f>_xlfn.XLOOKUP(B1346,Customers!$A:$A,Customers!$C:$C,"Not Found")</f>
        <v>Central</v>
      </c>
      <c r="R1346" t="str">
        <f t="shared" ref="R1346:R1409" si="128">IF(E1346="",Q1346,E1346)</f>
        <v>South</v>
      </c>
      <c r="S1346" t="str">
        <f t="shared" ref="S1346:S1409" si="129">IF(D1346="Hospitalisation","Hospitalization",IF(D1346="Medical Emerg.","Medical Emergency",IF(D1346="Property dmg","Property Damage",IF(D1346="Vehicle dmg","Vehicle Damage",D1346))))</f>
        <v>Accident</v>
      </c>
      <c r="T1346" t="str">
        <f t="shared" ref="T1346:T1409" si="130">IF(J1346&gt;K1346,"SLA Breach","Within SLA")</f>
        <v>SLA Breach</v>
      </c>
      <c r="U1346">
        <f t="shared" ref="U1346:U1409" si="131">IF(J1346&gt;K1346,J1346-K1346,0)</f>
        <v>6</v>
      </c>
    </row>
    <row r="1347" spans="1:21" x14ac:dyDescent="0.3">
      <c r="A1347" t="s">
        <v>3455</v>
      </c>
      <c r="B1347" t="s">
        <v>3456</v>
      </c>
      <c r="C1347" t="s">
        <v>3457</v>
      </c>
      <c r="D1347" t="s">
        <v>69</v>
      </c>
      <c r="E1347" t="s">
        <v>173</v>
      </c>
      <c r="F1347">
        <v>45381.279999999999</v>
      </c>
      <c r="G1347" s="1">
        <v>45674</v>
      </c>
      <c r="I1347" t="s">
        <v>40</v>
      </c>
      <c r="J1347">
        <v>26</v>
      </c>
      <c r="K1347">
        <v>12</v>
      </c>
      <c r="L1347" t="s">
        <v>87</v>
      </c>
      <c r="M1347" t="s">
        <v>49</v>
      </c>
      <c r="N1347" t="s">
        <v>88</v>
      </c>
      <c r="O1347">
        <f t="shared" si="126"/>
        <v>1</v>
      </c>
      <c r="P1347" t="str">
        <f t="shared" si="127"/>
        <v>Valid</v>
      </c>
      <c r="Q1347" t="str">
        <f>_xlfn.XLOOKUP(B1347,Customers!$A:$A,Customers!$C:$C,"Not Found")</f>
        <v>South</v>
      </c>
      <c r="R1347" t="str">
        <f t="shared" si="128"/>
        <v>Central</v>
      </c>
      <c r="S1347" t="str">
        <f t="shared" si="129"/>
        <v>Property Damage</v>
      </c>
      <c r="T1347" t="str">
        <f t="shared" si="130"/>
        <v>SLA Breach</v>
      </c>
      <c r="U1347">
        <f t="shared" si="131"/>
        <v>14</v>
      </c>
    </row>
    <row r="1348" spans="1:21" x14ac:dyDescent="0.3">
      <c r="A1348" t="s">
        <v>3458</v>
      </c>
      <c r="B1348" t="s">
        <v>2792</v>
      </c>
      <c r="C1348" t="s">
        <v>3459</v>
      </c>
      <c r="D1348" t="s">
        <v>34</v>
      </c>
      <c r="E1348" t="s">
        <v>18</v>
      </c>
      <c r="F1348">
        <v>402677.8</v>
      </c>
      <c r="G1348" s="1">
        <v>45922</v>
      </c>
      <c r="H1348" s="1">
        <v>45938</v>
      </c>
      <c r="I1348" t="s">
        <v>47</v>
      </c>
      <c r="J1348">
        <v>16</v>
      </c>
      <c r="K1348">
        <v>20</v>
      </c>
      <c r="L1348" t="s">
        <v>651</v>
      </c>
      <c r="M1348" t="s">
        <v>29</v>
      </c>
      <c r="N1348" t="s">
        <v>30</v>
      </c>
      <c r="O1348">
        <f t="shared" si="126"/>
        <v>1</v>
      </c>
      <c r="P1348" t="str">
        <f t="shared" si="127"/>
        <v>Valid</v>
      </c>
      <c r="Q1348" t="str">
        <f>_xlfn.XLOOKUP(B1348,Customers!$A:$A,Customers!$C:$C,"Not Found")</f>
        <v>Central</v>
      </c>
      <c r="R1348" t="str">
        <f t="shared" si="128"/>
        <v>South</v>
      </c>
      <c r="S1348" t="str">
        <f t="shared" si="129"/>
        <v>Death Benefit</v>
      </c>
      <c r="T1348" t="str">
        <f t="shared" si="130"/>
        <v>Within SLA</v>
      </c>
      <c r="U1348">
        <f t="shared" si="131"/>
        <v>0</v>
      </c>
    </row>
    <row r="1349" spans="1:21" x14ac:dyDescent="0.3">
      <c r="A1349" t="s">
        <v>3460</v>
      </c>
      <c r="B1349" t="s">
        <v>873</v>
      </c>
      <c r="C1349" t="s">
        <v>3461</v>
      </c>
      <c r="D1349" t="s">
        <v>59</v>
      </c>
      <c r="E1349" t="s">
        <v>27</v>
      </c>
      <c r="F1349">
        <v>102333.87</v>
      </c>
      <c r="G1349" s="1">
        <v>45812</v>
      </c>
      <c r="H1349" s="1">
        <v>45831</v>
      </c>
      <c r="I1349" t="s">
        <v>19</v>
      </c>
      <c r="J1349">
        <v>19</v>
      </c>
      <c r="K1349">
        <v>15</v>
      </c>
      <c r="L1349" t="s">
        <v>150</v>
      </c>
      <c r="M1349" t="s">
        <v>55</v>
      </c>
      <c r="N1349" t="s">
        <v>22</v>
      </c>
      <c r="O1349">
        <f t="shared" si="126"/>
        <v>1</v>
      </c>
      <c r="P1349" t="str">
        <f t="shared" si="127"/>
        <v>Valid</v>
      </c>
      <c r="Q1349" t="str">
        <f>_xlfn.XLOOKUP(B1349,Customers!$A:$A,Customers!$C:$C,"Not Found")</f>
        <v>North</v>
      </c>
      <c r="R1349" t="str">
        <f t="shared" si="128"/>
        <v>West</v>
      </c>
      <c r="S1349" t="str">
        <f t="shared" si="129"/>
        <v>Critical Illness</v>
      </c>
      <c r="T1349" t="str">
        <f t="shared" si="130"/>
        <v>SLA Breach</v>
      </c>
      <c r="U1349">
        <f t="shared" si="131"/>
        <v>4</v>
      </c>
    </row>
    <row r="1350" spans="1:21" x14ac:dyDescent="0.3">
      <c r="A1350" t="s">
        <v>3462</v>
      </c>
      <c r="B1350" t="s">
        <v>1961</v>
      </c>
      <c r="C1350" t="s">
        <v>3463</v>
      </c>
      <c r="D1350" t="s">
        <v>154</v>
      </c>
      <c r="E1350" t="s">
        <v>74</v>
      </c>
      <c r="F1350">
        <v>43771.31</v>
      </c>
      <c r="G1350" s="1">
        <v>45766</v>
      </c>
      <c r="H1350" s="1">
        <v>45773</v>
      </c>
      <c r="I1350" t="s">
        <v>19</v>
      </c>
      <c r="J1350">
        <v>7</v>
      </c>
      <c r="K1350">
        <v>10</v>
      </c>
      <c r="L1350" t="s">
        <v>178</v>
      </c>
      <c r="M1350" t="s">
        <v>21</v>
      </c>
      <c r="N1350" t="s">
        <v>22</v>
      </c>
      <c r="O1350">
        <f t="shared" si="126"/>
        <v>1</v>
      </c>
      <c r="P1350" t="str">
        <f t="shared" si="127"/>
        <v>Valid</v>
      </c>
      <c r="Q1350" t="str">
        <f>_xlfn.XLOOKUP(B1350,Customers!$A:$A,Customers!$C:$C,"Not Found")</f>
        <v>Central</v>
      </c>
      <c r="R1350" t="str">
        <f t="shared" si="128"/>
        <v>East</v>
      </c>
      <c r="S1350" t="str">
        <f t="shared" si="129"/>
        <v>Vehicle Damage</v>
      </c>
      <c r="T1350" t="str">
        <f t="shared" si="130"/>
        <v>Within SLA</v>
      </c>
      <c r="U1350">
        <f t="shared" si="131"/>
        <v>0</v>
      </c>
    </row>
    <row r="1351" spans="1:21" x14ac:dyDescent="0.3">
      <c r="A1351" t="s">
        <v>3464</v>
      </c>
      <c r="B1351" t="s">
        <v>3465</v>
      </c>
      <c r="C1351" t="s">
        <v>3466</v>
      </c>
      <c r="D1351" t="s">
        <v>53</v>
      </c>
      <c r="E1351" t="s">
        <v>27</v>
      </c>
      <c r="F1351">
        <v>245809.73</v>
      </c>
      <c r="G1351" s="1">
        <v>45861</v>
      </c>
      <c r="I1351" t="s">
        <v>40</v>
      </c>
      <c r="J1351">
        <v>21</v>
      </c>
      <c r="K1351">
        <v>15</v>
      </c>
      <c r="L1351" t="s">
        <v>227</v>
      </c>
      <c r="M1351" t="s">
        <v>55</v>
      </c>
      <c r="N1351" t="s">
        <v>42</v>
      </c>
      <c r="O1351">
        <f t="shared" si="126"/>
        <v>1</v>
      </c>
      <c r="P1351" t="str">
        <f t="shared" si="127"/>
        <v>Valid</v>
      </c>
      <c r="Q1351" t="str">
        <f>_xlfn.XLOOKUP(B1351,Customers!$A:$A,Customers!$C:$C,"Not Found")</f>
        <v>South</v>
      </c>
      <c r="R1351" t="str">
        <f t="shared" si="128"/>
        <v>West</v>
      </c>
      <c r="S1351" t="str">
        <f t="shared" si="129"/>
        <v>Hospitalization</v>
      </c>
      <c r="T1351" t="str">
        <f t="shared" si="130"/>
        <v>SLA Breach</v>
      </c>
      <c r="U1351">
        <f t="shared" si="131"/>
        <v>6</v>
      </c>
    </row>
    <row r="1352" spans="1:21" x14ac:dyDescent="0.3">
      <c r="A1352" t="s">
        <v>3467</v>
      </c>
      <c r="B1352" t="s">
        <v>134</v>
      </c>
      <c r="C1352" t="s">
        <v>135</v>
      </c>
      <c r="D1352" t="s">
        <v>182</v>
      </c>
      <c r="E1352" t="s">
        <v>18</v>
      </c>
      <c r="F1352">
        <v>62710.720000000001</v>
      </c>
      <c r="G1352" s="1">
        <v>45963</v>
      </c>
      <c r="H1352" s="1">
        <v>45970</v>
      </c>
      <c r="I1352" t="s">
        <v>19</v>
      </c>
      <c r="J1352">
        <v>7</v>
      </c>
      <c r="K1352">
        <v>7</v>
      </c>
      <c r="L1352" t="s">
        <v>163</v>
      </c>
      <c r="M1352" t="s">
        <v>94</v>
      </c>
      <c r="N1352" t="s">
        <v>30</v>
      </c>
      <c r="O1352">
        <f t="shared" si="126"/>
        <v>1</v>
      </c>
      <c r="P1352" t="str">
        <f t="shared" si="127"/>
        <v>Valid</v>
      </c>
      <c r="Q1352" t="str">
        <f>_xlfn.XLOOKUP(B1352,Customers!$A:$A,Customers!$C:$C,"Not Found")</f>
        <v>East</v>
      </c>
      <c r="R1352" t="str">
        <f t="shared" si="128"/>
        <v>South</v>
      </c>
      <c r="S1352" t="str">
        <f t="shared" si="129"/>
        <v>Trip Cancellation</v>
      </c>
      <c r="T1352" t="str">
        <f t="shared" si="130"/>
        <v>Within SLA</v>
      </c>
      <c r="U1352">
        <f t="shared" si="131"/>
        <v>0</v>
      </c>
    </row>
    <row r="1353" spans="1:21" x14ac:dyDescent="0.3">
      <c r="A1353" t="s">
        <v>3468</v>
      </c>
      <c r="B1353" t="s">
        <v>948</v>
      </c>
      <c r="C1353" t="s">
        <v>2418</v>
      </c>
      <c r="D1353" t="s">
        <v>46</v>
      </c>
      <c r="E1353" t="s">
        <v>39</v>
      </c>
      <c r="F1353">
        <v>62856.69</v>
      </c>
      <c r="G1353" s="1">
        <v>45751</v>
      </c>
      <c r="H1353" s="1">
        <v>45767</v>
      </c>
      <c r="I1353" t="s">
        <v>19</v>
      </c>
      <c r="J1353">
        <v>16</v>
      </c>
      <c r="K1353">
        <v>10</v>
      </c>
      <c r="L1353" t="s">
        <v>450</v>
      </c>
      <c r="M1353" t="s">
        <v>21</v>
      </c>
      <c r="N1353" t="s">
        <v>42</v>
      </c>
      <c r="O1353">
        <f t="shared" si="126"/>
        <v>1</v>
      </c>
      <c r="P1353" t="str">
        <f t="shared" si="127"/>
        <v>Valid</v>
      </c>
      <c r="Q1353" t="str">
        <f>_xlfn.XLOOKUP(B1353,Customers!$A:$A,Customers!$C:$C,"Not Found")</f>
        <v>East</v>
      </c>
      <c r="R1353" t="str">
        <f t="shared" si="128"/>
        <v>North</v>
      </c>
      <c r="S1353" t="str">
        <f t="shared" si="129"/>
        <v>Theft</v>
      </c>
      <c r="T1353" t="str">
        <f t="shared" si="130"/>
        <v>SLA Breach</v>
      </c>
      <c r="U1353">
        <f t="shared" si="131"/>
        <v>6</v>
      </c>
    </row>
    <row r="1354" spans="1:21" x14ac:dyDescent="0.3">
      <c r="A1354" t="s">
        <v>3469</v>
      </c>
      <c r="B1354" t="s">
        <v>2136</v>
      </c>
      <c r="C1354" t="s">
        <v>3470</v>
      </c>
      <c r="D1354" t="s">
        <v>92</v>
      </c>
      <c r="E1354" t="s">
        <v>18</v>
      </c>
      <c r="F1354">
        <v>9259.19</v>
      </c>
      <c r="G1354" s="1">
        <v>45818</v>
      </c>
      <c r="H1354" s="1">
        <v>45820</v>
      </c>
      <c r="I1354" t="s">
        <v>19</v>
      </c>
      <c r="J1354">
        <v>2</v>
      </c>
      <c r="K1354">
        <v>7</v>
      </c>
      <c r="L1354" t="s">
        <v>296</v>
      </c>
      <c r="M1354" t="s">
        <v>94</v>
      </c>
      <c r="N1354" t="s">
        <v>30</v>
      </c>
      <c r="O1354">
        <f t="shared" si="126"/>
        <v>1</v>
      </c>
      <c r="P1354" t="str">
        <f t="shared" si="127"/>
        <v>Valid</v>
      </c>
      <c r="Q1354" t="str">
        <f>_xlfn.XLOOKUP(B1354,Customers!$A:$A,Customers!$C:$C,"Not Found")</f>
        <v>South</v>
      </c>
      <c r="R1354" t="str">
        <f t="shared" si="128"/>
        <v>South</v>
      </c>
      <c r="S1354" t="str">
        <f t="shared" si="129"/>
        <v>Baggage Loss</v>
      </c>
      <c r="T1354" t="str">
        <f t="shared" si="130"/>
        <v>Within SLA</v>
      </c>
      <c r="U1354">
        <f t="shared" si="131"/>
        <v>0</v>
      </c>
    </row>
    <row r="1355" spans="1:21" x14ac:dyDescent="0.3">
      <c r="A1355" t="s">
        <v>3471</v>
      </c>
      <c r="B1355" t="s">
        <v>3472</v>
      </c>
      <c r="C1355" t="s">
        <v>3473</v>
      </c>
      <c r="D1355" t="s">
        <v>59</v>
      </c>
      <c r="E1355" t="s">
        <v>27</v>
      </c>
      <c r="F1355">
        <v>158524.76999999999</v>
      </c>
      <c r="G1355" s="1">
        <v>45737</v>
      </c>
      <c r="H1355" s="1">
        <v>45750</v>
      </c>
      <c r="I1355" t="s">
        <v>19</v>
      </c>
      <c r="J1355">
        <v>13</v>
      </c>
      <c r="K1355">
        <v>15</v>
      </c>
      <c r="L1355" t="s">
        <v>296</v>
      </c>
      <c r="M1355" t="s">
        <v>55</v>
      </c>
      <c r="N1355" t="s">
        <v>30</v>
      </c>
      <c r="O1355">
        <f t="shared" si="126"/>
        <v>1</v>
      </c>
      <c r="P1355" t="str">
        <f t="shared" si="127"/>
        <v>Valid</v>
      </c>
      <c r="Q1355" t="str">
        <f>_xlfn.XLOOKUP(B1355,Customers!$A:$A,Customers!$C:$C,"Not Found")</f>
        <v>North</v>
      </c>
      <c r="R1355" t="str">
        <f t="shared" si="128"/>
        <v>West</v>
      </c>
      <c r="S1355" t="str">
        <f t="shared" si="129"/>
        <v>Critical Illness</v>
      </c>
      <c r="T1355" t="str">
        <f t="shared" si="130"/>
        <v>Within SLA</v>
      </c>
      <c r="U1355">
        <f t="shared" si="131"/>
        <v>0</v>
      </c>
    </row>
    <row r="1356" spans="1:21" x14ac:dyDescent="0.3">
      <c r="A1356" t="s">
        <v>3474</v>
      </c>
      <c r="B1356" t="s">
        <v>3475</v>
      </c>
      <c r="C1356" t="s">
        <v>3476</v>
      </c>
      <c r="D1356" t="s">
        <v>69</v>
      </c>
      <c r="E1356" t="s">
        <v>173</v>
      </c>
      <c r="F1356">
        <v>80377.52</v>
      </c>
      <c r="G1356" s="1">
        <v>45931</v>
      </c>
      <c r="H1356" s="1">
        <v>45940</v>
      </c>
      <c r="I1356" t="s">
        <v>19</v>
      </c>
      <c r="J1356">
        <v>9</v>
      </c>
      <c r="K1356">
        <v>12</v>
      </c>
      <c r="L1356" t="s">
        <v>373</v>
      </c>
      <c r="M1356" t="s">
        <v>49</v>
      </c>
      <c r="N1356" t="s">
        <v>30</v>
      </c>
      <c r="O1356">
        <f t="shared" si="126"/>
        <v>1</v>
      </c>
      <c r="P1356" t="str">
        <f t="shared" si="127"/>
        <v>Valid</v>
      </c>
      <c r="Q1356" t="str">
        <f>_xlfn.XLOOKUP(B1356,Customers!$A:$A,Customers!$C:$C,"Not Found")</f>
        <v>South</v>
      </c>
      <c r="R1356" t="str">
        <f t="shared" si="128"/>
        <v>Central</v>
      </c>
      <c r="S1356" t="str">
        <f t="shared" si="129"/>
        <v>Property Damage</v>
      </c>
      <c r="T1356" t="str">
        <f t="shared" si="130"/>
        <v>Within SLA</v>
      </c>
      <c r="U1356">
        <f t="shared" si="131"/>
        <v>0</v>
      </c>
    </row>
    <row r="1357" spans="1:21" x14ac:dyDescent="0.3">
      <c r="A1357" t="s">
        <v>3477</v>
      </c>
      <c r="B1357" t="s">
        <v>598</v>
      </c>
      <c r="C1357" t="s">
        <v>3478</v>
      </c>
      <c r="D1357" t="s">
        <v>46</v>
      </c>
      <c r="E1357" t="s">
        <v>27</v>
      </c>
      <c r="F1357">
        <v>78596.63</v>
      </c>
      <c r="G1357" s="1">
        <v>45841</v>
      </c>
      <c r="H1357" s="1">
        <v>45855</v>
      </c>
      <c r="I1357" t="s">
        <v>19</v>
      </c>
      <c r="J1357">
        <v>14</v>
      </c>
      <c r="K1357">
        <v>10</v>
      </c>
      <c r="L1357" t="s">
        <v>491</v>
      </c>
      <c r="M1357" t="s">
        <v>21</v>
      </c>
      <c r="N1357" t="s">
        <v>42</v>
      </c>
      <c r="O1357">
        <f t="shared" si="126"/>
        <v>1</v>
      </c>
      <c r="P1357" t="str">
        <f t="shared" si="127"/>
        <v>Valid</v>
      </c>
      <c r="Q1357" t="str">
        <f>_xlfn.XLOOKUP(B1357,Customers!$A:$A,Customers!$C:$C,"Not Found")</f>
        <v>East</v>
      </c>
      <c r="R1357" t="str">
        <f t="shared" si="128"/>
        <v>West</v>
      </c>
      <c r="S1357" t="str">
        <f t="shared" si="129"/>
        <v>Theft</v>
      </c>
      <c r="T1357" t="str">
        <f t="shared" si="130"/>
        <v>SLA Breach</v>
      </c>
      <c r="U1357">
        <f t="shared" si="131"/>
        <v>4</v>
      </c>
    </row>
    <row r="1358" spans="1:21" x14ac:dyDescent="0.3">
      <c r="A1358" t="s">
        <v>3479</v>
      </c>
      <c r="B1358" t="s">
        <v>3480</v>
      </c>
      <c r="C1358" t="s">
        <v>3481</v>
      </c>
      <c r="D1358" t="s">
        <v>17</v>
      </c>
      <c r="E1358" t="s">
        <v>27</v>
      </c>
      <c r="F1358">
        <v>109168.77</v>
      </c>
      <c r="G1358" s="1">
        <v>45755</v>
      </c>
      <c r="I1358" t="s">
        <v>40</v>
      </c>
      <c r="J1358">
        <v>21</v>
      </c>
      <c r="K1358">
        <v>10</v>
      </c>
      <c r="L1358" t="s">
        <v>136</v>
      </c>
      <c r="M1358" t="s">
        <v>21</v>
      </c>
      <c r="N1358" t="s">
        <v>42</v>
      </c>
      <c r="O1358">
        <f t="shared" si="126"/>
        <v>1</v>
      </c>
      <c r="P1358" t="str">
        <f t="shared" si="127"/>
        <v>Valid</v>
      </c>
      <c r="Q1358" t="str">
        <f>_xlfn.XLOOKUP(B1358,Customers!$A:$A,Customers!$C:$C,"Not Found")</f>
        <v>North</v>
      </c>
      <c r="R1358" t="str">
        <f t="shared" si="128"/>
        <v>West</v>
      </c>
      <c r="S1358" t="str">
        <f t="shared" si="129"/>
        <v>Accident</v>
      </c>
      <c r="T1358" t="str">
        <f t="shared" si="130"/>
        <v>SLA Breach</v>
      </c>
      <c r="U1358">
        <f t="shared" si="131"/>
        <v>11</v>
      </c>
    </row>
    <row r="1359" spans="1:21" x14ac:dyDescent="0.3">
      <c r="A1359" t="s">
        <v>3482</v>
      </c>
      <c r="B1359" t="s">
        <v>3483</v>
      </c>
      <c r="C1359" t="s">
        <v>3484</v>
      </c>
      <c r="D1359" t="s">
        <v>182</v>
      </c>
      <c r="E1359" t="s">
        <v>39</v>
      </c>
      <c r="F1359">
        <v>23112.79</v>
      </c>
      <c r="G1359" s="1">
        <v>45962</v>
      </c>
      <c r="I1359" t="s">
        <v>64</v>
      </c>
      <c r="J1359">
        <v>6</v>
      </c>
      <c r="K1359">
        <v>7</v>
      </c>
      <c r="L1359" t="s">
        <v>208</v>
      </c>
      <c r="M1359" t="s">
        <v>94</v>
      </c>
      <c r="N1359" t="s">
        <v>30</v>
      </c>
      <c r="O1359">
        <f t="shared" si="126"/>
        <v>1</v>
      </c>
      <c r="P1359" t="str">
        <f t="shared" si="127"/>
        <v>Valid</v>
      </c>
      <c r="Q1359" t="str">
        <f>_xlfn.XLOOKUP(B1359,Customers!$A:$A,Customers!$C:$C,"Not Found")</f>
        <v>South</v>
      </c>
      <c r="R1359" t="str">
        <f t="shared" si="128"/>
        <v>North</v>
      </c>
      <c r="S1359" t="str">
        <f t="shared" si="129"/>
        <v>Trip Cancellation</v>
      </c>
      <c r="T1359" t="str">
        <f t="shared" si="130"/>
        <v>Within SLA</v>
      </c>
      <c r="U1359">
        <f t="shared" si="131"/>
        <v>0</v>
      </c>
    </row>
    <row r="1360" spans="1:21" x14ac:dyDescent="0.3">
      <c r="A1360" t="s">
        <v>3485</v>
      </c>
      <c r="B1360" t="s">
        <v>1074</v>
      </c>
      <c r="C1360" t="s">
        <v>3486</v>
      </c>
      <c r="D1360" t="s">
        <v>216</v>
      </c>
      <c r="E1360" t="s">
        <v>27</v>
      </c>
      <c r="F1360">
        <v>195167.26</v>
      </c>
      <c r="G1360" s="1">
        <v>45733</v>
      </c>
      <c r="H1360" s="1">
        <v>45746</v>
      </c>
      <c r="I1360" t="s">
        <v>19</v>
      </c>
      <c r="J1360">
        <v>13</v>
      </c>
      <c r="K1360">
        <v>15</v>
      </c>
      <c r="L1360" t="s">
        <v>223</v>
      </c>
      <c r="M1360" t="s">
        <v>55</v>
      </c>
      <c r="N1360" t="s">
        <v>30</v>
      </c>
      <c r="O1360">
        <f t="shared" si="126"/>
        <v>1</v>
      </c>
      <c r="P1360" t="str">
        <f t="shared" si="127"/>
        <v>Valid</v>
      </c>
      <c r="Q1360" t="str">
        <f>_xlfn.XLOOKUP(B1360,Customers!$A:$A,Customers!$C:$C,"Not Found")</f>
        <v>West</v>
      </c>
      <c r="R1360" t="str">
        <f t="shared" si="128"/>
        <v>West</v>
      </c>
      <c r="S1360" t="str">
        <f t="shared" si="129"/>
        <v>Outpatient</v>
      </c>
      <c r="T1360" t="str">
        <f t="shared" si="130"/>
        <v>Within SLA</v>
      </c>
      <c r="U1360">
        <f t="shared" si="131"/>
        <v>0</v>
      </c>
    </row>
    <row r="1361" spans="1:21" x14ac:dyDescent="0.3">
      <c r="A1361" t="s">
        <v>3487</v>
      </c>
      <c r="B1361" t="s">
        <v>632</v>
      </c>
      <c r="C1361" t="s">
        <v>1632</v>
      </c>
      <c r="D1361" t="s">
        <v>46</v>
      </c>
      <c r="E1361" t="s">
        <v>27</v>
      </c>
      <c r="F1361">
        <v>50790.45</v>
      </c>
      <c r="G1361" s="1">
        <v>45696</v>
      </c>
      <c r="H1361" s="1">
        <v>45707</v>
      </c>
      <c r="I1361" t="s">
        <v>19</v>
      </c>
      <c r="J1361">
        <v>11</v>
      </c>
      <c r="K1361">
        <v>10</v>
      </c>
      <c r="L1361" t="s">
        <v>83</v>
      </c>
      <c r="M1361" t="s">
        <v>21</v>
      </c>
      <c r="N1361" t="s">
        <v>30</v>
      </c>
      <c r="O1361">
        <f t="shared" si="126"/>
        <v>1</v>
      </c>
      <c r="P1361" t="str">
        <f t="shared" si="127"/>
        <v>Valid</v>
      </c>
      <c r="Q1361" t="str">
        <f>_xlfn.XLOOKUP(B1361,Customers!$A:$A,Customers!$C:$C,"Not Found")</f>
        <v>North</v>
      </c>
      <c r="R1361" t="str">
        <f t="shared" si="128"/>
        <v>West</v>
      </c>
      <c r="S1361" t="str">
        <f t="shared" si="129"/>
        <v>Theft</v>
      </c>
      <c r="T1361" t="str">
        <f t="shared" si="130"/>
        <v>SLA Breach</v>
      </c>
      <c r="U1361">
        <f t="shared" si="131"/>
        <v>1</v>
      </c>
    </row>
    <row r="1362" spans="1:21" x14ac:dyDescent="0.3">
      <c r="A1362" t="s">
        <v>3488</v>
      </c>
      <c r="B1362" t="s">
        <v>1003</v>
      </c>
      <c r="C1362" t="s">
        <v>1004</v>
      </c>
      <c r="D1362" t="s">
        <v>46</v>
      </c>
      <c r="E1362" t="s">
        <v>18</v>
      </c>
      <c r="F1362">
        <v>92260.17</v>
      </c>
      <c r="G1362" s="1">
        <v>45743</v>
      </c>
      <c r="H1362" s="1">
        <v>45752</v>
      </c>
      <c r="I1362" t="s">
        <v>19</v>
      </c>
      <c r="J1362">
        <v>9</v>
      </c>
      <c r="K1362">
        <v>10</v>
      </c>
      <c r="L1362" t="s">
        <v>864</v>
      </c>
      <c r="M1362" t="s">
        <v>21</v>
      </c>
      <c r="N1362" t="s">
        <v>30</v>
      </c>
      <c r="O1362">
        <f t="shared" si="126"/>
        <v>1</v>
      </c>
      <c r="P1362" t="str">
        <f t="shared" si="127"/>
        <v>Valid</v>
      </c>
      <c r="Q1362" t="str">
        <f>_xlfn.XLOOKUP(B1362,Customers!$A:$A,Customers!$C:$C,"Not Found")</f>
        <v>East</v>
      </c>
      <c r="R1362" t="str">
        <f t="shared" si="128"/>
        <v>South</v>
      </c>
      <c r="S1362" t="str">
        <f t="shared" si="129"/>
        <v>Theft</v>
      </c>
      <c r="T1362" t="str">
        <f t="shared" si="130"/>
        <v>Within SLA</v>
      </c>
      <c r="U1362">
        <f t="shared" si="131"/>
        <v>0</v>
      </c>
    </row>
    <row r="1363" spans="1:21" x14ac:dyDescent="0.3">
      <c r="A1363" t="s">
        <v>3489</v>
      </c>
      <c r="B1363" t="s">
        <v>3490</v>
      </c>
      <c r="C1363" t="s">
        <v>3491</v>
      </c>
      <c r="D1363" t="s">
        <v>69</v>
      </c>
      <c r="E1363" t="s">
        <v>74</v>
      </c>
      <c r="F1363">
        <v>179708.86</v>
      </c>
      <c r="G1363" s="1">
        <v>45761</v>
      </c>
      <c r="H1363" s="1">
        <v>45771</v>
      </c>
      <c r="I1363" t="s">
        <v>47</v>
      </c>
      <c r="J1363">
        <v>10</v>
      </c>
      <c r="K1363">
        <v>12</v>
      </c>
      <c r="L1363" t="s">
        <v>681</v>
      </c>
      <c r="M1363" t="s">
        <v>49</v>
      </c>
      <c r="N1363" t="s">
        <v>30</v>
      </c>
      <c r="O1363">
        <f t="shared" si="126"/>
        <v>1</v>
      </c>
      <c r="P1363" t="str">
        <f t="shared" si="127"/>
        <v>Valid</v>
      </c>
      <c r="Q1363" t="str">
        <f>_xlfn.XLOOKUP(B1363,Customers!$A:$A,Customers!$C:$C,"Not Found")</f>
        <v>North</v>
      </c>
      <c r="R1363" t="str">
        <f t="shared" si="128"/>
        <v>East</v>
      </c>
      <c r="S1363" t="str">
        <f t="shared" si="129"/>
        <v>Property Damage</v>
      </c>
      <c r="T1363" t="str">
        <f t="shared" si="130"/>
        <v>Within SLA</v>
      </c>
      <c r="U1363">
        <f t="shared" si="131"/>
        <v>0</v>
      </c>
    </row>
    <row r="1364" spans="1:21" x14ac:dyDescent="0.3">
      <c r="A1364" t="s">
        <v>3492</v>
      </c>
      <c r="B1364" t="s">
        <v>3493</v>
      </c>
      <c r="C1364" t="s">
        <v>3494</v>
      </c>
      <c r="D1364" t="s">
        <v>102</v>
      </c>
      <c r="E1364" t="s">
        <v>39</v>
      </c>
      <c r="F1364">
        <v>542823.96</v>
      </c>
      <c r="G1364" s="1">
        <v>45744</v>
      </c>
      <c r="H1364" s="1">
        <v>45760</v>
      </c>
      <c r="I1364" t="s">
        <v>19</v>
      </c>
      <c r="J1364">
        <v>16</v>
      </c>
      <c r="K1364">
        <v>20</v>
      </c>
      <c r="L1364" t="s">
        <v>159</v>
      </c>
      <c r="M1364" t="s">
        <v>29</v>
      </c>
      <c r="N1364" t="s">
        <v>30</v>
      </c>
      <c r="O1364">
        <f t="shared" si="126"/>
        <v>1</v>
      </c>
      <c r="P1364" t="str">
        <f t="shared" si="127"/>
        <v>Valid</v>
      </c>
      <c r="Q1364" t="str">
        <f>_xlfn.XLOOKUP(B1364,Customers!$A:$A,Customers!$C:$C,"Not Found")</f>
        <v>South</v>
      </c>
      <c r="R1364" t="str">
        <f t="shared" si="128"/>
        <v>North</v>
      </c>
      <c r="S1364" t="str">
        <f t="shared" si="129"/>
        <v>Maturity</v>
      </c>
      <c r="T1364" t="str">
        <f t="shared" si="130"/>
        <v>Within SLA</v>
      </c>
      <c r="U1364">
        <f t="shared" si="131"/>
        <v>0</v>
      </c>
    </row>
    <row r="1365" spans="1:21" x14ac:dyDescent="0.3">
      <c r="A1365" t="s">
        <v>3495</v>
      </c>
      <c r="B1365" t="s">
        <v>2231</v>
      </c>
      <c r="C1365" t="s">
        <v>3496</v>
      </c>
      <c r="D1365" t="s">
        <v>46</v>
      </c>
      <c r="E1365" t="s">
        <v>39</v>
      </c>
      <c r="F1365">
        <v>201971.09</v>
      </c>
      <c r="G1365" s="1">
        <v>45677</v>
      </c>
      <c r="H1365" s="1">
        <v>45687</v>
      </c>
      <c r="I1365" t="s">
        <v>47</v>
      </c>
      <c r="J1365">
        <v>10</v>
      </c>
      <c r="K1365">
        <v>10</v>
      </c>
      <c r="L1365" t="s">
        <v>411</v>
      </c>
      <c r="M1365" t="s">
        <v>21</v>
      </c>
      <c r="N1365" t="s">
        <v>30</v>
      </c>
      <c r="O1365">
        <f t="shared" si="126"/>
        <v>1</v>
      </c>
      <c r="P1365" t="str">
        <f t="shared" si="127"/>
        <v>Valid</v>
      </c>
      <c r="Q1365" t="str">
        <f>_xlfn.XLOOKUP(B1365,Customers!$A:$A,Customers!$C:$C,"Not Found")</f>
        <v>Central</v>
      </c>
      <c r="R1365" t="str">
        <f t="shared" si="128"/>
        <v>North</v>
      </c>
      <c r="S1365" t="str">
        <f t="shared" si="129"/>
        <v>Theft</v>
      </c>
      <c r="T1365" t="str">
        <f t="shared" si="130"/>
        <v>Within SLA</v>
      </c>
      <c r="U1365">
        <f t="shared" si="131"/>
        <v>0</v>
      </c>
    </row>
    <row r="1366" spans="1:21" x14ac:dyDescent="0.3">
      <c r="A1366" t="s">
        <v>3497</v>
      </c>
      <c r="B1366" t="s">
        <v>2254</v>
      </c>
      <c r="C1366" t="s">
        <v>2255</v>
      </c>
      <c r="D1366" t="s">
        <v>17</v>
      </c>
      <c r="E1366" t="s">
        <v>39</v>
      </c>
      <c r="F1366">
        <v>38090.660000000003</v>
      </c>
      <c r="G1366" s="1">
        <v>45987</v>
      </c>
      <c r="H1366" s="1">
        <v>45993</v>
      </c>
      <c r="I1366" t="s">
        <v>19</v>
      </c>
      <c r="J1366">
        <v>6</v>
      </c>
      <c r="K1366">
        <v>10</v>
      </c>
      <c r="L1366" t="s">
        <v>117</v>
      </c>
      <c r="M1366" t="s">
        <v>21</v>
      </c>
      <c r="N1366" t="s">
        <v>30</v>
      </c>
      <c r="O1366">
        <f t="shared" si="126"/>
        <v>1</v>
      </c>
      <c r="P1366" t="str">
        <f t="shared" si="127"/>
        <v>Valid</v>
      </c>
      <c r="Q1366" t="str">
        <f>_xlfn.XLOOKUP(B1366,Customers!$A:$A,Customers!$C:$C,"Not Found")</f>
        <v>West</v>
      </c>
      <c r="R1366" t="str">
        <f t="shared" si="128"/>
        <v>North</v>
      </c>
      <c r="S1366" t="str">
        <f t="shared" si="129"/>
        <v>Accident</v>
      </c>
      <c r="T1366" t="str">
        <f t="shared" si="130"/>
        <v>Within SLA</v>
      </c>
      <c r="U1366">
        <f t="shared" si="131"/>
        <v>0</v>
      </c>
    </row>
    <row r="1367" spans="1:21" x14ac:dyDescent="0.3">
      <c r="A1367" t="s">
        <v>3498</v>
      </c>
      <c r="B1367" t="s">
        <v>3499</v>
      </c>
      <c r="C1367" t="s">
        <v>3500</v>
      </c>
      <c r="D1367" t="s">
        <v>17</v>
      </c>
      <c r="E1367" t="s">
        <v>27</v>
      </c>
      <c r="F1367">
        <v>31126.07</v>
      </c>
      <c r="G1367" s="1">
        <v>45766</v>
      </c>
      <c r="I1367" t="s">
        <v>40</v>
      </c>
      <c r="J1367">
        <v>26</v>
      </c>
      <c r="K1367">
        <v>10</v>
      </c>
      <c r="L1367" t="s">
        <v>770</v>
      </c>
      <c r="M1367" t="s">
        <v>21</v>
      </c>
      <c r="N1367" t="s">
        <v>88</v>
      </c>
      <c r="O1367">
        <f t="shared" si="126"/>
        <v>1</v>
      </c>
      <c r="P1367" t="str">
        <f t="shared" si="127"/>
        <v>Valid</v>
      </c>
      <c r="Q1367" t="str">
        <f>_xlfn.XLOOKUP(B1367,Customers!$A:$A,Customers!$C:$C,"Not Found")</f>
        <v>North</v>
      </c>
      <c r="R1367" t="str">
        <f t="shared" si="128"/>
        <v>West</v>
      </c>
      <c r="S1367" t="str">
        <f t="shared" si="129"/>
        <v>Accident</v>
      </c>
      <c r="T1367" t="str">
        <f t="shared" si="130"/>
        <v>SLA Breach</v>
      </c>
      <c r="U1367">
        <f t="shared" si="131"/>
        <v>16</v>
      </c>
    </row>
    <row r="1368" spans="1:21" x14ac:dyDescent="0.3">
      <c r="A1368" t="s">
        <v>3501</v>
      </c>
      <c r="B1368" t="s">
        <v>3502</v>
      </c>
      <c r="C1368" t="s">
        <v>3503</v>
      </c>
      <c r="D1368" t="s">
        <v>102</v>
      </c>
      <c r="E1368" t="s">
        <v>27</v>
      </c>
      <c r="F1368">
        <v>243441.22</v>
      </c>
      <c r="G1368" s="1">
        <v>45978</v>
      </c>
      <c r="I1368" t="s">
        <v>64</v>
      </c>
      <c r="J1368">
        <v>20</v>
      </c>
      <c r="K1368">
        <v>20</v>
      </c>
      <c r="L1368" t="s">
        <v>541</v>
      </c>
      <c r="M1368" t="s">
        <v>29</v>
      </c>
      <c r="N1368" t="s">
        <v>30</v>
      </c>
      <c r="O1368">
        <f t="shared" si="126"/>
        <v>1</v>
      </c>
      <c r="P1368" t="str">
        <f t="shared" si="127"/>
        <v>Valid</v>
      </c>
      <c r="Q1368" t="str">
        <f>_xlfn.XLOOKUP(B1368,Customers!$A:$A,Customers!$C:$C,"Not Found")</f>
        <v>East</v>
      </c>
      <c r="R1368" t="str">
        <f t="shared" si="128"/>
        <v>West</v>
      </c>
      <c r="S1368" t="str">
        <f t="shared" si="129"/>
        <v>Maturity</v>
      </c>
      <c r="T1368" t="str">
        <f t="shared" si="130"/>
        <v>Within SLA</v>
      </c>
      <c r="U1368">
        <f t="shared" si="131"/>
        <v>0</v>
      </c>
    </row>
    <row r="1369" spans="1:21" x14ac:dyDescent="0.3">
      <c r="A1369" t="s">
        <v>3504</v>
      </c>
      <c r="B1369" t="s">
        <v>236</v>
      </c>
      <c r="C1369" t="s">
        <v>3505</v>
      </c>
      <c r="D1369" t="s">
        <v>17</v>
      </c>
      <c r="E1369" t="s">
        <v>39</v>
      </c>
      <c r="F1369">
        <v>470006.78</v>
      </c>
      <c r="G1369" s="1">
        <v>45890</v>
      </c>
      <c r="H1369" s="1">
        <v>45912</v>
      </c>
      <c r="I1369" t="s">
        <v>19</v>
      </c>
      <c r="J1369">
        <v>22</v>
      </c>
      <c r="K1369">
        <v>10</v>
      </c>
      <c r="L1369" t="s">
        <v>20</v>
      </c>
      <c r="M1369" t="s">
        <v>21</v>
      </c>
      <c r="N1369" t="s">
        <v>88</v>
      </c>
      <c r="O1369">
        <f t="shared" si="126"/>
        <v>1</v>
      </c>
      <c r="P1369" t="str">
        <f t="shared" si="127"/>
        <v>Valid</v>
      </c>
      <c r="Q1369" t="str">
        <f>_xlfn.XLOOKUP(B1369,Customers!$A:$A,Customers!$C:$C,"Not Found")</f>
        <v>South</v>
      </c>
      <c r="R1369" t="str">
        <f t="shared" si="128"/>
        <v>North</v>
      </c>
      <c r="S1369" t="str">
        <f t="shared" si="129"/>
        <v>Accident</v>
      </c>
      <c r="T1369" t="str">
        <f t="shared" si="130"/>
        <v>SLA Breach</v>
      </c>
      <c r="U1369">
        <f t="shared" si="131"/>
        <v>12</v>
      </c>
    </row>
    <row r="1370" spans="1:21" x14ac:dyDescent="0.3">
      <c r="A1370" t="s">
        <v>3506</v>
      </c>
      <c r="B1370" t="s">
        <v>1142</v>
      </c>
      <c r="C1370" t="s">
        <v>3507</v>
      </c>
      <c r="D1370" t="s">
        <v>203</v>
      </c>
      <c r="E1370" t="s">
        <v>173</v>
      </c>
      <c r="F1370">
        <v>204491.19</v>
      </c>
      <c r="G1370" s="1">
        <v>45925</v>
      </c>
      <c r="H1370" s="1">
        <v>45949</v>
      </c>
      <c r="I1370" t="s">
        <v>47</v>
      </c>
      <c r="J1370">
        <v>24</v>
      </c>
      <c r="K1370">
        <v>15</v>
      </c>
      <c r="L1370" t="s">
        <v>864</v>
      </c>
      <c r="M1370" t="s">
        <v>55</v>
      </c>
      <c r="N1370" t="s">
        <v>30</v>
      </c>
      <c r="O1370">
        <f t="shared" si="126"/>
        <v>1</v>
      </c>
      <c r="P1370" t="str">
        <f t="shared" si="127"/>
        <v>Valid</v>
      </c>
      <c r="Q1370" t="str">
        <f>_xlfn.XLOOKUP(B1370,Customers!$A:$A,Customers!$C:$C,"Not Found")</f>
        <v>East</v>
      </c>
      <c r="R1370" t="str">
        <f t="shared" si="128"/>
        <v>Central</v>
      </c>
      <c r="S1370" t="str">
        <f t="shared" si="129"/>
        <v>Hospitalization</v>
      </c>
      <c r="T1370" t="str">
        <f t="shared" si="130"/>
        <v>SLA Breach</v>
      </c>
      <c r="U1370">
        <f t="shared" si="131"/>
        <v>9</v>
      </c>
    </row>
    <row r="1371" spans="1:21" x14ac:dyDescent="0.3">
      <c r="A1371" t="s">
        <v>3508</v>
      </c>
      <c r="B1371" t="s">
        <v>3509</v>
      </c>
      <c r="C1371" t="s">
        <v>3510</v>
      </c>
      <c r="D1371" t="s">
        <v>17</v>
      </c>
      <c r="E1371" t="s">
        <v>27</v>
      </c>
      <c r="F1371">
        <v>45459.33</v>
      </c>
      <c r="G1371" s="1">
        <v>45764</v>
      </c>
      <c r="H1371" s="1">
        <v>45775</v>
      </c>
      <c r="I1371" t="s">
        <v>19</v>
      </c>
      <c r="J1371">
        <v>11</v>
      </c>
      <c r="K1371">
        <v>10</v>
      </c>
      <c r="L1371" t="s">
        <v>388</v>
      </c>
      <c r="M1371" t="s">
        <v>21</v>
      </c>
      <c r="N1371" t="s">
        <v>30</v>
      </c>
      <c r="O1371">
        <f t="shared" si="126"/>
        <v>1</v>
      </c>
      <c r="P1371" t="str">
        <f t="shared" si="127"/>
        <v>Valid</v>
      </c>
      <c r="Q1371" t="str">
        <f>_xlfn.XLOOKUP(B1371,Customers!$A:$A,Customers!$C:$C,"Not Found")</f>
        <v>South</v>
      </c>
      <c r="R1371" t="str">
        <f t="shared" si="128"/>
        <v>West</v>
      </c>
      <c r="S1371" t="str">
        <f t="shared" si="129"/>
        <v>Accident</v>
      </c>
      <c r="T1371" t="str">
        <f t="shared" si="130"/>
        <v>SLA Breach</v>
      </c>
      <c r="U1371">
        <f t="shared" si="131"/>
        <v>1</v>
      </c>
    </row>
    <row r="1372" spans="1:21" x14ac:dyDescent="0.3">
      <c r="A1372" t="s">
        <v>3511</v>
      </c>
      <c r="B1372" t="s">
        <v>3512</v>
      </c>
      <c r="C1372" t="s">
        <v>3513</v>
      </c>
      <c r="D1372" t="s">
        <v>102</v>
      </c>
      <c r="E1372" t="s">
        <v>74</v>
      </c>
      <c r="F1372">
        <v>239313.41</v>
      </c>
      <c r="G1372" s="1">
        <v>45877</v>
      </c>
      <c r="H1372" s="1">
        <v>45904</v>
      </c>
      <c r="I1372" t="s">
        <v>47</v>
      </c>
      <c r="J1372">
        <v>27</v>
      </c>
      <c r="K1372">
        <v>20</v>
      </c>
      <c r="L1372" t="s">
        <v>323</v>
      </c>
      <c r="M1372" t="s">
        <v>29</v>
      </c>
      <c r="N1372" t="s">
        <v>30</v>
      </c>
      <c r="O1372">
        <f t="shared" si="126"/>
        <v>1</v>
      </c>
      <c r="P1372" t="str">
        <f t="shared" si="127"/>
        <v>Valid</v>
      </c>
      <c r="Q1372" t="str">
        <f>_xlfn.XLOOKUP(B1372,Customers!$A:$A,Customers!$C:$C,"Not Found")</f>
        <v>West</v>
      </c>
      <c r="R1372" t="str">
        <f t="shared" si="128"/>
        <v>East</v>
      </c>
      <c r="S1372" t="str">
        <f t="shared" si="129"/>
        <v>Maturity</v>
      </c>
      <c r="T1372" t="str">
        <f t="shared" si="130"/>
        <v>SLA Breach</v>
      </c>
      <c r="U1372">
        <f t="shared" si="131"/>
        <v>7</v>
      </c>
    </row>
    <row r="1373" spans="1:21" x14ac:dyDescent="0.3">
      <c r="A1373" t="s">
        <v>3514</v>
      </c>
      <c r="B1373" t="s">
        <v>2132</v>
      </c>
      <c r="C1373" t="s">
        <v>3515</v>
      </c>
      <c r="D1373" t="s">
        <v>17</v>
      </c>
      <c r="E1373" t="s">
        <v>173</v>
      </c>
      <c r="F1373">
        <v>64364.41</v>
      </c>
      <c r="G1373" s="1">
        <v>45791</v>
      </c>
      <c r="H1373" s="1">
        <v>45801</v>
      </c>
      <c r="I1373" t="s">
        <v>19</v>
      </c>
      <c r="J1373">
        <v>10</v>
      </c>
      <c r="K1373">
        <v>10</v>
      </c>
      <c r="L1373" t="s">
        <v>388</v>
      </c>
      <c r="M1373" t="s">
        <v>21</v>
      </c>
      <c r="N1373" t="s">
        <v>30</v>
      </c>
      <c r="O1373">
        <f t="shared" si="126"/>
        <v>1</v>
      </c>
      <c r="P1373" t="str">
        <f t="shared" si="127"/>
        <v>Valid</v>
      </c>
      <c r="Q1373" t="str">
        <f>_xlfn.XLOOKUP(B1373,Customers!$A:$A,Customers!$C:$C,"Not Found")</f>
        <v>South</v>
      </c>
      <c r="R1373" t="str">
        <f t="shared" si="128"/>
        <v>Central</v>
      </c>
      <c r="S1373" t="str">
        <f t="shared" si="129"/>
        <v>Accident</v>
      </c>
      <c r="T1373" t="str">
        <f t="shared" si="130"/>
        <v>Within SLA</v>
      </c>
      <c r="U1373">
        <f t="shared" si="131"/>
        <v>0</v>
      </c>
    </row>
    <row r="1374" spans="1:21" x14ac:dyDescent="0.3">
      <c r="A1374" t="s">
        <v>3516</v>
      </c>
      <c r="B1374" t="s">
        <v>745</v>
      </c>
      <c r="C1374" t="s">
        <v>746</v>
      </c>
      <c r="D1374" t="s">
        <v>53</v>
      </c>
      <c r="E1374" t="s">
        <v>173</v>
      </c>
      <c r="F1374">
        <v>101503.98</v>
      </c>
      <c r="G1374" s="1">
        <v>45779</v>
      </c>
      <c r="H1374" s="1">
        <v>45787</v>
      </c>
      <c r="I1374" t="s">
        <v>19</v>
      </c>
      <c r="J1374">
        <v>8</v>
      </c>
      <c r="K1374">
        <v>15</v>
      </c>
      <c r="L1374" t="s">
        <v>140</v>
      </c>
      <c r="M1374" t="s">
        <v>55</v>
      </c>
      <c r="N1374" t="s">
        <v>30</v>
      </c>
      <c r="O1374">
        <f t="shared" si="126"/>
        <v>1</v>
      </c>
      <c r="P1374" t="str">
        <f t="shared" si="127"/>
        <v>Valid</v>
      </c>
      <c r="Q1374" t="str">
        <f>_xlfn.XLOOKUP(B1374,Customers!$A:$A,Customers!$C:$C,"Not Found")</f>
        <v>Central</v>
      </c>
      <c r="R1374" t="str">
        <f t="shared" si="128"/>
        <v>Central</v>
      </c>
      <c r="S1374" t="str">
        <f t="shared" si="129"/>
        <v>Hospitalization</v>
      </c>
      <c r="T1374" t="str">
        <f t="shared" si="130"/>
        <v>Within SLA</v>
      </c>
      <c r="U1374">
        <f t="shared" si="131"/>
        <v>0</v>
      </c>
    </row>
    <row r="1375" spans="1:21" x14ac:dyDescent="0.3">
      <c r="A1375" t="s">
        <v>3517</v>
      </c>
      <c r="B1375" t="s">
        <v>2265</v>
      </c>
      <c r="C1375" t="s">
        <v>2266</v>
      </c>
      <c r="D1375" t="s">
        <v>53</v>
      </c>
      <c r="E1375" t="s">
        <v>18</v>
      </c>
      <c r="F1375">
        <v>128948.51</v>
      </c>
      <c r="G1375" s="1">
        <v>45970</v>
      </c>
      <c r="H1375" s="1">
        <v>45990</v>
      </c>
      <c r="I1375" t="s">
        <v>19</v>
      </c>
      <c r="J1375">
        <v>20</v>
      </c>
      <c r="K1375">
        <v>15</v>
      </c>
      <c r="L1375" t="s">
        <v>770</v>
      </c>
      <c r="M1375" t="s">
        <v>55</v>
      </c>
      <c r="N1375" t="s">
        <v>88</v>
      </c>
      <c r="O1375">
        <f t="shared" si="126"/>
        <v>1</v>
      </c>
      <c r="P1375" t="str">
        <f t="shared" si="127"/>
        <v>Valid</v>
      </c>
      <c r="Q1375" t="str">
        <f>_xlfn.XLOOKUP(B1375,Customers!$A:$A,Customers!$C:$C,"Not Found")</f>
        <v>East</v>
      </c>
      <c r="R1375" t="str">
        <f t="shared" si="128"/>
        <v>South</v>
      </c>
      <c r="S1375" t="str">
        <f t="shared" si="129"/>
        <v>Hospitalization</v>
      </c>
      <c r="T1375" t="str">
        <f t="shared" si="130"/>
        <v>SLA Breach</v>
      </c>
      <c r="U1375">
        <f t="shared" si="131"/>
        <v>5</v>
      </c>
    </row>
    <row r="1376" spans="1:21" x14ac:dyDescent="0.3">
      <c r="A1376" t="s">
        <v>3518</v>
      </c>
      <c r="B1376" t="s">
        <v>981</v>
      </c>
      <c r="C1376" t="s">
        <v>982</v>
      </c>
      <c r="D1376" t="s">
        <v>26</v>
      </c>
      <c r="E1376" t="s">
        <v>173</v>
      </c>
      <c r="F1376">
        <v>467622.32</v>
      </c>
      <c r="G1376" s="1">
        <v>45945</v>
      </c>
      <c r="H1376" s="1">
        <v>45973</v>
      </c>
      <c r="I1376" t="s">
        <v>19</v>
      </c>
      <c r="J1376">
        <v>28</v>
      </c>
      <c r="K1376">
        <v>20</v>
      </c>
      <c r="L1376" t="s">
        <v>345</v>
      </c>
      <c r="M1376" t="s">
        <v>29</v>
      </c>
      <c r="N1376" t="s">
        <v>30</v>
      </c>
      <c r="O1376">
        <f t="shared" si="126"/>
        <v>1</v>
      </c>
      <c r="P1376" t="str">
        <f t="shared" si="127"/>
        <v>Valid</v>
      </c>
      <c r="Q1376" t="str">
        <f>_xlfn.XLOOKUP(B1376,Customers!$A:$A,Customers!$C:$C,"Not Found")</f>
        <v>East</v>
      </c>
      <c r="R1376" t="str">
        <f t="shared" si="128"/>
        <v>Central</v>
      </c>
      <c r="S1376" t="str">
        <f t="shared" si="129"/>
        <v>Disability</v>
      </c>
      <c r="T1376" t="str">
        <f t="shared" si="130"/>
        <v>SLA Breach</v>
      </c>
      <c r="U1376">
        <f t="shared" si="131"/>
        <v>8</v>
      </c>
    </row>
    <row r="1377" spans="1:21" x14ac:dyDescent="0.3">
      <c r="A1377" t="s">
        <v>3519</v>
      </c>
      <c r="B1377" t="s">
        <v>2544</v>
      </c>
      <c r="C1377" t="s">
        <v>2545</v>
      </c>
      <c r="D1377" t="s">
        <v>154</v>
      </c>
      <c r="E1377" t="s">
        <v>74</v>
      </c>
      <c r="F1377">
        <v>141490.97</v>
      </c>
      <c r="G1377" s="1">
        <v>45773</v>
      </c>
      <c r="H1377" s="1">
        <v>45778</v>
      </c>
      <c r="I1377" t="s">
        <v>19</v>
      </c>
      <c r="J1377">
        <v>5</v>
      </c>
      <c r="K1377">
        <v>10</v>
      </c>
      <c r="L1377" t="s">
        <v>864</v>
      </c>
      <c r="M1377" t="s">
        <v>21</v>
      </c>
      <c r="N1377" t="s">
        <v>30</v>
      </c>
      <c r="O1377">
        <f t="shared" si="126"/>
        <v>1</v>
      </c>
      <c r="P1377" t="str">
        <f t="shared" si="127"/>
        <v>Valid</v>
      </c>
      <c r="Q1377" t="str">
        <f>_xlfn.XLOOKUP(B1377,Customers!$A:$A,Customers!$C:$C,"Not Found")</f>
        <v>South</v>
      </c>
      <c r="R1377" t="str">
        <f t="shared" si="128"/>
        <v>East</v>
      </c>
      <c r="S1377" t="str">
        <f t="shared" si="129"/>
        <v>Vehicle Damage</v>
      </c>
      <c r="T1377" t="str">
        <f t="shared" si="130"/>
        <v>Within SLA</v>
      </c>
      <c r="U1377">
        <f t="shared" si="131"/>
        <v>0</v>
      </c>
    </row>
    <row r="1378" spans="1:21" x14ac:dyDescent="0.3">
      <c r="A1378" t="s">
        <v>3520</v>
      </c>
      <c r="B1378" t="s">
        <v>893</v>
      </c>
      <c r="C1378" t="s">
        <v>894</v>
      </c>
      <c r="D1378" t="s">
        <v>116</v>
      </c>
      <c r="E1378" t="s">
        <v>39</v>
      </c>
      <c r="F1378">
        <v>110284.04</v>
      </c>
      <c r="G1378" s="1">
        <v>45659</v>
      </c>
      <c r="H1378" s="1">
        <v>45660</v>
      </c>
      <c r="I1378" t="s">
        <v>19</v>
      </c>
      <c r="J1378">
        <v>1</v>
      </c>
      <c r="K1378">
        <v>7</v>
      </c>
      <c r="L1378" t="s">
        <v>323</v>
      </c>
      <c r="M1378" t="s">
        <v>94</v>
      </c>
      <c r="N1378" t="s">
        <v>30</v>
      </c>
      <c r="O1378">
        <f t="shared" si="126"/>
        <v>1</v>
      </c>
      <c r="P1378" t="str">
        <f t="shared" si="127"/>
        <v>Valid</v>
      </c>
      <c r="Q1378" t="str">
        <f>_xlfn.XLOOKUP(B1378,Customers!$A:$A,Customers!$C:$C,"Not Found")</f>
        <v>East</v>
      </c>
      <c r="R1378" t="str">
        <f t="shared" si="128"/>
        <v>North</v>
      </c>
      <c r="S1378" t="str">
        <f t="shared" si="129"/>
        <v>Medical Emergency</v>
      </c>
      <c r="T1378" t="str">
        <f t="shared" si="130"/>
        <v>Within SLA</v>
      </c>
      <c r="U1378">
        <f t="shared" si="131"/>
        <v>0</v>
      </c>
    </row>
    <row r="1379" spans="1:21" x14ac:dyDescent="0.3">
      <c r="A1379" t="s">
        <v>3521</v>
      </c>
      <c r="B1379" t="s">
        <v>3522</v>
      </c>
      <c r="C1379" t="s">
        <v>3523</v>
      </c>
      <c r="D1379" t="s">
        <v>182</v>
      </c>
      <c r="E1379" t="s">
        <v>39</v>
      </c>
      <c r="F1379">
        <v>27505.759999999998</v>
      </c>
      <c r="G1379" s="1">
        <v>45838</v>
      </c>
      <c r="H1379" s="1">
        <v>45842</v>
      </c>
      <c r="I1379" t="s">
        <v>19</v>
      </c>
      <c r="J1379">
        <v>4</v>
      </c>
      <c r="K1379">
        <v>7</v>
      </c>
      <c r="L1379" t="s">
        <v>60</v>
      </c>
      <c r="M1379" t="s">
        <v>94</v>
      </c>
      <c r="N1379" t="s">
        <v>30</v>
      </c>
      <c r="O1379">
        <f t="shared" si="126"/>
        <v>1</v>
      </c>
      <c r="P1379" t="str">
        <f t="shared" si="127"/>
        <v>Valid</v>
      </c>
      <c r="Q1379" t="str">
        <f>_xlfn.XLOOKUP(B1379,Customers!$A:$A,Customers!$C:$C,"Not Found")</f>
        <v>Central</v>
      </c>
      <c r="R1379" t="str">
        <f t="shared" si="128"/>
        <v>North</v>
      </c>
      <c r="S1379" t="str">
        <f t="shared" si="129"/>
        <v>Trip Cancellation</v>
      </c>
      <c r="T1379" t="str">
        <f t="shared" si="130"/>
        <v>Within SLA</v>
      </c>
      <c r="U1379">
        <f t="shared" si="131"/>
        <v>0</v>
      </c>
    </row>
    <row r="1380" spans="1:21" x14ac:dyDescent="0.3">
      <c r="A1380" t="s">
        <v>3524</v>
      </c>
      <c r="B1380" t="s">
        <v>3525</v>
      </c>
      <c r="C1380" t="s">
        <v>3526</v>
      </c>
      <c r="D1380" t="s">
        <v>216</v>
      </c>
      <c r="E1380" t="s">
        <v>27</v>
      </c>
      <c r="F1380">
        <v>73975.55</v>
      </c>
      <c r="G1380" s="1">
        <v>45978</v>
      </c>
      <c r="H1380" s="1">
        <v>45990</v>
      </c>
      <c r="I1380" t="s">
        <v>19</v>
      </c>
      <c r="J1380">
        <v>12</v>
      </c>
      <c r="K1380">
        <v>15</v>
      </c>
      <c r="L1380" t="s">
        <v>411</v>
      </c>
      <c r="M1380" t="s">
        <v>55</v>
      </c>
      <c r="N1380" t="s">
        <v>42</v>
      </c>
      <c r="O1380">
        <f t="shared" si="126"/>
        <v>1</v>
      </c>
      <c r="P1380" t="str">
        <f t="shared" si="127"/>
        <v>Valid</v>
      </c>
      <c r="Q1380" t="str">
        <f>_xlfn.XLOOKUP(B1380,Customers!$A:$A,Customers!$C:$C,"Not Found")</f>
        <v>West</v>
      </c>
      <c r="R1380" t="str">
        <f t="shared" si="128"/>
        <v>West</v>
      </c>
      <c r="S1380" t="str">
        <f t="shared" si="129"/>
        <v>Outpatient</v>
      </c>
      <c r="T1380" t="str">
        <f t="shared" si="130"/>
        <v>Within SLA</v>
      </c>
      <c r="U1380">
        <f t="shared" si="131"/>
        <v>0</v>
      </c>
    </row>
    <row r="1381" spans="1:21" x14ac:dyDescent="0.3">
      <c r="A1381" t="s">
        <v>3527</v>
      </c>
      <c r="B1381" t="s">
        <v>2129</v>
      </c>
      <c r="C1381" t="s">
        <v>3528</v>
      </c>
      <c r="D1381" t="s">
        <v>92</v>
      </c>
      <c r="E1381" t="s">
        <v>173</v>
      </c>
      <c r="F1381">
        <v>23675.1</v>
      </c>
      <c r="G1381" s="1">
        <v>45969</v>
      </c>
      <c r="H1381" s="1">
        <v>45979</v>
      </c>
      <c r="I1381" t="s">
        <v>19</v>
      </c>
      <c r="J1381">
        <v>10</v>
      </c>
      <c r="K1381">
        <v>7</v>
      </c>
      <c r="L1381" t="s">
        <v>65</v>
      </c>
      <c r="M1381" t="s">
        <v>94</v>
      </c>
      <c r="N1381" t="s">
        <v>30</v>
      </c>
      <c r="O1381">
        <f t="shared" si="126"/>
        <v>1</v>
      </c>
      <c r="P1381" t="str">
        <f t="shared" si="127"/>
        <v>Valid</v>
      </c>
      <c r="Q1381" t="str">
        <f>_xlfn.XLOOKUP(B1381,Customers!$A:$A,Customers!$C:$C,"Not Found")</f>
        <v>North</v>
      </c>
      <c r="R1381" t="str">
        <f t="shared" si="128"/>
        <v>Central</v>
      </c>
      <c r="S1381" t="str">
        <f t="shared" si="129"/>
        <v>Baggage Loss</v>
      </c>
      <c r="T1381" t="str">
        <f t="shared" si="130"/>
        <v>SLA Breach</v>
      </c>
      <c r="U1381">
        <f t="shared" si="131"/>
        <v>3</v>
      </c>
    </row>
    <row r="1382" spans="1:21" x14ac:dyDescent="0.3">
      <c r="A1382" t="s">
        <v>3529</v>
      </c>
      <c r="B1382" t="s">
        <v>1204</v>
      </c>
      <c r="C1382" t="s">
        <v>1205</v>
      </c>
      <c r="D1382" t="s">
        <v>59</v>
      </c>
      <c r="E1382" t="s">
        <v>74</v>
      </c>
      <c r="F1382">
        <v>71001.95</v>
      </c>
      <c r="G1382" s="1">
        <v>45816</v>
      </c>
      <c r="I1382" t="s">
        <v>40</v>
      </c>
      <c r="J1382">
        <v>22</v>
      </c>
      <c r="K1382">
        <v>15</v>
      </c>
      <c r="L1382" t="s">
        <v>83</v>
      </c>
      <c r="M1382" t="s">
        <v>55</v>
      </c>
      <c r="N1382" t="s">
        <v>30</v>
      </c>
      <c r="O1382">
        <f t="shared" si="126"/>
        <v>1</v>
      </c>
      <c r="P1382" t="str">
        <f t="shared" si="127"/>
        <v>Valid</v>
      </c>
      <c r="Q1382" t="str">
        <f>_xlfn.XLOOKUP(B1382,Customers!$A:$A,Customers!$C:$C,"Not Found")</f>
        <v>West</v>
      </c>
      <c r="R1382" t="str">
        <f t="shared" si="128"/>
        <v>East</v>
      </c>
      <c r="S1382" t="str">
        <f t="shared" si="129"/>
        <v>Critical Illness</v>
      </c>
      <c r="T1382" t="str">
        <f t="shared" si="130"/>
        <v>SLA Breach</v>
      </c>
      <c r="U1382">
        <f t="shared" si="131"/>
        <v>7</v>
      </c>
    </row>
    <row r="1383" spans="1:21" x14ac:dyDescent="0.3">
      <c r="A1383" t="s">
        <v>3530</v>
      </c>
      <c r="B1383" t="s">
        <v>2766</v>
      </c>
      <c r="C1383" t="s">
        <v>2767</v>
      </c>
      <c r="D1383" t="s">
        <v>46</v>
      </c>
      <c r="E1383" t="s">
        <v>74</v>
      </c>
      <c r="F1383">
        <v>139810.14000000001</v>
      </c>
      <c r="G1383" s="1">
        <v>45827</v>
      </c>
      <c r="H1383" s="1">
        <v>45849</v>
      </c>
      <c r="I1383" t="s">
        <v>19</v>
      </c>
      <c r="J1383">
        <v>22</v>
      </c>
      <c r="K1383">
        <v>12</v>
      </c>
      <c r="L1383" t="s">
        <v>606</v>
      </c>
      <c r="M1383" t="s">
        <v>49</v>
      </c>
      <c r="N1383" t="s">
        <v>42</v>
      </c>
      <c r="O1383">
        <f t="shared" si="126"/>
        <v>1</v>
      </c>
      <c r="P1383" t="str">
        <f t="shared" si="127"/>
        <v>Valid</v>
      </c>
      <c r="Q1383" t="str">
        <f>_xlfn.XLOOKUP(B1383,Customers!$A:$A,Customers!$C:$C,"Not Found")</f>
        <v>North</v>
      </c>
      <c r="R1383" t="str">
        <f t="shared" si="128"/>
        <v>East</v>
      </c>
      <c r="S1383" t="str">
        <f t="shared" si="129"/>
        <v>Theft</v>
      </c>
      <c r="T1383" t="str">
        <f t="shared" si="130"/>
        <v>SLA Breach</v>
      </c>
      <c r="U1383">
        <f t="shared" si="131"/>
        <v>10</v>
      </c>
    </row>
    <row r="1384" spans="1:21" x14ac:dyDescent="0.3">
      <c r="A1384" t="s">
        <v>3531</v>
      </c>
      <c r="B1384" t="s">
        <v>198</v>
      </c>
      <c r="C1384" t="s">
        <v>3532</v>
      </c>
      <c r="D1384" t="s">
        <v>34</v>
      </c>
      <c r="E1384" t="s">
        <v>18</v>
      </c>
      <c r="F1384">
        <v>453463.96</v>
      </c>
      <c r="G1384" s="1">
        <v>45945</v>
      </c>
      <c r="H1384" s="1">
        <v>45961</v>
      </c>
      <c r="I1384" t="s">
        <v>19</v>
      </c>
      <c r="J1384">
        <v>16</v>
      </c>
      <c r="K1384">
        <v>20</v>
      </c>
      <c r="L1384" t="s">
        <v>681</v>
      </c>
      <c r="M1384" t="s">
        <v>29</v>
      </c>
      <c r="N1384" t="s">
        <v>30</v>
      </c>
      <c r="O1384">
        <f t="shared" si="126"/>
        <v>1</v>
      </c>
      <c r="P1384" t="str">
        <f t="shared" si="127"/>
        <v>Valid</v>
      </c>
      <c r="Q1384" t="str">
        <f>_xlfn.XLOOKUP(B1384,Customers!$A:$A,Customers!$C:$C,"Not Found")</f>
        <v>West</v>
      </c>
      <c r="R1384" t="str">
        <f t="shared" si="128"/>
        <v>South</v>
      </c>
      <c r="S1384" t="str">
        <f t="shared" si="129"/>
        <v>Death Benefit</v>
      </c>
      <c r="T1384" t="str">
        <f t="shared" si="130"/>
        <v>Within SLA</v>
      </c>
      <c r="U1384">
        <f t="shared" si="131"/>
        <v>0</v>
      </c>
    </row>
    <row r="1385" spans="1:21" x14ac:dyDescent="0.3">
      <c r="A1385" t="s">
        <v>3533</v>
      </c>
      <c r="B1385" t="s">
        <v>3534</v>
      </c>
      <c r="C1385" t="s">
        <v>3535</v>
      </c>
      <c r="D1385" t="s">
        <v>46</v>
      </c>
      <c r="E1385" t="s">
        <v>27</v>
      </c>
      <c r="F1385">
        <v>199617.93</v>
      </c>
      <c r="G1385" s="1">
        <v>45714</v>
      </c>
      <c r="H1385" s="1">
        <v>45723</v>
      </c>
      <c r="I1385" t="s">
        <v>19</v>
      </c>
      <c r="J1385">
        <v>9</v>
      </c>
      <c r="K1385">
        <v>10</v>
      </c>
      <c r="L1385" t="s">
        <v>166</v>
      </c>
      <c r="M1385" t="s">
        <v>21</v>
      </c>
      <c r="N1385" t="s">
        <v>30</v>
      </c>
      <c r="O1385">
        <f t="shared" si="126"/>
        <v>1</v>
      </c>
      <c r="P1385" t="str">
        <f t="shared" si="127"/>
        <v>Valid</v>
      </c>
      <c r="Q1385" t="str">
        <f>_xlfn.XLOOKUP(B1385,Customers!$A:$A,Customers!$C:$C,"Not Found")</f>
        <v>South</v>
      </c>
      <c r="R1385" t="str">
        <f t="shared" si="128"/>
        <v>West</v>
      </c>
      <c r="S1385" t="str">
        <f t="shared" si="129"/>
        <v>Theft</v>
      </c>
      <c r="T1385" t="str">
        <f t="shared" si="130"/>
        <v>Within SLA</v>
      </c>
      <c r="U1385">
        <f t="shared" si="131"/>
        <v>0</v>
      </c>
    </row>
    <row r="1386" spans="1:21" x14ac:dyDescent="0.3">
      <c r="A1386" t="s">
        <v>3536</v>
      </c>
      <c r="B1386" t="s">
        <v>3537</v>
      </c>
      <c r="C1386" t="s">
        <v>3538</v>
      </c>
      <c r="D1386" t="s">
        <v>182</v>
      </c>
      <c r="E1386" t="s">
        <v>39</v>
      </c>
      <c r="F1386">
        <v>18922.599999999999</v>
      </c>
      <c r="G1386" s="1">
        <v>45749</v>
      </c>
      <c r="H1386" s="1">
        <v>45769</v>
      </c>
      <c r="I1386" t="s">
        <v>19</v>
      </c>
      <c r="J1386">
        <v>20</v>
      </c>
      <c r="K1386">
        <v>7</v>
      </c>
      <c r="L1386" t="s">
        <v>427</v>
      </c>
      <c r="M1386" t="s">
        <v>94</v>
      </c>
      <c r="N1386" t="s">
        <v>42</v>
      </c>
      <c r="O1386">
        <f t="shared" si="126"/>
        <v>1</v>
      </c>
      <c r="P1386" t="str">
        <f t="shared" si="127"/>
        <v>Valid</v>
      </c>
      <c r="Q1386" t="str">
        <f>_xlfn.XLOOKUP(B1386,Customers!$A:$A,Customers!$C:$C,"Not Found")</f>
        <v>East</v>
      </c>
      <c r="R1386" t="str">
        <f t="shared" si="128"/>
        <v>North</v>
      </c>
      <c r="S1386" t="str">
        <f t="shared" si="129"/>
        <v>Trip Cancellation</v>
      </c>
      <c r="T1386" t="str">
        <f t="shared" si="130"/>
        <v>SLA Breach</v>
      </c>
      <c r="U1386">
        <f t="shared" si="131"/>
        <v>13</v>
      </c>
    </row>
    <row r="1387" spans="1:21" x14ac:dyDescent="0.3">
      <c r="A1387" t="s">
        <v>3539</v>
      </c>
      <c r="B1387" t="s">
        <v>2944</v>
      </c>
      <c r="C1387" t="s">
        <v>2945</v>
      </c>
      <c r="D1387" t="s">
        <v>154</v>
      </c>
      <c r="E1387" t="s">
        <v>74</v>
      </c>
      <c r="F1387">
        <v>82063.22</v>
      </c>
      <c r="G1387" s="1">
        <v>45705</v>
      </c>
      <c r="H1387" s="1">
        <v>45711</v>
      </c>
      <c r="I1387" t="s">
        <v>19</v>
      </c>
      <c r="J1387">
        <v>6</v>
      </c>
      <c r="K1387">
        <v>10</v>
      </c>
      <c r="L1387" t="s">
        <v>208</v>
      </c>
      <c r="M1387" t="s">
        <v>21</v>
      </c>
      <c r="N1387" t="s">
        <v>30</v>
      </c>
      <c r="O1387">
        <f t="shared" si="126"/>
        <v>1</v>
      </c>
      <c r="P1387" t="str">
        <f t="shared" si="127"/>
        <v>Valid</v>
      </c>
      <c r="Q1387" t="str">
        <f>_xlfn.XLOOKUP(B1387,Customers!$A:$A,Customers!$C:$C,"Not Found")</f>
        <v>South</v>
      </c>
      <c r="R1387" t="str">
        <f t="shared" si="128"/>
        <v>East</v>
      </c>
      <c r="S1387" t="str">
        <f t="shared" si="129"/>
        <v>Vehicle Damage</v>
      </c>
      <c r="T1387" t="str">
        <f t="shared" si="130"/>
        <v>Within SLA</v>
      </c>
      <c r="U1387">
        <f t="shared" si="131"/>
        <v>0</v>
      </c>
    </row>
    <row r="1388" spans="1:21" x14ac:dyDescent="0.3">
      <c r="A1388" t="s">
        <v>3540</v>
      </c>
      <c r="B1388" t="s">
        <v>2445</v>
      </c>
      <c r="C1388" t="s">
        <v>3541</v>
      </c>
      <c r="D1388" t="s">
        <v>17</v>
      </c>
      <c r="E1388" t="s">
        <v>74</v>
      </c>
      <c r="F1388">
        <v>37635.83</v>
      </c>
      <c r="G1388" s="1">
        <v>45854</v>
      </c>
      <c r="H1388" s="1">
        <v>45867</v>
      </c>
      <c r="I1388" t="s">
        <v>19</v>
      </c>
      <c r="J1388">
        <v>13</v>
      </c>
      <c r="K1388">
        <v>10</v>
      </c>
      <c r="L1388" t="s">
        <v>155</v>
      </c>
      <c r="M1388" t="s">
        <v>21</v>
      </c>
      <c r="N1388" t="s">
        <v>22</v>
      </c>
      <c r="O1388">
        <f t="shared" si="126"/>
        <v>1</v>
      </c>
      <c r="P1388" t="str">
        <f t="shared" si="127"/>
        <v>Valid</v>
      </c>
      <c r="Q1388" t="str">
        <f>_xlfn.XLOOKUP(B1388,Customers!$A:$A,Customers!$C:$C,"Not Found")</f>
        <v>North</v>
      </c>
      <c r="R1388" t="str">
        <f t="shared" si="128"/>
        <v>East</v>
      </c>
      <c r="S1388" t="str">
        <f t="shared" si="129"/>
        <v>Accident</v>
      </c>
      <c r="T1388" t="str">
        <f t="shared" si="130"/>
        <v>SLA Breach</v>
      </c>
      <c r="U1388">
        <f t="shared" si="131"/>
        <v>3</v>
      </c>
    </row>
    <row r="1389" spans="1:21" x14ac:dyDescent="0.3">
      <c r="A1389" t="s">
        <v>3542</v>
      </c>
      <c r="B1389" t="s">
        <v>2046</v>
      </c>
      <c r="C1389" t="s">
        <v>3543</v>
      </c>
      <c r="D1389" t="s">
        <v>116</v>
      </c>
      <c r="E1389" t="s">
        <v>39</v>
      </c>
      <c r="F1389">
        <v>39031.33</v>
      </c>
      <c r="G1389" s="1">
        <v>45958</v>
      </c>
      <c r="I1389" t="s">
        <v>64</v>
      </c>
      <c r="J1389">
        <v>23</v>
      </c>
      <c r="K1389">
        <v>7</v>
      </c>
      <c r="L1389" t="s">
        <v>323</v>
      </c>
      <c r="M1389" t="s">
        <v>94</v>
      </c>
      <c r="N1389" t="s">
        <v>88</v>
      </c>
      <c r="O1389">
        <f t="shared" si="126"/>
        <v>1</v>
      </c>
      <c r="P1389" t="str">
        <f t="shared" si="127"/>
        <v>Valid</v>
      </c>
      <c r="Q1389" t="str">
        <f>_xlfn.XLOOKUP(B1389,Customers!$A:$A,Customers!$C:$C,"Not Found")</f>
        <v>North</v>
      </c>
      <c r="R1389" t="str">
        <f t="shared" si="128"/>
        <v>North</v>
      </c>
      <c r="S1389" t="str">
        <f t="shared" si="129"/>
        <v>Medical Emergency</v>
      </c>
      <c r="T1389" t="str">
        <f t="shared" si="130"/>
        <v>SLA Breach</v>
      </c>
      <c r="U1389">
        <f t="shared" si="131"/>
        <v>16</v>
      </c>
    </row>
    <row r="1390" spans="1:21" x14ac:dyDescent="0.3">
      <c r="A1390" t="s">
        <v>3544</v>
      </c>
      <c r="B1390" t="s">
        <v>2146</v>
      </c>
      <c r="C1390" t="s">
        <v>3545</v>
      </c>
      <c r="D1390" t="s">
        <v>34</v>
      </c>
      <c r="E1390" t="s">
        <v>173</v>
      </c>
      <c r="F1390">
        <v>1704399.64</v>
      </c>
      <c r="G1390" s="1">
        <v>45762</v>
      </c>
      <c r="H1390" s="1">
        <v>45783</v>
      </c>
      <c r="I1390" t="s">
        <v>19</v>
      </c>
      <c r="J1390">
        <v>21</v>
      </c>
      <c r="K1390">
        <v>20</v>
      </c>
      <c r="L1390" t="s">
        <v>268</v>
      </c>
      <c r="M1390" t="s">
        <v>29</v>
      </c>
      <c r="N1390" t="s">
        <v>30</v>
      </c>
      <c r="O1390">
        <f t="shared" si="126"/>
        <v>1</v>
      </c>
      <c r="P1390" t="str">
        <f t="shared" si="127"/>
        <v>Valid</v>
      </c>
      <c r="Q1390" t="str">
        <f>_xlfn.XLOOKUP(B1390,Customers!$A:$A,Customers!$C:$C,"Not Found")</f>
        <v>South</v>
      </c>
      <c r="R1390" t="str">
        <f t="shared" si="128"/>
        <v>Central</v>
      </c>
      <c r="S1390" t="str">
        <f t="shared" si="129"/>
        <v>Death Benefit</v>
      </c>
      <c r="T1390" t="str">
        <f t="shared" si="130"/>
        <v>SLA Breach</v>
      </c>
      <c r="U1390">
        <f t="shared" si="131"/>
        <v>1</v>
      </c>
    </row>
    <row r="1391" spans="1:21" x14ac:dyDescent="0.3">
      <c r="A1391" t="s">
        <v>3546</v>
      </c>
      <c r="B1391" t="s">
        <v>72</v>
      </c>
      <c r="C1391" t="s">
        <v>3547</v>
      </c>
      <c r="D1391" t="s">
        <v>216</v>
      </c>
      <c r="E1391" t="s">
        <v>173</v>
      </c>
      <c r="F1391">
        <v>77768.23</v>
      </c>
      <c r="G1391" s="1">
        <v>45953</v>
      </c>
      <c r="H1391" s="1">
        <v>45968</v>
      </c>
      <c r="I1391" t="s">
        <v>19</v>
      </c>
      <c r="J1391">
        <v>15</v>
      </c>
      <c r="K1391">
        <v>15</v>
      </c>
      <c r="L1391" t="s">
        <v>28</v>
      </c>
      <c r="M1391" t="s">
        <v>55</v>
      </c>
      <c r="N1391" t="s">
        <v>30</v>
      </c>
      <c r="O1391">
        <f t="shared" si="126"/>
        <v>1</v>
      </c>
      <c r="P1391" t="str">
        <f t="shared" si="127"/>
        <v>Valid</v>
      </c>
      <c r="Q1391" t="str">
        <f>_xlfn.XLOOKUP(B1391,Customers!$A:$A,Customers!$C:$C,"Not Found")</f>
        <v>Central</v>
      </c>
      <c r="R1391" t="str">
        <f t="shared" si="128"/>
        <v>Central</v>
      </c>
      <c r="S1391" t="str">
        <f t="shared" si="129"/>
        <v>Outpatient</v>
      </c>
      <c r="T1391" t="str">
        <f t="shared" si="130"/>
        <v>Within SLA</v>
      </c>
      <c r="U1391">
        <f t="shared" si="131"/>
        <v>0</v>
      </c>
    </row>
    <row r="1392" spans="1:21" x14ac:dyDescent="0.3">
      <c r="A1392" t="s">
        <v>3548</v>
      </c>
      <c r="B1392" t="s">
        <v>696</v>
      </c>
      <c r="C1392" t="s">
        <v>3549</v>
      </c>
      <c r="D1392" t="s">
        <v>59</v>
      </c>
      <c r="E1392" t="s">
        <v>74</v>
      </c>
      <c r="F1392">
        <v>418536.22</v>
      </c>
      <c r="G1392" s="1">
        <v>45828</v>
      </c>
      <c r="H1392" s="1">
        <v>45847</v>
      </c>
      <c r="I1392" t="s">
        <v>19</v>
      </c>
      <c r="J1392">
        <v>19</v>
      </c>
      <c r="K1392">
        <v>15</v>
      </c>
      <c r="L1392" t="s">
        <v>193</v>
      </c>
      <c r="M1392" t="s">
        <v>55</v>
      </c>
      <c r="N1392" t="s">
        <v>30</v>
      </c>
      <c r="O1392">
        <f t="shared" si="126"/>
        <v>1</v>
      </c>
      <c r="P1392" t="str">
        <f t="shared" si="127"/>
        <v>Valid</v>
      </c>
      <c r="Q1392" t="str">
        <f>_xlfn.XLOOKUP(B1392,Customers!$A:$A,Customers!$C:$C,"Not Found")</f>
        <v>North</v>
      </c>
      <c r="R1392" t="str">
        <f t="shared" si="128"/>
        <v>East</v>
      </c>
      <c r="S1392" t="str">
        <f t="shared" si="129"/>
        <v>Critical Illness</v>
      </c>
      <c r="T1392" t="str">
        <f t="shared" si="130"/>
        <v>SLA Breach</v>
      </c>
      <c r="U1392">
        <f t="shared" si="131"/>
        <v>4</v>
      </c>
    </row>
    <row r="1393" spans="1:21" x14ac:dyDescent="0.3">
      <c r="A1393" t="s">
        <v>3550</v>
      </c>
      <c r="B1393" t="s">
        <v>1130</v>
      </c>
      <c r="C1393" t="s">
        <v>3551</v>
      </c>
      <c r="D1393" t="s">
        <v>17</v>
      </c>
      <c r="E1393" t="s">
        <v>27</v>
      </c>
      <c r="F1393">
        <v>37726.720000000001</v>
      </c>
      <c r="G1393" s="1">
        <v>45741</v>
      </c>
      <c r="I1393" t="s">
        <v>40</v>
      </c>
      <c r="J1393">
        <v>18</v>
      </c>
      <c r="K1393">
        <v>10</v>
      </c>
      <c r="L1393" t="s">
        <v>325</v>
      </c>
      <c r="M1393" t="s">
        <v>21</v>
      </c>
      <c r="N1393" t="s">
        <v>88</v>
      </c>
      <c r="O1393">
        <f t="shared" si="126"/>
        <v>1</v>
      </c>
      <c r="P1393" t="str">
        <f t="shared" si="127"/>
        <v>Valid</v>
      </c>
      <c r="Q1393" t="str">
        <f>_xlfn.XLOOKUP(B1393,Customers!$A:$A,Customers!$C:$C,"Not Found")</f>
        <v>South</v>
      </c>
      <c r="R1393" t="str">
        <f t="shared" si="128"/>
        <v>West</v>
      </c>
      <c r="S1393" t="str">
        <f t="shared" si="129"/>
        <v>Accident</v>
      </c>
      <c r="T1393" t="str">
        <f t="shared" si="130"/>
        <v>SLA Breach</v>
      </c>
      <c r="U1393">
        <f t="shared" si="131"/>
        <v>8</v>
      </c>
    </row>
    <row r="1394" spans="1:21" x14ac:dyDescent="0.3">
      <c r="A1394" t="s">
        <v>3552</v>
      </c>
      <c r="B1394" t="s">
        <v>3480</v>
      </c>
      <c r="C1394" t="s">
        <v>3481</v>
      </c>
      <c r="D1394" t="s">
        <v>17</v>
      </c>
      <c r="E1394" t="s">
        <v>27</v>
      </c>
      <c r="F1394">
        <v>48192.38</v>
      </c>
      <c r="G1394" s="1">
        <v>45978</v>
      </c>
      <c r="H1394" s="1">
        <v>45979</v>
      </c>
      <c r="I1394" t="s">
        <v>19</v>
      </c>
      <c r="J1394">
        <v>1</v>
      </c>
      <c r="K1394">
        <v>10</v>
      </c>
      <c r="L1394" t="s">
        <v>548</v>
      </c>
      <c r="M1394" t="s">
        <v>21</v>
      </c>
      <c r="N1394" t="s">
        <v>30</v>
      </c>
      <c r="O1394">
        <f t="shared" si="126"/>
        <v>1</v>
      </c>
      <c r="P1394" t="str">
        <f t="shared" si="127"/>
        <v>Valid</v>
      </c>
      <c r="Q1394" t="str">
        <f>_xlfn.XLOOKUP(B1394,Customers!$A:$A,Customers!$C:$C,"Not Found")</f>
        <v>North</v>
      </c>
      <c r="R1394" t="str">
        <f t="shared" si="128"/>
        <v>West</v>
      </c>
      <c r="S1394" t="str">
        <f t="shared" si="129"/>
        <v>Accident</v>
      </c>
      <c r="T1394" t="str">
        <f t="shared" si="130"/>
        <v>Within SLA</v>
      </c>
      <c r="U1394">
        <f t="shared" si="131"/>
        <v>0</v>
      </c>
    </row>
    <row r="1395" spans="1:21" x14ac:dyDescent="0.3">
      <c r="A1395" t="s">
        <v>3553</v>
      </c>
      <c r="B1395" t="s">
        <v>3554</v>
      </c>
      <c r="C1395" t="s">
        <v>3555</v>
      </c>
      <c r="D1395" t="s">
        <v>116</v>
      </c>
      <c r="E1395" t="s">
        <v>39</v>
      </c>
      <c r="F1395">
        <v>24010.52</v>
      </c>
      <c r="G1395" s="1">
        <v>45866</v>
      </c>
      <c r="H1395" s="1">
        <v>45883</v>
      </c>
      <c r="I1395" t="s">
        <v>19</v>
      </c>
      <c r="J1395">
        <v>17</v>
      </c>
      <c r="K1395">
        <v>7</v>
      </c>
      <c r="L1395" t="s">
        <v>87</v>
      </c>
      <c r="M1395" t="s">
        <v>94</v>
      </c>
      <c r="N1395" t="s">
        <v>42</v>
      </c>
      <c r="O1395">
        <f t="shared" si="126"/>
        <v>1</v>
      </c>
      <c r="P1395" t="str">
        <f t="shared" si="127"/>
        <v>Valid</v>
      </c>
      <c r="Q1395" t="str">
        <f>_xlfn.XLOOKUP(B1395,Customers!$A:$A,Customers!$C:$C,"Not Found")</f>
        <v>East</v>
      </c>
      <c r="R1395" t="str">
        <f t="shared" si="128"/>
        <v>North</v>
      </c>
      <c r="S1395" t="str">
        <f t="shared" si="129"/>
        <v>Medical Emergency</v>
      </c>
      <c r="T1395" t="str">
        <f t="shared" si="130"/>
        <v>SLA Breach</v>
      </c>
      <c r="U1395">
        <f t="shared" si="131"/>
        <v>10</v>
      </c>
    </row>
    <row r="1396" spans="1:21" x14ac:dyDescent="0.3">
      <c r="A1396" t="s">
        <v>3556</v>
      </c>
      <c r="B1396" t="s">
        <v>2487</v>
      </c>
      <c r="C1396" t="s">
        <v>2488</v>
      </c>
      <c r="D1396" t="s">
        <v>46</v>
      </c>
      <c r="E1396" t="s">
        <v>39</v>
      </c>
      <c r="F1396">
        <v>72823.92</v>
      </c>
      <c r="G1396" s="1">
        <v>45840</v>
      </c>
      <c r="H1396" s="1">
        <v>45844</v>
      </c>
      <c r="I1396" t="s">
        <v>19</v>
      </c>
      <c r="J1396">
        <v>4</v>
      </c>
      <c r="K1396">
        <v>10</v>
      </c>
      <c r="L1396" t="s">
        <v>704</v>
      </c>
      <c r="M1396" t="s">
        <v>21</v>
      </c>
      <c r="N1396" t="s">
        <v>30</v>
      </c>
      <c r="O1396">
        <f t="shared" si="126"/>
        <v>1</v>
      </c>
      <c r="P1396" t="str">
        <f t="shared" si="127"/>
        <v>Valid</v>
      </c>
      <c r="Q1396" t="str">
        <f>_xlfn.XLOOKUP(B1396,Customers!$A:$A,Customers!$C:$C,"Not Found")</f>
        <v>East</v>
      </c>
      <c r="R1396" t="str">
        <f t="shared" si="128"/>
        <v>North</v>
      </c>
      <c r="S1396" t="str">
        <f t="shared" si="129"/>
        <v>Theft</v>
      </c>
      <c r="T1396" t="str">
        <f t="shared" si="130"/>
        <v>Within SLA</v>
      </c>
      <c r="U1396">
        <f t="shared" si="131"/>
        <v>0</v>
      </c>
    </row>
    <row r="1397" spans="1:21" x14ac:dyDescent="0.3">
      <c r="A1397" t="s">
        <v>3557</v>
      </c>
      <c r="B1397" t="s">
        <v>3558</v>
      </c>
      <c r="C1397" t="s">
        <v>3559</v>
      </c>
      <c r="D1397" t="s">
        <v>53</v>
      </c>
      <c r="E1397" t="s">
        <v>27</v>
      </c>
      <c r="F1397">
        <v>76897.37</v>
      </c>
      <c r="G1397" s="1">
        <v>45713</v>
      </c>
      <c r="H1397" s="1">
        <v>45734</v>
      </c>
      <c r="I1397" t="s">
        <v>47</v>
      </c>
      <c r="J1397">
        <v>21</v>
      </c>
      <c r="K1397">
        <v>15</v>
      </c>
      <c r="L1397" t="s">
        <v>404</v>
      </c>
      <c r="M1397" t="s">
        <v>55</v>
      </c>
      <c r="N1397" t="s">
        <v>88</v>
      </c>
      <c r="O1397">
        <f t="shared" si="126"/>
        <v>1</v>
      </c>
      <c r="P1397" t="str">
        <f t="shared" si="127"/>
        <v>Valid</v>
      </c>
      <c r="Q1397" t="str">
        <f>_xlfn.XLOOKUP(B1397,Customers!$A:$A,Customers!$C:$C,"Not Found")</f>
        <v>West</v>
      </c>
      <c r="R1397" t="str">
        <f t="shared" si="128"/>
        <v>West</v>
      </c>
      <c r="S1397" t="str">
        <f t="shared" si="129"/>
        <v>Hospitalization</v>
      </c>
      <c r="T1397" t="str">
        <f t="shared" si="130"/>
        <v>SLA Breach</v>
      </c>
      <c r="U1397">
        <f t="shared" si="131"/>
        <v>6</v>
      </c>
    </row>
    <row r="1398" spans="1:21" x14ac:dyDescent="0.3">
      <c r="A1398" t="s">
        <v>3560</v>
      </c>
      <c r="B1398" t="s">
        <v>2673</v>
      </c>
      <c r="C1398" t="s">
        <v>3561</v>
      </c>
      <c r="D1398" t="s">
        <v>53</v>
      </c>
      <c r="E1398" t="s">
        <v>74</v>
      </c>
      <c r="F1398">
        <v>139662.63</v>
      </c>
      <c r="G1398" s="1">
        <v>45842</v>
      </c>
      <c r="H1398" s="1">
        <v>45852</v>
      </c>
      <c r="I1398" t="s">
        <v>19</v>
      </c>
      <c r="J1398">
        <v>10</v>
      </c>
      <c r="K1398">
        <v>15</v>
      </c>
      <c r="L1398" t="s">
        <v>70</v>
      </c>
      <c r="M1398" t="s">
        <v>55</v>
      </c>
      <c r="N1398" t="s">
        <v>22</v>
      </c>
      <c r="O1398">
        <f t="shared" si="126"/>
        <v>1</v>
      </c>
      <c r="P1398" t="str">
        <f t="shared" si="127"/>
        <v>Valid</v>
      </c>
      <c r="Q1398" t="str">
        <f>_xlfn.XLOOKUP(B1398,Customers!$A:$A,Customers!$C:$C,"Not Found")</f>
        <v>South</v>
      </c>
      <c r="R1398" t="str">
        <f t="shared" si="128"/>
        <v>East</v>
      </c>
      <c r="S1398" t="str">
        <f t="shared" si="129"/>
        <v>Hospitalization</v>
      </c>
      <c r="T1398" t="str">
        <f t="shared" si="130"/>
        <v>Within SLA</v>
      </c>
      <c r="U1398">
        <f t="shared" si="131"/>
        <v>0</v>
      </c>
    </row>
    <row r="1399" spans="1:21" x14ac:dyDescent="0.3">
      <c r="A1399" t="s">
        <v>3562</v>
      </c>
      <c r="B1399" t="s">
        <v>2143</v>
      </c>
      <c r="C1399" t="s">
        <v>2144</v>
      </c>
      <c r="D1399" t="s">
        <v>102</v>
      </c>
      <c r="E1399" t="s">
        <v>27</v>
      </c>
      <c r="F1399">
        <v>50288.54</v>
      </c>
      <c r="G1399" s="1">
        <v>45735</v>
      </c>
      <c r="H1399" s="1">
        <v>45751</v>
      </c>
      <c r="I1399" t="s">
        <v>19</v>
      </c>
      <c r="J1399">
        <v>16</v>
      </c>
      <c r="K1399">
        <v>20</v>
      </c>
      <c r="L1399" t="s">
        <v>501</v>
      </c>
      <c r="M1399" t="s">
        <v>29</v>
      </c>
      <c r="N1399" t="s">
        <v>30</v>
      </c>
      <c r="O1399">
        <f t="shared" si="126"/>
        <v>1</v>
      </c>
      <c r="P1399" t="str">
        <f t="shared" si="127"/>
        <v>Valid</v>
      </c>
      <c r="Q1399" t="str">
        <f>_xlfn.XLOOKUP(B1399,Customers!$A:$A,Customers!$C:$C,"Not Found")</f>
        <v>South</v>
      </c>
      <c r="R1399" t="str">
        <f t="shared" si="128"/>
        <v>West</v>
      </c>
      <c r="S1399" t="str">
        <f t="shared" si="129"/>
        <v>Maturity</v>
      </c>
      <c r="T1399" t="str">
        <f t="shared" si="130"/>
        <v>Within SLA</v>
      </c>
      <c r="U1399">
        <f t="shared" si="131"/>
        <v>0</v>
      </c>
    </row>
    <row r="1400" spans="1:21" x14ac:dyDescent="0.3">
      <c r="A1400" t="s">
        <v>3563</v>
      </c>
      <c r="B1400" t="s">
        <v>458</v>
      </c>
      <c r="C1400" t="s">
        <v>3564</v>
      </c>
      <c r="D1400" t="s">
        <v>46</v>
      </c>
      <c r="E1400" t="s">
        <v>74</v>
      </c>
      <c r="F1400">
        <v>34380.28</v>
      </c>
      <c r="G1400" s="1">
        <v>45798</v>
      </c>
      <c r="H1400" s="1">
        <v>45808</v>
      </c>
      <c r="I1400" t="s">
        <v>19</v>
      </c>
      <c r="J1400">
        <v>10</v>
      </c>
      <c r="K1400">
        <v>10</v>
      </c>
      <c r="L1400" t="s">
        <v>541</v>
      </c>
      <c r="M1400" t="s">
        <v>21</v>
      </c>
      <c r="N1400" t="s">
        <v>30</v>
      </c>
      <c r="O1400">
        <f t="shared" si="126"/>
        <v>1</v>
      </c>
      <c r="P1400" t="str">
        <f t="shared" si="127"/>
        <v>Valid</v>
      </c>
      <c r="Q1400" t="str">
        <f>_xlfn.XLOOKUP(B1400,Customers!$A:$A,Customers!$C:$C,"Not Found")</f>
        <v>West</v>
      </c>
      <c r="R1400" t="str">
        <f t="shared" si="128"/>
        <v>East</v>
      </c>
      <c r="S1400" t="str">
        <f t="shared" si="129"/>
        <v>Theft</v>
      </c>
      <c r="T1400" t="str">
        <f t="shared" si="130"/>
        <v>Within SLA</v>
      </c>
      <c r="U1400">
        <f t="shared" si="131"/>
        <v>0</v>
      </c>
    </row>
    <row r="1401" spans="1:21" x14ac:dyDescent="0.3">
      <c r="A1401" t="s">
        <v>3565</v>
      </c>
      <c r="B1401" t="s">
        <v>3566</v>
      </c>
      <c r="C1401" t="s">
        <v>3567</v>
      </c>
      <c r="D1401" t="s">
        <v>34</v>
      </c>
      <c r="E1401" t="s">
        <v>27</v>
      </c>
      <c r="F1401">
        <v>1027813.1</v>
      </c>
      <c r="G1401" s="1">
        <v>45965</v>
      </c>
      <c r="H1401" s="1">
        <v>45980</v>
      </c>
      <c r="I1401" t="s">
        <v>19</v>
      </c>
      <c r="J1401">
        <v>15</v>
      </c>
      <c r="K1401">
        <v>20</v>
      </c>
      <c r="L1401" t="s">
        <v>813</v>
      </c>
      <c r="M1401" t="s">
        <v>29</v>
      </c>
      <c r="N1401" t="s">
        <v>30</v>
      </c>
      <c r="O1401">
        <f t="shared" si="126"/>
        <v>1</v>
      </c>
      <c r="P1401" t="str">
        <f t="shared" si="127"/>
        <v>Valid</v>
      </c>
      <c r="Q1401" t="str">
        <f>_xlfn.XLOOKUP(B1401,Customers!$A:$A,Customers!$C:$C,"Not Found")</f>
        <v>East</v>
      </c>
      <c r="R1401" t="str">
        <f t="shared" si="128"/>
        <v>West</v>
      </c>
      <c r="S1401" t="str">
        <f t="shared" si="129"/>
        <v>Death Benefit</v>
      </c>
      <c r="T1401" t="str">
        <f t="shared" si="130"/>
        <v>Within SLA</v>
      </c>
      <c r="U1401">
        <f t="shared" si="131"/>
        <v>0</v>
      </c>
    </row>
    <row r="1402" spans="1:21" x14ac:dyDescent="0.3">
      <c r="A1402" t="s">
        <v>3568</v>
      </c>
      <c r="B1402" t="s">
        <v>2852</v>
      </c>
      <c r="C1402" t="s">
        <v>2853</v>
      </c>
      <c r="D1402" t="s">
        <v>116</v>
      </c>
      <c r="E1402" t="s">
        <v>39</v>
      </c>
      <c r="F1402">
        <v>12016.13</v>
      </c>
      <c r="G1402" s="1">
        <v>45990</v>
      </c>
      <c r="I1402" t="s">
        <v>64</v>
      </c>
      <c r="J1402">
        <v>17</v>
      </c>
      <c r="K1402">
        <v>7</v>
      </c>
      <c r="L1402" t="s">
        <v>163</v>
      </c>
      <c r="M1402" t="s">
        <v>94</v>
      </c>
      <c r="N1402" t="s">
        <v>42</v>
      </c>
      <c r="O1402">
        <f t="shared" si="126"/>
        <v>1</v>
      </c>
      <c r="P1402" t="str">
        <f t="shared" si="127"/>
        <v>Valid</v>
      </c>
      <c r="Q1402" t="str">
        <f>_xlfn.XLOOKUP(B1402,Customers!$A:$A,Customers!$C:$C,"Not Found")</f>
        <v>West</v>
      </c>
      <c r="R1402" t="str">
        <f t="shared" si="128"/>
        <v>North</v>
      </c>
      <c r="S1402" t="str">
        <f t="shared" si="129"/>
        <v>Medical Emergency</v>
      </c>
      <c r="T1402" t="str">
        <f t="shared" si="130"/>
        <v>SLA Breach</v>
      </c>
      <c r="U1402">
        <f t="shared" si="131"/>
        <v>10</v>
      </c>
    </row>
    <row r="1403" spans="1:21" x14ac:dyDescent="0.3">
      <c r="A1403" t="s">
        <v>3569</v>
      </c>
      <c r="B1403" t="s">
        <v>2002</v>
      </c>
      <c r="C1403" t="s">
        <v>2003</v>
      </c>
      <c r="D1403" t="s">
        <v>102</v>
      </c>
      <c r="E1403" t="s">
        <v>39</v>
      </c>
      <c r="F1403">
        <v>237929.76</v>
      </c>
      <c r="G1403" s="1">
        <v>45792</v>
      </c>
      <c r="H1403" s="1">
        <v>45810</v>
      </c>
      <c r="I1403" t="s">
        <v>19</v>
      </c>
      <c r="J1403">
        <v>18</v>
      </c>
      <c r="K1403">
        <v>20</v>
      </c>
      <c r="L1403" t="s">
        <v>54</v>
      </c>
      <c r="M1403" t="s">
        <v>29</v>
      </c>
      <c r="N1403" t="s">
        <v>30</v>
      </c>
      <c r="O1403">
        <f t="shared" si="126"/>
        <v>1</v>
      </c>
      <c r="P1403" t="str">
        <f t="shared" si="127"/>
        <v>Valid</v>
      </c>
      <c r="Q1403" t="str">
        <f>_xlfn.XLOOKUP(B1403,Customers!$A:$A,Customers!$C:$C,"Not Found")</f>
        <v>East</v>
      </c>
      <c r="R1403" t="str">
        <f t="shared" si="128"/>
        <v>North</v>
      </c>
      <c r="S1403" t="str">
        <f t="shared" si="129"/>
        <v>Maturity</v>
      </c>
      <c r="T1403" t="str">
        <f t="shared" si="130"/>
        <v>Within SLA</v>
      </c>
      <c r="U1403">
        <f t="shared" si="131"/>
        <v>0</v>
      </c>
    </row>
    <row r="1404" spans="1:21" x14ac:dyDescent="0.3">
      <c r="A1404" t="s">
        <v>3570</v>
      </c>
      <c r="B1404" t="s">
        <v>2476</v>
      </c>
      <c r="C1404" t="s">
        <v>2477</v>
      </c>
      <c r="D1404" t="s">
        <v>69</v>
      </c>
      <c r="E1404" t="s">
        <v>18</v>
      </c>
      <c r="F1404">
        <v>163793.21</v>
      </c>
      <c r="G1404" s="1">
        <v>45764</v>
      </c>
      <c r="H1404" s="1">
        <v>45777</v>
      </c>
      <c r="I1404" t="s">
        <v>19</v>
      </c>
      <c r="J1404">
        <v>13</v>
      </c>
      <c r="K1404">
        <v>12</v>
      </c>
      <c r="L1404" t="s">
        <v>331</v>
      </c>
      <c r="M1404" t="s">
        <v>49</v>
      </c>
      <c r="N1404" t="s">
        <v>42</v>
      </c>
      <c r="O1404">
        <f t="shared" si="126"/>
        <v>1</v>
      </c>
      <c r="P1404" t="str">
        <f t="shared" si="127"/>
        <v>Valid</v>
      </c>
      <c r="Q1404" t="str">
        <f>_xlfn.XLOOKUP(B1404,Customers!$A:$A,Customers!$C:$C,"Not Found")</f>
        <v>North</v>
      </c>
      <c r="R1404" t="str">
        <f t="shared" si="128"/>
        <v>South</v>
      </c>
      <c r="S1404" t="str">
        <f t="shared" si="129"/>
        <v>Property Damage</v>
      </c>
      <c r="T1404" t="str">
        <f t="shared" si="130"/>
        <v>SLA Breach</v>
      </c>
      <c r="U1404">
        <f t="shared" si="131"/>
        <v>1</v>
      </c>
    </row>
    <row r="1405" spans="1:21" x14ac:dyDescent="0.3">
      <c r="A1405" t="s">
        <v>3571</v>
      </c>
      <c r="B1405" t="s">
        <v>3572</v>
      </c>
      <c r="C1405" t="s">
        <v>3573</v>
      </c>
      <c r="D1405" t="s">
        <v>111</v>
      </c>
      <c r="E1405" t="s">
        <v>18</v>
      </c>
      <c r="F1405">
        <v>106795.66</v>
      </c>
      <c r="G1405" s="1">
        <v>45727</v>
      </c>
      <c r="I1405" t="s">
        <v>64</v>
      </c>
      <c r="J1405">
        <v>18</v>
      </c>
      <c r="K1405">
        <v>12</v>
      </c>
      <c r="L1405" t="s">
        <v>166</v>
      </c>
      <c r="M1405" t="s">
        <v>49</v>
      </c>
      <c r="N1405" t="s">
        <v>42</v>
      </c>
      <c r="O1405">
        <f t="shared" si="126"/>
        <v>1</v>
      </c>
      <c r="P1405" t="str">
        <f t="shared" si="127"/>
        <v>Valid</v>
      </c>
      <c r="Q1405" t="str">
        <f>_xlfn.XLOOKUP(B1405,Customers!$A:$A,Customers!$C:$C,"Not Found")</f>
        <v>Central</v>
      </c>
      <c r="R1405" t="str">
        <f t="shared" si="128"/>
        <v>South</v>
      </c>
      <c r="S1405" t="str">
        <f t="shared" si="129"/>
        <v>Fire</v>
      </c>
      <c r="T1405" t="str">
        <f t="shared" si="130"/>
        <v>SLA Breach</v>
      </c>
      <c r="U1405">
        <f t="shared" si="131"/>
        <v>6</v>
      </c>
    </row>
    <row r="1406" spans="1:21" x14ac:dyDescent="0.3">
      <c r="A1406" t="s">
        <v>3574</v>
      </c>
      <c r="B1406" t="s">
        <v>3051</v>
      </c>
      <c r="C1406" t="s">
        <v>3052</v>
      </c>
      <c r="D1406" t="s">
        <v>116</v>
      </c>
      <c r="E1406" t="s">
        <v>27</v>
      </c>
      <c r="F1406">
        <v>17266.78</v>
      </c>
      <c r="G1406" s="1">
        <v>45727</v>
      </c>
      <c r="H1406" s="1">
        <v>45729</v>
      </c>
      <c r="I1406" t="s">
        <v>19</v>
      </c>
      <c r="J1406">
        <v>2</v>
      </c>
      <c r="K1406">
        <v>7</v>
      </c>
      <c r="L1406" t="s">
        <v>107</v>
      </c>
      <c r="M1406" t="s">
        <v>94</v>
      </c>
      <c r="N1406" t="s">
        <v>22</v>
      </c>
      <c r="O1406">
        <f t="shared" si="126"/>
        <v>1</v>
      </c>
      <c r="P1406" t="str">
        <f t="shared" si="127"/>
        <v>Valid</v>
      </c>
      <c r="Q1406" t="str">
        <f>_xlfn.XLOOKUP(B1406,Customers!$A:$A,Customers!$C:$C,"Not Found")</f>
        <v>East</v>
      </c>
      <c r="R1406" t="str">
        <f t="shared" si="128"/>
        <v>West</v>
      </c>
      <c r="S1406" t="str">
        <f t="shared" si="129"/>
        <v>Medical Emergency</v>
      </c>
      <c r="T1406" t="str">
        <f t="shared" si="130"/>
        <v>Within SLA</v>
      </c>
      <c r="U1406">
        <f t="shared" si="131"/>
        <v>0</v>
      </c>
    </row>
    <row r="1407" spans="1:21" x14ac:dyDescent="0.3">
      <c r="A1407" t="s">
        <v>3575</v>
      </c>
      <c r="B1407" t="s">
        <v>2079</v>
      </c>
      <c r="C1407" t="s">
        <v>3576</v>
      </c>
      <c r="D1407" t="s">
        <v>34</v>
      </c>
      <c r="E1407" t="s">
        <v>27</v>
      </c>
      <c r="F1407">
        <v>400655.79</v>
      </c>
      <c r="G1407" s="1">
        <v>45833</v>
      </c>
      <c r="H1407" s="1">
        <v>45858</v>
      </c>
      <c r="I1407" t="s">
        <v>19</v>
      </c>
      <c r="J1407">
        <v>25</v>
      </c>
      <c r="K1407">
        <v>20</v>
      </c>
      <c r="L1407" t="s">
        <v>204</v>
      </c>
      <c r="M1407" t="s">
        <v>29</v>
      </c>
      <c r="N1407" t="s">
        <v>42</v>
      </c>
      <c r="O1407">
        <f t="shared" si="126"/>
        <v>1</v>
      </c>
      <c r="P1407" t="str">
        <f t="shared" si="127"/>
        <v>Valid</v>
      </c>
      <c r="Q1407" t="str">
        <f>_xlfn.XLOOKUP(B1407,Customers!$A:$A,Customers!$C:$C,"Not Found")</f>
        <v>West</v>
      </c>
      <c r="R1407" t="str">
        <f t="shared" si="128"/>
        <v>West</v>
      </c>
      <c r="S1407" t="str">
        <f t="shared" si="129"/>
        <v>Death Benefit</v>
      </c>
      <c r="T1407" t="str">
        <f t="shared" si="130"/>
        <v>SLA Breach</v>
      </c>
      <c r="U1407">
        <f t="shared" si="131"/>
        <v>5</v>
      </c>
    </row>
    <row r="1408" spans="1:21" x14ac:dyDescent="0.3">
      <c r="A1408" t="s">
        <v>3577</v>
      </c>
      <c r="B1408" t="s">
        <v>3578</v>
      </c>
      <c r="C1408" t="s">
        <v>3579</v>
      </c>
      <c r="D1408" t="s">
        <v>59</v>
      </c>
      <c r="E1408" t="s">
        <v>18</v>
      </c>
      <c r="F1408">
        <v>146342.14000000001</v>
      </c>
      <c r="G1408" s="1">
        <v>45980</v>
      </c>
      <c r="H1408" s="1">
        <v>46000</v>
      </c>
      <c r="I1408" t="s">
        <v>19</v>
      </c>
      <c r="J1408">
        <v>20</v>
      </c>
      <c r="K1408">
        <v>15</v>
      </c>
      <c r="L1408" t="s">
        <v>331</v>
      </c>
      <c r="M1408" t="s">
        <v>55</v>
      </c>
      <c r="N1408" t="s">
        <v>42</v>
      </c>
      <c r="O1408">
        <f t="shared" si="126"/>
        <v>1</v>
      </c>
      <c r="P1408" t="str">
        <f t="shared" si="127"/>
        <v>Valid</v>
      </c>
      <c r="Q1408" t="str">
        <f>_xlfn.XLOOKUP(B1408,Customers!$A:$A,Customers!$C:$C,"Not Found")</f>
        <v>West</v>
      </c>
      <c r="R1408" t="str">
        <f t="shared" si="128"/>
        <v>South</v>
      </c>
      <c r="S1408" t="str">
        <f t="shared" si="129"/>
        <v>Critical Illness</v>
      </c>
      <c r="T1408" t="str">
        <f t="shared" si="130"/>
        <v>SLA Breach</v>
      </c>
      <c r="U1408">
        <f t="shared" si="131"/>
        <v>5</v>
      </c>
    </row>
    <row r="1409" spans="1:21" x14ac:dyDescent="0.3">
      <c r="A1409" t="s">
        <v>3580</v>
      </c>
      <c r="B1409" t="s">
        <v>2372</v>
      </c>
      <c r="C1409" t="s">
        <v>2373</v>
      </c>
      <c r="D1409" t="s">
        <v>17</v>
      </c>
      <c r="E1409" t="s">
        <v>74</v>
      </c>
      <c r="F1409">
        <v>44095.57</v>
      </c>
      <c r="G1409" s="1">
        <v>45942</v>
      </c>
      <c r="H1409" s="1">
        <v>45953</v>
      </c>
      <c r="I1409" t="s">
        <v>47</v>
      </c>
      <c r="J1409">
        <v>11</v>
      </c>
      <c r="K1409">
        <v>10</v>
      </c>
      <c r="L1409" t="s">
        <v>606</v>
      </c>
      <c r="M1409" t="s">
        <v>21</v>
      </c>
      <c r="N1409" t="s">
        <v>30</v>
      </c>
      <c r="O1409">
        <f t="shared" si="126"/>
        <v>1</v>
      </c>
      <c r="P1409" t="str">
        <f t="shared" si="127"/>
        <v>Valid</v>
      </c>
      <c r="Q1409" t="str">
        <f>_xlfn.XLOOKUP(B1409,Customers!$A:$A,Customers!$C:$C,"Not Found")</f>
        <v>North</v>
      </c>
      <c r="R1409" t="str">
        <f t="shared" si="128"/>
        <v>East</v>
      </c>
      <c r="S1409" t="str">
        <f t="shared" si="129"/>
        <v>Accident</v>
      </c>
      <c r="T1409" t="str">
        <f t="shared" si="130"/>
        <v>SLA Breach</v>
      </c>
      <c r="U1409">
        <f t="shared" si="131"/>
        <v>1</v>
      </c>
    </row>
    <row r="1410" spans="1:21" x14ac:dyDescent="0.3">
      <c r="A1410" t="s">
        <v>3581</v>
      </c>
      <c r="B1410" t="s">
        <v>1390</v>
      </c>
      <c r="C1410" t="s">
        <v>1391</v>
      </c>
      <c r="D1410" t="s">
        <v>116</v>
      </c>
      <c r="E1410" t="s">
        <v>18</v>
      </c>
      <c r="F1410">
        <v>39095.47</v>
      </c>
      <c r="G1410" s="1">
        <v>45754</v>
      </c>
      <c r="I1410" t="s">
        <v>40</v>
      </c>
      <c r="J1410">
        <v>8</v>
      </c>
      <c r="K1410">
        <v>7</v>
      </c>
      <c r="L1410" t="s">
        <v>103</v>
      </c>
      <c r="M1410" t="s">
        <v>94</v>
      </c>
      <c r="N1410" t="s">
        <v>30</v>
      </c>
      <c r="O1410">
        <f t="shared" ref="O1410:O1473" si="132">COUNTIF($A:$A,A1410)</f>
        <v>1</v>
      </c>
      <c r="P1410" t="str">
        <f t="shared" ref="P1410:P1473" si="133">IF(F1410="","Missing Amount","Valid")</f>
        <v>Valid</v>
      </c>
      <c r="Q1410" t="str">
        <f>_xlfn.XLOOKUP(B1410,Customers!$A:$A,Customers!$C:$C,"Not Found")</f>
        <v>West</v>
      </c>
      <c r="R1410" t="str">
        <f t="shared" ref="R1410:R1473" si="134">IF(E1410="",Q1410,E1410)</f>
        <v>South</v>
      </c>
      <c r="S1410" t="str">
        <f t="shared" ref="S1410:S1473" si="135">IF(D1410="Hospitalisation","Hospitalization",IF(D1410="Medical Emerg.","Medical Emergency",IF(D1410="Property dmg","Property Damage",IF(D1410="Vehicle dmg","Vehicle Damage",D1410))))</f>
        <v>Medical Emergency</v>
      </c>
      <c r="T1410" t="str">
        <f t="shared" ref="T1410:T1473" si="136">IF(J1410&gt;K1410,"SLA Breach","Within SLA")</f>
        <v>SLA Breach</v>
      </c>
      <c r="U1410">
        <f t="shared" ref="U1410:U1473" si="137">IF(J1410&gt;K1410,J1410-K1410,0)</f>
        <v>1</v>
      </c>
    </row>
    <row r="1411" spans="1:21" x14ac:dyDescent="0.3">
      <c r="A1411" t="s">
        <v>3582</v>
      </c>
      <c r="B1411" t="s">
        <v>37</v>
      </c>
      <c r="C1411" t="s">
        <v>38</v>
      </c>
      <c r="D1411" t="s">
        <v>26</v>
      </c>
      <c r="E1411" t="s">
        <v>74</v>
      </c>
      <c r="F1411">
        <v>524944.67000000004</v>
      </c>
      <c r="G1411" s="1">
        <v>45936</v>
      </c>
      <c r="H1411" s="1">
        <v>45959</v>
      </c>
      <c r="I1411" t="s">
        <v>19</v>
      </c>
      <c r="J1411">
        <v>23</v>
      </c>
      <c r="K1411">
        <v>20</v>
      </c>
      <c r="L1411" t="s">
        <v>349</v>
      </c>
      <c r="M1411" t="s">
        <v>29</v>
      </c>
      <c r="N1411" t="s">
        <v>42</v>
      </c>
      <c r="O1411">
        <f t="shared" si="132"/>
        <v>1</v>
      </c>
      <c r="P1411" t="str">
        <f t="shared" si="133"/>
        <v>Valid</v>
      </c>
      <c r="Q1411" t="str">
        <f>_xlfn.XLOOKUP(B1411,Customers!$A:$A,Customers!$C:$C,"Not Found")</f>
        <v>North</v>
      </c>
      <c r="R1411" t="str">
        <f t="shared" si="134"/>
        <v>East</v>
      </c>
      <c r="S1411" t="str">
        <f t="shared" si="135"/>
        <v>Disability</v>
      </c>
      <c r="T1411" t="str">
        <f t="shared" si="136"/>
        <v>SLA Breach</v>
      </c>
      <c r="U1411">
        <f t="shared" si="137"/>
        <v>3</v>
      </c>
    </row>
    <row r="1412" spans="1:21" x14ac:dyDescent="0.3">
      <c r="A1412" t="s">
        <v>3583</v>
      </c>
      <c r="B1412" t="s">
        <v>1532</v>
      </c>
      <c r="C1412" t="s">
        <v>3584</v>
      </c>
      <c r="D1412" t="s">
        <v>26</v>
      </c>
      <c r="E1412" t="s">
        <v>173</v>
      </c>
      <c r="F1412">
        <v>605517.38</v>
      </c>
      <c r="G1412" s="1">
        <v>45815</v>
      </c>
      <c r="I1412" t="s">
        <v>64</v>
      </c>
      <c r="J1412">
        <v>33</v>
      </c>
      <c r="K1412">
        <v>20</v>
      </c>
      <c r="L1412" t="s">
        <v>590</v>
      </c>
      <c r="M1412" t="s">
        <v>29</v>
      </c>
      <c r="N1412" t="s">
        <v>42</v>
      </c>
      <c r="O1412">
        <f t="shared" si="132"/>
        <v>1</v>
      </c>
      <c r="P1412" t="str">
        <f t="shared" si="133"/>
        <v>Valid</v>
      </c>
      <c r="Q1412" t="str">
        <f>_xlfn.XLOOKUP(B1412,Customers!$A:$A,Customers!$C:$C,"Not Found")</f>
        <v>East</v>
      </c>
      <c r="R1412" t="str">
        <f t="shared" si="134"/>
        <v>Central</v>
      </c>
      <c r="S1412" t="str">
        <f t="shared" si="135"/>
        <v>Disability</v>
      </c>
      <c r="T1412" t="str">
        <f t="shared" si="136"/>
        <v>SLA Breach</v>
      </c>
      <c r="U1412">
        <f t="shared" si="137"/>
        <v>13</v>
      </c>
    </row>
    <row r="1413" spans="1:21" x14ac:dyDescent="0.3">
      <c r="A1413" t="s">
        <v>3585</v>
      </c>
      <c r="B1413" t="s">
        <v>3586</v>
      </c>
      <c r="C1413" t="s">
        <v>3587</v>
      </c>
      <c r="D1413" t="s">
        <v>53</v>
      </c>
      <c r="E1413" t="s">
        <v>18</v>
      </c>
      <c r="F1413">
        <v>108114.98</v>
      </c>
      <c r="G1413" s="1">
        <v>45879</v>
      </c>
      <c r="H1413" s="1">
        <v>45900</v>
      </c>
      <c r="I1413" t="s">
        <v>19</v>
      </c>
      <c r="J1413">
        <v>21</v>
      </c>
      <c r="K1413">
        <v>15</v>
      </c>
      <c r="L1413" t="s">
        <v>150</v>
      </c>
      <c r="M1413" t="s">
        <v>55</v>
      </c>
      <c r="N1413" t="s">
        <v>88</v>
      </c>
      <c r="O1413">
        <f t="shared" si="132"/>
        <v>1</v>
      </c>
      <c r="P1413" t="str">
        <f t="shared" si="133"/>
        <v>Valid</v>
      </c>
      <c r="Q1413" t="str">
        <f>_xlfn.XLOOKUP(B1413,Customers!$A:$A,Customers!$C:$C,"Not Found")</f>
        <v>Central</v>
      </c>
      <c r="R1413" t="str">
        <f t="shared" si="134"/>
        <v>South</v>
      </c>
      <c r="S1413" t="str">
        <f t="shared" si="135"/>
        <v>Hospitalization</v>
      </c>
      <c r="T1413" t="str">
        <f t="shared" si="136"/>
        <v>SLA Breach</v>
      </c>
      <c r="U1413">
        <f t="shared" si="137"/>
        <v>6</v>
      </c>
    </row>
    <row r="1414" spans="1:21" x14ac:dyDescent="0.3">
      <c r="A1414" t="s">
        <v>3588</v>
      </c>
      <c r="B1414" t="s">
        <v>2372</v>
      </c>
      <c r="C1414" t="s">
        <v>3589</v>
      </c>
      <c r="D1414" t="s">
        <v>216</v>
      </c>
      <c r="E1414" t="s">
        <v>27</v>
      </c>
      <c r="F1414">
        <v>258218.57</v>
      </c>
      <c r="G1414" s="1">
        <v>45743</v>
      </c>
      <c r="H1414" s="1">
        <v>45750</v>
      </c>
      <c r="I1414" t="s">
        <v>19</v>
      </c>
      <c r="J1414">
        <v>7</v>
      </c>
      <c r="K1414">
        <v>15</v>
      </c>
      <c r="L1414" t="s">
        <v>65</v>
      </c>
      <c r="M1414" t="s">
        <v>55</v>
      </c>
      <c r="N1414" t="s">
        <v>30</v>
      </c>
      <c r="O1414">
        <f t="shared" si="132"/>
        <v>1</v>
      </c>
      <c r="P1414" t="str">
        <f t="shared" si="133"/>
        <v>Valid</v>
      </c>
      <c r="Q1414" t="str">
        <f>_xlfn.XLOOKUP(B1414,Customers!$A:$A,Customers!$C:$C,"Not Found")</f>
        <v>North</v>
      </c>
      <c r="R1414" t="str">
        <f t="shared" si="134"/>
        <v>West</v>
      </c>
      <c r="S1414" t="str">
        <f t="shared" si="135"/>
        <v>Outpatient</v>
      </c>
      <c r="T1414" t="str">
        <f t="shared" si="136"/>
        <v>Within SLA</v>
      </c>
      <c r="U1414">
        <f t="shared" si="137"/>
        <v>0</v>
      </c>
    </row>
    <row r="1415" spans="1:21" x14ac:dyDescent="0.3">
      <c r="A1415" t="s">
        <v>3590</v>
      </c>
      <c r="B1415" t="s">
        <v>1309</v>
      </c>
      <c r="C1415" t="s">
        <v>3591</v>
      </c>
      <c r="D1415" t="s">
        <v>182</v>
      </c>
      <c r="E1415" t="s">
        <v>39</v>
      </c>
      <c r="F1415">
        <v>30937.16</v>
      </c>
      <c r="G1415" s="1">
        <v>45929</v>
      </c>
      <c r="H1415" s="1">
        <v>45932</v>
      </c>
      <c r="I1415" t="s">
        <v>19</v>
      </c>
      <c r="J1415">
        <v>3</v>
      </c>
      <c r="K1415">
        <v>7</v>
      </c>
      <c r="L1415" t="s">
        <v>140</v>
      </c>
      <c r="M1415" t="s">
        <v>94</v>
      </c>
      <c r="N1415" t="s">
        <v>30</v>
      </c>
      <c r="O1415">
        <f t="shared" si="132"/>
        <v>1</v>
      </c>
      <c r="P1415" t="str">
        <f t="shared" si="133"/>
        <v>Valid</v>
      </c>
      <c r="Q1415" t="str">
        <f>_xlfn.XLOOKUP(B1415,Customers!$A:$A,Customers!$C:$C,"Not Found")</f>
        <v>East</v>
      </c>
      <c r="R1415" t="str">
        <f t="shared" si="134"/>
        <v>North</v>
      </c>
      <c r="S1415" t="str">
        <f t="shared" si="135"/>
        <v>Trip Cancellation</v>
      </c>
      <c r="T1415" t="str">
        <f t="shared" si="136"/>
        <v>Within SLA</v>
      </c>
      <c r="U1415">
        <f t="shared" si="137"/>
        <v>0</v>
      </c>
    </row>
    <row r="1416" spans="1:21" x14ac:dyDescent="0.3">
      <c r="A1416" t="s">
        <v>3592</v>
      </c>
      <c r="B1416" t="s">
        <v>2242</v>
      </c>
      <c r="C1416" t="s">
        <v>2243</v>
      </c>
      <c r="D1416" t="s">
        <v>59</v>
      </c>
      <c r="E1416" t="s">
        <v>18</v>
      </c>
      <c r="F1416">
        <v>44866.11</v>
      </c>
      <c r="G1416" s="1">
        <v>45813</v>
      </c>
      <c r="H1416" s="1">
        <v>45828</v>
      </c>
      <c r="I1416" t="s">
        <v>19</v>
      </c>
      <c r="J1416">
        <v>15</v>
      </c>
      <c r="K1416">
        <v>15</v>
      </c>
      <c r="L1416" t="s">
        <v>1047</v>
      </c>
      <c r="M1416" t="s">
        <v>55</v>
      </c>
      <c r="N1416" t="s">
        <v>30</v>
      </c>
      <c r="O1416">
        <f t="shared" si="132"/>
        <v>1</v>
      </c>
      <c r="P1416" t="str">
        <f t="shared" si="133"/>
        <v>Valid</v>
      </c>
      <c r="Q1416" t="str">
        <f>_xlfn.XLOOKUP(B1416,Customers!$A:$A,Customers!$C:$C,"Not Found")</f>
        <v>West</v>
      </c>
      <c r="R1416" t="str">
        <f t="shared" si="134"/>
        <v>South</v>
      </c>
      <c r="S1416" t="str">
        <f t="shared" si="135"/>
        <v>Critical Illness</v>
      </c>
      <c r="T1416" t="str">
        <f t="shared" si="136"/>
        <v>Within SLA</v>
      </c>
      <c r="U1416">
        <f t="shared" si="137"/>
        <v>0</v>
      </c>
    </row>
    <row r="1417" spans="1:21" x14ac:dyDescent="0.3">
      <c r="A1417" t="s">
        <v>3593</v>
      </c>
      <c r="B1417" t="s">
        <v>3594</v>
      </c>
      <c r="C1417" t="s">
        <v>3595</v>
      </c>
      <c r="D1417" t="s">
        <v>53</v>
      </c>
      <c r="E1417" t="s">
        <v>27</v>
      </c>
      <c r="F1417">
        <v>73746.789999999994</v>
      </c>
      <c r="G1417" s="1">
        <v>45918</v>
      </c>
      <c r="H1417" s="1">
        <v>45926</v>
      </c>
      <c r="I1417" t="s">
        <v>19</v>
      </c>
      <c r="J1417">
        <v>8</v>
      </c>
      <c r="K1417">
        <v>15</v>
      </c>
      <c r="L1417" t="s">
        <v>813</v>
      </c>
      <c r="M1417" t="s">
        <v>55</v>
      </c>
      <c r="N1417" t="s">
        <v>30</v>
      </c>
      <c r="O1417">
        <f t="shared" si="132"/>
        <v>1</v>
      </c>
      <c r="P1417" t="str">
        <f t="shared" si="133"/>
        <v>Valid</v>
      </c>
      <c r="Q1417" t="str">
        <f>_xlfn.XLOOKUP(B1417,Customers!$A:$A,Customers!$C:$C,"Not Found")</f>
        <v>North</v>
      </c>
      <c r="R1417" t="str">
        <f t="shared" si="134"/>
        <v>West</v>
      </c>
      <c r="S1417" t="str">
        <f t="shared" si="135"/>
        <v>Hospitalization</v>
      </c>
      <c r="T1417" t="str">
        <f t="shared" si="136"/>
        <v>Within SLA</v>
      </c>
      <c r="U1417">
        <f t="shared" si="137"/>
        <v>0</v>
      </c>
    </row>
    <row r="1418" spans="1:21" x14ac:dyDescent="0.3">
      <c r="A1418" t="s">
        <v>3596</v>
      </c>
      <c r="B1418" t="s">
        <v>3597</v>
      </c>
      <c r="C1418" t="s">
        <v>3598</v>
      </c>
      <c r="D1418" t="s">
        <v>59</v>
      </c>
      <c r="E1418" t="s">
        <v>27</v>
      </c>
      <c r="F1418">
        <v>186884.78</v>
      </c>
      <c r="G1418" s="1">
        <v>45740</v>
      </c>
      <c r="H1418" s="1">
        <v>45747</v>
      </c>
      <c r="I1418" t="s">
        <v>19</v>
      </c>
      <c r="J1418">
        <v>7</v>
      </c>
      <c r="K1418">
        <v>15</v>
      </c>
      <c r="L1418" t="s">
        <v>98</v>
      </c>
      <c r="M1418" t="s">
        <v>55</v>
      </c>
      <c r="N1418" t="s">
        <v>30</v>
      </c>
      <c r="O1418">
        <f t="shared" si="132"/>
        <v>1</v>
      </c>
      <c r="P1418" t="str">
        <f t="shared" si="133"/>
        <v>Valid</v>
      </c>
      <c r="Q1418" t="str">
        <f>_xlfn.XLOOKUP(B1418,Customers!$A:$A,Customers!$C:$C,"Not Found")</f>
        <v>South</v>
      </c>
      <c r="R1418" t="str">
        <f t="shared" si="134"/>
        <v>West</v>
      </c>
      <c r="S1418" t="str">
        <f t="shared" si="135"/>
        <v>Critical Illness</v>
      </c>
      <c r="T1418" t="str">
        <f t="shared" si="136"/>
        <v>Within SLA</v>
      </c>
      <c r="U1418">
        <f t="shared" si="137"/>
        <v>0</v>
      </c>
    </row>
    <row r="1419" spans="1:21" x14ac:dyDescent="0.3">
      <c r="A1419" t="s">
        <v>3599</v>
      </c>
      <c r="B1419" t="s">
        <v>3398</v>
      </c>
      <c r="C1419" t="s">
        <v>3399</v>
      </c>
      <c r="D1419" t="s">
        <v>59</v>
      </c>
      <c r="E1419" t="s">
        <v>74</v>
      </c>
      <c r="F1419">
        <v>47556.45</v>
      </c>
      <c r="G1419" s="1">
        <v>45979</v>
      </c>
      <c r="H1419" s="1">
        <v>45998</v>
      </c>
      <c r="I1419" t="s">
        <v>19</v>
      </c>
      <c r="J1419">
        <v>19</v>
      </c>
      <c r="K1419">
        <v>15</v>
      </c>
      <c r="L1419" t="s">
        <v>373</v>
      </c>
      <c r="M1419" t="s">
        <v>55</v>
      </c>
      <c r="N1419" t="s">
        <v>30</v>
      </c>
      <c r="O1419">
        <f t="shared" si="132"/>
        <v>1</v>
      </c>
      <c r="P1419" t="str">
        <f t="shared" si="133"/>
        <v>Valid</v>
      </c>
      <c r="Q1419" t="str">
        <f>_xlfn.XLOOKUP(B1419,Customers!$A:$A,Customers!$C:$C,"Not Found")</f>
        <v>East</v>
      </c>
      <c r="R1419" t="str">
        <f t="shared" si="134"/>
        <v>East</v>
      </c>
      <c r="S1419" t="str">
        <f t="shared" si="135"/>
        <v>Critical Illness</v>
      </c>
      <c r="T1419" t="str">
        <f t="shared" si="136"/>
        <v>SLA Breach</v>
      </c>
      <c r="U1419">
        <f t="shared" si="137"/>
        <v>4</v>
      </c>
    </row>
    <row r="1420" spans="1:21" x14ac:dyDescent="0.3">
      <c r="A1420" t="s">
        <v>3600</v>
      </c>
      <c r="B1420" t="s">
        <v>1955</v>
      </c>
      <c r="C1420" t="s">
        <v>3601</v>
      </c>
      <c r="D1420" t="s">
        <v>216</v>
      </c>
      <c r="E1420" t="s">
        <v>173</v>
      </c>
      <c r="F1420">
        <v>19794.52</v>
      </c>
      <c r="G1420" s="1">
        <v>45798</v>
      </c>
      <c r="H1420" s="1">
        <v>45809</v>
      </c>
      <c r="I1420" t="s">
        <v>19</v>
      </c>
      <c r="J1420">
        <v>11</v>
      </c>
      <c r="K1420">
        <v>15</v>
      </c>
      <c r="L1420" t="s">
        <v>630</v>
      </c>
      <c r="M1420" t="s">
        <v>55</v>
      </c>
      <c r="N1420" t="s">
        <v>30</v>
      </c>
      <c r="O1420">
        <f t="shared" si="132"/>
        <v>1</v>
      </c>
      <c r="P1420" t="str">
        <f t="shared" si="133"/>
        <v>Valid</v>
      </c>
      <c r="Q1420" t="str">
        <f>_xlfn.XLOOKUP(B1420,Customers!$A:$A,Customers!$C:$C,"Not Found")</f>
        <v>Central</v>
      </c>
      <c r="R1420" t="str">
        <f t="shared" si="134"/>
        <v>Central</v>
      </c>
      <c r="S1420" t="str">
        <f t="shared" si="135"/>
        <v>Outpatient</v>
      </c>
      <c r="T1420" t="str">
        <f t="shared" si="136"/>
        <v>Within SLA</v>
      </c>
      <c r="U1420">
        <f t="shared" si="137"/>
        <v>0</v>
      </c>
    </row>
    <row r="1421" spans="1:21" x14ac:dyDescent="0.3">
      <c r="A1421" t="s">
        <v>3602</v>
      </c>
      <c r="B1421" t="s">
        <v>3603</v>
      </c>
      <c r="C1421" t="s">
        <v>3604</v>
      </c>
      <c r="D1421" t="s">
        <v>154</v>
      </c>
      <c r="E1421" t="s">
        <v>27</v>
      </c>
      <c r="F1421">
        <v>87638.36</v>
      </c>
      <c r="G1421" s="1">
        <v>45877</v>
      </c>
      <c r="I1421" t="s">
        <v>40</v>
      </c>
      <c r="J1421">
        <v>1</v>
      </c>
      <c r="K1421">
        <v>10</v>
      </c>
      <c r="L1421" t="s">
        <v>208</v>
      </c>
      <c r="M1421" t="s">
        <v>21</v>
      </c>
      <c r="N1421" t="s">
        <v>30</v>
      </c>
      <c r="O1421">
        <f t="shared" si="132"/>
        <v>1</v>
      </c>
      <c r="P1421" t="str">
        <f t="shared" si="133"/>
        <v>Valid</v>
      </c>
      <c r="Q1421" t="str">
        <f>_xlfn.XLOOKUP(B1421,Customers!$A:$A,Customers!$C:$C,"Not Found")</f>
        <v>North</v>
      </c>
      <c r="R1421" t="str">
        <f t="shared" si="134"/>
        <v>West</v>
      </c>
      <c r="S1421" t="str">
        <f t="shared" si="135"/>
        <v>Vehicle Damage</v>
      </c>
      <c r="T1421" t="str">
        <f t="shared" si="136"/>
        <v>Within SLA</v>
      </c>
      <c r="U1421">
        <f t="shared" si="137"/>
        <v>0</v>
      </c>
    </row>
    <row r="1422" spans="1:21" x14ac:dyDescent="0.3">
      <c r="A1422" t="s">
        <v>3605</v>
      </c>
      <c r="B1422" t="s">
        <v>3606</v>
      </c>
      <c r="C1422" t="s">
        <v>3607</v>
      </c>
      <c r="D1422" t="s">
        <v>46</v>
      </c>
      <c r="E1422" t="s">
        <v>74</v>
      </c>
      <c r="F1422">
        <v>48708.86</v>
      </c>
      <c r="G1422" s="1">
        <v>45836</v>
      </c>
      <c r="I1422" t="s">
        <v>64</v>
      </c>
      <c r="J1422">
        <v>11</v>
      </c>
      <c r="K1422">
        <v>10</v>
      </c>
      <c r="L1422" t="s">
        <v>183</v>
      </c>
      <c r="M1422" t="s">
        <v>21</v>
      </c>
      <c r="N1422" t="s">
        <v>30</v>
      </c>
      <c r="O1422">
        <f t="shared" si="132"/>
        <v>1</v>
      </c>
      <c r="P1422" t="str">
        <f t="shared" si="133"/>
        <v>Valid</v>
      </c>
      <c r="Q1422" t="str">
        <f>_xlfn.XLOOKUP(B1422,Customers!$A:$A,Customers!$C:$C,"Not Found")</f>
        <v>South</v>
      </c>
      <c r="R1422" t="str">
        <f t="shared" si="134"/>
        <v>East</v>
      </c>
      <c r="S1422" t="str">
        <f t="shared" si="135"/>
        <v>Theft</v>
      </c>
      <c r="T1422" t="str">
        <f t="shared" si="136"/>
        <v>SLA Breach</v>
      </c>
      <c r="U1422">
        <f t="shared" si="137"/>
        <v>1</v>
      </c>
    </row>
    <row r="1423" spans="1:21" x14ac:dyDescent="0.3">
      <c r="A1423" t="s">
        <v>3608</v>
      </c>
      <c r="B1423" t="s">
        <v>969</v>
      </c>
      <c r="C1423" t="s">
        <v>970</v>
      </c>
      <c r="D1423" t="s">
        <v>216</v>
      </c>
      <c r="E1423" t="s">
        <v>18</v>
      </c>
      <c r="F1423">
        <v>366473.68</v>
      </c>
      <c r="G1423" s="1">
        <v>45857</v>
      </c>
      <c r="H1423" s="1">
        <v>45876</v>
      </c>
      <c r="I1423" t="s">
        <v>19</v>
      </c>
      <c r="J1423">
        <v>19</v>
      </c>
      <c r="K1423">
        <v>15</v>
      </c>
      <c r="L1423" t="s">
        <v>548</v>
      </c>
      <c r="M1423" t="s">
        <v>55</v>
      </c>
      <c r="N1423" t="s">
        <v>22</v>
      </c>
      <c r="O1423">
        <f t="shared" si="132"/>
        <v>1</v>
      </c>
      <c r="P1423" t="str">
        <f t="shared" si="133"/>
        <v>Valid</v>
      </c>
      <c r="Q1423" t="str">
        <f>_xlfn.XLOOKUP(B1423,Customers!$A:$A,Customers!$C:$C,"Not Found")</f>
        <v>West</v>
      </c>
      <c r="R1423" t="str">
        <f t="shared" si="134"/>
        <v>South</v>
      </c>
      <c r="S1423" t="str">
        <f t="shared" si="135"/>
        <v>Outpatient</v>
      </c>
      <c r="T1423" t="str">
        <f t="shared" si="136"/>
        <v>SLA Breach</v>
      </c>
      <c r="U1423">
        <f t="shared" si="137"/>
        <v>4</v>
      </c>
    </row>
    <row r="1424" spans="1:21" x14ac:dyDescent="0.3">
      <c r="A1424" t="s">
        <v>3609</v>
      </c>
      <c r="B1424" t="s">
        <v>1607</v>
      </c>
      <c r="C1424" t="s">
        <v>3610</v>
      </c>
      <c r="D1424" t="s">
        <v>182</v>
      </c>
      <c r="E1424" t="s">
        <v>18</v>
      </c>
      <c r="F1424">
        <v>35673.56</v>
      </c>
      <c r="G1424" s="1">
        <v>45743</v>
      </c>
      <c r="H1424" s="1">
        <v>45744</v>
      </c>
      <c r="I1424" t="s">
        <v>47</v>
      </c>
      <c r="J1424">
        <v>1</v>
      </c>
      <c r="K1424">
        <v>7</v>
      </c>
      <c r="L1424" t="s">
        <v>282</v>
      </c>
      <c r="M1424" t="s">
        <v>94</v>
      </c>
      <c r="N1424" t="s">
        <v>22</v>
      </c>
      <c r="O1424">
        <f t="shared" si="132"/>
        <v>1</v>
      </c>
      <c r="P1424" t="str">
        <f t="shared" si="133"/>
        <v>Valid</v>
      </c>
      <c r="Q1424" t="str">
        <f>_xlfn.XLOOKUP(B1424,Customers!$A:$A,Customers!$C:$C,"Not Found")</f>
        <v>South</v>
      </c>
      <c r="R1424" t="str">
        <f t="shared" si="134"/>
        <v>South</v>
      </c>
      <c r="S1424" t="str">
        <f t="shared" si="135"/>
        <v>Trip Cancellation</v>
      </c>
      <c r="T1424" t="str">
        <f t="shared" si="136"/>
        <v>Within SLA</v>
      </c>
      <c r="U1424">
        <f t="shared" si="137"/>
        <v>0</v>
      </c>
    </row>
    <row r="1425" spans="1:21" x14ac:dyDescent="0.3">
      <c r="A1425" t="s">
        <v>3611</v>
      </c>
      <c r="B1425" t="s">
        <v>1489</v>
      </c>
      <c r="C1425" t="s">
        <v>1490</v>
      </c>
      <c r="D1425" t="s">
        <v>59</v>
      </c>
      <c r="F1425">
        <v>189959.93</v>
      </c>
      <c r="G1425" s="1">
        <v>45960</v>
      </c>
      <c r="H1425" s="1">
        <v>45971</v>
      </c>
      <c r="I1425" t="s">
        <v>19</v>
      </c>
      <c r="J1425">
        <v>11</v>
      </c>
      <c r="K1425">
        <v>15</v>
      </c>
      <c r="L1425" t="s">
        <v>681</v>
      </c>
      <c r="M1425" t="s">
        <v>55</v>
      </c>
      <c r="N1425" t="s">
        <v>30</v>
      </c>
      <c r="O1425">
        <f t="shared" si="132"/>
        <v>1</v>
      </c>
      <c r="P1425" t="str">
        <f t="shared" si="133"/>
        <v>Valid</v>
      </c>
      <c r="Q1425" t="str">
        <f>_xlfn.XLOOKUP(B1425,Customers!$A:$A,Customers!$C:$C,"Not Found")</f>
        <v>South</v>
      </c>
      <c r="R1425" t="str">
        <f t="shared" si="134"/>
        <v>South</v>
      </c>
      <c r="S1425" t="str">
        <f t="shared" si="135"/>
        <v>Critical Illness</v>
      </c>
      <c r="T1425" t="str">
        <f t="shared" si="136"/>
        <v>Within SLA</v>
      </c>
      <c r="U1425">
        <f t="shared" si="137"/>
        <v>0</v>
      </c>
    </row>
    <row r="1426" spans="1:21" x14ac:dyDescent="0.3">
      <c r="A1426" t="s">
        <v>3612</v>
      </c>
      <c r="B1426" t="s">
        <v>3613</v>
      </c>
      <c r="C1426" t="s">
        <v>3614</v>
      </c>
      <c r="D1426" t="s">
        <v>34</v>
      </c>
      <c r="E1426" t="s">
        <v>27</v>
      </c>
      <c r="F1426">
        <v>218099.55</v>
      </c>
      <c r="G1426" s="1">
        <v>45727</v>
      </c>
      <c r="H1426" s="1">
        <v>45757</v>
      </c>
      <c r="I1426" t="s">
        <v>19</v>
      </c>
      <c r="J1426">
        <v>30</v>
      </c>
      <c r="K1426">
        <v>20</v>
      </c>
      <c r="L1426" t="s">
        <v>128</v>
      </c>
      <c r="M1426" t="s">
        <v>29</v>
      </c>
      <c r="N1426" t="s">
        <v>88</v>
      </c>
      <c r="O1426">
        <f t="shared" si="132"/>
        <v>1</v>
      </c>
      <c r="P1426" t="str">
        <f t="shared" si="133"/>
        <v>Valid</v>
      </c>
      <c r="Q1426" t="str">
        <f>_xlfn.XLOOKUP(B1426,Customers!$A:$A,Customers!$C:$C,"Not Found")</f>
        <v>Central</v>
      </c>
      <c r="R1426" t="str">
        <f t="shared" si="134"/>
        <v>West</v>
      </c>
      <c r="S1426" t="str">
        <f t="shared" si="135"/>
        <v>Death Benefit</v>
      </c>
      <c r="T1426" t="str">
        <f t="shared" si="136"/>
        <v>SLA Breach</v>
      </c>
      <c r="U1426">
        <f t="shared" si="137"/>
        <v>10</v>
      </c>
    </row>
    <row r="1427" spans="1:21" x14ac:dyDescent="0.3">
      <c r="A1427" t="s">
        <v>3615</v>
      </c>
      <c r="B1427" t="s">
        <v>467</v>
      </c>
      <c r="C1427" t="s">
        <v>468</v>
      </c>
      <c r="D1427" t="s">
        <v>216</v>
      </c>
      <c r="E1427" t="s">
        <v>18</v>
      </c>
      <c r="F1427">
        <v>125047.62</v>
      </c>
      <c r="G1427" s="1">
        <v>45778</v>
      </c>
      <c r="I1427" t="s">
        <v>40</v>
      </c>
      <c r="J1427">
        <v>17</v>
      </c>
      <c r="K1427">
        <v>15</v>
      </c>
      <c r="L1427" t="s">
        <v>242</v>
      </c>
      <c r="M1427" t="s">
        <v>55</v>
      </c>
      <c r="N1427" t="s">
        <v>30</v>
      </c>
      <c r="O1427">
        <f t="shared" si="132"/>
        <v>1</v>
      </c>
      <c r="P1427" t="str">
        <f t="shared" si="133"/>
        <v>Valid</v>
      </c>
      <c r="Q1427" t="str">
        <f>_xlfn.XLOOKUP(B1427,Customers!$A:$A,Customers!$C:$C,"Not Found")</f>
        <v>North</v>
      </c>
      <c r="R1427" t="str">
        <f t="shared" si="134"/>
        <v>South</v>
      </c>
      <c r="S1427" t="str">
        <f t="shared" si="135"/>
        <v>Outpatient</v>
      </c>
      <c r="T1427" t="str">
        <f t="shared" si="136"/>
        <v>SLA Breach</v>
      </c>
      <c r="U1427">
        <f t="shared" si="137"/>
        <v>2</v>
      </c>
    </row>
    <row r="1428" spans="1:21" x14ac:dyDescent="0.3">
      <c r="A1428" t="s">
        <v>3616</v>
      </c>
      <c r="B1428" t="s">
        <v>1601</v>
      </c>
      <c r="C1428" t="s">
        <v>2657</v>
      </c>
      <c r="D1428" t="s">
        <v>59</v>
      </c>
      <c r="E1428" t="s">
        <v>18</v>
      </c>
      <c r="F1428">
        <v>108217.13</v>
      </c>
      <c r="G1428" s="1">
        <v>45801</v>
      </c>
      <c r="H1428" s="1">
        <v>45808</v>
      </c>
      <c r="I1428" t="s">
        <v>19</v>
      </c>
      <c r="J1428">
        <v>7</v>
      </c>
      <c r="K1428">
        <v>15</v>
      </c>
      <c r="L1428" t="s">
        <v>541</v>
      </c>
      <c r="M1428" t="s">
        <v>55</v>
      </c>
      <c r="N1428" t="s">
        <v>22</v>
      </c>
      <c r="O1428">
        <f t="shared" si="132"/>
        <v>1</v>
      </c>
      <c r="P1428" t="str">
        <f t="shared" si="133"/>
        <v>Valid</v>
      </c>
      <c r="Q1428" t="str">
        <f>_xlfn.XLOOKUP(B1428,Customers!$A:$A,Customers!$C:$C,"Not Found")</f>
        <v>West</v>
      </c>
      <c r="R1428" t="str">
        <f t="shared" si="134"/>
        <v>South</v>
      </c>
      <c r="S1428" t="str">
        <f t="shared" si="135"/>
        <v>Critical Illness</v>
      </c>
      <c r="T1428" t="str">
        <f t="shared" si="136"/>
        <v>Within SLA</v>
      </c>
      <c r="U1428">
        <f t="shared" si="137"/>
        <v>0</v>
      </c>
    </row>
    <row r="1429" spans="1:21" x14ac:dyDescent="0.3">
      <c r="A1429" t="s">
        <v>3617</v>
      </c>
      <c r="B1429" t="s">
        <v>77</v>
      </c>
      <c r="C1429" t="s">
        <v>78</v>
      </c>
      <c r="D1429" t="s">
        <v>46</v>
      </c>
      <c r="E1429" t="s">
        <v>39</v>
      </c>
      <c r="F1429">
        <v>269648.62</v>
      </c>
      <c r="G1429" s="1">
        <v>45822</v>
      </c>
      <c r="I1429" t="s">
        <v>40</v>
      </c>
      <c r="J1429">
        <v>16</v>
      </c>
      <c r="K1429">
        <v>12</v>
      </c>
      <c r="L1429" t="s">
        <v>136</v>
      </c>
      <c r="M1429" t="s">
        <v>49</v>
      </c>
      <c r="N1429" t="s">
        <v>42</v>
      </c>
      <c r="O1429">
        <f t="shared" si="132"/>
        <v>1</v>
      </c>
      <c r="P1429" t="str">
        <f t="shared" si="133"/>
        <v>Valid</v>
      </c>
      <c r="Q1429" t="str">
        <f>_xlfn.XLOOKUP(B1429,Customers!$A:$A,Customers!$C:$C,"Not Found")</f>
        <v>West</v>
      </c>
      <c r="R1429" t="str">
        <f t="shared" si="134"/>
        <v>North</v>
      </c>
      <c r="S1429" t="str">
        <f t="shared" si="135"/>
        <v>Theft</v>
      </c>
      <c r="T1429" t="str">
        <f t="shared" si="136"/>
        <v>SLA Breach</v>
      </c>
      <c r="U1429">
        <f t="shared" si="137"/>
        <v>4</v>
      </c>
    </row>
    <row r="1430" spans="1:21" x14ac:dyDescent="0.3">
      <c r="A1430" t="s">
        <v>3618</v>
      </c>
      <c r="B1430" t="s">
        <v>1406</v>
      </c>
      <c r="C1430" t="s">
        <v>1407</v>
      </c>
      <c r="D1430" t="s">
        <v>59</v>
      </c>
      <c r="E1430" t="s">
        <v>39</v>
      </c>
      <c r="F1430">
        <v>96257.69</v>
      </c>
      <c r="G1430" s="1">
        <v>45733</v>
      </c>
      <c r="H1430" s="1">
        <v>45751</v>
      </c>
      <c r="I1430" t="s">
        <v>19</v>
      </c>
      <c r="J1430">
        <v>18</v>
      </c>
      <c r="K1430">
        <v>15</v>
      </c>
      <c r="L1430" t="s">
        <v>310</v>
      </c>
      <c r="M1430" t="s">
        <v>55</v>
      </c>
      <c r="N1430" t="s">
        <v>30</v>
      </c>
      <c r="O1430">
        <f t="shared" si="132"/>
        <v>1</v>
      </c>
      <c r="P1430" t="str">
        <f t="shared" si="133"/>
        <v>Valid</v>
      </c>
      <c r="Q1430" t="str">
        <f>_xlfn.XLOOKUP(B1430,Customers!$A:$A,Customers!$C:$C,"Not Found")</f>
        <v>South</v>
      </c>
      <c r="R1430" t="str">
        <f t="shared" si="134"/>
        <v>North</v>
      </c>
      <c r="S1430" t="str">
        <f t="shared" si="135"/>
        <v>Critical Illness</v>
      </c>
      <c r="T1430" t="str">
        <f t="shared" si="136"/>
        <v>SLA Breach</v>
      </c>
      <c r="U1430">
        <f t="shared" si="137"/>
        <v>3</v>
      </c>
    </row>
    <row r="1431" spans="1:21" x14ac:dyDescent="0.3">
      <c r="A1431" t="s">
        <v>3619</v>
      </c>
      <c r="B1431" t="s">
        <v>3620</v>
      </c>
      <c r="C1431" t="s">
        <v>3621</v>
      </c>
      <c r="D1431" t="s">
        <v>46</v>
      </c>
      <c r="E1431" t="s">
        <v>74</v>
      </c>
      <c r="F1431">
        <v>46248.06</v>
      </c>
      <c r="G1431" s="1">
        <v>45944</v>
      </c>
      <c r="H1431" s="1">
        <v>45957</v>
      </c>
      <c r="I1431" t="s">
        <v>19</v>
      </c>
      <c r="J1431">
        <v>13</v>
      </c>
      <c r="K1431">
        <v>10</v>
      </c>
      <c r="L1431" t="s">
        <v>223</v>
      </c>
      <c r="M1431" t="s">
        <v>21</v>
      </c>
      <c r="N1431" t="s">
        <v>30</v>
      </c>
      <c r="O1431">
        <f t="shared" si="132"/>
        <v>1</v>
      </c>
      <c r="P1431" t="str">
        <f t="shared" si="133"/>
        <v>Valid</v>
      </c>
      <c r="Q1431" t="str">
        <f>_xlfn.XLOOKUP(B1431,Customers!$A:$A,Customers!$C:$C,"Not Found")</f>
        <v>South</v>
      </c>
      <c r="R1431" t="str">
        <f t="shared" si="134"/>
        <v>East</v>
      </c>
      <c r="S1431" t="str">
        <f t="shared" si="135"/>
        <v>Theft</v>
      </c>
      <c r="T1431" t="str">
        <f t="shared" si="136"/>
        <v>SLA Breach</v>
      </c>
      <c r="U1431">
        <f t="shared" si="137"/>
        <v>3</v>
      </c>
    </row>
    <row r="1432" spans="1:21" x14ac:dyDescent="0.3">
      <c r="A1432" t="s">
        <v>3622</v>
      </c>
      <c r="B1432" t="s">
        <v>2351</v>
      </c>
      <c r="C1432" t="s">
        <v>3623</v>
      </c>
      <c r="D1432" t="s">
        <v>154</v>
      </c>
      <c r="E1432" t="s">
        <v>27</v>
      </c>
      <c r="F1432">
        <v>127675.53</v>
      </c>
      <c r="G1432" s="1">
        <v>45863</v>
      </c>
      <c r="I1432" t="s">
        <v>40</v>
      </c>
      <c r="J1432">
        <v>7</v>
      </c>
      <c r="K1432">
        <v>10</v>
      </c>
      <c r="L1432" t="s">
        <v>242</v>
      </c>
      <c r="M1432" t="s">
        <v>21</v>
      </c>
      <c r="N1432" t="s">
        <v>22</v>
      </c>
      <c r="O1432">
        <f t="shared" si="132"/>
        <v>1</v>
      </c>
      <c r="P1432" t="str">
        <f t="shared" si="133"/>
        <v>Valid</v>
      </c>
      <c r="Q1432" t="str">
        <f>_xlfn.XLOOKUP(B1432,Customers!$A:$A,Customers!$C:$C,"Not Found")</f>
        <v>East</v>
      </c>
      <c r="R1432" t="str">
        <f t="shared" si="134"/>
        <v>West</v>
      </c>
      <c r="S1432" t="str">
        <f t="shared" si="135"/>
        <v>Vehicle Damage</v>
      </c>
      <c r="T1432" t="str">
        <f t="shared" si="136"/>
        <v>Within SLA</v>
      </c>
      <c r="U1432">
        <f t="shared" si="137"/>
        <v>0</v>
      </c>
    </row>
    <row r="1433" spans="1:21" x14ac:dyDescent="0.3">
      <c r="A1433" t="s">
        <v>3624</v>
      </c>
      <c r="B1433" t="s">
        <v>51</v>
      </c>
      <c r="C1433" t="s">
        <v>52</v>
      </c>
      <c r="D1433" t="s">
        <v>59</v>
      </c>
      <c r="E1433" t="s">
        <v>27</v>
      </c>
      <c r="F1433">
        <v>53432.4</v>
      </c>
      <c r="G1433" s="1">
        <v>45984</v>
      </c>
      <c r="I1433" t="s">
        <v>40</v>
      </c>
      <c r="J1433">
        <v>4</v>
      </c>
      <c r="K1433">
        <v>15</v>
      </c>
      <c r="L1433" t="s">
        <v>65</v>
      </c>
      <c r="M1433" t="s">
        <v>55</v>
      </c>
      <c r="N1433" t="s">
        <v>22</v>
      </c>
      <c r="O1433">
        <f t="shared" si="132"/>
        <v>1</v>
      </c>
      <c r="P1433" t="str">
        <f t="shared" si="133"/>
        <v>Valid</v>
      </c>
      <c r="Q1433" t="str">
        <f>_xlfn.XLOOKUP(B1433,Customers!$A:$A,Customers!$C:$C,"Not Found")</f>
        <v>West</v>
      </c>
      <c r="R1433" t="str">
        <f t="shared" si="134"/>
        <v>West</v>
      </c>
      <c r="S1433" t="str">
        <f t="shared" si="135"/>
        <v>Critical Illness</v>
      </c>
      <c r="T1433" t="str">
        <f t="shared" si="136"/>
        <v>Within SLA</v>
      </c>
      <c r="U1433">
        <f t="shared" si="137"/>
        <v>0</v>
      </c>
    </row>
    <row r="1434" spans="1:21" x14ac:dyDescent="0.3">
      <c r="A1434" t="s">
        <v>3625</v>
      </c>
      <c r="B1434" t="s">
        <v>3626</v>
      </c>
      <c r="C1434" t="s">
        <v>3627</v>
      </c>
      <c r="D1434" t="s">
        <v>182</v>
      </c>
      <c r="E1434" t="s">
        <v>173</v>
      </c>
      <c r="F1434">
        <v>17635.689999999999</v>
      </c>
      <c r="G1434" s="1">
        <v>45775</v>
      </c>
      <c r="H1434" s="1">
        <v>45781</v>
      </c>
      <c r="I1434" t="s">
        <v>19</v>
      </c>
      <c r="J1434">
        <v>6</v>
      </c>
      <c r="K1434">
        <v>7</v>
      </c>
      <c r="L1434" t="s">
        <v>282</v>
      </c>
      <c r="M1434" t="s">
        <v>94</v>
      </c>
      <c r="N1434" t="s">
        <v>30</v>
      </c>
      <c r="O1434">
        <f t="shared" si="132"/>
        <v>1</v>
      </c>
      <c r="P1434" t="str">
        <f t="shared" si="133"/>
        <v>Valid</v>
      </c>
      <c r="Q1434" t="str">
        <f>_xlfn.XLOOKUP(B1434,Customers!$A:$A,Customers!$C:$C,"Not Found")</f>
        <v>North</v>
      </c>
      <c r="R1434" t="str">
        <f t="shared" si="134"/>
        <v>Central</v>
      </c>
      <c r="S1434" t="str">
        <f t="shared" si="135"/>
        <v>Trip Cancellation</v>
      </c>
      <c r="T1434" t="str">
        <f t="shared" si="136"/>
        <v>Within SLA</v>
      </c>
      <c r="U1434">
        <f t="shared" si="137"/>
        <v>0</v>
      </c>
    </row>
    <row r="1435" spans="1:21" x14ac:dyDescent="0.3">
      <c r="A1435" t="s">
        <v>3628</v>
      </c>
      <c r="B1435" t="s">
        <v>2529</v>
      </c>
      <c r="C1435" t="s">
        <v>3629</v>
      </c>
      <c r="D1435" t="s">
        <v>116</v>
      </c>
      <c r="E1435" t="s">
        <v>27</v>
      </c>
      <c r="F1435">
        <v>29153.14</v>
      </c>
      <c r="G1435" s="1">
        <v>45798</v>
      </c>
      <c r="H1435" s="1">
        <v>45815</v>
      </c>
      <c r="I1435" t="s">
        <v>19</v>
      </c>
      <c r="J1435">
        <v>17</v>
      </c>
      <c r="K1435">
        <v>7</v>
      </c>
      <c r="L1435" t="s">
        <v>323</v>
      </c>
      <c r="M1435" t="s">
        <v>94</v>
      </c>
      <c r="N1435" t="s">
        <v>42</v>
      </c>
      <c r="O1435">
        <f t="shared" si="132"/>
        <v>1</v>
      </c>
      <c r="P1435" t="str">
        <f t="shared" si="133"/>
        <v>Valid</v>
      </c>
      <c r="Q1435" t="str">
        <f>_xlfn.XLOOKUP(B1435,Customers!$A:$A,Customers!$C:$C,"Not Found")</f>
        <v>North</v>
      </c>
      <c r="R1435" t="str">
        <f t="shared" si="134"/>
        <v>West</v>
      </c>
      <c r="S1435" t="str">
        <f t="shared" si="135"/>
        <v>Medical Emergency</v>
      </c>
      <c r="T1435" t="str">
        <f t="shared" si="136"/>
        <v>SLA Breach</v>
      </c>
      <c r="U1435">
        <f t="shared" si="137"/>
        <v>10</v>
      </c>
    </row>
    <row r="1436" spans="1:21" x14ac:dyDescent="0.3">
      <c r="A1436" t="s">
        <v>3630</v>
      </c>
      <c r="B1436" t="s">
        <v>3631</v>
      </c>
      <c r="C1436" t="s">
        <v>3632</v>
      </c>
      <c r="D1436" t="s">
        <v>111</v>
      </c>
      <c r="E1436" t="s">
        <v>18</v>
      </c>
      <c r="F1436">
        <v>88987.63</v>
      </c>
      <c r="G1436" s="1">
        <v>45848</v>
      </c>
      <c r="H1436" s="1">
        <v>45859</v>
      </c>
      <c r="I1436" t="s">
        <v>19</v>
      </c>
      <c r="J1436">
        <v>11</v>
      </c>
      <c r="K1436">
        <v>12</v>
      </c>
      <c r="L1436" t="s">
        <v>300</v>
      </c>
      <c r="M1436" t="s">
        <v>49</v>
      </c>
      <c r="N1436" t="s">
        <v>30</v>
      </c>
      <c r="O1436">
        <f t="shared" si="132"/>
        <v>1</v>
      </c>
      <c r="P1436" t="str">
        <f t="shared" si="133"/>
        <v>Valid</v>
      </c>
      <c r="Q1436" t="str">
        <f>_xlfn.XLOOKUP(B1436,Customers!$A:$A,Customers!$C:$C,"Not Found")</f>
        <v>South</v>
      </c>
      <c r="R1436" t="str">
        <f t="shared" si="134"/>
        <v>South</v>
      </c>
      <c r="S1436" t="str">
        <f t="shared" si="135"/>
        <v>Fire</v>
      </c>
      <c r="T1436" t="str">
        <f t="shared" si="136"/>
        <v>Within SLA</v>
      </c>
      <c r="U1436">
        <f t="shared" si="137"/>
        <v>0</v>
      </c>
    </row>
    <row r="1437" spans="1:21" x14ac:dyDescent="0.3">
      <c r="A1437" t="s">
        <v>3633</v>
      </c>
      <c r="B1437" t="s">
        <v>305</v>
      </c>
      <c r="C1437" t="s">
        <v>306</v>
      </c>
      <c r="D1437" t="s">
        <v>182</v>
      </c>
      <c r="E1437" t="s">
        <v>27</v>
      </c>
      <c r="F1437">
        <v>30327.84</v>
      </c>
      <c r="G1437" s="1">
        <v>45854</v>
      </c>
      <c r="I1437" t="s">
        <v>40</v>
      </c>
      <c r="J1437">
        <v>22</v>
      </c>
      <c r="K1437">
        <v>7</v>
      </c>
      <c r="L1437" t="s">
        <v>296</v>
      </c>
      <c r="M1437" t="s">
        <v>94</v>
      </c>
      <c r="N1437" t="s">
        <v>88</v>
      </c>
      <c r="O1437">
        <f t="shared" si="132"/>
        <v>1</v>
      </c>
      <c r="P1437" t="str">
        <f t="shared" si="133"/>
        <v>Valid</v>
      </c>
      <c r="Q1437" t="str">
        <f>_xlfn.XLOOKUP(B1437,Customers!$A:$A,Customers!$C:$C,"Not Found")</f>
        <v>Central</v>
      </c>
      <c r="R1437" t="str">
        <f t="shared" si="134"/>
        <v>West</v>
      </c>
      <c r="S1437" t="str">
        <f t="shared" si="135"/>
        <v>Trip Cancellation</v>
      </c>
      <c r="T1437" t="str">
        <f t="shared" si="136"/>
        <v>SLA Breach</v>
      </c>
      <c r="U1437">
        <f t="shared" si="137"/>
        <v>15</v>
      </c>
    </row>
    <row r="1438" spans="1:21" x14ac:dyDescent="0.3">
      <c r="A1438" t="s">
        <v>3634</v>
      </c>
      <c r="B1438" t="s">
        <v>3635</v>
      </c>
      <c r="C1438" t="s">
        <v>3636</v>
      </c>
      <c r="D1438" t="s">
        <v>92</v>
      </c>
      <c r="E1438" t="s">
        <v>27</v>
      </c>
      <c r="F1438">
        <v>19434.240000000002</v>
      </c>
      <c r="G1438" s="1">
        <v>45715</v>
      </c>
      <c r="H1438" s="1">
        <v>45725</v>
      </c>
      <c r="I1438" t="s">
        <v>19</v>
      </c>
      <c r="J1438">
        <v>10</v>
      </c>
      <c r="K1438">
        <v>7</v>
      </c>
      <c r="L1438" t="s">
        <v>20</v>
      </c>
      <c r="M1438" t="s">
        <v>94</v>
      </c>
      <c r="N1438" t="s">
        <v>30</v>
      </c>
      <c r="O1438">
        <f t="shared" si="132"/>
        <v>1</v>
      </c>
      <c r="P1438" t="str">
        <f t="shared" si="133"/>
        <v>Valid</v>
      </c>
      <c r="Q1438" t="str">
        <f>_xlfn.XLOOKUP(B1438,Customers!$A:$A,Customers!$C:$C,"Not Found")</f>
        <v>South</v>
      </c>
      <c r="R1438" t="str">
        <f t="shared" si="134"/>
        <v>West</v>
      </c>
      <c r="S1438" t="str">
        <f t="shared" si="135"/>
        <v>Baggage Loss</v>
      </c>
      <c r="T1438" t="str">
        <f t="shared" si="136"/>
        <v>SLA Breach</v>
      </c>
      <c r="U1438">
        <f t="shared" si="137"/>
        <v>3</v>
      </c>
    </row>
    <row r="1439" spans="1:21" x14ac:dyDescent="0.3">
      <c r="A1439" t="s">
        <v>3637</v>
      </c>
      <c r="B1439" t="s">
        <v>2623</v>
      </c>
      <c r="C1439" t="s">
        <v>2624</v>
      </c>
      <c r="D1439" t="s">
        <v>182</v>
      </c>
      <c r="E1439" t="s">
        <v>27</v>
      </c>
      <c r="F1439">
        <v>62127.35</v>
      </c>
      <c r="G1439" s="1">
        <v>45937</v>
      </c>
      <c r="H1439" s="1">
        <v>45946</v>
      </c>
      <c r="I1439" t="s">
        <v>19</v>
      </c>
      <c r="J1439">
        <v>9</v>
      </c>
      <c r="K1439">
        <v>7</v>
      </c>
      <c r="L1439" t="s">
        <v>341</v>
      </c>
      <c r="M1439" t="s">
        <v>94</v>
      </c>
      <c r="N1439" t="s">
        <v>30</v>
      </c>
      <c r="O1439">
        <f t="shared" si="132"/>
        <v>1</v>
      </c>
      <c r="P1439" t="str">
        <f t="shared" si="133"/>
        <v>Valid</v>
      </c>
      <c r="Q1439" t="str">
        <f>_xlfn.XLOOKUP(B1439,Customers!$A:$A,Customers!$C:$C,"Not Found")</f>
        <v>North</v>
      </c>
      <c r="R1439" t="str">
        <f t="shared" si="134"/>
        <v>West</v>
      </c>
      <c r="S1439" t="str">
        <f t="shared" si="135"/>
        <v>Trip Cancellation</v>
      </c>
      <c r="T1439" t="str">
        <f t="shared" si="136"/>
        <v>SLA Breach</v>
      </c>
      <c r="U1439">
        <f t="shared" si="137"/>
        <v>2</v>
      </c>
    </row>
    <row r="1440" spans="1:21" x14ac:dyDescent="0.3">
      <c r="A1440" t="s">
        <v>3638</v>
      </c>
      <c r="B1440" t="s">
        <v>3639</v>
      </c>
      <c r="C1440" t="s">
        <v>3640</v>
      </c>
      <c r="D1440" t="s">
        <v>182</v>
      </c>
      <c r="E1440" t="s">
        <v>74</v>
      </c>
      <c r="F1440">
        <v>61545.59</v>
      </c>
      <c r="G1440" s="1">
        <v>45990</v>
      </c>
      <c r="H1440" s="1">
        <v>46000</v>
      </c>
      <c r="I1440" t="s">
        <v>19</v>
      </c>
      <c r="J1440">
        <v>10</v>
      </c>
      <c r="K1440">
        <v>7</v>
      </c>
      <c r="L1440" t="s">
        <v>606</v>
      </c>
      <c r="M1440" t="s">
        <v>94</v>
      </c>
      <c r="N1440" t="s">
        <v>30</v>
      </c>
      <c r="O1440">
        <f t="shared" si="132"/>
        <v>1</v>
      </c>
      <c r="P1440" t="str">
        <f t="shared" si="133"/>
        <v>Valid</v>
      </c>
      <c r="Q1440" t="str">
        <f>_xlfn.XLOOKUP(B1440,Customers!$A:$A,Customers!$C:$C,"Not Found")</f>
        <v>South</v>
      </c>
      <c r="R1440" t="str">
        <f t="shared" si="134"/>
        <v>East</v>
      </c>
      <c r="S1440" t="str">
        <f t="shared" si="135"/>
        <v>Trip Cancellation</v>
      </c>
      <c r="T1440" t="str">
        <f t="shared" si="136"/>
        <v>SLA Breach</v>
      </c>
      <c r="U1440">
        <f t="shared" si="137"/>
        <v>3</v>
      </c>
    </row>
    <row r="1441" spans="1:21" x14ac:dyDescent="0.3">
      <c r="A1441" t="s">
        <v>3641</v>
      </c>
      <c r="B1441" t="s">
        <v>987</v>
      </c>
      <c r="C1441" t="s">
        <v>1567</v>
      </c>
      <c r="D1441" t="s">
        <v>182</v>
      </c>
      <c r="E1441" t="s">
        <v>74</v>
      </c>
      <c r="F1441">
        <v>51475.95</v>
      </c>
      <c r="G1441" s="1">
        <v>45831</v>
      </c>
      <c r="H1441" s="1">
        <v>45850</v>
      </c>
      <c r="I1441" t="s">
        <v>19</v>
      </c>
      <c r="J1441">
        <v>19</v>
      </c>
      <c r="K1441">
        <v>7</v>
      </c>
      <c r="L1441" t="s">
        <v>83</v>
      </c>
      <c r="M1441" t="s">
        <v>94</v>
      </c>
      <c r="N1441" t="s">
        <v>42</v>
      </c>
      <c r="O1441">
        <f t="shared" si="132"/>
        <v>1</v>
      </c>
      <c r="P1441" t="str">
        <f t="shared" si="133"/>
        <v>Valid</v>
      </c>
      <c r="Q1441" t="str">
        <f>_xlfn.XLOOKUP(B1441,Customers!$A:$A,Customers!$C:$C,"Not Found")</f>
        <v>Central</v>
      </c>
      <c r="R1441" t="str">
        <f t="shared" si="134"/>
        <v>East</v>
      </c>
      <c r="S1441" t="str">
        <f t="shared" si="135"/>
        <v>Trip Cancellation</v>
      </c>
      <c r="T1441" t="str">
        <f t="shared" si="136"/>
        <v>SLA Breach</v>
      </c>
      <c r="U1441">
        <f t="shared" si="137"/>
        <v>12</v>
      </c>
    </row>
    <row r="1442" spans="1:21" x14ac:dyDescent="0.3">
      <c r="A1442" t="s">
        <v>3642</v>
      </c>
      <c r="B1442" t="s">
        <v>3643</v>
      </c>
      <c r="C1442" t="s">
        <v>3644</v>
      </c>
      <c r="D1442" t="s">
        <v>203</v>
      </c>
      <c r="E1442" t="s">
        <v>39</v>
      </c>
      <c r="F1442">
        <v>136777.79</v>
      </c>
      <c r="G1442" s="1">
        <v>45784</v>
      </c>
      <c r="I1442" t="s">
        <v>40</v>
      </c>
      <c r="J1442">
        <v>15</v>
      </c>
      <c r="K1442">
        <v>15</v>
      </c>
      <c r="L1442" t="s">
        <v>450</v>
      </c>
      <c r="M1442" t="s">
        <v>55</v>
      </c>
      <c r="N1442" t="s">
        <v>30</v>
      </c>
      <c r="O1442">
        <f t="shared" si="132"/>
        <v>1</v>
      </c>
      <c r="P1442" t="str">
        <f t="shared" si="133"/>
        <v>Valid</v>
      </c>
      <c r="Q1442" t="str">
        <f>_xlfn.XLOOKUP(B1442,Customers!$A:$A,Customers!$C:$C,"Not Found")</f>
        <v>North</v>
      </c>
      <c r="R1442" t="str">
        <f t="shared" si="134"/>
        <v>North</v>
      </c>
      <c r="S1442" t="str">
        <f t="shared" si="135"/>
        <v>Hospitalization</v>
      </c>
      <c r="T1442" t="str">
        <f t="shared" si="136"/>
        <v>Within SLA</v>
      </c>
      <c r="U1442">
        <f t="shared" si="137"/>
        <v>0</v>
      </c>
    </row>
    <row r="1443" spans="1:21" x14ac:dyDescent="0.3">
      <c r="A1443" t="s">
        <v>3645</v>
      </c>
      <c r="B1443" t="s">
        <v>2651</v>
      </c>
      <c r="C1443" t="s">
        <v>3037</v>
      </c>
      <c r="D1443" t="s">
        <v>116</v>
      </c>
      <c r="E1443" t="s">
        <v>18</v>
      </c>
      <c r="F1443">
        <v>9024.7199999999993</v>
      </c>
      <c r="G1443" s="1">
        <v>45793</v>
      </c>
      <c r="H1443" s="1">
        <v>45808</v>
      </c>
      <c r="I1443" t="s">
        <v>19</v>
      </c>
      <c r="J1443">
        <v>15</v>
      </c>
      <c r="K1443">
        <v>7</v>
      </c>
      <c r="L1443" t="s">
        <v>590</v>
      </c>
      <c r="M1443" t="s">
        <v>94</v>
      </c>
      <c r="N1443" t="s">
        <v>88</v>
      </c>
      <c r="O1443">
        <f t="shared" si="132"/>
        <v>1</v>
      </c>
      <c r="P1443" t="str">
        <f t="shared" si="133"/>
        <v>Valid</v>
      </c>
      <c r="Q1443" t="str">
        <f>_xlfn.XLOOKUP(B1443,Customers!$A:$A,Customers!$C:$C,"Not Found")</f>
        <v>Central</v>
      </c>
      <c r="R1443" t="str">
        <f t="shared" si="134"/>
        <v>South</v>
      </c>
      <c r="S1443" t="str">
        <f t="shared" si="135"/>
        <v>Medical Emergency</v>
      </c>
      <c r="T1443" t="str">
        <f t="shared" si="136"/>
        <v>SLA Breach</v>
      </c>
      <c r="U1443">
        <f t="shared" si="137"/>
        <v>8</v>
      </c>
    </row>
    <row r="1444" spans="1:21" x14ac:dyDescent="0.3">
      <c r="A1444" t="s">
        <v>3646</v>
      </c>
      <c r="B1444" t="s">
        <v>214</v>
      </c>
      <c r="C1444" t="s">
        <v>3647</v>
      </c>
      <c r="D1444" t="s">
        <v>154</v>
      </c>
      <c r="E1444" t="s">
        <v>39</v>
      </c>
      <c r="F1444">
        <v>70104.17</v>
      </c>
      <c r="G1444" s="1">
        <v>45678</v>
      </c>
      <c r="H1444" s="1">
        <v>45690</v>
      </c>
      <c r="I1444" t="s">
        <v>19</v>
      </c>
      <c r="J1444">
        <v>12</v>
      </c>
      <c r="K1444">
        <v>10</v>
      </c>
      <c r="L1444" t="s">
        <v>178</v>
      </c>
      <c r="M1444" t="s">
        <v>21</v>
      </c>
      <c r="N1444" t="s">
        <v>22</v>
      </c>
      <c r="O1444">
        <f t="shared" si="132"/>
        <v>1</v>
      </c>
      <c r="P1444" t="str">
        <f t="shared" si="133"/>
        <v>Valid</v>
      </c>
      <c r="Q1444" t="str">
        <f>_xlfn.XLOOKUP(B1444,Customers!$A:$A,Customers!$C:$C,"Not Found")</f>
        <v>West</v>
      </c>
      <c r="R1444" t="str">
        <f t="shared" si="134"/>
        <v>North</v>
      </c>
      <c r="S1444" t="str">
        <f t="shared" si="135"/>
        <v>Vehicle Damage</v>
      </c>
      <c r="T1444" t="str">
        <f t="shared" si="136"/>
        <v>SLA Breach</v>
      </c>
      <c r="U1444">
        <f t="shared" si="137"/>
        <v>2</v>
      </c>
    </row>
    <row r="1445" spans="1:21" x14ac:dyDescent="0.3">
      <c r="A1445" t="s">
        <v>3648</v>
      </c>
      <c r="B1445" t="s">
        <v>3649</v>
      </c>
      <c r="C1445" t="s">
        <v>3650</v>
      </c>
      <c r="D1445" t="s">
        <v>59</v>
      </c>
      <c r="E1445" t="s">
        <v>18</v>
      </c>
      <c r="F1445">
        <v>148446.64000000001</v>
      </c>
      <c r="G1445" s="1">
        <v>45679</v>
      </c>
      <c r="I1445" t="s">
        <v>64</v>
      </c>
      <c r="J1445">
        <v>15</v>
      </c>
      <c r="K1445">
        <v>15</v>
      </c>
      <c r="L1445" t="s">
        <v>606</v>
      </c>
      <c r="M1445" t="s">
        <v>55</v>
      </c>
      <c r="N1445" t="s">
        <v>30</v>
      </c>
      <c r="O1445">
        <f t="shared" si="132"/>
        <v>1</v>
      </c>
      <c r="P1445" t="str">
        <f t="shared" si="133"/>
        <v>Valid</v>
      </c>
      <c r="Q1445" t="str">
        <f>_xlfn.XLOOKUP(B1445,Customers!$A:$A,Customers!$C:$C,"Not Found")</f>
        <v>South</v>
      </c>
      <c r="R1445" t="str">
        <f t="shared" si="134"/>
        <v>South</v>
      </c>
      <c r="S1445" t="str">
        <f t="shared" si="135"/>
        <v>Critical Illness</v>
      </c>
      <c r="T1445" t="str">
        <f t="shared" si="136"/>
        <v>Within SLA</v>
      </c>
      <c r="U1445">
        <f t="shared" si="137"/>
        <v>0</v>
      </c>
    </row>
    <row r="1446" spans="1:21" x14ac:dyDescent="0.3">
      <c r="A1446" t="s">
        <v>3651</v>
      </c>
      <c r="B1446" t="s">
        <v>3652</v>
      </c>
      <c r="C1446" t="s">
        <v>3653</v>
      </c>
      <c r="D1446" t="s">
        <v>59</v>
      </c>
      <c r="E1446" t="s">
        <v>173</v>
      </c>
      <c r="F1446">
        <v>203181.8</v>
      </c>
      <c r="G1446" s="1">
        <v>45783</v>
      </c>
      <c r="H1446" s="1">
        <v>45796</v>
      </c>
      <c r="I1446" t="s">
        <v>19</v>
      </c>
      <c r="J1446">
        <v>13</v>
      </c>
      <c r="K1446">
        <v>15</v>
      </c>
      <c r="L1446" t="s">
        <v>79</v>
      </c>
      <c r="M1446" t="s">
        <v>55</v>
      </c>
      <c r="N1446" t="s">
        <v>22</v>
      </c>
      <c r="O1446">
        <f t="shared" si="132"/>
        <v>1</v>
      </c>
      <c r="P1446" t="str">
        <f t="shared" si="133"/>
        <v>Valid</v>
      </c>
      <c r="Q1446" t="str">
        <f>_xlfn.XLOOKUP(B1446,Customers!$A:$A,Customers!$C:$C,"Not Found")</f>
        <v>West</v>
      </c>
      <c r="R1446" t="str">
        <f t="shared" si="134"/>
        <v>Central</v>
      </c>
      <c r="S1446" t="str">
        <f t="shared" si="135"/>
        <v>Critical Illness</v>
      </c>
      <c r="T1446" t="str">
        <f t="shared" si="136"/>
        <v>Within SLA</v>
      </c>
      <c r="U1446">
        <f t="shared" si="137"/>
        <v>0</v>
      </c>
    </row>
    <row r="1447" spans="1:21" x14ac:dyDescent="0.3">
      <c r="A1447" t="s">
        <v>3654</v>
      </c>
      <c r="B1447" t="s">
        <v>3655</v>
      </c>
      <c r="C1447" t="s">
        <v>3656</v>
      </c>
      <c r="D1447" t="s">
        <v>92</v>
      </c>
      <c r="E1447" t="s">
        <v>39</v>
      </c>
      <c r="F1447">
        <v>26276.33</v>
      </c>
      <c r="G1447" s="1">
        <v>45728</v>
      </c>
      <c r="H1447" s="1">
        <v>45740</v>
      </c>
      <c r="I1447" t="s">
        <v>19</v>
      </c>
      <c r="J1447">
        <v>12</v>
      </c>
      <c r="K1447">
        <v>7</v>
      </c>
      <c r="L1447" t="s">
        <v>204</v>
      </c>
      <c r="M1447" t="s">
        <v>94</v>
      </c>
      <c r="N1447" t="s">
        <v>42</v>
      </c>
      <c r="O1447">
        <f t="shared" si="132"/>
        <v>1</v>
      </c>
      <c r="P1447" t="str">
        <f t="shared" si="133"/>
        <v>Valid</v>
      </c>
      <c r="Q1447" t="str">
        <f>_xlfn.XLOOKUP(B1447,Customers!$A:$A,Customers!$C:$C,"Not Found")</f>
        <v>South</v>
      </c>
      <c r="R1447" t="str">
        <f t="shared" si="134"/>
        <v>North</v>
      </c>
      <c r="S1447" t="str">
        <f t="shared" si="135"/>
        <v>Baggage Loss</v>
      </c>
      <c r="T1447" t="str">
        <f t="shared" si="136"/>
        <v>SLA Breach</v>
      </c>
      <c r="U1447">
        <f t="shared" si="137"/>
        <v>5</v>
      </c>
    </row>
    <row r="1448" spans="1:21" x14ac:dyDescent="0.3">
      <c r="A1448" t="s">
        <v>3657</v>
      </c>
      <c r="B1448" t="s">
        <v>236</v>
      </c>
      <c r="C1448" t="s">
        <v>237</v>
      </c>
      <c r="D1448" t="s">
        <v>46</v>
      </c>
      <c r="E1448" t="s">
        <v>39</v>
      </c>
      <c r="F1448">
        <v>151664.20000000001</v>
      </c>
      <c r="G1448" s="1">
        <v>45756</v>
      </c>
      <c r="I1448" t="s">
        <v>64</v>
      </c>
      <c r="J1448">
        <v>17</v>
      </c>
      <c r="K1448">
        <v>10</v>
      </c>
      <c r="L1448" t="s">
        <v>366</v>
      </c>
      <c r="M1448" t="s">
        <v>21</v>
      </c>
      <c r="N1448" t="s">
        <v>42</v>
      </c>
      <c r="O1448">
        <f t="shared" si="132"/>
        <v>1</v>
      </c>
      <c r="P1448" t="str">
        <f t="shared" si="133"/>
        <v>Valid</v>
      </c>
      <c r="Q1448" t="str">
        <f>_xlfn.XLOOKUP(B1448,Customers!$A:$A,Customers!$C:$C,"Not Found")</f>
        <v>South</v>
      </c>
      <c r="R1448" t="str">
        <f t="shared" si="134"/>
        <v>North</v>
      </c>
      <c r="S1448" t="str">
        <f t="shared" si="135"/>
        <v>Theft</v>
      </c>
      <c r="T1448" t="str">
        <f t="shared" si="136"/>
        <v>SLA Breach</v>
      </c>
      <c r="U1448">
        <f t="shared" si="137"/>
        <v>7</v>
      </c>
    </row>
    <row r="1449" spans="1:21" x14ac:dyDescent="0.3">
      <c r="A1449" t="s">
        <v>3658</v>
      </c>
      <c r="B1449" t="s">
        <v>3659</v>
      </c>
      <c r="C1449" t="s">
        <v>3660</v>
      </c>
      <c r="D1449" t="s">
        <v>59</v>
      </c>
      <c r="E1449" t="s">
        <v>27</v>
      </c>
      <c r="F1449">
        <v>103796.79</v>
      </c>
      <c r="G1449" s="1">
        <v>45768</v>
      </c>
      <c r="H1449" s="1">
        <v>45778</v>
      </c>
      <c r="I1449" t="s">
        <v>19</v>
      </c>
      <c r="J1449">
        <v>10</v>
      </c>
      <c r="K1449">
        <v>15</v>
      </c>
      <c r="L1449" t="s">
        <v>41</v>
      </c>
      <c r="M1449" t="s">
        <v>55</v>
      </c>
      <c r="N1449" t="s">
        <v>30</v>
      </c>
      <c r="O1449">
        <f t="shared" si="132"/>
        <v>1</v>
      </c>
      <c r="P1449" t="str">
        <f t="shared" si="133"/>
        <v>Valid</v>
      </c>
      <c r="Q1449" t="str">
        <f>_xlfn.XLOOKUP(B1449,Customers!$A:$A,Customers!$C:$C,"Not Found")</f>
        <v>North</v>
      </c>
      <c r="R1449" t="str">
        <f t="shared" si="134"/>
        <v>West</v>
      </c>
      <c r="S1449" t="str">
        <f t="shared" si="135"/>
        <v>Critical Illness</v>
      </c>
      <c r="T1449" t="str">
        <f t="shared" si="136"/>
        <v>Within SLA</v>
      </c>
      <c r="U1449">
        <f t="shared" si="137"/>
        <v>0</v>
      </c>
    </row>
    <row r="1450" spans="1:21" x14ac:dyDescent="0.3">
      <c r="A1450" t="s">
        <v>3661</v>
      </c>
      <c r="B1450" t="s">
        <v>994</v>
      </c>
      <c r="C1450" t="s">
        <v>3662</v>
      </c>
      <c r="D1450" t="s">
        <v>53</v>
      </c>
      <c r="E1450" t="s">
        <v>173</v>
      </c>
      <c r="F1450">
        <v>15858.61</v>
      </c>
      <c r="G1450" s="1">
        <v>45717</v>
      </c>
      <c r="H1450" s="1">
        <v>45736</v>
      </c>
      <c r="I1450" t="s">
        <v>19</v>
      </c>
      <c r="J1450">
        <v>19</v>
      </c>
      <c r="K1450">
        <v>15</v>
      </c>
      <c r="L1450" t="s">
        <v>183</v>
      </c>
      <c r="M1450" t="s">
        <v>55</v>
      </c>
      <c r="N1450" t="s">
        <v>30</v>
      </c>
      <c r="O1450">
        <f t="shared" si="132"/>
        <v>1</v>
      </c>
      <c r="P1450" t="str">
        <f t="shared" si="133"/>
        <v>Valid</v>
      </c>
      <c r="Q1450" t="str">
        <f>_xlfn.XLOOKUP(B1450,Customers!$A:$A,Customers!$C:$C,"Not Found")</f>
        <v>East</v>
      </c>
      <c r="R1450" t="str">
        <f t="shared" si="134"/>
        <v>Central</v>
      </c>
      <c r="S1450" t="str">
        <f t="shared" si="135"/>
        <v>Hospitalization</v>
      </c>
      <c r="T1450" t="str">
        <f t="shared" si="136"/>
        <v>SLA Breach</v>
      </c>
      <c r="U1450">
        <f t="shared" si="137"/>
        <v>4</v>
      </c>
    </row>
    <row r="1451" spans="1:21" x14ac:dyDescent="0.3">
      <c r="A1451" t="s">
        <v>3663</v>
      </c>
      <c r="B1451" t="s">
        <v>3664</v>
      </c>
      <c r="C1451" t="s">
        <v>3665</v>
      </c>
      <c r="D1451" t="s">
        <v>46</v>
      </c>
      <c r="E1451" t="s">
        <v>74</v>
      </c>
      <c r="F1451">
        <v>60940.45</v>
      </c>
      <c r="G1451" s="1">
        <v>45792</v>
      </c>
      <c r="H1451" s="1">
        <v>45799</v>
      </c>
      <c r="I1451" t="s">
        <v>19</v>
      </c>
      <c r="J1451">
        <v>7</v>
      </c>
      <c r="K1451">
        <v>10</v>
      </c>
      <c r="L1451" t="s">
        <v>296</v>
      </c>
      <c r="M1451" t="s">
        <v>21</v>
      </c>
      <c r="N1451" t="s">
        <v>22</v>
      </c>
      <c r="O1451">
        <f t="shared" si="132"/>
        <v>1</v>
      </c>
      <c r="P1451" t="str">
        <f t="shared" si="133"/>
        <v>Valid</v>
      </c>
      <c r="Q1451" t="str">
        <f>_xlfn.XLOOKUP(B1451,Customers!$A:$A,Customers!$C:$C,"Not Found")</f>
        <v>South</v>
      </c>
      <c r="R1451" t="str">
        <f t="shared" si="134"/>
        <v>East</v>
      </c>
      <c r="S1451" t="str">
        <f t="shared" si="135"/>
        <v>Theft</v>
      </c>
      <c r="T1451" t="str">
        <f t="shared" si="136"/>
        <v>Within SLA</v>
      </c>
      <c r="U1451">
        <f t="shared" si="137"/>
        <v>0</v>
      </c>
    </row>
    <row r="1452" spans="1:21" x14ac:dyDescent="0.3">
      <c r="A1452" t="s">
        <v>3666</v>
      </c>
      <c r="B1452" t="s">
        <v>543</v>
      </c>
      <c r="C1452" t="s">
        <v>544</v>
      </c>
      <c r="D1452" t="s">
        <v>17</v>
      </c>
      <c r="E1452" t="s">
        <v>18</v>
      </c>
      <c r="F1452">
        <v>37648.449999999997</v>
      </c>
      <c r="G1452" s="1">
        <v>45670</v>
      </c>
      <c r="H1452" s="1">
        <v>45679</v>
      </c>
      <c r="I1452" t="s">
        <v>47</v>
      </c>
      <c r="J1452">
        <v>9</v>
      </c>
      <c r="K1452">
        <v>10</v>
      </c>
      <c r="L1452" t="s">
        <v>349</v>
      </c>
      <c r="M1452" t="s">
        <v>21</v>
      </c>
      <c r="N1452" t="s">
        <v>42</v>
      </c>
      <c r="O1452">
        <f t="shared" si="132"/>
        <v>1</v>
      </c>
      <c r="P1452" t="str">
        <f t="shared" si="133"/>
        <v>Valid</v>
      </c>
      <c r="Q1452" t="str">
        <f>_xlfn.XLOOKUP(B1452,Customers!$A:$A,Customers!$C:$C,"Not Found")</f>
        <v>West</v>
      </c>
      <c r="R1452" t="str">
        <f t="shared" si="134"/>
        <v>South</v>
      </c>
      <c r="S1452" t="str">
        <f t="shared" si="135"/>
        <v>Accident</v>
      </c>
      <c r="T1452" t="str">
        <f t="shared" si="136"/>
        <v>Within SLA</v>
      </c>
      <c r="U1452">
        <f t="shared" si="137"/>
        <v>0</v>
      </c>
    </row>
    <row r="1453" spans="1:21" x14ac:dyDescent="0.3">
      <c r="A1453" t="s">
        <v>3667</v>
      </c>
      <c r="B1453" t="s">
        <v>1804</v>
      </c>
      <c r="C1453" t="s">
        <v>1805</v>
      </c>
      <c r="D1453" t="s">
        <v>154</v>
      </c>
      <c r="E1453" t="s">
        <v>18</v>
      </c>
      <c r="F1453">
        <v>43663.16</v>
      </c>
      <c r="G1453" s="1">
        <v>45917</v>
      </c>
      <c r="I1453" t="s">
        <v>40</v>
      </c>
      <c r="J1453">
        <v>14</v>
      </c>
      <c r="K1453">
        <v>10</v>
      </c>
      <c r="L1453" t="s">
        <v>87</v>
      </c>
      <c r="M1453" t="s">
        <v>21</v>
      </c>
      <c r="N1453" t="s">
        <v>42</v>
      </c>
      <c r="O1453">
        <f t="shared" si="132"/>
        <v>1</v>
      </c>
      <c r="P1453" t="str">
        <f t="shared" si="133"/>
        <v>Valid</v>
      </c>
      <c r="Q1453" t="str">
        <f>_xlfn.XLOOKUP(B1453,Customers!$A:$A,Customers!$C:$C,"Not Found")</f>
        <v>South</v>
      </c>
      <c r="R1453" t="str">
        <f t="shared" si="134"/>
        <v>South</v>
      </c>
      <c r="S1453" t="str">
        <f t="shared" si="135"/>
        <v>Vehicle Damage</v>
      </c>
      <c r="T1453" t="str">
        <f t="shared" si="136"/>
        <v>SLA Breach</v>
      </c>
      <c r="U1453">
        <f t="shared" si="137"/>
        <v>4</v>
      </c>
    </row>
    <row r="1454" spans="1:21" x14ac:dyDescent="0.3">
      <c r="A1454" t="s">
        <v>3668</v>
      </c>
      <c r="B1454" t="s">
        <v>2070</v>
      </c>
      <c r="C1454" t="s">
        <v>2071</v>
      </c>
      <c r="D1454" t="s">
        <v>46</v>
      </c>
      <c r="E1454" t="s">
        <v>27</v>
      </c>
      <c r="F1454">
        <v>217958.17</v>
      </c>
      <c r="G1454" s="1">
        <v>45889</v>
      </c>
      <c r="I1454" t="s">
        <v>40</v>
      </c>
      <c r="J1454">
        <v>15</v>
      </c>
      <c r="K1454">
        <v>12</v>
      </c>
      <c r="L1454" t="s">
        <v>208</v>
      </c>
      <c r="M1454" t="s">
        <v>49</v>
      </c>
      <c r="N1454" t="s">
        <v>30</v>
      </c>
      <c r="O1454">
        <f t="shared" si="132"/>
        <v>1</v>
      </c>
      <c r="P1454" t="str">
        <f t="shared" si="133"/>
        <v>Valid</v>
      </c>
      <c r="Q1454" t="str">
        <f>_xlfn.XLOOKUP(B1454,Customers!$A:$A,Customers!$C:$C,"Not Found")</f>
        <v>East</v>
      </c>
      <c r="R1454" t="str">
        <f t="shared" si="134"/>
        <v>West</v>
      </c>
      <c r="S1454" t="str">
        <f t="shared" si="135"/>
        <v>Theft</v>
      </c>
      <c r="T1454" t="str">
        <f t="shared" si="136"/>
        <v>SLA Breach</v>
      </c>
      <c r="U1454">
        <f t="shared" si="137"/>
        <v>3</v>
      </c>
    </row>
    <row r="1455" spans="1:21" x14ac:dyDescent="0.3">
      <c r="A1455" t="s">
        <v>3669</v>
      </c>
      <c r="B1455" t="s">
        <v>3670</v>
      </c>
      <c r="C1455" t="s">
        <v>3671</v>
      </c>
      <c r="D1455" t="s">
        <v>46</v>
      </c>
      <c r="E1455" t="s">
        <v>27</v>
      </c>
      <c r="F1455">
        <v>133464.23000000001</v>
      </c>
      <c r="G1455" s="1">
        <v>45713</v>
      </c>
      <c r="H1455" s="1">
        <v>45726</v>
      </c>
      <c r="I1455" t="s">
        <v>19</v>
      </c>
      <c r="J1455">
        <v>13</v>
      </c>
      <c r="K1455">
        <v>12</v>
      </c>
      <c r="L1455" t="s">
        <v>70</v>
      </c>
      <c r="M1455" t="s">
        <v>49</v>
      </c>
      <c r="N1455" t="s">
        <v>30</v>
      </c>
      <c r="O1455">
        <f t="shared" si="132"/>
        <v>1</v>
      </c>
      <c r="P1455" t="str">
        <f t="shared" si="133"/>
        <v>Valid</v>
      </c>
      <c r="Q1455" t="str">
        <f>_xlfn.XLOOKUP(B1455,Customers!$A:$A,Customers!$C:$C,"Not Found")</f>
        <v>South</v>
      </c>
      <c r="R1455" t="str">
        <f t="shared" si="134"/>
        <v>West</v>
      </c>
      <c r="S1455" t="str">
        <f t="shared" si="135"/>
        <v>Theft</v>
      </c>
      <c r="T1455" t="str">
        <f t="shared" si="136"/>
        <v>SLA Breach</v>
      </c>
      <c r="U1455">
        <f t="shared" si="137"/>
        <v>1</v>
      </c>
    </row>
    <row r="1456" spans="1:21" x14ac:dyDescent="0.3">
      <c r="A1456" t="s">
        <v>3672</v>
      </c>
      <c r="B1456" t="s">
        <v>3673</v>
      </c>
      <c r="C1456" t="s">
        <v>3674</v>
      </c>
      <c r="D1456" t="s">
        <v>69</v>
      </c>
      <c r="E1456" t="s">
        <v>39</v>
      </c>
      <c r="F1456">
        <v>78532.59</v>
      </c>
      <c r="G1456" s="1">
        <v>45712</v>
      </c>
      <c r="H1456" s="1">
        <v>45722</v>
      </c>
      <c r="I1456" t="s">
        <v>19</v>
      </c>
      <c r="J1456">
        <v>10</v>
      </c>
      <c r="K1456">
        <v>12</v>
      </c>
      <c r="L1456" t="s">
        <v>630</v>
      </c>
      <c r="M1456" t="s">
        <v>49</v>
      </c>
      <c r="N1456" t="s">
        <v>30</v>
      </c>
      <c r="O1456">
        <f t="shared" si="132"/>
        <v>1</v>
      </c>
      <c r="P1456" t="str">
        <f t="shared" si="133"/>
        <v>Valid</v>
      </c>
      <c r="Q1456" t="str">
        <f>_xlfn.XLOOKUP(B1456,Customers!$A:$A,Customers!$C:$C,"Not Found")</f>
        <v>West</v>
      </c>
      <c r="R1456" t="str">
        <f t="shared" si="134"/>
        <v>North</v>
      </c>
      <c r="S1456" t="str">
        <f t="shared" si="135"/>
        <v>Property Damage</v>
      </c>
      <c r="T1456" t="str">
        <f t="shared" si="136"/>
        <v>Within SLA</v>
      </c>
      <c r="U1456">
        <f t="shared" si="137"/>
        <v>0</v>
      </c>
    </row>
    <row r="1457" spans="1:21" x14ac:dyDescent="0.3">
      <c r="A1457" t="s">
        <v>3675</v>
      </c>
      <c r="B1457" t="s">
        <v>3295</v>
      </c>
      <c r="C1457" t="s">
        <v>3296</v>
      </c>
      <c r="D1457" t="s">
        <v>69</v>
      </c>
      <c r="E1457" t="s">
        <v>173</v>
      </c>
      <c r="F1457">
        <v>70857.759999999995</v>
      </c>
      <c r="G1457" s="1">
        <v>45682</v>
      </c>
      <c r="H1457" s="1">
        <v>45703</v>
      </c>
      <c r="I1457" t="s">
        <v>19</v>
      </c>
      <c r="J1457">
        <v>21</v>
      </c>
      <c r="K1457">
        <v>12</v>
      </c>
      <c r="L1457" t="s">
        <v>310</v>
      </c>
      <c r="M1457" t="s">
        <v>49</v>
      </c>
      <c r="N1457" t="s">
        <v>42</v>
      </c>
      <c r="O1457">
        <f t="shared" si="132"/>
        <v>1</v>
      </c>
      <c r="P1457" t="str">
        <f t="shared" si="133"/>
        <v>Valid</v>
      </c>
      <c r="Q1457" t="str">
        <f>_xlfn.XLOOKUP(B1457,Customers!$A:$A,Customers!$C:$C,"Not Found")</f>
        <v>East</v>
      </c>
      <c r="R1457" t="str">
        <f t="shared" si="134"/>
        <v>Central</v>
      </c>
      <c r="S1457" t="str">
        <f t="shared" si="135"/>
        <v>Property Damage</v>
      </c>
      <c r="T1457" t="str">
        <f t="shared" si="136"/>
        <v>SLA Breach</v>
      </c>
      <c r="U1457">
        <f t="shared" si="137"/>
        <v>9</v>
      </c>
    </row>
    <row r="1458" spans="1:21" x14ac:dyDescent="0.3">
      <c r="A1458" t="s">
        <v>3676</v>
      </c>
      <c r="B1458" t="s">
        <v>3677</v>
      </c>
      <c r="C1458" t="s">
        <v>3678</v>
      </c>
      <c r="D1458" t="s">
        <v>154</v>
      </c>
      <c r="E1458" t="s">
        <v>27</v>
      </c>
      <c r="F1458">
        <v>86411.32</v>
      </c>
      <c r="G1458" s="1">
        <v>45719</v>
      </c>
      <c r="H1458" s="1">
        <v>45724</v>
      </c>
      <c r="I1458" t="s">
        <v>19</v>
      </c>
      <c r="J1458">
        <v>5</v>
      </c>
      <c r="K1458">
        <v>10</v>
      </c>
      <c r="L1458" t="s">
        <v>103</v>
      </c>
      <c r="M1458" t="s">
        <v>21</v>
      </c>
      <c r="N1458" t="s">
        <v>22</v>
      </c>
      <c r="O1458">
        <f t="shared" si="132"/>
        <v>1</v>
      </c>
      <c r="P1458" t="str">
        <f t="shared" si="133"/>
        <v>Valid</v>
      </c>
      <c r="Q1458" t="str">
        <f>_xlfn.XLOOKUP(B1458,Customers!$A:$A,Customers!$C:$C,"Not Found")</f>
        <v>North</v>
      </c>
      <c r="R1458" t="str">
        <f t="shared" si="134"/>
        <v>West</v>
      </c>
      <c r="S1458" t="str">
        <f t="shared" si="135"/>
        <v>Vehicle Damage</v>
      </c>
      <c r="T1458" t="str">
        <f t="shared" si="136"/>
        <v>Within SLA</v>
      </c>
      <c r="U1458">
        <f t="shared" si="137"/>
        <v>0</v>
      </c>
    </row>
    <row r="1459" spans="1:21" x14ac:dyDescent="0.3">
      <c r="A1459" t="s">
        <v>3679</v>
      </c>
      <c r="B1459" t="s">
        <v>3613</v>
      </c>
      <c r="C1459" t="s">
        <v>3614</v>
      </c>
      <c r="D1459" t="s">
        <v>102</v>
      </c>
      <c r="E1459" t="s">
        <v>27</v>
      </c>
      <c r="F1459">
        <v>266120.43</v>
      </c>
      <c r="G1459" s="1">
        <v>45854</v>
      </c>
      <c r="H1459" s="1">
        <v>45869</v>
      </c>
      <c r="I1459" t="s">
        <v>19</v>
      </c>
      <c r="J1459">
        <v>15</v>
      </c>
      <c r="K1459">
        <v>20</v>
      </c>
      <c r="L1459" t="s">
        <v>41</v>
      </c>
      <c r="M1459" t="s">
        <v>29</v>
      </c>
      <c r="N1459" t="s">
        <v>30</v>
      </c>
      <c r="O1459">
        <f t="shared" si="132"/>
        <v>1</v>
      </c>
      <c r="P1459" t="str">
        <f t="shared" si="133"/>
        <v>Valid</v>
      </c>
      <c r="Q1459" t="str">
        <f>_xlfn.XLOOKUP(B1459,Customers!$A:$A,Customers!$C:$C,"Not Found")</f>
        <v>Central</v>
      </c>
      <c r="R1459" t="str">
        <f t="shared" si="134"/>
        <v>West</v>
      </c>
      <c r="S1459" t="str">
        <f t="shared" si="135"/>
        <v>Maturity</v>
      </c>
      <c r="T1459" t="str">
        <f t="shared" si="136"/>
        <v>Within SLA</v>
      </c>
      <c r="U1459">
        <f t="shared" si="137"/>
        <v>0</v>
      </c>
    </row>
    <row r="1460" spans="1:21" x14ac:dyDescent="0.3">
      <c r="A1460" t="s">
        <v>3680</v>
      </c>
      <c r="B1460" t="s">
        <v>378</v>
      </c>
      <c r="C1460" t="s">
        <v>896</v>
      </c>
      <c r="D1460" t="s">
        <v>46</v>
      </c>
      <c r="E1460" t="s">
        <v>39</v>
      </c>
      <c r="F1460">
        <v>102224.3</v>
      </c>
      <c r="G1460" s="1">
        <v>45683</v>
      </c>
      <c r="H1460" s="1">
        <v>45684</v>
      </c>
      <c r="I1460" t="s">
        <v>19</v>
      </c>
      <c r="J1460">
        <v>1</v>
      </c>
      <c r="K1460">
        <v>10</v>
      </c>
      <c r="L1460" t="s">
        <v>178</v>
      </c>
      <c r="M1460" t="s">
        <v>21</v>
      </c>
      <c r="N1460" t="s">
        <v>30</v>
      </c>
      <c r="O1460">
        <f t="shared" si="132"/>
        <v>1</v>
      </c>
      <c r="P1460" t="str">
        <f t="shared" si="133"/>
        <v>Valid</v>
      </c>
      <c r="Q1460" t="str">
        <f>_xlfn.XLOOKUP(B1460,Customers!$A:$A,Customers!$C:$C,"Not Found")</f>
        <v>Central</v>
      </c>
      <c r="R1460" t="str">
        <f t="shared" si="134"/>
        <v>North</v>
      </c>
      <c r="S1460" t="str">
        <f t="shared" si="135"/>
        <v>Theft</v>
      </c>
      <c r="T1460" t="str">
        <f t="shared" si="136"/>
        <v>Within SLA</v>
      </c>
      <c r="U1460">
        <f t="shared" si="137"/>
        <v>0</v>
      </c>
    </row>
    <row r="1461" spans="1:21" x14ac:dyDescent="0.3">
      <c r="A1461" t="s">
        <v>3681</v>
      </c>
      <c r="B1461" t="s">
        <v>3682</v>
      </c>
      <c r="C1461" t="s">
        <v>3683</v>
      </c>
      <c r="D1461" t="s">
        <v>46</v>
      </c>
      <c r="E1461" t="s">
        <v>173</v>
      </c>
      <c r="F1461">
        <v>37988.22</v>
      </c>
      <c r="G1461" s="1">
        <v>45660</v>
      </c>
      <c r="H1461" s="1">
        <v>45668</v>
      </c>
      <c r="I1461" t="s">
        <v>19</v>
      </c>
      <c r="J1461">
        <v>8</v>
      </c>
      <c r="K1461">
        <v>10</v>
      </c>
      <c r="L1461" t="s">
        <v>590</v>
      </c>
      <c r="M1461" t="s">
        <v>21</v>
      </c>
      <c r="N1461" t="s">
        <v>30</v>
      </c>
      <c r="O1461">
        <f t="shared" si="132"/>
        <v>1</v>
      </c>
      <c r="P1461" t="str">
        <f t="shared" si="133"/>
        <v>Valid</v>
      </c>
      <c r="Q1461" t="str">
        <f>_xlfn.XLOOKUP(B1461,Customers!$A:$A,Customers!$C:$C,"Not Found")</f>
        <v>Central</v>
      </c>
      <c r="R1461" t="str">
        <f t="shared" si="134"/>
        <v>Central</v>
      </c>
      <c r="S1461" t="str">
        <f t="shared" si="135"/>
        <v>Theft</v>
      </c>
      <c r="T1461" t="str">
        <f t="shared" si="136"/>
        <v>Within SLA</v>
      </c>
      <c r="U1461">
        <f t="shared" si="137"/>
        <v>0</v>
      </c>
    </row>
    <row r="1462" spans="1:21" x14ac:dyDescent="0.3">
      <c r="A1462" t="s">
        <v>3684</v>
      </c>
      <c r="B1462" t="s">
        <v>1674</v>
      </c>
      <c r="C1462" t="s">
        <v>1675</v>
      </c>
      <c r="D1462" t="s">
        <v>289</v>
      </c>
      <c r="E1462" t="s">
        <v>74</v>
      </c>
      <c r="F1462">
        <v>50755.27</v>
      </c>
      <c r="G1462" s="1">
        <v>45848</v>
      </c>
      <c r="I1462" t="s">
        <v>64</v>
      </c>
      <c r="J1462">
        <v>14</v>
      </c>
      <c r="K1462">
        <v>10</v>
      </c>
      <c r="L1462" t="s">
        <v>450</v>
      </c>
      <c r="M1462" t="s">
        <v>21</v>
      </c>
      <c r="N1462" t="s">
        <v>30</v>
      </c>
      <c r="O1462">
        <f t="shared" si="132"/>
        <v>1</v>
      </c>
      <c r="P1462" t="str">
        <f t="shared" si="133"/>
        <v>Valid</v>
      </c>
      <c r="Q1462" t="str">
        <f>_xlfn.XLOOKUP(B1462,Customers!$A:$A,Customers!$C:$C,"Not Found")</f>
        <v>South</v>
      </c>
      <c r="R1462" t="str">
        <f t="shared" si="134"/>
        <v>East</v>
      </c>
      <c r="S1462" t="str">
        <f t="shared" si="135"/>
        <v>vehicle damage</v>
      </c>
      <c r="T1462" t="str">
        <f t="shared" si="136"/>
        <v>SLA Breach</v>
      </c>
      <c r="U1462">
        <f t="shared" si="137"/>
        <v>4</v>
      </c>
    </row>
    <row r="1463" spans="1:21" x14ac:dyDescent="0.3">
      <c r="A1463" t="s">
        <v>3685</v>
      </c>
      <c r="B1463" t="s">
        <v>3686</v>
      </c>
      <c r="C1463" t="s">
        <v>3687</v>
      </c>
      <c r="D1463" t="s">
        <v>17</v>
      </c>
      <c r="E1463" t="s">
        <v>18</v>
      </c>
      <c r="F1463">
        <v>31395.74</v>
      </c>
      <c r="G1463" s="1">
        <v>45968</v>
      </c>
      <c r="H1463" s="1">
        <v>45975</v>
      </c>
      <c r="I1463" t="s">
        <v>19</v>
      </c>
      <c r="J1463">
        <v>7</v>
      </c>
      <c r="K1463">
        <v>10</v>
      </c>
      <c r="L1463" t="s">
        <v>174</v>
      </c>
      <c r="M1463" t="s">
        <v>21</v>
      </c>
      <c r="N1463" t="s">
        <v>30</v>
      </c>
      <c r="O1463">
        <f t="shared" si="132"/>
        <v>1</v>
      </c>
      <c r="P1463" t="str">
        <f t="shared" si="133"/>
        <v>Valid</v>
      </c>
      <c r="Q1463" t="str">
        <f>_xlfn.XLOOKUP(B1463,Customers!$A:$A,Customers!$C:$C,"Not Found")</f>
        <v>North</v>
      </c>
      <c r="R1463" t="str">
        <f t="shared" si="134"/>
        <v>South</v>
      </c>
      <c r="S1463" t="str">
        <f t="shared" si="135"/>
        <v>Accident</v>
      </c>
      <c r="T1463" t="str">
        <f t="shared" si="136"/>
        <v>Within SLA</v>
      </c>
      <c r="U1463">
        <f t="shared" si="137"/>
        <v>0</v>
      </c>
    </row>
    <row r="1464" spans="1:21" x14ac:dyDescent="0.3">
      <c r="A1464" t="s">
        <v>3688</v>
      </c>
      <c r="B1464" t="s">
        <v>3689</v>
      </c>
      <c r="C1464" t="s">
        <v>3690</v>
      </c>
      <c r="D1464" t="s">
        <v>46</v>
      </c>
      <c r="E1464" t="s">
        <v>18</v>
      </c>
      <c r="F1464">
        <v>45359</v>
      </c>
      <c r="G1464" s="1">
        <v>45814</v>
      </c>
      <c r="H1464" s="1">
        <v>45821</v>
      </c>
      <c r="I1464" t="s">
        <v>19</v>
      </c>
      <c r="J1464">
        <v>7</v>
      </c>
      <c r="K1464">
        <v>10</v>
      </c>
      <c r="L1464" t="s">
        <v>341</v>
      </c>
      <c r="M1464" t="s">
        <v>21</v>
      </c>
      <c r="N1464" t="s">
        <v>30</v>
      </c>
      <c r="O1464">
        <f t="shared" si="132"/>
        <v>1</v>
      </c>
      <c r="P1464" t="str">
        <f t="shared" si="133"/>
        <v>Valid</v>
      </c>
      <c r="Q1464" t="str">
        <f>_xlfn.XLOOKUP(B1464,Customers!$A:$A,Customers!$C:$C,"Not Found")</f>
        <v>North</v>
      </c>
      <c r="R1464" t="str">
        <f t="shared" si="134"/>
        <v>South</v>
      </c>
      <c r="S1464" t="str">
        <f t="shared" si="135"/>
        <v>Theft</v>
      </c>
      <c r="T1464" t="str">
        <f t="shared" si="136"/>
        <v>Within SLA</v>
      </c>
      <c r="U1464">
        <f t="shared" si="137"/>
        <v>0</v>
      </c>
    </row>
    <row r="1465" spans="1:21" x14ac:dyDescent="0.3">
      <c r="A1465" t="s">
        <v>3691</v>
      </c>
      <c r="B1465" t="s">
        <v>1222</v>
      </c>
      <c r="C1465" t="s">
        <v>1223</v>
      </c>
      <c r="D1465" t="s">
        <v>34</v>
      </c>
      <c r="E1465" t="s">
        <v>18</v>
      </c>
      <c r="F1465">
        <v>1235631.49</v>
      </c>
      <c r="G1465" s="1">
        <v>45743</v>
      </c>
      <c r="I1465" t="s">
        <v>40</v>
      </c>
      <c r="J1465">
        <v>36</v>
      </c>
      <c r="K1465">
        <v>20</v>
      </c>
      <c r="L1465" t="s">
        <v>366</v>
      </c>
      <c r="M1465" t="s">
        <v>29</v>
      </c>
      <c r="N1465" t="s">
        <v>88</v>
      </c>
      <c r="O1465">
        <f t="shared" si="132"/>
        <v>1</v>
      </c>
      <c r="P1465" t="str">
        <f t="shared" si="133"/>
        <v>Valid</v>
      </c>
      <c r="Q1465" t="str">
        <f>_xlfn.XLOOKUP(B1465,Customers!$A:$A,Customers!$C:$C,"Not Found")</f>
        <v>North</v>
      </c>
      <c r="R1465" t="str">
        <f t="shared" si="134"/>
        <v>South</v>
      </c>
      <c r="S1465" t="str">
        <f t="shared" si="135"/>
        <v>Death Benefit</v>
      </c>
      <c r="T1465" t="str">
        <f t="shared" si="136"/>
        <v>SLA Breach</v>
      </c>
      <c r="U1465">
        <f t="shared" si="137"/>
        <v>16</v>
      </c>
    </row>
    <row r="1466" spans="1:21" x14ac:dyDescent="0.3">
      <c r="A1466" t="s">
        <v>3692</v>
      </c>
      <c r="B1466" t="s">
        <v>3693</v>
      </c>
      <c r="C1466" t="s">
        <v>3694</v>
      </c>
      <c r="D1466" t="s">
        <v>154</v>
      </c>
      <c r="E1466" t="s">
        <v>39</v>
      </c>
      <c r="F1466">
        <v>40273.449999999997</v>
      </c>
      <c r="G1466" s="1">
        <v>45935</v>
      </c>
      <c r="H1466" s="1">
        <v>45940</v>
      </c>
      <c r="I1466" t="s">
        <v>19</v>
      </c>
      <c r="J1466">
        <v>5</v>
      </c>
      <c r="K1466">
        <v>10</v>
      </c>
      <c r="L1466" t="s">
        <v>70</v>
      </c>
      <c r="M1466" t="s">
        <v>21</v>
      </c>
      <c r="N1466" t="s">
        <v>30</v>
      </c>
      <c r="O1466">
        <f t="shared" si="132"/>
        <v>1</v>
      </c>
      <c r="P1466" t="str">
        <f t="shared" si="133"/>
        <v>Valid</v>
      </c>
      <c r="Q1466" t="str">
        <f>_xlfn.XLOOKUP(B1466,Customers!$A:$A,Customers!$C:$C,"Not Found")</f>
        <v>North</v>
      </c>
      <c r="R1466" t="str">
        <f t="shared" si="134"/>
        <v>North</v>
      </c>
      <c r="S1466" t="str">
        <f t="shared" si="135"/>
        <v>Vehicle Damage</v>
      </c>
      <c r="T1466" t="str">
        <f t="shared" si="136"/>
        <v>Within SLA</v>
      </c>
      <c r="U1466">
        <f t="shared" si="137"/>
        <v>0</v>
      </c>
    </row>
    <row r="1467" spans="1:21" x14ac:dyDescent="0.3">
      <c r="A1467" t="s">
        <v>3695</v>
      </c>
      <c r="B1467" t="s">
        <v>2356</v>
      </c>
      <c r="C1467" t="s">
        <v>3696</v>
      </c>
      <c r="D1467" t="s">
        <v>53</v>
      </c>
      <c r="E1467" t="s">
        <v>39</v>
      </c>
      <c r="F1467">
        <v>62484.480000000003</v>
      </c>
      <c r="G1467" s="1">
        <v>45936</v>
      </c>
      <c r="H1467" s="1">
        <v>45942</v>
      </c>
      <c r="I1467" t="s">
        <v>19</v>
      </c>
      <c r="J1467">
        <v>6</v>
      </c>
      <c r="K1467">
        <v>15</v>
      </c>
      <c r="L1467" t="s">
        <v>541</v>
      </c>
      <c r="M1467" t="s">
        <v>55</v>
      </c>
      <c r="N1467" t="s">
        <v>22</v>
      </c>
      <c r="O1467">
        <f t="shared" si="132"/>
        <v>1</v>
      </c>
      <c r="P1467" t="str">
        <f t="shared" si="133"/>
        <v>Valid</v>
      </c>
      <c r="Q1467" t="str">
        <f>_xlfn.XLOOKUP(B1467,Customers!$A:$A,Customers!$C:$C,"Not Found")</f>
        <v>West</v>
      </c>
      <c r="R1467" t="str">
        <f t="shared" si="134"/>
        <v>North</v>
      </c>
      <c r="S1467" t="str">
        <f t="shared" si="135"/>
        <v>Hospitalization</v>
      </c>
      <c r="T1467" t="str">
        <f t="shared" si="136"/>
        <v>Within SLA</v>
      </c>
      <c r="U1467">
        <f t="shared" si="137"/>
        <v>0</v>
      </c>
    </row>
    <row r="1468" spans="1:21" x14ac:dyDescent="0.3">
      <c r="A1468" t="s">
        <v>3697</v>
      </c>
      <c r="B1468" t="s">
        <v>3698</v>
      </c>
      <c r="C1468" t="s">
        <v>3699</v>
      </c>
      <c r="D1468" t="s">
        <v>34</v>
      </c>
      <c r="E1468" t="s">
        <v>18</v>
      </c>
      <c r="F1468">
        <v>175587.06</v>
      </c>
      <c r="G1468" s="1">
        <v>45937</v>
      </c>
      <c r="I1468" t="s">
        <v>40</v>
      </c>
      <c r="J1468">
        <v>13</v>
      </c>
      <c r="K1468">
        <v>20</v>
      </c>
      <c r="L1468" t="s">
        <v>606</v>
      </c>
      <c r="M1468" t="s">
        <v>29</v>
      </c>
      <c r="N1468" t="s">
        <v>22</v>
      </c>
      <c r="O1468">
        <f t="shared" si="132"/>
        <v>1</v>
      </c>
      <c r="P1468" t="str">
        <f t="shared" si="133"/>
        <v>Valid</v>
      </c>
      <c r="Q1468" t="str">
        <f>_xlfn.XLOOKUP(B1468,Customers!$A:$A,Customers!$C:$C,"Not Found")</f>
        <v>East</v>
      </c>
      <c r="R1468" t="str">
        <f t="shared" si="134"/>
        <v>South</v>
      </c>
      <c r="S1468" t="str">
        <f t="shared" si="135"/>
        <v>Death Benefit</v>
      </c>
      <c r="T1468" t="str">
        <f t="shared" si="136"/>
        <v>Within SLA</v>
      </c>
      <c r="U1468">
        <f t="shared" si="137"/>
        <v>0</v>
      </c>
    </row>
    <row r="1469" spans="1:21" x14ac:dyDescent="0.3">
      <c r="A1469" t="s">
        <v>3700</v>
      </c>
      <c r="B1469" t="s">
        <v>866</v>
      </c>
      <c r="C1469" t="s">
        <v>2087</v>
      </c>
      <c r="D1469" t="s">
        <v>17</v>
      </c>
      <c r="E1469" t="s">
        <v>74</v>
      </c>
      <c r="F1469">
        <v>57700.81</v>
      </c>
      <c r="G1469" s="1">
        <v>45784</v>
      </c>
      <c r="H1469" s="1">
        <v>45793</v>
      </c>
      <c r="I1469" t="s">
        <v>19</v>
      </c>
      <c r="J1469">
        <v>9</v>
      </c>
      <c r="K1469">
        <v>10</v>
      </c>
      <c r="L1469" t="s">
        <v>183</v>
      </c>
      <c r="M1469" t="s">
        <v>21</v>
      </c>
      <c r="N1469" t="s">
        <v>30</v>
      </c>
      <c r="O1469">
        <f t="shared" si="132"/>
        <v>1</v>
      </c>
      <c r="P1469" t="str">
        <f t="shared" si="133"/>
        <v>Valid</v>
      </c>
      <c r="Q1469" t="str">
        <f>_xlfn.XLOOKUP(B1469,Customers!$A:$A,Customers!$C:$C,"Not Found")</f>
        <v>West</v>
      </c>
      <c r="R1469" t="str">
        <f t="shared" si="134"/>
        <v>East</v>
      </c>
      <c r="S1469" t="str">
        <f t="shared" si="135"/>
        <v>Accident</v>
      </c>
      <c r="T1469" t="str">
        <f t="shared" si="136"/>
        <v>Within SLA</v>
      </c>
      <c r="U1469">
        <f t="shared" si="137"/>
        <v>0</v>
      </c>
    </row>
    <row r="1470" spans="1:21" x14ac:dyDescent="0.3">
      <c r="A1470" t="s">
        <v>3701</v>
      </c>
      <c r="B1470" t="s">
        <v>1776</v>
      </c>
      <c r="C1470" t="s">
        <v>1777</v>
      </c>
      <c r="D1470" t="s">
        <v>154</v>
      </c>
      <c r="E1470" t="s">
        <v>27</v>
      </c>
      <c r="F1470">
        <v>62012.53</v>
      </c>
      <c r="G1470" s="1">
        <v>45671</v>
      </c>
      <c r="H1470" s="1">
        <v>45683</v>
      </c>
      <c r="I1470" t="s">
        <v>19</v>
      </c>
      <c r="J1470">
        <v>12</v>
      </c>
      <c r="K1470">
        <v>10</v>
      </c>
      <c r="L1470" t="s">
        <v>48</v>
      </c>
      <c r="M1470" t="s">
        <v>21</v>
      </c>
      <c r="N1470" t="s">
        <v>42</v>
      </c>
      <c r="O1470">
        <f t="shared" si="132"/>
        <v>1</v>
      </c>
      <c r="P1470" t="str">
        <f t="shared" si="133"/>
        <v>Valid</v>
      </c>
      <c r="Q1470" t="str">
        <f>_xlfn.XLOOKUP(B1470,Customers!$A:$A,Customers!$C:$C,"Not Found")</f>
        <v>North</v>
      </c>
      <c r="R1470" t="str">
        <f t="shared" si="134"/>
        <v>West</v>
      </c>
      <c r="S1470" t="str">
        <f t="shared" si="135"/>
        <v>Vehicle Damage</v>
      </c>
      <c r="T1470" t="str">
        <f t="shared" si="136"/>
        <v>SLA Breach</v>
      </c>
      <c r="U1470">
        <f t="shared" si="137"/>
        <v>2</v>
      </c>
    </row>
    <row r="1471" spans="1:21" x14ac:dyDescent="0.3">
      <c r="A1471" t="s">
        <v>3702</v>
      </c>
      <c r="B1471" t="s">
        <v>2559</v>
      </c>
      <c r="C1471" t="s">
        <v>2560</v>
      </c>
      <c r="D1471" t="s">
        <v>1264</v>
      </c>
      <c r="E1471" t="s">
        <v>27</v>
      </c>
      <c r="F1471">
        <v>187645.57</v>
      </c>
      <c r="G1471" s="1">
        <v>45991</v>
      </c>
      <c r="I1471" t="s">
        <v>40</v>
      </c>
      <c r="J1471">
        <v>17</v>
      </c>
      <c r="K1471">
        <v>15</v>
      </c>
      <c r="L1471" t="s">
        <v>193</v>
      </c>
      <c r="M1471" t="s">
        <v>55</v>
      </c>
      <c r="N1471" t="s">
        <v>30</v>
      </c>
      <c r="O1471">
        <f t="shared" si="132"/>
        <v>1</v>
      </c>
      <c r="P1471" t="str">
        <f t="shared" si="133"/>
        <v>Valid</v>
      </c>
      <c r="Q1471" t="str">
        <f>_xlfn.XLOOKUP(B1471,Customers!$A:$A,Customers!$C:$C,"Not Found")</f>
        <v>South</v>
      </c>
      <c r="R1471" t="str">
        <f t="shared" si="134"/>
        <v>West</v>
      </c>
      <c r="S1471" t="str">
        <f t="shared" si="135"/>
        <v>hospitalization</v>
      </c>
      <c r="T1471" t="str">
        <f t="shared" si="136"/>
        <v>SLA Breach</v>
      </c>
      <c r="U1471">
        <f t="shared" si="137"/>
        <v>2</v>
      </c>
    </row>
    <row r="1472" spans="1:21" x14ac:dyDescent="0.3">
      <c r="A1472" t="s">
        <v>3703</v>
      </c>
      <c r="B1472" t="s">
        <v>2125</v>
      </c>
      <c r="C1472" t="s">
        <v>2126</v>
      </c>
      <c r="D1472" t="s">
        <v>154</v>
      </c>
      <c r="E1472" t="s">
        <v>74</v>
      </c>
      <c r="F1472">
        <v>49933.47</v>
      </c>
      <c r="G1472" s="1">
        <v>45957</v>
      </c>
      <c r="H1472" s="1">
        <v>45965</v>
      </c>
      <c r="I1472" t="s">
        <v>19</v>
      </c>
      <c r="J1472">
        <v>8</v>
      </c>
      <c r="K1472">
        <v>10</v>
      </c>
      <c r="L1472" t="s">
        <v>300</v>
      </c>
      <c r="M1472" t="s">
        <v>21</v>
      </c>
      <c r="N1472" t="s">
        <v>30</v>
      </c>
      <c r="O1472">
        <f t="shared" si="132"/>
        <v>1</v>
      </c>
      <c r="P1472" t="str">
        <f t="shared" si="133"/>
        <v>Valid</v>
      </c>
      <c r="Q1472" t="str">
        <f>_xlfn.XLOOKUP(B1472,Customers!$A:$A,Customers!$C:$C,"Not Found")</f>
        <v>West</v>
      </c>
      <c r="R1472" t="str">
        <f t="shared" si="134"/>
        <v>East</v>
      </c>
      <c r="S1472" t="str">
        <f t="shared" si="135"/>
        <v>Vehicle Damage</v>
      </c>
      <c r="T1472" t="str">
        <f t="shared" si="136"/>
        <v>Within SLA</v>
      </c>
      <c r="U1472">
        <f t="shared" si="137"/>
        <v>0</v>
      </c>
    </row>
    <row r="1473" spans="1:21" x14ac:dyDescent="0.3">
      <c r="A1473" t="s">
        <v>3704</v>
      </c>
      <c r="B1473" t="s">
        <v>2242</v>
      </c>
      <c r="C1473" t="s">
        <v>3705</v>
      </c>
      <c r="D1473" t="s">
        <v>59</v>
      </c>
      <c r="E1473" t="s">
        <v>39</v>
      </c>
      <c r="F1473">
        <v>91549.82</v>
      </c>
      <c r="G1473" s="1">
        <v>45825</v>
      </c>
      <c r="H1473" s="1">
        <v>45834</v>
      </c>
      <c r="I1473" t="s">
        <v>19</v>
      </c>
      <c r="J1473">
        <v>9</v>
      </c>
      <c r="K1473">
        <v>15</v>
      </c>
      <c r="L1473" t="s">
        <v>813</v>
      </c>
      <c r="M1473" t="s">
        <v>55</v>
      </c>
      <c r="N1473" t="s">
        <v>30</v>
      </c>
      <c r="O1473">
        <f t="shared" si="132"/>
        <v>1</v>
      </c>
      <c r="P1473" t="str">
        <f t="shared" si="133"/>
        <v>Valid</v>
      </c>
      <c r="Q1473" t="str">
        <f>_xlfn.XLOOKUP(B1473,Customers!$A:$A,Customers!$C:$C,"Not Found")</f>
        <v>West</v>
      </c>
      <c r="R1473" t="str">
        <f t="shared" si="134"/>
        <v>North</v>
      </c>
      <c r="S1473" t="str">
        <f t="shared" si="135"/>
        <v>Critical Illness</v>
      </c>
      <c r="T1473" t="str">
        <f t="shared" si="136"/>
        <v>Within SLA</v>
      </c>
      <c r="U1473">
        <f t="shared" si="137"/>
        <v>0</v>
      </c>
    </row>
    <row r="1474" spans="1:21" x14ac:dyDescent="0.3">
      <c r="A1474" t="s">
        <v>3706</v>
      </c>
      <c r="B1474" t="s">
        <v>3707</v>
      </c>
      <c r="C1474" t="s">
        <v>3708</v>
      </c>
      <c r="D1474" t="s">
        <v>59</v>
      </c>
      <c r="E1474" t="s">
        <v>18</v>
      </c>
      <c r="F1474">
        <v>25140.85</v>
      </c>
      <c r="G1474" s="1">
        <v>45920</v>
      </c>
      <c r="H1474" s="1">
        <v>45933</v>
      </c>
      <c r="I1474" t="s">
        <v>19</v>
      </c>
      <c r="J1474">
        <v>13</v>
      </c>
      <c r="K1474">
        <v>15</v>
      </c>
      <c r="L1474" t="s">
        <v>278</v>
      </c>
      <c r="M1474" t="s">
        <v>55</v>
      </c>
      <c r="N1474" t="s">
        <v>30</v>
      </c>
      <c r="O1474">
        <f t="shared" ref="O1474:O1537" si="138">COUNTIF($A:$A,A1474)</f>
        <v>1</v>
      </c>
      <c r="P1474" t="str">
        <f t="shared" ref="P1474:P1537" si="139">IF(F1474="","Missing Amount","Valid")</f>
        <v>Valid</v>
      </c>
      <c r="Q1474" t="str">
        <f>_xlfn.XLOOKUP(B1474,Customers!$A:$A,Customers!$C:$C,"Not Found")</f>
        <v>West</v>
      </c>
      <c r="R1474" t="str">
        <f t="shared" ref="R1474:R1537" si="140">IF(E1474="",Q1474,E1474)</f>
        <v>South</v>
      </c>
      <c r="S1474" t="str">
        <f t="shared" ref="S1474:S1537" si="141">IF(D1474="Hospitalisation","Hospitalization",IF(D1474="Medical Emerg.","Medical Emergency",IF(D1474="Property dmg","Property Damage",IF(D1474="Vehicle dmg","Vehicle Damage",D1474))))</f>
        <v>Critical Illness</v>
      </c>
      <c r="T1474" t="str">
        <f t="shared" ref="T1474:T1537" si="142">IF(J1474&gt;K1474,"SLA Breach","Within SLA")</f>
        <v>Within SLA</v>
      </c>
      <c r="U1474">
        <f t="shared" ref="U1474:U1537" si="143">IF(J1474&gt;K1474,J1474-K1474,0)</f>
        <v>0</v>
      </c>
    </row>
    <row r="1475" spans="1:21" x14ac:dyDescent="0.3">
      <c r="A1475" t="s">
        <v>3709</v>
      </c>
      <c r="B1475" t="s">
        <v>2423</v>
      </c>
      <c r="C1475" t="s">
        <v>3710</v>
      </c>
      <c r="D1475" t="s">
        <v>216</v>
      </c>
      <c r="E1475" t="s">
        <v>27</v>
      </c>
      <c r="F1475">
        <v>48450.95</v>
      </c>
      <c r="G1475" s="1">
        <v>45979</v>
      </c>
      <c r="H1475" s="1">
        <v>45997</v>
      </c>
      <c r="I1475" t="s">
        <v>19</v>
      </c>
      <c r="J1475">
        <v>18</v>
      </c>
      <c r="K1475">
        <v>15</v>
      </c>
      <c r="L1475" t="s">
        <v>208</v>
      </c>
      <c r="M1475" t="s">
        <v>55</v>
      </c>
      <c r="N1475" t="s">
        <v>42</v>
      </c>
      <c r="O1475">
        <f t="shared" si="138"/>
        <v>1</v>
      </c>
      <c r="P1475" t="str">
        <f t="shared" si="139"/>
        <v>Valid</v>
      </c>
      <c r="Q1475" t="str">
        <f>_xlfn.XLOOKUP(B1475,Customers!$A:$A,Customers!$C:$C,"Not Found")</f>
        <v>North</v>
      </c>
      <c r="R1475" t="str">
        <f t="shared" si="140"/>
        <v>West</v>
      </c>
      <c r="S1475" t="str">
        <f t="shared" si="141"/>
        <v>Outpatient</v>
      </c>
      <c r="T1475" t="str">
        <f t="shared" si="142"/>
        <v>SLA Breach</v>
      </c>
      <c r="U1475">
        <f t="shared" si="143"/>
        <v>3</v>
      </c>
    </row>
    <row r="1476" spans="1:21" x14ac:dyDescent="0.3">
      <c r="A1476" t="s">
        <v>3711</v>
      </c>
      <c r="B1476" t="s">
        <v>2912</v>
      </c>
      <c r="C1476" t="s">
        <v>2913</v>
      </c>
      <c r="D1476" t="s">
        <v>46</v>
      </c>
      <c r="E1476" t="s">
        <v>27</v>
      </c>
      <c r="F1476">
        <v>131645.13</v>
      </c>
      <c r="G1476" s="1">
        <v>45677</v>
      </c>
      <c r="H1476" s="1">
        <v>45687</v>
      </c>
      <c r="I1476" t="s">
        <v>19</v>
      </c>
      <c r="J1476">
        <v>10</v>
      </c>
      <c r="K1476">
        <v>10</v>
      </c>
      <c r="L1476" t="s">
        <v>268</v>
      </c>
      <c r="M1476" t="s">
        <v>21</v>
      </c>
      <c r="N1476" t="s">
        <v>42</v>
      </c>
      <c r="O1476">
        <f t="shared" si="138"/>
        <v>1</v>
      </c>
      <c r="P1476" t="str">
        <f t="shared" si="139"/>
        <v>Valid</v>
      </c>
      <c r="Q1476" t="str">
        <f>_xlfn.XLOOKUP(B1476,Customers!$A:$A,Customers!$C:$C,"Not Found")</f>
        <v>South</v>
      </c>
      <c r="R1476" t="str">
        <f t="shared" si="140"/>
        <v>West</v>
      </c>
      <c r="S1476" t="str">
        <f t="shared" si="141"/>
        <v>Theft</v>
      </c>
      <c r="T1476" t="str">
        <f t="shared" si="142"/>
        <v>Within SLA</v>
      </c>
      <c r="U1476">
        <f t="shared" si="143"/>
        <v>0</v>
      </c>
    </row>
    <row r="1477" spans="1:21" x14ac:dyDescent="0.3">
      <c r="A1477" t="s">
        <v>3712</v>
      </c>
      <c r="B1477" t="s">
        <v>3174</v>
      </c>
      <c r="C1477" t="s">
        <v>3175</v>
      </c>
      <c r="D1477" t="s">
        <v>46</v>
      </c>
      <c r="E1477" t="s">
        <v>18</v>
      </c>
      <c r="F1477">
        <v>63067.360000000001</v>
      </c>
      <c r="G1477" s="1">
        <v>45814</v>
      </c>
      <c r="H1477" s="1">
        <v>45837</v>
      </c>
      <c r="I1477" t="s">
        <v>47</v>
      </c>
      <c r="J1477">
        <v>23</v>
      </c>
      <c r="K1477">
        <v>12</v>
      </c>
      <c r="L1477" t="s">
        <v>140</v>
      </c>
      <c r="M1477" t="s">
        <v>49</v>
      </c>
      <c r="N1477" t="s">
        <v>42</v>
      </c>
      <c r="O1477">
        <f t="shared" si="138"/>
        <v>1</v>
      </c>
      <c r="P1477" t="str">
        <f t="shared" si="139"/>
        <v>Valid</v>
      </c>
      <c r="Q1477" t="str">
        <f>_xlfn.XLOOKUP(B1477,Customers!$A:$A,Customers!$C:$C,"Not Found")</f>
        <v>West</v>
      </c>
      <c r="R1477" t="str">
        <f t="shared" si="140"/>
        <v>South</v>
      </c>
      <c r="S1477" t="str">
        <f t="shared" si="141"/>
        <v>Theft</v>
      </c>
      <c r="T1477" t="str">
        <f t="shared" si="142"/>
        <v>SLA Breach</v>
      </c>
      <c r="U1477">
        <f t="shared" si="143"/>
        <v>11</v>
      </c>
    </row>
    <row r="1478" spans="1:21" x14ac:dyDescent="0.3">
      <c r="A1478" t="s">
        <v>3713</v>
      </c>
      <c r="B1478" t="s">
        <v>3714</v>
      </c>
      <c r="C1478" t="s">
        <v>3715</v>
      </c>
      <c r="D1478" t="s">
        <v>34</v>
      </c>
      <c r="E1478" t="s">
        <v>173</v>
      </c>
      <c r="F1478">
        <v>494095.04</v>
      </c>
      <c r="G1478" s="1">
        <v>45945</v>
      </c>
      <c r="I1478" t="s">
        <v>40</v>
      </c>
      <c r="J1478">
        <v>25</v>
      </c>
      <c r="K1478">
        <v>20</v>
      </c>
      <c r="L1478" t="s">
        <v>300</v>
      </c>
      <c r="M1478" t="s">
        <v>29</v>
      </c>
      <c r="N1478" t="s">
        <v>42</v>
      </c>
      <c r="O1478">
        <f t="shared" si="138"/>
        <v>1</v>
      </c>
      <c r="P1478" t="str">
        <f t="shared" si="139"/>
        <v>Valid</v>
      </c>
      <c r="Q1478" t="str">
        <f>_xlfn.XLOOKUP(B1478,Customers!$A:$A,Customers!$C:$C,"Not Found")</f>
        <v>South</v>
      </c>
      <c r="R1478" t="str">
        <f t="shared" si="140"/>
        <v>Central</v>
      </c>
      <c r="S1478" t="str">
        <f t="shared" si="141"/>
        <v>Death Benefit</v>
      </c>
      <c r="T1478" t="str">
        <f t="shared" si="142"/>
        <v>SLA Breach</v>
      </c>
      <c r="U1478">
        <f t="shared" si="143"/>
        <v>5</v>
      </c>
    </row>
    <row r="1479" spans="1:21" x14ac:dyDescent="0.3">
      <c r="A1479" t="s">
        <v>3716</v>
      </c>
      <c r="B1479" t="s">
        <v>2721</v>
      </c>
      <c r="C1479" t="s">
        <v>3717</v>
      </c>
      <c r="D1479" t="s">
        <v>53</v>
      </c>
      <c r="E1479" t="s">
        <v>27</v>
      </c>
      <c r="F1479">
        <v>46571.45</v>
      </c>
      <c r="G1479" s="1">
        <v>45896</v>
      </c>
      <c r="H1479" s="1">
        <v>45920</v>
      </c>
      <c r="I1479" t="s">
        <v>19</v>
      </c>
      <c r="J1479">
        <v>24</v>
      </c>
      <c r="K1479">
        <v>15</v>
      </c>
      <c r="L1479" t="s">
        <v>300</v>
      </c>
      <c r="M1479" t="s">
        <v>55</v>
      </c>
      <c r="N1479" t="s">
        <v>88</v>
      </c>
      <c r="O1479">
        <f t="shared" si="138"/>
        <v>1</v>
      </c>
      <c r="P1479" t="str">
        <f t="shared" si="139"/>
        <v>Valid</v>
      </c>
      <c r="Q1479" t="str">
        <f>_xlfn.XLOOKUP(B1479,Customers!$A:$A,Customers!$C:$C,"Not Found")</f>
        <v>North</v>
      </c>
      <c r="R1479" t="str">
        <f t="shared" si="140"/>
        <v>West</v>
      </c>
      <c r="S1479" t="str">
        <f t="shared" si="141"/>
        <v>Hospitalization</v>
      </c>
      <c r="T1479" t="str">
        <f t="shared" si="142"/>
        <v>SLA Breach</v>
      </c>
      <c r="U1479">
        <f t="shared" si="143"/>
        <v>9</v>
      </c>
    </row>
    <row r="1480" spans="1:21" x14ac:dyDescent="0.3">
      <c r="A1480" t="s">
        <v>3718</v>
      </c>
      <c r="B1480" t="s">
        <v>3719</v>
      </c>
      <c r="C1480" t="s">
        <v>3720</v>
      </c>
      <c r="D1480" t="s">
        <v>53</v>
      </c>
      <c r="E1480" t="s">
        <v>173</v>
      </c>
      <c r="F1480">
        <v>75962.84</v>
      </c>
      <c r="G1480" s="1">
        <v>45694</v>
      </c>
      <c r="H1480" s="1">
        <v>45724</v>
      </c>
      <c r="I1480" t="s">
        <v>47</v>
      </c>
      <c r="J1480">
        <v>30</v>
      </c>
      <c r="K1480">
        <v>15</v>
      </c>
      <c r="L1480" t="s">
        <v>193</v>
      </c>
      <c r="M1480" t="s">
        <v>55</v>
      </c>
      <c r="N1480" t="s">
        <v>88</v>
      </c>
      <c r="O1480">
        <f t="shared" si="138"/>
        <v>1</v>
      </c>
      <c r="P1480" t="str">
        <f t="shared" si="139"/>
        <v>Valid</v>
      </c>
      <c r="Q1480" t="str">
        <f>_xlfn.XLOOKUP(B1480,Customers!$A:$A,Customers!$C:$C,"Not Found")</f>
        <v>Central</v>
      </c>
      <c r="R1480" t="str">
        <f t="shared" si="140"/>
        <v>Central</v>
      </c>
      <c r="S1480" t="str">
        <f t="shared" si="141"/>
        <v>Hospitalization</v>
      </c>
      <c r="T1480" t="str">
        <f t="shared" si="142"/>
        <v>SLA Breach</v>
      </c>
      <c r="U1480">
        <f t="shared" si="143"/>
        <v>15</v>
      </c>
    </row>
    <row r="1481" spans="1:21" x14ac:dyDescent="0.3">
      <c r="A1481" t="s">
        <v>3721</v>
      </c>
      <c r="B1481" t="s">
        <v>3722</v>
      </c>
      <c r="C1481" t="s">
        <v>3723</v>
      </c>
      <c r="D1481" t="s">
        <v>92</v>
      </c>
      <c r="E1481" t="s">
        <v>27</v>
      </c>
      <c r="F1481">
        <v>91457.77</v>
      </c>
      <c r="G1481" s="1">
        <v>45679</v>
      </c>
      <c r="H1481" s="1">
        <v>45690</v>
      </c>
      <c r="I1481" t="s">
        <v>47</v>
      </c>
      <c r="J1481">
        <v>11</v>
      </c>
      <c r="K1481">
        <v>7</v>
      </c>
      <c r="L1481" t="s">
        <v>341</v>
      </c>
      <c r="M1481" t="s">
        <v>94</v>
      </c>
      <c r="N1481" t="s">
        <v>22</v>
      </c>
      <c r="O1481">
        <f t="shared" si="138"/>
        <v>1</v>
      </c>
      <c r="P1481" t="str">
        <f t="shared" si="139"/>
        <v>Valid</v>
      </c>
      <c r="Q1481" t="str">
        <f>_xlfn.XLOOKUP(B1481,Customers!$A:$A,Customers!$C:$C,"Not Found")</f>
        <v>West</v>
      </c>
      <c r="R1481" t="str">
        <f t="shared" si="140"/>
        <v>West</v>
      </c>
      <c r="S1481" t="str">
        <f t="shared" si="141"/>
        <v>Baggage Loss</v>
      </c>
      <c r="T1481" t="str">
        <f t="shared" si="142"/>
        <v>SLA Breach</v>
      </c>
      <c r="U1481">
        <f t="shared" si="143"/>
        <v>4</v>
      </c>
    </row>
    <row r="1482" spans="1:21" x14ac:dyDescent="0.3">
      <c r="A1482" t="s">
        <v>3724</v>
      </c>
      <c r="B1482" t="s">
        <v>3725</v>
      </c>
      <c r="C1482" t="s">
        <v>3726</v>
      </c>
      <c r="D1482" t="s">
        <v>69</v>
      </c>
      <c r="E1482" t="s">
        <v>18</v>
      </c>
      <c r="F1482">
        <v>178532.31</v>
      </c>
      <c r="G1482" s="1">
        <v>45766</v>
      </c>
      <c r="H1482" s="1">
        <v>45780</v>
      </c>
      <c r="I1482" t="s">
        <v>19</v>
      </c>
      <c r="J1482">
        <v>14</v>
      </c>
      <c r="K1482">
        <v>12</v>
      </c>
      <c r="L1482" t="s">
        <v>580</v>
      </c>
      <c r="M1482" t="s">
        <v>49</v>
      </c>
      <c r="N1482" t="s">
        <v>42</v>
      </c>
      <c r="O1482">
        <f t="shared" si="138"/>
        <v>1</v>
      </c>
      <c r="P1482" t="str">
        <f t="shared" si="139"/>
        <v>Valid</v>
      </c>
      <c r="Q1482" t="str">
        <f>_xlfn.XLOOKUP(B1482,Customers!$A:$A,Customers!$C:$C,"Not Found")</f>
        <v>West</v>
      </c>
      <c r="R1482" t="str">
        <f t="shared" si="140"/>
        <v>South</v>
      </c>
      <c r="S1482" t="str">
        <f t="shared" si="141"/>
        <v>Property Damage</v>
      </c>
      <c r="T1482" t="str">
        <f t="shared" si="142"/>
        <v>SLA Breach</v>
      </c>
      <c r="U1482">
        <f t="shared" si="143"/>
        <v>2</v>
      </c>
    </row>
    <row r="1483" spans="1:21" x14ac:dyDescent="0.3">
      <c r="A1483" t="s">
        <v>3727</v>
      </c>
      <c r="B1483" t="s">
        <v>1342</v>
      </c>
      <c r="C1483" t="s">
        <v>3728</v>
      </c>
      <c r="D1483" t="s">
        <v>92</v>
      </c>
      <c r="E1483" t="s">
        <v>173</v>
      </c>
      <c r="F1483">
        <v>8434.17</v>
      </c>
      <c r="G1483" s="1">
        <v>45806</v>
      </c>
      <c r="H1483" s="1">
        <v>45810</v>
      </c>
      <c r="I1483" t="s">
        <v>19</v>
      </c>
      <c r="J1483">
        <v>4</v>
      </c>
      <c r="K1483">
        <v>7</v>
      </c>
      <c r="L1483" t="s">
        <v>103</v>
      </c>
      <c r="M1483" t="s">
        <v>94</v>
      </c>
      <c r="N1483" t="s">
        <v>30</v>
      </c>
      <c r="O1483">
        <f t="shared" si="138"/>
        <v>1</v>
      </c>
      <c r="P1483" t="str">
        <f t="shared" si="139"/>
        <v>Valid</v>
      </c>
      <c r="Q1483" t="str">
        <f>_xlfn.XLOOKUP(B1483,Customers!$A:$A,Customers!$C:$C,"Not Found")</f>
        <v>Central</v>
      </c>
      <c r="R1483" t="str">
        <f t="shared" si="140"/>
        <v>Central</v>
      </c>
      <c r="S1483" t="str">
        <f t="shared" si="141"/>
        <v>Baggage Loss</v>
      </c>
      <c r="T1483" t="str">
        <f t="shared" si="142"/>
        <v>Within SLA</v>
      </c>
      <c r="U1483">
        <f t="shared" si="143"/>
        <v>0</v>
      </c>
    </row>
    <row r="1484" spans="1:21" x14ac:dyDescent="0.3">
      <c r="A1484" t="s">
        <v>3729</v>
      </c>
      <c r="B1484" t="s">
        <v>1328</v>
      </c>
      <c r="C1484" t="s">
        <v>1329</v>
      </c>
      <c r="D1484" t="s">
        <v>26</v>
      </c>
      <c r="E1484" t="s">
        <v>173</v>
      </c>
      <c r="F1484">
        <v>2434918.61</v>
      </c>
      <c r="G1484" s="1">
        <v>45699</v>
      </c>
      <c r="H1484" s="1">
        <v>45722</v>
      </c>
      <c r="I1484" t="s">
        <v>19</v>
      </c>
      <c r="J1484">
        <v>23</v>
      </c>
      <c r="K1484">
        <v>20</v>
      </c>
      <c r="L1484" t="s">
        <v>681</v>
      </c>
      <c r="M1484" t="s">
        <v>29</v>
      </c>
      <c r="N1484" t="s">
        <v>30</v>
      </c>
      <c r="O1484">
        <f t="shared" si="138"/>
        <v>1</v>
      </c>
      <c r="P1484" t="str">
        <f t="shared" si="139"/>
        <v>Valid</v>
      </c>
      <c r="Q1484" t="str">
        <f>_xlfn.XLOOKUP(B1484,Customers!$A:$A,Customers!$C:$C,"Not Found")</f>
        <v>Central</v>
      </c>
      <c r="R1484" t="str">
        <f t="shared" si="140"/>
        <v>Central</v>
      </c>
      <c r="S1484" t="str">
        <f t="shared" si="141"/>
        <v>Disability</v>
      </c>
      <c r="T1484" t="str">
        <f t="shared" si="142"/>
        <v>SLA Breach</v>
      </c>
      <c r="U1484">
        <f t="shared" si="143"/>
        <v>3</v>
      </c>
    </row>
    <row r="1485" spans="1:21" x14ac:dyDescent="0.3">
      <c r="A1485" t="s">
        <v>3730</v>
      </c>
      <c r="B1485" t="s">
        <v>3731</v>
      </c>
      <c r="C1485" t="s">
        <v>3732</v>
      </c>
      <c r="D1485" t="s">
        <v>154</v>
      </c>
      <c r="E1485" t="s">
        <v>27</v>
      </c>
      <c r="F1485">
        <v>33091.949999999997</v>
      </c>
      <c r="G1485" s="1">
        <v>45748</v>
      </c>
      <c r="I1485" t="s">
        <v>40</v>
      </c>
      <c r="J1485">
        <v>21</v>
      </c>
      <c r="K1485">
        <v>10</v>
      </c>
      <c r="L1485" t="s">
        <v>1047</v>
      </c>
      <c r="M1485" t="s">
        <v>21</v>
      </c>
      <c r="N1485" t="s">
        <v>30</v>
      </c>
      <c r="O1485">
        <f t="shared" si="138"/>
        <v>1</v>
      </c>
      <c r="P1485" t="str">
        <f t="shared" si="139"/>
        <v>Valid</v>
      </c>
      <c r="Q1485" t="str">
        <f>_xlfn.XLOOKUP(B1485,Customers!$A:$A,Customers!$C:$C,"Not Found")</f>
        <v>East</v>
      </c>
      <c r="R1485" t="str">
        <f t="shared" si="140"/>
        <v>West</v>
      </c>
      <c r="S1485" t="str">
        <f t="shared" si="141"/>
        <v>Vehicle Damage</v>
      </c>
      <c r="T1485" t="str">
        <f t="shared" si="142"/>
        <v>SLA Breach</v>
      </c>
      <c r="U1485">
        <f t="shared" si="143"/>
        <v>11</v>
      </c>
    </row>
    <row r="1486" spans="1:21" x14ac:dyDescent="0.3">
      <c r="A1486" t="s">
        <v>3733</v>
      </c>
      <c r="B1486" t="s">
        <v>533</v>
      </c>
      <c r="C1486" t="s">
        <v>534</v>
      </c>
      <c r="D1486" t="s">
        <v>116</v>
      </c>
      <c r="E1486" t="s">
        <v>173</v>
      </c>
      <c r="F1486">
        <v>100915.15</v>
      </c>
      <c r="G1486" s="1">
        <v>45829</v>
      </c>
      <c r="H1486" s="1">
        <v>45838</v>
      </c>
      <c r="I1486" t="s">
        <v>19</v>
      </c>
      <c r="J1486">
        <v>9</v>
      </c>
      <c r="K1486">
        <v>7</v>
      </c>
      <c r="L1486" t="s">
        <v>70</v>
      </c>
      <c r="M1486" t="s">
        <v>94</v>
      </c>
      <c r="N1486" t="s">
        <v>30</v>
      </c>
      <c r="O1486">
        <f t="shared" si="138"/>
        <v>1</v>
      </c>
      <c r="P1486" t="str">
        <f t="shared" si="139"/>
        <v>Valid</v>
      </c>
      <c r="Q1486" t="str">
        <f>_xlfn.XLOOKUP(B1486,Customers!$A:$A,Customers!$C:$C,"Not Found")</f>
        <v>Central</v>
      </c>
      <c r="R1486" t="str">
        <f t="shared" si="140"/>
        <v>Central</v>
      </c>
      <c r="S1486" t="str">
        <f t="shared" si="141"/>
        <v>Medical Emergency</v>
      </c>
      <c r="T1486" t="str">
        <f t="shared" si="142"/>
        <v>SLA Breach</v>
      </c>
      <c r="U1486">
        <f t="shared" si="143"/>
        <v>2</v>
      </c>
    </row>
    <row r="1487" spans="1:21" x14ac:dyDescent="0.3">
      <c r="A1487" t="s">
        <v>3734</v>
      </c>
      <c r="B1487" t="s">
        <v>3735</v>
      </c>
      <c r="C1487" t="s">
        <v>3736</v>
      </c>
      <c r="D1487" t="s">
        <v>216</v>
      </c>
      <c r="E1487" t="s">
        <v>173</v>
      </c>
      <c r="F1487">
        <v>63599.1</v>
      </c>
      <c r="G1487" s="1">
        <v>45922</v>
      </c>
      <c r="I1487" t="s">
        <v>40</v>
      </c>
      <c r="J1487">
        <v>27</v>
      </c>
      <c r="K1487">
        <v>15</v>
      </c>
      <c r="L1487" t="s">
        <v>244</v>
      </c>
      <c r="M1487" t="s">
        <v>55</v>
      </c>
      <c r="N1487" t="s">
        <v>88</v>
      </c>
      <c r="O1487">
        <f t="shared" si="138"/>
        <v>1</v>
      </c>
      <c r="P1487" t="str">
        <f t="shared" si="139"/>
        <v>Valid</v>
      </c>
      <c r="Q1487" t="str">
        <f>_xlfn.XLOOKUP(B1487,Customers!$A:$A,Customers!$C:$C,"Not Found")</f>
        <v>South</v>
      </c>
      <c r="R1487" t="str">
        <f t="shared" si="140"/>
        <v>Central</v>
      </c>
      <c r="S1487" t="str">
        <f t="shared" si="141"/>
        <v>Outpatient</v>
      </c>
      <c r="T1487" t="str">
        <f t="shared" si="142"/>
        <v>SLA Breach</v>
      </c>
      <c r="U1487">
        <f t="shared" si="143"/>
        <v>12</v>
      </c>
    </row>
    <row r="1488" spans="1:21" x14ac:dyDescent="0.3">
      <c r="A1488" t="s">
        <v>3737</v>
      </c>
      <c r="B1488" t="s">
        <v>1295</v>
      </c>
      <c r="C1488" t="s">
        <v>1296</v>
      </c>
      <c r="D1488" t="s">
        <v>154</v>
      </c>
      <c r="E1488" t="s">
        <v>27</v>
      </c>
      <c r="F1488">
        <v>29243.62</v>
      </c>
      <c r="G1488" s="1">
        <v>45847</v>
      </c>
      <c r="H1488" s="1">
        <v>45854</v>
      </c>
      <c r="I1488" t="s">
        <v>19</v>
      </c>
      <c r="J1488">
        <v>7</v>
      </c>
      <c r="K1488">
        <v>10</v>
      </c>
      <c r="L1488" t="s">
        <v>411</v>
      </c>
      <c r="M1488" t="s">
        <v>21</v>
      </c>
      <c r="N1488" t="s">
        <v>22</v>
      </c>
      <c r="O1488">
        <f t="shared" si="138"/>
        <v>1</v>
      </c>
      <c r="P1488" t="str">
        <f t="shared" si="139"/>
        <v>Valid</v>
      </c>
      <c r="Q1488" t="str">
        <f>_xlfn.XLOOKUP(B1488,Customers!$A:$A,Customers!$C:$C,"Not Found")</f>
        <v>Central</v>
      </c>
      <c r="R1488" t="str">
        <f t="shared" si="140"/>
        <v>West</v>
      </c>
      <c r="S1488" t="str">
        <f t="shared" si="141"/>
        <v>Vehicle Damage</v>
      </c>
      <c r="T1488" t="str">
        <f t="shared" si="142"/>
        <v>Within SLA</v>
      </c>
      <c r="U1488">
        <f t="shared" si="143"/>
        <v>0</v>
      </c>
    </row>
    <row r="1489" spans="1:21" x14ac:dyDescent="0.3">
      <c r="A1489" t="s">
        <v>3738</v>
      </c>
      <c r="B1489" t="s">
        <v>1964</v>
      </c>
      <c r="C1489" t="s">
        <v>1965</v>
      </c>
      <c r="D1489" t="s">
        <v>216</v>
      </c>
      <c r="E1489" t="s">
        <v>39</v>
      </c>
      <c r="F1489">
        <v>63397.3</v>
      </c>
      <c r="G1489" s="1">
        <v>45835</v>
      </c>
      <c r="H1489" s="1">
        <v>45836</v>
      </c>
      <c r="I1489" t="s">
        <v>19</v>
      </c>
      <c r="J1489">
        <v>1</v>
      </c>
      <c r="K1489">
        <v>15</v>
      </c>
      <c r="L1489" t="s">
        <v>166</v>
      </c>
      <c r="M1489" t="s">
        <v>55</v>
      </c>
      <c r="N1489" t="s">
        <v>22</v>
      </c>
      <c r="O1489">
        <f t="shared" si="138"/>
        <v>1</v>
      </c>
      <c r="P1489" t="str">
        <f t="shared" si="139"/>
        <v>Valid</v>
      </c>
      <c r="Q1489" t="str">
        <f>_xlfn.XLOOKUP(B1489,Customers!$A:$A,Customers!$C:$C,"Not Found")</f>
        <v>West</v>
      </c>
      <c r="R1489" t="str">
        <f t="shared" si="140"/>
        <v>North</v>
      </c>
      <c r="S1489" t="str">
        <f t="shared" si="141"/>
        <v>Outpatient</v>
      </c>
      <c r="T1489" t="str">
        <f t="shared" si="142"/>
        <v>Within SLA</v>
      </c>
      <c r="U1489">
        <f t="shared" si="143"/>
        <v>0</v>
      </c>
    </row>
    <row r="1490" spans="1:21" x14ac:dyDescent="0.3">
      <c r="A1490" t="s">
        <v>3739</v>
      </c>
      <c r="B1490" t="s">
        <v>1107</v>
      </c>
      <c r="C1490" t="s">
        <v>1108</v>
      </c>
      <c r="D1490" t="s">
        <v>59</v>
      </c>
      <c r="E1490" t="s">
        <v>74</v>
      </c>
      <c r="F1490">
        <v>55589.52</v>
      </c>
      <c r="G1490" s="1">
        <v>45905</v>
      </c>
      <c r="H1490" s="1">
        <v>45918</v>
      </c>
      <c r="I1490" t="s">
        <v>19</v>
      </c>
      <c r="J1490">
        <v>13</v>
      </c>
      <c r="K1490">
        <v>15</v>
      </c>
      <c r="L1490" t="s">
        <v>300</v>
      </c>
      <c r="M1490" t="s">
        <v>55</v>
      </c>
      <c r="N1490" t="s">
        <v>30</v>
      </c>
      <c r="O1490">
        <f t="shared" si="138"/>
        <v>1</v>
      </c>
      <c r="P1490" t="str">
        <f t="shared" si="139"/>
        <v>Valid</v>
      </c>
      <c r="Q1490" t="str">
        <f>_xlfn.XLOOKUP(B1490,Customers!$A:$A,Customers!$C:$C,"Not Found")</f>
        <v>Central</v>
      </c>
      <c r="R1490" t="str">
        <f t="shared" si="140"/>
        <v>East</v>
      </c>
      <c r="S1490" t="str">
        <f t="shared" si="141"/>
        <v>Critical Illness</v>
      </c>
      <c r="T1490" t="str">
        <f t="shared" si="142"/>
        <v>Within SLA</v>
      </c>
      <c r="U1490">
        <f t="shared" si="143"/>
        <v>0</v>
      </c>
    </row>
    <row r="1491" spans="1:21" x14ac:dyDescent="0.3">
      <c r="A1491" t="s">
        <v>3740</v>
      </c>
      <c r="B1491" t="s">
        <v>416</v>
      </c>
      <c r="C1491" t="s">
        <v>3741</v>
      </c>
      <c r="D1491" t="s">
        <v>46</v>
      </c>
      <c r="E1491" t="s">
        <v>74</v>
      </c>
      <c r="F1491">
        <v>45516.74</v>
      </c>
      <c r="G1491" s="1">
        <v>45871</v>
      </c>
      <c r="H1491" s="1">
        <v>45876</v>
      </c>
      <c r="I1491" t="s">
        <v>19</v>
      </c>
      <c r="J1491">
        <v>5</v>
      </c>
      <c r="K1491">
        <v>10</v>
      </c>
      <c r="L1491" t="s">
        <v>427</v>
      </c>
      <c r="M1491" t="s">
        <v>21</v>
      </c>
      <c r="N1491" t="s">
        <v>30</v>
      </c>
      <c r="O1491">
        <f t="shared" si="138"/>
        <v>1</v>
      </c>
      <c r="P1491" t="str">
        <f t="shared" si="139"/>
        <v>Valid</v>
      </c>
      <c r="Q1491" t="str">
        <f>_xlfn.XLOOKUP(B1491,Customers!$A:$A,Customers!$C:$C,"Not Found")</f>
        <v>East</v>
      </c>
      <c r="R1491" t="str">
        <f t="shared" si="140"/>
        <v>East</v>
      </c>
      <c r="S1491" t="str">
        <f t="shared" si="141"/>
        <v>Theft</v>
      </c>
      <c r="T1491" t="str">
        <f t="shared" si="142"/>
        <v>Within SLA</v>
      </c>
      <c r="U1491">
        <f t="shared" si="143"/>
        <v>0</v>
      </c>
    </row>
    <row r="1492" spans="1:21" x14ac:dyDescent="0.3">
      <c r="A1492" t="s">
        <v>3742</v>
      </c>
      <c r="B1492" t="s">
        <v>1107</v>
      </c>
      <c r="C1492" t="s">
        <v>3743</v>
      </c>
      <c r="D1492" t="s">
        <v>92</v>
      </c>
      <c r="E1492" t="s">
        <v>27</v>
      </c>
      <c r="F1492">
        <v>31187.93</v>
      </c>
      <c r="G1492" s="1">
        <v>45733</v>
      </c>
      <c r="H1492" s="1">
        <v>45737</v>
      </c>
      <c r="I1492" t="s">
        <v>19</v>
      </c>
      <c r="J1492">
        <v>4</v>
      </c>
      <c r="K1492">
        <v>7</v>
      </c>
      <c r="L1492" t="s">
        <v>610</v>
      </c>
      <c r="M1492" t="s">
        <v>94</v>
      </c>
      <c r="N1492" t="s">
        <v>30</v>
      </c>
      <c r="O1492">
        <f t="shared" si="138"/>
        <v>1</v>
      </c>
      <c r="P1492" t="str">
        <f t="shared" si="139"/>
        <v>Valid</v>
      </c>
      <c r="Q1492" t="str">
        <f>_xlfn.XLOOKUP(B1492,Customers!$A:$A,Customers!$C:$C,"Not Found")</f>
        <v>Central</v>
      </c>
      <c r="R1492" t="str">
        <f t="shared" si="140"/>
        <v>West</v>
      </c>
      <c r="S1492" t="str">
        <f t="shared" si="141"/>
        <v>Baggage Loss</v>
      </c>
      <c r="T1492" t="str">
        <f t="shared" si="142"/>
        <v>Within SLA</v>
      </c>
      <c r="U1492">
        <f t="shared" si="143"/>
        <v>0</v>
      </c>
    </row>
    <row r="1493" spans="1:21" x14ac:dyDescent="0.3">
      <c r="A1493" t="s">
        <v>3744</v>
      </c>
      <c r="B1493" t="s">
        <v>458</v>
      </c>
      <c r="C1493" t="s">
        <v>3745</v>
      </c>
      <c r="D1493" t="s">
        <v>216</v>
      </c>
      <c r="E1493" t="s">
        <v>74</v>
      </c>
      <c r="F1493">
        <v>115975.46</v>
      </c>
      <c r="G1493" s="1">
        <v>45742</v>
      </c>
      <c r="H1493" s="1">
        <v>45769</v>
      </c>
      <c r="I1493" t="s">
        <v>47</v>
      </c>
      <c r="J1493">
        <v>27</v>
      </c>
      <c r="K1493">
        <v>15</v>
      </c>
      <c r="L1493" t="s">
        <v>41</v>
      </c>
      <c r="M1493" t="s">
        <v>55</v>
      </c>
      <c r="N1493" t="s">
        <v>88</v>
      </c>
      <c r="O1493">
        <f t="shared" si="138"/>
        <v>1</v>
      </c>
      <c r="P1493" t="str">
        <f t="shared" si="139"/>
        <v>Valid</v>
      </c>
      <c r="Q1493" t="str">
        <f>_xlfn.XLOOKUP(B1493,Customers!$A:$A,Customers!$C:$C,"Not Found")</f>
        <v>West</v>
      </c>
      <c r="R1493" t="str">
        <f t="shared" si="140"/>
        <v>East</v>
      </c>
      <c r="S1493" t="str">
        <f t="shared" si="141"/>
        <v>Outpatient</v>
      </c>
      <c r="T1493" t="str">
        <f t="shared" si="142"/>
        <v>SLA Breach</v>
      </c>
      <c r="U1493">
        <f t="shared" si="143"/>
        <v>12</v>
      </c>
    </row>
    <row r="1494" spans="1:21" x14ac:dyDescent="0.3">
      <c r="A1494" t="s">
        <v>3746</v>
      </c>
      <c r="B1494" t="s">
        <v>3747</v>
      </c>
      <c r="C1494" t="s">
        <v>3748</v>
      </c>
      <c r="D1494" t="s">
        <v>34</v>
      </c>
      <c r="E1494" t="s">
        <v>74</v>
      </c>
      <c r="F1494">
        <v>755251.22</v>
      </c>
      <c r="G1494" s="1">
        <v>45696</v>
      </c>
      <c r="H1494" s="1">
        <v>45714</v>
      </c>
      <c r="I1494" t="s">
        <v>19</v>
      </c>
      <c r="J1494">
        <v>18</v>
      </c>
      <c r="K1494">
        <v>20</v>
      </c>
      <c r="L1494" t="s">
        <v>117</v>
      </c>
      <c r="M1494" t="s">
        <v>29</v>
      </c>
      <c r="N1494" t="s">
        <v>42</v>
      </c>
      <c r="O1494">
        <f t="shared" si="138"/>
        <v>1</v>
      </c>
      <c r="P1494" t="str">
        <f t="shared" si="139"/>
        <v>Valid</v>
      </c>
      <c r="Q1494" t="str">
        <f>_xlfn.XLOOKUP(B1494,Customers!$A:$A,Customers!$C:$C,"Not Found")</f>
        <v>South</v>
      </c>
      <c r="R1494" t="str">
        <f t="shared" si="140"/>
        <v>East</v>
      </c>
      <c r="S1494" t="str">
        <f t="shared" si="141"/>
        <v>Death Benefit</v>
      </c>
      <c r="T1494" t="str">
        <f t="shared" si="142"/>
        <v>Within SLA</v>
      </c>
      <c r="U1494">
        <f t="shared" si="143"/>
        <v>0</v>
      </c>
    </row>
    <row r="1495" spans="1:21" x14ac:dyDescent="0.3">
      <c r="A1495" t="s">
        <v>3749</v>
      </c>
      <c r="B1495" t="s">
        <v>3750</v>
      </c>
      <c r="C1495" t="s">
        <v>3751</v>
      </c>
      <c r="D1495" t="s">
        <v>154</v>
      </c>
      <c r="E1495" t="s">
        <v>173</v>
      </c>
      <c r="F1495">
        <v>74720.31</v>
      </c>
      <c r="G1495" s="1">
        <v>45697</v>
      </c>
      <c r="I1495" t="s">
        <v>40</v>
      </c>
      <c r="J1495">
        <v>26</v>
      </c>
      <c r="K1495">
        <v>10</v>
      </c>
      <c r="L1495" t="s">
        <v>388</v>
      </c>
      <c r="M1495" t="s">
        <v>21</v>
      </c>
      <c r="N1495" t="s">
        <v>88</v>
      </c>
      <c r="O1495">
        <f t="shared" si="138"/>
        <v>1</v>
      </c>
      <c r="P1495" t="str">
        <f t="shared" si="139"/>
        <v>Valid</v>
      </c>
      <c r="Q1495" t="str">
        <f>_xlfn.XLOOKUP(B1495,Customers!$A:$A,Customers!$C:$C,"Not Found")</f>
        <v>South</v>
      </c>
      <c r="R1495" t="str">
        <f t="shared" si="140"/>
        <v>Central</v>
      </c>
      <c r="S1495" t="str">
        <f t="shared" si="141"/>
        <v>Vehicle Damage</v>
      </c>
      <c r="T1495" t="str">
        <f t="shared" si="142"/>
        <v>SLA Breach</v>
      </c>
      <c r="U1495">
        <f t="shared" si="143"/>
        <v>16</v>
      </c>
    </row>
    <row r="1496" spans="1:21" x14ac:dyDescent="0.3">
      <c r="A1496" t="s">
        <v>3752</v>
      </c>
      <c r="B1496" t="s">
        <v>3753</v>
      </c>
      <c r="C1496" t="s">
        <v>3754</v>
      </c>
      <c r="D1496" t="s">
        <v>216</v>
      </c>
      <c r="E1496" t="s">
        <v>74</v>
      </c>
      <c r="F1496">
        <v>89391.12</v>
      </c>
      <c r="G1496" s="1">
        <v>45935</v>
      </c>
      <c r="H1496" s="1">
        <v>45949</v>
      </c>
      <c r="I1496" t="s">
        <v>19</v>
      </c>
      <c r="J1496">
        <v>14</v>
      </c>
      <c r="K1496">
        <v>15</v>
      </c>
      <c r="L1496" t="s">
        <v>75</v>
      </c>
      <c r="M1496" t="s">
        <v>55</v>
      </c>
      <c r="N1496" t="s">
        <v>22</v>
      </c>
      <c r="O1496">
        <f t="shared" si="138"/>
        <v>1</v>
      </c>
      <c r="P1496" t="str">
        <f t="shared" si="139"/>
        <v>Valid</v>
      </c>
      <c r="Q1496" t="str">
        <f>_xlfn.XLOOKUP(B1496,Customers!$A:$A,Customers!$C:$C,"Not Found")</f>
        <v>Central</v>
      </c>
      <c r="R1496" t="str">
        <f t="shared" si="140"/>
        <v>East</v>
      </c>
      <c r="S1496" t="str">
        <f t="shared" si="141"/>
        <v>Outpatient</v>
      </c>
      <c r="T1496" t="str">
        <f t="shared" si="142"/>
        <v>Within SLA</v>
      </c>
      <c r="U1496">
        <f t="shared" si="143"/>
        <v>0</v>
      </c>
    </row>
    <row r="1497" spans="1:21" x14ac:dyDescent="0.3">
      <c r="A1497" t="s">
        <v>3755</v>
      </c>
      <c r="B1497" t="s">
        <v>3756</v>
      </c>
      <c r="C1497" t="s">
        <v>3757</v>
      </c>
      <c r="D1497" t="s">
        <v>53</v>
      </c>
      <c r="E1497" t="s">
        <v>39</v>
      </c>
      <c r="F1497">
        <v>53141.49</v>
      </c>
      <c r="G1497" s="1">
        <v>45885</v>
      </c>
      <c r="I1497" t="s">
        <v>40</v>
      </c>
      <c r="J1497">
        <v>11</v>
      </c>
      <c r="K1497">
        <v>15</v>
      </c>
      <c r="L1497" t="s">
        <v>54</v>
      </c>
      <c r="M1497" t="s">
        <v>55</v>
      </c>
      <c r="N1497" t="s">
        <v>30</v>
      </c>
      <c r="O1497">
        <f t="shared" si="138"/>
        <v>1</v>
      </c>
      <c r="P1497" t="str">
        <f t="shared" si="139"/>
        <v>Valid</v>
      </c>
      <c r="Q1497" t="str">
        <f>_xlfn.XLOOKUP(B1497,Customers!$A:$A,Customers!$C:$C,"Not Found")</f>
        <v>West</v>
      </c>
      <c r="R1497" t="str">
        <f t="shared" si="140"/>
        <v>North</v>
      </c>
      <c r="S1497" t="str">
        <f t="shared" si="141"/>
        <v>Hospitalization</v>
      </c>
      <c r="T1497" t="str">
        <f t="shared" si="142"/>
        <v>Within SLA</v>
      </c>
      <c r="U1497">
        <f t="shared" si="143"/>
        <v>0</v>
      </c>
    </row>
    <row r="1498" spans="1:21" x14ac:dyDescent="0.3">
      <c r="A1498" t="s">
        <v>3758</v>
      </c>
      <c r="B1498" t="s">
        <v>3759</v>
      </c>
      <c r="C1498" t="s">
        <v>3760</v>
      </c>
      <c r="D1498" t="s">
        <v>69</v>
      </c>
      <c r="E1498" t="s">
        <v>27</v>
      </c>
      <c r="F1498">
        <v>91679.98</v>
      </c>
      <c r="G1498" s="1">
        <v>45872</v>
      </c>
      <c r="H1498" s="1">
        <v>45875</v>
      </c>
      <c r="I1498" t="s">
        <v>19</v>
      </c>
      <c r="J1498">
        <v>3</v>
      </c>
      <c r="K1498">
        <v>12</v>
      </c>
      <c r="L1498" t="s">
        <v>79</v>
      </c>
      <c r="M1498" t="s">
        <v>49</v>
      </c>
      <c r="N1498" t="s">
        <v>30</v>
      </c>
      <c r="O1498">
        <f t="shared" si="138"/>
        <v>1</v>
      </c>
      <c r="P1498" t="str">
        <f t="shared" si="139"/>
        <v>Valid</v>
      </c>
      <c r="Q1498" t="str">
        <f>_xlfn.XLOOKUP(B1498,Customers!$A:$A,Customers!$C:$C,"Not Found")</f>
        <v>East</v>
      </c>
      <c r="R1498" t="str">
        <f t="shared" si="140"/>
        <v>West</v>
      </c>
      <c r="S1498" t="str">
        <f t="shared" si="141"/>
        <v>Property Damage</v>
      </c>
      <c r="T1498" t="str">
        <f t="shared" si="142"/>
        <v>Within SLA</v>
      </c>
      <c r="U1498">
        <f t="shared" si="143"/>
        <v>0</v>
      </c>
    </row>
    <row r="1499" spans="1:21" x14ac:dyDescent="0.3">
      <c r="A1499" t="s">
        <v>3761</v>
      </c>
      <c r="B1499" t="s">
        <v>3762</v>
      </c>
      <c r="C1499" t="s">
        <v>3763</v>
      </c>
      <c r="D1499" t="s">
        <v>17</v>
      </c>
      <c r="E1499" t="s">
        <v>18</v>
      </c>
      <c r="F1499">
        <v>46838.66</v>
      </c>
      <c r="G1499" s="1">
        <v>45805</v>
      </c>
      <c r="H1499" s="1">
        <v>45832</v>
      </c>
      <c r="I1499" t="s">
        <v>19</v>
      </c>
      <c r="J1499">
        <v>27</v>
      </c>
      <c r="K1499">
        <v>10</v>
      </c>
      <c r="L1499" t="s">
        <v>174</v>
      </c>
      <c r="M1499" t="s">
        <v>21</v>
      </c>
      <c r="N1499" t="s">
        <v>88</v>
      </c>
      <c r="O1499">
        <f t="shared" si="138"/>
        <v>1</v>
      </c>
      <c r="P1499" t="str">
        <f t="shared" si="139"/>
        <v>Valid</v>
      </c>
      <c r="Q1499" t="str">
        <f>_xlfn.XLOOKUP(B1499,Customers!$A:$A,Customers!$C:$C,"Not Found")</f>
        <v>East</v>
      </c>
      <c r="R1499" t="str">
        <f t="shared" si="140"/>
        <v>South</v>
      </c>
      <c r="S1499" t="str">
        <f t="shared" si="141"/>
        <v>Accident</v>
      </c>
      <c r="T1499" t="str">
        <f t="shared" si="142"/>
        <v>SLA Breach</v>
      </c>
      <c r="U1499">
        <f t="shared" si="143"/>
        <v>17</v>
      </c>
    </row>
    <row r="1500" spans="1:21" x14ac:dyDescent="0.3">
      <c r="A1500" t="s">
        <v>3764</v>
      </c>
      <c r="B1500" t="s">
        <v>3765</v>
      </c>
      <c r="C1500" t="s">
        <v>3766</v>
      </c>
      <c r="D1500" t="s">
        <v>216</v>
      </c>
      <c r="E1500" t="s">
        <v>18</v>
      </c>
      <c r="F1500">
        <v>34815.67</v>
      </c>
      <c r="G1500" s="1">
        <v>45688</v>
      </c>
      <c r="H1500" s="1">
        <v>45707</v>
      </c>
      <c r="I1500" t="s">
        <v>19</v>
      </c>
      <c r="J1500">
        <v>19</v>
      </c>
      <c r="K1500">
        <v>15</v>
      </c>
      <c r="L1500" t="s">
        <v>411</v>
      </c>
      <c r="M1500" t="s">
        <v>55</v>
      </c>
      <c r="N1500" t="s">
        <v>30</v>
      </c>
      <c r="O1500">
        <f t="shared" si="138"/>
        <v>1</v>
      </c>
      <c r="P1500" t="str">
        <f t="shared" si="139"/>
        <v>Valid</v>
      </c>
      <c r="Q1500" t="str">
        <f>_xlfn.XLOOKUP(B1500,Customers!$A:$A,Customers!$C:$C,"Not Found")</f>
        <v>South</v>
      </c>
      <c r="R1500" t="str">
        <f t="shared" si="140"/>
        <v>South</v>
      </c>
      <c r="S1500" t="str">
        <f t="shared" si="141"/>
        <v>Outpatient</v>
      </c>
      <c r="T1500" t="str">
        <f t="shared" si="142"/>
        <v>SLA Breach</v>
      </c>
      <c r="U1500">
        <f t="shared" si="143"/>
        <v>4</v>
      </c>
    </row>
    <row r="1501" spans="1:21" x14ac:dyDescent="0.3">
      <c r="A1501" t="s">
        <v>3767</v>
      </c>
      <c r="B1501" t="s">
        <v>3768</v>
      </c>
      <c r="C1501" t="s">
        <v>3769</v>
      </c>
      <c r="D1501" t="s">
        <v>154</v>
      </c>
      <c r="E1501" t="s">
        <v>27</v>
      </c>
      <c r="F1501">
        <v>341201.12</v>
      </c>
      <c r="G1501" s="1">
        <v>45797</v>
      </c>
      <c r="H1501" s="1">
        <v>45810</v>
      </c>
      <c r="I1501" t="s">
        <v>19</v>
      </c>
      <c r="J1501">
        <v>13</v>
      </c>
      <c r="K1501">
        <v>10</v>
      </c>
      <c r="L1501" t="s">
        <v>159</v>
      </c>
      <c r="M1501" t="s">
        <v>21</v>
      </c>
      <c r="N1501" t="s">
        <v>30</v>
      </c>
      <c r="O1501">
        <f t="shared" si="138"/>
        <v>1</v>
      </c>
      <c r="P1501" t="str">
        <f t="shared" si="139"/>
        <v>Valid</v>
      </c>
      <c r="Q1501" t="str">
        <f>_xlfn.XLOOKUP(B1501,Customers!$A:$A,Customers!$C:$C,"Not Found")</f>
        <v>South</v>
      </c>
      <c r="R1501" t="str">
        <f t="shared" si="140"/>
        <v>West</v>
      </c>
      <c r="S1501" t="str">
        <f t="shared" si="141"/>
        <v>Vehicle Damage</v>
      </c>
      <c r="T1501" t="str">
        <f t="shared" si="142"/>
        <v>SLA Breach</v>
      </c>
      <c r="U1501">
        <f t="shared" si="143"/>
        <v>3</v>
      </c>
    </row>
    <row r="1502" spans="1:21" x14ac:dyDescent="0.3">
      <c r="A1502" t="s">
        <v>3770</v>
      </c>
      <c r="B1502" t="s">
        <v>3771</v>
      </c>
      <c r="C1502" t="s">
        <v>3772</v>
      </c>
      <c r="D1502" t="s">
        <v>53</v>
      </c>
      <c r="E1502" t="s">
        <v>173</v>
      </c>
      <c r="F1502">
        <v>99505.2</v>
      </c>
      <c r="G1502" s="1">
        <v>45709</v>
      </c>
      <c r="I1502" t="s">
        <v>40</v>
      </c>
      <c r="J1502">
        <v>13</v>
      </c>
      <c r="K1502">
        <v>15</v>
      </c>
      <c r="L1502" t="s">
        <v>252</v>
      </c>
      <c r="M1502" t="s">
        <v>55</v>
      </c>
      <c r="N1502" t="s">
        <v>30</v>
      </c>
      <c r="O1502">
        <f t="shared" si="138"/>
        <v>1</v>
      </c>
      <c r="P1502" t="str">
        <f t="shared" si="139"/>
        <v>Valid</v>
      </c>
      <c r="Q1502" t="str">
        <f>_xlfn.XLOOKUP(B1502,Customers!$A:$A,Customers!$C:$C,"Not Found")</f>
        <v>South</v>
      </c>
      <c r="R1502" t="str">
        <f t="shared" si="140"/>
        <v>Central</v>
      </c>
      <c r="S1502" t="str">
        <f t="shared" si="141"/>
        <v>Hospitalization</v>
      </c>
      <c r="T1502" t="str">
        <f t="shared" si="142"/>
        <v>Within SLA</v>
      </c>
      <c r="U1502">
        <f t="shared" si="143"/>
        <v>0</v>
      </c>
    </row>
    <row r="1503" spans="1:21" x14ac:dyDescent="0.3">
      <c r="A1503" t="s">
        <v>3773</v>
      </c>
      <c r="B1503" t="s">
        <v>1972</v>
      </c>
      <c r="C1503" t="s">
        <v>1973</v>
      </c>
      <c r="D1503" t="s">
        <v>17</v>
      </c>
      <c r="E1503" t="s">
        <v>18</v>
      </c>
      <c r="F1503">
        <v>76719.34</v>
      </c>
      <c r="G1503" s="1">
        <v>45979</v>
      </c>
      <c r="H1503" s="1">
        <v>45998</v>
      </c>
      <c r="I1503" t="s">
        <v>19</v>
      </c>
      <c r="J1503">
        <v>19</v>
      </c>
      <c r="K1503">
        <v>10</v>
      </c>
      <c r="L1503" t="s">
        <v>83</v>
      </c>
      <c r="M1503" t="s">
        <v>21</v>
      </c>
      <c r="N1503" t="s">
        <v>42</v>
      </c>
      <c r="O1503">
        <f t="shared" si="138"/>
        <v>1</v>
      </c>
      <c r="P1503" t="str">
        <f t="shared" si="139"/>
        <v>Valid</v>
      </c>
      <c r="Q1503" t="str">
        <f>_xlfn.XLOOKUP(B1503,Customers!$A:$A,Customers!$C:$C,"Not Found")</f>
        <v>South</v>
      </c>
      <c r="R1503" t="str">
        <f t="shared" si="140"/>
        <v>South</v>
      </c>
      <c r="S1503" t="str">
        <f t="shared" si="141"/>
        <v>Accident</v>
      </c>
      <c r="T1503" t="str">
        <f t="shared" si="142"/>
        <v>SLA Breach</v>
      </c>
      <c r="U1503">
        <f t="shared" si="143"/>
        <v>9</v>
      </c>
    </row>
    <row r="1504" spans="1:21" x14ac:dyDescent="0.3">
      <c r="A1504" t="s">
        <v>3774</v>
      </c>
      <c r="B1504" t="s">
        <v>3775</v>
      </c>
      <c r="C1504" t="s">
        <v>3776</v>
      </c>
      <c r="D1504" t="s">
        <v>154</v>
      </c>
      <c r="E1504" t="s">
        <v>18</v>
      </c>
      <c r="F1504">
        <v>143434.70000000001</v>
      </c>
      <c r="G1504" s="1">
        <v>45792</v>
      </c>
      <c r="H1504" s="1">
        <v>45799</v>
      </c>
      <c r="I1504" t="s">
        <v>19</v>
      </c>
      <c r="J1504">
        <v>7</v>
      </c>
      <c r="K1504">
        <v>10</v>
      </c>
      <c r="L1504" t="s">
        <v>128</v>
      </c>
      <c r="M1504" t="s">
        <v>21</v>
      </c>
      <c r="N1504" t="s">
        <v>22</v>
      </c>
      <c r="O1504">
        <f t="shared" si="138"/>
        <v>1</v>
      </c>
      <c r="P1504" t="str">
        <f t="shared" si="139"/>
        <v>Valid</v>
      </c>
      <c r="Q1504" t="str">
        <f>_xlfn.XLOOKUP(B1504,Customers!$A:$A,Customers!$C:$C,"Not Found")</f>
        <v>East</v>
      </c>
      <c r="R1504" t="str">
        <f t="shared" si="140"/>
        <v>South</v>
      </c>
      <c r="S1504" t="str">
        <f t="shared" si="141"/>
        <v>Vehicle Damage</v>
      </c>
      <c r="T1504" t="str">
        <f t="shared" si="142"/>
        <v>Within SLA</v>
      </c>
      <c r="U1504">
        <f t="shared" si="143"/>
        <v>0</v>
      </c>
    </row>
    <row r="1505" spans="1:21" x14ac:dyDescent="0.3">
      <c r="A1505" t="s">
        <v>3777</v>
      </c>
      <c r="B1505" t="s">
        <v>3778</v>
      </c>
      <c r="C1505" t="s">
        <v>3779</v>
      </c>
      <c r="D1505" t="s">
        <v>46</v>
      </c>
      <c r="E1505" t="s">
        <v>74</v>
      </c>
      <c r="F1505">
        <v>20542.03</v>
      </c>
      <c r="G1505" s="1">
        <v>45697</v>
      </c>
      <c r="H1505" s="1">
        <v>45715</v>
      </c>
      <c r="I1505" t="s">
        <v>19</v>
      </c>
      <c r="J1505">
        <v>18</v>
      </c>
      <c r="K1505">
        <v>12</v>
      </c>
      <c r="L1505" t="s">
        <v>20</v>
      </c>
      <c r="M1505" t="s">
        <v>49</v>
      </c>
      <c r="N1505" t="s">
        <v>30</v>
      </c>
      <c r="O1505">
        <f t="shared" si="138"/>
        <v>1</v>
      </c>
      <c r="P1505" t="str">
        <f t="shared" si="139"/>
        <v>Valid</v>
      </c>
      <c r="Q1505" t="str">
        <f>_xlfn.XLOOKUP(B1505,Customers!$A:$A,Customers!$C:$C,"Not Found")</f>
        <v>West</v>
      </c>
      <c r="R1505" t="str">
        <f t="shared" si="140"/>
        <v>East</v>
      </c>
      <c r="S1505" t="str">
        <f t="shared" si="141"/>
        <v>Theft</v>
      </c>
      <c r="T1505" t="str">
        <f t="shared" si="142"/>
        <v>SLA Breach</v>
      </c>
      <c r="U1505">
        <f t="shared" si="143"/>
        <v>6</v>
      </c>
    </row>
    <row r="1506" spans="1:21" x14ac:dyDescent="0.3">
      <c r="A1506" t="s">
        <v>3780</v>
      </c>
      <c r="B1506" t="s">
        <v>3781</v>
      </c>
      <c r="C1506" t="s">
        <v>3782</v>
      </c>
      <c r="D1506" t="s">
        <v>216</v>
      </c>
      <c r="E1506" t="s">
        <v>27</v>
      </c>
      <c r="F1506">
        <v>364244.66</v>
      </c>
      <c r="G1506" s="1">
        <v>45752</v>
      </c>
      <c r="I1506" t="s">
        <v>40</v>
      </c>
      <c r="J1506">
        <v>16</v>
      </c>
      <c r="K1506">
        <v>15</v>
      </c>
      <c r="L1506" t="s">
        <v>103</v>
      </c>
      <c r="M1506" t="s">
        <v>55</v>
      </c>
      <c r="N1506" t="s">
        <v>30</v>
      </c>
      <c r="O1506">
        <f t="shared" si="138"/>
        <v>1</v>
      </c>
      <c r="P1506" t="str">
        <f t="shared" si="139"/>
        <v>Valid</v>
      </c>
      <c r="Q1506" t="str">
        <f>_xlfn.XLOOKUP(B1506,Customers!$A:$A,Customers!$C:$C,"Not Found")</f>
        <v>South</v>
      </c>
      <c r="R1506" t="str">
        <f t="shared" si="140"/>
        <v>West</v>
      </c>
      <c r="S1506" t="str">
        <f t="shared" si="141"/>
        <v>Outpatient</v>
      </c>
      <c r="T1506" t="str">
        <f t="shared" si="142"/>
        <v>SLA Breach</v>
      </c>
      <c r="U1506">
        <f t="shared" si="143"/>
        <v>1</v>
      </c>
    </row>
    <row r="1507" spans="1:21" x14ac:dyDescent="0.3">
      <c r="A1507" t="s">
        <v>3783</v>
      </c>
      <c r="B1507" t="s">
        <v>3784</v>
      </c>
      <c r="C1507" t="s">
        <v>3785</v>
      </c>
      <c r="D1507" t="s">
        <v>17</v>
      </c>
      <c r="E1507" t="s">
        <v>18</v>
      </c>
      <c r="F1507">
        <v>37192.36</v>
      </c>
      <c r="G1507" s="1">
        <v>45873</v>
      </c>
      <c r="H1507" s="1">
        <v>45880</v>
      </c>
      <c r="I1507" t="s">
        <v>19</v>
      </c>
      <c r="J1507">
        <v>7</v>
      </c>
      <c r="K1507">
        <v>10</v>
      </c>
      <c r="L1507" t="s">
        <v>268</v>
      </c>
      <c r="M1507" t="s">
        <v>21</v>
      </c>
      <c r="N1507" t="s">
        <v>22</v>
      </c>
      <c r="O1507">
        <f t="shared" si="138"/>
        <v>1</v>
      </c>
      <c r="P1507" t="str">
        <f t="shared" si="139"/>
        <v>Valid</v>
      </c>
      <c r="Q1507" t="str">
        <f>_xlfn.XLOOKUP(B1507,Customers!$A:$A,Customers!$C:$C,"Not Found")</f>
        <v>South</v>
      </c>
      <c r="R1507" t="str">
        <f t="shared" si="140"/>
        <v>South</v>
      </c>
      <c r="S1507" t="str">
        <f t="shared" si="141"/>
        <v>Accident</v>
      </c>
      <c r="T1507" t="str">
        <f t="shared" si="142"/>
        <v>Within SLA</v>
      </c>
      <c r="U1507">
        <f t="shared" si="143"/>
        <v>0</v>
      </c>
    </row>
    <row r="1508" spans="1:21" x14ac:dyDescent="0.3">
      <c r="A1508" t="s">
        <v>3786</v>
      </c>
      <c r="B1508" t="s">
        <v>3787</v>
      </c>
      <c r="C1508" t="s">
        <v>3788</v>
      </c>
      <c r="D1508" t="s">
        <v>154</v>
      </c>
      <c r="E1508" t="s">
        <v>18</v>
      </c>
      <c r="F1508">
        <v>36606.050000000003</v>
      </c>
      <c r="G1508" s="1">
        <v>45808</v>
      </c>
      <c r="H1508" s="1">
        <v>45813</v>
      </c>
      <c r="I1508" t="s">
        <v>19</v>
      </c>
      <c r="J1508">
        <v>5</v>
      </c>
      <c r="K1508">
        <v>10</v>
      </c>
      <c r="L1508" t="s">
        <v>28</v>
      </c>
      <c r="M1508" t="s">
        <v>21</v>
      </c>
      <c r="N1508" t="s">
        <v>30</v>
      </c>
      <c r="O1508">
        <f t="shared" si="138"/>
        <v>1</v>
      </c>
      <c r="P1508" t="str">
        <f t="shared" si="139"/>
        <v>Valid</v>
      </c>
      <c r="Q1508" t="str">
        <f>_xlfn.XLOOKUP(B1508,Customers!$A:$A,Customers!$C:$C,"Not Found")</f>
        <v>North</v>
      </c>
      <c r="R1508" t="str">
        <f t="shared" si="140"/>
        <v>South</v>
      </c>
      <c r="S1508" t="str">
        <f t="shared" si="141"/>
        <v>Vehicle Damage</v>
      </c>
      <c r="T1508" t="str">
        <f t="shared" si="142"/>
        <v>Within SLA</v>
      </c>
      <c r="U1508">
        <f t="shared" si="143"/>
        <v>0</v>
      </c>
    </row>
    <row r="1509" spans="1:21" x14ac:dyDescent="0.3">
      <c r="A1509" t="s">
        <v>3789</v>
      </c>
      <c r="B1509" t="s">
        <v>384</v>
      </c>
      <c r="C1509" t="s">
        <v>3790</v>
      </c>
      <c r="D1509" t="s">
        <v>46</v>
      </c>
      <c r="E1509" t="s">
        <v>27</v>
      </c>
      <c r="F1509">
        <v>45673.62</v>
      </c>
      <c r="G1509" s="1">
        <v>45678</v>
      </c>
      <c r="H1509" s="1">
        <v>45690</v>
      </c>
      <c r="I1509" t="s">
        <v>19</v>
      </c>
      <c r="J1509">
        <v>12</v>
      </c>
      <c r="K1509">
        <v>10</v>
      </c>
      <c r="L1509" t="s">
        <v>427</v>
      </c>
      <c r="M1509" t="s">
        <v>21</v>
      </c>
      <c r="N1509" t="s">
        <v>42</v>
      </c>
      <c r="O1509">
        <f t="shared" si="138"/>
        <v>1</v>
      </c>
      <c r="P1509" t="str">
        <f t="shared" si="139"/>
        <v>Valid</v>
      </c>
      <c r="Q1509" t="str">
        <f>_xlfn.XLOOKUP(B1509,Customers!$A:$A,Customers!$C:$C,"Not Found")</f>
        <v>South</v>
      </c>
      <c r="R1509" t="str">
        <f t="shared" si="140"/>
        <v>West</v>
      </c>
      <c r="S1509" t="str">
        <f t="shared" si="141"/>
        <v>Theft</v>
      </c>
      <c r="T1509" t="str">
        <f t="shared" si="142"/>
        <v>SLA Breach</v>
      </c>
      <c r="U1509">
        <f t="shared" si="143"/>
        <v>2</v>
      </c>
    </row>
    <row r="1510" spans="1:21" x14ac:dyDescent="0.3">
      <c r="A1510" t="s">
        <v>3791</v>
      </c>
      <c r="B1510" t="s">
        <v>815</v>
      </c>
      <c r="C1510" t="s">
        <v>3792</v>
      </c>
      <c r="D1510" t="s">
        <v>17</v>
      </c>
      <c r="E1510" t="s">
        <v>173</v>
      </c>
      <c r="F1510">
        <v>123247.3</v>
      </c>
      <c r="G1510" s="1">
        <v>45778</v>
      </c>
      <c r="H1510" s="1">
        <v>45785</v>
      </c>
      <c r="I1510" t="s">
        <v>19</v>
      </c>
      <c r="J1510">
        <v>7</v>
      </c>
      <c r="K1510">
        <v>10</v>
      </c>
      <c r="L1510" t="s">
        <v>278</v>
      </c>
      <c r="M1510" t="s">
        <v>21</v>
      </c>
      <c r="N1510" t="s">
        <v>22</v>
      </c>
      <c r="O1510">
        <f t="shared" si="138"/>
        <v>1</v>
      </c>
      <c r="P1510" t="str">
        <f t="shared" si="139"/>
        <v>Valid</v>
      </c>
      <c r="Q1510" t="str">
        <f>_xlfn.XLOOKUP(B1510,Customers!$A:$A,Customers!$C:$C,"Not Found")</f>
        <v>East</v>
      </c>
      <c r="R1510" t="str">
        <f t="shared" si="140"/>
        <v>Central</v>
      </c>
      <c r="S1510" t="str">
        <f t="shared" si="141"/>
        <v>Accident</v>
      </c>
      <c r="T1510" t="str">
        <f t="shared" si="142"/>
        <v>Within SLA</v>
      </c>
      <c r="U1510">
        <f t="shared" si="143"/>
        <v>0</v>
      </c>
    </row>
    <row r="1511" spans="1:21" x14ac:dyDescent="0.3">
      <c r="A1511" t="s">
        <v>3793</v>
      </c>
      <c r="B1511" t="s">
        <v>3794</v>
      </c>
      <c r="C1511" t="s">
        <v>3795</v>
      </c>
      <c r="D1511" t="s">
        <v>17</v>
      </c>
      <c r="E1511" t="s">
        <v>18</v>
      </c>
      <c r="F1511">
        <v>261967.35</v>
      </c>
      <c r="G1511" s="1">
        <v>45886</v>
      </c>
      <c r="I1511" t="s">
        <v>40</v>
      </c>
      <c r="J1511">
        <v>13</v>
      </c>
      <c r="K1511">
        <v>10</v>
      </c>
      <c r="L1511" t="s">
        <v>325</v>
      </c>
      <c r="M1511" t="s">
        <v>21</v>
      </c>
      <c r="N1511" t="s">
        <v>30</v>
      </c>
      <c r="O1511">
        <f t="shared" si="138"/>
        <v>1</v>
      </c>
      <c r="P1511" t="str">
        <f t="shared" si="139"/>
        <v>Valid</v>
      </c>
      <c r="Q1511" t="str">
        <f>_xlfn.XLOOKUP(B1511,Customers!$A:$A,Customers!$C:$C,"Not Found")</f>
        <v>West</v>
      </c>
      <c r="R1511" t="str">
        <f t="shared" si="140"/>
        <v>South</v>
      </c>
      <c r="S1511" t="str">
        <f t="shared" si="141"/>
        <v>Accident</v>
      </c>
      <c r="T1511" t="str">
        <f t="shared" si="142"/>
        <v>SLA Breach</v>
      </c>
      <c r="U1511">
        <f t="shared" si="143"/>
        <v>3</v>
      </c>
    </row>
    <row r="1512" spans="1:21" x14ac:dyDescent="0.3">
      <c r="A1512" t="s">
        <v>3796</v>
      </c>
      <c r="B1512" t="s">
        <v>3797</v>
      </c>
      <c r="C1512" t="s">
        <v>3798</v>
      </c>
      <c r="D1512" t="s">
        <v>17</v>
      </c>
      <c r="E1512" t="s">
        <v>74</v>
      </c>
      <c r="F1512">
        <v>188687.52</v>
      </c>
      <c r="G1512" s="1">
        <v>45835</v>
      </c>
      <c r="H1512" s="1">
        <v>45841</v>
      </c>
      <c r="I1512" t="s">
        <v>19</v>
      </c>
      <c r="J1512">
        <v>6</v>
      </c>
      <c r="K1512">
        <v>10</v>
      </c>
      <c r="L1512" t="s">
        <v>450</v>
      </c>
      <c r="M1512" t="s">
        <v>21</v>
      </c>
      <c r="N1512" t="s">
        <v>30</v>
      </c>
      <c r="O1512">
        <f t="shared" si="138"/>
        <v>1</v>
      </c>
      <c r="P1512" t="str">
        <f t="shared" si="139"/>
        <v>Valid</v>
      </c>
      <c r="Q1512" t="str">
        <f>_xlfn.XLOOKUP(B1512,Customers!$A:$A,Customers!$C:$C,"Not Found")</f>
        <v>Central</v>
      </c>
      <c r="R1512" t="str">
        <f t="shared" si="140"/>
        <v>East</v>
      </c>
      <c r="S1512" t="str">
        <f t="shared" si="141"/>
        <v>Accident</v>
      </c>
      <c r="T1512" t="str">
        <f t="shared" si="142"/>
        <v>Within SLA</v>
      </c>
      <c r="U1512">
        <f t="shared" si="143"/>
        <v>0</v>
      </c>
    </row>
    <row r="1513" spans="1:21" x14ac:dyDescent="0.3">
      <c r="A1513" t="s">
        <v>3799</v>
      </c>
      <c r="B1513" t="s">
        <v>3800</v>
      </c>
      <c r="C1513" t="s">
        <v>3801</v>
      </c>
      <c r="D1513" t="s">
        <v>46</v>
      </c>
      <c r="E1513" t="s">
        <v>27</v>
      </c>
      <c r="F1513">
        <v>47519.29</v>
      </c>
      <c r="G1513" s="1">
        <v>45844</v>
      </c>
      <c r="H1513" s="1">
        <v>45851</v>
      </c>
      <c r="I1513" t="s">
        <v>19</v>
      </c>
      <c r="J1513">
        <v>7</v>
      </c>
      <c r="K1513">
        <v>10</v>
      </c>
      <c r="L1513" t="s">
        <v>323</v>
      </c>
      <c r="M1513" t="s">
        <v>21</v>
      </c>
      <c r="N1513" t="s">
        <v>30</v>
      </c>
      <c r="O1513">
        <f t="shared" si="138"/>
        <v>1</v>
      </c>
      <c r="P1513" t="str">
        <f t="shared" si="139"/>
        <v>Valid</v>
      </c>
      <c r="Q1513" t="str">
        <f>_xlfn.XLOOKUP(B1513,Customers!$A:$A,Customers!$C:$C,"Not Found")</f>
        <v>West</v>
      </c>
      <c r="R1513" t="str">
        <f t="shared" si="140"/>
        <v>West</v>
      </c>
      <c r="S1513" t="str">
        <f t="shared" si="141"/>
        <v>Theft</v>
      </c>
      <c r="T1513" t="str">
        <f t="shared" si="142"/>
        <v>Within SLA</v>
      </c>
      <c r="U1513">
        <f t="shared" si="143"/>
        <v>0</v>
      </c>
    </row>
    <row r="1514" spans="1:21" x14ac:dyDescent="0.3">
      <c r="A1514" t="s">
        <v>3802</v>
      </c>
      <c r="B1514" t="s">
        <v>3803</v>
      </c>
      <c r="C1514" t="s">
        <v>3804</v>
      </c>
      <c r="D1514" t="s">
        <v>46</v>
      </c>
      <c r="E1514" t="s">
        <v>39</v>
      </c>
      <c r="F1514">
        <v>34178.78</v>
      </c>
      <c r="G1514" s="1">
        <v>45878</v>
      </c>
      <c r="H1514" s="1">
        <v>45888</v>
      </c>
      <c r="I1514" t="s">
        <v>19</v>
      </c>
      <c r="J1514">
        <v>10</v>
      </c>
      <c r="K1514">
        <v>12</v>
      </c>
      <c r="L1514" t="s">
        <v>282</v>
      </c>
      <c r="M1514" t="s">
        <v>49</v>
      </c>
      <c r="N1514" t="s">
        <v>30</v>
      </c>
      <c r="O1514">
        <f t="shared" si="138"/>
        <v>1</v>
      </c>
      <c r="P1514" t="str">
        <f t="shared" si="139"/>
        <v>Valid</v>
      </c>
      <c r="Q1514" t="str">
        <f>_xlfn.XLOOKUP(B1514,Customers!$A:$A,Customers!$C:$C,"Not Found")</f>
        <v>East</v>
      </c>
      <c r="R1514" t="str">
        <f t="shared" si="140"/>
        <v>North</v>
      </c>
      <c r="S1514" t="str">
        <f t="shared" si="141"/>
        <v>Theft</v>
      </c>
      <c r="T1514" t="str">
        <f t="shared" si="142"/>
        <v>Within SLA</v>
      </c>
      <c r="U1514">
        <f t="shared" si="143"/>
        <v>0</v>
      </c>
    </row>
    <row r="1515" spans="1:21" x14ac:dyDescent="0.3">
      <c r="A1515" t="s">
        <v>3805</v>
      </c>
      <c r="B1515" t="s">
        <v>3806</v>
      </c>
      <c r="C1515" t="s">
        <v>3807</v>
      </c>
      <c r="D1515" t="s">
        <v>154</v>
      </c>
      <c r="E1515" t="s">
        <v>27</v>
      </c>
      <c r="F1515">
        <v>49652.91</v>
      </c>
      <c r="G1515" s="1">
        <v>45900</v>
      </c>
      <c r="H1515" s="1">
        <v>45906</v>
      </c>
      <c r="I1515" t="s">
        <v>19</v>
      </c>
      <c r="J1515">
        <v>6</v>
      </c>
      <c r="K1515">
        <v>10</v>
      </c>
      <c r="L1515" t="s">
        <v>331</v>
      </c>
      <c r="M1515" t="s">
        <v>21</v>
      </c>
      <c r="N1515" t="s">
        <v>30</v>
      </c>
      <c r="O1515">
        <f t="shared" si="138"/>
        <v>1</v>
      </c>
      <c r="P1515" t="str">
        <f t="shared" si="139"/>
        <v>Valid</v>
      </c>
      <c r="Q1515" t="str">
        <f>_xlfn.XLOOKUP(B1515,Customers!$A:$A,Customers!$C:$C,"Not Found")</f>
        <v>South</v>
      </c>
      <c r="R1515" t="str">
        <f t="shared" si="140"/>
        <v>West</v>
      </c>
      <c r="S1515" t="str">
        <f t="shared" si="141"/>
        <v>Vehicle Damage</v>
      </c>
      <c r="T1515" t="str">
        <f t="shared" si="142"/>
        <v>Within SLA</v>
      </c>
      <c r="U1515">
        <f t="shared" si="143"/>
        <v>0</v>
      </c>
    </row>
    <row r="1516" spans="1:21" x14ac:dyDescent="0.3">
      <c r="A1516" t="s">
        <v>3808</v>
      </c>
      <c r="B1516" t="s">
        <v>3809</v>
      </c>
      <c r="C1516" t="s">
        <v>3810</v>
      </c>
      <c r="D1516" t="s">
        <v>26</v>
      </c>
      <c r="E1516" t="s">
        <v>18</v>
      </c>
      <c r="F1516">
        <v>197964.01</v>
      </c>
      <c r="G1516" s="1">
        <v>45800</v>
      </c>
      <c r="I1516" t="s">
        <v>40</v>
      </c>
      <c r="J1516">
        <v>21</v>
      </c>
      <c r="K1516">
        <v>20</v>
      </c>
      <c r="L1516" t="s">
        <v>323</v>
      </c>
      <c r="M1516" t="s">
        <v>29</v>
      </c>
      <c r="N1516" t="s">
        <v>30</v>
      </c>
      <c r="O1516">
        <f t="shared" si="138"/>
        <v>1</v>
      </c>
      <c r="P1516" t="str">
        <f t="shared" si="139"/>
        <v>Valid</v>
      </c>
      <c r="Q1516" t="str">
        <f>_xlfn.XLOOKUP(B1516,Customers!$A:$A,Customers!$C:$C,"Not Found")</f>
        <v>East</v>
      </c>
      <c r="R1516" t="str">
        <f t="shared" si="140"/>
        <v>South</v>
      </c>
      <c r="S1516" t="str">
        <f t="shared" si="141"/>
        <v>Disability</v>
      </c>
      <c r="T1516" t="str">
        <f t="shared" si="142"/>
        <v>SLA Breach</v>
      </c>
      <c r="U1516">
        <f t="shared" si="143"/>
        <v>1</v>
      </c>
    </row>
    <row r="1517" spans="1:21" x14ac:dyDescent="0.3">
      <c r="A1517" t="s">
        <v>3811</v>
      </c>
      <c r="B1517" t="s">
        <v>856</v>
      </c>
      <c r="C1517" t="s">
        <v>857</v>
      </c>
      <c r="D1517" t="s">
        <v>26</v>
      </c>
      <c r="E1517" t="s">
        <v>39</v>
      </c>
      <c r="F1517">
        <v>102990.86</v>
      </c>
      <c r="G1517" s="1">
        <v>45908</v>
      </c>
      <c r="H1517" s="1">
        <v>45929</v>
      </c>
      <c r="I1517" t="s">
        <v>19</v>
      </c>
      <c r="J1517">
        <v>21</v>
      </c>
      <c r="K1517">
        <v>20</v>
      </c>
      <c r="L1517" t="s">
        <v>65</v>
      </c>
      <c r="M1517" t="s">
        <v>29</v>
      </c>
      <c r="N1517" t="s">
        <v>30</v>
      </c>
      <c r="O1517">
        <f t="shared" si="138"/>
        <v>1</v>
      </c>
      <c r="P1517" t="str">
        <f t="shared" si="139"/>
        <v>Valid</v>
      </c>
      <c r="Q1517" t="str">
        <f>_xlfn.XLOOKUP(B1517,Customers!$A:$A,Customers!$C:$C,"Not Found")</f>
        <v>South</v>
      </c>
      <c r="R1517" t="str">
        <f t="shared" si="140"/>
        <v>North</v>
      </c>
      <c r="S1517" t="str">
        <f t="shared" si="141"/>
        <v>Disability</v>
      </c>
      <c r="T1517" t="str">
        <f t="shared" si="142"/>
        <v>SLA Breach</v>
      </c>
      <c r="U1517">
        <f t="shared" si="143"/>
        <v>1</v>
      </c>
    </row>
    <row r="1518" spans="1:21" x14ac:dyDescent="0.3">
      <c r="A1518" t="s">
        <v>3812</v>
      </c>
      <c r="B1518" t="s">
        <v>3401</v>
      </c>
      <c r="C1518" t="s">
        <v>3813</v>
      </c>
      <c r="D1518" t="s">
        <v>59</v>
      </c>
      <c r="E1518" t="s">
        <v>39</v>
      </c>
      <c r="F1518">
        <v>124151.89</v>
      </c>
      <c r="G1518" s="1">
        <v>45960</v>
      </c>
      <c r="H1518" s="1">
        <v>45988</v>
      </c>
      <c r="I1518" t="s">
        <v>19</v>
      </c>
      <c r="J1518">
        <v>28</v>
      </c>
      <c r="K1518">
        <v>15</v>
      </c>
      <c r="L1518" t="s">
        <v>41</v>
      </c>
      <c r="M1518" t="s">
        <v>55</v>
      </c>
      <c r="N1518" t="s">
        <v>88</v>
      </c>
      <c r="O1518">
        <f t="shared" si="138"/>
        <v>1</v>
      </c>
      <c r="P1518" t="str">
        <f t="shared" si="139"/>
        <v>Valid</v>
      </c>
      <c r="Q1518" t="str">
        <f>_xlfn.XLOOKUP(B1518,Customers!$A:$A,Customers!$C:$C,"Not Found")</f>
        <v>South</v>
      </c>
      <c r="R1518" t="str">
        <f t="shared" si="140"/>
        <v>North</v>
      </c>
      <c r="S1518" t="str">
        <f t="shared" si="141"/>
        <v>Critical Illness</v>
      </c>
      <c r="T1518" t="str">
        <f t="shared" si="142"/>
        <v>SLA Breach</v>
      </c>
      <c r="U1518">
        <f t="shared" si="143"/>
        <v>13</v>
      </c>
    </row>
    <row r="1519" spans="1:21" x14ac:dyDescent="0.3">
      <c r="A1519" t="s">
        <v>3814</v>
      </c>
      <c r="B1519" t="s">
        <v>2056</v>
      </c>
      <c r="C1519" t="s">
        <v>3815</v>
      </c>
      <c r="D1519" t="s">
        <v>69</v>
      </c>
      <c r="E1519" t="s">
        <v>39</v>
      </c>
      <c r="F1519">
        <v>110316.57</v>
      </c>
      <c r="G1519" s="1">
        <v>45702</v>
      </c>
      <c r="I1519" t="s">
        <v>40</v>
      </c>
      <c r="J1519">
        <v>17</v>
      </c>
      <c r="K1519">
        <v>12</v>
      </c>
      <c r="L1519" t="s">
        <v>93</v>
      </c>
      <c r="M1519" t="s">
        <v>49</v>
      </c>
      <c r="N1519" t="s">
        <v>30</v>
      </c>
      <c r="O1519">
        <f t="shared" si="138"/>
        <v>1</v>
      </c>
      <c r="P1519" t="str">
        <f t="shared" si="139"/>
        <v>Valid</v>
      </c>
      <c r="Q1519" t="str">
        <f>_xlfn.XLOOKUP(B1519,Customers!$A:$A,Customers!$C:$C,"Not Found")</f>
        <v>South</v>
      </c>
      <c r="R1519" t="str">
        <f t="shared" si="140"/>
        <v>North</v>
      </c>
      <c r="S1519" t="str">
        <f t="shared" si="141"/>
        <v>Property Damage</v>
      </c>
      <c r="T1519" t="str">
        <f t="shared" si="142"/>
        <v>SLA Breach</v>
      </c>
      <c r="U1519">
        <f t="shared" si="143"/>
        <v>5</v>
      </c>
    </row>
    <row r="1520" spans="1:21" x14ac:dyDescent="0.3">
      <c r="A1520" t="s">
        <v>3816</v>
      </c>
      <c r="B1520" t="s">
        <v>3817</v>
      </c>
      <c r="C1520" t="s">
        <v>3818</v>
      </c>
      <c r="D1520" t="s">
        <v>216</v>
      </c>
      <c r="E1520" t="s">
        <v>27</v>
      </c>
      <c r="F1520">
        <v>117685.27</v>
      </c>
      <c r="G1520" s="1">
        <v>45901</v>
      </c>
      <c r="I1520" t="s">
        <v>64</v>
      </c>
      <c r="J1520">
        <v>15</v>
      </c>
      <c r="K1520">
        <v>15</v>
      </c>
      <c r="L1520" t="s">
        <v>166</v>
      </c>
      <c r="M1520" t="s">
        <v>55</v>
      </c>
      <c r="N1520" t="s">
        <v>30</v>
      </c>
      <c r="O1520">
        <f t="shared" si="138"/>
        <v>1</v>
      </c>
      <c r="P1520" t="str">
        <f t="shared" si="139"/>
        <v>Valid</v>
      </c>
      <c r="Q1520" t="str">
        <f>_xlfn.XLOOKUP(B1520,Customers!$A:$A,Customers!$C:$C,"Not Found")</f>
        <v>North</v>
      </c>
      <c r="R1520" t="str">
        <f t="shared" si="140"/>
        <v>West</v>
      </c>
      <c r="S1520" t="str">
        <f t="shared" si="141"/>
        <v>Outpatient</v>
      </c>
      <c r="T1520" t="str">
        <f t="shared" si="142"/>
        <v>Within SLA</v>
      </c>
      <c r="U1520">
        <f t="shared" si="143"/>
        <v>0</v>
      </c>
    </row>
    <row r="1521" spans="1:21" x14ac:dyDescent="0.3">
      <c r="A1521" t="s">
        <v>3819</v>
      </c>
      <c r="B1521" t="s">
        <v>3820</v>
      </c>
      <c r="C1521" t="s">
        <v>3821</v>
      </c>
      <c r="D1521" t="s">
        <v>46</v>
      </c>
      <c r="E1521" t="s">
        <v>27</v>
      </c>
      <c r="F1521">
        <v>104583.09</v>
      </c>
      <c r="G1521" s="1">
        <v>45749</v>
      </c>
      <c r="I1521" t="s">
        <v>64</v>
      </c>
      <c r="J1521">
        <v>9</v>
      </c>
      <c r="K1521">
        <v>10</v>
      </c>
      <c r="L1521" t="s">
        <v>48</v>
      </c>
      <c r="M1521" t="s">
        <v>21</v>
      </c>
      <c r="N1521" t="s">
        <v>30</v>
      </c>
      <c r="O1521">
        <f t="shared" si="138"/>
        <v>1</v>
      </c>
      <c r="P1521" t="str">
        <f t="shared" si="139"/>
        <v>Valid</v>
      </c>
      <c r="Q1521" t="str">
        <f>_xlfn.XLOOKUP(B1521,Customers!$A:$A,Customers!$C:$C,"Not Found")</f>
        <v>North</v>
      </c>
      <c r="R1521" t="str">
        <f t="shared" si="140"/>
        <v>West</v>
      </c>
      <c r="S1521" t="str">
        <f t="shared" si="141"/>
        <v>Theft</v>
      </c>
      <c r="T1521" t="str">
        <f t="shared" si="142"/>
        <v>Within SLA</v>
      </c>
      <c r="U1521">
        <f t="shared" si="143"/>
        <v>0</v>
      </c>
    </row>
    <row r="1522" spans="1:21" x14ac:dyDescent="0.3">
      <c r="A1522" t="s">
        <v>3822</v>
      </c>
      <c r="B1522" t="s">
        <v>1532</v>
      </c>
      <c r="C1522" t="s">
        <v>3584</v>
      </c>
      <c r="D1522" t="s">
        <v>26</v>
      </c>
      <c r="E1522" t="s">
        <v>27</v>
      </c>
      <c r="F1522">
        <v>468179.78</v>
      </c>
      <c r="G1522" s="1">
        <v>45694</v>
      </c>
      <c r="I1522" t="s">
        <v>40</v>
      </c>
      <c r="J1522">
        <v>23</v>
      </c>
      <c r="K1522">
        <v>20</v>
      </c>
      <c r="L1522" t="s">
        <v>75</v>
      </c>
      <c r="M1522" t="s">
        <v>29</v>
      </c>
      <c r="N1522" t="s">
        <v>42</v>
      </c>
      <c r="O1522">
        <f t="shared" si="138"/>
        <v>1</v>
      </c>
      <c r="P1522" t="str">
        <f t="shared" si="139"/>
        <v>Valid</v>
      </c>
      <c r="Q1522" t="str">
        <f>_xlfn.XLOOKUP(B1522,Customers!$A:$A,Customers!$C:$C,"Not Found")</f>
        <v>East</v>
      </c>
      <c r="R1522" t="str">
        <f t="shared" si="140"/>
        <v>West</v>
      </c>
      <c r="S1522" t="str">
        <f t="shared" si="141"/>
        <v>Disability</v>
      </c>
      <c r="T1522" t="str">
        <f t="shared" si="142"/>
        <v>SLA Breach</v>
      </c>
      <c r="U1522">
        <f t="shared" si="143"/>
        <v>3</v>
      </c>
    </row>
    <row r="1523" spans="1:21" x14ac:dyDescent="0.3">
      <c r="A1523" t="s">
        <v>3823</v>
      </c>
      <c r="B1523" t="s">
        <v>2105</v>
      </c>
      <c r="C1523" t="s">
        <v>2106</v>
      </c>
      <c r="D1523" t="s">
        <v>26</v>
      </c>
      <c r="E1523" t="s">
        <v>27</v>
      </c>
      <c r="F1523">
        <v>287703.25</v>
      </c>
      <c r="G1523" s="1">
        <v>45742</v>
      </c>
      <c r="H1523" s="1">
        <v>45758</v>
      </c>
      <c r="I1523" t="s">
        <v>19</v>
      </c>
      <c r="J1523">
        <v>16</v>
      </c>
      <c r="K1523">
        <v>20</v>
      </c>
      <c r="L1523" t="s">
        <v>561</v>
      </c>
      <c r="M1523" t="s">
        <v>29</v>
      </c>
      <c r="N1523" t="s">
        <v>30</v>
      </c>
      <c r="O1523">
        <f t="shared" si="138"/>
        <v>1</v>
      </c>
      <c r="P1523" t="str">
        <f t="shared" si="139"/>
        <v>Valid</v>
      </c>
      <c r="Q1523" t="str">
        <f>_xlfn.XLOOKUP(B1523,Customers!$A:$A,Customers!$C:$C,"Not Found")</f>
        <v>North</v>
      </c>
      <c r="R1523" t="str">
        <f t="shared" si="140"/>
        <v>West</v>
      </c>
      <c r="S1523" t="str">
        <f t="shared" si="141"/>
        <v>Disability</v>
      </c>
      <c r="T1523" t="str">
        <f t="shared" si="142"/>
        <v>Within SLA</v>
      </c>
      <c r="U1523">
        <f t="shared" si="143"/>
        <v>0</v>
      </c>
    </row>
    <row r="1524" spans="1:21" x14ac:dyDescent="0.3">
      <c r="A1524" t="s">
        <v>3824</v>
      </c>
      <c r="B1524" t="s">
        <v>263</v>
      </c>
      <c r="C1524" t="s">
        <v>3825</v>
      </c>
      <c r="D1524" t="s">
        <v>59</v>
      </c>
      <c r="E1524" t="s">
        <v>18</v>
      </c>
      <c r="F1524">
        <v>246810.66</v>
      </c>
      <c r="G1524" s="1">
        <v>45968</v>
      </c>
      <c r="H1524" s="1">
        <v>45984</v>
      </c>
      <c r="I1524" t="s">
        <v>19</v>
      </c>
      <c r="J1524">
        <v>16</v>
      </c>
      <c r="K1524">
        <v>15</v>
      </c>
      <c r="L1524" t="s">
        <v>159</v>
      </c>
      <c r="M1524" t="s">
        <v>55</v>
      </c>
      <c r="N1524" t="s">
        <v>30</v>
      </c>
      <c r="O1524">
        <f t="shared" si="138"/>
        <v>1</v>
      </c>
      <c r="P1524" t="str">
        <f t="shared" si="139"/>
        <v>Valid</v>
      </c>
      <c r="Q1524" t="str">
        <f>_xlfn.XLOOKUP(B1524,Customers!$A:$A,Customers!$C:$C,"Not Found")</f>
        <v>Central</v>
      </c>
      <c r="R1524" t="str">
        <f t="shared" si="140"/>
        <v>South</v>
      </c>
      <c r="S1524" t="str">
        <f t="shared" si="141"/>
        <v>Critical Illness</v>
      </c>
      <c r="T1524" t="str">
        <f t="shared" si="142"/>
        <v>SLA Breach</v>
      </c>
      <c r="U1524">
        <f t="shared" si="143"/>
        <v>1</v>
      </c>
    </row>
    <row r="1525" spans="1:21" x14ac:dyDescent="0.3">
      <c r="A1525" t="s">
        <v>3826</v>
      </c>
      <c r="B1525" t="s">
        <v>604</v>
      </c>
      <c r="C1525" t="s">
        <v>3827</v>
      </c>
      <c r="D1525" t="s">
        <v>69</v>
      </c>
      <c r="E1525" t="s">
        <v>173</v>
      </c>
      <c r="F1525">
        <v>79996.240000000005</v>
      </c>
      <c r="G1525" s="1">
        <v>45861</v>
      </c>
      <c r="H1525" s="1">
        <v>45874</v>
      </c>
      <c r="I1525" t="s">
        <v>19</v>
      </c>
      <c r="J1525">
        <v>13</v>
      </c>
      <c r="K1525">
        <v>12</v>
      </c>
      <c r="L1525" t="s">
        <v>83</v>
      </c>
      <c r="M1525" t="s">
        <v>49</v>
      </c>
      <c r="N1525" t="s">
        <v>22</v>
      </c>
      <c r="O1525">
        <f t="shared" si="138"/>
        <v>1</v>
      </c>
      <c r="P1525" t="str">
        <f t="shared" si="139"/>
        <v>Valid</v>
      </c>
      <c r="Q1525" t="str">
        <f>_xlfn.XLOOKUP(B1525,Customers!$A:$A,Customers!$C:$C,"Not Found")</f>
        <v>Central</v>
      </c>
      <c r="R1525" t="str">
        <f t="shared" si="140"/>
        <v>Central</v>
      </c>
      <c r="S1525" t="str">
        <f t="shared" si="141"/>
        <v>Property Damage</v>
      </c>
      <c r="T1525" t="str">
        <f t="shared" si="142"/>
        <v>SLA Breach</v>
      </c>
      <c r="U1525">
        <f t="shared" si="143"/>
        <v>1</v>
      </c>
    </row>
    <row r="1526" spans="1:21" x14ac:dyDescent="0.3">
      <c r="A1526" t="s">
        <v>3828</v>
      </c>
      <c r="B1526" t="s">
        <v>3829</v>
      </c>
      <c r="C1526" t="s">
        <v>3830</v>
      </c>
      <c r="D1526" t="s">
        <v>46</v>
      </c>
      <c r="E1526" t="s">
        <v>173</v>
      </c>
      <c r="F1526">
        <v>42920.4</v>
      </c>
      <c r="G1526" s="1">
        <v>45811</v>
      </c>
      <c r="H1526" s="1">
        <v>45830</v>
      </c>
      <c r="I1526" t="s">
        <v>19</v>
      </c>
      <c r="J1526">
        <v>19</v>
      </c>
      <c r="K1526">
        <v>10</v>
      </c>
      <c r="L1526" t="s">
        <v>548</v>
      </c>
      <c r="M1526" t="s">
        <v>21</v>
      </c>
      <c r="N1526" t="s">
        <v>88</v>
      </c>
      <c r="O1526">
        <f t="shared" si="138"/>
        <v>1</v>
      </c>
      <c r="P1526" t="str">
        <f t="shared" si="139"/>
        <v>Valid</v>
      </c>
      <c r="Q1526" t="str">
        <f>_xlfn.XLOOKUP(B1526,Customers!$A:$A,Customers!$C:$C,"Not Found")</f>
        <v>West</v>
      </c>
      <c r="R1526" t="str">
        <f t="shared" si="140"/>
        <v>Central</v>
      </c>
      <c r="S1526" t="str">
        <f t="shared" si="141"/>
        <v>Theft</v>
      </c>
      <c r="T1526" t="str">
        <f t="shared" si="142"/>
        <v>SLA Breach</v>
      </c>
      <c r="U1526">
        <f t="shared" si="143"/>
        <v>9</v>
      </c>
    </row>
    <row r="1527" spans="1:21" x14ac:dyDescent="0.3">
      <c r="A1527" t="s">
        <v>3831</v>
      </c>
      <c r="B1527" t="s">
        <v>77</v>
      </c>
      <c r="C1527" t="s">
        <v>78</v>
      </c>
      <c r="D1527" t="s">
        <v>69</v>
      </c>
      <c r="E1527" t="s">
        <v>18</v>
      </c>
      <c r="F1527">
        <v>94616.52</v>
      </c>
      <c r="G1527" s="1">
        <v>45744</v>
      </c>
      <c r="I1527" t="s">
        <v>40</v>
      </c>
      <c r="J1527">
        <v>14</v>
      </c>
      <c r="K1527">
        <v>12</v>
      </c>
      <c r="L1527" t="s">
        <v>136</v>
      </c>
      <c r="M1527" t="s">
        <v>49</v>
      </c>
      <c r="N1527" t="s">
        <v>42</v>
      </c>
      <c r="O1527">
        <f t="shared" si="138"/>
        <v>1</v>
      </c>
      <c r="P1527" t="str">
        <f t="shared" si="139"/>
        <v>Valid</v>
      </c>
      <c r="Q1527" t="str">
        <f>_xlfn.XLOOKUP(B1527,Customers!$A:$A,Customers!$C:$C,"Not Found")</f>
        <v>West</v>
      </c>
      <c r="R1527" t="str">
        <f t="shared" si="140"/>
        <v>South</v>
      </c>
      <c r="S1527" t="str">
        <f t="shared" si="141"/>
        <v>Property Damage</v>
      </c>
      <c r="T1527" t="str">
        <f t="shared" si="142"/>
        <v>SLA Breach</v>
      </c>
      <c r="U1527">
        <f t="shared" si="143"/>
        <v>2</v>
      </c>
    </row>
    <row r="1528" spans="1:21" x14ac:dyDescent="0.3">
      <c r="A1528" t="s">
        <v>3832</v>
      </c>
      <c r="B1528" t="s">
        <v>3558</v>
      </c>
      <c r="C1528" t="s">
        <v>3559</v>
      </c>
      <c r="D1528" t="s">
        <v>53</v>
      </c>
      <c r="E1528" t="s">
        <v>27</v>
      </c>
      <c r="F1528">
        <v>120583.9</v>
      </c>
      <c r="G1528" s="1">
        <v>45835</v>
      </c>
      <c r="I1528" t="s">
        <v>64</v>
      </c>
      <c r="J1528">
        <v>22</v>
      </c>
      <c r="K1528">
        <v>15</v>
      </c>
      <c r="L1528" t="s">
        <v>323</v>
      </c>
      <c r="M1528" t="s">
        <v>55</v>
      </c>
      <c r="N1528" t="s">
        <v>42</v>
      </c>
      <c r="O1528">
        <f t="shared" si="138"/>
        <v>1</v>
      </c>
      <c r="P1528" t="str">
        <f t="shared" si="139"/>
        <v>Valid</v>
      </c>
      <c r="Q1528" t="str">
        <f>_xlfn.XLOOKUP(B1528,Customers!$A:$A,Customers!$C:$C,"Not Found")</f>
        <v>West</v>
      </c>
      <c r="R1528" t="str">
        <f t="shared" si="140"/>
        <v>West</v>
      </c>
      <c r="S1528" t="str">
        <f t="shared" si="141"/>
        <v>Hospitalization</v>
      </c>
      <c r="T1528" t="str">
        <f t="shared" si="142"/>
        <v>SLA Breach</v>
      </c>
      <c r="U1528">
        <f t="shared" si="143"/>
        <v>7</v>
      </c>
    </row>
    <row r="1529" spans="1:21" x14ac:dyDescent="0.3">
      <c r="A1529" t="s">
        <v>3833</v>
      </c>
      <c r="B1529" t="s">
        <v>1687</v>
      </c>
      <c r="C1529" t="s">
        <v>1688</v>
      </c>
      <c r="D1529" t="s">
        <v>111</v>
      </c>
      <c r="E1529" t="s">
        <v>27</v>
      </c>
      <c r="F1529">
        <v>171392.94</v>
      </c>
      <c r="G1529" s="1">
        <v>45830</v>
      </c>
      <c r="H1529" s="1">
        <v>45831</v>
      </c>
      <c r="I1529" t="s">
        <v>19</v>
      </c>
      <c r="J1529">
        <v>1</v>
      </c>
      <c r="K1529">
        <v>12</v>
      </c>
      <c r="L1529" t="s">
        <v>98</v>
      </c>
      <c r="M1529" t="s">
        <v>49</v>
      </c>
      <c r="N1529" t="s">
        <v>30</v>
      </c>
      <c r="O1529">
        <f t="shared" si="138"/>
        <v>1</v>
      </c>
      <c r="P1529" t="str">
        <f t="shared" si="139"/>
        <v>Valid</v>
      </c>
      <c r="Q1529" t="str">
        <f>_xlfn.XLOOKUP(B1529,Customers!$A:$A,Customers!$C:$C,"Not Found")</f>
        <v>West</v>
      </c>
      <c r="R1529" t="str">
        <f t="shared" si="140"/>
        <v>West</v>
      </c>
      <c r="S1529" t="str">
        <f t="shared" si="141"/>
        <v>Fire</v>
      </c>
      <c r="T1529" t="str">
        <f t="shared" si="142"/>
        <v>Within SLA</v>
      </c>
      <c r="U1529">
        <f t="shared" si="143"/>
        <v>0</v>
      </c>
    </row>
    <row r="1530" spans="1:21" x14ac:dyDescent="0.3">
      <c r="A1530" t="s">
        <v>3834</v>
      </c>
      <c r="B1530" t="s">
        <v>2544</v>
      </c>
      <c r="C1530" t="s">
        <v>2545</v>
      </c>
      <c r="D1530" t="s">
        <v>46</v>
      </c>
      <c r="E1530" t="s">
        <v>74</v>
      </c>
      <c r="F1530">
        <v>52101.85</v>
      </c>
      <c r="G1530" s="1">
        <v>45794</v>
      </c>
      <c r="H1530" s="1">
        <v>45812</v>
      </c>
      <c r="I1530" t="s">
        <v>19</v>
      </c>
      <c r="J1530">
        <v>18</v>
      </c>
      <c r="K1530">
        <v>10</v>
      </c>
      <c r="L1530" t="s">
        <v>28</v>
      </c>
      <c r="M1530" t="s">
        <v>21</v>
      </c>
      <c r="N1530" t="s">
        <v>30</v>
      </c>
      <c r="O1530">
        <f t="shared" si="138"/>
        <v>1</v>
      </c>
      <c r="P1530" t="str">
        <f t="shared" si="139"/>
        <v>Valid</v>
      </c>
      <c r="Q1530" t="str">
        <f>_xlfn.XLOOKUP(B1530,Customers!$A:$A,Customers!$C:$C,"Not Found")</f>
        <v>South</v>
      </c>
      <c r="R1530" t="str">
        <f t="shared" si="140"/>
        <v>East</v>
      </c>
      <c r="S1530" t="str">
        <f t="shared" si="141"/>
        <v>Theft</v>
      </c>
      <c r="T1530" t="str">
        <f t="shared" si="142"/>
        <v>SLA Breach</v>
      </c>
      <c r="U1530">
        <f t="shared" si="143"/>
        <v>8</v>
      </c>
    </row>
    <row r="1531" spans="1:21" x14ac:dyDescent="0.3">
      <c r="A1531" t="s">
        <v>3835</v>
      </c>
      <c r="B1531" t="s">
        <v>3836</v>
      </c>
      <c r="C1531" t="s">
        <v>3837</v>
      </c>
      <c r="D1531" t="s">
        <v>59</v>
      </c>
      <c r="E1531" t="s">
        <v>39</v>
      </c>
      <c r="F1531">
        <v>69061.67</v>
      </c>
      <c r="G1531" s="1">
        <v>45805</v>
      </c>
      <c r="H1531" s="1">
        <v>45819</v>
      </c>
      <c r="I1531" t="s">
        <v>19</v>
      </c>
      <c r="J1531">
        <v>14</v>
      </c>
      <c r="K1531">
        <v>15</v>
      </c>
      <c r="L1531" t="s">
        <v>431</v>
      </c>
      <c r="M1531" t="s">
        <v>55</v>
      </c>
      <c r="N1531" t="s">
        <v>30</v>
      </c>
      <c r="O1531">
        <f t="shared" si="138"/>
        <v>1</v>
      </c>
      <c r="P1531" t="str">
        <f t="shared" si="139"/>
        <v>Valid</v>
      </c>
      <c r="Q1531" t="str">
        <f>_xlfn.XLOOKUP(B1531,Customers!$A:$A,Customers!$C:$C,"Not Found")</f>
        <v>Central</v>
      </c>
      <c r="R1531" t="str">
        <f t="shared" si="140"/>
        <v>North</v>
      </c>
      <c r="S1531" t="str">
        <f t="shared" si="141"/>
        <v>Critical Illness</v>
      </c>
      <c r="T1531" t="str">
        <f t="shared" si="142"/>
        <v>Within SLA</v>
      </c>
      <c r="U1531">
        <f t="shared" si="143"/>
        <v>0</v>
      </c>
    </row>
    <row r="1532" spans="1:21" x14ac:dyDescent="0.3">
      <c r="A1532" t="s">
        <v>3838</v>
      </c>
      <c r="B1532" t="s">
        <v>3839</v>
      </c>
      <c r="C1532" t="s">
        <v>3840</v>
      </c>
      <c r="D1532" t="s">
        <v>92</v>
      </c>
      <c r="E1532" t="s">
        <v>18</v>
      </c>
      <c r="F1532">
        <v>70055.460000000006</v>
      </c>
      <c r="G1532" s="1">
        <v>45899</v>
      </c>
      <c r="H1532" s="1">
        <v>45917</v>
      </c>
      <c r="I1532" t="s">
        <v>19</v>
      </c>
      <c r="J1532">
        <v>18</v>
      </c>
      <c r="K1532">
        <v>7</v>
      </c>
      <c r="L1532" t="s">
        <v>278</v>
      </c>
      <c r="M1532" t="s">
        <v>94</v>
      </c>
      <c r="N1532" t="s">
        <v>88</v>
      </c>
      <c r="O1532">
        <f t="shared" si="138"/>
        <v>1</v>
      </c>
      <c r="P1532" t="str">
        <f t="shared" si="139"/>
        <v>Valid</v>
      </c>
      <c r="Q1532" t="str">
        <f>_xlfn.XLOOKUP(B1532,Customers!$A:$A,Customers!$C:$C,"Not Found")</f>
        <v>North</v>
      </c>
      <c r="R1532" t="str">
        <f t="shared" si="140"/>
        <v>South</v>
      </c>
      <c r="S1532" t="str">
        <f t="shared" si="141"/>
        <v>Baggage Loss</v>
      </c>
      <c r="T1532" t="str">
        <f t="shared" si="142"/>
        <v>SLA Breach</v>
      </c>
      <c r="U1532">
        <f t="shared" si="143"/>
        <v>11</v>
      </c>
    </row>
    <row r="1533" spans="1:21" x14ac:dyDescent="0.3">
      <c r="A1533" t="s">
        <v>3841</v>
      </c>
      <c r="B1533" t="s">
        <v>3842</v>
      </c>
      <c r="C1533" t="s">
        <v>3843</v>
      </c>
      <c r="D1533" t="s">
        <v>46</v>
      </c>
      <c r="E1533" t="s">
        <v>173</v>
      </c>
      <c r="F1533">
        <v>27782.61</v>
      </c>
      <c r="G1533" s="1">
        <v>45853</v>
      </c>
      <c r="H1533" s="1">
        <v>45867</v>
      </c>
      <c r="I1533" t="s">
        <v>19</v>
      </c>
      <c r="J1533">
        <v>14</v>
      </c>
      <c r="K1533">
        <v>10</v>
      </c>
      <c r="L1533" t="s">
        <v>651</v>
      </c>
      <c r="M1533" t="s">
        <v>21</v>
      </c>
      <c r="N1533" t="s">
        <v>22</v>
      </c>
      <c r="O1533">
        <f t="shared" si="138"/>
        <v>1</v>
      </c>
      <c r="P1533" t="str">
        <f t="shared" si="139"/>
        <v>Valid</v>
      </c>
      <c r="Q1533" t="str">
        <f>_xlfn.XLOOKUP(B1533,Customers!$A:$A,Customers!$C:$C,"Not Found")</f>
        <v>Central</v>
      </c>
      <c r="R1533" t="str">
        <f t="shared" si="140"/>
        <v>Central</v>
      </c>
      <c r="S1533" t="str">
        <f t="shared" si="141"/>
        <v>Theft</v>
      </c>
      <c r="T1533" t="str">
        <f t="shared" si="142"/>
        <v>SLA Breach</v>
      </c>
      <c r="U1533">
        <f t="shared" si="143"/>
        <v>4</v>
      </c>
    </row>
    <row r="1534" spans="1:21" x14ac:dyDescent="0.3">
      <c r="A1534" t="s">
        <v>3844</v>
      </c>
      <c r="B1534" t="s">
        <v>3845</v>
      </c>
      <c r="C1534" t="s">
        <v>3846</v>
      </c>
      <c r="D1534" t="s">
        <v>102</v>
      </c>
      <c r="E1534" t="s">
        <v>27</v>
      </c>
      <c r="F1534">
        <v>1788939.16</v>
      </c>
      <c r="G1534" s="1">
        <v>45667</v>
      </c>
      <c r="H1534" s="1">
        <v>45696</v>
      </c>
      <c r="I1534" t="s">
        <v>47</v>
      </c>
      <c r="J1534">
        <v>29</v>
      </c>
      <c r="K1534">
        <v>20</v>
      </c>
      <c r="L1534" t="s">
        <v>65</v>
      </c>
      <c r="M1534" t="s">
        <v>29</v>
      </c>
      <c r="N1534" t="s">
        <v>42</v>
      </c>
      <c r="O1534">
        <f t="shared" si="138"/>
        <v>1</v>
      </c>
      <c r="P1534" t="str">
        <f t="shared" si="139"/>
        <v>Valid</v>
      </c>
      <c r="Q1534" t="str">
        <f>_xlfn.XLOOKUP(B1534,Customers!$A:$A,Customers!$C:$C,"Not Found")</f>
        <v>West</v>
      </c>
      <c r="R1534" t="str">
        <f t="shared" si="140"/>
        <v>West</v>
      </c>
      <c r="S1534" t="str">
        <f t="shared" si="141"/>
        <v>Maturity</v>
      </c>
      <c r="T1534" t="str">
        <f t="shared" si="142"/>
        <v>SLA Breach</v>
      </c>
      <c r="U1534">
        <f t="shared" si="143"/>
        <v>9</v>
      </c>
    </row>
    <row r="1535" spans="1:21" x14ac:dyDescent="0.3">
      <c r="A1535" t="s">
        <v>3847</v>
      </c>
      <c r="B1535" t="s">
        <v>1036</v>
      </c>
      <c r="C1535" t="s">
        <v>1037</v>
      </c>
      <c r="D1535" t="s">
        <v>17</v>
      </c>
      <c r="E1535" t="s">
        <v>27</v>
      </c>
      <c r="F1535">
        <v>53461.39</v>
      </c>
      <c r="G1535" s="1">
        <v>45775</v>
      </c>
      <c r="H1535" s="1">
        <v>45783</v>
      </c>
      <c r="I1535" t="s">
        <v>19</v>
      </c>
      <c r="J1535">
        <v>8</v>
      </c>
      <c r="K1535">
        <v>10</v>
      </c>
      <c r="L1535" t="s">
        <v>128</v>
      </c>
      <c r="M1535" t="s">
        <v>21</v>
      </c>
      <c r="N1535" t="s">
        <v>30</v>
      </c>
      <c r="O1535">
        <f t="shared" si="138"/>
        <v>1</v>
      </c>
      <c r="P1535" t="str">
        <f t="shared" si="139"/>
        <v>Valid</v>
      </c>
      <c r="Q1535" t="str">
        <f>_xlfn.XLOOKUP(B1535,Customers!$A:$A,Customers!$C:$C,"Not Found")</f>
        <v>West</v>
      </c>
      <c r="R1535" t="str">
        <f t="shared" si="140"/>
        <v>West</v>
      </c>
      <c r="S1535" t="str">
        <f t="shared" si="141"/>
        <v>Accident</v>
      </c>
      <c r="T1535" t="str">
        <f t="shared" si="142"/>
        <v>Within SLA</v>
      </c>
      <c r="U1535">
        <f t="shared" si="143"/>
        <v>0</v>
      </c>
    </row>
    <row r="1536" spans="1:21" x14ac:dyDescent="0.3">
      <c r="A1536" t="s">
        <v>3848</v>
      </c>
      <c r="B1536" t="s">
        <v>3849</v>
      </c>
      <c r="C1536" t="s">
        <v>3850</v>
      </c>
      <c r="D1536" t="s">
        <v>17</v>
      </c>
      <c r="E1536" t="s">
        <v>173</v>
      </c>
      <c r="F1536">
        <v>56911.85</v>
      </c>
      <c r="G1536" s="1">
        <v>45678</v>
      </c>
      <c r="H1536" s="1">
        <v>45700</v>
      </c>
      <c r="I1536" t="s">
        <v>19</v>
      </c>
      <c r="J1536">
        <v>22</v>
      </c>
      <c r="K1536">
        <v>10</v>
      </c>
      <c r="L1536" t="s">
        <v>704</v>
      </c>
      <c r="M1536" t="s">
        <v>21</v>
      </c>
      <c r="N1536" t="s">
        <v>42</v>
      </c>
      <c r="O1536">
        <f t="shared" si="138"/>
        <v>1</v>
      </c>
      <c r="P1536" t="str">
        <f t="shared" si="139"/>
        <v>Valid</v>
      </c>
      <c r="Q1536" t="str">
        <f>_xlfn.XLOOKUP(B1536,Customers!$A:$A,Customers!$C:$C,"Not Found")</f>
        <v>South</v>
      </c>
      <c r="R1536" t="str">
        <f t="shared" si="140"/>
        <v>Central</v>
      </c>
      <c r="S1536" t="str">
        <f t="shared" si="141"/>
        <v>Accident</v>
      </c>
      <c r="T1536" t="str">
        <f t="shared" si="142"/>
        <v>SLA Breach</v>
      </c>
      <c r="U1536">
        <f t="shared" si="143"/>
        <v>12</v>
      </c>
    </row>
    <row r="1537" spans="1:21" x14ac:dyDescent="0.3">
      <c r="A1537" t="s">
        <v>3851</v>
      </c>
      <c r="B1537" t="s">
        <v>3689</v>
      </c>
      <c r="C1537" t="s">
        <v>3690</v>
      </c>
      <c r="D1537" t="s">
        <v>154</v>
      </c>
      <c r="E1537" t="s">
        <v>39</v>
      </c>
      <c r="F1537">
        <v>82660.7</v>
      </c>
      <c r="G1537" s="1">
        <v>45966</v>
      </c>
      <c r="H1537" s="1">
        <v>45985</v>
      </c>
      <c r="I1537" t="s">
        <v>19</v>
      </c>
      <c r="J1537">
        <v>19</v>
      </c>
      <c r="K1537">
        <v>10</v>
      </c>
      <c r="L1537" t="s">
        <v>268</v>
      </c>
      <c r="M1537" t="s">
        <v>21</v>
      </c>
      <c r="N1537" t="s">
        <v>42</v>
      </c>
      <c r="O1537">
        <f t="shared" si="138"/>
        <v>1</v>
      </c>
      <c r="P1537" t="str">
        <f t="shared" si="139"/>
        <v>Valid</v>
      </c>
      <c r="Q1537" t="str">
        <f>_xlfn.XLOOKUP(B1537,Customers!$A:$A,Customers!$C:$C,"Not Found")</f>
        <v>North</v>
      </c>
      <c r="R1537" t="str">
        <f t="shared" si="140"/>
        <v>North</v>
      </c>
      <c r="S1537" t="str">
        <f t="shared" si="141"/>
        <v>Vehicle Damage</v>
      </c>
      <c r="T1537" t="str">
        <f t="shared" si="142"/>
        <v>SLA Breach</v>
      </c>
      <c r="U1537">
        <f t="shared" si="143"/>
        <v>9</v>
      </c>
    </row>
    <row r="1538" spans="1:21" x14ac:dyDescent="0.3">
      <c r="A1538" t="s">
        <v>3852</v>
      </c>
      <c r="B1538" t="s">
        <v>1003</v>
      </c>
      <c r="C1538" t="s">
        <v>1004</v>
      </c>
      <c r="D1538" t="s">
        <v>154</v>
      </c>
      <c r="E1538" t="s">
        <v>173</v>
      </c>
      <c r="F1538">
        <v>91852.44</v>
      </c>
      <c r="G1538" s="1">
        <v>45765</v>
      </c>
      <c r="H1538" s="1">
        <v>45782</v>
      </c>
      <c r="I1538" t="s">
        <v>19</v>
      </c>
      <c r="J1538">
        <v>17</v>
      </c>
      <c r="K1538">
        <v>10</v>
      </c>
      <c r="L1538" t="s">
        <v>1047</v>
      </c>
      <c r="M1538" t="s">
        <v>21</v>
      </c>
      <c r="N1538" t="s">
        <v>30</v>
      </c>
      <c r="O1538">
        <f t="shared" ref="O1538:O1601" si="144">COUNTIF($A:$A,A1538)</f>
        <v>1</v>
      </c>
      <c r="P1538" t="str">
        <f t="shared" ref="P1538:P1601" si="145">IF(F1538="","Missing Amount","Valid")</f>
        <v>Valid</v>
      </c>
      <c r="Q1538" t="str">
        <f>_xlfn.XLOOKUP(B1538,Customers!$A:$A,Customers!$C:$C,"Not Found")</f>
        <v>East</v>
      </c>
      <c r="R1538" t="str">
        <f t="shared" ref="R1538:R1601" si="146">IF(E1538="",Q1538,E1538)</f>
        <v>Central</v>
      </c>
      <c r="S1538" t="str">
        <f t="shared" ref="S1538:S1601" si="147">IF(D1538="Hospitalisation","Hospitalization",IF(D1538="Medical Emerg.","Medical Emergency",IF(D1538="Property dmg","Property Damage",IF(D1538="Vehicle dmg","Vehicle Damage",D1538))))</f>
        <v>Vehicle Damage</v>
      </c>
      <c r="T1538" t="str">
        <f t="shared" ref="T1538:T1601" si="148">IF(J1538&gt;K1538,"SLA Breach","Within SLA")</f>
        <v>SLA Breach</v>
      </c>
      <c r="U1538">
        <f t="shared" ref="U1538:U1601" si="149">IF(J1538&gt;K1538,J1538-K1538,0)</f>
        <v>7</v>
      </c>
    </row>
    <row r="1539" spans="1:21" x14ac:dyDescent="0.3">
      <c r="A1539" t="s">
        <v>3853</v>
      </c>
      <c r="B1539" t="s">
        <v>2324</v>
      </c>
      <c r="C1539" t="s">
        <v>2325</v>
      </c>
      <c r="D1539" t="s">
        <v>154</v>
      </c>
      <c r="E1539" t="s">
        <v>74</v>
      </c>
      <c r="F1539">
        <v>42465.65</v>
      </c>
      <c r="G1539" s="1">
        <v>45980</v>
      </c>
      <c r="H1539" s="1">
        <v>45988</v>
      </c>
      <c r="I1539" t="s">
        <v>19</v>
      </c>
      <c r="J1539">
        <v>8</v>
      </c>
      <c r="K1539">
        <v>10</v>
      </c>
      <c r="L1539" t="s">
        <v>117</v>
      </c>
      <c r="M1539" t="s">
        <v>21</v>
      </c>
      <c r="N1539" t="s">
        <v>30</v>
      </c>
      <c r="O1539">
        <f t="shared" si="144"/>
        <v>1</v>
      </c>
      <c r="P1539" t="str">
        <f t="shared" si="145"/>
        <v>Valid</v>
      </c>
      <c r="Q1539" t="str">
        <f>_xlfn.XLOOKUP(B1539,Customers!$A:$A,Customers!$C:$C,"Not Found")</f>
        <v>Central</v>
      </c>
      <c r="R1539" t="str">
        <f t="shared" si="146"/>
        <v>East</v>
      </c>
      <c r="S1539" t="str">
        <f t="shared" si="147"/>
        <v>Vehicle Damage</v>
      </c>
      <c r="T1539" t="str">
        <f t="shared" si="148"/>
        <v>Within SLA</v>
      </c>
      <c r="U1539">
        <f t="shared" si="149"/>
        <v>0</v>
      </c>
    </row>
    <row r="1540" spans="1:21" x14ac:dyDescent="0.3">
      <c r="A1540" t="s">
        <v>3854</v>
      </c>
      <c r="B1540" t="s">
        <v>3817</v>
      </c>
      <c r="C1540" t="s">
        <v>3855</v>
      </c>
      <c r="D1540" t="s">
        <v>53</v>
      </c>
      <c r="E1540" t="s">
        <v>27</v>
      </c>
      <c r="F1540">
        <v>105910.88</v>
      </c>
      <c r="G1540" s="1">
        <v>45741</v>
      </c>
      <c r="I1540" t="s">
        <v>40</v>
      </c>
      <c r="J1540">
        <v>11</v>
      </c>
      <c r="K1540">
        <v>15</v>
      </c>
      <c r="L1540" t="s">
        <v>341</v>
      </c>
      <c r="M1540" t="s">
        <v>55</v>
      </c>
      <c r="N1540" t="s">
        <v>30</v>
      </c>
      <c r="O1540">
        <f t="shared" si="144"/>
        <v>1</v>
      </c>
      <c r="P1540" t="str">
        <f t="shared" si="145"/>
        <v>Valid</v>
      </c>
      <c r="Q1540" t="str">
        <f>_xlfn.XLOOKUP(B1540,Customers!$A:$A,Customers!$C:$C,"Not Found")</f>
        <v>North</v>
      </c>
      <c r="R1540" t="str">
        <f t="shared" si="146"/>
        <v>West</v>
      </c>
      <c r="S1540" t="str">
        <f t="shared" si="147"/>
        <v>Hospitalization</v>
      </c>
      <c r="T1540" t="str">
        <f t="shared" si="148"/>
        <v>Within SLA</v>
      </c>
      <c r="U1540">
        <f t="shared" si="149"/>
        <v>0</v>
      </c>
    </row>
    <row r="1541" spans="1:21" x14ac:dyDescent="0.3">
      <c r="A1541" t="s">
        <v>3856</v>
      </c>
      <c r="B1541" t="s">
        <v>1450</v>
      </c>
      <c r="C1541" t="s">
        <v>3857</v>
      </c>
      <c r="D1541" t="s">
        <v>111</v>
      </c>
      <c r="E1541" t="s">
        <v>18</v>
      </c>
      <c r="F1541">
        <v>59955.29</v>
      </c>
      <c r="G1541" s="1">
        <v>45775</v>
      </c>
      <c r="H1541" s="1">
        <v>45776</v>
      </c>
      <c r="I1541" t="s">
        <v>19</v>
      </c>
      <c r="J1541">
        <v>1</v>
      </c>
      <c r="K1541">
        <v>12</v>
      </c>
      <c r="L1541" t="s">
        <v>121</v>
      </c>
      <c r="M1541" t="s">
        <v>49</v>
      </c>
      <c r="N1541" t="s">
        <v>30</v>
      </c>
      <c r="O1541">
        <f t="shared" si="144"/>
        <v>1</v>
      </c>
      <c r="P1541" t="str">
        <f t="shared" si="145"/>
        <v>Valid</v>
      </c>
      <c r="Q1541" t="str">
        <f>_xlfn.XLOOKUP(B1541,Customers!$A:$A,Customers!$C:$C,"Not Found")</f>
        <v>West</v>
      </c>
      <c r="R1541" t="str">
        <f t="shared" si="146"/>
        <v>South</v>
      </c>
      <c r="S1541" t="str">
        <f t="shared" si="147"/>
        <v>Fire</v>
      </c>
      <c r="T1541" t="str">
        <f t="shared" si="148"/>
        <v>Within SLA</v>
      </c>
      <c r="U1541">
        <f t="shared" si="149"/>
        <v>0</v>
      </c>
    </row>
    <row r="1542" spans="1:21" x14ac:dyDescent="0.3">
      <c r="A1542" t="s">
        <v>3858</v>
      </c>
      <c r="B1542" t="s">
        <v>3859</v>
      </c>
      <c r="C1542" t="s">
        <v>3860</v>
      </c>
      <c r="D1542" t="s">
        <v>17</v>
      </c>
      <c r="E1542" t="s">
        <v>18</v>
      </c>
      <c r="F1542">
        <v>44040.94</v>
      </c>
      <c r="G1542" s="1">
        <v>45795</v>
      </c>
      <c r="H1542" s="1">
        <v>45819</v>
      </c>
      <c r="I1542" t="s">
        <v>19</v>
      </c>
      <c r="J1542">
        <v>24</v>
      </c>
      <c r="K1542">
        <v>10</v>
      </c>
      <c r="L1542" t="s">
        <v>103</v>
      </c>
      <c r="M1542" t="s">
        <v>21</v>
      </c>
      <c r="N1542" t="s">
        <v>88</v>
      </c>
      <c r="O1542">
        <f t="shared" si="144"/>
        <v>1</v>
      </c>
      <c r="P1542" t="str">
        <f t="shared" si="145"/>
        <v>Valid</v>
      </c>
      <c r="Q1542" t="str">
        <f>_xlfn.XLOOKUP(B1542,Customers!$A:$A,Customers!$C:$C,"Not Found")</f>
        <v>West</v>
      </c>
      <c r="R1542" t="str">
        <f t="shared" si="146"/>
        <v>South</v>
      </c>
      <c r="S1542" t="str">
        <f t="shared" si="147"/>
        <v>Accident</v>
      </c>
      <c r="T1542" t="str">
        <f t="shared" si="148"/>
        <v>SLA Breach</v>
      </c>
      <c r="U1542">
        <f t="shared" si="149"/>
        <v>14</v>
      </c>
    </row>
    <row r="1543" spans="1:21" x14ac:dyDescent="0.3">
      <c r="A1543" t="s">
        <v>3861</v>
      </c>
      <c r="B1543" t="s">
        <v>3862</v>
      </c>
      <c r="C1543" t="s">
        <v>3863</v>
      </c>
      <c r="D1543" t="s">
        <v>59</v>
      </c>
      <c r="E1543" t="s">
        <v>18</v>
      </c>
      <c r="F1543">
        <v>29950.39</v>
      </c>
      <c r="G1543" s="1">
        <v>45963</v>
      </c>
      <c r="H1543" s="1">
        <v>45972</v>
      </c>
      <c r="I1543" t="s">
        <v>19</v>
      </c>
      <c r="J1543">
        <v>9</v>
      </c>
      <c r="K1543">
        <v>15</v>
      </c>
      <c r="L1543" t="s">
        <v>212</v>
      </c>
      <c r="M1543" t="s">
        <v>55</v>
      </c>
      <c r="N1543" t="s">
        <v>30</v>
      </c>
      <c r="O1543">
        <f t="shared" si="144"/>
        <v>1</v>
      </c>
      <c r="P1543" t="str">
        <f t="shared" si="145"/>
        <v>Valid</v>
      </c>
      <c r="Q1543" t="str">
        <f>_xlfn.XLOOKUP(B1543,Customers!$A:$A,Customers!$C:$C,"Not Found")</f>
        <v>South</v>
      </c>
      <c r="R1543" t="str">
        <f t="shared" si="146"/>
        <v>South</v>
      </c>
      <c r="S1543" t="str">
        <f t="shared" si="147"/>
        <v>Critical Illness</v>
      </c>
      <c r="T1543" t="str">
        <f t="shared" si="148"/>
        <v>Within SLA</v>
      </c>
      <c r="U1543">
        <f t="shared" si="149"/>
        <v>0</v>
      </c>
    </row>
    <row r="1544" spans="1:21" x14ac:dyDescent="0.3">
      <c r="A1544" t="s">
        <v>3864</v>
      </c>
      <c r="B1544" t="s">
        <v>914</v>
      </c>
      <c r="C1544" t="s">
        <v>915</v>
      </c>
      <c r="D1544" t="s">
        <v>216</v>
      </c>
      <c r="E1544" t="s">
        <v>18</v>
      </c>
      <c r="F1544">
        <v>93142.98</v>
      </c>
      <c r="G1544" s="1">
        <v>45688</v>
      </c>
      <c r="I1544" t="s">
        <v>40</v>
      </c>
      <c r="J1544">
        <v>16</v>
      </c>
      <c r="K1544">
        <v>15</v>
      </c>
      <c r="L1544" t="s">
        <v>404</v>
      </c>
      <c r="M1544" t="s">
        <v>55</v>
      </c>
      <c r="N1544" t="s">
        <v>42</v>
      </c>
      <c r="O1544">
        <f t="shared" si="144"/>
        <v>1</v>
      </c>
      <c r="P1544" t="str">
        <f t="shared" si="145"/>
        <v>Valid</v>
      </c>
      <c r="Q1544" t="str">
        <f>_xlfn.XLOOKUP(B1544,Customers!$A:$A,Customers!$C:$C,"Not Found")</f>
        <v>South</v>
      </c>
      <c r="R1544" t="str">
        <f t="shared" si="146"/>
        <v>South</v>
      </c>
      <c r="S1544" t="str">
        <f t="shared" si="147"/>
        <v>Outpatient</v>
      </c>
      <c r="T1544" t="str">
        <f t="shared" si="148"/>
        <v>SLA Breach</v>
      </c>
      <c r="U1544">
        <f t="shared" si="149"/>
        <v>1</v>
      </c>
    </row>
    <row r="1545" spans="1:21" x14ac:dyDescent="0.3">
      <c r="A1545" t="s">
        <v>3865</v>
      </c>
      <c r="B1545" t="s">
        <v>3866</v>
      </c>
      <c r="C1545" t="s">
        <v>3867</v>
      </c>
      <c r="D1545" t="s">
        <v>26</v>
      </c>
      <c r="E1545" t="s">
        <v>39</v>
      </c>
      <c r="F1545">
        <v>267517.12</v>
      </c>
      <c r="G1545" s="1">
        <v>45922</v>
      </c>
      <c r="I1545" t="s">
        <v>40</v>
      </c>
      <c r="J1545">
        <v>22</v>
      </c>
      <c r="K1545">
        <v>20</v>
      </c>
      <c r="L1545" t="s">
        <v>349</v>
      </c>
      <c r="M1545" t="s">
        <v>29</v>
      </c>
      <c r="N1545" t="s">
        <v>30</v>
      </c>
      <c r="O1545">
        <f t="shared" si="144"/>
        <v>1</v>
      </c>
      <c r="P1545" t="str">
        <f t="shared" si="145"/>
        <v>Valid</v>
      </c>
      <c r="Q1545" t="str">
        <f>_xlfn.XLOOKUP(B1545,Customers!$A:$A,Customers!$C:$C,"Not Found")</f>
        <v>East</v>
      </c>
      <c r="R1545" t="str">
        <f t="shared" si="146"/>
        <v>North</v>
      </c>
      <c r="S1545" t="str">
        <f t="shared" si="147"/>
        <v>Disability</v>
      </c>
      <c r="T1545" t="str">
        <f t="shared" si="148"/>
        <v>SLA Breach</v>
      </c>
      <c r="U1545">
        <f t="shared" si="149"/>
        <v>2</v>
      </c>
    </row>
    <row r="1546" spans="1:21" x14ac:dyDescent="0.3">
      <c r="A1546" t="s">
        <v>3868</v>
      </c>
      <c r="B1546" t="s">
        <v>1578</v>
      </c>
      <c r="C1546" t="s">
        <v>1579</v>
      </c>
      <c r="D1546" t="s">
        <v>111</v>
      </c>
      <c r="E1546" t="s">
        <v>18</v>
      </c>
      <c r="F1546">
        <v>29712.07</v>
      </c>
      <c r="G1546" s="1">
        <v>45877</v>
      </c>
      <c r="H1546" s="1">
        <v>45881</v>
      </c>
      <c r="I1546" t="s">
        <v>19</v>
      </c>
      <c r="J1546">
        <v>4</v>
      </c>
      <c r="K1546">
        <v>12</v>
      </c>
      <c r="L1546" t="s">
        <v>450</v>
      </c>
      <c r="M1546" t="s">
        <v>49</v>
      </c>
      <c r="N1546" t="s">
        <v>30</v>
      </c>
      <c r="O1546">
        <f t="shared" si="144"/>
        <v>1</v>
      </c>
      <c r="P1546" t="str">
        <f t="shared" si="145"/>
        <v>Valid</v>
      </c>
      <c r="Q1546" t="str">
        <f>_xlfn.XLOOKUP(B1546,Customers!$A:$A,Customers!$C:$C,"Not Found")</f>
        <v>East</v>
      </c>
      <c r="R1546" t="str">
        <f t="shared" si="146"/>
        <v>South</v>
      </c>
      <c r="S1546" t="str">
        <f t="shared" si="147"/>
        <v>Fire</v>
      </c>
      <c r="T1546" t="str">
        <f t="shared" si="148"/>
        <v>Within SLA</v>
      </c>
      <c r="U1546">
        <f t="shared" si="149"/>
        <v>0</v>
      </c>
    </row>
    <row r="1547" spans="1:21" x14ac:dyDescent="0.3">
      <c r="A1547" t="s">
        <v>3869</v>
      </c>
      <c r="B1547" t="s">
        <v>2610</v>
      </c>
      <c r="C1547" t="s">
        <v>2611</v>
      </c>
      <c r="D1547" t="s">
        <v>116</v>
      </c>
      <c r="E1547" t="s">
        <v>27</v>
      </c>
      <c r="F1547">
        <v>19270.18</v>
      </c>
      <c r="G1547" s="1">
        <v>45733</v>
      </c>
      <c r="H1547" s="1">
        <v>45745</v>
      </c>
      <c r="I1547" t="s">
        <v>19</v>
      </c>
      <c r="J1547">
        <v>12</v>
      </c>
      <c r="K1547">
        <v>7</v>
      </c>
      <c r="L1547" t="s">
        <v>681</v>
      </c>
      <c r="M1547" t="s">
        <v>94</v>
      </c>
      <c r="N1547" t="s">
        <v>42</v>
      </c>
      <c r="O1547">
        <f t="shared" si="144"/>
        <v>1</v>
      </c>
      <c r="P1547" t="str">
        <f t="shared" si="145"/>
        <v>Valid</v>
      </c>
      <c r="Q1547" t="str">
        <f>_xlfn.XLOOKUP(B1547,Customers!$A:$A,Customers!$C:$C,"Not Found")</f>
        <v>East</v>
      </c>
      <c r="R1547" t="str">
        <f t="shared" si="146"/>
        <v>West</v>
      </c>
      <c r="S1547" t="str">
        <f t="shared" si="147"/>
        <v>Medical Emergency</v>
      </c>
      <c r="T1547" t="str">
        <f t="shared" si="148"/>
        <v>SLA Breach</v>
      </c>
      <c r="U1547">
        <f t="shared" si="149"/>
        <v>5</v>
      </c>
    </row>
    <row r="1548" spans="1:21" x14ac:dyDescent="0.3">
      <c r="A1548" t="s">
        <v>3870</v>
      </c>
      <c r="B1548" t="s">
        <v>585</v>
      </c>
      <c r="C1548" t="s">
        <v>586</v>
      </c>
      <c r="D1548" t="s">
        <v>216</v>
      </c>
      <c r="E1548" t="s">
        <v>173</v>
      </c>
      <c r="F1548">
        <v>83426.36</v>
      </c>
      <c r="G1548" s="1">
        <v>45939</v>
      </c>
      <c r="I1548" t="s">
        <v>40</v>
      </c>
      <c r="J1548">
        <v>25</v>
      </c>
      <c r="K1548">
        <v>15</v>
      </c>
      <c r="L1548" t="s">
        <v>20</v>
      </c>
      <c r="M1548" t="s">
        <v>55</v>
      </c>
      <c r="N1548" t="s">
        <v>42</v>
      </c>
      <c r="O1548">
        <f t="shared" si="144"/>
        <v>1</v>
      </c>
      <c r="P1548" t="str">
        <f t="shared" si="145"/>
        <v>Valid</v>
      </c>
      <c r="Q1548" t="str">
        <f>_xlfn.XLOOKUP(B1548,Customers!$A:$A,Customers!$C:$C,"Not Found")</f>
        <v>North</v>
      </c>
      <c r="R1548" t="str">
        <f t="shared" si="146"/>
        <v>Central</v>
      </c>
      <c r="S1548" t="str">
        <f t="shared" si="147"/>
        <v>Outpatient</v>
      </c>
      <c r="T1548" t="str">
        <f t="shared" si="148"/>
        <v>SLA Breach</v>
      </c>
      <c r="U1548">
        <f t="shared" si="149"/>
        <v>10</v>
      </c>
    </row>
    <row r="1549" spans="1:21" x14ac:dyDescent="0.3">
      <c r="A1549" t="s">
        <v>3871</v>
      </c>
      <c r="B1549" t="s">
        <v>990</v>
      </c>
      <c r="C1549" t="s">
        <v>991</v>
      </c>
      <c r="D1549" t="s">
        <v>46</v>
      </c>
      <c r="E1549" t="s">
        <v>39</v>
      </c>
      <c r="F1549">
        <v>192297.54</v>
      </c>
      <c r="G1549" s="1">
        <v>45845</v>
      </c>
      <c r="I1549" t="s">
        <v>40</v>
      </c>
      <c r="J1549">
        <v>23</v>
      </c>
      <c r="K1549">
        <v>12</v>
      </c>
      <c r="L1549" t="s">
        <v>345</v>
      </c>
      <c r="M1549" t="s">
        <v>49</v>
      </c>
      <c r="N1549" t="s">
        <v>88</v>
      </c>
      <c r="O1549">
        <f t="shared" si="144"/>
        <v>1</v>
      </c>
      <c r="P1549" t="str">
        <f t="shared" si="145"/>
        <v>Valid</v>
      </c>
      <c r="Q1549" t="str">
        <f>_xlfn.XLOOKUP(B1549,Customers!$A:$A,Customers!$C:$C,"Not Found")</f>
        <v>North</v>
      </c>
      <c r="R1549" t="str">
        <f t="shared" si="146"/>
        <v>North</v>
      </c>
      <c r="S1549" t="str">
        <f t="shared" si="147"/>
        <v>Theft</v>
      </c>
      <c r="T1549" t="str">
        <f t="shared" si="148"/>
        <v>SLA Breach</v>
      </c>
      <c r="U1549">
        <f t="shared" si="149"/>
        <v>11</v>
      </c>
    </row>
    <row r="1550" spans="1:21" x14ac:dyDescent="0.3">
      <c r="A1550" t="s">
        <v>3872</v>
      </c>
      <c r="B1550" t="s">
        <v>1142</v>
      </c>
      <c r="C1550" t="s">
        <v>1143</v>
      </c>
      <c r="D1550" t="s">
        <v>53</v>
      </c>
      <c r="E1550" t="s">
        <v>39</v>
      </c>
      <c r="F1550">
        <v>36945.199999999997</v>
      </c>
      <c r="G1550" s="1">
        <v>45826</v>
      </c>
      <c r="H1550" s="1">
        <v>45846</v>
      </c>
      <c r="I1550" t="s">
        <v>19</v>
      </c>
      <c r="J1550">
        <v>20</v>
      </c>
      <c r="K1550">
        <v>15</v>
      </c>
      <c r="L1550" t="s">
        <v>208</v>
      </c>
      <c r="M1550" t="s">
        <v>55</v>
      </c>
      <c r="N1550" t="s">
        <v>42</v>
      </c>
      <c r="O1550">
        <f t="shared" si="144"/>
        <v>1</v>
      </c>
      <c r="P1550" t="str">
        <f t="shared" si="145"/>
        <v>Valid</v>
      </c>
      <c r="Q1550" t="str">
        <f>_xlfn.XLOOKUP(B1550,Customers!$A:$A,Customers!$C:$C,"Not Found")</f>
        <v>East</v>
      </c>
      <c r="R1550" t="str">
        <f t="shared" si="146"/>
        <v>North</v>
      </c>
      <c r="S1550" t="str">
        <f t="shared" si="147"/>
        <v>Hospitalization</v>
      </c>
      <c r="T1550" t="str">
        <f t="shared" si="148"/>
        <v>SLA Breach</v>
      </c>
      <c r="U1550">
        <f t="shared" si="149"/>
        <v>5</v>
      </c>
    </row>
    <row r="1551" spans="1:21" x14ac:dyDescent="0.3">
      <c r="A1551" t="s">
        <v>3873</v>
      </c>
      <c r="B1551" t="s">
        <v>3874</v>
      </c>
      <c r="C1551" t="s">
        <v>3875</v>
      </c>
      <c r="D1551" t="s">
        <v>216</v>
      </c>
      <c r="E1551" t="s">
        <v>74</v>
      </c>
      <c r="F1551">
        <v>69896.38</v>
      </c>
      <c r="G1551" s="1">
        <v>45784</v>
      </c>
      <c r="H1551" s="1">
        <v>45820</v>
      </c>
      <c r="I1551" t="s">
        <v>19</v>
      </c>
      <c r="J1551">
        <v>36</v>
      </c>
      <c r="K1551">
        <v>15</v>
      </c>
      <c r="L1551" t="s">
        <v>166</v>
      </c>
      <c r="M1551" t="s">
        <v>55</v>
      </c>
      <c r="N1551" t="s">
        <v>88</v>
      </c>
      <c r="O1551">
        <f t="shared" si="144"/>
        <v>1</v>
      </c>
      <c r="P1551" t="str">
        <f t="shared" si="145"/>
        <v>Valid</v>
      </c>
      <c r="Q1551" t="str">
        <f>_xlfn.XLOOKUP(B1551,Customers!$A:$A,Customers!$C:$C,"Not Found")</f>
        <v>South</v>
      </c>
      <c r="R1551" t="str">
        <f t="shared" si="146"/>
        <v>East</v>
      </c>
      <c r="S1551" t="str">
        <f t="shared" si="147"/>
        <v>Outpatient</v>
      </c>
      <c r="T1551" t="str">
        <f t="shared" si="148"/>
        <v>SLA Breach</v>
      </c>
      <c r="U1551">
        <f t="shared" si="149"/>
        <v>21</v>
      </c>
    </row>
    <row r="1552" spans="1:21" x14ac:dyDescent="0.3">
      <c r="A1552" t="s">
        <v>3876</v>
      </c>
      <c r="B1552" t="s">
        <v>1207</v>
      </c>
      <c r="C1552" t="s">
        <v>1208</v>
      </c>
      <c r="D1552" t="s">
        <v>46</v>
      </c>
      <c r="E1552" t="s">
        <v>27</v>
      </c>
      <c r="F1552">
        <v>31793.919999999998</v>
      </c>
      <c r="G1552" s="1">
        <v>45797</v>
      </c>
      <c r="H1552" s="1">
        <v>45807</v>
      </c>
      <c r="I1552" t="s">
        <v>19</v>
      </c>
      <c r="J1552">
        <v>10</v>
      </c>
      <c r="K1552">
        <v>10</v>
      </c>
      <c r="L1552" t="s">
        <v>136</v>
      </c>
      <c r="M1552" t="s">
        <v>21</v>
      </c>
      <c r="N1552" t="s">
        <v>30</v>
      </c>
      <c r="O1552">
        <f t="shared" si="144"/>
        <v>1</v>
      </c>
      <c r="P1552" t="str">
        <f t="shared" si="145"/>
        <v>Valid</v>
      </c>
      <c r="Q1552" t="str">
        <f>_xlfn.XLOOKUP(B1552,Customers!$A:$A,Customers!$C:$C,"Not Found")</f>
        <v>East</v>
      </c>
      <c r="R1552" t="str">
        <f t="shared" si="146"/>
        <v>West</v>
      </c>
      <c r="S1552" t="str">
        <f t="shared" si="147"/>
        <v>Theft</v>
      </c>
      <c r="T1552" t="str">
        <f t="shared" si="148"/>
        <v>Within SLA</v>
      </c>
      <c r="U1552">
        <f t="shared" si="149"/>
        <v>0</v>
      </c>
    </row>
    <row r="1553" spans="1:21" x14ac:dyDescent="0.3">
      <c r="A1553" t="s">
        <v>3877</v>
      </c>
      <c r="B1553" t="s">
        <v>3878</v>
      </c>
      <c r="C1553" t="s">
        <v>3879</v>
      </c>
      <c r="D1553" t="s">
        <v>17</v>
      </c>
      <c r="E1553" t="s">
        <v>74</v>
      </c>
      <c r="F1553">
        <v>104140.93</v>
      </c>
      <c r="G1553" s="1">
        <v>45925</v>
      </c>
      <c r="H1553" s="1">
        <v>45949</v>
      </c>
      <c r="I1553" t="s">
        <v>19</v>
      </c>
      <c r="J1553">
        <v>24</v>
      </c>
      <c r="K1553">
        <v>10</v>
      </c>
      <c r="L1553" t="s">
        <v>787</v>
      </c>
      <c r="M1553" t="s">
        <v>21</v>
      </c>
      <c r="N1553" t="s">
        <v>42</v>
      </c>
      <c r="O1553">
        <f t="shared" si="144"/>
        <v>1</v>
      </c>
      <c r="P1553" t="str">
        <f t="shared" si="145"/>
        <v>Valid</v>
      </c>
      <c r="Q1553" t="str">
        <f>_xlfn.XLOOKUP(B1553,Customers!$A:$A,Customers!$C:$C,"Not Found")</f>
        <v>North</v>
      </c>
      <c r="R1553" t="str">
        <f t="shared" si="146"/>
        <v>East</v>
      </c>
      <c r="S1553" t="str">
        <f t="shared" si="147"/>
        <v>Accident</v>
      </c>
      <c r="T1553" t="str">
        <f t="shared" si="148"/>
        <v>SLA Breach</v>
      </c>
      <c r="U1553">
        <f t="shared" si="149"/>
        <v>14</v>
      </c>
    </row>
    <row r="1554" spans="1:21" x14ac:dyDescent="0.3">
      <c r="A1554" t="s">
        <v>3880</v>
      </c>
      <c r="B1554" t="s">
        <v>1357</v>
      </c>
      <c r="C1554" t="s">
        <v>1358</v>
      </c>
      <c r="D1554" t="s">
        <v>154</v>
      </c>
      <c r="E1554" t="s">
        <v>173</v>
      </c>
      <c r="F1554">
        <v>42098.07</v>
      </c>
      <c r="G1554" s="1">
        <v>45981</v>
      </c>
      <c r="H1554" s="1">
        <v>45998</v>
      </c>
      <c r="I1554" t="s">
        <v>19</v>
      </c>
      <c r="J1554">
        <v>17</v>
      </c>
      <c r="K1554">
        <v>10</v>
      </c>
      <c r="L1554" t="s">
        <v>174</v>
      </c>
      <c r="M1554" t="s">
        <v>21</v>
      </c>
      <c r="N1554" t="s">
        <v>30</v>
      </c>
      <c r="O1554">
        <f t="shared" si="144"/>
        <v>1</v>
      </c>
      <c r="P1554" t="str">
        <f t="shared" si="145"/>
        <v>Valid</v>
      </c>
      <c r="Q1554" t="str">
        <f>_xlfn.XLOOKUP(B1554,Customers!$A:$A,Customers!$C:$C,"Not Found")</f>
        <v>South</v>
      </c>
      <c r="R1554" t="str">
        <f t="shared" si="146"/>
        <v>Central</v>
      </c>
      <c r="S1554" t="str">
        <f t="shared" si="147"/>
        <v>Vehicle Damage</v>
      </c>
      <c r="T1554" t="str">
        <f t="shared" si="148"/>
        <v>SLA Breach</v>
      </c>
      <c r="U1554">
        <f t="shared" si="149"/>
        <v>7</v>
      </c>
    </row>
    <row r="1555" spans="1:21" x14ac:dyDescent="0.3">
      <c r="A1555" t="s">
        <v>3881</v>
      </c>
      <c r="B1555" t="s">
        <v>3882</v>
      </c>
      <c r="C1555" t="s">
        <v>3883</v>
      </c>
      <c r="D1555" t="s">
        <v>92</v>
      </c>
      <c r="E1555" t="s">
        <v>18</v>
      </c>
      <c r="F1555">
        <v>42031.5</v>
      </c>
      <c r="G1555" s="1">
        <v>45956</v>
      </c>
      <c r="H1555" s="1">
        <v>45971</v>
      </c>
      <c r="I1555" t="s">
        <v>19</v>
      </c>
      <c r="J1555">
        <v>15</v>
      </c>
      <c r="K1555">
        <v>7</v>
      </c>
      <c r="L1555" t="s">
        <v>75</v>
      </c>
      <c r="M1555" t="s">
        <v>94</v>
      </c>
      <c r="N1555" t="s">
        <v>42</v>
      </c>
      <c r="O1555">
        <f t="shared" si="144"/>
        <v>1</v>
      </c>
      <c r="P1555" t="str">
        <f t="shared" si="145"/>
        <v>Valid</v>
      </c>
      <c r="Q1555" t="str">
        <f>_xlfn.XLOOKUP(B1555,Customers!$A:$A,Customers!$C:$C,"Not Found")</f>
        <v>North</v>
      </c>
      <c r="R1555" t="str">
        <f t="shared" si="146"/>
        <v>South</v>
      </c>
      <c r="S1555" t="str">
        <f t="shared" si="147"/>
        <v>Baggage Loss</v>
      </c>
      <c r="T1555" t="str">
        <f t="shared" si="148"/>
        <v>SLA Breach</v>
      </c>
      <c r="U1555">
        <f t="shared" si="149"/>
        <v>8</v>
      </c>
    </row>
    <row r="1556" spans="1:21" x14ac:dyDescent="0.3">
      <c r="A1556" t="s">
        <v>3884</v>
      </c>
      <c r="B1556" t="s">
        <v>3885</v>
      </c>
      <c r="C1556" t="s">
        <v>3886</v>
      </c>
      <c r="D1556" t="s">
        <v>53</v>
      </c>
      <c r="E1556" t="s">
        <v>74</v>
      </c>
      <c r="F1556">
        <v>67337.86</v>
      </c>
      <c r="G1556" s="1">
        <v>45769</v>
      </c>
      <c r="H1556" s="1">
        <v>45784</v>
      </c>
      <c r="I1556" t="s">
        <v>19</v>
      </c>
      <c r="J1556">
        <v>15</v>
      </c>
      <c r="K1556">
        <v>15</v>
      </c>
      <c r="L1556" t="s">
        <v>54</v>
      </c>
      <c r="M1556" t="s">
        <v>55</v>
      </c>
      <c r="N1556" t="s">
        <v>42</v>
      </c>
      <c r="O1556">
        <f t="shared" si="144"/>
        <v>1</v>
      </c>
      <c r="P1556" t="str">
        <f t="shared" si="145"/>
        <v>Valid</v>
      </c>
      <c r="Q1556" t="str">
        <f>_xlfn.XLOOKUP(B1556,Customers!$A:$A,Customers!$C:$C,"Not Found")</f>
        <v>East</v>
      </c>
      <c r="R1556" t="str">
        <f t="shared" si="146"/>
        <v>East</v>
      </c>
      <c r="S1556" t="str">
        <f t="shared" si="147"/>
        <v>Hospitalization</v>
      </c>
      <c r="T1556" t="str">
        <f t="shared" si="148"/>
        <v>Within SLA</v>
      </c>
      <c r="U1556">
        <f t="shared" si="149"/>
        <v>0</v>
      </c>
    </row>
    <row r="1557" spans="1:21" x14ac:dyDescent="0.3">
      <c r="A1557" t="s">
        <v>3887</v>
      </c>
      <c r="B1557" t="s">
        <v>615</v>
      </c>
      <c r="C1557" t="s">
        <v>616</v>
      </c>
      <c r="D1557" t="s">
        <v>26</v>
      </c>
      <c r="E1557" t="s">
        <v>173</v>
      </c>
      <c r="F1557">
        <v>99112.33</v>
      </c>
      <c r="G1557" s="1">
        <v>45865</v>
      </c>
      <c r="I1557" t="s">
        <v>40</v>
      </c>
      <c r="J1557">
        <v>17</v>
      </c>
      <c r="K1557">
        <v>20</v>
      </c>
      <c r="L1557" t="s">
        <v>431</v>
      </c>
      <c r="M1557" t="s">
        <v>29</v>
      </c>
      <c r="N1557" t="s">
        <v>30</v>
      </c>
      <c r="O1557">
        <f t="shared" si="144"/>
        <v>1</v>
      </c>
      <c r="P1557" t="str">
        <f t="shared" si="145"/>
        <v>Valid</v>
      </c>
      <c r="Q1557" t="str">
        <f>_xlfn.XLOOKUP(B1557,Customers!$A:$A,Customers!$C:$C,"Not Found")</f>
        <v>West</v>
      </c>
      <c r="R1557" t="str">
        <f t="shared" si="146"/>
        <v>Central</v>
      </c>
      <c r="S1557" t="str">
        <f t="shared" si="147"/>
        <v>Disability</v>
      </c>
      <c r="T1557" t="str">
        <f t="shared" si="148"/>
        <v>Within SLA</v>
      </c>
      <c r="U1557">
        <f t="shared" si="149"/>
        <v>0</v>
      </c>
    </row>
    <row r="1558" spans="1:21" x14ac:dyDescent="0.3">
      <c r="A1558" t="s">
        <v>3888</v>
      </c>
      <c r="B1558" t="s">
        <v>2153</v>
      </c>
      <c r="C1558" t="s">
        <v>2154</v>
      </c>
      <c r="D1558" t="s">
        <v>46</v>
      </c>
      <c r="E1558" t="s">
        <v>74</v>
      </c>
      <c r="F1558">
        <v>105109.9</v>
      </c>
      <c r="G1558" s="1">
        <v>45991</v>
      </c>
      <c r="H1558" s="1">
        <v>46000</v>
      </c>
      <c r="I1558" t="s">
        <v>19</v>
      </c>
      <c r="J1558">
        <v>9</v>
      </c>
      <c r="K1558">
        <v>12</v>
      </c>
      <c r="L1558" t="s">
        <v>128</v>
      </c>
      <c r="M1558" t="s">
        <v>49</v>
      </c>
      <c r="N1558" t="s">
        <v>30</v>
      </c>
      <c r="O1558">
        <f t="shared" si="144"/>
        <v>1</v>
      </c>
      <c r="P1558" t="str">
        <f t="shared" si="145"/>
        <v>Valid</v>
      </c>
      <c r="Q1558" t="str">
        <f>_xlfn.XLOOKUP(B1558,Customers!$A:$A,Customers!$C:$C,"Not Found")</f>
        <v>South</v>
      </c>
      <c r="R1558" t="str">
        <f t="shared" si="146"/>
        <v>East</v>
      </c>
      <c r="S1558" t="str">
        <f t="shared" si="147"/>
        <v>Theft</v>
      </c>
      <c r="T1558" t="str">
        <f t="shared" si="148"/>
        <v>Within SLA</v>
      </c>
      <c r="U1558">
        <f t="shared" si="149"/>
        <v>0</v>
      </c>
    </row>
    <row r="1559" spans="1:21" x14ac:dyDescent="0.3">
      <c r="A1559" t="s">
        <v>3889</v>
      </c>
      <c r="B1559" t="s">
        <v>3890</v>
      </c>
      <c r="C1559" t="s">
        <v>3891</v>
      </c>
      <c r="D1559" t="s">
        <v>53</v>
      </c>
      <c r="E1559" t="s">
        <v>74</v>
      </c>
      <c r="F1559">
        <v>39360.99</v>
      </c>
      <c r="G1559" s="1">
        <v>45868</v>
      </c>
      <c r="I1559" t="s">
        <v>64</v>
      </c>
      <c r="J1559">
        <v>38</v>
      </c>
      <c r="K1559">
        <v>15</v>
      </c>
      <c r="L1559" t="s">
        <v>310</v>
      </c>
      <c r="M1559" t="s">
        <v>55</v>
      </c>
      <c r="N1559" t="s">
        <v>42</v>
      </c>
      <c r="O1559">
        <f t="shared" si="144"/>
        <v>1</v>
      </c>
      <c r="P1559" t="str">
        <f t="shared" si="145"/>
        <v>Valid</v>
      </c>
      <c r="Q1559" t="str">
        <f>_xlfn.XLOOKUP(B1559,Customers!$A:$A,Customers!$C:$C,"Not Found")</f>
        <v>East</v>
      </c>
      <c r="R1559" t="str">
        <f t="shared" si="146"/>
        <v>East</v>
      </c>
      <c r="S1559" t="str">
        <f t="shared" si="147"/>
        <v>Hospitalization</v>
      </c>
      <c r="T1559" t="str">
        <f t="shared" si="148"/>
        <v>SLA Breach</v>
      </c>
      <c r="U1559">
        <f t="shared" si="149"/>
        <v>23</v>
      </c>
    </row>
    <row r="1560" spans="1:21" x14ac:dyDescent="0.3">
      <c r="A1560" t="s">
        <v>3892</v>
      </c>
      <c r="B1560" t="s">
        <v>1505</v>
      </c>
      <c r="C1560" t="s">
        <v>1506</v>
      </c>
      <c r="D1560" t="s">
        <v>216</v>
      </c>
      <c r="E1560" t="s">
        <v>173</v>
      </c>
      <c r="F1560">
        <v>175960.88</v>
      </c>
      <c r="G1560" s="1">
        <v>45658</v>
      </c>
      <c r="H1560" s="1">
        <v>45668</v>
      </c>
      <c r="I1560" t="s">
        <v>19</v>
      </c>
      <c r="J1560">
        <v>10</v>
      </c>
      <c r="K1560">
        <v>15</v>
      </c>
      <c r="L1560" t="s">
        <v>296</v>
      </c>
      <c r="M1560" t="s">
        <v>55</v>
      </c>
      <c r="N1560" t="s">
        <v>30</v>
      </c>
      <c r="O1560">
        <f t="shared" si="144"/>
        <v>1</v>
      </c>
      <c r="P1560" t="str">
        <f t="shared" si="145"/>
        <v>Valid</v>
      </c>
      <c r="Q1560" t="str">
        <f>_xlfn.XLOOKUP(B1560,Customers!$A:$A,Customers!$C:$C,"Not Found")</f>
        <v>East</v>
      </c>
      <c r="R1560" t="str">
        <f t="shared" si="146"/>
        <v>Central</v>
      </c>
      <c r="S1560" t="str">
        <f t="shared" si="147"/>
        <v>Outpatient</v>
      </c>
      <c r="T1560" t="str">
        <f t="shared" si="148"/>
        <v>Within SLA</v>
      </c>
      <c r="U1560">
        <f t="shared" si="149"/>
        <v>0</v>
      </c>
    </row>
    <row r="1561" spans="1:21" x14ac:dyDescent="0.3">
      <c r="A1561" t="s">
        <v>3893</v>
      </c>
      <c r="B1561" t="s">
        <v>3894</v>
      </c>
      <c r="C1561" t="s">
        <v>3895</v>
      </c>
      <c r="D1561" t="s">
        <v>216</v>
      </c>
      <c r="E1561" t="s">
        <v>18</v>
      </c>
      <c r="F1561">
        <v>277130.38</v>
      </c>
      <c r="G1561" s="1">
        <v>45898</v>
      </c>
      <c r="I1561" t="s">
        <v>64</v>
      </c>
      <c r="J1561">
        <v>15</v>
      </c>
      <c r="K1561">
        <v>15</v>
      </c>
      <c r="L1561" t="s">
        <v>404</v>
      </c>
      <c r="M1561" t="s">
        <v>55</v>
      </c>
      <c r="N1561" t="s">
        <v>42</v>
      </c>
      <c r="O1561">
        <f t="shared" si="144"/>
        <v>1</v>
      </c>
      <c r="P1561" t="str">
        <f t="shared" si="145"/>
        <v>Valid</v>
      </c>
      <c r="Q1561" t="str">
        <f>_xlfn.XLOOKUP(B1561,Customers!$A:$A,Customers!$C:$C,"Not Found")</f>
        <v>Central</v>
      </c>
      <c r="R1561" t="str">
        <f t="shared" si="146"/>
        <v>South</v>
      </c>
      <c r="S1561" t="str">
        <f t="shared" si="147"/>
        <v>Outpatient</v>
      </c>
      <c r="T1561" t="str">
        <f t="shared" si="148"/>
        <v>Within SLA</v>
      </c>
      <c r="U1561">
        <f t="shared" si="149"/>
        <v>0</v>
      </c>
    </row>
    <row r="1562" spans="1:21" x14ac:dyDescent="0.3">
      <c r="A1562" t="s">
        <v>3896</v>
      </c>
      <c r="B1562" t="s">
        <v>3897</v>
      </c>
      <c r="C1562" t="s">
        <v>3898</v>
      </c>
      <c r="D1562" t="s">
        <v>53</v>
      </c>
      <c r="E1562" t="s">
        <v>39</v>
      </c>
      <c r="F1562">
        <v>128658.08</v>
      </c>
      <c r="G1562" s="1">
        <v>45848</v>
      </c>
      <c r="H1562" s="1">
        <v>45863</v>
      </c>
      <c r="I1562" t="s">
        <v>47</v>
      </c>
      <c r="J1562">
        <v>15</v>
      </c>
      <c r="K1562">
        <v>15</v>
      </c>
      <c r="L1562" t="s">
        <v>75</v>
      </c>
      <c r="M1562" t="s">
        <v>55</v>
      </c>
      <c r="N1562" t="s">
        <v>88</v>
      </c>
      <c r="O1562">
        <f t="shared" si="144"/>
        <v>1</v>
      </c>
      <c r="P1562" t="str">
        <f t="shared" si="145"/>
        <v>Valid</v>
      </c>
      <c r="Q1562" t="str">
        <f>_xlfn.XLOOKUP(B1562,Customers!$A:$A,Customers!$C:$C,"Not Found")</f>
        <v>East</v>
      </c>
      <c r="R1562" t="str">
        <f t="shared" si="146"/>
        <v>North</v>
      </c>
      <c r="S1562" t="str">
        <f t="shared" si="147"/>
        <v>Hospitalization</v>
      </c>
      <c r="T1562" t="str">
        <f t="shared" si="148"/>
        <v>Within SLA</v>
      </c>
      <c r="U1562">
        <f t="shared" si="149"/>
        <v>0</v>
      </c>
    </row>
    <row r="1563" spans="1:21" x14ac:dyDescent="0.3">
      <c r="A1563" t="s">
        <v>3899</v>
      </c>
      <c r="B1563" t="s">
        <v>3900</v>
      </c>
      <c r="C1563" t="s">
        <v>3901</v>
      </c>
      <c r="D1563" t="s">
        <v>154</v>
      </c>
      <c r="E1563" t="s">
        <v>39</v>
      </c>
      <c r="F1563">
        <v>42862.12</v>
      </c>
      <c r="G1563" s="1">
        <v>45823</v>
      </c>
      <c r="H1563" s="1">
        <v>45828</v>
      </c>
      <c r="I1563" t="s">
        <v>19</v>
      </c>
      <c r="J1563">
        <v>5</v>
      </c>
      <c r="K1563">
        <v>10</v>
      </c>
      <c r="L1563" t="s">
        <v>813</v>
      </c>
      <c r="M1563" t="s">
        <v>21</v>
      </c>
      <c r="N1563" t="s">
        <v>30</v>
      </c>
      <c r="O1563">
        <f t="shared" si="144"/>
        <v>1</v>
      </c>
      <c r="P1563" t="str">
        <f t="shared" si="145"/>
        <v>Valid</v>
      </c>
      <c r="Q1563" t="str">
        <f>_xlfn.XLOOKUP(B1563,Customers!$A:$A,Customers!$C:$C,"Not Found")</f>
        <v>North</v>
      </c>
      <c r="R1563" t="str">
        <f t="shared" si="146"/>
        <v>North</v>
      </c>
      <c r="S1563" t="str">
        <f t="shared" si="147"/>
        <v>Vehicle Damage</v>
      </c>
      <c r="T1563" t="str">
        <f t="shared" si="148"/>
        <v>Within SLA</v>
      </c>
      <c r="U1563">
        <f t="shared" si="149"/>
        <v>0</v>
      </c>
    </row>
    <row r="1564" spans="1:21" x14ac:dyDescent="0.3">
      <c r="A1564" t="s">
        <v>3902</v>
      </c>
      <c r="B1564" t="s">
        <v>1119</v>
      </c>
      <c r="C1564" t="s">
        <v>1120</v>
      </c>
      <c r="D1564" t="s">
        <v>46</v>
      </c>
      <c r="E1564" t="s">
        <v>27</v>
      </c>
      <c r="F1564">
        <v>111604.83</v>
      </c>
      <c r="G1564" s="1">
        <v>45670</v>
      </c>
      <c r="H1564" s="1">
        <v>45686</v>
      </c>
      <c r="I1564" t="s">
        <v>19</v>
      </c>
      <c r="J1564">
        <v>16</v>
      </c>
      <c r="K1564">
        <v>12</v>
      </c>
      <c r="L1564" t="s">
        <v>132</v>
      </c>
      <c r="M1564" t="s">
        <v>49</v>
      </c>
      <c r="N1564" t="s">
        <v>42</v>
      </c>
      <c r="O1564">
        <f t="shared" si="144"/>
        <v>1</v>
      </c>
      <c r="P1564" t="str">
        <f t="shared" si="145"/>
        <v>Valid</v>
      </c>
      <c r="Q1564" t="str">
        <f>_xlfn.XLOOKUP(B1564,Customers!$A:$A,Customers!$C:$C,"Not Found")</f>
        <v>North</v>
      </c>
      <c r="R1564" t="str">
        <f t="shared" si="146"/>
        <v>West</v>
      </c>
      <c r="S1564" t="str">
        <f t="shared" si="147"/>
        <v>Theft</v>
      </c>
      <c r="T1564" t="str">
        <f t="shared" si="148"/>
        <v>SLA Breach</v>
      </c>
      <c r="U1564">
        <f t="shared" si="149"/>
        <v>4</v>
      </c>
    </row>
    <row r="1565" spans="1:21" x14ac:dyDescent="0.3">
      <c r="A1565" t="s">
        <v>3903</v>
      </c>
      <c r="B1565" t="s">
        <v>3904</v>
      </c>
      <c r="C1565" t="s">
        <v>3905</v>
      </c>
      <c r="D1565" t="s">
        <v>17</v>
      </c>
      <c r="E1565" t="s">
        <v>173</v>
      </c>
      <c r="F1565">
        <v>78489.22</v>
      </c>
      <c r="G1565" s="1">
        <v>45815</v>
      </c>
      <c r="H1565" s="1">
        <v>45827</v>
      </c>
      <c r="I1565" t="s">
        <v>19</v>
      </c>
      <c r="J1565">
        <v>12</v>
      </c>
      <c r="K1565">
        <v>10</v>
      </c>
      <c r="L1565" t="s">
        <v>450</v>
      </c>
      <c r="M1565" t="s">
        <v>21</v>
      </c>
      <c r="N1565" t="s">
        <v>22</v>
      </c>
      <c r="O1565">
        <f t="shared" si="144"/>
        <v>1</v>
      </c>
      <c r="P1565" t="str">
        <f t="shared" si="145"/>
        <v>Valid</v>
      </c>
      <c r="Q1565" t="str">
        <f>_xlfn.XLOOKUP(B1565,Customers!$A:$A,Customers!$C:$C,"Not Found")</f>
        <v>North</v>
      </c>
      <c r="R1565" t="str">
        <f t="shared" si="146"/>
        <v>Central</v>
      </c>
      <c r="S1565" t="str">
        <f t="shared" si="147"/>
        <v>Accident</v>
      </c>
      <c r="T1565" t="str">
        <f t="shared" si="148"/>
        <v>SLA Breach</v>
      </c>
      <c r="U1565">
        <f t="shared" si="149"/>
        <v>2</v>
      </c>
    </row>
    <row r="1566" spans="1:21" x14ac:dyDescent="0.3">
      <c r="A1566" t="s">
        <v>3906</v>
      </c>
      <c r="B1566" t="s">
        <v>3907</v>
      </c>
      <c r="C1566" t="s">
        <v>3908</v>
      </c>
      <c r="D1566" t="s">
        <v>34</v>
      </c>
      <c r="E1566" t="s">
        <v>18</v>
      </c>
      <c r="F1566">
        <v>607156.07999999996</v>
      </c>
      <c r="G1566" s="1">
        <v>45921</v>
      </c>
      <c r="I1566" t="s">
        <v>64</v>
      </c>
      <c r="J1566">
        <v>14</v>
      </c>
      <c r="K1566">
        <v>20</v>
      </c>
      <c r="L1566" t="s">
        <v>704</v>
      </c>
      <c r="M1566" t="s">
        <v>29</v>
      </c>
      <c r="N1566" t="s">
        <v>30</v>
      </c>
      <c r="O1566">
        <f t="shared" si="144"/>
        <v>1</v>
      </c>
      <c r="P1566" t="str">
        <f t="shared" si="145"/>
        <v>Valid</v>
      </c>
      <c r="Q1566" t="str">
        <f>_xlfn.XLOOKUP(B1566,Customers!$A:$A,Customers!$C:$C,"Not Found")</f>
        <v>Central</v>
      </c>
      <c r="R1566" t="str">
        <f t="shared" si="146"/>
        <v>South</v>
      </c>
      <c r="S1566" t="str">
        <f t="shared" si="147"/>
        <v>Death Benefit</v>
      </c>
      <c r="T1566" t="str">
        <f t="shared" si="148"/>
        <v>Within SLA</v>
      </c>
      <c r="U1566">
        <f t="shared" si="149"/>
        <v>0</v>
      </c>
    </row>
    <row r="1567" spans="1:21" x14ac:dyDescent="0.3">
      <c r="A1567" t="s">
        <v>3909</v>
      </c>
      <c r="B1567" t="s">
        <v>3797</v>
      </c>
      <c r="C1567" t="s">
        <v>3798</v>
      </c>
      <c r="D1567" t="s">
        <v>154</v>
      </c>
      <c r="E1567" t="s">
        <v>74</v>
      </c>
      <c r="F1567">
        <v>57510.25</v>
      </c>
      <c r="G1567" s="1">
        <v>45846</v>
      </c>
      <c r="I1567" t="s">
        <v>40</v>
      </c>
      <c r="J1567">
        <v>17</v>
      </c>
      <c r="K1567">
        <v>10</v>
      </c>
      <c r="L1567" t="s">
        <v>404</v>
      </c>
      <c r="M1567" t="s">
        <v>21</v>
      </c>
      <c r="N1567" t="s">
        <v>30</v>
      </c>
      <c r="O1567">
        <f t="shared" si="144"/>
        <v>1</v>
      </c>
      <c r="P1567" t="str">
        <f t="shared" si="145"/>
        <v>Valid</v>
      </c>
      <c r="Q1567" t="str">
        <f>_xlfn.XLOOKUP(B1567,Customers!$A:$A,Customers!$C:$C,"Not Found")</f>
        <v>Central</v>
      </c>
      <c r="R1567" t="str">
        <f t="shared" si="146"/>
        <v>East</v>
      </c>
      <c r="S1567" t="str">
        <f t="shared" si="147"/>
        <v>Vehicle Damage</v>
      </c>
      <c r="T1567" t="str">
        <f t="shared" si="148"/>
        <v>SLA Breach</v>
      </c>
      <c r="U1567">
        <f t="shared" si="149"/>
        <v>7</v>
      </c>
    </row>
    <row r="1568" spans="1:21" x14ac:dyDescent="0.3">
      <c r="A1568" t="s">
        <v>3910</v>
      </c>
      <c r="B1568" t="s">
        <v>2535</v>
      </c>
      <c r="C1568" t="s">
        <v>2536</v>
      </c>
      <c r="D1568" t="s">
        <v>92</v>
      </c>
      <c r="E1568" t="s">
        <v>74</v>
      </c>
      <c r="F1568">
        <v>39115</v>
      </c>
      <c r="G1568" s="1">
        <v>45747</v>
      </c>
      <c r="H1568" s="1">
        <v>45763</v>
      </c>
      <c r="I1568" t="s">
        <v>19</v>
      </c>
      <c r="J1568">
        <v>16</v>
      </c>
      <c r="K1568">
        <v>7</v>
      </c>
      <c r="L1568" t="s">
        <v>159</v>
      </c>
      <c r="M1568" t="s">
        <v>94</v>
      </c>
      <c r="N1568" t="s">
        <v>42</v>
      </c>
      <c r="O1568">
        <f t="shared" si="144"/>
        <v>1</v>
      </c>
      <c r="P1568" t="str">
        <f t="shared" si="145"/>
        <v>Valid</v>
      </c>
      <c r="Q1568" t="str">
        <f>_xlfn.XLOOKUP(B1568,Customers!$A:$A,Customers!$C:$C,"Not Found")</f>
        <v>North</v>
      </c>
      <c r="R1568" t="str">
        <f t="shared" si="146"/>
        <v>East</v>
      </c>
      <c r="S1568" t="str">
        <f t="shared" si="147"/>
        <v>Baggage Loss</v>
      </c>
      <c r="T1568" t="str">
        <f t="shared" si="148"/>
        <v>SLA Breach</v>
      </c>
      <c r="U1568">
        <f t="shared" si="149"/>
        <v>9</v>
      </c>
    </row>
    <row r="1569" spans="1:21" x14ac:dyDescent="0.3">
      <c r="A1569" t="s">
        <v>3911</v>
      </c>
      <c r="B1569" t="s">
        <v>3912</v>
      </c>
      <c r="C1569" t="s">
        <v>3913</v>
      </c>
      <c r="D1569" t="s">
        <v>17</v>
      </c>
      <c r="E1569" t="s">
        <v>39</v>
      </c>
      <c r="F1569">
        <v>21822.25</v>
      </c>
      <c r="G1569" s="1">
        <v>45931</v>
      </c>
      <c r="H1569" s="1">
        <v>45945</v>
      </c>
      <c r="I1569" t="s">
        <v>19</v>
      </c>
      <c r="J1569">
        <v>14</v>
      </c>
      <c r="K1569">
        <v>10</v>
      </c>
      <c r="L1569" t="s">
        <v>770</v>
      </c>
      <c r="M1569" t="s">
        <v>21</v>
      </c>
      <c r="N1569" t="s">
        <v>42</v>
      </c>
      <c r="O1569">
        <f t="shared" si="144"/>
        <v>1</v>
      </c>
      <c r="P1569" t="str">
        <f t="shared" si="145"/>
        <v>Valid</v>
      </c>
      <c r="Q1569" t="str">
        <f>_xlfn.XLOOKUP(B1569,Customers!$A:$A,Customers!$C:$C,"Not Found")</f>
        <v>North</v>
      </c>
      <c r="R1569" t="str">
        <f t="shared" si="146"/>
        <v>North</v>
      </c>
      <c r="S1569" t="str">
        <f t="shared" si="147"/>
        <v>Accident</v>
      </c>
      <c r="T1569" t="str">
        <f t="shared" si="148"/>
        <v>SLA Breach</v>
      </c>
      <c r="U1569">
        <f t="shared" si="149"/>
        <v>4</v>
      </c>
    </row>
    <row r="1570" spans="1:21" x14ac:dyDescent="0.3">
      <c r="A1570" t="s">
        <v>3914</v>
      </c>
      <c r="B1570" t="s">
        <v>3915</v>
      </c>
      <c r="C1570" t="s">
        <v>3916</v>
      </c>
      <c r="D1570" t="s">
        <v>216</v>
      </c>
      <c r="E1570" t="s">
        <v>27</v>
      </c>
      <c r="F1570">
        <v>99464.46</v>
      </c>
      <c r="G1570" s="1">
        <v>45807</v>
      </c>
      <c r="I1570" t="s">
        <v>40</v>
      </c>
      <c r="J1570">
        <v>26</v>
      </c>
      <c r="K1570">
        <v>15</v>
      </c>
      <c r="L1570" t="s">
        <v>128</v>
      </c>
      <c r="M1570" t="s">
        <v>55</v>
      </c>
      <c r="N1570" t="s">
        <v>88</v>
      </c>
      <c r="O1570">
        <f t="shared" si="144"/>
        <v>1</v>
      </c>
      <c r="P1570" t="str">
        <f t="shared" si="145"/>
        <v>Valid</v>
      </c>
      <c r="Q1570" t="str">
        <f>_xlfn.XLOOKUP(B1570,Customers!$A:$A,Customers!$C:$C,"Not Found")</f>
        <v>North</v>
      </c>
      <c r="R1570" t="str">
        <f t="shared" si="146"/>
        <v>West</v>
      </c>
      <c r="S1570" t="str">
        <f t="shared" si="147"/>
        <v>Outpatient</v>
      </c>
      <c r="T1570" t="str">
        <f t="shared" si="148"/>
        <v>SLA Breach</v>
      </c>
      <c r="U1570">
        <f t="shared" si="149"/>
        <v>11</v>
      </c>
    </row>
    <row r="1571" spans="1:21" x14ac:dyDescent="0.3">
      <c r="A1571" t="s">
        <v>3917</v>
      </c>
      <c r="B1571" t="s">
        <v>3918</v>
      </c>
      <c r="C1571" t="s">
        <v>3919</v>
      </c>
      <c r="D1571" t="s">
        <v>216</v>
      </c>
      <c r="E1571" t="s">
        <v>18</v>
      </c>
      <c r="F1571">
        <v>48589.99</v>
      </c>
      <c r="G1571" s="1">
        <v>45874</v>
      </c>
      <c r="H1571" s="1">
        <v>45898</v>
      </c>
      <c r="I1571" t="s">
        <v>19</v>
      </c>
      <c r="J1571">
        <v>24</v>
      </c>
      <c r="K1571">
        <v>15</v>
      </c>
      <c r="L1571" t="s">
        <v>349</v>
      </c>
      <c r="M1571" t="s">
        <v>55</v>
      </c>
      <c r="N1571" t="s">
        <v>42</v>
      </c>
      <c r="O1571">
        <f t="shared" si="144"/>
        <v>1</v>
      </c>
      <c r="P1571" t="str">
        <f t="shared" si="145"/>
        <v>Valid</v>
      </c>
      <c r="Q1571" t="str">
        <f>_xlfn.XLOOKUP(B1571,Customers!$A:$A,Customers!$C:$C,"Not Found")</f>
        <v>East</v>
      </c>
      <c r="R1571" t="str">
        <f t="shared" si="146"/>
        <v>South</v>
      </c>
      <c r="S1571" t="str">
        <f t="shared" si="147"/>
        <v>Outpatient</v>
      </c>
      <c r="T1571" t="str">
        <f t="shared" si="148"/>
        <v>SLA Breach</v>
      </c>
      <c r="U1571">
        <f t="shared" si="149"/>
        <v>9</v>
      </c>
    </row>
    <row r="1572" spans="1:21" x14ac:dyDescent="0.3">
      <c r="A1572" t="s">
        <v>3920</v>
      </c>
      <c r="B1572" t="s">
        <v>1003</v>
      </c>
      <c r="C1572" t="s">
        <v>3410</v>
      </c>
      <c r="D1572" t="s">
        <v>53</v>
      </c>
      <c r="E1572" t="s">
        <v>173</v>
      </c>
      <c r="F1572">
        <v>87399.19</v>
      </c>
      <c r="G1572" s="1">
        <v>45662</v>
      </c>
      <c r="I1572" t="s">
        <v>64</v>
      </c>
      <c r="J1572">
        <v>21</v>
      </c>
      <c r="K1572">
        <v>15</v>
      </c>
      <c r="L1572" t="s">
        <v>107</v>
      </c>
      <c r="M1572" t="s">
        <v>55</v>
      </c>
      <c r="N1572" t="s">
        <v>42</v>
      </c>
      <c r="O1572">
        <f t="shared" si="144"/>
        <v>1</v>
      </c>
      <c r="P1572" t="str">
        <f t="shared" si="145"/>
        <v>Valid</v>
      </c>
      <c r="Q1572" t="str">
        <f>_xlfn.XLOOKUP(B1572,Customers!$A:$A,Customers!$C:$C,"Not Found")</f>
        <v>East</v>
      </c>
      <c r="R1572" t="str">
        <f t="shared" si="146"/>
        <v>Central</v>
      </c>
      <c r="S1572" t="str">
        <f t="shared" si="147"/>
        <v>Hospitalization</v>
      </c>
      <c r="T1572" t="str">
        <f t="shared" si="148"/>
        <v>SLA Breach</v>
      </c>
      <c r="U1572">
        <f t="shared" si="149"/>
        <v>6</v>
      </c>
    </row>
    <row r="1573" spans="1:21" x14ac:dyDescent="0.3">
      <c r="A1573" t="s">
        <v>3921</v>
      </c>
      <c r="B1573" t="s">
        <v>470</v>
      </c>
      <c r="C1573" t="s">
        <v>471</v>
      </c>
      <c r="D1573" t="s">
        <v>92</v>
      </c>
      <c r="E1573" t="s">
        <v>27</v>
      </c>
      <c r="F1573">
        <v>15277.8</v>
      </c>
      <c r="G1573" s="1">
        <v>45706</v>
      </c>
      <c r="I1573" t="s">
        <v>64</v>
      </c>
      <c r="J1573">
        <v>1</v>
      </c>
      <c r="K1573">
        <v>7</v>
      </c>
      <c r="L1573" t="s">
        <v>121</v>
      </c>
      <c r="M1573" t="s">
        <v>94</v>
      </c>
      <c r="N1573" t="s">
        <v>30</v>
      </c>
      <c r="O1573">
        <f t="shared" si="144"/>
        <v>1</v>
      </c>
      <c r="P1573" t="str">
        <f t="shared" si="145"/>
        <v>Valid</v>
      </c>
      <c r="Q1573" t="str">
        <f>_xlfn.XLOOKUP(B1573,Customers!$A:$A,Customers!$C:$C,"Not Found")</f>
        <v>North</v>
      </c>
      <c r="R1573" t="str">
        <f t="shared" si="146"/>
        <v>West</v>
      </c>
      <c r="S1573" t="str">
        <f t="shared" si="147"/>
        <v>Baggage Loss</v>
      </c>
      <c r="T1573" t="str">
        <f t="shared" si="148"/>
        <v>Within SLA</v>
      </c>
      <c r="U1573">
        <f t="shared" si="149"/>
        <v>0</v>
      </c>
    </row>
    <row r="1574" spans="1:21" x14ac:dyDescent="0.3">
      <c r="A1574" t="s">
        <v>3922</v>
      </c>
      <c r="B1574" t="s">
        <v>3923</v>
      </c>
      <c r="C1574" t="s">
        <v>3924</v>
      </c>
      <c r="D1574" t="s">
        <v>34</v>
      </c>
      <c r="E1574" t="s">
        <v>18</v>
      </c>
      <c r="F1574">
        <v>391988.74</v>
      </c>
      <c r="G1574" s="1">
        <v>45724</v>
      </c>
      <c r="H1574" s="1">
        <v>45744</v>
      </c>
      <c r="I1574" t="s">
        <v>19</v>
      </c>
      <c r="J1574">
        <v>20</v>
      </c>
      <c r="K1574">
        <v>20</v>
      </c>
      <c r="L1574" t="s">
        <v>300</v>
      </c>
      <c r="M1574" t="s">
        <v>29</v>
      </c>
      <c r="N1574" t="s">
        <v>30</v>
      </c>
      <c r="O1574">
        <f t="shared" si="144"/>
        <v>1</v>
      </c>
      <c r="P1574" t="str">
        <f t="shared" si="145"/>
        <v>Valid</v>
      </c>
      <c r="Q1574" t="str">
        <f>_xlfn.XLOOKUP(B1574,Customers!$A:$A,Customers!$C:$C,"Not Found")</f>
        <v>West</v>
      </c>
      <c r="R1574" t="str">
        <f t="shared" si="146"/>
        <v>South</v>
      </c>
      <c r="S1574" t="str">
        <f t="shared" si="147"/>
        <v>Death Benefit</v>
      </c>
      <c r="T1574" t="str">
        <f t="shared" si="148"/>
        <v>Within SLA</v>
      </c>
      <c r="U1574">
        <f t="shared" si="149"/>
        <v>0</v>
      </c>
    </row>
    <row r="1575" spans="1:21" x14ac:dyDescent="0.3">
      <c r="A1575" t="s">
        <v>3925</v>
      </c>
      <c r="B1575" t="s">
        <v>1705</v>
      </c>
      <c r="C1575" t="s">
        <v>1753</v>
      </c>
      <c r="D1575" t="s">
        <v>59</v>
      </c>
      <c r="E1575" t="s">
        <v>27</v>
      </c>
      <c r="F1575">
        <v>128684.5</v>
      </c>
      <c r="G1575" s="1">
        <v>45704</v>
      </c>
      <c r="H1575" s="1">
        <v>45724</v>
      </c>
      <c r="I1575" t="s">
        <v>19</v>
      </c>
      <c r="J1575">
        <v>20</v>
      </c>
      <c r="K1575">
        <v>15</v>
      </c>
      <c r="L1575" t="s">
        <v>580</v>
      </c>
      <c r="M1575" t="s">
        <v>55</v>
      </c>
      <c r="N1575" t="s">
        <v>42</v>
      </c>
      <c r="O1575">
        <f t="shared" si="144"/>
        <v>1</v>
      </c>
      <c r="P1575" t="str">
        <f t="shared" si="145"/>
        <v>Valid</v>
      </c>
      <c r="Q1575" t="str">
        <f>_xlfn.XLOOKUP(B1575,Customers!$A:$A,Customers!$C:$C,"Not Found")</f>
        <v>North</v>
      </c>
      <c r="R1575" t="str">
        <f t="shared" si="146"/>
        <v>West</v>
      </c>
      <c r="S1575" t="str">
        <f t="shared" si="147"/>
        <v>Critical Illness</v>
      </c>
      <c r="T1575" t="str">
        <f t="shared" si="148"/>
        <v>SLA Breach</v>
      </c>
      <c r="U1575">
        <f t="shared" si="149"/>
        <v>5</v>
      </c>
    </row>
    <row r="1576" spans="1:21" x14ac:dyDescent="0.3">
      <c r="A1576" t="s">
        <v>3926</v>
      </c>
      <c r="B1576" t="s">
        <v>2111</v>
      </c>
      <c r="C1576" t="s">
        <v>2112</v>
      </c>
      <c r="D1576" t="s">
        <v>53</v>
      </c>
      <c r="E1576" t="s">
        <v>27</v>
      </c>
      <c r="F1576">
        <v>73054.240000000005</v>
      </c>
      <c r="G1576" s="1">
        <v>45800</v>
      </c>
      <c r="I1576" t="s">
        <v>64</v>
      </c>
      <c r="J1576">
        <v>10</v>
      </c>
      <c r="K1576">
        <v>15</v>
      </c>
      <c r="L1576" t="s">
        <v>411</v>
      </c>
      <c r="M1576" t="s">
        <v>55</v>
      </c>
      <c r="N1576" t="s">
        <v>30</v>
      </c>
      <c r="O1576">
        <f t="shared" si="144"/>
        <v>1</v>
      </c>
      <c r="P1576" t="str">
        <f t="shared" si="145"/>
        <v>Valid</v>
      </c>
      <c r="Q1576" t="str">
        <f>_xlfn.XLOOKUP(B1576,Customers!$A:$A,Customers!$C:$C,"Not Found")</f>
        <v>North</v>
      </c>
      <c r="R1576" t="str">
        <f t="shared" si="146"/>
        <v>West</v>
      </c>
      <c r="S1576" t="str">
        <f t="shared" si="147"/>
        <v>Hospitalization</v>
      </c>
      <c r="T1576" t="str">
        <f t="shared" si="148"/>
        <v>Within SLA</v>
      </c>
      <c r="U1576">
        <f t="shared" si="149"/>
        <v>0</v>
      </c>
    </row>
    <row r="1577" spans="1:21" x14ac:dyDescent="0.3">
      <c r="A1577" t="s">
        <v>3927</v>
      </c>
      <c r="B1577" t="s">
        <v>3626</v>
      </c>
      <c r="C1577" t="s">
        <v>3627</v>
      </c>
      <c r="D1577" t="s">
        <v>92</v>
      </c>
      <c r="E1577" t="s">
        <v>18</v>
      </c>
      <c r="F1577">
        <v>17086.39</v>
      </c>
      <c r="G1577" s="1">
        <v>45796</v>
      </c>
      <c r="H1577" s="1">
        <v>45802</v>
      </c>
      <c r="I1577" t="s">
        <v>19</v>
      </c>
      <c r="J1577">
        <v>6</v>
      </c>
      <c r="K1577">
        <v>7</v>
      </c>
      <c r="L1577" t="s">
        <v>28</v>
      </c>
      <c r="M1577" t="s">
        <v>94</v>
      </c>
      <c r="N1577" t="s">
        <v>22</v>
      </c>
      <c r="O1577">
        <f t="shared" si="144"/>
        <v>1</v>
      </c>
      <c r="P1577" t="str">
        <f t="shared" si="145"/>
        <v>Valid</v>
      </c>
      <c r="Q1577" t="str">
        <f>_xlfn.XLOOKUP(B1577,Customers!$A:$A,Customers!$C:$C,"Not Found")</f>
        <v>North</v>
      </c>
      <c r="R1577" t="str">
        <f t="shared" si="146"/>
        <v>South</v>
      </c>
      <c r="S1577" t="str">
        <f t="shared" si="147"/>
        <v>Baggage Loss</v>
      </c>
      <c r="T1577" t="str">
        <f t="shared" si="148"/>
        <v>Within SLA</v>
      </c>
      <c r="U1577">
        <f t="shared" si="149"/>
        <v>0</v>
      </c>
    </row>
    <row r="1578" spans="1:21" x14ac:dyDescent="0.3">
      <c r="A1578" t="s">
        <v>3928</v>
      </c>
      <c r="B1578" t="s">
        <v>1393</v>
      </c>
      <c r="C1578" t="s">
        <v>1394</v>
      </c>
      <c r="D1578" t="s">
        <v>182</v>
      </c>
      <c r="E1578" t="s">
        <v>18</v>
      </c>
      <c r="F1578">
        <v>43564.23</v>
      </c>
      <c r="G1578" s="1">
        <v>45684</v>
      </c>
      <c r="H1578" s="1">
        <v>45685</v>
      </c>
      <c r="I1578" t="s">
        <v>19</v>
      </c>
      <c r="J1578">
        <v>1</v>
      </c>
      <c r="K1578">
        <v>7</v>
      </c>
      <c r="L1578" t="s">
        <v>60</v>
      </c>
      <c r="M1578" t="s">
        <v>94</v>
      </c>
      <c r="N1578" t="s">
        <v>30</v>
      </c>
      <c r="O1578">
        <f t="shared" si="144"/>
        <v>1</v>
      </c>
      <c r="P1578" t="str">
        <f t="shared" si="145"/>
        <v>Valid</v>
      </c>
      <c r="Q1578" t="str">
        <f>_xlfn.XLOOKUP(B1578,Customers!$A:$A,Customers!$C:$C,"Not Found")</f>
        <v>East</v>
      </c>
      <c r="R1578" t="str">
        <f t="shared" si="146"/>
        <v>South</v>
      </c>
      <c r="S1578" t="str">
        <f t="shared" si="147"/>
        <v>Trip Cancellation</v>
      </c>
      <c r="T1578" t="str">
        <f t="shared" si="148"/>
        <v>Within SLA</v>
      </c>
      <c r="U1578">
        <f t="shared" si="149"/>
        <v>0</v>
      </c>
    </row>
    <row r="1579" spans="1:21" x14ac:dyDescent="0.3">
      <c r="A1579" t="s">
        <v>3929</v>
      </c>
      <c r="B1579" t="s">
        <v>390</v>
      </c>
      <c r="C1579" t="s">
        <v>3930</v>
      </c>
      <c r="D1579" t="s">
        <v>59</v>
      </c>
      <c r="E1579" t="s">
        <v>27</v>
      </c>
      <c r="F1579">
        <v>233895.26</v>
      </c>
      <c r="G1579" s="1">
        <v>45878</v>
      </c>
      <c r="I1579" t="s">
        <v>40</v>
      </c>
      <c r="J1579">
        <v>15</v>
      </c>
      <c r="K1579">
        <v>15</v>
      </c>
      <c r="L1579" t="s">
        <v>204</v>
      </c>
      <c r="M1579" t="s">
        <v>55</v>
      </c>
      <c r="N1579" t="s">
        <v>30</v>
      </c>
      <c r="O1579">
        <f t="shared" si="144"/>
        <v>1</v>
      </c>
      <c r="P1579" t="str">
        <f t="shared" si="145"/>
        <v>Valid</v>
      </c>
      <c r="Q1579" t="str">
        <f>_xlfn.XLOOKUP(B1579,Customers!$A:$A,Customers!$C:$C,"Not Found")</f>
        <v>North</v>
      </c>
      <c r="R1579" t="str">
        <f t="shared" si="146"/>
        <v>West</v>
      </c>
      <c r="S1579" t="str">
        <f t="shared" si="147"/>
        <v>Critical Illness</v>
      </c>
      <c r="T1579" t="str">
        <f t="shared" si="148"/>
        <v>Within SLA</v>
      </c>
      <c r="U1579">
        <f t="shared" si="149"/>
        <v>0</v>
      </c>
    </row>
    <row r="1580" spans="1:21" x14ac:dyDescent="0.3">
      <c r="A1580" t="s">
        <v>3931</v>
      </c>
      <c r="B1580" t="s">
        <v>3932</v>
      </c>
      <c r="C1580" t="s">
        <v>3933</v>
      </c>
      <c r="D1580" t="s">
        <v>102</v>
      </c>
      <c r="E1580" t="s">
        <v>27</v>
      </c>
      <c r="F1580">
        <v>1046119.8</v>
      </c>
      <c r="G1580" s="1">
        <v>45819</v>
      </c>
      <c r="H1580" s="1">
        <v>45854</v>
      </c>
      <c r="I1580" t="s">
        <v>19</v>
      </c>
      <c r="J1580">
        <v>35</v>
      </c>
      <c r="K1580">
        <v>20</v>
      </c>
      <c r="L1580" t="s">
        <v>501</v>
      </c>
      <c r="M1580" t="s">
        <v>29</v>
      </c>
      <c r="N1580" t="s">
        <v>88</v>
      </c>
      <c r="O1580">
        <f t="shared" si="144"/>
        <v>1</v>
      </c>
      <c r="P1580" t="str">
        <f t="shared" si="145"/>
        <v>Valid</v>
      </c>
      <c r="Q1580" t="str">
        <f>_xlfn.XLOOKUP(B1580,Customers!$A:$A,Customers!$C:$C,"Not Found")</f>
        <v>West</v>
      </c>
      <c r="R1580" t="str">
        <f t="shared" si="146"/>
        <v>West</v>
      </c>
      <c r="S1580" t="str">
        <f t="shared" si="147"/>
        <v>Maturity</v>
      </c>
      <c r="T1580" t="str">
        <f t="shared" si="148"/>
        <v>SLA Breach</v>
      </c>
      <c r="U1580">
        <f t="shared" si="149"/>
        <v>15</v>
      </c>
    </row>
    <row r="1581" spans="1:21" x14ac:dyDescent="0.3">
      <c r="A1581" t="s">
        <v>3934</v>
      </c>
      <c r="B1581" t="s">
        <v>748</v>
      </c>
      <c r="C1581" t="s">
        <v>749</v>
      </c>
      <c r="D1581" t="s">
        <v>46</v>
      </c>
      <c r="E1581" t="s">
        <v>27</v>
      </c>
      <c r="F1581">
        <v>84075.37</v>
      </c>
      <c r="G1581" s="1">
        <v>45788</v>
      </c>
      <c r="H1581" s="1">
        <v>45790</v>
      </c>
      <c r="I1581" t="s">
        <v>19</v>
      </c>
      <c r="J1581">
        <v>2</v>
      </c>
      <c r="K1581">
        <v>10</v>
      </c>
      <c r="L1581" t="s">
        <v>98</v>
      </c>
      <c r="M1581" t="s">
        <v>21</v>
      </c>
      <c r="N1581" t="s">
        <v>30</v>
      </c>
      <c r="O1581">
        <f t="shared" si="144"/>
        <v>1</v>
      </c>
      <c r="P1581" t="str">
        <f t="shared" si="145"/>
        <v>Valid</v>
      </c>
      <c r="Q1581" t="str">
        <f>_xlfn.XLOOKUP(B1581,Customers!$A:$A,Customers!$C:$C,"Not Found")</f>
        <v>Central</v>
      </c>
      <c r="R1581" t="str">
        <f t="shared" si="146"/>
        <v>West</v>
      </c>
      <c r="S1581" t="str">
        <f t="shared" si="147"/>
        <v>Theft</v>
      </c>
      <c r="T1581" t="str">
        <f t="shared" si="148"/>
        <v>Within SLA</v>
      </c>
      <c r="U1581">
        <f t="shared" si="149"/>
        <v>0</v>
      </c>
    </row>
    <row r="1582" spans="1:21" x14ac:dyDescent="0.3">
      <c r="A1582" t="s">
        <v>3935</v>
      </c>
      <c r="B1582" t="s">
        <v>1955</v>
      </c>
      <c r="C1582" t="s">
        <v>3601</v>
      </c>
      <c r="D1582" t="s">
        <v>53</v>
      </c>
      <c r="E1582" t="s">
        <v>18</v>
      </c>
      <c r="F1582">
        <v>101849.2</v>
      </c>
      <c r="G1582" s="1">
        <v>45739</v>
      </c>
      <c r="H1582" s="1">
        <v>45744</v>
      </c>
      <c r="I1582" t="s">
        <v>47</v>
      </c>
      <c r="J1582">
        <v>5</v>
      </c>
      <c r="K1582">
        <v>15</v>
      </c>
      <c r="L1582" t="s">
        <v>366</v>
      </c>
      <c r="M1582" t="s">
        <v>55</v>
      </c>
      <c r="N1582" t="s">
        <v>30</v>
      </c>
      <c r="O1582">
        <f t="shared" si="144"/>
        <v>1</v>
      </c>
      <c r="P1582" t="str">
        <f t="shared" si="145"/>
        <v>Valid</v>
      </c>
      <c r="Q1582" t="str">
        <f>_xlfn.XLOOKUP(B1582,Customers!$A:$A,Customers!$C:$C,"Not Found")</f>
        <v>Central</v>
      </c>
      <c r="R1582" t="str">
        <f t="shared" si="146"/>
        <v>South</v>
      </c>
      <c r="S1582" t="str">
        <f t="shared" si="147"/>
        <v>Hospitalization</v>
      </c>
      <c r="T1582" t="str">
        <f t="shared" si="148"/>
        <v>Within SLA</v>
      </c>
      <c r="U1582">
        <f t="shared" si="149"/>
        <v>0</v>
      </c>
    </row>
    <row r="1583" spans="1:21" x14ac:dyDescent="0.3">
      <c r="A1583" t="s">
        <v>3936</v>
      </c>
      <c r="B1583" t="s">
        <v>3677</v>
      </c>
      <c r="C1583" t="s">
        <v>3937</v>
      </c>
      <c r="D1583" t="s">
        <v>46</v>
      </c>
      <c r="E1583" t="s">
        <v>27</v>
      </c>
      <c r="F1583">
        <v>46786.16</v>
      </c>
      <c r="G1583" s="1">
        <v>45785</v>
      </c>
      <c r="I1583" t="s">
        <v>64</v>
      </c>
      <c r="J1583">
        <v>10</v>
      </c>
      <c r="K1583">
        <v>12</v>
      </c>
      <c r="L1583" t="s">
        <v>431</v>
      </c>
      <c r="M1583" t="s">
        <v>49</v>
      </c>
      <c r="N1583" t="s">
        <v>22</v>
      </c>
      <c r="O1583">
        <f t="shared" si="144"/>
        <v>1</v>
      </c>
      <c r="P1583" t="str">
        <f t="shared" si="145"/>
        <v>Valid</v>
      </c>
      <c r="Q1583" t="str">
        <f>_xlfn.XLOOKUP(B1583,Customers!$A:$A,Customers!$C:$C,"Not Found")</f>
        <v>North</v>
      </c>
      <c r="R1583" t="str">
        <f t="shared" si="146"/>
        <v>West</v>
      </c>
      <c r="S1583" t="str">
        <f t="shared" si="147"/>
        <v>Theft</v>
      </c>
      <c r="T1583" t="str">
        <f t="shared" si="148"/>
        <v>Within SLA</v>
      </c>
      <c r="U1583">
        <f t="shared" si="149"/>
        <v>0</v>
      </c>
    </row>
    <row r="1584" spans="1:21" x14ac:dyDescent="0.3">
      <c r="A1584" t="s">
        <v>3938</v>
      </c>
      <c r="B1584" t="s">
        <v>1049</v>
      </c>
      <c r="C1584" t="s">
        <v>1050</v>
      </c>
      <c r="D1584" t="s">
        <v>216</v>
      </c>
      <c r="E1584" t="s">
        <v>27</v>
      </c>
      <c r="F1584">
        <v>199671.3</v>
      </c>
      <c r="G1584" s="1">
        <v>45712</v>
      </c>
      <c r="I1584" t="s">
        <v>40</v>
      </c>
      <c r="J1584">
        <v>30</v>
      </c>
      <c r="K1584">
        <v>15</v>
      </c>
      <c r="L1584" t="s">
        <v>404</v>
      </c>
      <c r="M1584" t="s">
        <v>55</v>
      </c>
      <c r="N1584" t="s">
        <v>88</v>
      </c>
      <c r="O1584">
        <f t="shared" si="144"/>
        <v>1</v>
      </c>
      <c r="P1584" t="str">
        <f t="shared" si="145"/>
        <v>Valid</v>
      </c>
      <c r="Q1584" t="str">
        <f>_xlfn.XLOOKUP(B1584,Customers!$A:$A,Customers!$C:$C,"Not Found")</f>
        <v>Central</v>
      </c>
      <c r="R1584" t="str">
        <f t="shared" si="146"/>
        <v>West</v>
      </c>
      <c r="S1584" t="str">
        <f t="shared" si="147"/>
        <v>Outpatient</v>
      </c>
      <c r="T1584" t="str">
        <f t="shared" si="148"/>
        <v>SLA Breach</v>
      </c>
      <c r="U1584">
        <f t="shared" si="149"/>
        <v>15</v>
      </c>
    </row>
    <row r="1585" spans="1:21" x14ac:dyDescent="0.3">
      <c r="A1585" t="s">
        <v>3939</v>
      </c>
      <c r="B1585" t="s">
        <v>3940</v>
      </c>
      <c r="C1585" t="s">
        <v>3941</v>
      </c>
      <c r="D1585" t="s">
        <v>69</v>
      </c>
      <c r="E1585" t="s">
        <v>18</v>
      </c>
      <c r="F1585">
        <v>24303.98</v>
      </c>
      <c r="G1585" s="1">
        <v>45957</v>
      </c>
      <c r="H1585" s="1">
        <v>45971</v>
      </c>
      <c r="I1585" t="s">
        <v>19</v>
      </c>
      <c r="J1585">
        <v>14</v>
      </c>
      <c r="K1585">
        <v>12</v>
      </c>
      <c r="L1585" t="s">
        <v>103</v>
      </c>
      <c r="M1585" t="s">
        <v>49</v>
      </c>
      <c r="N1585" t="s">
        <v>30</v>
      </c>
      <c r="O1585">
        <f t="shared" si="144"/>
        <v>1</v>
      </c>
      <c r="P1585" t="str">
        <f t="shared" si="145"/>
        <v>Valid</v>
      </c>
      <c r="Q1585" t="str">
        <f>_xlfn.XLOOKUP(B1585,Customers!$A:$A,Customers!$C:$C,"Not Found")</f>
        <v>North</v>
      </c>
      <c r="R1585" t="str">
        <f t="shared" si="146"/>
        <v>South</v>
      </c>
      <c r="S1585" t="str">
        <f t="shared" si="147"/>
        <v>Property Damage</v>
      </c>
      <c r="T1585" t="str">
        <f t="shared" si="148"/>
        <v>SLA Breach</v>
      </c>
      <c r="U1585">
        <f t="shared" si="149"/>
        <v>2</v>
      </c>
    </row>
    <row r="1586" spans="1:21" x14ac:dyDescent="0.3">
      <c r="A1586" t="s">
        <v>3942</v>
      </c>
      <c r="B1586" t="s">
        <v>3943</v>
      </c>
      <c r="C1586" t="s">
        <v>3944</v>
      </c>
      <c r="D1586" t="s">
        <v>216</v>
      </c>
      <c r="E1586" t="s">
        <v>18</v>
      </c>
      <c r="F1586">
        <v>184419.11</v>
      </c>
      <c r="G1586" s="1">
        <v>45829</v>
      </c>
      <c r="H1586" s="1">
        <v>45837</v>
      </c>
      <c r="I1586" t="s">
        <v>19</v>
      </c>
      <c r="J1586">
        <v>8</v>
      </c>
      <c r="K1586">
        <v>15</v>
      </c>
      <c r="L1586" t="s">
        <v>75</v>
      </c>
      <c r="M1586" t="s">
        <v>55</v>
      </c>
      <c r="N1586" t="s">
        <v>30</v>
      </c>
      <c r="O1586">
        <f t="shared" si="144"/>
        <v>1</v>
      </c>
      <c r="P1586" t="str">
        <f t="shared" si="145"/>
        <v>Valid</v>
      </c>
      <c r="Q1586" t="str">
        <f>_xlfn.XLOOKUP(B1586,Customers!$A:$A,Customers!$C:$C,"Not Found")</f>
        <v>East</v>
      </c>
      <c r="R1586" t="str">
        <f t="shared" si="146"/>
        <v>South</v>
      </c>
      <c r="S1586" t="str">
        <f t="shared" si="147"/>
        <v>Outpatient</v>
      </c>
      <c r="T1586" t="str">
        <f t="shared" si="148"/>
        <v>Within SLA</v>
      </c>
      <c r="U1586">
        <f t="shared" si="149"/>
        <v>0</v>
      </c>
    </row>
    <row r="1587" spans="1:21" x14ac:dyDescent="0.3">
      <c r="A1587" t="s">
        <v>3945</v>
      </c>
      <c r="B1587" t="s">
        <v>3753</v>
      </c>
      <c r="C1587" t="s">
        <v>3754</v>
      </c>
      <c r="D1587" t="s">
        <v>216</v>
      </c>
      <c r="E1587" t="s">
        <v>18</v>
      </c>
      <c r="F1587">
        <v>86484.21</v>
      </c>
      <c r="G1587" s="1">
        <v>45947</v>
      </c>
      <c r="H1587" s="1">
        <v>45971</v>
      </c>
      <c r="I1587" t="s">
        <v>19</v>
      </c>
      <c r="J1587">
        <v>24</v>
      </c>
      <c r="K1587">
        <v>15</v>
      </c>
      <c r="L1587" t="s">
        <v>20</v>
      </c>
      <c r="M1587" t="s">
        <v>55</v>
      </c>
      <c r="N1587" t="s">
        <v>42</v>
      </c>
      <c r="O1587">
        <f t="shared" si="144"/>
        <v>1</v>
      </c>
      <c r="P1587" t="str">
        <f t="shared" si="145"/>
        <v>Valid</v>
      </c>
      <c r="Q1587" t="str">
        <f>_xlfn.XLOOKUP(B1587,Customers!$A:$A,Customers!$C:$C,"Not Found")</f>
        <v>Central</v>
      </c>
      <c r="R1587" t="str">
        <f t="shared" si="146"/>
        <v>South</v>
      </c>
      <c r="S1587" t="str">
        <f t="shared" si="147"/>
        <v>Outpatient</v>
      </c>
      <c r="T1587" t="str">
        <f t="shared" si="148"/>
        <v>SLA Breach</v>
      </c>
      <c r="U1587">
        <f t="shared" si="149"/>
        <v>9</v>
      </c>
    </row>
    <row r="1588" spans="1:21" x14ac:dyDescent="0.3">
      <c r="A1588" t="s">
        <v>3946</v>
      </c>
      <c r="B1588" t="s">
        <v>2763</v>
      </c>
      <c r="C1588" t="s">
        <v>2764</v>
      </c>
      <c r="D1588" t="s">
        <v>154</v>
      </c>
      <c r="E1588" t="s">
        <v>27</v>
      </c>
      <c r="F1588">
        <v>13378.13</v>
      </c>
      <c r="G1588" s="1">
        <v>45943</v>
      </c>
      <c r="H1588" s="1">
        <v>45952</v>
      </c>
      <c r="I1588" t="s">
        <v>19</v>
      </c>
      <c r="J1588">
        <v>9</v>
      </c>
      <c r="K1588">
        <v>10</v>
      </c>
      <c r="L1588" t="s">
        <v>204</v>
      </c>
      <c r="M1588" t="s">
        <v>21</v>
      </c>
      <c r="N1588" t="s">
        <v>30</v>
      </c>
      <c r="O1588">
        <f t="shared" si="144"/>
        <v>1</v>
      </c>
      <c r="P1588" t="str">
        <f t="shared" si="145"/>
        <v>Valid</v>
      </c>
      <c r="Q1588" t="str">
        <f>_xlfn.XLOOKUP(B1588,Customers!$A:$A,Customers!$C:$C,"Not Found")</f>
        <v>West</v>
      </c>
      <c r="R1588" t="str">
        <f t="shared" si="146"/>
        <v>West</v>
      </c>
      <c r="S1588" t="str">
        <f t="shared" si="147"/>
        <v>Vehicle Damage</v>
      </c>
      <c r="T1588" t="str">
        <f t="shared" si="148"/>
        <v>Within SLA</v>
      </c>
      <c r="U1588">
        <f t="shared" si="149"/>
        <v>0</v>
      </c>
    </row>
    <row r="1589" spans="1:21" x14ac:dyDescent="0.3">
      <c r="A1589" t="s">
        <v>3947</v>
      </c>
      <c r="B1589" t="s">
        <v>3948</v>
      </c>
      <c r="C1589" t="s">
        <v>3949</v>
      </c>
      <c r="D1589" t="s">
        <v>111</v>
      </c>
      <c r="E1589" t="s">
        <v>39</v>
      </c>
      <c r="F1589">
        <v>136904.20000000001</v>
      </c>
      <c r="G1589" s="1">
        <v>45816</v>
      </c>
      <c r="I1589" t="s">
        <v>40</v>
      </c>
      <c r="J1589">
        <v>3</v>
      </c>
      <c r="K1589">
        <v>12</v>
      </c>
      <c r="L1589" t="s">
        <v>183</v>
      </c>
      <c r="M1589" t="s">
        <v>49</v>
      </c>
      <c r="N1589" t="s">
        <v>30</v>
      </c>
      <c r="O1589">
        <f t="shared" si="144"/>
        <v>1</v>
      </c>
      <c r="P1589" t="str">
        <f t="shared" si="145"/>
        <v>Valid</v>
      </c>
      <c r="Q1589" t="str">
        <f>_xlfn.XLOOKUP(B1589,Customers!$A:$A,Customers!$C:$C,"Not Found")</f>
        <v>West</v>
      </c>
      <c r="R1589" t="str">
        <f t="shared" si="146"/>
        <v>North</v>
      </c>
      <c r="S1589" t="str">
        <f t="shared" si="147"/>
        <v>Fire</v>
      </c>
      <c r="T1589" t="str">
        <f t="shared" si="148"/>
        <v>Within SLA</v>
      </c>
      <c r="U1589">
        <f t="shared" si="149"/>
        <v>0</v>
      </c>
    </row>
    <row r="1590" spans="1:21" x14ac:dyDescent="0.3">
      <c r="A1590" t="s">
        <v>3950</v>
      </c>
      <c r="B1590" t="s">
        <v>3028</v>
      </c>
      <c r="C1590" t="s">
        <v>3951</v>
      </c>
      <c r="D1590" t="s">
        <v>69</v>
      </c>
      <c r="E1590" t="s">
        <v>173</v>
      </c>
      <c r="F1590">
        <v>99363.29</v>
      </c>
      <c r="G1590" s="1">
        <v>45790</v>
      </c>
      <c r="H1590" s="1">
        <v>45803</v>
      </c>
      <c r="I1590" t="s">
        <v>19</v>
      </c>
      <c r="J1590">
        <v>13</v>
      </c>
      <c r="K1590">
        <v>12</v>
      </c>
      <c r="L1590" t="s">
        <v>813</v>
      </c>
      <c r="M1590" t="s">
        <v>49</v>
      </c>
      <c r="N1590" t="s">
        <v>30</v>
      </c>
      <c r="O1590">
        <f t="shared" si="144"/>
        <v>1</v>
      </c>
      <c r="P1590" t="str">
        <f t="shared" si="145"/>
        <v>Valid</v>
      </c>
      <c r="Q1590" t="str">
        <f>_xlfn.XLOOKUP(B1590,Customers!$A:$A,Customers!$C:$C,"Not Found")</f>
        <v>South</v>
      </c>
      <c r="R1590" t="str">
        <f t="shared" si="146"/>
        <v>Central</v>
      </c>
      <c r="S1590" t="str">
        <f t="shared" si="147"/>
        <v>Property Damage</v>
      </c>
      <c r="T1590" t="str">
        <f t="shared" si="148"/>
        <v>SLA Breach</v>
      </c>
      <c r="U1590">
        <f t="shared" si="149"/>
        <v>1</v>
      </c>
    </row>
    <row r="1591" spans="1:21" x14ac:dyDescent="0.3">
      <c r="A1591" t="s">
        <v>3952</v>
      </c>
      <c r="B1591" t="s">
        <v>198</v>
      </c>
      <c r="C1591" t="s">
        <v>3953</v>
      </c>
      <c r="D1591" t="s">
        <v>111</v>
      </c>
      <c r="E1591" t="s">
        <v>18</v>
      </c>
      <c r="F1591">
        <v>82171.3</v>
      </c>
      <c r="G1591" s="1">
        <v>45897</v>
      </c>
      <c r="I1591" t="s">
        <v>40</v>
      </c>
      <c r="J1591">
        <v>24</v>
      </c>
      <c r="K1591">
        <v>12</v>
      </c>
      <c r="L1591" t="s">
        <v>341</v>
      </c>
      <c r="M1591" t="s">
        <v>49</v>
      </c>
      <c r="N1591" t="s">
        <v>88</v>
      </c>
      <c r="O1591">
        <f t="shared" si="144"/>
        <v>1</v>
      </c>
      <c r="P1591" t="str">
        <f t="shared" si="145"/>
        <v>Valid</v>
      </c>
      <c r="Q1591" t="str">
        <f>_xlfn.XLOOKUP(B1591,Customers!$A:$A,Customers!$C:$C,"Not Found")</f>
        <v>West</v>
      </c>
      <c r="R1591" t="str">
        <f t="shared" si="146"/>
        <v>South</v>
      </c>
      <c r="S1591" t="str">
        <f t="shared" si="147"/>
        <v>Fire</v>
      </c>
      <c r="T1591" t="str">
        <f t="shared" si="148"/>
        <v>SLA Breach</v>
      </c>
      <c r="U1591">
        <f t="shared" si="149"/>
        <v>12</v>
      </c>
    </row>
    <row r="1592" spans="1:21" x14ac:dyDescent="0.3">
      <c r="A1592" t="s">
        <v>3954</v>
      </c>
      <c r="B1592" t="s">
        <v>1279</v>
      </c>
      <c r="C1592" t="s">
        <v>1280</v>
      </c>
      <c r="D1592" t="s">
        <v>116</v>
      </c>
      <c r="E1592" t="s">
        <v>27</v>
      </c>
      <c r="F1592">
        <v>25173.31</v>
      </c>
      <c r="G1592" s="1">
        <v>45786</v>
      </c>
      <c r="H1592" s="1">
        <v>45799</v>
      </c>
      <c r="I1592" t="s">
        <v>19</v>
      </c>
      <c r="J1592">
        <v>13</v>
      </c>
      <c r="K1592">
        <v>7</v>
      </c>
      <c r="L1592" t="s">
        <v>310</v>
      </c>
      <c r="M1592" t="s">
        <v>94</v>
      </c>
      <c r="N1592" t="s">
        <v>30</v>
      </c>
      <c r="O1592">
        <f t="shared" si="144"/>
        <v>1</v>
      </c>
      <c r="P1592" t="str">
        <f t="shared" si="145"/>
        <v>Valid</v>
      </c>
      <c r="Q1592" t="str">
        <f>_xlfn.XLOOKUP(B1592,Customers!$A:$A,Customers!$C:$C,"Not Found")</f>
        <v>Central</v>
      </c>
      <c r="R1592" t="str">
        <f t="shared" si="146"/>
        <v>West</v>
      </c>
      <c r="S1592" t="str">
        <f t="shared" si="147"/>
        <v>Medical Emergency</v>
      </c>
      <c r="T1592" t="str">
        <f t="shared" si="148"/>
        <v>SLA Breach</v>
      </c>
      <c r="U1592">
        <f t="shared" si="149"/>
        <v>6</v>
      </c>
    </row>
    <row r="1593" spans="1:21" x14ac:dyDescent="0.3">
      <c r="A1593" t="s">
        <v>3955</v>
      </c>
      <c r="B1593" t="s">
        <v>461</v>
      </c>
      <c r="C1593" t="s">
        <v>462</v>
      </c>
      <c r="D1593" t="s">
        <v>216</v>
      </c>
      <c r="E1593" t="s">
        <v>39</v>
      </c>
      <c r="F1593">
        <v>83957.81</v>
      </c>
      <c r="G1593" s="1">
        <v>45808</v>
      </c>
      <c r="H1593" s="1">
        <v>45832</v>
      </c>
      <c r="I1593" t="s">
        <v>19</v>
      </c>
      <c r="J1593">
        <v>24</v>
      </c>
      <c r="K1593">
        <v>15</v>
      </c>
      <c r="L1593" t="s">
        <v>28</v>
      </c>
      <c r="M1593" t="s">
        <v>55</v>
      </c>
      <c r="N1593" t="s">
        <v>88</v>
      </c>
      <c r="O1593">
        <f t="shared" si="144"/>
        <v>1</v>
      </c>
      <c r="P1593" t="str">
        <f t="shared" si="145"/>
        <v>Valid</v>
      </c>
      <c r="Q1593" t="str">
        <f>_xlfn.XLOOKUP(B1593,Customers!$A:$A,Customers!$C:$C,"Not Found")</f>
        <v>West</v>
      </c>
      <c r="R1593" t="str">
        <f t="shared" si="146"/>
        <v>North</v>
      </c>
      <c r="S1593" t="str">
        <f t="shared" si="147"/>
        <v>Outpatient</v>
      </c>
      <c r="T1593" t="str">
        <f t="shared" si="148"/>
        <v>SLA Breach</v>
      </c>
      <c r="U1593">
        <f t="shared" si="149"/>
        <v>9</v>
      </c>
    </row>
    <row r="1594" spans="1:21" x14ac:dyDescent="0.3">
      <c r="A1594" t="s">
        <v>3956</v>
      </c>
      <c r="B1594" t="s">
        <v>2448</v>
      </c>
      <c r="C1594" t="s">
        <v>3957</v>
      </c>
      <c r="D1594" t="s">
        <v>102</v>
      </c>
      <c r="E1594" t="s">
        <v>27</v>
      </c>
      <c r="F1594">
        <v>295752.71000000002</v>
      </c>
      <c r="G1594" s="1">
        <v>45794</v>
      </c>
      <c r="H1594" s="1">
        <v>45817</v>
      </c>
      <c r="I1594" t="s">
        <v>47</v>
      </c>
      <c r="J1594">
        <v>23</v>
      </c>
      <c r="K1594">
        <v>20</v>
      </c>
      <c r="L1594" t="s">
        <v>548</v>
      </c>
      <c r="M1594" t="s">
        <v>29</v>
      </c>
      <c r="N1594" t="s">
        <v>30</v>
      </c>
      <c r="O1594">
        <f t="shared" si="144"/>
        <v>1</v>
      </c>
      <c r="P1594" t="str">
        <f t="shared" si="145"/>
        <v>Valid</v>
      </c>
      <c r="Q1594" t="str">
        <f>_xlfn.XLOOKUP(B1594,Customers!$A:$A,Customers!$C:$C,"Not Found")</f>
        <v>West</v>
      </c>
      <c r="R1594" t="str">
        <f t="shared" si="146"/>
        <v>West</v>
      </c>
      <c r="S1594" t="str">
        <f t="shared" si="147"/>
        <v>Maturity</v>
      </c>
      <c r="T1594" t="str">
        <f t="shared" si="148"/>
        <v>SLA Breach</v>
      </c>
      <c r="U1594">
        <f t="shared" si="149"/>
        <v>3</v>
      </c>
    </row>
    <row r="1595" spans="1:21" x14ac:dyDescent="0.3">
      <c r="A1595" t="s">
        <v>3958</v>
      </c>
      <c r="B1595" t="s">
        <v>3959</v>
      </c>
      <c r="C1595" t="s">
        <v>3960</v>
      </c>
      <c r="D1595" t="s">
        <v>46</v>
      </c>
      <c r="E1595" t="s">
        <v>74</v>
      </c>
      <c r="F1595">
        <v>24908.43</v>
      </c>
      <c r="G1595" s="1">
        <v>45859</v>
      </c>
      <c r="I1595" t="s">
        <v>64</v>
      </c>
      <c r="J1595">
        <v>19</v>
      </c>
      <c r="K1595">
        <v>10</v>
      </c>
      <c r="L1595" t="s">
        <v>491</v>
      </c>
      <c r="M1595" t="s">
        <v>21</v>
      </c>
      <c r="N1595" t="s">
        <v>42</v>
      </c>
      <c r="O1595">
        <f t="shared" si="144"/>
        <v>1</v>
      </c>
      <c r="P1595" t="str">
        <f t="shared" si="145"/>
        <v>Valid</v>
      </c>
      <c r="Q1595" t="str">
        <f>_xlfn.XLOOKUP(B1595,Customers!$A:$A,Customers!$C:$C,"Not Found")</f>
        <v>North</v>
      </c>
      <c r="R1595" t="str">
        <f t="shared" si="146"/>
        <v>East</v>
      </c>
      <c r="S1595" t="str">
        <f t="shared" si="147"/>
        <v>Theft</v>
      </c>
      <c r="T1595" t="str">
        <f t="shared" si="148"/>
        <v>SLA Breach</v>
      </c>
      <c r="U1595">
        <f t="shared" si="149"/>
        <v>9</v>
      </c>
    </row>
    <row r="1596" spans="1:21" x14ac:dyDescent="0.3">
      <c r="A1596" t="s">
        <v>3961</v>
      </c>
      <c r="B1596" t="s">
        <v>3962</v>
      </c>
      <c r="C1596" t="s">
        <v>3963</v>
      </c>
      <c r="D1596" t="s">
        <v>34</v>
      </c>
      <c r="E1596" t="s">
        <v>27</v>
      </c>
      <c r="F1596">
        <v>389812.93</v>
      </c>
      <c r="G1596" s="1">
        <v>45676</v>
      </c>
      <c r="I1596" t="s">
        <v>40</v>
      </c>
      <c r="J1596">
        <v>25</v>
      </c>
      <c r="K1596">
        <v>20</v>
      </c>
      <c r="L1596" t="s">
        <v>580</v>
      </c>
      <c r="M1596" t="s">
        <v>29</v>
      </c>
      <c r="N1596" t="s">
        <v>30</v>
      </c>
      <c r="O1596">
        <f t="shared" si="144"/>
        <v>1</v>
      </c>
      <c r="P1596" t="str">
        <f t="shared" si="145"/>
        <v>Valid</v>
      </c>
      <c r="Q1596" t="str">
        <f>_xlfn.XLOOKUP(B1596,Customers!$A:$A,Customers!$C:$C,"Not Found")</f>
        <v>East</v>
      </c>
      <c r="R1596" t="str">
        <f t="shared" si="146"/>
        <v>West</v>
      </c>
      <c r="S1596" t="str">
        <f t="shared" si="147"/>
        <v>Death Benefit</v>
      </c>
      <c r="T1596" t="str">
        <f t="shared" si="148"/>
        <v>SLA Breach</v>
      </c>
      <c r="U1596">
        <f t="shared" si="149"/>
        <v>5</v>
      </c>
    </row>
    <row r="1597" spans="1:21" x14ac:dyDescent="0.3">
      <c r="A1597" t="s">
        <v>3964</v>
      </c>
      <c r="B1597" t="s">
        <v>1130</v>
      </c>
      <c r="C1597" t="s">
        <v>3551</v>
      </c>
      <c r="D1597" t="s">
        <v>17</v>
      </c>
      <c r="E1597" t="s">
        <v>173</v>
      </c>
      <c r="F1597">
        <v>50786.27</v>
      </c>
      <c r="G1597" s="1">
        <v>45749</v>
      </c>
      <c r="I1597" t="s">
        <v>64</v>
      </c>
      <c r="J1597">
        <v>14</v>
      </c>
      <c r="K1597">
        <v>10</v>
      </c>
      <c r="L1597" t="s">
        <v>561</v>
      </c>
      <c r="M1597" t="s">
        <v>21</v>
      </c>
      <c r="N1597" t="s">
        <v>30</v>
      </c>
      <c r="O1597">
        <f t="shared" si="144"/>
        <v>1</v>
      </c>
      <c r="P1597" t="str">
        <f t="shared" si="145"/>
        <v>Valid</v>
      </c>
      <c r="Q1597" t="str">
        <f>_xlfn.XLOOKUP(B1597,Customers!$A:$A,Customers!$C:$C,"Not Found")</f>
        <v>South</v>
      </c>
      <c r="R1597" t="str">
        <f t="shared" si="146"/>
        <v>Central</v>
      </c>
      <c r="S1597" t="str">
        <f t="shared" si="147"/>
        <v>Accident</v>
      </c>
      <c r="T1597" t="str">
        <f t="shared" si="148"/>
        <v>SLA Breach</v>
      </c>
      <c r="U1597">
        <f t="shared" si="149"/>
        <v>4</v>
      </c>
    </row>
    <row r="1598" spans="1:21" x14ac:dyDescent="0.3">
      <c r="A1598" t="s">
        <v>3965</v>
      </c>
      <c r="B1598" t="s">
        <v>615</v>
      </c>
      <c r="C1598" t="s">
        <v>616</v>
      </c>
      <c r="D1598" t="s">
        <v>26</v>
      </c>
      <c r="E1598" t="s">
        <v>39</v>
      </c>
      <c r="F1598">
        <v>841551.69</v>
      </c>
      <c r="G1598" s="1">
        <v>45885</v>
      </c>
      <c r="I1598" t="s">
        <v>40</v>
      </c>
      <c r="J1598">
        <v>27</v>
      </c>
      <c r="K1598">
        <v>20</v>
      </c>
      <c r="L1598" t="s">
        <v>93</v>
      </c>
      <c r="M1598" t="s">
        <v>29</v>
      </c>
      <c r="N1598" t="s">
        <v>42</v>
      </c>
      <c r="O1598">
        <f t="shared" si="144"/>
        <v>1</v>
      </c>
      <c r="P1598" t="str">
        <f t="shared" si="145"/>
        <v>Valid</v>
      </c>
      <c r="Q1598" t="str">
        <f>_xlfn.XLOOKUP(B1598,Customers!$A:$A,Customers!$C:$C,"Not Found")</f>
        <v>West</v>
      </c>
      <c r="R1598" t="str">
        <f t="shared" si="146"/>
        <v>North</v>
      </c>
      <c r="S1598" t="str">
        <f t="shared" si="147"/>
        <v>Disability</v>
      </c>
      <c r="T1598" t="str">
        <f t="shared" si="148"/>
        <v>SLA Breach</v>
      </c>
      <c r="U1598">
        <f t="shared" si="149"/>
        <v>7</v>
      </c>
    </row>
    <row r="1599" spans="1:21" x14ac:dyDescent="0.3">
      <c r="A1599" t="s">
        <v>3966</v>
      </c>
      <c r="B1599" t="s">
        <v>425</v>
      </c>
      <c r="C1599" t="s">
        <v>3967</v>
      </c>
      <c r="D1599" t="s">
        <v>182</v>
      </c>
      <c r="E1599" t="s">
        <v>39</v>
      </c>
      <c r="F1599">
        <v>52469.82</v>
      </c>
      <c r="G1599" s="1">
        <v>45824</v>
      </c>
      <c r="H1599" s="1">
        <v>45825</v>
      </c>
      <c r="I1599" t="s">
        <v>19</v>
      </c>
      <c r="J1599">
        <v>1</v>
      </c>
      <c r="K1599">
        <v>7</v>
      </c>
      <c r="L1599" t="s">
        <v>331</v>
      </c>
      <c r="M1599" t="s">
        <v>94</v>
      </c>
      <c r="N1599" t="s">
        <v>30</v>
      </c>
      <c r="O1599">
        <f t="shared" si="144"/>
        <v>1</v>
      </c>
      <c r="P1599" t="str">
        <f t="shared" si="145"/>
        <v>Valid</v>
      </c>
      <c r="Q1599" t="str">
        <f>_xlfn.XLOOKUP(B1599,Customers!$A:$A,Customers!$C:$C,"Not Found")</f>
        <v>North</v>
      </c>
      <c r="R1599" t="str">
        <f t="shared" si="146"/>
        <v>North</v>
      </c>
      <c r="S1599" t="str">
        <f t="shared" si="147"/>
        <v>Trip Cancellation</v>
      </c>
      <c r="T1599" t="str">
        <f t="shared" si="148"/>
        <v>Within SLA</v>
      </c>
      <c r="U1599">
        <f t="shared" si="149"/>
        <v>0</v>
      </c>
    </row>
    <row r="1600" spans="1:21" x14ac:dyDescent="0.3">
      <c r="A1600" t="s">
        <v>3968</v>
      </c>
      <c r="B1600" t="s">
        <v>3969</v>
      </c>
      <c r="C1600" t="s">
        <v>3970</v>
      </c>
      <c r="D1600" t="s">
        <v>154</v>
      </c>
      <c r="E1600" t="s">
        <v>39</v>
      </c>
      <c r="F1600">
        <v>122310.7</v>
      </c>
      <c r="G1600" s="1">
        <v>45889</v>
      </c>
      <c r="I1600" t="s">
        <v>40</v>
      </c>
      <c r="J1600">
        <v>1</v>
      </c>
      <c r="K1600">
        <v>10</v>
      </c>
      <c r="L1600" t="s">
        <v>561</v>
      </c>
      <c r="M1600" t="s">
        <v>21</v>
      </c>
      <c r="N1600" t="s">
        <v>22</v>
      </c>
      <c r="O1600">
        <f t="shared" si="144"/>
        <v>1</v>
      </c>
      <c r="P1600" t="str">
        <f t="shared" si="145"/>
        <v>Valid</v>
      </c>
      <c r="Q1600" t="str">
        <f>_xlfn.XLOOKUP(B1600,Customers!$A:$A,Customers!$C:$C,"Not Found")</f>
        <v>West</v>
      </c>
      <c r="R1600" t="str">
        <f t="shared" si="146"/>
        <v>North</v>
      </c>
      <c r="S1600" t="str">
        <f t="shared" si="147"/>
        <v>Vehicle Damage</v>
      </c>
      <c r="T1600" t="str">
        <f t="shared" si="148"/>
        <v>Within SLA</v>
      </c>
      <c r="U1600">
        <f t="shared" si="149"/>
        <v>0</v>
      </c>
    </row>
    <row r="1601" spans="1:21" x14ac:dyDescent="0.3">
      <c r="A1601" t="s">
        <v>3971</v>
      </c>
      <c r="B1601" t="s">
        <v>152</v>
      </c>
      <c r="C1601" t="s">
        <v>3972</v>
      </c>
      <c r="D1601" t="s">
        <v>102</v>
      </c>
      <c r="E1601" t="s">
        <v>74</v>
      </c>
      <c r="F1601">
        <v>1006090.86</v>
      </c>
      <c r="G1601" s="1">
        <v>45872</v>
      </c>
      <c r="H1601" s="1">
        <v>45907</v>
      </c>
      <c r="I1601" t="s">
        <v>19</v>
      </c>
      <c r="J1601">
        <v>35</v>
      </c>
      <c r="K1601">
        <v>20</v>
      </c>
      <c r="L1601" t="s">
        <v>54</v>
      </c>
      <c r="M1601" t="s">
        <v>29</v>
      </c>
      <c r="N1601" t="s">
        <v>42</v>
      </c>
      <c r="O1601">
        <f t="shared" si="144"/>
        <v>1</v>
      </c>
      <c r="P1601" t="str">
        <f t="shared" si="145"/>
        <v>Valid</v>
      </c>
      <c r="Q1601" t="str">
        <f>_xlfn.XLOOKUP(B1601,Customers!$A:$A,Customers!$C:$C,"Not Found")</f>
        <v>East</v>
      </c>
      <c r="R1601" t="str">
        <f t="shared" si="146"/>
        <v>East</v>
      </c>
      <c r="S1601" t="str">
        <f t="shared" si="147"/>
        <v>Maturity</v>
      </c>
      <c r="T1601" t="str">
        <f t="shared" si="148"/>
        <v>SLA Breach</v>
      </c>
      <c r="U1601">
        <f t="shared" si="149"/>
        <v>15</v>
      </c>
    </row>
    <row r="1602" spans="1:21" x14ac:dyDescent="0.3">
      <c r="A1602" t="s">
        <v>3973</v>
      </c>
      <c r="B1602" t="s">
        <v>2146</v>
      </c>
      <c r="C1602" t="s">
        <v>2147</v>
      </c>
      <c r="D1602" t="s">
        <v>216</v>
      </c>
      <c r="E1602" t="s">
        <v>27</v>
      </c>
      <c r="F1602">
        <v>137147.09</v>
      </c>
      <c r="G1602" s="1">
        <v>45769</v>
      </c>
      <c r="H1602" s="1">
        <v>45784</v>
      </c>
      <c r="I1602" t="s">
        <v>47</v>
      </c>
      <c r="J1602">
        <v>15</v>
      </c>
      <c r="K1602">
        <v>15</v>
      </c>
      <c r="L1602" t="s">
        <v>223</v>
      </c>
      <c r="M1602" t="s">
        <v>55</v>
      </c>
      <c r="N1602" t="s">
        <v>30</v>
      </c>
      <c r="O1602">
        <f t="shared" ref="O1602:O1665" si="150">COUNTIF($A:$A,A1602)</f>
        <v>1</v>
      </c>
      <c r="P1602" t="str">
        <f t="shared" ref="P1602:P1665" si="151">IF(F1602="","Missing Amount","Valid")</f>
        <v>Valid</v>
      </c>
      <c r="Q1602" t="str">
        <f>_xlfn.XLOOKUP(B1602,Customers!$A:$A,Customers!$C:$C,"Not Found")</f>
        <v>South</v>
      </c>
      <c r="R1602" t="str">
        <f t="shared" ref="R1602:R1665" si="152">IF(E1602="",Q1602,E1602)</f>
        <v>West</v>
      </c>
      <c r="S1602" t="str">
        <f t="shared" ref="S1602:S1665" si="153">IF(D1602="Hospitalisation","Hospitalization",IF(D1602="Medical Emerg.","Medical Emergency",IF(D1602="Property dmg","Property Damage",IF(D1602="Vehicle dmg","Vehicle Damage",D1602))))</f>
        <v>Outpatient</v>
      </c>
      <c r="T1602" t="str">
        <f t="shared" ref="T1602:T1665" si="154">IF(J1602&gt;K1602,"SLA Breach","Within SLA")</f>
        <v>Within SLA</v>
      </c>
      <c r="U1602">
        <f t="shared" ref="U1602:U1665" si="155">IF(J1602&gt;K1602,J1602-K1602,0)</f>
        <v>0</v>
      </c>
    </row>
    <row r="1603" spans="1:21" x14ac:dyDescent="0.3">
      <c r="A1603" t="s">
        <v>3974</v>
      </c>
      <c r="B1603" t="s">
        <v>3975</v>
      </c>
      <c r="C1603" t="s">
        <v>3976</v>
      </c>
      <c r="D1603" t="s">
        <v>69</v>
      </c>
      <c r="E1603" t="s">
        <v>39</v>
      </c>
      <c r="F1603">
        <v>100022.84</v>
      </c>
      <c r="G1603" s="1">
        <v>45805</v>
      </c>
      <c r="H1603" s="1">
        <v>45821</v>
      </c>
      <c r="I1603" t="s">
        <v>19</v>
      </c>
      <c r="J1603">
        <v>16</v>
      </c>
      <c r="K1603">
        <v>12</v>
      </c>
      <c r="L1603" t="s">
        <v>431</v>
      </c>
      <c r="M1603" t="s">
        <v>49</v>
      </c>
      <c r="N1603" t="s">
        <v>42</v>
      </c>
      <c r="O1603">
        <f t="shared" si="150"/>
        <v>1</v>
      </c>
      <c r="P1603" t="str">
        <f t="shared" si="151"/>
        <v>Valid</v>
      </c>
      <c r="Q1603" t="str">
        <f>_xlfn.XLOOKUP(B1603,Customers!$A:$A,Customers!$C:$C,"Not Found")</f>
        <v>West</v>
      </c>
      <c r="R1603" t="str">
        <f t="shared" si="152"/>
        <v>North</v>
      </c>
      <c r="S1603" t="str">
        <f t="shared" si="153"/>
        <v>Property Damage</v>
      </c>
      <c r="T1603" t="str">
        <f t="shared" si="154"/>
        <v>SLA Breach</v>
      </c>
      <c r="U1603">
        <f t="shared" si="155"/>
        <v>4</v>
      </c>
    </row>
    <row r="1604" spans="1:21" x14ac:dyDescent="0.3">
      <c r="A1604" t="s">
        <v>3977</v>
      </c>
      <c r="B1604" t="s">
        <v>1201</v>
      </c>
      <c r="C1604" t="s">
        <v>1202</v>
      </c>
      <c r="D1604" t="s">
        <v>69</v>
      </c>
      <c r="E1604" t="s">
        <v>27</v>
      </c>
      <c r="F1604">
        <v>20851.88</v>
      </c>
      <c r="G1604" s="1">
        <v>45681</v>
      </c>
      <c r="H1604" s="1">
        <v>45685</v>
      </c>
      <c r="I1604" t="s">
        <v>19</v>
      </c>
      <c r="J1604">
        <v>4</v>
      </c>
      <c r="K1604">
        <v>12</v>
      </c>
      <c r="L1604" t="s">
        <v>353</v>
      </c>
      <c r="M1604" t="s">
        <v>49</v>
      </c>
      <c r="N1604" t="s">
        <v>22</v>
      </c>
      <c r="O1604">
        <f t="shared" si="150"/>
        <v>1</v>
      </c>
      <c r="P1604" t="str">
        <f t="shared" si="151"/>
        <v>Valid</v>
      </c>
      <c r="Q1604" t="str">
        <f>_xlfn.XLOOKUP(B1604,Customers!$A:$A,Customers!$C:$C,"Not Found")</f>
        <v>Central</v>
      </c>
      <c r="R1604" t="str">
        <f t="shared" si="152"/>
        <v>West</v>
      </c>
      <c r="S1604" t="str">
        <f t="shared" si="153"/>
        <v>Property Damage</v>
      </c>
      <c r="T1604" t="str">
        <f t="shared" si="154"/>
        <v>Within SLA</v>
      </c>
      <c r="U1604">
        <f t="shared" si="155"/>
        <v>0</v>
      </c>
    </row>
    <row r="1605" spans="1:21" x14ac:dyDescent="0.3">
      <c r="A1605" t="s">
        <v>3978</v>
      </c>
      <c r="B1605" t="s">
        <v>2780</v>
      </c>
      <c r="C1605" t="s">
        <v>2781</v>
      </c>
      <c r="D1605" t="s">
        <v>92</v>
      </c>
      <c r="E1605" t="s">
        <v>18</v>
      </c>
      <c r="F1605">
        <v>35085.29</v>
      </c>
      <c r="G1605" s="1">
        <v>45911</v>
      </c>
      <c r="H1605" s="1">
        <v>45917</v>
      </c>
      <c r="I1605" t="s">
        <v>19</v>
      </c>
      <c r="J1605">
        <v>6</v>
      </c>
      <c r="K1605">
        <v>7</v>
      </c>
      <c r="L1605" t="s">
        <v>548</v>
      </c>
      <c r="M1605" t="s">
        <v>94</v>
      </c>
      <c r="N1605" t="s">
        <v>30</v>
      </c>
      <c r="O1605">
        <f t="shared" si="150"/>
        <v>1</v>
      </c>
      <c r="P1605" t="str">
        <f t="shared" si="151"/>
        <v>Valid</v>
      </c>
      <c r="Q1605" t="str">
        <f>_xlfn.XLOOKUP(B1605,Customers!$A:$A,Customers!$C:$C,"Not Found")</f>
        <v>Central</v>
      </c>
      <c r="R1605" t="str">
        <f t="shared" si="152"/>
        <v>South</v>
      </c>
      <c r="S1605" t="str">
        <f t="shared" si="153"/>
        <v>Baggage Loss</v>
      </c>
      <c r="T1605" t="str">
        <f t="shared" si="154"/>
        <v>Within SLA</v>
      </c>
      <c r="U1605">
        <f t="shared" si="155"/>
        <v>0</v>
      </c>
    </row>
    <row r="1606" spans="1:21" x14ac:dyDescent="0.3">
      <c r="A1606" t="s">
        <v>3979</v>
      </c>
      <c r="B1606" t="s">
        <v>2763</v>
      </c>
      <c r="C1606" t="s">
        <v>3980</v>
      </c>
      <c r="D1606" t="s">
        <v>154</v>
      </c>
      <c r="E1606" t="s">
        <v>173</v>
      </c>
      <c r="F1606">
        <v>200213</v>
      </c>
      <c r="G1606" s="1">
        <v>45806</v>
      </c>
      <c r="H1606" s="1">
        <v>45815</v>
      </c>
      <c r="I1606" t="s">
        <v>19</v>
      </c>
      <c r="J1606">
        <v>9</v>
      </c>
      <c r="K1606">
        <v>10</v>
      </c>
      <c r="L1606" t="s">
        <v>244</v>
      </c>
      <c r="M1606" t="s">
        <v>21</v>
      </c>
      <c r="N1606" t="s">
        <v>30</v>
      </c>
      <c r="O1606">
        <f t="shared" si="150"/>
        <v>1</v>
      </c>
      <c r="P1606" t="str">
        <f t="shared" si="151"/>
        <v>Valid</v>
      </c>
      <c r="Q1606" t="str">
        <f>_xlfn.XLOOKUP(B1606,Customers!$A:$A,Customers!$C:$C,"Not Found")</f>
        <v>West</v>
      </c>
      <c r="R1606" t="str">
        <f t="shared" si="152"/>
        <v>Central</v>
      </c>
      <c r="S1606" t="str">
        <f t="shared" si="153"/>
        <v>Vehicle Damage</v>
      </c>
      <c r="T1606" t="str">
        <f t="shared" si="154"/>
        <v>Within SLA</v>
      </c>
      <c r="U1606">
        <f t="shared" si="155"/>
        <v>0</v>
      </c>
    </row>
    <row r="1607" spans="1:21" x14ac:dyDescent="0.3">
      <c r="A1607" t="s">
        <v>3981</v>
      </c>
      <c r="B1607" t="s">
        <v>3525</v>
      </c>
      <c r="C1607" t="s">
        <v>3526</v>
      </c>
      <c r="D1607" t="s">
        <v>53</v>
      </c>
      <c r="E1607" t="s">
        <v>18</v>
      </c>
      <c r="F1607">
        <v>152043.25</v>
      </c>
      <c r="G1607" s="1">
        <v>45747</v>
      </c>
      <c r="I1607" t="s">
        <v>40</v>
      </c>
      <c r="J1607">
        <v>23</v>
      </c>
      <c r="K1607">
        <v>15</v>
      </c>
      <c r="L1607" t="s">
        <v>212</v>
      </c>
      <c r="M1607" t="s">
        <v>55</v>
      </c>
      <c r="N1607" t="s">
        <v>88</v>
      </c>
      <c r="O1607">
        <f t="shared" si="150"/>
        <v>1</v>
      </c>
      <c r="P1607" t="str">
        <f t="shared" si="151"/>
        <v>Valid</v>
      </c>
      <c r="Q1607" t="str">
        <f>_xlfn.XLOOKUP(B1607,Customers!$A:$A,Customers!$C:$C,"Not Found")</f>
        <v>West</v>
      </c>
      <c r="R1607" t="str">
        <f t="shared" si="152"/>
        <v>South</v>
      </c>
      <c r="S1607" t="str">
        <f t="shared" si="153"/>
        <v>Hospitalization</v>
      </c>
      <c r="T1607" t="str">
        <f t="shared" si="154"/>
        <v>SLA Breach</v>
      </c>
      <c r="U1607">
        <f t="shared" si="155"/>
        <v>8</v>
      </c>
    </row>
    <row r="1608" spans="1:21" x14ac:dyDescent="0.3">
      <c r="A1608" t="s">
        <v>3982</v>
      </c>
      <c r="B1608" t="s">
        <v>693</v>
      </c>
      <c r="C1608" t="s">
        <v>2983</v>
      </c>
      <c r="D1608" t="s">
        <v>59</v>
      </c>
      <c r="E1608" t="s">
        <v>173</v>
      </c>
      <c r="F1608">
        <v>61114.85</v>
      </c>
      <c r="G1608" s="1">
        <v>45836</v>
      </c>
      <c r="H1608" s="1">
        <v>45852</v>
      </c>
      <c r="I1608" t="s">
        <v>19</v>
      </c>
      <c r="J1608">
        <v>16</v>
      </c>
      <c r="K1608">
        <v>15</v>
      </c>
      <c r="L1608" t="s">
        <v>70</v>
      </c>
      <c r="M1608" t="s">
        <v>55</v>
      </c>
      <c r="N1608" t="s">
        <v>30</v>
      </c>
      <c r="O1608">
        <f t="shared" si="150"/>
        <v>1</v>
      </c>
      <c r="P1608" t="str">
        <f t="shared" si="151"/>
        <v>Valid</v>
      </c>
      <c r="Q1608" t="str">
        <f>_xlfn.XLOOKUP(B1608,Customers!$A:$A,Customers!$C:$C,"Not Found")</f>
        <v>West</v>
      </c>
      <c r="R1608" t="str">
        <f t="shared" si="152"/>
        <v>Central</v>
      </c>
      <c r="S1608" t="str">
        <f t="shared" si="153"/>
        <v>Critical Illness</v>
      </c>
      <c r="T1608" t="str">
        <f t="shared" si="154"/>
        <v>SLA Breach</v>
      </c>
      <c r="U1608">
        <f t="shared" si="155"/>
        <v>1</v>
      </c>
    </row>
    <row r="1609" spans="1:21" x14ac:dyDescent="0.3">
      <c r="A1609" t="s">
        <v>3983</v>
      </c>
      <c r="B1609" t="s">
        <v>3984</v>
      </c>
      <c r="C1609" t="s">
        <v>3985</v>
      </c>
      <c r="D1609" t="s">
        <v>59</v>
      </c>
      <c r="E1609" t="s">
        <v>74</v>
      </c>
      <c r="F1609">
        <v>88372.73</v>
      </c>
      <c r="G1609" s="1">
        <v>45662</v>
      </c>
      <c r="H1609" s="1">
        <v>45687</v>
      </c>
      <c r="I1609" t="s">
        <v>19</v>
      </c>
      <c r="J1609">
        <v>25</v>
      </c>
      <c r="K1609">
        <v>15</v>
      </c>
      <c r="L1609" t="s">
        <v>325</v>
      </c>
      <c r="M1609" t="s">
        <v>55</v>
      </c>
      <c r="N1609" t="s">
        <v>42</v>
      </c>
      <c r="O1609">
        <f t="shared" si="150"/>
        <v>1</v>
      </c>
      <c r="P1609" t="str">
        <f t="shared" si="151"/>
        <v>Valid</v>
      </c>
      <c r="Q1609" t="str">
        <f>_xlfn.XLOOKUP(B1609,Customers!$A:$A,Customers!$C:$C,"Not Found")</f>
        <v>North</v>
      </c>
      <c r="R1609" t="str">
        <f t="shared" si="152"/>
        <v>East</v>
      </c>
      <c r="S1609" t="str">
        <f t="shared" si="153"/>
        <v>Critical Illness</v>
      </c>
      <c r="T1609" t="str">
        <f t="shared" si="154"/>
        <v>SLA Breach</v>
      </c>
      <c r="U1609">
        <f t="shared" si="155"/>
        <v>10</v>
      </c>
    </row>
    <row r="1610" spans="1:21" x14ac:dyDescent="0.3">
      <c r="A1610" t="s">
        <v>3986</v>
      </c>
      <c r="B1610" t="s">
        <v>3987</v>
      </c>
      <c r="C1610" t="s">
        <v>3988</v>
      </c>
      <c r="D1610" t="s">
        <v>34</v>
      </c>
      <c r="E1610" t="s">
        <v>173</v>
      </c>
      <c r="F1610">
        <v>209032.21</v>
      </c>
      <c r="G1610" s="1">
        <v>45796</v>
      </c>
      <c r="H1610" s="1">
        <v>45816</v>
      </c>
      <c r="I1610" t="s">
        <v>19</v>
      </c>
      <c r="J1610">
        <v>20</v>
      </c>
      <c r="K1610">
        <v>20</v>
      </c>
      <c r="L1610" t="s">
        <v>244</v>
      </c>
      <c r="M1610" t="s">
        <v>29</v>
      </c>
      <c r="N1610" t="s">
        <v>30</v>
      </c>
      <c r="O1610">
        <f t="shared" si="150"/>
        <v>1</v>
      </c>
      <c r="P1610" t="str">
        <f t="shared" si="151"/>
        <v>Valid</v>
      </c>
      <c r="Q1610" t="str">
        <f>_xlfn.XLOOKUP(B1610,Customers!$A:$A,Customers!$C:$C,"Not Found")</f>
        <v>Central</v>
      </c>
      <c r="R1610" t="str">
        <f t="shared" si="152"/>
        <v>Central</v>
      </c>
      <c r="S1610" t="str">
        <f t="shared" si="153"/>
        <v>Death Benefit</v>
      </c>
      <c r="T1610" t="str">
        <f t="shared" si="154"/>
        <v>Within SLA</v>
      </c>
      <c r="U1610">
        <f t="shared" si="155"/>
        <v>0</v>
      </c>
    </row>
    <row r="1611" spans="1:21" x14ac:dyDescent="0.3">
      <c r="A1611" t="s">
        <v>3989</v>
      </c>
      <c r="B1611" t="s">
        <v>1210</v>
      </c>
      <c r="C1611" t="s">
        <v>3990</v>
      </c>
      <c r="D1611" t="s">
        <v>182</v>
      </c>
      <c r="E1611" t="s">
        <v>27</v>
      </c>
      <c r="F1611">
        <v>36595.480000000003</v>
      </c>
      <c r="G1611" s="1">
        <v>45963</v>
      </c>
      <c r="I1611" t="s">
        <v>40</v>
      </c>
      <c r="J1611">
        <v>18</v>
      </c>
      <c r="K1611">
        <v>7</v>
      </c>
      <c r="L1611" t="s">
        <v>787</v>
      </c>
      <c r="M1611" t="s">
        <v>94</v>
      </c>
      <c r="N1611" t="s">
        <v>42</v>
      </c>
      <c r="O1611">
        <f t="shared" si="150"/>
        <v>1</v>
      </c>
      <c r="P1611" t="str">
        <f t="shared" si="151"/>
        <v>Valid</v>
      </c>
      <c r="Q1611" t="str">
        <f>_xlfn.XLOOKUP(B1611,Customers!$A:$A,Customers!$C:$C,"Not Found")</f>
        <v>Central</v>
      </c>
      <c r="R1611" t="str">
        <f t="shared" si="152"/>
        <v>West</v>
      </c>
      <c r="S1611" t="str">
        <f t="shared" si="153"/>
        <v>Trip Cancellation</v>
      </c>
      <c r="T1611" t="str">
        <f t="shared" si="154"/>
        <v>SLA Breach</v>
      </c>
      <c r="U1611">
        <f t="shared" si="155"/>
        <v>11</v>
      </c>
    </row>
    <row r="1612" spans="1:21" x14ac:dyDescent="0.3">
      <c r="A1612" t="s">
        <v>3991</v>
      </c>
      <c r="B1612" t="s">
        <v>2689</v>
      </c>
      <c r="C1612" t="s">
        <v>3000</v>
      </c>
      <c r="D1612" t="s">
        <v>17</v>
      </c>
      <c r="E1612" t="s">
        <v>18</v>
      </c>
      <c r="F1612">
        <v>46647.85</v>
      </c>
      <c r="G1612" s="1">
        <v>45786</v>
      </c>
      <c r="H1612" s="1">
        <v>45798</v>
      </c>
      <c r="I1612" t="s">
        <v>19</v>
      </c>
      <c r="J1612">
        <v>12</v>
      </c>
      <c r="K1612">
        <v>10</v>
      </c>
      <c r="L1612" t="s">
        <v>28</v>
      </c>
      <c r="M1612" t="s">
        <v>21</v>
      </c>
      <c r="N1612" t="s">
        <v>30</v>
      </c>
      <c r="O1612">
        <f t="shared" si="150"/>
        <v>1</v>
      </c>
      <c r="P1612" t="str">
        <f t="shared" si="151"/>
        <v>Valid</v>
      </c>
      <c r="Q1612" t="str">
        <f>_xlfn.XLOOKUP(B1612,Customers!$A:$A,Customers!$C:$C,"Not Found")</f>
        <v>South</v>
      </c>
      <c r="R1612" t="str">
        <f t="shared" si="152"/>
        <v>South</v>
      </c>
      <c r="S1612" t="str">
        <f t="shared" si="153"/>
        <v>Accident</v>
      </c>
      <c r="T1612" t="str">
        <f t="shared" si="154"/>
        <v>SLA Breach</v>
      </c>
      <c r="U1612">
        <f t="shared" si="155"/>
        <v>2</v>
      </c>
    </row>
    <row r="1613" spans="1:21" x14ac:dyDescent="0.3">
      <c r="A1613" t="s">
        <v>3992</v>
      </c>
      <c r="B1613" t="s">
        <v>3993</v>
      </c>
      <c r="C1613" t="s">
        <v>3994</v>
      </c>
      <c r="D1613" t="s">
        <v>92</v>
      </c>
      <c r="E1613" t="s">
        <v>27</v>
      </c>
      <c r="F1613">
        <v>76461.45</v>
      </c>
      <c r="G1613" s="1">
        <v>45778</v>
      </c>
      <c r="H1613" s="1">
        <v>45780</v>
      </c>
      <c r="I1613" t="s">
        <v>19</v>
      </c>
      <c r="J1613">
        <v>2</v>
      </c>
      <c r="K1613">
        <v>7</v>
      </c>
      <c r="L1613" t="s">
        <v>178</v>
      </c>
      <c r="M1613" t="s">
        <v>94</v>
      </c>
      <c r="N1613" t="s">
        <v>30</v>
      </c>
      <c r="O1613">
        <f t="shared" si="150"/>
        <v>1</v>
      </c>
      <c r="P1613" t="str">
        <f t="shared" si="151"/>
        <v>Valid</v>
      </c>
      <c r="Q1613" t="str">
        <f>_xlfn.XLOOKUP(B1613,Customers!$A:$A,Customers!$C:$C,"Not Found")</f>
        <v>Central</v>
      </c>
      <c r="R1613" t="str">
        <f t="shared" si="152"/>
        <v>West</v>
      </c>
      <c r="S1613" t="str">
        <f t="shared" si="153"/>
        <v>Baggage Loss</v>
      </c>
      <c r="T1613" t="str">
        <f t="shared" si="154"/>
        <v>Within SLA</v>
      </c>
      <c r="U1613">
        <f t="shared" si="155"/>
        <v>0</v>
      </c>
    </row>
    <row r="1614" spans="1:21" x14ac:dyDescent="0.3">
      <c r="A1614" t="s">
        <v>3995</v>
      </c>
      <c r="B1614" t="s">
        <v>3996</v>
      </c>
      <c r="C1614" t="s">
        <v>3997</v>
      </c>
      <c r="D1614" t="s">
        <v>154</v>
      </c>
      <c r="E1614" t="s">
        <v>74</v>
      </c>
      <c r="F1614">
        <v>70287.960000000006</v>
      </c>
      <c r="G1614" s="1">
        <v>45808</v>
      </c>
      <c r="H1614" s="1">
        <v>45812</v>
      </c>
      <c r="I1614" t="s">
        <v>19</v>
      </c>
      <c r="J1614">
        <v>4</v>
      </c>
      <c r="K1614">
        <v>10</v>
      </c>
      <c r="L1614" t="s">
        <v>60</v>
      </c>
      <c r="M1614" t="s">
        <v>21</v>
      </c>
      <c r="N1614" t="s">
        <v>22</v>
      </c>
      <c r="O1614">
        <f t="shared" si="150"/>
        <v>1</v>
      </c>
      <c r="P1614" t="str">
        <f t="shared" si="151"/>
        <v>Valid</v>
      </c>
      <c r="Q1614" t="str">
        <f>_xlfn.XLOOKUP(B1614,Customers!$A:$A,Customers!$C:$C,"Not Found")</f>
        <v>Central</v>
      </c>
      <c r="R1614" t="str">
        <f t="shared" si="152"/>
        <v>East</v>
      </c>
      <c r="S1614" t="str">
        <f t="shared" si="153"/>
        <v>Vehicle Damage</v>
      </c>
      <c r="T1614" t="str">
        <f t="shared" si="154"/>
        <v>Within SLA</v>
      </c>
      <c r="U1614">
        <f t="shared" si="155"/>
        <v>0</v>
      </c>
    </row>
    <row r="1615" spans="1:21" x14ac:dyDescent="0.3">
      <c r="A1615" t="s">
        <v>3998</v>
      </c>
      <c r="B1615" t="s">
        <v>3118</v>
      </c>
      <c r="C1615" t="s">
        <v>3119</v>
      </c>
      <c r="D1615" t="s">
        <v>59</v>
      </c>
      <c r="E1615" t="s">
        <v>18</v>
      </c>
      <c r="F1615">
        <v>100493.48</v>
      </c>
      <c r="G1615" s="1">
        <v>45742</v>
      </c>
      <c r="H1615" s="1">
        <v>45755</v>
      </c>
      <c r="I1615" t="s">
        <v>19</v>
      </c>
      <c r="J1615">
        <v>13</v>
      </c>
      <c r="K1615">
        <v>15</v>
      </c>
      <c r="L1615" t="s">
        <v>388</v>
      </c>
      <c r="M1615" t="s">
        <v>55</v>
      </c>
      <c r="N1615" t="s">
        <v>30</v>
      </c>
      <c r="O1615">
        <f t="shared" si="150"/>
        <v>1</v>
      </c>
      <c r="P1615" t="str">
        <f t="shared" si="151"/>
        <v>Valid</v>
      </c>
      <c r="Q1615" t="str">
        <f>_xlfn.XLOOKUP(B1615,Customers!$A:$A,Customers!$C:$C,"Not Found")</f>
        <v>South</v>
      </c>
      <c r="R1615" t="str">
        <f t="shared" si="152"/>
        <v>South</v>
      </c>
      <c r="S1615" t="str">
        <f t="shared" si="153"/>
        <v>Critical Illness</v>
      </c>
      <c r="T1615" t="str">
        <f t="shared" si="154"/>
        <v>Within SLA</v>
      </c>
      <c r="U1615">
        <f t="shared" si="155"/>
        <v>0</v>
      </c>
    </row>
    <row r="1616" spans="1:21" x14ac:dyDescent="0.3">
      <c r="A1616" t="s">
        <v>3999</v>
      </c>
      <c r="B1616" t="s">
        <v>2680</v>
      </c>
      <c r="C1616" t="s">
        <v>2681</v>
      </c>
      <c r="D1616" t="s">
        <v>182</v>
      </c>
      <c r="E1616" t="s">
        <v>74</v>
      </c>
      <c r="F1616">
        <v>17511.13</v>
      </c>
      <c r="G1616" s="1">
        <v>45731</v>
      </c>
      <c r="H1616" s="1">
        <v>45738</v>
      </c>
      <c r="I1616" t="s">
        <v>19</v>
      </c>
      <c r="J1616">
        <v>7</v>
      </c>
      <c r="K1616">
        <v>7</v>
      </c>
      <c r="L1616" t="s">
        <v>296</v>
      </c>
      <c r="M1616" t="s">
        <v>94</v>
      </c>
      <c r="N1616" t="s">
        <v>30</v>
      </c>
      <c r="O1616">
        <f t="shared" si="150"/>
        <v>1</v>
      </c>
      <c r="P1616" t="str">
        <f t="shared" si="151"/>
        <v>Valid</v>
      </c>
      <c r="Q1616" t="str">
        <f>_xlfn.XLOOKUP(B1616,Customers!$A:$A,Customers!$C:$C,"Not Found")</f>
        <v>North</v>
      </c>
      <c r="R1616" t="str">
        <f t="shared" si="152"/>
        <v>East</v>
      </c>
      <c r="S1616" t="str">
        <f t="shared" si="153"/>
        <v>Trip Cancellation</v>
      </c>
      <c r="T1616" t="str">
        <f t="shared" si="154"/>
        <v>Within SLA</v>
      </c>
      <c r="U1616">
        <f t="shared" si="155"/>
        <v>0</v>
      </c>
    </row>
    <row r="1617" spans="1:21" x14ac:dyDescent="0.3">
      <c r="A1617" t="s">
        <v>4000</v>
      </c>
      <c r="B1617" t="s">
        <v>984</v>
      </c>
      <c r="C1617" t="s">
        <v>985</v>
      </c>
      <c r="D1617" t="s">
        <v>59</v>
      </c>
      <c r="E1617" t="s">
        <v>173</v>
      </c>
      <c r="F1617">
        <v>64788.76</v>
      </c>
      <c r="G1617" s="1">
        <v>45817</v>
      </c>
      <c r="I1617" t="s">
        <v>64</v>
      </c>
      <c r="J1617">
        <v>18</v>
      </c>
      <c r="K1617">
        <v>15</v>
      </c>
      <c r="L1617" t="s">
        <v>325</v>
      </c>
      <c r="M1617" t="s">
        <v>55</v>
      </c>
      <c r="N1617" t="s">
        <v>42</v>
      </c>
      <c r="O1617">
        <f t="shared" si="150"/>
        <v>1</v>
      </c>
      <c r="P1617" t="str">
        <f t="shared" si="151"/>
        <v>Valid</v>
      </c>
      <c r="Q1617" t="str">
        <f>_xlfn.XLOOKUP(B1617,Customers!$A:$A,Customers!$C:$C,"Not Found")</f>
        <v>West</v>
      </c>
      <c r="R1617" t="str">
        <f t="shared" si="152"/>
        <v>Central</v>
      </c>
      <c r="S1617" t="str">
        <f t="shared" si="153"/>
        <v>Critical Illness</v>
      </c>
      <c r="T1617" t="str">
        <f t="shared" si="154"/>
        <v>SLA Breach</v>
      </c>
      <c r="U1617">
        <f t="shared" si="155"/>
        <v>3</v>
      </c>
    </row>
    <row r="1618" spans="1:21" x14ac:dyDescent="0.3">
      <c r="A1618" t="s">
        <v>4001</v>
      </c>
      <c r="B1618" t="s">
        <v>1830</v>
      </c>
      <c r="C1618" t="s">
        <v>1831</v>
      </c>
      <c r="D1618" t="s">
        <v>46</v>
      </c>
      <c r="E1618" t="s">
        <v>27</v>
      </c>
      <c r="F1618">
        <v>51902.54</v>
      </c>
      <c r="G1618" s="1">
        <v>45879</v>
      </c>
      <c r="H1618" s="1">
        <v>45889</v>
      </c>
      <c r="I1618" t="s">
        <v>19</v>
      </c>
      <c r="J1618">
        <v>10</v>
      </c>
      <c r="K1618">
        <v>12</v>
      </c>
      <c r="L1618" t="s">
        <v>65</v>
      </c>
      <c r="M1618" t="s">
        <v>49</v>
      </c>
      <c r="N1618" t="s">
        <v>30</v>
      </c>
      <c r="O1618">
        <f t="shared" si="150"/>
        <v>1</v>
      </c>
      <c r="P1618" t="str">
        <f t="shared" si="151"/>
        <v>Valid</v>
      </c>
      <c r="Q1618" t="str">
        <f>_xlfn.XLOOKUP(B1618,Customers!$A:$A,Customers!$C:$C,"Not Found")</f>
        <v>East</v>
      </c>
      <c r="R1618" t="str">
        <f t="shared" si="152"/>
        <v>West</v>
      </c>
      <c r="S1618" t="str">
        <f t="shared" si="153"/>
        <v>Theft</v>
      </c>
      <c r="T1618" t="str">
        <f t="shared" si="154"/>
        <v>Within SLA</v>
      </c>
      <c r="U1618">
        <f t="shared" si="155"/>
        <v>0</v>
      </c>
    </row>
    <row r="1619" spans="1:21" x14ac:dyDescent="0.3">
      <c r="A1619" t="s">
        <v>4002</v>
      </c>
      <c r="B1619" t="s">
        <v>4003</v>
      </c>
      <c r="C1619" t="s">
        <v>4004</v>
      </c>
      <c r="D1619" t="s">
        <v>26</v>
      </c>
      <c r="E1619" t="s">
        <v>39</v>
      </c>
      <c r="F1619">
        <v>753646.66</v>
      </c>
      <c r="G1619" s="1">
        <v>45741</v>
      </c>
      <c r="I1619" t="s">
        <v>40</v>
      </c>
      <c r="J1619">
        <v>22</v>
      </c>
      <c r="K1619">
        <v>20</v>
      </c>
      <c r="L1619" t="s">
        <v>54</v>
      </c>
      <c r="M1619" t="s">
        <v>29</v>
      </c>
      <c r="N1619" t="s">
        <v>30</v>
      </c>
      <c r="O1619">
        <f t="shared" si="150"/>
        <v>1</v>
      </c>
      <c r="P1619" t="str">
        <f t="shared" si="151"/>
        <v>Valid</v>
      </c>
      <c r="Q1619" t="str">
        <f>_xlfn.XLOOKUP(B1619,Customers!$A:$A,Customers!$C:$C,"Not Found")</f>
        <v>South</v>
      </c>
      <c r="R1619" t="str">
        <f t="shared" si="152"/>
        <v>North</v>
      </c>
      <c r="S1619" t="str">
        <f t="shared" si="153"/>
        <v>Disability</v>
      </c>
      <c r="T1619" t="str">
        <f t="shared" si="154"/>
        <v>SLA Breach</v>
      </c>
      <c r="U1619">
        <f t="shared" si="155"/>
        <v>2</v>
      </c>
    </row>
    <row r="1620" spans="1:21" x14ac:dyDescent="0.3">
      <c r="A1620" t="s">
        <v>4005</v>
      </c>
      <c r="B1620" t="s">
        <v>4006</v>
      </c>
      <c r="C1620" t="s">
        <v>4007</v>
      </c>
      <c r="D1620" t="s">
        <v>116</v>
      </c>
      <c r="E1620" t="s">
        <v>27</v>
      </c>
      <c r="F1620">
        <v>21489.41</v>
      </c>
      <c r="G1620" s="1">
        <v>45728</v>
      </c>
      <c r="H1620" s="1">
        <v>45743</v>
      </c>
      <c r="I1620" t="s">
        <v>19</v>
      </c>
      <c r="J1620">
        <v>15</v>
      </c>
      <c r="K1620">
        <v>7</v>
      </c>
      <c r="L1620" t="s">
        <v>60</v>
      </c>
      <c r="M1620" t="s">
        <v>94</v>
      </c>
      <c r="N1620" t="s">
        <v>42</v>
      </c>
      <c r="O1620">
        <f t="shared" si="150"/>
        <v>1</v>
      </c>
      <c r="P1620" t="str">
        <f t="shared" si="151"/>
        <v>Valid</v>
      </c>
      <c r="Q1620" t="str">
        <f>_xlfn.XLOOKUP(B1620,Customers!$A:$A,Customers!$C:$C,"Not Found")</f>
        <v>North</v>
      </c>
      <c r="R1620" t="str">
        <f t="shared" si="152"/>
        <v>West</v>
      </c>
      <c r="S1620" t="str">
        <f t="shared" si="153"/>
        <v>Medical Emergency</v>
      </c>
      <c r="T1620" t="str">
        <f t="shared" si="154"/>
        <v>SLA Breach</v>
      </c>
      <c r="U1620">
        <f t="shared" si="155"/>
        <v>8</v>
      </c>
    </row>
    <row r="1621" spans="1:21" x14ac:dyDescent="0.3">
      <c r="A1621" t="s">
        <v>4008</v>
      </c>
      <c r="B1621" t="s">
        <v>827</v>
      </c>
      <c r="C1621" t="s">
        <v>4009</v>
      </c>
      <c r="D1621" t="s">
        <v>46</v>
      </c>
      <c r="E1621" t="s">
        <v>18</v>
      </c>
      <c r="F1621">
        <v>122032.71</v>
      </c>
      <c r="G1621" s="1">
        <v>45902</v>
      </c>
      <c r="H1621" s="1">
        <v>45908</v>
      </c>
      <c r="I1621" t="s">
        <v>19</v>
      </c>
      <c r="J1621">
        <v>6</v>
      </c>
      <c r="K1621">
        <v>12</v>
      </c>
      <c r="L1621" t="s">
        <v>183</v>
      </c>
      <c r="M1621" t="s">
        <v>49</v>
      </c>
      <c r="N1621" t="s">
        <v>22</v>
      </c>
      <c r="O1621">
        <f t="shared" si="150"/>
        <v>1</v>
      </c>
      <c r="P1621" t="str">
        <f t="shared" si="151"/>
        <v>Valid</v>
      </c>
      <c r="Q1621" t="str">
        <f>_xlfn.XLOOKUP(B1621,Customers!$A:$A,Customers!$C:$C,"Not Found")</f>
        <v>South</v>
      </c>
      <c r="R1621" t="str">
        <f t="shared" si="152"/>
        <v>South</v>
      </c>
      <c r="S1621" t="str">
        <f t="shared" si="153"/>
        <v>Theft</v>
      </c>
      <c r="T1621" t="str">
        <f t="shared" si="154"/>
        <v>Within SLA</v>
      </c>
      <c r="U1621">
        <f t="shared" si="155"/>
        <v>0</v>
      </c>
    </row>
    <row r="1622" spans="1:21" x14ac:dyDescent="0.3">
      <c r="A1622" t="s">
        <v>4010</v>
      </c>
      <c r="B1622" t="s">
        <v>3336</v>
      </c>
      <c r="C1622" t="s">
        <v>3337</v>
      </c>
      <c r="D1622" t="s">
        <v>92</v>
      </c>
      <c r="E1622" t="s">
        <v>39</v>
      </c>
      <c r="F1622">
        <v>10961.26</v>
      </c>
      <c r="G1622" s="1">
        <v>45825</v>
      </c>
      <c r="H1622" s="1">
        <v>45826</v>
      </c>
      <c r="I1622" t="s">
        <v>19</v>
      </c>
      <c r="J1622">
        <v>1</v>
      </c>
      <c r="K1622">
        <v>7</v>
      </c>
      <c r="L1622" t="s">
        <v>174</v>
      </c>
      <c r="M1622" t="s">
        <v>94</v>
      </c>
      <c r="N1622" t="s">
        <v>30</v>
      </c>
      <c r="O1622">
        <f t="shared" si="150"/>
        <v>1</v>
      </c>
      <c r="P1622" t="str">
        <f t="shared" si="151"/>
        <v>Valid</v>
      </c>
      <c r="Q1622" t="str">
        <f>_xlfn.XLOOKUP(B1622,Customers!$A:$A,Customers!$C:$C,"Not Found")</f>
        <v>East</v>
      </c>
      <c r="R1622" t="str">
        <f t="shared" si="152"/>
        <v>North</v>
      </c>
      <c r="S1622" t="str">
        <f t="shared" si="153"/>
        <v>Baggage Loss</v>
      </c>
      <c r="T1622" t="str">
        <f t="shared" si="154"/>
        <v>Within SLA</v>
      </c>
      <c r="U1622">
        <f t="shared" si="155"/>
        <v>0</v>
      </c>
    </row>
    <row r="1623" spans="1:21" x14ac:dyDescent="0.3">
      <c r="A1623" t="s">
        <v>4011</v>
      </c>
      <c r="B1623" t="s">
        <v>4012</v>
      </c>
      <c r="C1623" t="s">
        <v>4013</v>
      </c>
      <c r="D1623" t="s">
        <v>34</v>
      </c>
      <c r="E1623" t="s">
        <v>39</v>
      </c>
      <c r="F1623">
        <v>134698.19</v>
      </c>
      <c r="G1623" s="1">
        <v>45760</v>
      </c>
      <c r="H1623" s="1">
        <v>45777</v>
      </c>
      <c r="I1623" t="s">
        <v>19</v>
      </c>
      <c r="J1623">
        <v>17</v>
      </c>
      <c r="K1623">
        <v>20</v>
      </c>
      <c r="L1623" t="s">
        <v>541</v>
      </c>
      <c r="M1623" t="s">
        <v>29</v>
      </c>
      <c r="N1623" t="s">
        <v>22</v>
      </c>
      <c r="O1623">
        <f t="shared" si="150"/>
        <v>1</v>
      </c>
      <c r="P1623" t="str">
        <f t="shared" si="151"/>
        <v>Valid</v>
      </c>
      <c r="Q1623" t="str">
        <f>_xlfn.XLOOKUP(B1623,Customers!$A:$A,Customers!$C:$C,"Not Found")</f>
        <v>West</v>
      </c>
      <c r="R1623" t="str">
        <f t="shared" si="152"/>
        <v>North</v>
      </c>
      <c r="S1623" t="str">
        <f t="shared" si="153"/>
        <v>Death Benefit</v>
      </c>
      <c r="T1623" t="str">
        <f t="shared" si="154"/>
        <v>Within SLA</v>
      </c>
      <c r="U1623">
        <f t="shared" si="155"/>
        <v>0</v>
      </c>
    </row>
    <row r="1624" spans="1:21" x14ac:dyDescent="0.3">
      <c r="A1624" t="s">
        <v>4014</v>
      </c>
      <c r="B1624" t="s">
        <v>161</v>
      </c>
      <c r="C1624" t="s">
        <v>4015</v>
      </c>
      <c r="D1624" t="s">
        <v>216</v>
      </c>
      <c r="E1624" t="s">
        <v>39</v>
      </c>
      <c r="F1624">
        <v>72235.05</v>
      </c>
      <c r="G1624" s="1">
        <v>45940</v>
      </c>
      <c r="H1624" s="1">
        <v>45956</v>
      </c>
      <c r="I1624" t="s">
        <v>19</v>
      </c>
      <c r="J1624">
        <v>16</v>
      </c>
      <c r="K1624">
        <v>15</v>
      </c>
      <c r="L1624" t="s">
        <v>140</v>
      </c>
      <c r="M1624" t="s">
        <v>55</v>
      </c>
      <c r="N1624" t="s">
        <v>42</v>
      </c>
      <c r="O1624">
        <f t="shared" si="150"/>
        <v>1</v>
      </c>
      <c r="P1624" t="str">
        <f t="shared" si="151"/>
        <v>Valid</v>
      </c>
      <c r="Q1624" t="str">
        <f>_xlfn.XLOOKUP(B1624,Customers!$A:$A,Customers!$C:$C,"Not Found")</f>
        <v>South</v>
      </c>
      <c r="R1624" t="str">
        <f t="shared" si="152"/>
        <v>North</v>
      </c>
      <c r="S1624" t="str">
        <f t="shared" si="153"/>
        <v>Outpatient</v>
      </c>
      <c r="T1624" t="str">
        <f t="shared" si="154"/>
        <v>SLA Breach</v>
      </c>
      <c r="U1624">
        <f t="shared" si="155"/>
        <v>1</v>
      </c>
    </row>
    <row r="1625" spans="1:21" x14ac:dyDescent="0.3">
      <c r="A1625" t="s">
        <v>4016</v>
      </c>
      <c r="B1625" t="s">
        <v>676</v>
      </c>
      <c r="C1625" t="s">
        <v>4017</v>
      </c>
      <c r="D1625" t="s">
        <v>46</v>
      </c>
      <c r="E1625" t="s">
        <v>27</v>
      </c>
      <c r="F1625">
        <v>53091.72</v>
      </c>
      <c r="G1625" s="1">
        <v>45989</v>
      </c>
      <c r="H1625" s="1">
        <v>45998</v>
      </c>
      <c r="I1625" t="s">
        <v>19</v>
      </c>
      <c r="J1625">
        <v>9</v>
      </c>
      <c r="K1625">
        <v>10</v>
      </c>
      <c r="L1625" t="s">
        <v>331</v>
      </c>
      <c r="M1625" t="s">
        <v>21</v>
      </c>
      <c r="N1625" t="s">
        <v>30</v>
      </c>
      <c r="O1625">
        <f t="shared" si="150"/>
        <v>1</v>
      </c>
      <c r="P1625" t="str">
        <f t="shared" si="151"/>
        <v>Valid</v>
      </c>
      <c r="Q1625" t="str">
        <f>_xlfn.XLOOKUP(B1625,Customers!$A:$A,Customers!$C:$C,"Not Found")</f>
        <v>West</v>
      </c>
      <c r="R1625" t="str">
        <f t="shared" si="152"/>
        <v>West</v>
      </c>
      <c r="S1625" t="str">
        <f t="shared" si="153"/>
        <v>Theft</v>
      </c>
      <c r="T1625" t="str">
        <f t="shared" si="154"/>
        <v>Within SLA</v>
      </c>
      <c r="U1625">
        <f t="shared" si="155"/>
        <v>0</v>
      </c>
    </row>
    <row r="1626" spans="1:21" x14ac:dyDescent="0.3">
      <c r="A1626" t="s">
        <v>4018</v>
      </c>
      <c r="B1626" t="s">
        <v>4019</v>
      </c>
      <c r="C1626" t="s">
        <v>4020</v>
      </c>
      <c r="D1626" t="s">
        <v>46</v>
      </c>
      <c r="E1626" t="s">
        <v>18</v>
      </c>
      <c r="F1626">
        <v>76208.009999999995</v>
      </c>
      <c r="G1626" s="1">
        <v>45941</v>
      </c>
      <c r="H1626" s="1">
        <v>45956</v>
      </c>
      <c r="I1626" t="s">
        <v>19</v>
      </c>
      <c r="J1626">
        <v>15</v>
      </c>
      <c r="K1626">
        <v>10</v>
      </c>
      <c r="L1626" t="s">
        <v>282</v>
      </c>
      <c r="M1626" t="s">
        <v>21</v>
      </c>
      <c r="N1626" t="s">
        <v>42</v>
      </c>
      <c r="O1626">
        <f t="shared" si="150"/>
        <v>1</v>
      </c>
      <c r="P1626" t="str">
        <f t="shared" si="151"/>
        <v>Valid</v>
      </c>
      <c r="Q1626" t="str">
        <f>_xlfn.XLOOKUP(B1626,Customers!$A:$A,Customers!$C:$C,"Not Found")</f>
        <v>North</v>
      </c>
      <c r="R1626" t="str">
        <f t="shared" si="152"/>
        <v>South</v>
      </c>
      <c r="S1626" t="str">
        <f t="shared" si="153"/>
        <v>Theft</v>
      </c>
      <c r="T1626" t="str">
        <f t="shared" si="154"/>
        <v>SLA Breach</v>
      </c>
      <c r="U1626">
        <f t="shared" si="155"/>
        <v>5</v>
      </c>
    </row>
    <row r="1627" spans="1:21" x14ac:dyDescent="0.3">
      <c r="A1627" t="s">
        <v>4021</v>
      </c>
      <c r="B1627" t="s">
        <v>4022</v>
      </c>
      <c r="C1627" t="s">
        <v>4023</v>
      </c>
      <c r="D1627" t="s">
        <v>216</v>
      </c>
      <c r="E1627" t="s">
        <v>39</v>
      </c>
      <c r="F1627">
        <v>314151.36</v>
      </c>
      <c r="G1627" s="1">
        <v>45750</v>
      </c>
      <c r="H1627" s="1">
        <v>45774</v>
      </c>
      <c r="I1627" t="s">
        <v>19</v>
      </c>
      <c r="J1627">
        <v>24</v>
      </c>
      <c r="K1627">
        <v>15</v>
      </c>
      <c r="L1627" t="s">
        <v>590</v>
      </c>
      <c r="M1627" t="s">
        <v>55</v>
      </c>
      <c r="N1627" t="s">
        <v>30</v>
      </c>
      <c r="O1627">
        <f t="shared" si="150"/>
        <v>1</v>
      </c>
      <c r="P1627" t="str">
        <f t="shared" si="151"/>
        <v>Valid</v>
      </c>
      <c r="Q1627" t="str">
        <f>_xlfn.XLOOKUP(B1627,Customers!$A:$A,Customers!$C:$C,"Not Found")</f>
        <v>North</v>
      </c>
      <c r="R1627" t="str">
        <f t="shared" si="152"/>
        <v>North</v>
      </c>
      <c r="S1627" t="str">
        <f t="shared" si="153"/>
        <v>Outpatient</v>
      </c>
      <c r="T1627" t="str">
        <f t="shared" si="154"/>
        <v>SLA Breach</v>
      </c>
      <c r="U1627">
        <f t="shared" si="155"/>
        <v>9</v>
      </c>
    </row>
    <row r="1628" spans="1:21" x14ac:dyDescent="0.3">
      <c r="A1628" t="s">
        <v>4024</v>
      </c>
      <c r="B1628" t="s">
        <v>873</v>
      </c>
      <c r="C1628" t="s">
        <v>874</v>
      </c>
      <c r="D1628" t="s">
        <v>46</v>
      </c>
      <c r="E1628" t="s">
        <v>18</v>
      </c>
      <c r="F1628">
        <v>29643.82</v>
      </c>
      <c r="G1628" s="1">
        <v>45983</v>
      </c>
      <c r="H1628" s="1">
        <v>46014</v>
      </c>
      <c r="I1628" t="s">
        <v>19</v>
      </c>
      <c r="J1628">
        <v>31</v>
      </c>
      <c r="K1628">
        <v>12</v>
      </c>
      <c r="L1628" t="s">
        <v>431</v>
      </c>
      <c r="M1628" t="s">
        <v>49</v>
      </c>
      <c r="N1628" t="s">
        <v>88</v>
      </c>
      <c r="O1628">
        <f t="shared" si="150"/>
        <v>1</v>
      </c>
      <c r="P1628" t="str">
        <f t="shared" si="151"/>
        <v>Valid</v>
      </c>
      <c r="Q1628" t="str">
        <f>_xlfn.XLOOKUP(B1628,Customers!$A:$A,Customers!$C:$C,"Not Found")</f>
        <v>North</v>
      </c>
      <c r="R1628" t="str">
        <f t="shared" si="152"/>
        <v>South</v>
      </c>
      <c r="S1628" t="str">
        <f t="shared" si="153"/>
        <v>Theft</v>
      </c>
      <c r="T1628" t="str">
        <f t="shared" si="154"/>
        <v>SLA Breach</v>
      </c>
      <c r="U1628">
        <f t="shared" si="155"/>
        <v>19</v>
      </c>
    </row>
    <row r="1629" spans="1:21" x14ac:dyDescent="0.3">
      <c r="A1629" t="s">
        <v>4025</v>
      </c>
      <c r="B1629" t="s">
        <v>3750</v>
      </c>
      <c r="C1629" t="s">
        <v>3751</v>
      </c>
      <c r="D1629" t="s">
        <v>154</v>
      </c>
      <c r="E1629" t="s">
        <v>173</v>
      </c>
      <c r="F1629">
        <v>122778.7</v>
      </c>
      <c r="G1629" s="1">
        <v>45778</v>
      </c>
      <c r="I1629" t="s">
        <v>64</v>
      </c>
      <c r="J1629">
        <v>16</v>
      </c>
      <c r="K1629">
        <v>10</v>
      </c>
      <c r="L1629" t="s">
        <v>610</v>
      </c>
      <c r="M1629" t="s">
        <v>21</v>
      </c>
      <c r="N1629" t="s">
        <v>42</v>
      </c>
      <c r="O1629">
        <f t="shared" si="150"/>
        <v>1</v>
      </c>
      <c r="P1629" t="str">
        <f t="shared" si="151"/>
        <v>Valid</v>
      </c>
      <c r="Q1629" t="str">
        <f>_xlfn.XLOOKUP(B1629,Customers!$A:$A,Customers!$C:$C,"Not Found")</f>
        <v>South</v>
      </c>
      <c r="R1629" t="str">
        <f t="shared" si="152"/>
        <v>Central</v>
      </c>
      <c r="S1629" t="str">
        <f t="shared" si="153"/>
        <v>Vehicle Damage</v>
      </c>
      <c r="T1629" t="str">
        <f t="shared" si="154"/>
        <v>SLA Breach</v>
      </c>
      <c r="U1629">
        <f t="shared" si="155"/>
        <v>6</v>
      </c>
    </row>
    <row r="1630" spans="1:21" x14ac:dyDescent="0.3">
      <c r="A1630" t="s">
        <v>4026</v>
      </c>
      <c r="B1630" t="s">
        <v>4027</v>
      </c>
      <c r="C1630" t="s">
        <v>4028</v>
      </c>
      <c r="D1630" t="s">
        <v>102</v>
      </c>
      <c r="E1630" t="s">
        <v>27</v>
      </c>
      <c r="F1630">
        <v>414723.26</v>
      </c>
      <c r="G1630" s="1">
        <v>45684</v>
      </c>
      <c r="H1630" s="1">
        <v>45697</v>
      </c>
      <c r="I1630" t="s">
        <v>19</v>
      </c>
      <c r="J1630">
        <v>13</v>
      </c>
      <c r="K1630">
        <v>20</v>
      </c>
      <c r="L1630" t="s">
        <v>411</v>
      </c>
      <c r="M1630" t="s">
        <v>29</v>
      </c>
      <c r="N1630" t="s">
        <v>30</v>
      </c>
      <c r="O1630">
        <f t="shared" si="150"/>
        <v>1</v>
      </c>
      <c r="P1630" t="str">
        <f t="shared" si="151"/>
        <v>Valid</v>
      </c>
      <c r="Q1630" t="str">
        <f>_xlfn.XLOOKUP(B1630,Customers!$A:$A,Customers!$C:$C,"Not Found")</f>
        <v>North</v>
      </c>
      <c r="R1630" t="str">
        <f t="shared" si="152"/>
        <v>West</v>
      </c>
      <c r="S1630" t="str">
        <f t="shared" si="153"/>
        <v>Maturity</v>
      </c>
      <c r="T1630" t="str">
        <f t="shared" si="154"/>
        <v>Within SLA</v>
      </c>
      <c r="U1630">
        <f t="shared" si="155"/>
        <v>0</v>
      </c>
    </row>
    <row r="1631" spans="1:21" x14ac:dyDescent="0.3">
      <c r="A1631" t="s">
        <v>4029</v>
      </c>
      <c r="B1631" t="s">
        <v>1171</v>
      </c>
      <c r="C1631" t="s">
        <v>1172</v>
      </c>
      <c r="D1631" t="s">
        <v>26</v>
      </c>
      <c r="E1631" t="s">
        <v>74</v>
      </c>
      <c r="F1631">
        <v>200739.34</v>
      </c>
      <c r="G1631" s="1">
        <v>45837</v>
      </c>
      <c r="H1631" s="1">
        <v>45859</v>
      </c>
      <c r="I1631" t="s">
        <v>19</v>
      </c>
      <c r="J1631">
        <v>22</v>
      </c>
      <c r="K1631">
        <v>20</v>
      </c>
      <c r="L1631" t="s">
        <v>20</v>
      </c>
      <c r="M1631" t="s">
        <v>29</v>
      </c>
      <c r="N1631" t="s">
        <v>30</v>
      </c>
      <c r="O1631">
        <f t="shared" si="150"/>
        <v>1</v>
      </c>
      <c r="P1631" t="str">
        <f t="shared" si="151"/>
        <v>Valid</v>
      </c>
      <c r="Q1631" t="str">
        <f>_xlfn.XLOOKUP(B1631,Customers!$A:$A,Customers!$C:$C,"Not Found")</f>
        <v>West</v>
      </c>
      <c r="R1631" t="str">
        <f t="shared" si="152"/>
        <v>East</v>
      </c>
      <c r="S1631" t="str">
        <f t="shared" si="153"/>
        <v>Disability</v>
      </c>
      <c r="T1631" t="str">
        <f t="shared" si="154"/>
        <v>SLA Breach</v>
      </c>
      <c r="U1631">
        <f t="shared" si="155"/>
        <v>2</v>
      </c>
    </row>
    <row r="1632" spans="1:21" x14ac:dyDescent="0.3">
      <c r="A1632" t="s">
        <v>4030</v>
      </c>
      <c r="B1632" t="s">
        <v>185</v>
      </c>
      <c r="C1632" t="s">
        <v>2998</v>
      </c>
      <c r="D1632" t="s">
        <v>26</v>
      </c>
      <c r="E1632" t="s">
        <v>27</v>
      </c>
      <c r="F1632">
        <v>226311.94</v>
      </c>
      <c r="G1632" s="1">
        <v>45977</v>
      </c>
      <c r="I1632" t="s">
        <v>40</v>
      </c>
      <c r="J1632">
        <v>24</v>
      </c>
      <c r="K1632">
        <v>20</v>
      </c>
      <c r="L1632" t="s">
        <v>1047</v>
      </c>
      <c r="M1632" t="s">
        <v>29</v>
      </c>
      <c r="N1632" t="s">
        <v>30</v>
      </c>
      <c r="O1632">
        <f t="shared" si="150"/>
        <v>1</v>
      </c>
      <c r="P1632" t="str">
        <f t="shared" si="151"/>
        <v>Valid</v>
      </c>
      <c r="Q1632" t="str">
        <f>_xlfn.XLOOKUP(B1632,Customers!$A:$A,Customers!$C:$C,"Not Found")</f>
        <v>South</v>
      </c>
      <c r="R1632" t="str">
        <f t="shared" si="152"/>
        <v>West</v>
      </c>
      <c r="S1632" t="str">
        <f t="shared" si="153"/>
        <v>Disability</v>
      </c>
      <c r="T1632" t="str">
        <f t="shared" si="154"/>
        <v>SLA Breach</v>
      </c>
      <c r="U1632">
        <f t="shared" si="155"/>
        <v>4</v>
      </c>
    </row>
    <row r="1633" spans="1:21" x14ac:dyDescent="0.3">
      <c r="A1633" t="s">
        <v>4031</v>
      </c>
      <c r="B1633" t="s">
        <v>4032</v>
      </c>
      <c r="C1633" t="s">
        <v>4033</v>
      </c>
      <c r="D1633" t="s">
        <v>1264</v>
      </c>
      <c r="E1633" t="s">
        <v>39</v>
      </c>
      <c r="F1633">
        <v>176037.59</v>
      </c>
      <c r="G1633" s="1">
        <v>45659</v>
      </c>
      <c r="H1633" s="1">
        <v>45669</v>
      </c>
      <c r="I1633" t="s">
        <v>19</v>
      </c>
      <c r="J1633">
        <v>10</v>
      </c>
      <c r="K1633">
        <v>15</v>
      </c>
      <c r="L1633" t="s">
        <v>112</v>
      </c>
      <c r="M1633" t="s">
        <v>55</v>
      </c>
      <c r="N1633" t="s">
        <v>30</v>
      </c>
      <c r="O1633">
        <f t="shared" si="150"/>
        <v>1</v>
      </c>
      <c r="P1633" t="str">
        <f t="shared" si="151"/>
        <v>Valid</v>
      </c>
      <c r="Q1633" t="str">
        <f>_xlfn.XLOOKUP(B1633,Customers!$A:$A,Customers!$C:$C,"Not Found")</f>
        <v>West</v>
      </c>
      <c r="R1633" t="str">
        <f t="shared" si="152"/>
        <v>North</v>
      </c>
      <c r="S1633" t="str">
        <f t="shared" si="153"/>
        <v>hospitalization</v>
      </c>
      <c r="T1633" t="str">
        <f t="shared" si="154"/>
        <v>Within SLA</v>
      </c>
      <c r="U1633">
        <f t="shared" si="155"/>
        <v>0</v>
      </c>
    </row>
    <row r="1634" spans="1:21" x14ac:dyDescent="0.3">
      <c r="A1634" t="s">
        <v>4034</v>
      </c>
      <c r="B1634" t="s">
        <v>4035</v>
      </c>
      <c r="C1634" t="s">
        <v>4036</v>
      </c>
      <c r="D1634" t="s">
        <v>59</v>
      </c>
      <c r="E1634" t="s">
        <v>173</v>
      </c>
      <c r="F1634">
        <v>81627.27</v>
      </c>
      <c r="G1634" s="1">
        <v>45660</v>
      </c>
      <c r="H1634" s="1">
        <v>45672</v>
      </c>
      <c r="I1634" t="s">
        <v>19</v>
      </c>
      <c r="J1634">
        <v>12</v>
      </c>
      <c r="K1634">
        <v>15</v>
      </c>
      <c r="L1634" t="s">
        <v>83</v>
      </c>
      <c r="M1634" t="s">
        <v>55</v>
      </c>
      <c r="N1634" t="s">
        <v>22</v>
      </c>
      <c r="O1634">
        <f t="shared" si="150"/>
        <v>1</v>
      </c>
      <c r="P1634" t="str">
        <f t="shared" si="151"/>
        <v>Valid</v>
      </c>
      <c r="Q1634" t="str">
        <f>_xlfn.XLOOKUP(B1634,Customers!$A:$A,Customers!$C:$C,"Not Found")</f>
        <v>East</v>
      </c>
      <c r="R1634" t="str">
        <f t="shared" si="152"/>
        <v>Central</v>
      </c>
      <c r="S1634" t="str">
        <f t="shared" si="153"/>
        <v>Critical Illness</v>
      </c>
      <c r="T1634" t="str">
        <f t="shared" si="154"/>
        <v>Within SLA</v>
      </c>
      <c r="U1634">
        <f t="shared" si="155"/>
        <v>0</v>
      </c>
    </row>
    <row r="1635" spans="1:21" x14ac:dyDescent="0.3">
      <c r="A1635" t="s">
        <v>4037</v>
      </c>
      <c r="B1635" t="s">
        <v>4038</v>
      </c>
      <c r="C1635" t="s">
        <v>4039</v>
      </c>
      <c r="D1635" t="s">
        <v>92</v>
      </c>
      <c r="E1635" t="s">
        <v>39</v>
      </c>
      <c r="F1635">
        <v>24335.25</v>
      </c>
      <c r="G1635" s="1">
        <v>45659</v>
      </c>
      <c r="H1635" s="1">
        <v>45682</v>
      </c>
      <c r="I1635" t="s">
        <v>19</v>
      </c>
      <c r="J1635">
        <v>23</v>
      </c>
      <c r="K1635">
        <v>7</v>
      </c>
      <c r="L1635" t="s">
        <v>651</v>
      </c>
      <c r="M1635" t="s">
        <v>94</v>
      </c>
      <c r="N1635" t="s">
        <v>88</v>
      </c>
      <c r="O1635">
        <f t="shared" si="150"/>
        <v>1</v>
      </c>
      <c r="P1635" t="str">
        <f t="shared" si="151"/>
        <v>Valid</v>
      </c>
      <c r="Q1635" t="str">
        <f>_xlfn.XLOOKUP(B1635,Customers!$A:$A,Customers!$C:$C,"Not Found")</f>
        <v>South</v>
      </c>
      <c r="R1635" t="str">
        <f t="shared" si="152"/>
        <v>North</v>
      </c>
      <c r="S1635" t="str">
        <f t="shared" si="153"/>
        <v>Baggage Loss</v>
      </c>
      <c r="T1635" t="str">
        <f t="shared" si="154"/>
        <v>SLA Breach</v>
      </c>
      <c r="U1635">
        <f t="shared" si="155"/>
        <v>16</v>
      </c>
    </row>
    <row r="1636" spans="1:21" x14ac:dyDescent="0.3">
      <c r="A1636" t="s">
        <v>4040</v>
      </c>
      <c r="B1636" t="s">
        <v>1345</v>
      </c>
      <c r="C1636" t="s">
        <v>1346</v>
      </c>
      <c r="D1636" t="s">
        <v>46</v>
      </c>
      <c r="E1636" t="s">
        <v>39</v>
      </c>
      <c r="F1636">
        <v>55637.46</v>
      </c>
      <c r="G1636" s="1">
        <v>45938</v>
      </c>
      <c r="H1636" s="1">
        <v>45964</v>
      </c>
      <c r="I1636" t="s">
        <v>19</v>
      </c>
      <c r="J1636">
        <v>26</v>
      </c>
      <c r="K1636">
        <v>12</v>
      </c>
      <c r="L1636" t="s">
        <v>87</v>
      </c>
      <c r="M1636" t="s">
        <v>49</v>
      </c>
      <c r="N1636" t="s">
        <v>88</v>
      </c>
      <c r="O1636">
        <f t="shared" si="150"/>
        <v>1</v>
      </c>
      <c r="P1636" t="str">
        <f t="shared" si="151"/>
        <v>Valid</v>
      </c>
      <c r="Q1636" t="str">
        <f>_xlfn.XLOOKUP(B1636,Customers!$A:$A,Customers!$C:$C,"Not Found")</f>
        <v>Central</v>
      </c>
      <c r="R1636" t="str">
        <f t="shared" si="152"/>
        <v>North</v>
      </c>
      <c r="S1636" t="str">
        <f t="shared" si="153"/>
        <v>Theft</v>
      </c>
      <c r="T1636" t="str">
        <f t="shared" si="154"/>
        <v>SLA Breach</v>
      </c>
      <c r="U1636">
        <f t="shared" si="155"/>
        <v>14</v>
      </c>
    </row>
    <row r="1637" spans="1:21" x14ac:dyDescent="0.3">
      <c r="A1637" t="s">
        <v>4041</v>
      </c>
      <c r="B1637" t="s">
        <v>4042</v>
      </c>
      <c r="C1637" t="s">
        <v>4043</v>
      </c>
      <c r="D1637" t="s">
        <v>46</v>
      </c>
      <c r="E1637" t="s">
        <v>18</v>
      </c>
      <c r="F1637">
        <v>37748.15</v>
      </c>
      <c r="G1637" s="1">
        <v>45736</v>
      </c>
      <c r="H1637" s="1">
        <v>45744</v>
      </c>
      <c r="I1637" t="s">
        <v>47</v>
      </c>
      <c r="J1637">
        <v>8</v>
      </c>
      <c r="K1637">
        <v>10</v>
      </c>
      <c r="L1637" t="s">
        <v>268</v>
      </c>
      <c r="M1637" t="s">
        <v>21</v>
      </c>
      <c r="N1637" t="s">
        <v>30</v>
      </c>
      <c r="O1637">
        <f t="shared" si="150"/>
        <v>1</v>
      </c>
      <c r="P1637" t="str">
        <f t="shared" si="151"/>
        <v>Valid</v>
      </c>
      <c r="Q1637" t="str">
        <f>_xlfn.XLOOKUP(B1637,Customers!$A:$A,Customers!$C:$C,"Not Found")</f>
        <v>Central</v>
      </c>
      <c r="R1637" t="str">
        <f t="shared" si="152"/>
        <v>South</v>
      </c>
      <c r="S1637" t="str">
        <f t="shared" si="153"/>
        <v>Theft</v>
      </c>
      <c r="T1637" t="str">
        <f t="shared" si="154"/>
        <v>Within SLA</v>
      </c>
      <c r="U1637">
        <f t="shared" si="155"/>
        <v>0</v>
      </c>
    </row>
    <row r="1638" spans="1:21" x14ac:dyDescent="0.3">
      <c r="A1638" t="s">
        <v>4044</v>
      </c>
      <c r="B1638" t="s">
        <v>2056</v>
      </c>
      <c r="C1638" t="s">
        <v>3815</v>
      </c>
      <c r="D1638" t="s">
        <v>69</v>
      </c>
      <c r="E1638" t="s">
        <v>39</v>
      </c>
      <c r="F1638">
        <v>49892.76</v>
      </c>
      <c r="G1638" s="1">
        <v>45823</v>
      </c>
      <c r="I1638" t="s">
        <v>64</v>
      </c>
      <c r="J1638">
        <v>8</v>
      </c>
      <c r="K1638">
        <v>12</v>
      </c>
      <c r="L1638" t="s">
        <v>54</v>
      </c>
      <c r="M1638" t="s">
        <v>49</v>
      </c>
      <c r="N1638" t="s">
        <v>30</v>
      </c>
      <c r="O1638">
        <f t="shared" si="150"/>
        <v>1</v>
      </c>
      <c r="P1638" t="str">
        <f t="shared" si="151"/>
        <v>Valid</v>
      </c>
      <c r="Q1638" t="str">
        <f>_xlfn.XLOOKUP(B1638,Customers!$A:$A,Customers!$C:$C,"Not Found")</f>
        <v>South</v>
      </c>
      <c r="R1638" t="str">
        <f t="shared" si="152"/>
        <v>North</v>
      </c>
      <c r="S1638" t="str">
        <f t="shared" si="153"/>
        <v>Property Damage</v>
      </c>
      <c r="T1638" t="str">
        <f t="shared" si="154"/>
        <v>Within SLA</v>
      </c>
      <c r="U1638">
        <f t="shared" si="155"/>
        <v>0</v>
      </c>
    </row>
    <row r="1639" spans="1:21" x14ac:dyDescent="0.3">
      <c r="A1639" t="s">
        <v>4045</v>
      </c>
      <c r="B1639" t="s">
        <v>2924</v>
      </c>
      <c r="C1639" t="s">
        <v>2925</v>
      </c>
      <c r="D1639" t="s">
        <v>154</v>
      </c>
      <c r="E1639" t="s">
        <v>39</v>
      </c>
      <c r="F1639">
        <v>115504.91</v>
      </c>
      <c r="G1639" s="1">
        <v>45685</v>
      </c>
      <c r="H1639" s="1">
        <v>45705</v>
      </c>
      <c r="I1639" t="s">
        <v>47</v>
      </c>
      <c r="J1639">
        <v>20</v>
      </c>
      <c r="K1639">
        <v>10</v>
      </c>
      <c r="L1639" t="s">
        <v>651</v>
      </c>
      <c r="M1639" t="s">
        <v>21</v>
      </c>
      <c r="N1639" t="s">
        <v>42</v>
      </c>
      <c r="O1639">
        <f t="shared" si="150"/>
        <v>1</v>
      </c>
      <c r="P1639" t="str">
        <f t="shared" si="151"/>
        <v>Valid</v>
      </c>
      <c r="Q1639" t="str">
        <f>_xlfn.XLOOKUP(B1639,Customers!$A:$A,Customers!$C:$C,"Not Found")</f>
        <v>North</v>
      </c>
      <c r="R1639" t="str">
        <f t="shared" si="152"/>
        <v>North</v>
      </c>
      <c r="S1639" t="str">
        <f t="shared" si="153"/>
        <v>Vehicle Damage</v>
      </c>
      <c r="T1639" t="str">
        <f t="shared" si="154"/>
        <v>SLA Breach</v>
      </c>
      <c r="U1639">
        <f t="shared" si="155"/>
        <v>10</v>
      </c>
    </row>
    <row r="1640" spans="1:21" x14ac:dyDescent="0.3">
      <c r="A1640" t="s">
        <v>4046</v>
      </c>
      <c r="B1640" t="s">
        <v>4047</v>
      </c>
      <c r="C1640" t="s">
        <v>4048</v>
      </c>
      <c r="D1640" t="s">
        <v>46</v>
      </c>
      <c r="E1640" t="s">
        <v>27</v>
      </c>
      <c r="F1640">
        <v>39043.050000000003</v>
      </c>
      <c r="G1640" s="1">
        <v>45973</v>
      </c>
      <c r="H1640" s="1">
        <v>45980</v>
      </c>
      <c r="I1640" t="s">
        <v>19</v>
      </c>
      <c r="J1640">
        <v>7</v>
      </c>
      <c r="K1640">
        <v>10</v>
      </c>
      <c r="L1640" t="s">
        <v>787</v>
      </c>
      <c r="M1640" t="s">
        <v>21</v>
      </c>
      <c r="N1640" t="s">
        <v>30</v>
      </c>
      <c r="O1640">
        <f t="shared" si="150"/>
        <v>1</v>
      </c>
      <c r="P1640" t="str">
        <f t="shared" si="151"/>
        <v>Valid</v>
      </c>
      <c r="Q1640" t="str">
        <f>_xlfn.XLOOKUP(B1640,Customers!$A:$A,Customers!$C:$C,"Not Found")</f>
        <v>South</v>
      </c>
      <c r="R1640" t="str">
        <f t="shared" si="152"/>
        <v>West</v>
      </c>
      <c r="S1640" t="str">
        <f t="shared" si="153"/>
        <v>Theft</v>
      </c>
      <c r="T1640" t="str">
        <f t="shared" si="154"/>
        <v>Within SLA</v>
      </c>
      <c r="U1640">
        <f t="shared" si="155"/>
        <v>0</v>
      </c>
    </row>
    <row r="1641" spans="1:21" x14ac:dyDescent="0.3">
      <c r="A1641" t="s">
        <v>4049</v>
      </c>
      <c r="B1641" t="s">
        <v>4050</v>
      </c>
      <c r="C1641" t="s">
        <v>4051</v>
      </c>
      <c r="D1641" t="s">
        <v>102</v>
      </c>
      <c r="E1641" t="s">
        <v>18</v>
      </c>
      <c r="F1641">
        <v>138055.06</v>
      </c>
      <c r="G1641" s="1">
        <v>45911</v>
      </c>
      <c r="H1641" s="1">
        <v>45927</v>
      </c>
      <c r="I1641" t="s">
        <v>19</v>
      </c>
      <c r="J1641">
        <v>16</v>
      </c>
      <c r="K1641">
        <v>20</v>
      </c>
      <c r="L1641" t="s">
        <v>787</v>
      </c>
      <c r="M1641" t="s">
        <v>29</v>
      </c>
      <c r="N1641" t="s">
        <v>30</v>
      </c>
      <c r="O1641">
        <f t="shared" si="150"/>
        <v>1</v>
      </c>
      <c r="P1641" t="str">
        <f t="shared" si="151"/>
        <v>Valid</v>
      </c>
      <c r="Q1641" t="str">
        <f>_xlfn.XLOOKUP(B1641,Customers!$A:$A,Customers!$C:$C,"Not Found")</f>
        <v>South</v>
      </c>
      <c r="R1641" t="str">
        <f t="shared" si="152"/>
        <v>South</v>
      </c>
      <c r="S1641" t="str">
        <f t="shared" si="153"/>
        <v>Maturity</v>
      </c>
      <c r="T1641" t="str">
        <f t="shared" si="154"/>
        <v>Within SLA</v>
      </c>
      <c r="U1641">
        <f t="shared" si="155"/>
        <v>0</v>
      </c>
    </row>
    <row r="1642" spans="1:21" x14ac:dyDescent="0.3">
      <c r="A1642" t="s">
        <v>4052</v>
      </c>
      <c r="B1642" t="s">
        <v>4053</v>
      </c>
      <c r="C1642" t="s">
        <v>4054</v>
      </c>
      <c r="D1642" t="s">
        <v>26</v>
      </c>
      <c r="E1642" t="s">
        <v>39</v>
      </c>
      <c r="F1642">
        <v>336072</v>
      </c>
      <c r="G1642" s="1">
        <v>45848</v>
      </c>
      <c r="H1642" s="1">
        <v>45868</v>
      </c>
      <c r="I1642" t="s">
        <v>19</v>
      </c>
      <c r="J1642">
        <v>20</v>
      </c>
      <c r="K1642">
        <v>20</v>
      </c>
      <c r="L1642" t="s">
        <v>132</v>
      </c>
      <c r="M1642" t="s">
        <v>29</v>
      </c>
      <c r="N1642" t="s">
        <v>30</v>
      </c>
      <c r="O1642">
        <f t="shared" si="150"/>
        <v>1</v>
      </c>
      <c r="P1642" t="str">
        <f t="shared" si="151"/>
        <v>Valid</v>
      </c>
      <c r="Q1642" t="str">
        <f>_xlfn.XLOOKUP(B1642,Customers!$A:$A,Customers!$C:$C,"Not Found")</f>
        <v>West</v>
      </c>
      <c r="R1642" t="str">
        <f t="shared" si="152"/>
        <v>North</v>
      </c>
      <c r="S1642" t="str">
        <f t="shared" si="153"/>
        <v>Disability</v>
      </c>
      <c r="T1642" t="str">
        <f t="shared" si="154"/>
        <v>Within SLA</v>
      </c>
      <c r="U1642">
        <f t="shared" si="155"/>
        <v>0</v>
      </c>
    </row>
    <row r="1643" spans="1:21" x14ac:dyDescent="0.3">
      <c r="A1643" t="s">
        <v>4055</v>
      </c>
      <c r="B1643" t="s">
        <v>2415</v>
      </c>
      <c r="C1643" t="s">
        <v>4056</v>
      </c>
      <c r="D1643" t="s">
        <v>46</v>
      </c>
      <c r="E1643" t="s">
        <v>27</v>
      </c>
      <c r="F1643">
        <v>38238.36</v>
      </c>
      <c r="G1643" s="1">
        <v>45949</v>
      </c>
      <c r="I1643" t="s">
        <v>40</v>
      </c>
      <c r="J1643">
        <v>1</v>
      </c>
      <c r="K1643">
        <v>10</v>
      </c>
      <c r="L1643" t="s">
        <v>117</v>
      </c>
      <c r="M1643" t="s">
        <v>21</v>
      </c>
      <c r="N1643" t="s">
        <v>22</v>
      </c>
      <c r="O1643">
        <f t="shared" si="150"/>
        <v>1</v>
      </c>
      <c r="P1643" t="str">
        <f t="shared" si="151"/>
        <v>Valid</v>
      </c>
      <c r="Q1643" t="str">
        <f>_xlfn.XLOOKUP(B1643,Customers!$A:$A,Customers!$C:$C,"Not Found")</f>
        <v>East</v>
      </c>
      <c r="R1643" t="str">
        <f t="shared" si="152"/>
        <v>West</v>
      </c>
      <c r="S1643" t="str">
        <f t="shared" si="153"/>
        <v>Theft</v>
      </c>
      <c r="T1643" t="str">
        <f t="shared" si="154"/>
        <v>Within SLA</v>
      </c>
      <c r="U1643">
        <f t="shared" si="155"/>
        <v>0</v>
      </c>
    </row>
    <row r="1644" spans="1:21" x14ac:dyDescent="0.3">
      <c r="A1644" t="s">
        <v>4057</v>
      </c>
      <c r="B1644" t="s">
        <v>416</v>
      </c>
      <c r="C1644" t="s">
        <v>2898</v>
      </c>
      <c r="D1644" t="s">
        <v>1254</v>
      </c>
      <c r="E1644" t="s">
        <v>27</v>
      </c>
      <c r="F1644">
        <v>300623.55</v>
      </c>
      <c r="G1644" s="1">
        <v>45726</v>
      </c>
      <c r="H1644" s="1">
        <v>45746</v>
      </c>
      <c r="I1644" t="s">
        <v>19</v>
      </c>
      <c r="J1644">
        <v>20</v>
      </c>
      <c r="K1644">
        <v>12</v>
      </c>
      <c r="L1644" t="s">
        <v>65</v>
      </c>
      <c r="M1644" t="s">
        <v>49</v>
      </c>
      <c r="N1644" t="s">
        <v>42</v>
      </c>
      <c r="O1644">
        <f t="shared" si="150"/>
        <v>1</v>
      </c>
      <c r="P1644" t="str">
        <f t="shared" si="151"/>
        <v>Valid</v>
      </c>
      <c r="Q1644" t="str">
        <f>_xlfn.XLOOKUP(B1644,Customers!$A:$A,Customers!$C:$C,"Not Found")</f>
        <v>East</v>
      </c>
      <c r="R1644" t="str">
        <f t="shared" si="152"/>
        <v>West</v>
      </c>
      <c r="S1644" t="str">
        <f t="shared" si="153"/>
        <v>Property Damage</v>
      </c>
      <c r="T1644" t="str">
        <f t="shared" si="154"/>
        <v>SLA Breach</v>
      </c>
      <c r="U1644">
        <f t="shared" si="155"/>
        <v>8</v>
      </c>
    </row>
    <row r="1645" spans="1:21" x14ac:dyDescent="0.3">
      <c r="A1645" t="s">
        <v>4058</v>
      </c>
      <c r="B1645" t="s">
        <v>3051</v>
      </c>
      <c r="C1645" t="s">
        <v>4059</v>
      </c>
      <c r="D1645" t="s">
        <v>154</v>
      </c>
      <c r="E1645" t="s">
        <v>173</v>
      </c>
      <c r="F1645">
        <v>66759.899999999994</v>
      </c>
      <c r="G1645" s="1">
        <v>45796</v>
      </c>
      <c r="H1645" s="1">
        <v>45806</v>
      </c>
      <c r="I1645" t="s">
        <v>19</v>
      </c>
      <c r="J1645">
        <v>10</v>
      </c>
      <c r="K1645">
        <v>10</v>
      </c>
      <c r="L1645" t="s">
        <v>388</v>
      </c>
      <c r="M1645" t="s">
        <v>21</v>
      </c>
      <c r="N1645" t="s">
        <v>30</v>
      </c>
      <c r="O1645">
        <f t="shared" si="150"/>
        <v>1</v>
      </c>
      <c r="P1645" t="str">
        <f t="shared" si="151"/>
        <v>Valid</v>
      </c>
      <c r="Q1645" t="str">
        <f>_xlfn.XLOOKUP(B1645,Customers!$A:$A,Customers!$C:$C,"Not Found")</f>
        <v>East</v>
      </c>
      <c r="R1645" t="str">
        <f t="shared" si="152"/>
        <v>Central</v>
      </c>
      <c r="S1645" t="str">
        <f t="shared" si="153"/>
        <v>Vehicle Damage</v>
      </c>
      <c r="T1645" t="str">
        <f t="shared" si="154"/>
        <v>Within SLA</v>
      </c>
      <c r="U1645">
        <f t="shared" si="155"/>
        <v>0</v>
      </c>
    </row>
    <row r="1646" spans="1:21" x14ac:dyDescent="0.3">
      <c r="A1646" t="s">
        <v>4060</v>
      </c>
      <c r="B1646" t="s">
        <v>4061</v>
      </c>
      <c r="C1646" t="s">
        <v>4062</v>
      </c>
      <c r="D1646" t="s">
        <v>53</v>
      </c>
      <c r="E1646" t="s">
        <v>39</v>
      </c>
      <c r="F1646">
        <v>97119.39</v>
      </c>
      <c r="G1646" s="1">
        <v>45982</v>
      </c>
      <c r="H1646" s="1">
        <v>45987</v>
      </c>
      <c r="I1646" t="s">
        <v>19</v>
      </c>
      <c r="J1646">
        <v>5</v>
      </c>
      <c r="K1646">
        <v>15</v>
      </c>
      <c r="L1646" t="s">
        <v>282</v>
      </c>
      <c r="M1646" t="s">
        <v>55</v>
      </c>
      <c r="N1646" t="s">
        <v>22</v>
      </c>
      <c r="O1646">
        <f t="shared" si="150"/>
        <v>1</v>
      </c>
      <c r="P1646" t="str">
        <f t="shared" si="151"/>
        <v>Valid</v>
      </c>
      <c r="Q1646" t="str">
        <f>_xlfn.XLOOKUP(B1646,Customers!$A:$A,Customers!$C:$C,"Not Found")</f>
        <v>North</v>
      </c>
      <c r="R1646" t="str">
        <f t="shared" si="152"/>
        <v>North</v>
      </c>
      <c r="S1646" t="str">
        <f t="shared" si="153"/>
        <v>Hospitalization</v>
      </c>
      <c r="T1646" t="str">
        <f t="shared" si="154"/>
        <v>Within SLA</v>
      </c>
      <c r="U1646">
        <f t="shared" si="155"/>
        <v>0</v>
      </c>
    </row>
    <row r="1647" spans="1:21" x14ac:dyDescent="0.3">
      <c r="A1647" t="s">
        <v>4063</v>
      </c>
      <c r="B1647" t="s">
        <v>4064</v>
      </c>
      <c r="C1647" t="s">
        <v>4065</v>
      </c>
      <c r="D1647" t="s">
        <v>53</v>
      </c>
      <c r="E1647" t="s">
        <v>173</v>
      </c>
      <c r="F1647">
        <v>97293.21</v>
      </c>
      <c r="G1647" s="1">
        <v>45830</v>
      </c>
      <c r="H1647" s="1">
        <v>45857</v>
      </c>
      <c r="I1647" t="s">
        <v>19</v>
      </c>
      <c r="J1647">
        <v>27</v>
      </c>
      <c r="K1647">
        <v>15</v>
      </c>
      <c r="L1647" t="s">
        <v>450</v>
      </c>
      <c r="M1647" t="s">
        <v>55</v>
      </c>
      <c r="N1647" t="s">
        <v>88</v>
      </c>
      <c r="O1647">
        <f t="shared" si="150"/>
        <v>1</v>
      </c>
      <c r="P1647" t="str">
        <f t="shared" si="151"/>
        <v>Valid</v>
      </c>
      <c r="Q1647" t="str">
        <f>_xlfn.XLOOKUP(B1647,Customers!$A:$A,Customers!$C:$C,"Not Found")</f>
        <v>Central</v>
      </c>
      <c r="R1647" t="str">
        <f t="shared" si="152"/>
        <v>Central</v>
      </c>
      <c r="S1647" t="str">
        <f t="shared" si="153"/>
        <v>Hospitalization</v>
      </c>
      <c r="T1647" t="str">
        <f t="shared" si="154"/>
        <v>SLA Breach</v>
      </c>
      <c r="U1647">
        <f t="shared" si="155"/>
        <v>12</v>
      </c>
    </row>
    <row r="1648" spans="1:21" x14ac:dyDescent="0.3">
      <c r="A1648" t="s">
        <v>4066</v>
      </c>
      <c r="B1648" t="s">
        <v>935</v>
      </c>
      <c r="C1648" t="s">
        <v>2562</v>
      </c>
      <c r="D1648" t="s">
        <v>59</v>
      </c>
      <c r="E1648" t="s">
        <v>27</v>
      </c>
      <c r="F1648">
        <v>123192.81</v>
      </c>
      <c r="G1648" s="1">
        <v>45759</v>
      </c>
      <c r="H1648" s="1">
        <v>45787</v>
      </c>
      <c r="I1648" t="s">
        <v>47</v>
      </c>
      <c r="J1648">
        <v>28</v>
      </c>
      <c r="K1648">
        <v>15</v>
      </c>
      <c r="L1648" t="s">
        <v>83</v>
      </c>
      <c r="M1648" t="s">
        <v>55</v>
      </c>
      <c r="N1648" t="s">
        <v>42</v>
      </c>
      <c r="O1648">
        <f t="shared" si="150"/>
        <v>1</v>
      </c>
      <c r="P1648" t="str">
        <f t="shared" si="151"/>
        <v>Valid</v>
      </c>
      <c r="Q1648" t="str">
        <f>_xlfn.XLOOKUP(B1648,Customers!$A:$A,Customers!$C:$C,"Not Found")</f>
        <v>North</v>
      </c>
      <c r="R1648" t="str">
        <f t="shared" si="152"/>
        <v>West</v>
      </c>
      <c r="S1648" t="str">
        <f t="shared" si="153"/>
        <v>Critical Illness</v>
      </c>
      <c r="T1648" t="str">
        <f t="shared" si="154"/>
        <v>SLA Breach</v>
      </c>
      <c r="U1648">
        <f t="shared" si="155"/>
        <v>13</v>
      </c>
    </row>
    <row r="1649" spans="1:21" x14ac:dyDescent="0.3">
      <c r="A1649" t="s">
        <v>4067</v>
      </c>
      <c r="B1649" t="s">
        <v>1210</v>
      </c>
      <c r="C1649" t="s">
        <v>4068</v>
      </c>
      <c r="D1649" t="s">
        <v>154</v>
      </c>
      <c r="E1649" t="s">
        <v>74</v>
      </c>
      <c r="F1649">
        <v>103146.59</v>
      </c>
      <c r="G1649" s="1">
        <v>45862</v>
      </c>
      <c r="H1649" s="1">
        <v>45877</v>
      </c>
      <c r="I1649" t="s">
        <v>19</v>
      </c>
      <c r="J1649">
        <v>15</v>
      </c>
      <c r="K1649">
        <v>10</v>
      </c>
      <c r="L1649" t="s">
        <v>128</v>
      </c>
      <c r="M1649" t="s">
        <v>21</v>
      </c>
      <c r="N1649" t="s">
        <v>30</v>
      </c>
      <c r="O1649">
        <f t="shared" si="150"/>
        <v>1</v>
      </c>
      <c r="P1649" t="str">
        <f t="shared" si="151"/>
        <v>Valid</v>
      </c>
      <c r="Q1649" t="str">
        <f>_xlfn.XLOOKUP(B1649,Customers!$A:$A,Customers!$C:$C,"Not Found")</f>
        <v>Central</v>
      </c>
      <c r="R1649" t="str">
        <f t="shared" si="152"/>
        <v>East</v>
      </c>
      <c r="S1649" t="str">
        <f t="shared" si="153"/>
        <v>Vehicle Damage</v>
      </c>
      <c r="T1649" t="str">
        <f t="shared" si="154"/>
        <v>SLA Breach</v>
      </c>
      <c r="U1649">
        <f t="shared" si="155"/>
        <v>5</v>
      </c>
    </row>
    <row r="1650" spans="1:21" x14ac:dyDescent="0.3">
      <c r="A1650" t="s">
        <v>4069</v>
      </c>
      <c r="B1650" t="s">
        <v>4070</v>
      </c>
      <c r="C1650" t="s">
        <v>4071</v>
      </c>
      <c r="D1650" t="s">
        <v>216</v>
      </c>
      <c r="E1650" t="s">
        <v>18</v>
      </c>
      <c r="F1650">
        <v>86634.62</v>
      </c>
      <c r="G1650" s="1">
        <v>45970</v>
      </c>
      <c r="H1650" s="1">
        <v>45981</v>
      </c>
      <c r="I1650" t="s">
        <v>19</v>
      </c>
      <c r="J1650">
        <v>11</v>
      </c>
      <c r="K1650">
        <v>15</v>
      </c>
      <c r="L1650" t="s">
        <v>282</v>
      </c>
      <c r="M1650" t="s">
        <v>55</v>
      </c>
      <c r="N1650" t="s">
        <v>30</v>
      </c>
      <c r="O1650">
        <f t="shared" si="150"/>
        <v>1</v>
      </c>
      <c r="P1650" t="str">
        <f t="shared" si="151"/>
        <v>Valid</v>
      </c>
      <c r="Q1650" t="str">
        <f>_xlfn.XLOOKUP(B1650,Customers!$A:$A,Customers!$C:$C,"Not Found")</f>
        <v>South</v>
      </c>
      <c r="R1650" t="str">
        <f t="shared" si="152"/>
        <v>South</v>
      </c>
      <c r="S1650" t="str">
        <f t="shared" si="153"/>
        <v>Outpatient</v>
      </c>
      <c r="T1650" t="str">
        <f t="shared" si="154"/>
        <v>Within SLA</v>
      </c>
      <c r="U1650">
        <f t="shared" si="155"/>
        <v>0</v>
      </c>
    </row>
    <row r="1651" spans="1:21" x14ac:dyDescent="0.3">
      <c r="A1651" t="s">
        <v>4072</v>
      </c>
      <c r="B1651" t="s">
        <v>1393</v>
      </c>
      <c r="C1651" t="s">
        <v>4073</v>
      </c>
      <c r="D1651" t="s">
        <v>46</v>
      </c>
      <c r="E1651" t="s">
        <v>74</v>
      </c>
      <c r="F1651">
        <v>56833.38</v>
      </c>
      <c r="G1651" s="1">
        <v>45689</v>
      </c>
      <c r="H1651" s="1">
        <v>45698</v>
      </c>
      <c r="I1651" t="s">
        <v>19</v>
      </c>
      <c r="J1651">
        <v>9</v>
      </c>
      <c r="K1651">
        <v>12</v>
      </c>
      <c r="L1651" t="s">
        <v>79</v>
      </c>
      <c r="M1651" t="s">
        <v>49</v>
      </c>
      <c r="N1651" t="s">
        <v>30</v>
      </c>
      <c r="O1651">
        <f t="shared" si="150"/>
        <v>1</v>
      </c>
      <c r="P1651" t="str">
        <f t="shared" si="151"/>
        <v>Valid</v>
      </c>
      <c r="Q1651" t="str">
        <f>_xlfn.XLOOKUP(B1651,Customers!$A:$A,Customers!$C:$C,"Not Found")</f>
        <v>East</v>
      </c>
      <c r="R1651" t="str">
        <f t="shared" si="152"/>
        <v>East</v>
      </c>
      <c r="S1651" t="str">
        <f t="shared" si="153"/>
        <v>Theft</v>
      </c>
      <c r="T1651" t="str">
        <f t="shared" si="154"/>
        <v>Within SLA</v>
      </c>
      <c r="U1651">
        <f t="shared" si="155"/>
        <v>0</v>
      </c>
    </row>
    <row r="1652" spans="1:21" x14ac:dyDescent="0.3">
      <c r="A1652" t="s">
        <v>4074</v>
      </c>
      <c r="B1652" t="s">
        <v>550</v>
      </c>
      <c r="C1652" t="s">
        <v>4075</v>
      </c>
      <c r="D1652" t="s">
        <v>182</v>
      </c>
      <c r="E1652" t="s">
        <v>39</v>
      </c>
      <c r="F1652">
        <v>27148.53</v>
      </c>
      <c r="G1652" s="1">
        <v>45990</v>
      </c>
      <c r="H1652" s="1">
        <v>45998</v>
      </c>
      <c r="I1652" t="s">
        <v>19</v>
      </c>
      <c r="J1652">
        <v>8</v>
      </c>
      <c r="K1652">
        <v>7</v>
      </c>
      <c r="L1652" t="s">
        <v>183</v>
      </c>
      <c r="M1652" t="s">
        <v>94</v>
      </c>
      <c r="N1652" t="s">
        <v>42</v>
      </c>
      <c r="O1652">
        <f t="shared" si="150"/>
        <v>1</v>
      </c>
      <c r="P1652" t="str">
        <f t="shared" si="151"/>
        <v>Valid</v>
      </c>
      <c r="Q1652" t="str">
        <f>_xlfn.XLOOKUP(B1652,Customers!$A:$A,Customers!$C:$C,"Not Found")</f>
        <v>North</v>
      </c>
      <c r="R1652" t="str">
        <f t="shared" si="152"/>
        <v>North</v>
      </c>
      <c r="S1652" t="str">
        <f t="shared" si="153"/>
        <v>Trip Cancellation</v>
      </c>
      <c r="T1652" t="str">
        <f t="shared" si="154"/>
        <v>SLA Breach</v>
      </c>
      <c r="U1652">
        <f t="shared" si="155"/>
        <v>1</v>
      </c>
    </row>
    <row r="1653" spans="1:21" x14ac:dyDescent="0.3">
      <c r="A1653" t="s">
        <v>4076</v>
      </c>
      <c r="B1653" t="s">
        <v>4077</v>
      </c>
      <c r="C1653" t="s">
        <v>4078</v>
      </c>
      <c r="D1653" t="s">
        <v>231</v>
      </c>
      <c r="E1653" t="s">
        <v>27</v>
      </c>
      <c r="F1653">
        <v>114325.05</v>
      </c>
      <c r="G1653" s="1">
        <v>45814</v>
      </c>
      <c r="H1653" s="1">
        <v>45826</v>
      </c>
      <c r="I1653" t="s">
        <v>19</v>
      </c>
      <c r="J1653">
        <v>12</v>
      </c>
      <c r="K1653">
        <v>12</v>
      </c>
      <c r="L1653" t="s">
        <v>150</v>
      </c>
      <c r="M1653" t="s">
        <v>49</v>
      </c>
      <c r="N1653" t="s">
        <v>42</v>
      </c>
      <c r="O1653">
        <f t="shared" si="150"/>
        <v>1</v>
      </c>
      <c r="P1653" t="str">
        <f t="shared" si="151"/>
        <v>Valid</v>
      </c>
      <c r="Q1653" t="str">
        <f>_xlfn.XLOOKUP(B1653,Customers!$A:$A,Customers!$C:$C,"Not Found")</f>
        <v>North</v>
      </c>
      <c r="R1653" t="str">
        <f t="shared" si="152"/>
        <v>West</v>
      </c>
      <c r="S1653" t="str">
        <f t="shared" si="153"/>
        <v>property damage</v>
      </c>
      <c r="T1653" t="str">
        <f t="shared" si="154"/>
        <v>Within SLA</v>
      </c>
      <c r="U1653">
        <f t="shared" si="155"/>
        <v>0</v>
      </c>
    </row>
    <row r="1654" spans="1:21" x14ac:dyDescent="0.3">
      <c r="A1654" t="s">
        <v>4079</v>
      </c>
      <c r="B1654" t="s">
        <v>3759</v>
      </c>
      <c r="C1654" t="s">
        <v>4080</v>
      </c>
      <c r="D1654" t="s">
        <v>53</v>
      </c>
      <c r="E1654" t="s">
        <v>27</v>
      </c>
      <c r="F1654">
        <v>29422.38</v>
      </c>
      <c r="G1654" s="1">
        <v>45687</v>
      </c>
      <c r="H1654" s="1">
        <v>45698</v>
      </c>
      <c r="I1654" t="s">
        <v>19</v>
      </c>
      <c r="J1654">
        <v>11</v>
      </c>
      <c r="K1654">
        <v>15</v>
      </c>
      <c r="L1654" t="s">
        <v>548</v>
      </c>
      <c r="M1654" t="s">
        <v>55</v>
      </c>
      <c r="N1654" t="s">
        <v>30</v>
      </c>
      <c r="O1654">
        <f t="shared" si="150"/>
        <v>1</v>
      </c>
      <c r="P1654" t="str">
        <f t="shared" si="151"/>
        <v>Valid</v>
      </c>
      <c r="Q1654" t="str">
        <f>_xlfn.XLOOKUP(B1654,Customers!$A:$A,Customers!$C:$C,"Not Found")</f>
        <v>East</v>
      </c>
      <c r="R1654" t="str">
        <f t="shared" si="152"/>
        <v>West</v>
      </c>
      <c r="S1654" t="str">
        <f t="shared" si="153"/>
        <v>Hospitalization</v>
      </c>
      <c r="T1654" t="str">
        <f t="shared" si="154"/>
        <v>Within SLA</v>
      </c>
      <c r="U1654">
        <f t="shared" si="155"/>
        <v>0</v>
      </c>
    </row>
    <row r="1655" spans="1:21" x14ac:dyDescent="0.3">
      <c r="A1655" t="s">
        <v>4081</v>
      </c>
      <c r="B1655" t="s">
        <v>4082</v>
      </c>
      <c r="C1655" t="s">
        <v>4083</v>
      </c>
      <c r="D1655" t="s">
        <v>46</v>
      </c>
      <c r="E1655" t="s">
        <v>39</v>
      </c>
      <c r="F1655">
        <v>16548.509999999998</v>
      </c>
      <c r="G1655" s="1">
        <v>45978</v>
      </c>
      <c r="I1655" t="s">
        <v>40</v>
      </c>
      <c r="J1655">
        <v>14</v>
      </c>
      <c r="K1655">
        <v>10</v>
      </c>
      <c r="L1655" t="s">
        <v>310</v>
      </c>
      <c r="M1655" t="s">
        <v>21</v>
      </c>
      <c r="N1655" t="s">
        <v>30</v>
      </c>
      <c r="O1655">
        <f t="shared" si="150"/>
        <v>1</v>
      </c>
      <c r="P1655" t="str">
        <f t="shared" si="151"/>
        <v>Valid</v>
      </c>
      <c r="Q1655" t="str">
        <f>_xlfn.XLOOKUP(B1655,Customers!$A:$A,Customers!$C:$C,"Not Found")</f>
        <v>North</v>
      </c>
      <c r="R1655" t="str">
        <f t="shared" si="152"/>
        <v>North</v>
      </c>
      <c r="S1655" t="str">
        <f t="shared" si="153"/>
        <v>Theft</v>
      </c>
      <c r="T1655" t="str">
        <f t="shared" si="154"/>
        <v>SLA Breach</v>
      </c>
      <c r="U1655">
        <f t="shared" si="155"/>
        <v>4</v>
      </c>
    </row>
    <row r="1656" spans="1:21" x14ac:dyDescent="0.3">
      <c r="A1656" t="s">
        <v>4084</v>
      </c>
      <c r="B1656" t="s">
        <v>2415</v>
      </c>
      <c r="C1656" t="s">
        <v>2416</v>
      </c>
      <c r="D1656" t="s">
        <v>116</v>
      </c>
      <c r="E1656" t="s">
        <v>18</v>
      </c>
      <c r="F1656">
        <v>13639.15</v>
      </c>
      <c r="G1656" s="1">
        <v>45848</v>
      </c>
      <c r="H1656" s="1">
        <v>45850</v>
      </c>
      <c r="I1656" t="s">
        <v>19</v>
      </c>
      <c r="J1656">
        <v>2</v>
      </c>
      <c r="K1656">
        <v>7</v>
      </c>
      <c r="L1656" t="s">
        <v>93</v>
      </c>
      <c r="M1656" t="s">
        <v>94</v>
      </c>
      <c r="N1656" t="s">
        <v>30</v>
      </c>
      <c r="O1656">
        <f t="shared" si="150"/>
        <v>1</v>
      </c>
      <c r="P1656" t="str">
        <f t="shared" si="151"/>
        <v>Valid</v>
      </c>
      <c r="Q1656" t="str">
        <f>_xlfn.XLOOKUP(B1656,Customers!$A:$A,Customers!$C:$C,"Not Found")</f>
        <v>East</v>
      </c>
      <c r="R1656" t="str">
        <f t="shared" si="152"/>
        <v>South</v>
      </c>
      <c r="S1656" t="str">
        <f t="shared" si="153"/>
        <v>Medical Emergency</v>
      </c>
      <c r="T1656" t="str">
        <f t="shared" si="154"/>
        <v>Within SLA</v>
      </c>
      <c r="U1656">
        <f t="shared" si="155"/>
        <v>0</v>
      </c>
    </row>
    <row r="1657" spans="1:21" x14ac:dyDescent="0.3">
      <c r="A1657" t="s">
        <v>4085</v>
      </c>
      <c r="B1657" t="s">
        <v>3475</v>
      </c>
      <c r="C1657" t="s">
        <v>4086</v>
      </c>
      <c r="D1657" t="s">
        <v>182</v>
      </c>
      <c r="E1657" t="s">
        <v>173</v>
      </c>
      <c r="F1657">
        <v>8440.83</v>
      </c>
      <c r="G1657" s="1">
        <v>45727</v>
      </c>
      <c r="H1657" s="1">
        <v>45753</v>
      </c>
      <c r="I1657" t="s">
        <v>19</v>
      </c>
      <c r="J1657">
        <v>26</v>
      </c>
      <c r="K1657">
        <v>7</v>
      </c>
      <c r="L1657" t="s">
        <v>548</v>
      </c>
      <c r="M1657" t="s">
        <v>94</v>
      </c>
      <c r="N1657" t="s">
        <v>88</v>
      </c>
      <c r="O1657">
        <f t="shared" si="150"/>
        <v>1</v>
      </c>
      <c r="P1657" t="str">
        <f t="shared" si="151"/>
        <v>Valid</v>
      </c>
      <c r="Q1657" t="str">
        <f>_xlfn.XLOOKUP(B1657,Customers!$A:$A,Customers!$C:$C,"Not Found")</f>
        <v>South</v>
      </c>
      <c r="R1657" t="str">
        <f t="shared" si="152"/>
        <v>Central</v>
      </c>
      <c r="S1657" t="str">
        <f t="shared" si="153"/>
        <v>Trip Cancellation</v>
      </c>
      <c r="T1657" t="str">
        <f t="shared" si="154"/>
        <v>SLA Breach</v>
      </c>
      <c r="U1657">
        <f t="shared" si="155"/>
        <v>19</v>
      </c>
    </row>
    <row r="1658" spans="1:21" x14ac:dyDescent="0.3">
      <c r="A1658" t="s">
        <v>4087</v>
      </c>
      <c r="B1658" t="s">
        <v>844</v>
      </c>
      <c r="C1658" t="s">
        <v>3412</v>
      </c>
      <c r="D1658" t="s">
        <v>154</v>
      </c>
      <c r="E1658" t="s">
        <v>74</v>
      </c>
      <c r="F1658">
        <v>47379.28</v>
      </c>
      <c r="G1658" s="1">
        <v>45719</v>
      </c>
      <c r="I1658" t="s">
        <v>40</v>
      </c>
      <c r="J1658">
        <v>14</v>
      </c>
      <c r="K1658">
        <v>10</v>
      </c>
      <c r="L1658" t="s">
        <v>366</v>
      </c>
      <c r="M1658" t="s">
        <v>21</v>
      </c>
      <c r="N1658" t="s">
        <v>30</v>
      </c>
      <c r="O1658">
        <f t="shared" si="150"/>
        <v>1</v>
      </c>
      <c r="P1658" t="str">
        <f t="shared" si="151"/>
        <v>Valid</v>
      </c>
      <c r="Q1658" t="str">
        <f>_xlfn.XLOOKUP(B1658,Customers!$A:$A,Customers!$C:$C,"Not Found")</f>
        <v>South</v>
      </c>
      <c r="R1658" t="str">
        <f t="shared" si="152"/>
        <v>East</v>
      </c>
      <c r="S1658" t="str">
        <f t="shared" si="153"/>
        <v>Vehicle Damage</v>
      </c>
      <c r="T1658" t="str">
        <f t="shared" si="154"/>
        <v>SLA Breach</v>
      </c>
      <c r="U1658">
        <f t="shared" si="155"/>
        <v>4</v>
      </c>
    </row>
    <row r="1659" spans="1:21" x14ac:dyDescent="0.3">
      <c r="A1659" t="s">
        <v>4088</v>
      </c>
      <c r="B1659" t="s">
        <v>4089</v>
      </c>
      <c r="C1659" t="s">
        <v>4090</v>
      </c>
      <c r="D1659" t="s">
        <v>46</v>
      </c>
      <c r="E1659" t="s">
        <v>74</v>
      </c>
      <c r="F1659">
        <v>39330.980000000003</v>
      </c>
      <c r="G1659" s="1">
        <v>45686</v>
      </c>
      <c r="H1659" s="1">
        <v>45694</v>
      </c>
      <c r="I1659" t="s">
        <v>19</v>
      </c>
      <c r="J1659">
        <v>8</v>
      </c>
      <c r="K1659">
        <v>10</v>
      </c>
      <c r="L1659" t="s">
        <v>163</v>
      </c>
      <c r="M1659" t="s">
        <v>21</v>
      </c>
      <c r="N1659" t="s">
        <v>42</v>
      </c>
      <c r="O1659">
        <f t="shared" si="150"/>
        <v>1</v>
      </c>
      <c r="P1659" t="str">
        <f t="shared" si="151"/>
        <v>Valid</v>
      </c>
      <c r="Q1659" t="str">
        <f>_xlfn.XLOOKUP(B1659,Customers!$A:$A,Customers!$C:$C,"Not Found")</f>
        <v>Central</v>
      </c>
      <c r="R1659" t="str">
        <f t="shared" si="152"/>
        <v>East</v>
      </c>
      <c r="S1659" t="str">
        <f t="shared" si="153"/>
        <v>Theft</v>
      </c>
      <c r="T1659" t="str">
        <f t="shared" si="154"/>
        <v>Within SLA</v>
      </c>
      <c r="U1659">
        <f t="shared" si="155"/>
        <v>0</v>
      </c>
    </row>
    <row r="1660" spans="1:21" x14ac:dyDescent="0.3">
      <c r="A1660" t="s">
        <v>4091</v>
      </c>
      <c r="B1660" t="s">
        <v>4092</v>
      </c>
      <c r="C1660" t="s">
        <v>4093</v>
      </c>
      <c r="D1660" t="s">
        <v>216</v>
      </c>
      <c r="E1660" t="s">
        <v>173</v>
      </c>
      <c r="F1660">
        <v>90042.2</v>
      </c>
      <c r="G1660" s="1">
        <v>45834</v>
      </c>
      <c r="I1660" t="s">
        <v>64</v>
      </c>
      <c r="J1660">
        <v>11</v>
      </c>
      <c r="K1660">
        <v>15</v>
      </c>
      <c r="L1660" t="s">
        <v>150</v>
      </c>
      <c r="M1660" t="s">
        <v>55</v>
      </c>
      <c r="N1660" t="s">
        <v>22</v>
      </c>
      <c r="O1660">
        <f t="shared" si="150"/>
        <v>1</v>
      </c>
      <c r="P1660" t="str">
        <f t="shared" si="151"/>
        <v>Valid</v>
      </c>
      <c r="Q1660" t="str">
        <f>_xlfn.XLOOKUP(B1660,Customers!$A:$A,Customers!$C:$C,"Not Found")</f>
        <v>West</v>
      </c>
      <c r="R1660" t="str">
        <f t="shared" si="152"/>
        <v>Central</v>
      </c>
      <c r="S1660" t="str">
        <f t="shared" si="153"/>
        <v>Outpatient</v>
      </c>
      <c r="T1660" t="str">
        <f t="shared" si="154"/>
        <v>Within SLA</v>
      </c>
      <c r="U1660">
        <f t="shared" si="155"/>
        <v>0</v>
      </c>
    </row>
    <row r="1661" spans="1:21" x14ac:dyDescent="0.3">
      <c r="A1661" t="s">
        <v>4094</v>
      </c>
      <c r="B1661" t="s">
        <v>1213</v>
      </c>
      <c r="C1661" t="s">
        <v>1214</v>
      </c>
      <c r="D1661" t="s">
        <v>26</v>
      </c>
      <c r="E1661" t="s">
        <v>39</v>
      </c>
      <c r="F1661">
        <v>475697.97</v>
      </c>
      <c r="G1661" s="1">
        <v>45751</v>
      </c>
      <c r="I1661" t="s">
        <v>40</v>
      </c>
      <c r="J1661">
        <v>29</v>
      </c>
      <c r="K1661">
        <v>20</v>
      </c>
      <c r="L1661" t="s">
        <v>244</v>
      </c>
      <c r="M1661" t="s">
        <v>29</v>
      </c>
      <c r="N1661" t="s">
        <v>42</v>
      </c>
      <c r="O1661">
        <f t="shared" si="150"/>
        <v>1</v>
      </c>
      <c r="P1661" t="str">
        <f t="shared" si="151"/>
        <v>Valid</v>
      </c>
      <c r="Q1661" t="str">
        <f>_xlfn.XLOOKUP(B1661,Customers!$A:$A,Customers!$C:$C,"Not Found")</f>
        <v>East</v>
      </c>
      <c r="R1661" t="str">
        <f t="shared" si="152"/>
        <v>North</v>
      </c>
      <c r="S1661" t="str">
        <f t="shared" si="153"/>
        <v>Disability</v>
      </c>
      <c r="T1661" t="str">
        <f t="shared" si="154"/>
        <v>SLA Breach</v>
      </c>
      <c r="U1661">
        <f t="shared" si="155"/>
        <v>9</v>
      </c>
    </row>
    <row r="1662" spans="1:21" x14ac:dyDescent="0.3">
      <c r="A1662" t="s">
        <v>4095</v>
      </c>
      <c r="B1662" t="s">
        <v>4096</v>
      </c>
      <c r="C1662" t="s">
        <v>4097</v>
      </c>
      <c r="D1662" t="s">
        <v>46</v>
      </c>
      <c r="E1662" t="s">
        <v>27</v>
      </c>
      <c r="F1662">
        <v>78450.240000000005</v>
      </c>
      <c r="G1662" s="1">
        <v>45764</v>
      </c>
      <c r="H1662" s="1">
        <v>45773</v>
      </c>
      <c r="I1662" t="s">
        <v>19</v>
      </c>
      <c r="J1662">
        <v>9</v>
      </c>
      <c r="K1662">
        <v>10</v>
      </c>
      <c r="L1662" t="s">
        <v>349</v>
      </c>
      <c r="M1662" t="s">
        <v>21</v>
      </c>
      <c r="N1662" t="s">
        <v>30</v>
      </c>
      <c r="O1662">
        <f t="shared" si="150"/>
        <v>1</v>
      </c>
      <c r="P1662" t="str">
        <f t="shared" si="151"/>
        <v>Valid</v>
      </c>
      <c r="Q1662" t="str">
        <f>_xlfn.XLOOKUP(B1662,Customers!$A:$A,Customers!$C:$C,"Not Found")</f>
        <v>Central</v>
      </c>
      <c r="R1662" t="str">
        <f t="shared" si="152"/>
        <v>West</v>
      </c>
      <c r="S1662" t="str">
        <f t="shared" si="153"/>
        <v>Theft</v>
      </c>
      <c r="T1662" t="str">
        <f t="shared" si="154"/>
        <v>Within SLA</v>
      </c>
      <c r="U1662">
        <f t="shared" si="155"/>
        <v>0</v>
      </c>
    </row>
    <row r="1663" spans="1:21" x14ac:dyDescent="0.3">
      <c r="A1663" t="s">
        <v>4098</v>
      </c>
      <c r="B1663" t="s">
        <v>4099</v>
      </c>
      <c r="C1663" t="s">
        <v>4100</v>
      </c>
      <c r="D1663" t="s">
        <v>17</v>
      </c>
      <c r="E1663" t="s">
        <v>27</v>
      </c>
      <c r="F1663">
        <v>86209.3</v>
      </c>
      <c r="G1663" s="1">
        <v>45841</v>
      </c>
      <c r="I1663" t="s">
        <v>40</v>
      </c>
      <c r="J1663">
        <v>17</v>
      </c>
      <c r="K1663">
        <v>10</v>
      </c>
      <c r="L1663" t="s">
        <v>93</v>
      </c>
      <c r="M1663" t="s">
        <v>21</v>
      </c>
      <c r="N1663" t="s">
        <v>42</v>
      </c>
      <c r="O1663">
        <f t="shared" si="150"/>
        <v>1</v>
      </c>
      <c r="P1663" t="str">
        <f t="shared" si="151"/>
        <v>Valid</v>
      </c>
      <c r="Q1663" t="str">
        <f>_xlfn.XLOOKUP(B1663,Customers!$A:$A,Customers!$C:$C,"Not Found")</f>
        <v>North</v>
      </c>
      <c r="R1663" t="str">
        <f t="shared" si="152"/>
        <v>West</v>
      </c>
      <c r="S1663" t="str">
        <f t="shared" si="153"/>
        <v>Accident</v>
      </c>
      <c r="T1663" t="str">
        <f t="shared" si="154"/>
        <v>SLA Breach</v>
      </c>
      <c r="U1663">
        <f t="shared" si="155"/>
        <v>7</v>
      </c>
    </row>
    <row r="1664" spans="1:21" x14ac:dyDescent="0.3">
      <c r="A1664" t="s">
        <v>4101</v>
      </c>
      <c r="B1664" t="s">
        <v>2544</v>
      </c>
      <c r="C1664" t="s">
        <v>4102</v>
      </c>
      <c r="D1664" t="s">
        <v>26</v>
      </c>
      <c r="E1664" t="s">
        <v>18</v>
      </c>
      <c r="F1664">
        <v>554821.68000000005</v>
      </c>
      <c r="G1664" s="1">
        <v>45978</v>
      </c>
      <c r="H1664" s="1">
        <v>45992</v>
      </c>
      <c r="I1664" t="s">
        <v>19</v>
      </c>
      <c r="J1664">
        <v>14</v>
      </c>
      <c r="K1664">
        <v>20</v>
      </c>
      <c r="L1664" t="s">
        <v>35</v>
      </c>
      <c r="M1664" t="s">
        <v>29</v>
      </c>
      <c r="N1664" t="s">
        <v>22</v>
      </c>
      <c r="O1664">
        <f t="shared" si="150"/>
        <v>1</v>
      </c>
      <c r="P1664" t="str">
        <f t="shared" si="151"/>
        <v>Valid</v>
      </c>
      <c r="Q1664" t="str">
        <f>_xlfn.XLOOKUP(B1664,Customers!$A:$A,Customers!$C:$C,"Not Found")</f>
        <v>South</v>
      </c>
      <c r="R1664" t="str">
        <f t="shared" si="152"/>
        <v>South</v>
      </c>
      <c r="S1664" t="str">
        <f t="shared" si="153"/>
        <v>Disability</v>
      </c>
      <c r="T1664" t="str">
        <f t="shared" si="154"/>
        <v>Within SLA</v>
      </c>
      <c r="U1664">
        <f t="shared" si="155"/>
        <v>0</v>
      </c>
    </row>
    <row r="1665" spans="1:21" x14ac:dyDescent="0.3">
      <c r="A1665" t="s">
        <v>4103</v>
      </c>
      <c r="B1665" t="s">
        <v>3370</v>
      </c>
      <c r="C1665" t="s">
        <v>3371</v>
      </c>
      <c r="D1665" t="s">
        <v>182</v>
      </c>
      <c r="E1665" t="s">
        <v>18</v>
      </c>
      <c r="F1665">
        <v>24269.52</v>
      </c>
      <c r="G1665" s="1">
        <v>45948</v>
      </c>
      <c r="H1665" s="1">
        <v>45967</v>
      </c>
      <c r="I1665" t="s">
        <v>19</v>
      </c>
      <c r="J1665">
        <v>19</v>
      </c>
      <c r="K1665">
        <v>7</v>
      </c>
      <c r="L1665" t="s">
        <v>681</v>
      </c>
      <c r="M1665" t="s">
        <v>94</v>
      </c>
      <c r="N1665" t="s">
        <v>88</v>
      </c>
      <c r="O1665">
        <f t="shared" si="150"/>
        <v>1</v>
      </c>
      <c r="P1665" t="str">
        <f t="shared" si="151"/>
        <v>Valid</v>
      </c>
      <c r="Q1665" t="str">
        <f>_xlfn.XLOOKUP(B1665,Customers!$A:$A,Customers!$C:$C,"Not Found")</f>
        <v>West</v>
      </c>
      <c r="R1665" t="str">
        <f t="shared" si="152"/>
        <v>South</v>
      </c>
      <c r="S1665" t="str">
        <f t="shared" si="153"/>
        <v>Trip Cancellation</v>
      </c>
      <c r="T1665" t="str">
        <f t="shared" si="154"/>
        <v>SLA Breach</v>
      </c>
      <c r="U1665">
        <f t="shared" si="155"/>
        <v>12</v>
      </c>
    </row>
    <row r="1666" spans="1:21" x14ac:dyDescent="0.3">
      <c r="A1666" t="s">
        <v>4104</v>
      </c>
      <c r="B1666" t="s">
        <v>4105</v>
      </c>
      <c r="C1666" t="s">
        <v>4106</v>
      </c>
      <c r="D1666" t="s">
        <v>69</v>
      </c>
      <c r="E1666" t="s">
        <v>173</v>
      </c>
      <c r="F1666">
        <v>20207.5</v>
      </c>
      <c r="G1666" s="1">
        <v>45693</v>
      </c>
      <c r="I1666" t="s">
        <v>40</v>
      </c>
      <c r="J1666">
        <v>12</v>
      </c>
      <c r="K1666">
        <v>12</v>
      </c>
      <c r="L1666" t="s">
        <v>580</v>
      </c>
      <c r="M1666" t="s">
        <v>49</v>
      </c>
      <c r="N1666" t="s">
        <v>30</v>
      </c>
      <c r="O1666">
        <f t="shared" ref="O1666:O1729" si="156">COUNTIF($A:$A,A1666)</f>
        <v>1</v>
      </c>
      <c r="P1666" t="str">
        <f t="shared" ref="P1666:P1729" si="157">IF(F1666="","Missing Amount","Valid")</f>
        <v>Valid</v>
      </c>
      <c r="Q1666" t="str">
        <f>_xlfn.XLOOKUP(B1666,Customers!$A:$A,Customers!$C:$C,"Not Found")</f>
        <v>South</v>
      </c>
      <c r="R1666" t="str">
        <f t="shared" ref="R1666:R1729" si="158">IF(E1666="",Q1666,E1666)</f>
        <v>Central</v>
      </c>
      <c r="S1666" t="str">
        <f t="shared" ref="S1666:S1729" si="159">IF(D1666="Hospitalisation","Hospitalization",IF(D1666="Medical Emerg.","Medical Emergency",IF(D1666="Property dmg","Property Damage",IF(D1666="Vehicle dmg","Vehicle Damage",D1666))))</f>
        <v>Property Damage</v>
      </c>
      <c r="T1666" t="str">
        <f t="shared" ref="T1666:T1729" si="160">IF(J1666&gt;K1666,"SLA Breach","Within SLA")</f>
        <v>Within SLA</v>
      </c>
      <c r="U1666">
        <f t="shared" ref="U1666:U1729" si="161">IF(J1666&gt;K1666,J1666-K1666,0)</f>
        <v>0</v>
      </c>
    </row>
    <row r="1667" spans="1:21" x14ac:dyDescent="0.3">
      <c r="A1667" t="s">
        <v>4107</v>
      </c>
      <c r="B1667" t="s">
        <v>2955</v>
      </c>
      <c r="C1667" t="s">
        <v>4108</v>
      </c>
      <c r="D1667" t="s">
        <v>46</v>
      </c>
      <c r="E1667" t="s">
        <v>39</v>
      </c>
      <c r="F1667">
        <v>20916.03</v>
      </c>
      <c r="G1667" s="1">
        <v>45776</v>
      </c>
      <c r="I1667" t="s">
        <v>40</v>
      </c>
      <c r="J1667">
        <v>10</v>
      </c>
      <c r="K1667">
        <v>10</v>
      </c>
      <c r="L1667" t="s">
        <v>178</v>
      </c>
      <c r="M1667" t="s">
        <v>21</v>
      </c>
      <c r="N1667" t="s">
        <v>30</v>
      </c>
      <c r="O1667">
        <f t="shared" si="156"/>
        <v>1</v>
      </c>
      <c r="P1667" t="str">
        <f t="shared" si="157"/>
        <v>Valid</v>
      </c>
      <c r="Q1667" t="str">
        <f>_xlfn.XLOOKUP(B1667,Customers!$A:$A,Customers!$C:$C,"Not Found")</f>
        <v>East</v>
      </c>
      <c r="R1667" t="str">
        <f t="shared" si="158"/>
        <v>North</v>
      </c>
      <c r="S1667" t="str">
        <f t="shared" si="159"/>
        <v>Theft</v>
      </c>
      <c r="T1667" t="str">
        <f t="shared" si="160"/>
        <v>Within SLA</v>
      </c>
      <c r="U1667">
        <f t="shared" si="161"/>
        <v>0</v>
      </c>
    </row>
    <row r="1668" spans="1:21" x14ac:dyDescent="0.3">
      <c r="A1668" t="s">
        <v>4109</v>
      </c>
      <c r="B1668" t="s">
        <v>1616</v>
      </c>
      <c r="C1668" t="s">
        <v>1617</v>
      </c>
      <c r="D1668" t="s">
        <v>46</v>
      </c>
      <c r="E1668" t="s">
        <v>39</v>
      </c>
      <c r="F1668">
        <v>89868.07</v>
      </c>
      <c r="G1668" s="1">
        <v>45731</v>
      </c>
      <c r="H1668" s="1">
        <v>45738</v>
      </c>
      <c r="I1668" t="s">
        <v>47</v>
      </c>
      <c r="J1668">
        <v>7</v>
      </c>
      <c r="K1668">
        <v>10</v>
      </c>
      <c r="L1668" t="s">
        <v>107</v>
      </c>
      <c r="M1668" t="s">
        <v>21</v>
      </c>
      <c r="N1668" t="s">
        <v>30</v>
      </c>
      <c r="O1668">
        <f t="shared" si="156"/>
        <v>1</v>
      </c>
      <c r="P1668" t="str">
        <f t="shared" si="157"/>
        <v>Valid</v>
      </c>
      <c r="Q1668" t="str">
        <f>_xlfn.XLOOKUP(B1668,Customers!$A:$A,Customers!$C:$C,"Not Found")</f>
        <v>West</v>
      </c>
      <c r="R1668" t="str">
        <f t="shared" si="158"/>
        <v>North</v>
      </c>
      <c r="S1668" t="str">
        <f t="shared" si="159"/>
        <v>Theft</v>
      </c>
      <c r="T1668" t="str">
        <f t="shared" si="160"/>
        <v>Within SLA</v>
      </c>
      <c r="U1668">
        <f t="shared" si="161"/>
        <v>0</v>
      </c>
    </row>
    <row r="1669" spans="1:21" x14ac:dyDescent="0.3">
      <c r="A1669" t="s">
        <v>4110</v>
      </c>
      <c r="B1669" t="s">
        <v>2673</v>
      </c>
      <c r="C1669" t="s">
        <v>2674</v>
      </c>
      <c r="D1669" t="s">
        <v>69</v>
      </c>
      <c r="E1669" t="s">
        <v>18</v>
      </c>
      <c r="F1669">
        <v>124960.4</v>
      </c>
      <c r="G1669" s="1">
        <v>45773</v>
      </c>
      <c r="H1669" s="1">
        <v>45786</v>
      </c>
      <c r="I1669" t="s">
        <v>19</v>
      </c>
      <c r="J1669">
        <v>13</v>
      </c>
      <c r="K1669">
        <v>12</v>
      </c>
      <c r="L1669" t="s">
        <v>132</v>
      </c>
      <c r="M1669" t="s">
        <v>49</v>
      </c>
      <c r="N1669" t="s">
        <v>30</v>
      </c>
      <c r="O1669">
        <f t="shared" si="156"/>
        <v>1</v>
      </c>
      <c r="P1669" t="str">
        <f t="shared" si="157"/>
        <v>Valid</v>
      </c>
      <c r="Q1669" t="str">
        <f>_xlfn.XLOOKUP(B1669,Customers!$A:$A,Customers!$C:$C,"Not Found")</f>
        <v>South</v>
      </c>
      <c r="R1669" t="str">
        <f t="shared" si="158"/>
        <v>South</v>
      </c>
      <c r="S1669" t="str">
        <f t="shared" si="159"/>
        <v>Property Damage</v>
      </c>
      <c r="T1669" t="str">
        <f t="shared" si="160"/>
        <v>SLA Breach</v>
      </c>
      <c r="U1669">
        <f t="shared" si="161"/>
        <v>1</v>
      </c>
    </row>
    <row r="1670" spans="1:21" x14ac:dyDescent="0.3">
      <c r="A1670" t="s">
        <v>4111</v>
      </c>
      <c r="B1670" t="s">
        <v>646</v>
      </c>
      <c r="C1670" t="s">
        <v>647</v>
      </c>
      <c r="D1670" t="s">
        <v>26</v>
      </c>
      <c r="E1670" t="s">
        <v>27</v>
      </c>
      <c r="F1670">
        <v>471360.44</v>
      </c>
      <c r="G1670" s="1">
        <v>45959</v>
      </c>
      <c r="I1670" t="s">
        <v>40</v>
      </c>
      <c r="J1670">
        <v>31</v>
      </c>
      <c r="K1670">
        <v>20</v>
      </c>
      <c r="L1670" t="s">
        <v>404</v>
      </c>
      <c r="M1670" t="s">
        <v>29</v>
      </c>
      <c r="N1670" t="s">
        <v>42</v>
      </c>
      <c r="O1670">
        <f t="shared" si="156"/>
        <v>1</v>
      </c>
      <c r="P1670" t="str">
        <f t="shared" si="157"/>
        <v>Valid</v>
      </c>
      <c r="Q1670" t="str">
        <f>_xlfn.XLOOKUP(B1670,Customers!$A:$A,Customers!$C:$C,"Not Found")</f>
        <v>West</v>
      </c>
      <c r="R1670" t="str">
        <f t="shared" si="158"/>
        <v>West</v>
      </c>
      <c r="S1670" t="str">
        <f t="shared" si="159"/>
        <v>Disability</v>
      </c>
      <c r="T1670" t="str">
        <f t="shared" si="160"/>
        <v>SLA Breach</v>
      </c>
      <c r="U1670">
        <f t="shared" si="161"/>
        <v>11</v>
      </c>
    </row>
    <row r="1671" spans="1:21" x14ac:dyDescent="0.3">
      <c r="A1671" t="s">
        <v>4112</v>
      </c>
      <c r="B1671" t="s">
        <v>4113</v>
      </c>
      <c r="C1671" t="s">
        <v>4114</v>
      </c>
      <c r="D1671" t="s">
        <v>69</v>
      </c>
      <c r="E1671" t="s">
        <v>74</v>
      </c>
      <c r="F1671">
        <v>697916.32</v>
      </c>
      <c r="G1671" s="1">
        <v>45772</v>
      </c>
      <c r="H1671" s="1">
        <v>45786</v>
      </c>
      <c r="I1671" t="s">
        <v>19</v>
      </c>
      <c r="J1671">
        <v>14</v>
      </c>
      <c r="K1671">
        <v>12</v>
      </c>
      <c r="L1671" t="s">
        <v>98</v>
      </c>
      <c r="M1671" t="s">
        <v>49</v>
      </c>
      <c r="N1671" t="s">
        <v>30</v>
      </c>
      <c r="O1671">
        <f t="shared" si="156"/>
        <v>1</v>
      </c>
      <c r="P1671" t="str">
        <f t="shared" si="157"/>
        <v>Valid</v>
      </c>
      <c r="Q1671" t="str">
        <f>_xlfn.XLOOKUP(B1671,Customers!$A:$A,Customers!$C:$C,"Not Found")</f>
        <v>East</v>
      </c>
      <c r="R1671" t="str">
        <f t="shared" si="158"/>
        <v>East</v>
      </c>
      <c r="S1671" t="str">
        <f t="shared" si="159"/>
        <v>Property Damage</v>
      </c>
      <c r="T1671" t="str">
        <f t="shared" si="160"/>
        <v>SLA Breach</v>
      </c>
      <c r="U1671">
        <f t="shared" si="161"/>
        <v>2</v>
      </c>
    </row>
    <row r="1672" spans="1:21" x14ac:dyDescent="0.3">
      <c r="A1672" t="s">
        <v>4115</v>
      </c>
      <c r="B1672" t="s">
        <v>4116</v>
      </c>
      <c r="C1672" t="s">
        <v>4117</v>
      </c>
      <c r="D1672" t="s">
        <v>154</v>
      </c>
      <c r="E1672" t="s">
        <v>18</v>
      </c>
      <c r="F1672">
        <v>74963.100000000006</v>
      </c>
      <c r="G1672" s="1">
        <v>45874</v>
      </c>
      <c r="H1672" s="1">
        <v>45884</v>
      </c>
      <c r="I1672" t="s">
        <v>19</v>
      </c>
      <c r="J1672">
        <v>10</v>
      </c>
      <c r="K1672">
        <v>10</v>
      </c>
      <c r="L1672" t="s">
        <v>610</v>
      </c>
      <c r="M1672" t="s">
        <v>21</v>
      </c>
      <c r="N1672" t="s">
        <v>42</v>
      </c>
      <c r="O1672">
        <f t="shared" si="156"/>
        <v>1</v>
      </c>
      <c r="P1672" t="str">
        <f t="shared" si="157"/>
        <v>Valid</v>
      </c>
      <c r="Q1672" t="str">
        <f>_xlfn.XLOOKUP(B1672,Customers!$A:$A,Customers!$C:$C,"Not Found")</f>
        <v>West</v>
      </c>
      <c r="R1672" t="str">
        <f t="shared" si="158"/>
        <v>South</v>
      </c>
      <c r="S1672" t="str">
        <f t="shared" si="159"/>
        <v>Vehicle Damage</v>
      </c>
      <c r="T1672" t="str">
        <f t="shared" si="160"/>
        <v>Within SLA</v>
      </c>
      <c r="U1672">
        <f t="shared" si="161"/>
        <v>0</v>
      </c>
    </row>
    <row r="1673" spans="1:21" x14ac:dyDescent="0.3">
      <c r="A1673" t="s">
        <v>4118</v>
      </c>
      <c r="B1673" t="s">
        <v>2695</v>
      </c>
      <c r="C1673" t="s">
        <v>2696</v>
      </c>
      <c r="D1673" t="s">
        <v>46</v>
      </c>
      <c r="E1673" t="s">
        <v>18</v>
      </c>
      <c r="F1673">
        <v>61087.61</v>
      </c>
      <c r="G1673" s="1">
        <v>45938</v>
      </c>
      <c r="H1673" s="1">
        <v>45948</v>
      </c>
      <c r="I1673" t="s">
        <v>19</v>
      </c>
      <c r="J1673">
        <v>10</v>
      </c>
      <c r="K1673">
        <v>10</v>
      </c>
      <c r="L1673" t="s">
        <v>366</v>
      </c>
      <c r="M1673" t="s">
        <v>21</v>
      </c>
      <c r="N1673" t="s">
        <v>42</v>
      </c>
      <c r="O1673">
        <f t="shared" si="156"/>
        <v>1</v>
      </c>
      <c r="P1673" t="str">
        <f t="shared" si="157"/>
        <v>Valid</v>
      </c>
      <c r="Q1673" t="str">
        <f>_xlfn.XLOOKUP(B1673,Customers!$A:$A,Customers!$C:$C,"Not Found")</f>
        <v>North</v>
      </c>
      <c r="R1673" t="str">
        <f t="shared" si="158"/>
        <v>South</v>
      </c>
      <c r="S1673" t="str">
        <f t="shared" si="159"/>
        <v>Theft</v>
      </c>
      <c r="T1673" t="str">
        <f t="shared" si="160"/>
        <v>Within SLA</v>
      </c>
      <c r="U1673">
        <f t="shared" si="161"/>
        <v>0</v>
      </c>
    </row>
    <row r="1674" spans="1:21" x14ac:dyDescent="0.3">
      <c r="A1674" t="s">
        <v>4119</v>
      </c>
      <c r="B1674" t="s">
        <v>3719</v>
      </c>
      <c r="C1674" t="s">
        <v>4120</v>
      </c>
      <c r="D1674" t="s">
        <v>53</v>
      </c>
      <c r="E1674" t="s">
        <v>74</v>
      </c>
      <c r="F1674">
        <v>106444.36</v>
      </c>
      <c r="G1674" s="1">
        <v>45749</v>
      </c>
      <c r="H1674" s="1">
        <v>45766</v>
      </c>
      <c r="I1674" t="s">
        <v>19</v>
      </c>
      <c r="J1674">
        <v>17</v>
      </c>
      <c r="K1674">
        <v>15</v>
      </c>
      <c r="L1674" t="s">
        <v>136</v>
      </c>
      <c r="M1674" t="s">
        <v>55</v>
      </c>
      <c r="N1674" t="s">
        <v>30</v>
      </c>
      <c r="O1674">
        <f t="shared" si="156"/>
        <v>1</v>
      </c>
      <c r="P1674" t="str">
        <f t="shared" si="157"/>
        <v>Valid</v>
      </c>
      <c r="Q1674" t="str">
        <f>_xlfn.XLOOKUP(B1674,Customers!$A:$A,Customers!$C:$C,"Not Found")</f>
        <v>Central</v>
      </c>
      <c r="R1674" t="str">
        <f t="shared" si="158"/>
        <v>East</v>
      </c>
      <c r="S1674" t="str">
        <f t="shared" si="159"/>
        <v>Hospitalization</v>
      </c>
      <c r="T1674" t="str">
        <f t="shared" si="160"/>
        <v>SLA Breach</v>
      </c>
      <c r="U1674">
        <f t="shared" si="161"/>
        <v>2</v>
      </c>
    </row>
    <row r="1675" spans="1:21" x14ac:dyDescent="0.3">
      <c r="A1675" t="s">
        <v>4121</v>
      </c>
      <c r="B1675" t="s">
        <v>4122</v>
      </c>
      <c r="C1675" t="s">
        <v>4123</v>
      </c>
      <c r="D1675" t="s">
        <v>216</v>
      </c>
      <c r="E1675" t="s">
        <v>27</v>
      </c>
      <c r="F1675">
        <v>39213.24</v>
      </c>
      <c r="G1675" s="1">
        <v>45814</v>
      </c>
      <c r="H1675" s="1">
        <v>45827</v>
      </c>
      <c r="I1675" t="s">
        <v>19</v>
      </c>
      <c r="J1675">
        <v>13</v>
      </c>
      <c r="K1675">
        <v>15</v>
      </c>
      <c r="L1675" t="s">
        <v>681</v>
      </c>
      <c r="M1675" t="s">
        <v>55</v>
      </c>
      <c r="N1675" t="s">
        <v>30</v>
      </c>
      <c r="O1675">
        <f t="shared" si="156"/>
        <v>1</v>
      </c>
      <c r="P1675" t="str">
        <f t="shared" si="157"/>
        <v>Valid</v>
      </c>
      <c r="Q1675" t="str">
        <f>_xlfn.XLOOKUP(B1675,Customers!$A:$A,Customers!$C:$C,"Not Found")</f>
        <v>South</v>
      </c>
      <c r="R1675" t="str">
        <f t="shared" si="158"/>
        <v>West</v>
      </c>
      <c r="S1675" t="str">
        <f t="shared" si="159"/>
        <v>Outpatient</v>
      </c>
      <c r="T1675" t="str">
        <f t="shared" si="160"/>
        <v>Within SLA</v>
      </c>
      <c r="U1675">
        <f t="shared" si="161"/>
        <v>0</v>
      </c>
    </row>
    <row r="1676" spans="1:21" x14ac:dyDescent="0.3">
      <c r="A1676" t="s">
        <v>4124</v>
      </c>
      <c r="B1676" t="s">
        <v>198</v>
      </c>
      <c r="C1676" t="s">
        <v>199</v>
      </c>
      <c r="D1676" t="s">
        <v>17</v>
      </c>
      <c r="E1676" t="s">
        <v>173</v>
      </c>
      <c r="F1676">
        <v>106172.73</v>
      </c>
      <c r="G1676" s="1">
        <v>45929</v>
      </c>
      <c r="H1676" s="1">
        <v>45942</v>
      </c>
      <c r="I1676" t="s">
        <v>19</v>
      </c>
      <c r="J1676">
        <v>13</v>
      </c>
      <c r="K1676">
        <v>10</v>
      </c>
      <c r="L1676" t="s">
        <v>548</v>
      </c>
      <c r="M1676" t="s">
        <v>21</v>
      </c>
      <c r="N1676" t="s">
        <v>30</v>
      </c>
      <c r="O1676">
        <f t="shared" si="156"/>
        <v>1</v>
      </c>
      <c r="P1676" t="str">
        <f t="shared" si="157"/>
        <v>Valid</v>
      </c>
      <c r="Q1676" t="str">
        <f>_xlfn.XLOOKUP(B1676,Customers!$A:$A,Customers!$C:$C,"Not Found")</f>
        <v>West</v>
      </c>
      <c r="R1676" t="str">
        <f t="shared" si="158"/>
        <v>Central</v>
      </c>
      <c r="S1676" t="str">
        <f t="shared" si="159"/>
        <v>Accident</v>
      </c>
      <c r="T1676" t="str">
        <f t="shared" si="160"/>
        <v>SLA Breach</v>
      </c>
      <c r="U1676">
        <f t="shared" si="161"/>
        <v>3</v>
      </c>
    </row>
    <row r="1677" spans="1:21" x14ac:dyDescent="0.3">
      <c r="A1677" t="s">
        <v>4125</v>
      </c>
      <c r="B1677" t="s">
        <v>2484</v>
      </c>
      <c r="C1677" t="s">
        <v>4126</v>
      </c>
      <c r="D1677" t="s">
        <v>92</v>
      </c>
      <c r="E1677" t="s">
        <v>18</v>
      </c>
      <c r="F1677">
        <v>26838.13</v>
      </c>
      <c r="G1677" s="1">
        <v>45768</v>
      </c>
      <c r="I1677" t="s">
        <v>64</v>
      </c>
      <c r="J1677">
        <v>7</v>
      </c>
      <c r="K1677">
        <v>7</v>
      </c>
      <c r="L1677" t="s">
        <v>208</v>
      </c>
      <c r="M1677" t="s">
        <v>94</v>
      </c>
      <c r="N1677" t="s">
        <v>30</v>
      </c>
      <c r="O1677">
        <f t="shared" si="156"/>
        <v>1</v>
      </c>
      <c r="P1677" t="str">
        <f t="shared" si="157"/>
        <v>Valid</v>
      </c>
      <c r="Q1677" t="str">
        <f>_xlfn.XLOOKUP(B1677,Customers!$A:$A,Customers!$C:$C,"Not Found")</f>
        <v>South</v>
      </c>
      <c r="R1677" t="str">
        <f t="shared" si="158"/>
        <v>South</v>
      </c>
      <c r="S1677" t="str">
        <f t="shared" si="159"/>
        <v>Baggage Loss</v>
      </c>
      <c r="T1677" t="str">
        <f t="shared" si="160"/>
        <v>Within SLA</v>
      </c>
      <c r="U1677">
        <f t="shared" si="161"/>
        <v>0</v>
      </c>
    </row>
    <row r="1678" spans="1:21" x14ac:dyDescent="0.3">
      <c r="A1678" t="s">
        <v>4127</v>
      </c>
      <c r="B1678" t="s">
        <v>3285</v>
      </c>
      <c r="C1678" t="s">
        <v>3286</v>
      </c>
      <c r="D1678" t="s">
        <v>216</v>
      </c>
      <c r="F1678">
        <v>253774.58</v>
      </c>
      <c r="G1678" s="1">
        <v>45881</v>
      </c>
      <c r="H1678" s="1">
        <v>45890</v>
      </c>
      <c r="I1678" t="s">
        <v>19</v>
      </c>
      <c r="J1678">
        <v>9</v>
      </c>
      <c r="K1678">
        <v>15</v>
      </c>
      <c r="L1678" t="s">
        <v>323</v>
      </c>
      <c r="M1678" t="s">
        <v>55</v>
      </c>
      <c r="N1678" t="s">
        <v>22</v>
      </c>
      <c r="O1678">
        <f t="shared" si="156"/>
        <v>1</v>
      </c>
      <c r="P1678" t="str">
        <f t="shared" si="157"/>
        <v>Valid</v>
      </c>
      <c r="Q1678" t="str">
        <f>_xlfn.XLOOKUP(B1678,Customers!$A:$A,Customers!$C:$C,"Not Found")</f>
        <v>West</v>
      </c>
      <c r="R1678" t="str">
        <f t="shared" si="158"/>
        <v>West</v>
      </c>
      <c r="S1678" t="str">
        <f t="shared" si="159"/>
        <v>Outpatient</v>
      </c>
      <c r="T1678" t="str">
        <f t="shared" si="160"/>
        <v>Within SLA</v>
      </c>
      <c r="U1678">
        <f t="shared" si="161"/>
        <v>0</v>
      </c>
    </row>
    <row r="1679" spans="1:21" x14ac:dyDescent="0.3">
      <c r="A1679" t="s">
        <v>4128</v>
      </c>
      <c r="B1679" t="s">
        <v>3131</v>
      </c>
      <c r="C1679" t="s">
        <v>3132</v>
      </c>
      <c r="D1679" t="s">
        <v>102</v>
      </c>
      <c r="E1679" t="s">
        <v>27</v>
      </c>
      <c r="F1679">
        <v>106000.03</v>
      </c>
      <c r="G1679" s="1">
        <v>45717</v>
      </c>
      <c r="I1679" t="s">
        <v>40</v>
      </c>
      <c r="J1679">
        <v>7</v>
      </c>
      <c r="K1679">
        <v>20</v>
      </c>
      <c r="L1679" t="s">
        <v>252</v>
      </c>
      <c r="M1679" t="s">
        <v>29</v>
      </c>
      <c r="N1679" t="s">
        <v>30</v>
      </c>
      <c r="O1679">
        <f t="shared" si="156"/>
        <v>1</v>
      </c>
      <c r="P1679" t="str">
        <f t="shared" si="157"/>
        <v>Valid</v>
      </c>
      <c r="Q1679" t="str">
        <f>_xlfn.XLOOKUP(B1679,Customers!$A:$A,Customers!$C:$C,"Not Found")</f>
        <v>East</v>
      </c>
      <c r="R1679" t="str">
        <f t="shared" si="158"/>
        <v>West</v>
      </c>
      <c r="S1679" t="str">
        <f t="shared" si="159"/>
        <v>Maturity</v>
      </c>
      <c r="T1679" t="str">
        <f t="shared" si="160"/>
        <v>Within SLA</v>
      </c>
      <c r="U1679">
        <f t="shared" si="161"/>
        <v>0</v>
      </c>
    </row>
    <row r="1680" spans="1:21" x14ac:dyDescent="0.3">
      <c r="A1680" t="s">
        <v>4129</v>
      </c>
      <c r="B1680" t="s">
        <v>461</v>
      </c>
      <c r="C1680" t="s">
        <v>462</v>
      </c>
      <c r="D1680" t="s">
        <v>59</v>
      </c>
      <c r="E1680" t="s">
        <v>27</v>
      </c>
      <c r="F1680">
        <v>85251.27</v>
      </c>
      <c r="G1680" s="1">
        <v>45964</v>
      </c>
      <c r="H1680" s="1">
        <v>45973</v>
      </c>
      <c r="I1680" t="s">
        <v>19</v>
      </c>
      <c r="J1680">
        <v>9</v>
      </c>
      <c r="K1680">
        <v>15</v>
      </c>
      <c r="L1680" t="s">
        <v>331</v>
      </c>
      <c r="M1680" t="s">
        <v>55</v>
      </c>
      <c r="N1680" t="s">
        <v>30</v>
      </c>
      <c r="O1680">
        <f t="shared" si="156"/>
        <v>1</v>
      </c>
      <c r="P1680" t="str">
        <f t="shared" si="157"/>
        <v>Valid</v>
      </c>
      <c r="Q1680" t="str">
        <f>_xlfn.XLOOKUP(B1680,Customers!$A:$A,Customers!$C:$C,"Not Found")</f>
        <v>West</v>
      </c>
      <c r="R1680" t="str">
        <f t="shared" si="158"/>
        <v>West</v>
      </c>
      <c r="S1680" t="str">
        <f t="shared" si="159"/>
        <v>Critical Illness</v>
      </c>
      <c r="T1680" t="str">
        <f t="shared" si="160"/>
        <v>Within SLA</v>
      </c>
      <c r="U1680">
        <f t="shared" si="161"/>
        <v>0</v>
      </c>
    </row>
    <row r="1681" spans="1:21" x14ac:dyDescent="0.3">
      <c r="A1681" t="s">
        <v>4130</v>
      </c>
      <c r="B1681" t="s">
        <v>4131</v>
      </c>
      <c r="C1681" t="s">
        <v>4132</v>
      </c>
      <c r="D1681" t="s">
        <v>46</v>
      </c>
      <c r="E1681" t="s">
        <v>74</v>
      </c>
      <c r="F1681">
        <v>43226.81</v>
      </c>
      <c r="G1681" s="1">
        <v>45699</v>
      </c>
      <c r="H1681" s="1">
        <v>45718</v>
      </c>
      <c r="I1681" t="s">
        <v>19</v>
      </c>
      <c r="J1681">
        <v>19</v>
      </c>
      <c r="K1681">
        <v>10</v>
      </c>
      <c r="L1681" t="s">
        <v>278</v>
      </c>
      <c r="M1681" t="s">
        <v>21</v>
      </c>
      <c r="N1681" t="s">
        <v>30</v>
      </c>
      <c r="O1681">
        <f t="shared" si="156"/>
        <v>1</v>
      </c>
      <c r="P1681" t="str">
        <f t="shared" si="157"/>
        <v>Valid</v>
      </c>
      <c r="Q1681" t="str">
        <f>_xlfn.XLOOKUP(B1681,Customers!$A:$A,Customers!$C:$C,"Not Found")</f>
        <v>West</v>
      </c>
      <c r="R1681" t="str">
        <f t="shared" si="158"/>
        <v>East</v>
      </c>
      <c r="S1681" t="str">
        <f t="shared" si="159"/>
        <v>Theft</v>
      </c>
      <c r="T1681" t="str">
        <f t="shared" si="160"/>
        <v>SLA Breach</v>
      </c>
      <c r="U1681">
        <f t="shared" si="161"/>
        <v>9</v>
      </c>
    </row>
    <row r="1682" spans="1:21" x14ac:dyDescent="0.3">
      <c r="A1682" t="s">
        <v>4133</v>
      </c>
      <c r="B1682" t="s">
        <v>1830</v>
      </c>
      <c r="C1682" t="s">
        <v>1831</v>
      </c>
      <c r="D1682" t="s">
        <v>111</v>
      </c>
      <c r="E1682" t="s">
        <v>39</v>
      </c>
      <c r="F1682">
        <v>54996.86</v>
      </c>
      <c r="G1682" s="1">
        <v>45888</v>
      </c>
      <c r="I1682" t="s">
        <v>40</v>
      </c>
      <c r="J1682">
        <v>18</v>
      </c>
      <c r="K1682">
        <v>12</v>
      </c>
      <c r="L1682" t="s">
        <v>770</v>
      </c>
      <c r="M1682" t="s">
        <v>49</v>
      </c>
      <c r="N1682" t="s">
        <v>42</v>
      </c>
      <c r="O1682">
        <f t="shared" si="156"/>
        <v>1</v>
      </c>
      <c r="P1682" t="str">
        <f t="shared" si="157"/>
        <v>Valid</v>
      </c>
      <c r="Q1682" t="str">
        <f>_xlfn.XLOOKUP(B1682,Customers!$A:$A,Customers!$C:$C,"Not Found")</f>
        <v>East</v>
      </c>
      <c r="R1682" t="str">
        <f t="shared" si="158"/>
        <v>North</v>
      </c>
      <c r="S1682" t="str">
        <f t="shared" si="159"/>
        <v>Fire</v>
      </c>
      <c r="T1682" t="str">
        <f t="shared" si="160"/>
        <v>SLA Breach</v>
      </c>
      <c r="U1682">
        <f t="shared" si="161"/>
        <v>6</v>
      </c>
    </row>
    <row r="1683" spans="1:21" x14ac:dyDescent="0.3">
      <c r="A1683" t="s">
        <v>4134</v>
      </c>
      <c r="B1683" t="s">
        <v>1711</v>
      </c>
      <c r="C1683" t="s">
        <v>1712</v>
      </c>
      <c r="D1683" t="s">
        <v>46</v>
      </c>
      <c r="E1683" t="s">
        <v>27</v>
      </c>
      <c r="F1683">
        <v>97428.23</v>
      </c>
      <c r="G1683" s="1">
        <v>45983</v>
      </c>
      <c r="I1683" t="s">
        <v>64</v>
      </c>
      <c r="J1683">
        <v>17</v>
      </c>
      <c r="K1683">
        <v>10</v>
      </c>
      <c r="L1683" t="s">
        <v>252</v>
      </c>
      <c r="M1683" t="s">
        <v>21</v>
      </c>
      <c r="N1683" t="s">
        <v>42</v>
      </c>
      <c r="O1683">
        <f t="shared" si="156"/>
        <v>1</v>
      </c>
      <c r="P1683" t="str">
        <f t="shared" si="157"/>
        <v>Valid</v>
      </c>
      <c r="Q1683" t="str">
        <f>_xlfn.XLOOKUP(B1683,Customers!$A:$A,Customers!$C:$C,"Not Found")</f>
        <v>South</v>
      </c>
      <c r="R1683" t="str">
        <f t="shared" si="158"/>
        <v>West</v>
      </c>
      <c r="S1683" t="str">
        <f t="shared" si="159"/>
        <v>Theft</v>
      </c>
      <c r="T1683" t="str">
        <f t="shared" si="160"/>
        <v>SLA Breach</v>
      </c>
      <c r="U1683">
        <f t="shared" si="161"/>
        <v>7</v>
      </c>
    </row>
    <row r="1684" spans="1:21" x14ac:dyDescent="0.3">
      <c r="A1684" t="s">
        <v>4135</v>
      </c>
      <c r="B1684" t="s">
        <v>4050</v>
      </c>
      <c r="C1684" t="s">
        <v>4051</v>
      </c>
      <c r="D1684" t="s">
        <v>102</v>
      </c>
      <c r="E1684" t="s">
        <v>74</v>
      </c>
      <c r="F1684">
        <v>244051.83</v>
      </c>
      <c r="G1684" s="1">
        <v>45705</v>
      </c>
      <c r="H1684" s="1">
        <v>45728</v>
      </c>
      <c r="I1684" t="s">
        <v>19</v>
      </c>
      <c r="J1684">
        <v>23</v>
      </c>
      <c r="K1684">
        <v>20</v>
      </c>
      <c r="L1684" t="s">
        <v>60</v>
      </c>
      <c r="M1684" t="s">
        <v>29</v>
      </c>
      <c r="N1684" t="s">
        <v>22</v>
      </c>
      <c r="O1684">
        <f t="shared" si="156"/>
        <v>1</v>
      </c>
      <c r="P1684" t="str">
        <f t="shared" si="157"/>
        <v>Valid</v>
      </c>
      <c r="Q1684" t="str">
        <f>_xlfn.XLOOKUP(B1684,Customers!$A:$A,Customers!$C:$C,"Not Found")</f>
        <v>South</v>
      </c>
      <c r="R1684" t="str">
        <f t="shared" si="158"/>
        <v>East</v>
      </c>
      <c r="S1684" t="str">
        <f t="shared" si="159"/>
        <v>Maturity</v>
      </c>
      <c r="T1684" t="str">
        <f t="shared" si="160"/>
        <v>SLA Breach</v>
      </c>
      <c r="U1684">
        <f t="shared" si="161"/>
        <v>3</v>
      </c>
    </row>
    <row r="1685" spans="1:21" x14ac:dyDescent="0.3">
      <c r="A1685" t="s">
        <v>4136</v>
      </c>
      <c r="B1685" t="s">
        <v>4137</v>
      </c>
      <c r="C1685" t="s">
        <v>4138</v>
      </c>
      <c r="D1685" t="s">
        <v>53</v>
      </c>
      <c r="E1685" t="s">
        <v>74</v>
      </c>
      <c r="F1685">
        <v>201844.99</v>
      </c>
      <c r="G1685" s="1">
        <v>45820</v>
      </c>
      <c r="I1685" t="s">
        <v>40</v>
      </c>
      <c r="J1685">
        <v>15</v>
      </c>
      <c r="K1685">
        <v>15</v>
      </c>
      <c r="L1685" t="s">
        <v>813</v>
      </c>
      <c r="M1685" t="s">
        <v>55</v>
      </c>
      <c r="N1685" t="s">
        <v>30</v>
      </c>
      <c r="O1685">
        <f t="shared" si="156"/>
        <v>1</v>
      </c>
      <c r="P1685" t="str">
        <f t="shared" si="157"/>
        <v>Valid</v>
      </c>
      <c r="Q1685" t="str">
        <f>_xlfn.XLOOKUP(B1685,Customers!$A:$A,Customers!$C:$C,"Not Found")</f>
        <v>West</v>
      </c>
      <c r="R1685" t="str">
        <f t="shared" si="158"/>
        <v>East</v>
      </c>
      <c r="S1685" t="str">
        <f t="shared" si="159"/>
        <v>Hospitalization</v>
      </c>
      <c r="T1685" t="str">
        <f t="shared" si="160"/>
        <v>Within SLA</v>
      </c>
      <c r="U1685">
        <f t="shared" si="161"/>
        <v>0</v>
      </c>
    </row>
    <row r="1686" spans="1:21" x14ac:dyDescent="0.3">
      <c r="A1686" t="s">
        <v>4139</v>
      </c>
      <c r="B1686" t="s">
        <v>1269</v>
      </c>
      <c r="C1686" t="s">
        <v>4140</v>
      </c>
      <c r="D1686" t="s">
        <v>26</v>
      </c>
      <c r="E1686" t="s">
        <v>18</v>
      </c>
      <c r="F1686">
        <v>212451.09</v>
      </c>
      <c r="G1686" s="1">
        <v>45974</v>
      </c>
      <c r="I1686" t="s">
        <v>64</v>
      </c>
      <c r="J1686">
        <v>19</v>
      </c>
      <c r="K1686">
        <v>20</v>
      </c>
      <c r="L1686" t="s">
        <v>204</v>
      </c>
      <c r="M1686" t="s">
        <v>29</v>
      </c>
      <c r="N1686" t="s">
        <v>30</v>
      </c>
      <c r="O1686">
        <f t="shared" si="156"/>
        <v>1</v>
      </c>
      <c r="P1686" t="str">
        <f t="shared" si="157"/>
        <v>Valid</v>
      </c>
      <c r="Q1686" t="str">
        <f>_xlfn.XLOOKUP(B1686,Customers!$A:$A,Customers!$C:$C,"Not Found")</f>
        <v>South</v>
      </c>
      <c r="R1686" t="str">
        <f t="shared" si="158"/>
        <v>South</v>
      </c>
      <c r="S1686" t="str">
        <f t="shared" si="159"/>
        <v>Disability</v>
      </c>
      <c r="T1686" t="str">
        <f t="shared" si="160"/>
        <v>Within SLA</v>
      </c>
      <c r="U1686">
        <f t="shared" si="161"/>
        <v>0</v>
      </c>
    </row>
    <row r="1687" spans="1:21" x14ac:dyDescent="0.3">
      <c r="A1687" t="s">
        <v>4141</v>
      </c>
      <c r="B1687" t="s">
        <v>2680</v>
      </c>
      <c r="C1687" t="s">
        <v>2681</v>
      </c>
      <c r="D1687" t="s">
        <v>116</v>
      </c>
      <c r="E1687" t="s">
        <v>39</v>
      </c>
      <c r="F1687">
        <v>23243.21</v>
      </c>
      <c r="G1687" s="1">
        <v>45682</v>
      </c>
      <c r="H1687" s="1">
        <v>45709</v>
      </c>
      <c r="I1687" t="s">
        <v>19</v>
      </c>
      <c r="J1687">
        <v>27</v>
      </c>
      <c r="K1687">
        <v>7</v>
      </c>
      <c r="L1687" t="s">
        <v>651</v>
      </c>
      <c r="M1687" t="s">
        <v>94</v>
      </c>
      <c r="N1687" t="s">
        <v>88</v>
      </c>
      <c r="O1687">
        <f t="shared" si="156"/>
        <v>1</v>
      </c>
      <c r="P1687" t="str">
        <f t="shared" si="157"/>
        <v>Valid</v>
      </c>
      <c r="Q1687" t="str">
        <f>_xlfn.XLOOKUP(B1687,Customers!$A:$A,Customers!$C:$C,"Not Found")</f>
        <v>North</v>
      </c>
      <c r="R1687" t="str">
        <f t="shared" si="158"/>
        <v>North</v>
      </c>
      <c r="S1687" t="str">
        <f t="shared" si="159"/>
        <v>Medical Emergency</v>
      </c>
      <c r="T1687" t="str">
        <f t="shared" si="160"/>
        <v>SLA Breach</v>
      </c>
      <c r="U1687">
        <f t="shared" si="161"/>
        <v>20</v>
      </c>
    </row>
    <row r="1688" spans="1:21" x14ac:dyDescent="0.3">
      <c r="A1688" t="s">
        <v>4142</v>
      </c>
      <c r="B1688" t="s">
        <v>4143</v>
      </c>
      <c r="C1688" t="s">
        <v>4144</v>
      </c>
      <c r="D1688" t="s">
        <v>116</v>
      </c>
      <c r="E1688" t="s">
        <v>39</v>
      </c>
      <c r="F1688">
        <v>111131.58</v>
      </c>
      <c r="G1688" s="1">
        <v>45760</v>
      </c>
      <c r="H1688" s="1">
        <v>45762</v>
      </c>
      <c r="I1688" t="s">
        <v>19</v>
      </c>
      <c r="J1688">
        <v>2</v>
      </c>
      <c r="K1688">
        <v>7</v>
      </c>
      <c r="L1688" t="s">
        <v>341</v>
      </c>
      <c r="M1688" t="s">
        <v>94</v>
      </c>
      <c r="N1688" t="s">
        <v>30</v>
      </c>
      <c r="O1688">
        <f t="shared" si="156"/>
        <v>1</v>
      </c>
      <c r="P1688" t="str">
        <f t="shared" si="157"/>
        <v>Valid</v>
      </c>
      <c r="Q1688" t="str">
        <f>_xlfn.XLOOKUP(B1688,Customers!$A:$A,Customers!$C:$C,"Not Found")</f>
        <v>North</v>
      </c>
      <c r="R1688" t="str">
        <f t="shared" si="158"/>
        <v>North</v>
      </c>
      <c r="S1688" t="str">
        <f t="shared" si="159"/>
        <v>Medical Emergency</v>
      </c>
      <c r="T1688" t="str">
        <f t="shared" si="160"/>
        <v>Within SLA</v>
      </c>
      <c r="U1688">
        <f t="shared" si="161"/>
        <v>0</v>
      </c>
    </row>
    <row r="1689" spans="1:21" x14ac:dyDescent="0.3">
      <c r="A1689" t="s">
        <v>4145</v>
      </c>
      <c r="B1689" t="s">
        <v>2535</v>
      </c>
      <c r="C1689" t="s">
        <v>2536</v>
      </c>
      <c r="D1689" t="s">
        <v>92</v>
      </c>
      <c r="E1689" t="s">
        <v>39</v>
      </c>
      <c r="F1689">
        <v>12467.49</v>
      </c>
      <c r="G1689" s="1">
        <v>45960</v>
      </c>
      <c r="H1689" s="1">
        <v>45967</v>
      </c>
      <c r="I1689" t="s">
        <v>19</v>
      </c>
      <c r="J1689">
        <v>7</v>
      </c>
      <c r="K1689">
        <v>7</v>
      </c>
      <c r="L1689" t="s">
        <v>349</v>
      </c>
      <c r="M1689" t="s">
        <v>94</v>
      </c>
      <c r="N1689" t="s">
        <v>30</v>
      </c>
      <c r="O1689">
        <f t="shared" si="156"/>
        <v>1</v>
      </c>
      <c r="P1689" t="str">
        <f t="shared" si="157"/>
        <v>Valid</v>
      </c>
      <c r="Q1689" t="str">
        <f>_xlfn.XLOOKUP(B1689,Customers!$A:$A,Customers!$C:$C,"Not Found")</f>
        <v>North</v>
      </c>
      <c r="R1689" t="str">
        <f t="shared" si="158"/>
        <v>North</v>
      </c>
      <c r="S1689" t="str">
        <f t="shared" si="159"/>
        <v>Baggage Loss</v>
      </c>
      <c r="T1689" t="str">
        <f t="shared" si="160"/>
        <v>Within SLA</v>
      </c>
      <c r="U1689">
        <f t="shared" si="161"/>
        <v>0</v>
      </c>
    </row>
    <row r="1690" spans="1:21" x14ac:dyDescent="0.3">
      <c r="A1690" t="s">
        <v>4146</v>
      </c>
      <c r="B1690" t="s">
        <v>4147</v>
      </c>
      <c r="C1690" t="s">
        <v>4148</v>
      </c>
      <c r="D1690" t="s">
        <v>102</v>
      </c>
      <c r="E1690" t="s">
        <v>39</v>
      </c>
      <c r="F1690">
        <v>180263.79</v>
      </c>
      <c r="G1690" s="1">
        <v>45702</v>
      </c>
      <c r="H1690" s="1">
        <v>45720</v>
      </c>
      <c r="I1690" t="s">
        <v>19</v>
      </c>
      <c r="J1690">
        <v>18</v>
      </c>
      <c r="K1690">
        <v>20</v>
      </c>
      <c r="L1690" t="s">
        <v>242</v>
      </c>
      <c r="M1690" t="s">
        <v>29</v>
      </c>
      <c r="N1690" t="s">
        <v>22</v>
      </c>
      <c r="O1690">
        <f t="shared" si="156"/>
        <v>1</v>
      </c>
      <c r="P1690" t="str">
        <f t="shared" si="157"/>
        <v>Valid</v>
      </c>
      <c r="Q1690" t="str">
        <f>_xlfn.XLOOKUP(B1690,Customers!$A:$A,Customers!$C:$C,"Not Found")</f>
        <v>East</v>
      </c>
      <c r="R1690" t="str">
        <f t="shared" si="158"/>
        <v>North</v>
      </c>
      <c r="S1690" t="str">
        <f t="shared" si="159"/>
        <v>Maturity</v>
      </c>
      <c r="T1690" t="str">
        <f t="shared" si="160"/>
        <v>Within SLA</v>
      </c>
      <c r="U1690">
        <f t="shared" si="161"/>
        <v>0</v>
      </c>
    </row>
    <row r="1691" spans="1:21" x14ac:dyDescent="0.3">
      <c r="A1691" t="s">
        <v>4149</v>
      </c>
      <c r="B1691" t="s">
        <v>2792</v>
      </c>
      <c r="C1691" t="s">
        <v>3459</v>
      </c>
      <c r="D1691" t="s">
        <v>26</v>
      </c>
      <c r="E1691" t="s">
        <v>18</v>
      </c>
      <c r="F1691">
        <v>40261.230000000003</v>
      </c>
      <c r="G1691" s="1">
        <v>45976</v>
      </c>
      <c r="H1691" s="1">
        <v>45996</v>
      </c>
      <c r="I1691" t="s">
        <v>19</v>
      </c>
      <c r="J1691">
        <v>20</v>
      </c>
      <c r="K1691">
        <v>20</v>
      </c>
      <c r="L1691" t="s">
        <v>75</v>
      </c>
      <c r="M1691" t="s">
        <v>29</v>
      </c>
      <c r="N1691" t="s">
        <v>42</v>
      </c>
      <c r="O1691">
        <f t="shared" si="156"/>
        <v>1</v>
      </c>
      <c r="P1691" t="str">
        <f t="shared" si="157"/>
        <v>Valid</v>
      </c>
      <c r="Q1691" t="str">
        <f>_xlfn.XLOOKUP(B1691,Customers!$A:$A,Customers!$C:$C,"Not Found")</f>
        <v>Central</v>
      </c>
      <c r="R1691" t="str">
        <f t="shared" si="158"/>
        <v>South</v>
      </c>
      <c r="S1691" t="str">
        <f t="shared" si="159"/>
        <v>Disability</v>
      </c>
      <c r="T1691" t="str">
        <f t="shared" si="160"/>
        <v>Within SLA</v>
      </c>
      <c r="U1691">
        <f t="shared" si="161"/>
        <v>0</v>
      </c>
    </row>
    <row r="1692" spans="1:21" x14ac:dyDescent="0.3">
      <c r="A1692" t="s">
        <v>4150</v>
      </c>
      <c r="B1692" t="s">
        <v>1887</v>
      </c>
      <c r="C1692" t="s">
        <v>1888</v>
      </c>
      <c r="D1692" t="s">
        <v>69</v>
      </c>
      <c r="E1692" t="s">
        <v>39</v>
      </c>
      <c r="F1692">
        <v>82271.100000000006</v>
      </c>
      <c r="G1692" s="1">
        <v>45907</v>
      </c>
      <c r="H1692" s="1">
        <v>45910</v>
      </c>
      <c r="I1692" t="s">
        <v>19</v>
      </c>
      <c r="J1692">
        <v>3</v>
      </c>
      <c r="K1692">
        <v>12</v>
      </c>
      <c r="L1692" t="s">
        <v>349</v>
      </c>
      <c r="M1692" t="s">
        <v>49</v>
      </c>
      <c r="N1692" t="s">
        <v>30</v>
      </c>
      <c r="O1692">
        <f t="shared" si="156"/>
        <v>1</v>
      </c>
      <c r="P1692" t="str">
        <f t="shared" si="157"/>
        <v>Valid</v>
      </c>
      <c r="Q1692" t="str">
        <f>_xlfn.XLOOKUP(B1692,Customers!$A:$A,Customers!$C:$C,"Not Found")</f>
        <v>East</v>
      </c>
      <c r="R1692" t="str">
        <f t="shared" si="158"/>
        <v>North</v>
      </c>
      <c r="S1692" t="str">
        <f t="shared" si="159"/>
        <v>Property Damage</v>
      </c>
      <c r="T1692" t="str">
        <f t="shared" si="160"/>
        <v>Within SLA</v>
      </c>
      <c r="U1692">
        <f t="shared" si="161"/>
        <v>0</v>
      </c>
    </row>
    <row r="1693" spans="1:21" x14ac:dyDescent="0.3">
      <c r="A1693" t="s">
        <v>4151</v>
      </c>
      <c r="B1693" t="s">
        <v>1162</v>
      </c>
      <c r="C1693" t="s">
        <v>1163</v>
      </c>
      <c r="D1693" t="s">
        <v>182</v>
      </c>
      <c r="E1693" t="s">
        <v>18</v>
      </c>
      <c r="F1693">
        <v>47002.42</v>
      </c>
      <c r="G1693" s="1">
        <v>45737</v>
      </c>
      <c r="H1693" s="1">
        <v>45740</v>
      </c>
      <c r="I1693" t="s">
        <v>19</v>
      </c>
      <c r="J1693">
        <v>3</v>
      </c>
      <c r="K1693">
        <v>7</v>
      </c>
      <c r="L1693" t="s">
        <v>331</v>
      </c>
      <c r="M1693" t="s">
        <v>94</v>
      </c>
      <c r="N1693" t="s">
        <v>22</v>
      </c>
      <c r="O1693">
        <f t="shared" si="156"/>
        <v>1</v>
      </c>
      <c r="P1693" t="str">
        <f t="shared" si="157"/>
        <v>Valid</v>
      </c>
      <c r="Q1693" t="str">
        <f>_xlfn.XLOOKUP(B1693,Customers!$A:$A,Customers!$C:$C,"Not Found")</f>
        <v>Central</v>
      </c>
      <c r="R1693" t="str">
        <f t="shared" si="158"/>
        <v>South</v>
      </c>
      <c r="S1693" t="str">
        <f t="shared" si="159"/>
        <v>Trip Cancellation</v>
      </c>
      <c r="T1693" t="str">
        <f t="shared" si="160"/>
        <v>Within SLA</v>
      </c>
      <c r="U1693">
        <f t="shared" si="161"/>
        <v>0</v>
      </c>
    </row>
    <row r="1694" spans="1:21" x14ac:dyDescent="0.3">
      <c r="A1694" t="s">
        <v>4152</v>
      </c>
      <c r="B1694" t="s">
        <v>4153</v>
      </c>
      <c r="C1694" t="s">
        <v>4154</v>
      </c>
      <c r="D1694" t="s">
        <v>46</v>
      </c>
      <c r="E1694" t="s">
        <v>173</v>
      </c>
      <c r="F1694">
        <v>84838.63</v>
      </c>
      <c r="G1694" s="1">
        <v>45727</v>
      </c>
      <c r="I1694" t="s">
        <v>40</v>
      </c>
      <c r="J1694">
        <v>8</v>
      </c>
      <c r="K1694">
        <v>10</v>
      </c>
      <c r="L1694" t="s">
        <v>404</v>
      </c>
      <c r="M1694" t="s">
        <v>21</v>
      </c>
      <c r="N1694" t="s">
        <v>30</v>
      </c>
      <c r="O1694">
        <f t="shared" si="156"/>
        <v>1</v>
      </c>
      <c r="P1694" t="str">
        <f t="shared" si="157"/>
        <v>Valid</v>
      </c>
      <c r="Q1694" t="str">
        <f>_xlfn.XLOOKUP(B1694,Customers!$A:$A,Customers!$C:$C,"Not Found")</f>
        <v>Central</v>
      </c>
      <c r="R1694" t="str">
        <f t="shared" si="158"/>
        <v>Central</v>
      </c>
      <c r="S1694" t="str">
        <f t="shared" si="159"/>
        <v>Theft</v>
      </c>
      <c r="T1694" t="str">
        <f t="shared" si="160"/>
        <v>Within SLA</v>
      </c>
      <c r="U1694">
        <f t="shared" si="161"/>
        <v>0</v>
      </c>
    </row>
    <row r="1695" spans="1:21" x14ac:dyDescent="0.3">
      <c r="A1695" t="s">
        <v>4155</v>
      </c>
      <c r="B1695" t="s">
        <v>4156</v>
      </c>
      <c r="C1695" t="s">
        <v>4157</v>
      </c>
      <c r="D1695" t="s">
        <v>216</v>
      </c>
      <c r="E1695" t="s">
        <v>74</v>
      </c>
      <c r="F1695">
        <v>93353.53</v>
      </c>
      <c r="G1695" s="1">
        <v>45763</v>
      </c>
      <c r="H1695" s="1">
        <v>45779</v>
      </c>
      <c r="I1695" t="s">
        <v>19</v>
      </c>
      <c r="J1695">
        <v>16</v>
      </c>
      <c r="K1695">
        <v>15</v>
      </c>
      <c r="L1695" t="s">
        <v>278</v>
      </c>
      <c r="M1695" t="s">
        <v>55</v>
      </c>
      <c r="N1695" t="s">
        <v>30</v>
      </c>
      <c r="O1695">
        <f t="shared" si="156"/>
        <v>1</v>
      </c>
      <c r="P1695" t="str">
        <f t="shared" si="157"/>
        <v>Valid</v>
      </c>
      <c r="Q1695" t="str">
        <f>_xlfn.XLOOKUP(B1695,Customers!$A:$A,Customers!$C:$C,"Not Found")</f>
        <v>North</v>
      </c>
      <c r="R1695" t="str">
        <f t="shared" si="158"/>
        <v>East</v>
      </c>
      <c r="S1695" t="str">
        <f t="shared" si="159"/>
        <v>Outpatient</v>
      </c>
      <c r="T1695" t="str">
        <f t="shared" si="160"/>
        <v>SLA Breach</v>
      </c>
      <c r="U1695">
        <f t="shared" si="161"/>
        <v>1</v>
      </c>
    </row>
    <row r="1696" spans="1:21" x14ac:dyDescent="0.3">
      <c r="A1696" t="s">
        <v>4158</v>
      </c>
      <c r="B1696" t="s">
        <v>4159</v>
      </c>
      <c r="C1696" t="s">
        <v>4160</v>
      </c>
      <c r="D1696" t="s">
        <v>59</v>
      </c>
      <c r="E1696" t="s">
        <v>18</v>
      </c>
      <c r="F1696">
        <v>48089.67</v>
      </c>
      <c r="G1696" s="1">
        <v>45834</v>
      </c>
      <c r="H1696" s="1">
        <v>45842</v>
      </c>
      <c r="I1696" t="s">
        <v>19</v>
      </c>
      <c r="J1696">
        <v>8</v>
      </c>
      <c r="K1696">
        <v>15</v>
      </c>
      <c r="L1696" t="s">
        <v>323</v>
      </c>
      <c r="M1696" t="s">
        <v>55</v>
      </c>
      <c r="N1696" t="s">
        <v>30</v>
      </c>
      <c r="O1696">
        <f t="shared" si="156"/>
        <v>1</v>
      </c>
      <c r="P1696" t="str">
        <f t="shared" si="157"/>
        <v>Valid</v>
      </c>
      <c r="Q1696" t="str">
        <f>_xlfn.XLOOKUP(B1696,Customers!$A:$A,Customers!$C:$C,"Not Found")</f>
        <v>East</v>
      </c>
      <c r="R1696" t="str">
        <f t="shared" si="158"/>
        <v>South</v>
      </c>
      <c r="S1696" t="str">
        <f t="shared" si="159"/>
        <v>Critical Illness</v>
      </c>
      <c r="T1696" t="str">
        <f t="shared" si="160"/>
        <v>Within SLA</v>
      </c>
      <c r="U1696">
        <f t="shared" si="161"/>
        <v>0</v>
      </c>
    </row>
    <row r="1697" spans="1:21" x14ac:dyDescent="0.3">
      <c r="A1697" t="s">
        <v>4161</v>
      </c>
      <c r="B1697" t="s">
        <v>4162</v>
      </c>
      <c r="C1697" t="s">
        <v>4163</v>
      </c>
      <c r="D1697" t="s">
        <v>46</v>
      </c>
      <c r="E1697" t="s">
        <v>27</v>
      </c>
      <c r="F1697">
        <v>57433.65</v>
      </c>
      <c r="G1697" s="1">
        <v>45978</v>
      </c>
      <c r="I1697" t="s">
        <v>64</v>
      </c>
      <c r="J1697">
        <v>13</v>
      </c>
      <c r="K1697">
        <v>10</v>
      </c>
      <c r="L1697" t="s">
        <v>83</v>
      </c>
      <c r="M1697" t="s">
        <v>21</v>
      </c>
      <c r="N1697" t="s">
        <v>30</v>
      </c>
      <c r="O1697">
        <f t="shared" si="156"/>
        <v>1</v>
      </c>
      <c r="P1697" t="str">
        <f t="shared" si="157"/>
        <v>Valid</v>
      </c>
      <c r="Q1697" t="str">
        <f>_xlfn.XLOOKUP(B1697,Customers!$A:$A,Customers!$C:$C,"Not Found")</f>
        <v>West</v>
      </c>
      <c r="R1697" t="str">
        <f t="shared" si="158"/>
        <v>West</v>
      </c>
      <c r="S1697" t="str">
        <f t="shared" si="159"/>
        <v>Theft</v>
      </c>
      <c r="T1697" t="str">
        <f t="shared" si="160"/>
        <v>SLA Breach</v>
      </c>
      <c r="U1697">
        <f t="shared" si="161"/>
        <v>3</v>
      </c>
    </row>
    <row r="1698" spans="1:21" x14ac:dyDescent="0.3">
      <c r="A1698" t="s">
        <v>4164</v>
      </c>
      <c r="B1698" t="s">
        <v>1282</v>
      </c>
      <c r="C1698" t="s">
        <v>1283</v>
      </c>
      <c r="D1698" t="s">
        <v>92</v>
      </c>
      <c r="E1698" t="s">
        <v>74</v>
      </c>
      <c r="F1698">
        <v>23168.29</v>
      </c>
      <c r="G1698" s="1">
        <v>45922</v>
      </c>
      <c r="H1698" s="1">
        <v>45936</v>
      </c>
      <c r="I1698" t="s">
        <v>19</v>
      </c>
      <c r="J1698">
        <v>14</v>
      </c>
      <c r="K1698">
        <v>7</v>
      </c>
      <c r="L1698" t="s">
        <v>252</v>
      </c>
      <c r="M1698" t="s">
        <v>94</v>
      </c>
      <c r="N1698" t="s">
        <v>30</v>
      </c>
      <c r="O1698">
        <f t="shared" si="156"/>
        <v>1</v>
      </c>
      <c r="P1698" t="str">
        <f t="shared" si="157"/>
        <v>Valid</v>
      </c>
      <c r="Q1698" t="str">
        <f>_xlfn.XLOOKUP(B1698,Customers!$A:$A,Customers!$C:$C,"Not Found")</f>
        <v>West</v>
      </c>
      <c r="R1698" t="str">
        <f t="shared" si="158"/>
        <v>East</v>
      </c>
      <c r="S1698" t="str">
        <f t="shared" si="159"/>
        <v>Baggage Loss</v>
      </c>
      <c r="T1698" t="str">
        <f t="shared" si="160"/>
        <v>SLA Breach</v>
      </c>
      <c r="U1698">
        <f t="shared" si="161"/>
        <v>7</v>
      </c>
    </row>
    <row r="1699" spans="1:21" x14ac:dyDescent="0.3">
      <c r="A1699" t="s">
        <v>4165</v>
      </c>
      <c r="B1699" t="s">
        <v>4166</v>
      </c>
      <c r="C1699" t="s">
        <v>4167</v>
      </c>
      <c r="D1699" t="s">
        <v>69</v>
      </c>
      <c r="E1699" t="s">
        <v>39</v>
      </c>
      <c r="F1699">
        <v>109609.21</v>
      </c>
      <c r="G1699" s="1">
        <v>45663</v>
      </c>
      <c r="H1699" s="1">
        <v>45692</v>
      </c>
      <c r="I1699" t="s">
        <v>19</v>
      </c>
      <c r="J1699">
        <v>29</v>
      </c>
      <c r="K1699">
        <v>12</v>
      </c>
      <c r="L1699" t="s">
        <v>651</v>
      </c>
      <c r="M1699" t="s">
        <v>49</v>
      </c>
      <c r="N1699" t="s">
        <v>88</v>
      </c>
      <c r="O1699">
        <f t="shared" si="156"/>
        <v>1</v>
      </c>
      <c r="P1699" t="str">
        <f t="shared" si="157"/>
        <v>Valid</v>
      </c>
      <c r="Q1699" t="str">
        <f>_xlfn.XLOOKUP(B1699,Customers!$A:$A,Customers!$C:$C,"Not Found")</f>
        <v>Central</v>
      </c>
      <c r="R1699" t="str">
        <f t="shared" si="158"/>
        <v>North</v>
      </c>
      <c r="S1699" t="str">
        <f t="shared" si="159"/>
        <v>Property Damage</v>
      </c>
      <c r="T1699" t="str">
        <f t="shared" si="160"/>
        <v>SLA Breach</v>
      </c>
      <c r="U1699">
        <f t="shared" si="161"/>
        <v>17</v>
      </c>
    </row>
    <row r="1700" spans="1:21" x14ac:dyDescent="0.3">
      <c r="A1700" t="s">
        <v>4168</v>
      </c>
      <c r="B1700" t="s">
        <v>4169</v>
      </c>
      <c r="C1700" t="s">
        <v>4170</v>
      </c>
      <c r="D1700" t="s">
        <v>116</v>
      </c>
      <c r="E1700" t="s">
        <v>74</v>
      </c>
      <c r="F1700">
        <v>33596.75</v>
      </c>
      <c r="G1700" s="1">
        <v>45854</v>
      </c>
      <c r="H1700" s="1">
        <v>45855</v>
      </c>
      <c r="I1700" t="s">
        <v>19</v>
      </c>
      <c r="J1700">
        <v>1</v>
      </c>
      <c r="K1700">
        <v>7</v>
      </c>
      <c r="L1700" t="s">
        <v>112</v>
      </c>
      <c r="M1700" t="s">
        <v>94</v>
      </c>
      <c r="N1700" t="s">
        <v>22</v>
      </c>
      <c r="O1700">
        <f t="shared" si="156"/>
        <v>1</v>
      </c>
      <c r="P1700" t="str">
        <f t="shared" si="157"/>
        <v>Valid</v>
      </c>
      <c r="Q1700" t="str">
        <f>_xlfn.XLOOKUP(B1700,Customers!$A:$A,Customers!$C:$C,"Not Found")</f>
        <v>North</v>
      </c>
      <c r="R1700" t="str">
        <f t="shared" si="158"/>
        <v>East</v>
      </c>
      <c r="S1700" t="str">
        <f t="shared" si="159"/>
        <v>Medical Emergency</v>
      </c>
      <c r="T1700" t="str">
        <f t="shared" si="160"/>
        <v>Within SLA</v>
      </c>
      <c r="U1700">
        <f t="shared" si="161"/>
        <v>0</v>
      </c>
    </row>
    <row r="1701" spans="1:21" x14ac:dyDescent="0.3">
      <c r="A1701" t="s">
        <v>4171</v>
      </c>
      <c r="B1701" t="s">
        <v>4172</v>
      </c>
      <c r="C1701" t="s">
        <v>4173</v>
      </c>
      <c r="D1701" t="s">
        <v>92</v>
      </c>
      <c r="E1701" t="s">
        <v>18</v>
      </c>
      <c r="F1701">
        <v>23883.38</v>
      </c>
      <c r="G1701" s="1">
        <v>45766</v>
      </c>
      <c r="H1701" s="1">
        <v>45780</v>
      </c>
      <c r="I1701" t="s">
        <v>19</v>
      </c>
      <c r="J1701">
        <v>14</v>
      </c>
      <c r="K1701">
        <v>7</v>
      </c>
      <c r="L1701" t="s">
        <v>70</v>
      </c>
      <c r="M1701" t="s">
        <v>94</v>
      </c>
      <c r="N1701" t="s">
        <v>42</v>
      </c>
      <c r="O1701">
        <f t="shared" si="156"/>
        <v>1</v>
      </c>
      <c r="P1701" t="str">
        <f t="shared" si="157"/>
        <v>Valid</v>
      </c>
      <c r="Q1701" t="str">
        <f>_xlfn.XLOOKUP(B1701,Customers!$A:$A,Customers!$C:$C,"Not Found")</f>
        <v>West</v>
      </c>
      <c r="R1701" t="str">
        <f t="shared" si="158"/>
        <v>South</v>
      </c>
      <c r="S1701" t="str">
        <f t="shared" si="159"/>
        <v>Baggage Loss</v>
      </c>
      <c r="T1701" t="str">
        <f t="shared" si="160"/>
        <v>SLA Breach</v>
      </c>
      <c r="U1701">
        <f t="shared" si="161"/>
        <v>7</v>
      </c>
    </row>
    <row r="1702" spans="1:21" x14ac:dyDescent="0.3">
      <c r="A1702" t="s">
        <v>4174</v>
      </c>
      <c r="B1702" t="s">
        <v>445</v>
      </c>
      <c r="C1702" t="s">
        <v>4175</v>
      </c>
      <c r="D1702" t="s">
        <v>116</v>
      </c>
      <c r="E1702" t="s">
        <v>74</v>
      </c>
      <c r="F1702">
        <v>30468.15</v>
      </c>
      <c r="G1702" s="1">
        <v>45835</v>
      </c>
      <c r="I1702" t="s">
        <v>40</v>
      </c>
      <c r="J1702">
        <v>6</v>
      </c>
      <c r="K1702">
        <v>7</v>
      </c>
      <c r="L1702" t="s">
        <v>770</v>
      </c>
      <c r="M1702" t="s">
        <v>94</v>
      </c>
      <c r="N1702" t="s">
        <v>22</v>
      </c>
      <c r="O1702">
        <f t="shared" si="156"/>
        <v>1</v>
      </c>
      <c r="P1702" t="str">
        <f t="shared" si="157"/>
        <v>Valid</v>
      </c>
      <c r="Q1702" t="str">
        <f>_xlfn.XLOOKUP(B1702,Customers!$A:$A,Customers!$C:$C,"Not Found")</f>
        <v>East</v>
      </c>
      <c r="R1702" t="str">
        <f t="shared" si="158"/>
        <v>East</v>
      </c>
      <c r="S1702" t="str">
        <f t="shared" si="159"/>
        <v>Medical Emergency</v>
      </c>
      <c r="T1702" t="str">
        <f t="shared" si="160"/>
        <v>Within SLA</v>
      </c>
      <c r="U1702">
        <f t="shared" si="161"/>
        <v>0</v>
      </c>
    </row>
    <row r="1703" spans="1:21" x14ac:dyDescent="0.3">
      <c r="A1703" t="s">
        <v>4176</v>
      </c>
      <c r="B1703" t="s">
        <v>4177</v>
      </c>
      <c r="C1703" t="s">
        <v>4178</v>
      </c>
      <c r="D1703" t="s">
        <v>17</v>
      </c>
      <c r="E1703" t="s">
        <v>39</v>
      </c>
      <c r="G1703" s="1">
        <v>45801</v>
      </c>
      <c r="H1703" s="1">
        <v>45811</v>
      </c>
      <c r="I1703" t="s">
        <v>19</v>
      </c>
      <c r="J1703">
        <v>10</v>
      </c>
      <c r="K1703">
        <v>10</v>
      </c>
      <c r="L1703" t="s">
        <v>388</v>
      </c>
      <c r="M1703" t="s">
        <v>21</v>
      </c>
      <c r="N1703" t="s">
        <v>30</v>
      </c>
      <c r="O1703">
        <f t="shared" si="156"/>
        <v>1</v>
      </c>
      <c r="P1703" t="str">
        <f t="shared" si="157"/>
        <v>Missing Amount</v>
      </c>
      <c r="Q1703" t="str">
        <f>_xlfn.XLOOKUP(B1703,Customers!$A:$A,Customers!$C:$C,"Not Found")</f>
        <v>Central</v>
      </c>
      <c r="R1703" t="str">
        <f t="shared" si="158"/>
        <v>North</v>
      </c>
      <c r="S1703" t="str">
        <f t="shared" si="159"/>
        <v>Accident</v>
      </c>
      <c r="T1703" t="str">
        <f t="shared" si="160"/>
        <v>Within SLA</v>
      </c>
      <c r="U1703">
        <f t="shared" si="161"/>
        <v>0</v>
      </c>
    </row>
    <row r="1704" spans="1:21" x14ac:dyDescent="0.3">
      <c r="A1704" t="s">
        <v>4179</v>
      </c>
      <c r="B1704" t="s">
        <v>4012</v>
      </c>
      <c r="C1704" t="s">
        <v>4013</v>
      </c>
      <c r="D1704" t="s">
        <v>26</v>
      </c>
      <c r="E1704" t="s">
        <v>74</v>
      </c>
      <c r="F1704">
        <v>193455.97</v>
      </c>
      <c r="G1704" s="1">
        <v>45854</v>
      </c>
      <c r="I1704" t="s">
        <v>64</v>
      </c>
      <c r="J1704">
        <v>23</v>
      </c>
      <c r="K1704">
        <v>20</v>
      </c>
      <c r="L1704" t="s">
        <v>411</v>
      </c>
      <c r="M1704" t="s">
        <v>29</v>
      </c>
      <c r="N1704" t="s">
        <v>30</v>
      </c>
      <c r="O1704">
        <f t="shared" si="156"/>
        <v>1</v>
      </c>
      <c r="P1704" t="str">
        <f t="shared" si="157"/>
        <v>Valid</v>
      </c>
      <c r="Q1704" t="str">
        <f>_xlfn.XLOOKUP(B1704,Customers!$A:$A,Customers!$C:$C,"Not Found")</f>
        <v>West</v>
      </c>
      <c r="R1704" t="str">
        <f t="shared" si="158"/>
        <v>East</v>
      </c>
      <c r="S1704" t="str">
        <f t="shared" si="159"/>
        <v>Disability</v>
      </c>
      <c r="T1704" t="str">
        <f t="shared" si="160"/>
        <v>SLA Breach</v>
      </c>
      <c r="U1704">
        <f t="shared" si="161"/>
        <v>3</v>
      </c>
    </row>
    <row r="1705" spans="1:21" x14ac:dyDescent="0.3">
      <c r="A1705" t="s">
        <v>4180</v>
      </c>
      <c r="B1705" t="s">
        <v>1677</v>
      </c>
      <c r="C1705" t="s">
        <v>1678</v>
      </c>
      <c r="D1705" t="s">
        <v>46</v>
      </c>
      <c r="E1705" t="s">
        <v>39</v>
      </c>
      <c r="F1705">
        <v>115834.78</v>
      </c>
      <c r="G1705" s="1">
        <v>45915</v>
      </c>
      <c r="I1705" t="s">
        <v>40</v>
      </c>
      <c r="J1705">
        <v>8</v>
      </c>
      <c r="K1705">
        <v>12</v>
      </c>
      <c r="L1705" t="s">
        <v>140</v>
      </c>
      <c r="M1705" t="s">
        <v>49</v>
      </c>
      <c r="N1705" t="s">
        <v>30</v>
      </c>
      <c r="O1705">
        <f t="shared" si="156"/>
        <v>1</v>
      </c>
      <c r="P1705" t="str">
        <f t="shared" si="157"/>
        <v>Valid</v>
      </c>
      <c r="Q1705" t="str">
        <f>_xlfn.XLOOKUP(B1705,Customers!$A:$A,Customers!$C:$C,"Not Found")</f>
        <v>North</v>
      </c>
      <c r="R1705" t="str">
        <f t="shared" si="158"/>
        <v>North</v>
      </c>
      <c r="S1705" t="str">
        <f t="shared" si="159"/>
        <v>Theft</v>
      </c>
      <c r="T1705" t="str">
        <f t="shared" si="160"/>
        <v>Within SLA</v>
      </c>
      <c r="U1705">
        <f t="shared" si="161"/>
        <v>0</v>
      </c>
    </row>
    <row r="1706" spans="1:21" x14ac:dyDescent="0.3">
      <c r="A1706" t="s">
        <v>4181</v>
      </c>
      <c r="B1706" t="s">
        <v>3522</v>
      </c>
      <c r="C1706" t="s">
        <v>4182</v>
      </c>
      <c r="D1706" t="s">
        <v>182</v>
      </c>
      <c r="E1706" t="s">
        <v>18</v>
      </c>
      <c r="F1706">
        <v>13079.95</v>
      </c>
      <c r="G1706" s="1">
        <v>45737</v>
      </c>
      <c r="H1706" s="1">
        <v>45741</v>
      </c>
      <c r="I1706" t="s">
        <v>19</v>
      </c>
      <c r="J1706">
        <v>4</v>
      </c>
      <c r="K1706">
        <v>7</v>
      </c>
      <c r="L1706" t="s">
        <v>166</v>
      </c>
      <c r="M1706" t="s">
        <v>94</v>
      </c>
      <c r="N1706" t="s">
        <v>30</v>
      </c>
      <c r="O1706">
        <f t="shared" si="156"/>
        <v>1</v>
      </c>
      <c r="P1706" t="str">
        <f t="shared" si="157"/>
        <v>Valid</v>
      </c>
      <c r="Q1706" t="str">
        <f>_xlfn.XLOOKUP(B1706,Customers!$A:$A,Customers!$C:$C,"Not Found")</f>
        <v>Central</v>
      </c>
      <c r="R1706" t="str">
        <f t="shared" si="158"/>
        <v>South</v>
      </c>
      <c r="S1706" t="str">
        <f t="shared" si="159"/>
        <v>Trip Cancellation</v>
      </c>
      <c r="T1706" t="str">
        <f t="shared" si="160"/>
        <v>Within SLA</v>
      </c>
      <c r="U1706">
        <f t="shared" si="161"/>
        <v>0</v>
      </c>
    </row>
    <row r="1707" spans="1:21" x14ac:dyDescent="0.3">
      <c r="A1707" t="s">
        <v>4183</v>
      </c>
      <c r="B1707" t="s">
        <v>2378</v>
      </c>
      <c r="C1707" t="s">
        <v>2379</v>
      </c>
      <c r="D1707" t="s">
        <v>216</v>
      </c>
      <c r="E1707" t="s">
        <v>27</v>
      </c>
      <c r="F1707">
        <v>95635.3</v>
      </c>
      <c r="G1707" s="1">
        <v>45780</v>
      </c>
      <c r="H1707" s="1">
        <v>45787</v>
      </c>
      <c r="I1707" t="s">
        <v>19</v>
      </c>
      <c r="J1707">
        <v>7</v>
      </c>
      <c r="K1707">
        <v>15</v>
      </c>
      <c r="L1707" t="s">
        <v>183</v>
      </c>
      <c r="M1707" t="s">
        <v>55</v>
      </c>
      <c r="N1707" t="s">
        <v>30</v>
      </c>
      <c r="O1707">
        <f t="shared" si="156"/>
        <v>1</v>
      </c>
      <c r="P1707" t="str">
        <f t="shared" si="157"/>
        <v>Valid</v>
      </c>
      <c r="Q1707" t="str">
        <f>_xlfn.XLOOKUP(B1707,Customers!$A:$A,Customers!$C:$C,"Not Found")</f>
        <v>South</v>
      </c>
      <c r="R1707" t="str">
        <f t="shared" si="158"/>
        <v>West</v>
      </c>
      <c r="S1707" t="str">
        <f t="shared" si="159"/>
        <v>Outpatient</v>
      </c>
      <c r="T1707" t="str">
        <f t="shared" si="160"/>
        <v>Within SLA</v>
      </c>
      <c r="U1707">
        <f t="shared" si="161"/>
        <v>0</v>
      </c>
    </row>
    <row r="1708" spans="1:21" x14ac:dyDescent="0.3">
      <c r="A1708" t="s">
        <v>4184</v>
      </c>
      <c r="B1708" t="s">
        <v>2136</v>
      </c>
      <c r="C1708" t="s">
        <v>3470</v>
      </c>
      <c r="D1708" t="s">
        <v>92</v>
      </c>
      <c r="E1708" t="s">
        <v>18</v>
      </c>
      <c r="F1708">
        <v>14573.42</v>
      </c>
      <c r="G1708" s="1">
        <v>45673</v>
      </c>
      <c r="I1708" t="s">
        <v>40</v>
      </c>
      <c r="J1708">
        <v>6</v>
      </c>
      <c r="K1708">
        <v>7</v>
      </c>
      <c r="L1708" t="s">
        <v>331</v>
      </c>
      <c r="M1708" t="s">
        <v>94</v>
      </c>
      <c r="N1708" t="s">
        <v>30</v>
      </c>
      <c r="O1708">
        <f t="shared" si="156"/>
        <v>1</v>
      </c>
      <c r="P1708" t="str">
        <f t="shared" si="157"/>
        <v>Valid</v>
      </c>
      <c r="Q1708" t="str">
        <f>_xlfn.XLOOKUP(B1708,Customers!$A:$A,Customers!$C:$C,"Not Found")</f>
        <v>South</v>
      </c>
      <c r="R1708" t="str">
        <f t="shared" si="158"/>
        <v>South</v>
      </c>
      <c r="S1708" t="str">
        <f t="shared" si="159"/>
        <v>Baggage Loss</v>
      </c>
      <c r="T1708" t="str">
        <f t="shared" si="160"/>
        <v>Within SLA</v>
      </c>
      <c r="U1708">
        <f t="shared" si="161"/>
        <v>0</v>
      </c>
    </row>
    <row r="1709" spans="1:21" x14ac:dyDescent="0.3">
      <c r="A1709" t="s">
        <v>4185</v>
      </c>
      <c r="B1709" t="s">
        <v>4186</v>
      </c>
      <c r="C1709" t="s">
        <v>4187</v>
      </c>
      <c r="D1709" t="s">
        <v>17</v>
      </c>
      <c r="E1709" t="s">
        <v>18</v>
      </c>
      <c r="F1709">
        <v>63930.5</v>
      </c>
      <c r="G1709" s="1">
        <v>45771</v>
      </c>
      <c r="H1709" s="1">
        <v>45777</v>
      </c>
      <c r="I1709" t="s">
        <v>19</v>
      </c>
      <c r="J1709">
        <v>6</v>
      </c>
      <c r="K1709">
        <v>10</v>
      </c>
      <c r="L1709" t="s">
        <v>864</v>
      </c>
      <c r="M1709" t="s">
        <v>21</v>
      </c>
      <c r="N1709" t="s">
        <v>22</v>
      </c>
      <c r="O1709">
        <f t="shared" si="156"/>
        <v>1</v>
      </c>
      <c r="P1709" t="str">
        <f t="shared" si="157"/>
        <v>Valid</v>
      </c>
      <c r="Q1709" t="str">
        <f>_xlfn.XLOOKUP(B1709,Customers!$A:$A,Customers!$C:$C,"Not Found")</f>
        <v>West</v>
      </c>
      <c r="R1709" t="str">
        <f t="shared" si="158"/>
        <v>South</v>
      </c>
      <c r="S1709" t="str">
        <f t="shared" si="159"/>
        <v>Accident</v>
      </c>
      <c r="T1709" t="str">
        <f t="shared" si="160"/>
        <v>Within SLA</v>
      </c>
      <c r="U1709">
        <f t="shared" si="161"/>
        <v>0</v>
      </c>
    </row>
    <row r="1710" spans="1:21" x14ac:dyDescent="0.3">
      <c r="A1710" t="s">
        <v>4188</v>
      </c>
      <c r="B1710" t="s">
        <v>4189</v>
      </c>
      <c r="C1710" t="s">
        <v>4190</v>
      </c>
      <c r="D1710" t="s">
        <v>69</v>
      </c>
      <c r="E1710" t="s">
        <v>39</v>
      </c>
      <c r="F1710">
        <v>148859.87</v>
      </c>
      <c r="G1710" s="1">
        <v>45988</v>
      </c>
      <c r="H1710" s="1">
        <v>45997</v>
      </c>
      <c r="I1710" t="s">
        <v>19</v>
      </c>
      <c r="J1710">
        <v>9</v>
      </c>
      <c r="K1710">
        <v>12</v>
      </c>
      <c r="L1710" t="s">
        <v>244</v>
      </c>
      <c r="M1710" t="s">
        <v>49</v>
      </c>
      <c r="N1710" t="s">
        <v>30</v>
      </c>
      <c r="O1710">
        <f t="shared" si="156"/>
        <v>1</v>
      </c>
      <c r="P1710" t="str">
        <f t="shared" si="157"/>
        <v>Valid</v>
      </c>
      <c r="Q1710" t="str">
        <f>_xlfn.XLOOKUP(B1710,Customers!$A:$A,Customers!$C:$C,"Not Found")</f>
        <v>West</v>
      </c>
      <c r="R1710" t="str">
        <f t="shared" si="158"/>
        <v>North</v>
      </c>
      <c r="S1710" t="str">
        <f t="shared" si="159"/>
        <v>Property Damage</v>
      </c>
      <c r="T1710" t="str">
        <f t="shared" si="160"/>
        <v>Within SLA</v>
      </c>
      <c r="U1710">
        <f t="shared" si="161"/>
        <v>0</v>
      </c>
    </row>
    <row r="1711" spans="1:21" x14ac:dyDescent="0.3">
      <c r="A1711" t="s">
        <v>4191</v>
      </c>
      <c r="B1711" t="s">
        <v>3778</v>
      </c>
      <c r="C1711" t="s">
        <v>3779</v>
      </c>
      <c r="D1711" t="s">
        <v>46</v>
      </c>
      <c r="E1711" t="s">
        <v>27</v>
      </c>
      <c r="F1711">
        <v>60258.54</v>
      </c>
      <c r="G1711" s="1">
        <v>45901</v>
      </c>
      <c r="I1711" t="s">
        <v>64</v>
      </c>
      <c r="J1711">
        <v>19</v>
      </c>
      <c r="K1711">
        <v>12</v>
      </c>
      <c r="L1711" t="s">
        <v>166</v>
      </c>
      <c r="M1711" t="s">
        <v>49</v>
      </c>
      <c r="N1711" t="s">
        <v>42</v>
      </c>
      <c r="O1711">
        <f t="shared" si="156"/>
        <v>1</v>
      </c>
      <c r="P1711" t="str">
        <f t="shared" si="157"/>
        <v>Valid</v>
      </c>
      <c r="Q1711" t="str">
        <f>_xlfn.XLOOKUP(B1711,Customers!$A:$A,Customers!$C:$C,"Not Found")</f>
        <v>West</v>
      </c>
      <c r="R1711" t="str">
        <f t="shared" si="158"/>
        <v>West</v>
      </c>
      <c r="S1711" t="str">
        <f t="shared" si="159"/>
        <v>Theft</v>
      </c>
      <c r="T1711" t="str">
        <f t="shared" si="160"/>
        <v>SLA Breach</v>
      </c>
      <c r="U1711">
        <f t="shared" si="161"/>
        <v>7</v>
      </c>
    </row>
    <row r="1712" spans="1:21" x14ac:dyDescent="0.3">
      <c r="A1712" t="s">
        <v>4192</v>
      </c>
      <c r="B1712" t="s">
        <v>2827</v>
      </c>
      <c r="C1712" t="s">
        <v>2828</v>
      </c>
      <c r="D1712" t="s">
        <v>26</v>
      </c>
      <c r="E1712" t="s">
        <v>74</v>
      </c>
      <c r="F1712">
        <v>587062.04</v>
      </c>
      <c r="G1712" s="1">
        <v>45883</v>
      </c>
      <c r="H1712" s="1">
        <v>45901</v>
      </c>
      <c r="I1712" t="s">
        <v>19</v>
      </c>
      <c r="J1712">
        <v>18</v>
      </c>
      <c r="K1712">
        <v>20</v>
      </c>
      <c r="L1712" t="s">
        <v>117</v>
      </c>
      <c r="M1712" t="s">
        <v>29</v>
      </c>
      <c r="N1712" t="s">
        <v>30</v>
      </c>
      <c r="O1712">
        <f t="shared" si="156"/>
        <v>1</v>
      </c>
      <c r="P1712" t="str">
        <f t="shared" si="157"/>
        <v>Valid</v>
      </c>
      <c r="Q1712" t="str">
        <f>_xlfn.XLOOKUP(B1712,Customers!$A:$A,Customers!$C:$C,"Not Found")</f>
        <v>South</v>
      </c>
      <c r="R1712" t="str">
        <f t="shared" si="158"/>
        <v>East</v>
      </c>
      <c r="S1712" t="str">
        <f t="shared" si="159"/>
        <v>Disability</v>
      </c>
      <c r="T1712" t="str">
        <f t="shared" si="160"/>
        <v>Within SLA</v>
      </c>
      <c r="U1712">
        <f t="shared" si="161"/>
        <v>0</v>
      </c>
    </row>
    <row r="1713" spans="1:21" x14ac:dyDescent="0.3">
      <c r="A1713" t="s">
        <v>4193</v>
      </c>
      <c r="B1713" t="s">
        <v>4194</v>
      </c>
      <c r="C1713" t="s">
        <v>4195</v>
      </c>
      <c r="D1713" t="s">
        <v>69</v>
      </c>
      <c r="E1713" t="s">
        <v>27</v>
      </c>
      <c r="F1713">
        <v>351724.65</v>
      </c>
      <c r="G1713" s="1">
        <v>45941</v>
      </c>
      <c r="H1713" s="1">
        <v>45959</v>
      </c>
      <c r="I1713" t="s">
        <v>19</v>
      </c>
      <c r="J1713">
        <v>18</v>
      </c>
      <c r="K1713">
        <v>12</v>
      </c>
      <c r="L1713" t="s">
        <v>227</v>
      </c>
      <c r="M1713" t="s">
        <v>49</v>
      </c>
      <c r="N1713" t="s">
        <v>30</v>
      </c>
      <c r="O1713">
        <f t="shared" si="156"/>
        <v>1</v>
      </c>
      <c r="P1713" t="str">
        <f t="shared" si="157"/>
        <v>Valid</v>
      </c>
      <c r="Q1713" t="str">
        <f>_xlfn.XLOOKUP(B1713,Customers!$A:$A,Customers!$C:$C,"Not Found")</f>
        <v>East</v>
      </c>
      <c r="R1713" t="str">
        <f t="shared" si="158"/>
        <v>West</v>
      </c>
      <c r="S1713" t="str">
        <f t="shared" si="159"/>
        <v>Property Damage</v>
      </c>
      <c r="T1713" t="str">
        <f t="shared" si="160"/>
        <v>SLA Breach</v>
      </c>
      <c r="U1713">
        <f t="shared" si="161"/>
        <v>6</v>
      </c>
    </row>
    <row r="1714" spans="1:21" x14ac:dyDescent="0.3">
      <c r="A1714" t="s">
        <v>4196</v>
      </c>
      <c r="B1714" t="s">
        <v>3829</v>
      </c>
      <c r="C1714" t="s">
        <v>3830</v>
      </c>
      <c r="D1714" t="s">
        <v>46</v>
      </c>
      <c r="E1714" t="s">
        <v>74</v>
      </c>
      <c r="F1714">
        <v>42600.160000000003</v>
      </c>
      <c r="G1714" s="1">
        <v>45848</v>
      </c>
      <c r="H1714" s="1">
        <v>45869</v>
      </c>
      <c r="I1714" t="s">
        <v>19</v>
      </c>
      <c r="J1714">
        <v>21</v>
      </c>
      <c r="K1714">
        <v>10</v>
      </c>
      <c r="L1714" t="s">
        <v>561</v>
      </c>
      <c r="M1714" t="s">
        <v>21</v>
      </c>
      <c r="N1714" t="s">
        <v>42</v>
      </c>
      <c r="O1714">
        <f t="shared" si="156"/>
        <v>1</v>
      </c>
      <c r="P1714" t="str">
        <f t="shared" si="157"/>
        <v>Valid</v>
      </c>
      <c r="Q1714" t="str">
        <f>_xlfn.XLOOKUP(B1714,Customers!$A:$A,Customers!$C:$C,"Not Found")</f>
        <v>West</v>
      </c>
      <c r="R1714" t="str">
        <f t="shared" si="158"/>
        <v>East</v>
      </c>
      <c r="S1714" t="str">
        <f t="shared" si="159"/>
        <v>Theft</v>
      </c>
      <c r="T1714" t="str">
        <f t="shared" si="160"/>
        <v>SLA Breach</v>
      </c>
      <c r="U1714">
        <f t="shared" si="161"/>
        <v>11</v>
      </c>
    </row>
    <row r="1715" spans="1:21" x14ac:dyDescent="0.3">
      <c r="A1715" t="s">
        <v>4197</v>
      </c>
      <c r="B1715" t="s">
        <v>4198</v>
      </c>
      <c r="C1715" t="s">
        <v>4199</v>
      </c>
      <c r="D1715" t="s">
        <v>46</v>
      </c>
      <c r="E1715" t="s">
        <v>173</v>
      </c>
      <c r="F1715">
        <v>100122.62</v>
      </c>
      <c r="G1715" s="1">
        <v>45689</v>
      </c>
      <c r="H1715" s="1">
        <v>45699</v>
      </c>
      <c r="I1715" t="s">
        <v>19</v>
      </c>
      <c r="J1715">
        <v>10</v>
      </c>
      <c r="K1715">
        <v>12</v>
      </c>
      <c r="L1715" t="s">
        <v>431</v>
      </c>
      <c r="M1715" t="s">
        <v>49</v>
      </c>
      <c r="N1715" t="s">
        <v>30</v>
      </c>
      <c r="O1715">
        <f t="shared" si="156"/>
        <v>1</v>
      </c>
      <c r="P1715" t="str">
        <f t="shared" si="157"/>
        <v>Valid</v>
      </c>
      <c r="Q1715" t="str">
        <f>_xlfn.XLOOKUP(B1715,Customers!$A:$A,Customers!$C:$C,"Not Found")</f>
        <v>Central</v>
      </c>
      <c r="R1715" t="str">
        <f t="shared" si="158"/>
        <v>Central</v>
      </c>
      <c r="S1715" t="str">
        <f t="shared" si="159"/>
        <v>Theft</v>
      </c>
      <c r="T1715" t="str">
        <f t="shared" si="160"/>
        <v>Within SLA</v>
      </c>
      <c r="U1715">
        <f t="shared" si="161"/>
        <v>0</v>
      </c>
    </row>
    <row r="1716" spans="1:21" x14ac:dyDescent="0.3">
      <c r="A1716" t="s">
        <v>4200</v>
      </c>
      <c r="B1716" t="s">
        <v>1285</v>
      </c>
      <c r="C1716" t="s">
        <v>1286</v>
      </c>
      <c r="D1716" t="s">
        <v>154</v>
      </c>
      <c r="E1716" t="s">
        <v>18</v>
      </c>
      <c r="F1716">
        <v>142899.23000000001</v>
      </c>
      <c r="G1716" s="1">
        <v>45877</v>
      </c>
      <c r="H1716" s="1">
        <v>45880</v>
      </c>
      <c r="I1716" t="s">
        <v>19</v>
      </c>
      <c r="J1716">
        <v>3</v>
      </c>
      <c r="K1716">
        <v>10</v>
      </c>
      <c r="L1716" t="s">
        <v>296</v>
      </c>
      <c r="M1716" t="s">
        <v>21</v>
      </c>
      <c r="N1716" t="s">
        <v>30</v>
      </c>
      <c r="O1716">
        <f t="shared" si="156"/>
        <v>1</v>
      </c>
      <c r="P1716" t="str">
        <f t="shared" si="157"/>
        <v>Valid</v>
      </c>
      <c r="Q1716" t="str">
        <f>_xlfn.XLOOKUP(B1716,Customers!$A:$A,Customers!$C:$C,"Not Found")</f>
        <v>South</v>
      </c>
      <c r="R1716" t="str">
        <f t="shared" si="158"/>
        <v>South</v>
      </c>
      <c r="S1716" t="str">
        <f t="shared" si="159"/>
        <v>Vehicle Damage</v>
      </c>
      <c r="T1716" t="str">
        <f t="shared" si="160"/>
        <v>Within SLA</v>
      </c>
      <c r="U1716">
        <f t="shared" si="161"/>
        <v>0</v>
      </c>
    </row>
    <row r="1717" spans="1:21" x14ac:dyDescent="0.3">
      <c r="A1717" t="s">
        <v>4201</v>
      </c>
      <c r="B1717" t="s">
        <v>1190</v>
      </c>
      <c r="C1717" t="s">
        <v>1191</v>
      </c>
      <c r="D1717" t="s">
        <v>59</v>
      </c>
      <c r="E1717" t="s">
        <v>27</v>
      </c>
      <c r="F1717">
        <v>26413.62</v>
      </c>
      <c r="G1717" s="1">
        <v>45705</v>
      </c>
      <c r="H1717" s="1">
        <v>45716</v>
      </c>
      <c r="I1717" t="s">
        <v>19</v>
      </c>
      <c r="J1717">
        <v>11</v>
      </c>
      <c r="K1717">
        <v>15</v>
      </c>
      <c r="L1717" t="s">
        <v>300</v>
      </c>
      <c r="M1717" t="s">
        <v>55</v>
      </c>
      <c r="N1717" t="s">
        <v>42</v>
      </c>
      <c r="O1717">
        <f t="shared" si="156"/>
        <v>1</v>
      </c>
      <c r="P1717" t="str">
        <f t="shared" si="157"/>
        <v>Valid</v>
      </c>
      <c r="Q1717" t="str">
        <f>_xlfn.XLOOKUP(B1717,Customers!$A:$A,Customers!$C:$C,"Not Found")</f>
        <v>West</v>
      </c>
      <c r="R1717" t="str">
        <f t="shared" si="158"/>
        <v>West</v>
      </c>
      <c r="S1717" t="str">
        <f t="shared" si="159"/>
        <v>Critical Illness</v>
      </c>
      <c r="T1717" t="str">
        <f t="shared" si="160"/>
        <v>Within SLA</v>
      </c>
      <c r="U1717">
        <f t="shared" si="161"/>
        <v>0</v>
      </c>
    </row>
    <row r="1718" spans="1:21" x14ac:dyDescent="0.3">
      <c r="A1718" t="s">
        <v>4202</v>
      </c>
      <c r="B1718" t="s">
        <v>4203</v>
      </c>
      <c r="C1718" t="s">
        <v>4204</v>
      </c>
      <c r="D1718" t="s">
        <v>53</v>
      </c>
      <c r="E1718" t="s">
        <v>18</v>
      </c>
      <c r="F1718">
        <v>86864.84</v>
      </c>
      <c r="G1718" s="1">
        <v>45723</v>
      </c>
      <c r="H1718" s="1">
        <v>45742</v>
      </c>
      <c r="I1718" t="s">
        <v>19</v>
      </c>
      <c r="J1718">
        <v>19</v>
      </c>
      <c r="K1718">
        <v>15</v>
      </c>
      <c r="L1718" t="s">
        <v>54</v>
      </c>
      <c r="M1718" t="s">
        <v>55</v>
      </c>
      <c r="N1718" t="s">
        <v>42</v>
      </c>
      <c r="O1718">
        <f t="shared" si="156"/>
        <v>1</v>
      </c>
      <c r="P1718" t="str">
        <f t="shared" si="157"/>
        <v>Valid</v>
      </c>
      <c r="Q1718" t="str">
        <f>_xlfn.XLOOKUP(B1718,Customers!$A:$A,Customers!$C:$C,"Not Found")</f>
        <v>West</v>
      </c>
      <c r="R1718" t="str">
        <f t="shared" si="158"/>
        <v>South</v>
      </c>
      <c r="S1718" t="str">
        <f t="shared" si="159"/>
        <v>Hospitalization</v>
      </c>
      <c r="T1718" t="str">
        <f t="shared" si="160"/>
        <v>SLA Breach</v>
      </c>
      <c r="U1718">
        <f t="shared" si="161"/>
        <v>4</v>
      </c>
    </row>
    <row r="1719" spans="1:21" x14ac:dyDescent="0.3">
      <c r="A1719" t="s">
        <v>4205</v>
      </c>
      <c r="B1719" t="s">
        <v>4206</v>
      </c>
      <c r="C1719" t="s">
        <v>4207</v>
      </c>
      <c r="D1719" t="s">
        <v>46</v>
      </c>
      <c r="E1719" t="s">
        <v>18</v>
      </c>
      <c r="F1719">
        <v>53412.91</v>
      </c>
      <c r="G1719" s="1">
        <v>45878</v>
      </c>
      <c r="I1719" t="s">
        <v>64</v>
      </c>
      <c r="J1719">
        <v>15</v>
      </c>
      <c r="K1719">
        <v>10</v>
      </c>
      <c r="L1719" t="s">
        <v>87</v>
      </c>
      <c r="M1719" t="s">
        <v>21</v>
      </c>
      <c r="N1719" t="s">
        <v>30</v>
      </c>
      <c r="O1719">
        <f t="shared" si="156"/>
        <v>1</v>
      </c>
      <c r="P1719" t="str">
        <f t="shared" si="157"/>
        <v>Valid</v>
      </c>
      <c r="Q1719" t="str">
        <f>_xlfn.XLOOKUP(B1719,Customers!$A:$A,Customers!$C:$C,"Not Found")</f>
        <v>Central</v>
      </c>
      <c r="R1719" t="str">
        <f t="shared" si="158"/>
        <v>South</v>
      </c>
      <c r="S1719" t="str">
        <f t="shared" si="159"/>
        <v>Theft</v>
      </c>
      <c r="T1719" t="str">
        <f t="shared" si="160"/>
        <v>SLA Breach</v>
      </c>
      <c r="U1719">
        <f t="shared" si="161"/>
        <v>5</v>
      </c>
    </row>
    <row r="1720" spans="1:21" x14ac:dyDescent="0.3">
      <c r="A1720" t="s">
        <v>4208</v>
      </c>
      <c r="B1720" t="s">
        <v>4209</v>
      </c>
      <c r="C1720" t="s">
        <v>4210</v>
      </c>
      <c r="D1720" t="s">
        <v>154</v>
      </c>
      <c r="E1720" t="s">
        <v>27</v>
      </c>
      <c r="F1720">
        <v>116709.58</v>
      </c>
      <c r="G1720" s="1">
        <v>45966</v>
      </c>
      <c r="H1720" s="1">
        <v>45977</v>
      </c>
      <c r="I1720" t="s">
        <v>19</v>
      </c>
      <c r="J1720">
        <v>11</v>
      </c>
      <c r="K1720">
        <v>10</v>
      </c>
      <c r="L1720" t="s">
        <v>310</v>
      </c>
      <c r="M1720" t="s">
        <v>21</v>
      </c>
      <c r="N1720" t="s">
        <v>30</v>
      </c>
      <c r="O1720">
        <f t="shared" si="156"/>
        <v>1</v>
      </c>
      <c r="P1720" t="str">
        <f t="shared" si="157"/>
        <v>Valid</v>
      </c>
      <c r="Q1720" t="str">
        <f>_xlfn.XLOOKUP(B1720,Customers!$A:$A,Customers!$C:$C,"Not Found")</f>
        <v>South</v>
      </c>
      <c r="R1720" t="str">
        <f t="shared" si="158"/>
        <v>West</v>
      </c>
      <c r="S1720" t="str">
        <f t="shared" si="159"/>
        <v>Vehicle Damage</v>
      </c>
      <c r="T1720" t="str">
        <f t="shared" si="160"/>
        <v>SLA Breach</v>
      </c>
      <c r="U1720">
        <f t="shared" si="161"/>
        <v>1</v>
      </c>
    </row>
    <row r="1721" spans="1:21" x14ac:dyDescent="0.3">
      <c r="A1721" t="s">
        <v>4211</v>
      </c>
      <c r="B1721" t="s">
        <v>969</v>
      </c>
      <c r="C1721" t="s">
        <v>4212</v>
      </c>
      <c r="D1721" t="s">
        <v>17</v>
      </c>
      <c r="E1721" t="s">
        <v>173</v>
      </c>
      <c r="F1721">
        <v>55426.16</v>
      </c>
      <c r="G1721" s="1">
        <v>45762</v>
      </c>
      <c r="H1721" s="1">
        <v>45775</v>
      </c>
      <c r="I1721" t="s">
        <v>19</v>
      </c>
      <c r="J1721">
        <v>13</v>
      </c>
      <c r="K1721">
        <v>10</v>
      </c>
      <c r="L1721" t="s">
        <v>103</v>
      </c>
      <c r="M1721" t="s">
        <v>21</v>
      </c>
      <c r="N1721" t="s">
        <v>30</v>
      </c>
      <c r="O1721">
        <f t="shared" si="156"/>
        <v>1</v>
      </c>
      <c r="P1721" t="str">
        <f t="shared" si="157"/>
        <v>Valid</v>
      </c>
      <c r="Q1721" t="str">
        <f>_xlfn.XLOOKUP(B1721,Customers!$A:$A,Customers!$C:$C,"Not Found")</f>
        <v>West</v>
      </c>
      <c r="R1721" t="str">
        <f t="shared" si="158"/>
        <v>Central</v>
      </c>
      <c r="S1721" t="str">
        <f t="shared" si="159"/>
        <v>Accident</v>
      </c>
      <c r="T1721" t="str">
        <f t="shared" si="160"/>
        <v>SLA Breach</v>
      </c>
      <c r="U1721">
        <f t="shared" si="161"/>
        <v>3</v>
      </c>
    </row>
    <row r="1722" spans="1:21" x14ac:dyDescent="0.3">
      <c r="A1722" t="s">
        <v>4213</v>
      </c>
      <c r="B1722" t="s">
        <v>4214</v>
      </c>
      <c r="C1722" t="s">
        <v>4215</v>
      </c>
      <c r="D1722" t="s">
        <v>34</v>
      </c>
      <c r="E1722" t="s">
        <v>27</v>
      </c>
      <c r="F1722">
        <v>402446.24</v>
      </c>
      <c r="G1722" s="1">
        <v>45758</v>
      </c>
      <c r="H1722" s="1">
        <v>45766</v>
      </c>
      <c r="I1722" t="s">
        <v>19</v>
      </c>
      <c r="J1722">
        <v>8</v>
      </c>
      <c r="K1722">
        <v>20</v>
      </c>
      <c r="L1722" t="s">
        <v>300</v>
      </c>
      <c r="M1722" t="s">
        <v>29</v>
      </c>
      <c r="N1722" t="s">
        <v>30</v>
      </c>
      <c r="O1722">
        <f t="shared" si="156"/>
        <v>1</v>
      </c>
      <c r="P1722" t="str">
        <f t="shared" si="157"/>
        <v>Valid</v>
      </c>
      <c r="Q1722" t="str">
        <f>_xlfn.XLOOKUP(B1722,Customers!$A:$A,Customers!$C:$C,"Not Found")</f>
        <v>North</v>
      </c>
      <c r="R1722" t="str">
        <f t="shared" si="158"/>
        <v>West</v>
      </c>
      <c r="S1722" t="str">
        <f t="shared" si="159"/>
        <v>Death Benefit</v>
      </c>
      <c r="T1722" t="str">
        <f t="shared" si="160"/>
        <v>Within SLA</v>
      </c>
      <c r="U1722">
        <f t="shared" si="161"/>
        <v>0</v>
      </c>
    </row>
    <row r="1723" spans="1:21" x14ac:dyDescent="0.3">
      <c r="A1723" t="s">
        <v>4216</v>
      </c>
      <c r="B1723" t="s">
        <v>2780</v>
      </c>
      <c r="C1723" t="s">
        <v>2781</v>
      </c>
      <c r="D1723" t="s">
        <v>116</v>
      </c>
      <c r="E1723" t="s">
        <v>18</v>
      </c>
      <c r="F1723">
        <v>17569.080000000002</v>
      </c>
      <c r="G1723" s="1">
        <v>45881</v>
      </c>
      <c r="H1723" s="1">
        <v>45884</v>
      </c>
      <c r="I1723" t="s">
        <v>19</v>
      </c>
      <c r="J1723">
        <v>3</v>
      </c>
      <c r="K1723">
        <v>7</v>
      </c>
      <c r="L1723" t="s">
        <v>128</v>
      </c>
      <c r="M1723" t="s">
        <v>94</v>
      </c>
      <c r="N1723" t="s">
        <v>22</v>
      </c>
      <c r="O1723">
        <f t="shared" si="156"/>
        <v>1</v>
      </c>
      <c r="P1723" t="str">
        <f t="shared" si="157"/>
        <v>Valid</v>
      </c>
      <c r="Q1723" t="str">
        <f>_xlfn.XLOOKUP(B1723,Customers!$A:$A,Customers!$C:$C,"Not Found")</f>
        <v>Central</v>
      </c>
      <c r="R1723" t="str">
        <f t="shared" si="158"/>
        <v>South</v>
      </c>
      <c r="S1723" t="str">
        <f t="shared" si="159"/>
        <v>Medical Emergency</v>
      </c>
      <c r="T1723" t="str">
        <f t="shared" si="160"/>
        <v>Within SLA</v>
      </c>
      <c r="U1723">
        <f t="shared" si="161"/>
        <v>0</v>
      </c>
    </row>
    <row r="1724" spans="1:21" x14ac:dyDescent="0.3">
      <c r="A1724" t="s">
        <v>4217</v>
      </c>
      <c r="B1724" t="s">
        <v>1213</v>
      </c>
      <c r="C1724" t="s">
        <v>1214</v>
      </c>
      <c r="D1724" t="s">
        <v>26</v>
      </c>
      <c r="E1724" t="s">
        <v>74</v>
      </c>
      <c r="F1724">
        <v>556861.81999999995</v>
      </c>
      <c r="G1724" s="1">
        <v>45762</v>
      </c>
      <c r="H1724" s="1">
        <v>45780</v>
      </c>
      <c r="I1724" t="s">
        <v>19</v>
      </c>
      <c r="J1724">
        <v>18</v>
      </c>
      <c r="K1724">
        <v>20</v>
      </c>
      <c r="L1724" t="s">
        <v>282</v>
      </c>
      <c r="M1724" t="s">
        <v>29</v>
      </c>
      <c r="N1724" t="s">
        <v>30</v>
      </c>
      <c r="O1724">
        <f t="shared" si="156"/>
        <v>1</v>
      </c>
      <c r="P1724" t="str">
        <f t="shared" si="157"/>
        <v>Valid</v>
      </c>
      <c r="Q1724" t="str">
        <f>_xlfn.XLOOKUP(B1724,Customers!$A:$A,Customers!$C:$C,"Not Found")</f>
        <v>East</v>
      </c>
      <c r="R1724" t="str">
        <f t="shared" si="158"/>
        <v>East</v>
      </c>
      <c r="S1724" t="str">
        <f t="shared" si="159"/>
        <v>Disability</v>
      </c>
      <c r="T1724" t="str">
        <f t="shared" si="160"/>
        <v>Within SLA</v>
      </c>
      <c r="U1724">
        <f t="shared" si="161"/>
        <v>0</v>
      </c>
    </row>
    <row r="1725" spans="1:21" x14ac:dyDescent="0.3">
      <c r="A1725" t="s">
        <v>4218</v>
      </c>
      <c r="B1725" t="s">
        <v>4219</v>
      </c>
      <c r="C1725" t="s">
        <v>4220</v>
      </c>
      <c r="D1725" t="s">
        <v>46</v>
      </c>
      <c r="E1725" t="s">
        <v>39</v>
      </c>
      <c r="F1725">
        <v>31354.18</v>
      </c>
      <c r="G1725" s="1">
        <v>45716</v>
      </c>
      <c r="H1725" s="1">
        <v>45723</v>
      </c>
      <c r="I1725" t="s">
        <v>19</v>
      </c>
      <c r="J1725">
        <v>7</v>
      </c>
      <c r="K1725">
        <v>10</v>
      </c>
      <c r="L1725" t="s">
        <v>150</v>
      </c>
      <c r="M1725" t="s">
        <v>21</v>
      </c>
      <c r="N1725" t="s">
        <v>30</v>
      </c>
      <c r="O1725">
        <f t="shared" si="156"/>
        <v>1</v>
      </c>
      <c r="P1725" t="str">
        <f t="shared" si="157"/>
        <v>Valid</v>
      </c>
      <c r="Q1725" t="str">
        <f>_xlfn.XLOOKUP(B1725,Customers!$A:$A,Customers!$C:$C,"Not Found")</f>
        <v>North</v>
      </c>
      <c r="R1725" t="str">
        <f t="shared" si="158"/>
        <v>North</v>
      </c>
      <c r="S1725" t="str">
        <f t="shared" si="159"/>
        <v>Theft</v>
      </c>
      <c r="T1725" t="str">
        <f t="shared" si="160"/>
        <v>Within SLA</v>
      </c>
      <c r="U1725">
        <f t="shared" si="161"/>
        <v>0</v>
      </c>
    </row>
    <row r="1726" spans="1:21" x14ac:dyDescent="0.3">
      <c r="A1726" t="s">
        <v>4221</v>
      </c>
      <c r="B1726" t="s">
        <v>3897</v>
      </c>
      <c r="C1726" t="s">
        <v>3898</v>
      </c>
      <c r="D1726" t="s">
        <v>216</v>
      </c>
      <c r="E1726" t="s">
        <v>27</v>
      </c>
      <c r="F1726">
        <v>149707.35</v>
      </c>
      <c r="G1726" s="1">
        <v>45734</v>
      </c>
      <c r="H1726" s="1">
        <v>45752</v>
      </c>
      <c r="I1726" t="s">
        <v>19</v>
      </c>
      <c r="J1726">
        <v>18</v>
      </c>
      <c r="K1726">
        <v>15</v>
      </c>
      <c r="L1726" t="s">
        <v>252</v>
      </c>
      <c r="M1726" t="s">
        <v>55</v>
      </c>
      <c r="N1726" t="s">
        <v>42</v>
      </c>
      <c r="O1726">
        <f t="shared" si="156"/>
        <v>1</v>
      </c>
      <c r="P1726" t="str">
        <f t="shared" si="157"/>
        <v>Valid</v>
      </c>
      <c r="Q1726" t="str">
        <f>_xlfn.XLOOKUP(B1726,Customers!$A:$A,Customers!$C:$C,"Not Found")</f>
        <v>East</v>
      </c>
      <c r="R1726" t="str">
        <f t="shared" si="158"/>
        <v>West</v>
      </c>
      <c r="S1726" t="str">
        <f t="shared" si="159"/>
        <v>Outpatient</v>
      </c>
      <c r="T1726" t="str">
        <f t="shared" si="160"/>
        <v>SLA Breach</v>
      </c>
      <c r="U1726">
        <f t="shared" si="161"/>
        <v>3</v>
      </c>
    </row>
    <row r="1727" spans="1:21" x14ac:dyDescent="0.3">
      <c r="A1727" t="s">
        <v>4222</v>
      </c>
      <c r="B1727" t="s">
        <v>3005</v>
      </c>
      <c r="C1727" t="s">
        <v>3006</v>
      </c>
      <c r="D1727" t="s">
        <v>116</v>
      </c>
      <c r="E1727" t="s">
        <v>18</v>
      </c>
      <c r="F1727">
        <v>31523.19</v>
      </c>
      <c r="G1727" s="1">
        <v>45926</v>
      </c>
      <c r="H1727" s="1">
        <v>45938</v>
      </c>
      <c r="I1727" t="s">
        <v>19</v>
      </c>
      <c r="J1727">
        <v>12</v>
      </c>
      <c r="K1727">
        <v>7</v>
      </c>
      <c r="L1727" t="s">
        <v>132</v>
      </c>
      <c r="M1727" t="s">
        <v>94</v>
      </c>
      <c r="N1727" t="s">
        <v>88</v>
      </c>
      <c r="O1727">
        <f t="shared" si="156"/>
        <v>1</v>
      </c>
      <c r="P1727" t="str">
        <f t="shared" si="157"/>
        <v>Valid</v>
      </c>
      <c r="Q1727" t="str">
        <f>_xlfn.XLOOKUP(B1727,Customers!$A:$A,Customers!$C:$C,"Not Found")</f>
        <v>West</v>
      </c>
      <c r="R1727" t="str">
        <f t="shared" si="158"/>
        <v>South</v>
      </c>
      <c r="S1727" t="str">
        <f t="shared" si="159"/>
        <v>Medical Emergency</v>
      </c>
      <c r="T1727" t="str">
        <f t="shared" si="160"/>
        <v>SLA Breach</v>
      </c>
      <c r="U1727">
        <f t="shared" si="161"/>
        <v>5</v>
      </c>
    </row>
    <row r="1728" spans="1:21" x14ac:dyDescent="0.3">
      <c r="A1728" t="s">
        <v>4223</v>
      </c>
      <c r="B1728" t="s">
        <v>1536</v>
      </c>
      <c r="C1728" t="s">
        <v>4224</v>
      </c>
      <c r="D1728" t="s">
        <v>59</v>
      </c>
      <c r="E1728" t="s">
        <v>18</v>
      </c>
      <c r="F1728">
        <v>18398.46</v>
      </c>
      <c r="G1728" s="1">
        <v>45862</v>
      </c>
      <c r="H1728" s="1">
        <v>45886</v>
      </c>
      <c r="I1728" t="s">
        <v>19</v>
      </c>
      <c r="J1728">
        <v>24</v>
      </c>
      <c r="K1728">
        <v>15</v>
      </c>
      <c r="L1728" t="s">
        <v>300</v>
      </c>
      <c r="M1728" t="s">
        <v>55</v>
      </c>
      <c r="N1728" t="s">
        <v>30</v>
      </c>
      <c r="O1728">
        <f t="shared" si="156"/>
        <v>1</v>
      </c>
      <c r="P1728" t="str">
        <f t="shared" si="157"/>
        <v>Valid</v>
      </c>
      <c r="Q1728" t="str">
        <f>_xlfn.XLOOKUP(B1728,Customers!$A:$A,Customers!$C:$C,"Not Found")</f>
        <v>North</v>
      </c>
      <c r="R1728" t="str">
        <f t="shared" si="158"/>
        <v>South</v>
      </c>
      <c r="S1728" t="str">
        <f t="shared" si="159"/>
        <v>Critical Illness</v>
      </c>
      <c r="T1728" t="str">
        <f t="shared" si="160"/>
        <v>SLA Breach</v>
      </c>
      <c r="U1728">
        <f t="shared" si="161"/>
        <v>9</v>
      </c>
    </row>
    <row r="1729" spans="1:21" x14ac:dyDescent="0.3">
      <c r="A1729" t="s">
        <v>4225</v>
      </c>
      <c r="B1729" t="s">
        <v>4226</v>
      </c>
      <c r="C1729" t="s">
        <v>4227</v>
      </c>
      <c r="D1729" t="s">
        <v>116</v>
      </c>
      <c r="E1729" t="s">
        <v>39</v>
      </c>
      <c r="F1729">
        <v>31254.799999999999</v>
      </c>
      <c r="G1729" s="1">
        <v>45765</v>
      </c>
      <c r="H1729" s="1">
        <v>45776</v>
      </c>
      <c r="I1729" t="s">
        <v>19</v>
      </c>
      <c r="J1729">
        <v>11</v>
      </c>
      <c r="K1729">
        <v>7</v>
      </c>
      <c r="L1729" t="s">
        <v>411</v>
      </c>
      <c r="M1729" t="s">
        <v>94</v>
      </c>
      <c r="N1729" t="s">
        <v>42</v>
      </c>
      <c r="O1729">
        <f t="shared" si="156"/>
        <v>1</v>
      </c>
      <c r="P1729" t="str">
        <f t="shared" si="157"/>
        <v>Valid</v>
      </c>
      <c r="Q1729" t="str">
        <f>_xlfn.XLOOKUP(B1729,Customers!$A:$A,Customers!$C:$C,"Not Found")</f>
        <v>Central</v>
      </c>
      <c r="R1729" t="str">
        <f t="shared" si="158"/>
        <v>North</v>
      </c>
      <c r="S1729" t="str">
        <f t="shared" si="159"/>
        <v>Medical Emergency</v>
      </c>
      <c r="T1729" t="str">
        <f t="shared" si="160"/>
        <v>SLA Breach</v>
      </c>
      <c r="U1729">
        <f t="shared" si="161"/>
        <v>4</v>
      </c>
    </row>
    <row r="1730" spans="1:21" x14ac:dyDescent="0.3">
      <c r="A1730" t="s">
        <v>4228</v>
      </c>
      <c r="B1730" t="s">
        <v>4229</v>
      </c>
      <c r="C1730" t="s">
        <v>4230</v>
      </c>
      <c r="D1730" t="s">
        <v>34</v>
      </c>
      <c r="E1730" t="s">
        <v>173</v>
      </c>
      <c r="F1730">
        <v>445103.02</v>
      </c>
      <c r="G1730" s="1">
        <v>45990</v>
      </c>
      <c r="I1730" t="s">
        <v>64</v>
      </c>
      <c r="J1730">
        <v>30</v>
      </c>
      <c r="K1730">
        <v>20</v>
      </c>
      <c r="L1730" t="s">
        <v>501</v>
      </c>
      <c r="M1730" t="s">
        <v>29</v>
      </c>
      <c r="N1730" t="s">
        <v>42</v>
      </c>
      <c r="O1730">
        <f t="shared" ref="O1730:O1793" si="162">COUNTIF($A:$A,A1730)</f>
        <v>1</v>
      </c>
      <c r="P1730" t="str">
        <f t="shared" ref="P1730:P1793" si="163">IF(F1730="","Missing Amount","Valid")</f>
        <v>Valid</v>
      </c>
      <c r="Q1730" t="str">
        <f>_xlfn.XLOOKUP(B1730,Customers!$A:$A,Customers!$C:$C,"Not Found")</f>
        <v>East</v>
      </c>
      <c r="R1730" t="str">
        <f t="shared" ref="R1730:R1793" si="164">IF(E1730="",Q1730,E1730)</f>
        <v>Central</v>
      </c>
      <c r="S1730" t="str">
        <f t="shared" ref="S1730:S1793" si="165">IF(D1730="Hospitalisation","Hospitalization",IF(D1730="Medical Emerg.","Medical Emergency",IF(D1730="Property dmg","Property Damage",IF(D1730="Vehicle dmg","Vehicle Damage",D1730))))</f>
        <v>Death Benefit</v>
      </c>
      <c r="T1730" t="str">
        <f t="shared" ref="T1730:T1793" si="166">IF(J1730&gt;K1730,"SLA Breach","Within SLA")</f>
        <v>SLA Breach</v>
      </c>
      <c r="U1730">
        <f t="shared" ref="U1730:U1793" si="167">IF(J1730&gt;K1730,J1730-K1730,0)</f>
        <v>10</v>
      </c>
    </row>
    <row r="1731" spans="1:21" x14ac:dyDescent="0.3">
      <c r="A1731" t="s">
        <v>4231</v>
      </c>
      <c r="B1731" t="s">
        <v>2395</v>
      </c>
      <c r="C1731" t="s">
        <v>2969</v>
      </c>
      <c r="D1731" t="s">
        <v>46</v>
      </c>
      <c r="E1731" t="s">
        <v>39</v>
      </c>
      <c r="F1731">
        <v>29233.19</v>
      </c>
      <c r="G1731" s="1">
        <v>45769</v>
      </c>
      <c r="H1731" s="1">
        <v>45784</v>
      </c>
      <c r="I1731" t="s">
        <v>19</v>
      </c>
      <c r="J1731">
        <v>15</v>
      </c>
      <c r="K1731">
        <v>10</v>
      </c>
      <c r="L1731" t="s">
        <v>268</v>
      </c>
      <c r="M1731" t="s">
        <v>21</v>
      </c>
      <c r="N1731" t="s">
        <v>30</v>
      </c>
      <c r="O1731">
        <f t="shared" si="162"/>
        <v>1</v>
      </c>
      <c r="P1731" t="str">
        <f t="shared" si="163"/>
        <v>Valid</v>
      </c>
      <c r="Q1731" t="str">
        <f>_xlfn.XLOOKUP(B1731,Customers!$A:$A,Customers!$C:$C,"Not Found")</f>
        <v>West</v>
      </c>
      <c r="R1731" t="str">
        <f t="shared" si="164"/>
        <v>North</v>
      </c>
      <c r="S1731" t="str">
        <f t="shared" si="165"/>
        <v>Theft</v>
      </c>
      <c r="T1731" t="str">
        <f t="shared" si="166"/>
        <v>SLA Breach</v>
      </c>
      <c r="U1731">
        <f t="shared" si="167"/>
        <v>5</v>
      </c>
    </row>
    <row r="1732" spans="1:21" x14ac:dyDescent="0.3">
      <c r="A1732" t="s">
        <v>4232</v>
      </c>
      <c r="B1732" t="s">
        <v>4233</v>
      </c>
      <c r="C1732" t="s">
        <v>4234</v>
      </c>
      <c r="D1732" t="s">
        <v>34</v>
      </c>
      <c r="E1732" t="s">
        <v>18</v>
      </c>
      <c r="F1732">
        <v>172989.81</v>
      </c>
      <c r="G1732" s="1">
        <v>45887</v>
      </c>
      <c r="H1732" s="1">
        <v>45903</v>
      </c>
      <c r="I1732" t="s">
        <v>19</v>
      </c>
      <c r="J1732">
        <v>16</v>
      </c>
      <c r="K1732">
        <v>20</v>
      </c>
      <c r="L1732" t="s">
        <v>65</v>
      </c>
      <c r="M1732" t="s">
        <v>29</v>
      </c>
      <c r="N1732" t="s">
        <v>30</v>
      </c>
      <c r="O1732">
        <f t="shared" si="162"/>
        <v>1</v>
      </c>
      <c r="P1732" t="str">
        <f t="shared" si="163"/>
        <v>Valid</v>
      </c>
      <c r="Q1732" t="str">
        <f>_xlfn.XLOOKUP(B1732,Customers!$A:$A,Customers!$C:$C,"Not Found")</f>
        <v>East</v>
      </c>
      <c r="R1732" t="str">
        <f t="shared" si="164"/>
        <v>South</v>
      </c>
      <c r="S1732" t="str">
        <f t="shared" si="165"/>
        <v>Death Benefit</v>
      </c>
      <c r="T1732" t="str">
        <f t="shared" si="166"/>
        <v>Within SLA</v>
      </c>
      <c r="U1732">
        <f t="shared" si="167"/>
        <v>0</v>
      </c>
    </row>
    <row r="1733" spans="1:21" x14ac:dyDescent="0.3">
      <c r="A1733" t="s">
        <v>4235</v>
      </c>
      <c r="B1733" t="s">
        <v>3210</v>
      </c>
      <c r="C1733" t="s">
        <v>3211</v>
      </c>
      <c r="D1733" t="s">
        <v>59</v>
      </c>
      <c r="E1733" t="s">
        <v>39</v>
      </c>
      <c r="F1733">
        <v>90052.19</v>
      </c>
      <c r="G1733" s="1">
        <v>45717</v>
      </c>
      <c r="I1733" t="s">
        <v>40</v>
      </c>
      <c r="J1733">
        <v>21</v>
      </c>
      <c r="K1733">
        <v>15</v>
      </c>
      <c r="L1733" t="s">
        <v>242</v>
      </c>
      <c r="M1733" t="s">
        <v>55</v>
      </c>
      <c r="N1733" t="s">
        <v>88</v>
      </c>
      <c r="O1733">
        <f t="shared" si="162"/>
        <v>1</v>
      </c>
      <c r="P1733" t="str">
        <f t="shared" si="163"/>
        <v>Valid</v>
      </c>
      <c r="Q1733" t="str">
        <f>_xlfn.XLOOKUP(B1733,Customers!$A:$A,Customers!$C:$C,"Not Found")</f>
        <v>West</v>
      </c>
      <c r="R1733" t="str">
        <f t="shared" si="164"/>
        <v>North</v>
      </c>
      <c r="S1733" t="str">
        <f t="shared" si="165"/>
        <v>Critical Illness</v>
      </c>
      <c r="T1733" t="str">
        <f t="shared" si="166"/>
        <v>SLA Breach</v>
      </c>
      <c r="U1733">
        <f t="shared" si="167"/>
        <v>6</v>
      </c>
    </row>
    <row r="1734" spans="1:21" x14ac:dyDescent="0.3">
      <c r="A1734" t="s">
        <v>4236</v>
      </c>
      <c r="B1734" t="s">
        <v>3255</v>
      </c>
      <c r="C1734" t="s">
        <v>3256</v>
      </c>
      <c r="D1734" t="s">
        <v>59</v>
      </c>
      <c r="E1734" t="s">
        <v>74</v>
      </c>
      <c r="F1734">
        <v>60955.43</v>
      </c>
      <c r="G1734" s="1">
        <v>45971</v>
      </c>
      <c r="H1734" s="1">
        <v>45991</v>
      </c>
      <c r="I1734" t="s">
        <v>19</v>
      </c>
      <c r="J1734">
        <v>20</v>
      </c>
      <c r="K1734">
        <v>15</v>
      </c>
      <c r="L1734" t="s">
        <v>1047</v>
      </c>
      <c r="M1734" t="s">
        <v>55</v>
      </c>
      <c r="N1734" t="s">
        <v>30</v>
      </c>
      <c r="O1734">
        <f t="shared" si="162"/>
        <v>1</v>
      </c>
      <c r="P1734" t="str">
        <f t="shared" si="163"/>
        <v>Valid</v>
      </c>
      <c r="Q1734" t="str">
        <f>_xlfn.XLOOKUP(B1734,Customers!$A:$A,Customers!$C:$C,"Not Found")</f>
        <v>North</v>
      </c>
      <c r="R1734" t="str">
        <f t="shared" si="164"/>
        <v>East</v>
      </c>
      <c r="S1734" t="str">
        <f t="shared" si="165"/>
        <v>Critical Illness</v>
      </c>
      <c r="T1734" t="str">
        <f t="shared" si="166"/>
        <v>SLA Breach</v>
      </c>
      <c r="U1734">
        <f t="shared" si="167"/>
        <v>5</v>
      </c>
    </row>
    <row r="1735" spans="1:21" x14ac:dyDescent="0.3">
      <c r="A1735" t="s">
        <v>4237</v>
      </c>
      <c r="B1735" t="s">
        <v>2185</v>
      </c>
      <c r="C1735" t="s">
        <v>4238</v>
      </c>
      <c r="D1735" t="s">
        <v>92</v>
      </c>
      <c r="E1735" t="s">
        <v>39</v>
      </c>
      <c r="F1735">
        <v>37167.15</v>
      </c>
      <c r="G1735" s="1">
        <v>45728</v>
      </c>
      <c r="I1735" t="s">
        <v>64</v>
      </c>
      <c r="J1735">
        <v>1</v>
      </c>
      <c r="K1735">
        <v>7</v>
      </c>
      <c r="L1735" t="s">
        <v>155</v>
      </c>
      <c r="M1735" t="s">
        <v>94</v>
      </c>
      <c r="N1735" t="s">
        <v>30</v>
      </c>
      <c r="O1735">
        <f t="shared" si="162"/>
        <v>1</v>
      </c>
      <c r="P1735" t="str">
        <f t="shared" si="163"/>
        <v>Valid</v>
      </c>
      <c r="Q1735" t="str">
        <f>_xlfn.XLOOKUP(B1735,Customers!$A:$A,Customers!$C:$C,"Not Found")</f>
        <v>West</v>
      </c>
      <c r="R1735" t="str">
        <f t="shared" si="164"/>
        <v>North</v>
      </c>
      <c r="S1735" t="str">
        <f t="shared" si="165"/>
        <v>Baggage Loss</v>
      </c>
      <c r="T1735" t="str">
        <f t="shared" si="166"/>
        <v>Within SLA</v>
      </c>
      <c r="U1735">
        <f t="shared" si="167"/>
        <v>0</v>
      </c>
    </row>
    <row r="1736" spans="1:21" x14ac:dyDescent="0.3">
      <c r="A1736" t="s">
        <v>4239</v>
      </c>
      <c r="B1736" t="s">
        <v>384</v>
      </c>
      <c r="C1736" t="s">
        <v>4240</v>
      </c>
      <c r="D1736" t="s">
        <v>34</v>
      </c>
      <c r="E1736" t="s">
        <v>27</v>
      </c>
      <c r="F1736">
        <v>261849.59</v>
      </c>
      <c r="G1736" s="1">
        <v>45801</v>
      </c>
      <c r="H1736" s="1">
        <v>45830</v>
      </c>
      <c r="I1736" t="s">
        <v>19</v>
      </c>
      <c r="J1736">
        <v>29</v>
      </c>
      <c r="K1736">
        <v>20</v>
      </c>
      <c r="L1736" t="s">
        <v>1047</v>
      </c>
      <c r="M1736" t="s">
        <v>29</v>
      </c>
      <c r="N1736" t="s">
        <v>42</v>
      </c>
      <c r="O1736">
        <f t="shared" si="162"/>
        <v>1</v>
      </c>
      <c r="P1736" t="str">
        <f t="shared" si="163"/>
        <v>Valid</v>
      </c>
      <c r="Q1736" t="str">
        <f>_xlfn.XLOOKUP(B1736,Customers!$A:$A,Customers!$C:$C,"Not Found")</f>
        <v>South</v>
      </c>
      <c r="R1736" t="str">
        <f t="shared" si="164"/>
        <v>West</v>
      </c>
      <c r="S1736" t="str">
        <f t="shared" si="165"/>
        <v>Death Benefit</v>
      </c>
      <c r="T1736" t="str">
        <f t="shared" si="166"/>
        <v>SLA Breach</v>
      </c>
      <c r="U1736">
        <f t="shared" si="167"/>
        <v>9</v>
      </c>
    </row>
    <row r="1737" spans="1:21" x14ac:dyDescent="0.3">
      <c r="A1737" t="s">
        <v>4241</v>
      </c>
      <c r="B1737" t="s">
        <v>4242</v>
      </c>
      <c r="C1737" t="s">
        <v>4243</v>
      </c>
      <c r="D1737" t="s">
        <v>92</v>
      </c>
      <c r="E1737" t="s">
        <v>18</v>
      </c>
      <c r="F1737">
        <v>12722.77</v>
      </c>
      <c r="G1737" s="1">
        <v>45857</v>
      </c>
      <c r="H1737" s="1">
        <v>45869</v>
      </c>
      <c r="I1737" t="s">
        <v>19</v>
      </c>
      <c r="J1737">
        <v>12</v>
      </c>
      <c r="K1737">
        <v>7</v>
      </c>
      <c r="L1737" t="s">
        <v>427</v>
      </c>
      <c r="M1737" t="s">
        <v>94</v>
      </c>
      <c r="N1737" t="s">
        <v>30</v>
      </c>
      <c r="O1737">
        <f t="shared" si="162"/>
        <v>1</v>
      </c>
      <c r="P1737" t="str">
        <f t="shared" si="163"/>
        <v>Valid</v>
      </c>
      <c r="Q1737" t="str">
        <f>_xlfn.XLOOKUP(B1737,Customers!$A:$A,Customers!$C:$C,"Not Found")</f>
        <v>South</v>
      </c>
      <c r="R1737" t="str">
        <f t="shared" si="164"/>
        <v>South</v>
      </c>
      <c r="S1737" t="str">
        <f t="shared" si="165"/>
        <v>Baggage Loss</v>
      </c>
      <c r="T1737" t="str">
        <f t="shared" si="166"/>
        <v>SLA Breach</v>
      </c>
      <c r="U1737">
        <f t="shared" si="167"/>
        <v>5</v>
      </c>
    </row>
    <row r="1738" spans="1:21" x14ac:dyDescent="0.3">
      <c r="A1738" t="s">
        <v>4244</v>
      </c>
      <c r="B1738" t="s">
        <v>4245</v>
      </c>
      <c r="C1738" t="s">
        <v>4246</v>
      </c>
      <c r="D1738" t="s">
        <v>69</v>
      </c>
      <c r="E1738" t="s">
        <v>39</v>
      </c>
      <c r="F1738">
        <v>499659.28</v>
      </c>
      <c r="G1738" s="1">
        <v>45831</v>
      </c>
      <c r="I1738" t="s">
        <v>40</v>
      </c>
      <c r="J1738">
        <v>7</v>
      </c>
      <c r="K1738">
        <v>12</v>
      </c>
      <c r="L1738" t="s">
        <v>548</v>
      </c>
      <c r="M1738" t="s">
        <v>49</v>
      </c>
      <c r="N1738" t="s">
        <v>30</v>
      </c>
      <c r="O1738">
        <f t="shared" si="162"/>
        <v>1</v>
      </c>
      <c r="P1738" t="str">
        <f t="shared" si="163"/>
        <v>Valid</v>
      </c>
      <c r="Q1738" t="str">
        <f>_xlfn.XLOOKUP(B1738,Customers!$A:$A,Customers!$C:$C,"Not Found")</f>
        <v>West</v>
      </c>
      <c r="R1738" t="str">
        <f t="shared" si="164"/>
        <v>North</v>
      </c>
      <c r="S1738" t="str">
        <f t="shared" si="165"/>
        <v>Property Damage</v>
      </c>
      <c r="T1738" t="str">
        <f t="shared" si="166"/>
        <v>Within SLA</v>
      </c>
      <c r="U1738">
        <f t="shared" si="167"/>
        <v>0</v>
      </c>
    </row>
    <row r="1739" spans="1:21" x14ac:dyDescent="0.3">
      <c r="A1739" t="s">
        <v>4247</v>
      </c>
      <c r="B1739" t="s">
        <v>3775</v>
      </c>
      <c r="C1739" t="s">
        <v>3776</v>
      </c>
      <c r="D1739" t="s">
        <v>17</v>
      </c>
      <c r="E1739" t="s">
        <v>39</v>
      </c>
      <c r="F1739">
        <v>52116.91</v>
      </c>
      <c r="G1739" s="1">
        <v>45852</v>
      </c>
      <c r="H1739" s="1">
        <v>45858</v>
      </c>
      <c r="I1739" t="s">
        <v>19</v>
      </c>
      <c r="J1739">
        <v>6</v>
      </c>
      <c r="K1739">
        <v>10</v>
      </c>
      <c r="L1739" t="s">
        <v>704</v>
      </c>
      <c r="M1739" t="s">
        <v>21</v>
      </c>
      <c r="N1739" t="s">
        <v>30</v>
      </c>
      <c r="O1739">
        <f t="shared" si="162"/>
        <v>1</v>
      </c>
      <c r="P1739" t="str">
        <f t="shared" si="163"/>
        <v>Valid</v>
      </c>
      <c r="Q1739" t="str">
        <f>_xlfn.XLOOKUP(B1739,Customers!$A:$A,Customers!$C:$C,"Not Found")</f>
        <v>East</v>
      </c>
      <c r="R1739" t="str">
        <f t="shared" si="164"/>
        <v>North</v>
      </c>
      <c r="S1739" t="str">
        <f t="shared" si="165"/>
        <v>Accident</v>
      </c>
      <c r="T1739" t="str">
        <f t="shared" si="166"/>
        <v>Within SLA</v>
      </c>
      <c r="U1739">
        <f t="shared" si="167"/>
        <v>0</v>
      </c>
    </row>
    <row r="1740" spans="1:21" x14ac:dyDescent="0.3">
      <c r="A1740" t="s">
        <v>4248</v>
      </c>
      <c r="B1740" t="s">
        <v>3806</v>
      </c>
      <c r="C1740" t="s">
        <v>3807</v>
      </c>
      <c r="D1740" t="s">
        <v>17</v>
      </c>
      <c r="E1740" t="s">
        <v>18</v>
      </c>
      <c r="F1740">
        <v>70468.13</v>
      </c>
      <c r="G1740" s="1">
        <v>45916</v>
      </c>
      <c r="H1740" s="1">
        <v>45931</v>
      </c>
      <c r="I1740" t="s">
        <v>47</v>
      </c>
      <c r="J1740">
        <v>15</v>
      </c>
      <c r="K1740">
        <v>10</v>
      </c>
      <c r="L1740" t="s">
        <v>353</v>
      </c>
      <c r="M1740" t="s">
        <v>21</v>
      </c>
      <c r="N1740" t="s">
        <v>30</v>
      </c>
      <c r="O1740">
        <f t="shared" si="162"/>
        <v>1</v>
      </c>
      <c r="P1740" t="str">
        <f t="shared" si="163"/>
        <v>Valid</v>
      </c>
      <c r="Q1740" t="str">
        <f>_xlfn.XLOOKUP(B1740,Customers!$A:$A,Customers!$C:$C,"Not Found")</f>
        <v>South</v>
      </c>
      <c r="R1740" t="str">
        <f t="shared" si="164"/>
        <v>South</v>
      </c>
      <c r="S1740" t="str">
        <f t="shared" si="165"/>
        <v>Accident</v>
      </c>
      <c r="T1740" t="str">
        <f t="shared" si="166"/>
        <v>SLA Breach</v>
      </c>
      <c r="U1740">
        <f t="shared" si="167"/>
        <v>5</v>
      </c>
    </row>
    <row r="1741" spans="1:21" x14ac:dyDescent="0.3">
      <c r="A1741" t="s">
        <v>4249</v>
      </c>
      <c r="B1741" t="s">
        <v>2798</v>
      </c>
      <c r="C1741" t="s">
        <v>2799</v>
      </c>
      <c r="D1741" t="s">
        <v>46</v>
      </c>
      <c r="E1741" t="s">
        <v>27</v>
      </c>
      <c r="F1741">
        <v>205706.53</v>
      </c>
      <c r="G1741" s="1">
        <v>45933</v>
      </c>
      <c r="I1741" t="s">
        <v>40</v>
      </c>
      <c r="J1741">
        <v>17</v>
      </c>
      <c r="K1741">
        <v>10</v>
      </c>
      <c r="L1741" t="s">
        <v>606</v>
      </c>
      <c r="M1741" t="s">
        <v>21</v>
      </c>
      <c r="N1741" t="s">
        <v>42</v>
      </c>
      <c r="O1741">
        <f t="shared" si="162"/>
        <v>1</v>
      </c>
      <c r="P1741" t="str">
        <f t="shared" si="163"/>
        <v>Valid</v>
      </c>
      <c r="Q1741" t="str">
        <f>_xlfn.XLOOKUP(B1741,Customers!$A:$A,Customers!$C:$C,"Not Found")</f>
        <v>East</v>
      </c>
      <c r="R1741" t="str">
        <f t="shared" si="164"/>
        <v>West</v>
      </c>
      <c r="S1741" t="str">
        <f t="shared" si="165"/>
        <v>Theft</v>
      </c>
      <c r="T1741" t="str">
        <f t="shared" si="166"/>
        <v>SLA Breach</v>
      </c>
      <c r="U1741">
        <f t="shared" si="167"/>
        <v>7</v>
      </c>
    </row>
    <row r="1742" spans="1:21" x14ac:dyDescent="0.3">
      <c r="A1742" t="s">
        <v>4250</v>
      </c>
      <c r="B1742" t="s">
        <v>3423</v>
      </c>
      <c r="C1742" t="s">
        <v>3424</v>
      </c>
      <c r="D1742" t="s">
        <v>34</v>
      </c>
      <c r="E1742" t="s">
        <v>39</v>
      </c>
      <c r="F1742">
        <v>525664.82999999996</v>
      </c>
      <c r="G1742" s="1">
        <v>45771</v>
      </c>
      <c r="H1742" s="1">
        <v>45786</v>
      </c>
      <c r="I1742" t="s">
        <v>19</v>
      </c>
      <c r="J1742">
        <v>15</v>
      </c>
      <c r="K1742">
        <v>20</v>
      </c>
      <c r="L1742" t="s">
        <v>70</v>
      </c>
      <c r="M1742" t="s">
        <v>29</v>
      </c>
      <c r="N1742" t="s">
        <v>30</v>
      </c>
      <c r="O1742">
        <f t="shared" si="162"/>
        <v>1</v>
      </c>
      <c r="P1742" t="str">
        <f t="shared" si="163"/>
        <v>Valid</v>
      </c>
      <c r="Q1742" t="str">
        <f>_xlfn.XLOOKUP(B1742,Customers!$A:$A,Customers!$C:$C,"Not Found")</f>
        <v>Central</v>
      </c>
      <c r="R1742" t="str">
        <f t="shared" si="164"/>
        <v>North</v>
      </c>
      <c r="S1742" t="str">
        <f t="shared" si="165"/>
        <v>Death Benefit</v>
      </c>
      <c r="T1742" t="str">
        <f t="shared" si="166"/>
        <v>Within SLA</v>
      </c>
      <c r="U1742">
        <f t="shared" si="167"/>
        <v>0</v>
      </c>
    </row>
    <row r="1743" spans="1:21" x14ac:dyDescent="0.3">
      <c r="A1743" t="s">
        <v>4251</v>
      </c>
      <c r="B1743" t="s">
        <v>4252</v>
      </c>
      <c r="C1743" t="s">
        <v>4253</v>
      </c>
      <c r="D1743" t="s">
        <v>46</v>
      </c>
      <c r="E1743" t="s">
        <v>27</v>
      </c>
      <c r="F1743">
        <v>92783.4</v>
      </c>
      <c r="G1743" s="1">
        <v>45868</v>
      </c>
      <c r="H1743" s="1">
        <v>45878</v>
      </c>
      <c r="I1743" t="s">
        <v>19</v>
      </c>
      <c r="J1743">
        <v>10</v>
      </c>
      <c r="K1743">
        <v>10</v>
      </c>
      <c r="L1743" t="s">
        <v>174</v>
      </c>
      <c r="M1743" t="s">
        <v>21</v>
      </c>
      <c r="N1743" t="s">
        <v>30</v>
      </c>
      <c r="O1743">
        <f t="shared" si="162"/>
        <v>1</v>
      </c>
      <c r="P1743" t="str">
        <f t="shared" si="163"/>
        <v>Valid</v>
      </c>
      <c r="Q1743" t="str">
        <f>_xlfn.XLOOKUP(B1743,Customers!$A:$A,Customers!$C:$C,"Not Found")</f>
        <v>Central</v>
      </c>
      <c r="R1743" t="str">
        <f t="shared" si="164"/>
        <v>West</v>
      </c>
      <c r="S1743" t="str">
        <f t="shared" si="165"/>
        <v>Theft</v>
      </c>
      <c r="T1743" t="str">
        <f t="shared" si="166"/>
        <v>Within SLA</v>
      </c>
      <c r="U1743">
        <f t="shared" si="167"/>
        <v>0</v>
      </c>
    </row>
    <row r="1744" spans="1:21" x14ac:dyDescent="0.3">
      <c r="A1744" t="s">
        <v>4254</v>
      </c>
      <c r="B1744" t="s">
        <v>4255</v>
      </c>
      <c r="C1744" t="s">
        <v>4256</v>
      </c>
      <c r="D1744" t="s">
        <v>34</v>
      </c>
      <c r="E1744" t="s">
        <v>18</v>
      </c>
      <c r="F1744">
        <v>596662.34</v>
      </c>
      <c r="G1744" s="1">
        <v>45848</v>
      </c>
      <c r="H1744" s="1">
        <v>45871</v>
      </c>
      <c r="I1744" t="s">
        <v>19</v>
      </c>
      <c r="J1744">
        <v>23</v>
      </c>
      <c r="K1744">
        <v>20</v>
      </c>
      <c r="L1744" t="s">
        <v>491</v>
      </c>
      <c r="M1744" t="s">
        <v>29</v>
      </c>
      <c r="N1744" t="s">
        <v>42</v>
      </c>
      <c r="O1744">
        <f t="shared" si="162"/>
        <v>1</v>
      </c>
      <c r="P1744" t="str">
        <f t="shared" si="163"/>
        <v>Valid</v>
      </c>
      <c r="Q1744" t="str">
        <f>_xlfn.XLOOKUP(B1744,Customers!$A:$A,Customers!$C:$C,"Not Found")</f>
        <v>North</v>
      </c>
      <c r="R1744" t="str">
        <f t="shared" si="164"/>
        <v>South</v>
      </c>
      <c r="S1744" t="str">
        <f t="shared" si="165"/>
        <v>Death Benefit</v>
      </c>
      <c r="T1744" t="str">
        <f t="shared" si="166"/>
        <v>SLA Breach</v>
      </c>
      <c r="U1744">
        <f t="shared" si="167"/>
        <v>3</v>
      </c>
    </row>
    <row r="1745" spans="1:21" x14ac:dyDescent="0.3">
      <c r="A1745" t="s">
        <v>4257</v>
      </c>
      <c r="B1745" t="s">
        <v>4258</v>
      </c>
      <c r="C1745" t="s">
        <v>4259</v>
      </c>
      <c r="D1745" t="s">
        <v>154</v>
      </c>
      <c r="E1745" t="s">
        <v>39</v>
      </c>
      <c r="F1745">
        <v>93021.38</v>
      </c>
      <c r="G1745" s="1">
        <v>45800</v>
      </c>
      <c r="H1745" s="1">
        <v>45805</v>
      </c>
      <c r="I1745" t="s">
        <v>19</v>
      </c>
      <c r="J1745">
        <v>5</v>
      </c>
      <c r="K1745">
        <v>10</v>
      </c>
      <c r="L1745" t="s">
        <v>41</v>
      </c>
      <c r="M1745" t="s">
        <v>21</v>
      </c>
      <c r="N1745" t="s">
        <v>42</v>
      </c>
      <c r="O1745">
        <f t="shared" si="162"/>
        <v>1</v>
      </c>
      <c r="P1745" t="str">
        <f t="shared" si="163"/>
        <v>Valid</v>
      </c>
      <c r="Q1745" t="str">
        <f>_xlfn.XLOOKUP(B1745,Customers!$A:$A,Customers!$C:$C,"Not Found")</f>
        <v>South</v>
      </c>
      <c r="R1745" t="str">
        <f t="shared" si="164"/>
        <v>North</v>
      </c>
      <c r="S1745" t="str">
        <f t="shared" si="165"/>
        <v>Vehicle Damage</v>
      </c>
      <c r="T1745" t="str">
        <f t="shared" si="166"/>
        <v>Within SLA</v>
      </c>
      <c r="U1745">
        <f t="shared" si="167"/>
        <v>0</v>
      </c>
    </row>
    <row r="1746" spans="1:21" x14ac:dyDescent="0.3">
      <c r="A1746" t="s">
        <v>4260</v>
      </c>
      <c r="B1746" t="s">
        <v>4261</v>
      </c>
      <c r="C1746" t="s">
        <v>4262</v>
      </c>
      <c r="D1746" t="s">
        <v>102</v>
      </c>
      <c r="E1746" t="s">
        <v>18</v>
      </c>
      <c r="F1746">
        <v>429319.22</v>
      </c>
      <c r="G1746" s="1">
        <v>45827</v>
      </c>
      <c r="H1746" s="1">
        <v>45840</v>
      </c>
      <c r="I1746" t="s">
        <v>19</v>
      </c>
      <c r="J1746">
        <v>13</v>
      </c>
      <c r="K1746">
        <v>20</v>
      </c>
      <c r="L1746" t="s">
        <v>155</v>
      </c>
      <c r="M1746" t="s">
        <v>29</v>
      </c>
      <c r="N1746" t="s">
        <v>30</v>
      </c>
      <c r="O1746">
        <f t="shared" si="162"/>
        <v>1</v>
      </c>
      <c r="P1746" t="str">
        <f t="shared" si="163"/>
        <v>Valid</v>
      </c>
      <c r="Q1746" t="str">
        <f>_xlfn.XLOOKUP(B1746,Customers!$A:$A,Customers!$C:$C,"Not Found")</f>
        <v>South</v>
      </c>
      <c r="R1746" t="str">
        <f t="shared" si="164"/>
        <v>South</v>
      </c>
      <c r="S1746" t="str">
        <f t="shared" si="165"/>
        <v>Maturity</v>
      </c>
      <c r="T1746" t="str">
        <f t="shared" si="166"/>
        <v>Within SLA</v>
      </c>
      <c r="U1746">
        <f t="shared" si="167"/>
        <v>0</v>
      </c>
    </row>
    <row r="1747" spans="1:21" x14ac:dyDescent="0.3">
      <c r="A1747" t="s">
        <v>4263</v>
      </c>
      <c r="B1747" t="s">
        <v>260</v>
      </c>
      <c r="C1747" t="s">
        <v>261</v>
      </c>
      <c r="D1747" t="s">
        <v>92</v>
      </c>
      <c r="E1747" t="s">
        <v>74</v>
      </c>
      <c r="F1747">
        <v>43372.93</v>
      </c>
      <c r="G1747" s="1">
        <v>45926</v>
      </c>
      <c r="H1747" s="1">
        <v>45943</v>
      </c>
      <c r="I1747" t="s">
        <v>19</v>
      </c>
      <c r="J1747">
        <v>17</v>
      </c>
      <c r="K1747">
        <v>7</v>
      </c>
      <c r="L1747" t="s">
        <v>244</v>
      </c>
      <c r="M1747" t="s">
        <v>94</v>
      </c>
      <c r="N1747" t="s">
        <v>30</v>
      </c>
      <c r="O1747">
        <f t="shared" si="162"/>
        <v>1</v>
      </c>
      <c r="P1747" t="str">
        <f t="shared" si="163"/>
        <v>Valid</v>
      </c>
      <c r="Q1747" t="str">
        <f>_xlfn.XLOOKUP(B1747,Customers!$A:$A,Customers!$C:$C,"Not Found")</f>
        <v>East</v>
      </c>
      <c r="R1747" t="str">
        <f t="shared" si="164"/>
        <v>East</v>
      </c>
      <c r="S1747" t="str">
        <f t="shared" si="165"/>
        <v>Baggage Loss</v>
      </c>
      <c r="T1747" t="str">
        <f t="shared" si="166"/>
        <v>SLA Breach</v>
      </c>
      <c r="U1747">
        <f t="shared" si="167"/>
        <v>10</v>
      </c>
    </row>
    <row r="1748" spans="1:21" x14ac:dyDescent="0.3">
      <c r="A1748" t="s">
        <v>4264</v>
      </c>
      <c r="B1748" t="s">
        <v>4003</v>
      </c>
      <c r="C1748" t="s">
        <v>4004</v>
      </c>
      <c r="D1748" t="s">
        <v>34</v>
      </c>
      <c r="E1748" t="s">
        <v>18</v>
      </c>
      <c r="F1748">
        <v>268834.88</v>
      </c>
      <c r="G1748" s="1">
        <v>45884</v>
      </c>
      <c r="I1748" t="s">
        <v>40</v>
      </c>
      <c r="J1748">
        <v>19</v>
      </c>
      <c r="K1748">
        <v>20</v>
      </c>
      <c r="L1748" t="s">
        <v>28</v>
      </c>
      <c r="M1748" t="s">
        <v>29</v>
      </c>
      <c r="N1748" t="s">
        <v>30</v>
      </c>
      <c r="O1748">
        <f t="shared" si="162"/>
        <v>1</v>
      </c>
      <c r="P1748" t="str">
        <f t="shared" si="163"/>
        <v>Valid</v>
      </c>
      <c r="Q1748" t="str">
        <f>_xlfn.XLOOKUP(B1748,Customers!$A:$A,Customers!$C:$C,"Not Found")</f>
        <v>South</v>
      </c>
      <c r="R1748" t="str">
        <f t="shared" si="164"/>
        <v>South</v>
      </c>
      <c r="S1748" t="str">
        <f t="shared" si="165"/>
        <v>Death Benefit</v>
      </c>
      <c r="T1748" t="str">
        <f t="shared" si="166"/>
        <v>Within SLA</v>
      </c>
      <c r="U1748">
        <f t="shared" si="167"/>
        <v>0</v>
      </c>
    </row>
    <row r="1749" spans="1:21" x14ac:dyDescent="0.3">
      <c r="A1749" t="s">
        <v>4265</v>
      </c>
      <c r="B1749" t="s">
        <v>4266</v>
      </c>
      <c r="C1749" t="s">
        <v>4267</v>
      </c>
      <c r="D1749" t="s">
        <v>154</v>
      </c>
      <c r="E1749" t="s">
        <v>74</v>
      </c>
      <c r="F1749">
        <v>130712.98</v>
      </c>
      <c r="G1749" s="1">
        <v>45663</v>
      </c>
      <c r="I1749" t="s">
        <v>40</v>
      </c>
      <c r="J1749">
        <v>15</v>
      </c>
      <c r="K1749">
        <v>10</v>
      </c>
      <c r="L1749" t="s">
        <v>121</v>
      </c>
      <c r="M1749" t="s">
        <v>21</v>
      </c>
      <c r="N1749" t="s">
        <v>22</v>
      </c>
      <c r="O1749">
        <f t="shared" si="162"/>
        <v>1</v>
      </c>
      <c r="P1749" t="str">
        <f t="shared" si="163"/>
        <v>Valid</v>
      </c>
      <c r="Q1749" t="str">
        <f>_xlfn.XLOOKUP(B1749,Customers!$A:$A,Customers!$C:$C,"Not Found")</f>
        <v>East</v>
      </c>
      <c r="R1749" t="str">
        <f t="shared" si="164"/>
        <v>East</v>
      </c>
      <c r="S1749" t="str">
        <f t="shared" si="165"/>
        <v>Vehicle Damage</v>
      </c>
      <c r="T1749" t="str">
        <f t="shared" si="166"/>
        <v>SLA Breach</v>
      </c>
      <c r="U1749">
        <f t="shared" si="167"/>
        <v>5</v>
      </c>
    </row>
    <row r="1750" spans="1:21" x14ac:dyDescent="0.3">
      <c r="A1750" t="s">
        <v>4268</v>
      </c>
      <c r="B1750" t="s">
        <v>4269</v>
      </c>
      <c r="C1750" t="s">
        <v>4270</v>
      </c>
      <c r="D1750" t="s">
        <v>216</v>
      </c>
      <c r="E1750" t="s">
        <v>27</v>
      </c>
      <c r="F1750">
        <v>131767.21</v>
      </c>
      <c r="G1750" s="1">
        <v>45679</v>
      </c>
      <c r="H1750" s="1">
        <v>45691</v>
      </c>
      <c r="I1750" t="s">
        <v>19</v>
      </c>
      <c r="J1750">
        <v>12</v>
      </c>
      <c r="K1750">
        <v>15</v>
      </c>
      <c r="L1750" t="s">
        <v>20</v>
      </c>
      <c r="M1750" t="s">
        <v>55</v>
      </c>
      <c r="N1750" t="s">
        <v>30</v>
      </c>
      <c r="O1750">
        <f t="shared" si="162"/>
        <v>1</v>
      </c>
      <c r="P1750" t="str">
        <f t="shared" si="163"/>
        <v>Valid</v>
      </c>
      <c r="Q1750" t="str">
        <f>_xlfn.XLOOKUP(B1750,Customers!$A:$A,Customers!$C:$C,"Not Found")</f>
        <v>North</v>
      </c>
      <c r="R1750" t="str">
        <f t="shared" si="164"/>
        <v>West</v>
      </c>
      <c r="S1750" t="str">
        <f t="shared" si="165"/>
        <v>Outpatient</v>
      </c>
      <c r="T1750" t="str">
        <f t="shared" si="166"/>
        <v>Within SLA</v>
      </c>
      <c r="U1750">
        <f t="shared" si="167"/>
        <v>0</v>
      </c>
    </row>
    <row r="1751" spans="1:21" x14ac:dyDescent="0.3">
      <c r="A1751" t="s">
        <v>4271</v>
      </c>
      <c r="B1751" t="s">
        <v>3401</v>
      </c>
      <c r="C1751" t="s">
        <v>3813</v>
      </c>
      <c r="D1751" t="s">
        <v>53</v>
      </c>
      <c r="E1751" t="s">
        <v>39</v>
      </c>
      <c r="F1751">
        <v>19065.62</v>
      </c>
      <c r="G1751" s="1">
        <v>45892</v>
      </c>
      <c r="H1751" s="1">
        <v>45904</v>
      </c>
      <c r="I1751" t="s">
        <v>19</v>
      </c>
      <c r="J1751">
        <v>12</v>
      </c>
      <c r="K1751">
        <v>15</v>
      </c>
      <c r="L1751" t="s">
        <v>41</v>
      </c>
      <c r="M1751" t="s">
        <v>55</v>
      </c>
      <c r="N1751" t="s">
        <v>30</v>
      </c>
      <c r="O1751">
        <f t="shared" si="162"/>
        <v>1</v>
      </c>
      <c r="P1751" t="str">
        <f t="shared" si="163"/>
        <v>Valid</v>
      </c>
      <c r="Q1751" t="str">
        <f>_xlfn.XLOOKUP(B1751,Customers!$A:$A,Customers!$C:$C,"Not Found")</f>
        <v>South</v>
      </c>
      <c r="R1751" t="str">
        <f t="shared" si="164"/>
        <v>North</v>
      </c>
      <c r="S1751" t="str">
        <f t="shared" si="165"/>
        <v>Hospitalization</v>
      </c>
      <c r="T1751" t="str">
        <f t="shared" si="166"/>
        <v>Within SLA</v>
      </c>
      <c r="U1751">
        <f t="shared" si="167"/>
        <v>0</v>
      </c>
    </row>
    <row r="1752" spans="1:21" x14ac:dyDescent="0.3">
      <c r="A1752" t="s">
        <v>4272</v>
      </c>
      <c r="B1752" t="s">
        <v>684</v>
      </c>
      <c r="C1752" t="s">
        <v>685</v>
      </c>
      <c r="D1752" t="s">
        <v>59</v>
      </c>
      <c r="E1752" t="s">
        <v>18</v>
      </c>
      <c r="F1752">
        <v>147774.42000000001</v>
      </c>
      <c r="G1752" s="1">
        <v>45835</v>
      </c>
      <c r="H1752" s="1">
        <v>45852</v>
      </c>
      <c r="I1752" t="s">
        <v>19</v>
      </c>
      <c r="J1752">
        <v>17</v>
      </c>
      <c r="K1752">
        <v>15</v>
      </c>
      <c r="L1752" t="s">
        <v>159</v>
      </c>
      <c r="M1752" t="s">
        <v>55</v>
      </c>
      <c r="N1752" t="s">
        <v>42</v>
      </c>
      <c r="O1752">
        <f t="shared" si="162"/>
        <v>1</v>
      </c>
      <c r="P1752" t="str">
        <f t="shared" si="163"/>
        <v>Valid</v>
      </c>
      <c r="Q1752" t="str">
        <f>_xlfn.XLOOKUP(B1752,Customers!$A:$A,Customers!$C:$C,"Not Found")</f>
        <v>South</v>
      </c>
      <c r="R1752" t="str">
        <f t="shared" si="164"/>
        <v>South</v>
      </c>
      <c r="S1752" t="str">
        <f t="shared" si="165"/>
        <v>Critical Illness</v>
      </c>
      <c r="T1752" t="str">
        <f t="shared" si="166"/>
        <v>SLA Breach</v>
      </c>
      <c r="U1752">
        <f t="shared" si="167"/>
        <v>2</v>
      </c>
    </row>
    <row r="1753" spans="1:21" x14ac:dyDescent="0.3">
      <c r="A1753" t="s">
        <v>4273</v>
      </c>
      <c r="B1753" t="s">
        <v>4047</v>
      </c>
      <c r="C1753" t="s">
        <v>4274</v>
      </c>
      <c r="D1753" t="s">
        <v>154</v>
      </c>
      <c r="E1753" t="s">
        <v>18</v>
      </c>
      <c r="F1753">
        <v>38808.959999999999</v>
      </c>
      <c r="G1753" s="1">
        <v>45839</v>
      </c>
      <c r="H1753" s="1">
        <v>45859</v>
      </c>
      <c r="I1753" t="s">
        <v>47</v>
      </c>
      <c r="J1753">
        <v>20</v>
      </c>
      <c r="K1753">
        <v>10</v>
      </c>
      <c r="L1753" t="s">
        <v>541</v>
      </c>
      <c r="M1753" t="s">
        <v>21</v>
      </c>
      <c r="N1753" t="s">
        <v>88</v>
      </c>
      <c r="O1753">
        <f t="shared" si="162"/>
        <v>1</v>
      </c>
      <c r="P1753" t="str">
        <f t="shared" si="163"/>
        <v>Valid</v>
      </c>
      <c r="Q1753" t="str">
        <f>_xlfn.XLOOKUP(B1753,Customers!$A:$A,Customers!$C:$C,"Not Found")</f>
        <v>South</v>
      </c>
      <c r="R1753" t="str">
        <f t="shared" si="164"/>
        <v>South</v>
      </c>
      <c r="S1753" t="str">
        <f t="shared" si="165"/>
        <v>Vehicle Damage</v>
      </c>
      <c r="T1753" t="str">
        <f t="shared" si="166"/>
        <v>SLA Breach</v>
      </c>
      <c r="U1753">
        <f t="shared" si="167"/>
        <v>10</v>
      </c>
    </row>
    <row r="1754" spans="1:21" x14ac:dyDescent="0.3">
      <c r="A1754" t="s">
        <v>4275</v>
      </c>
      <c r="B1754" t="s">
        <v>811</v>
      </c>
      <c r="C1754" t="s">
        <v>812</v>
      </c>
      <c r="D1754" t="s">
        <v>92</v>
      </c>
      <c r="E1754" t="s">
        <v>18</v>
      </c>
      <c r="F1754">
        <v>35131.39</v>
      </c>
      <c r="G1754" s="1">
        <v>45940</v>
      </c>
      <c r="H1754" s="1">
        <v>45943</v>
      </c>
      <c r="I1754" t="s">
        <v>19</v>
      </c>
      <c r="J1754">
        <v>3</v>
      </c>
      <c r="K1754">
        <v>7</v>
      </c>
      <c r="L1754" t="s">
        <v>166</v>
      </c>
      <c r="M1754" t="s">
        <v>94</v>
      </c>
      <c r="N1754" t="s">
        <v>22</v>
      </c>
      <c r="O1754">
        <f t="shared" si="162"/>
        <v>1</v>
      </c>
      <c r="P1754" t="str">
        <f t="shared" si="163"/>
        <v>Valid</v>
      </c>
      <c r="Q1754" t="str">
        <f>_xlfn.XLOOKUP(B1754,Customers!$A:$A,Customers!$C:$C,"Not Found")</f>
        <v>West</v>
      </c>
      <c r="R1754" t="str">
        <f t="shared" si="164"/>
        <v>South</v>
      </c>
      <c r="S1754" t="str">
        <f t="shared" si="165"/>
        <v>Baggage Loss</v>
      </c>
      <c r="T1754" t="str">
        <f t="shared" si="166"/>
        <v>Within SLA</v>
      </c>
      <c r="U1754">
        <f t="shared" si="167"/>
        <v>0</v>
      </c>
    </row>
    <row r="1755" spans="1:21" x14ac:dyDescent="0.3">
      <c r="A1755" t="s">
        <v>4276</v>
      </c>
      <c r="B1755" t="s">
        <v>4277</v>
      </c>
      <c r="C1755" t="s">
        <v>4278</v>
      </c>
      <c r="D1755" t="s">
        <v>154</v>
      </c>
      <c r="E1755" t="s">
        <v>74</v>
      </c>
      <c r="F1755">
        <v>21920.34</v>
      </c>
      <c r="G1755" s="1">
        <v>45731</v>
      </c>
      <c r="H1755" s="1">
        <v>45739</v>
      </c>
      <c r="I1755" t="s">
        <v>19</v>
      </c>
      <c r="J1755">
        <v>8</v>
      </c>
      <c r="K1755">
        <v>10</v>
      </c>
      <c r="L1755" t="s">
        <v>491</v>
      </c>
      <c r="M1755" t="s">
        <v>21</v>
      </c>
      <c r="N1755" t="s">
        <v>30</v>
      </c>
      <c r="O1755">
        <f t="shared" si="162"/>
        <v>1</v>
      </c>
      <c r="P1755" t="str">
        <f t="shared" si="163"/>
        <v>Valid</v>
      </c>
      <c r="Q1755" t="str">
        <f>_xlfn.XLOOKUP(B1755,Customers!$A:$A,Customers!$C:$C,"Not Found")</f>
        <v>North</v>
      </c>
      <c r="R1755" t="str">
        <f t="shared" si="164"/>
        <v>East</v>
      </c>
      <c r="S1755" t="str">
        <f t="shared" si="165"/>
        <v>Vehicle Damage</v>
      </c>
      <c r="T1755" t="str">
        <f t="shared" si="166"/>
        <v>Within SLA</v>
      </c>
      <c r="U1755">
        <f t="shared" si="167"/>
        <v>0</v>
      </c>
    </row>
    <row r="1756" spans="1:21" x14ac:dyDescent="0.3">
      <c r="A1756" t="s">
        <v>4279</v>
      </c>
      <c r="B1756" t="s">
        <v>4280</v>
      </c>
      <c r="C1756" t="s">
        <v>4281</v>
      </c>
      <c r="D1756" t="s">
        <v>59</v>
      </c>
      <c r="E1756" t="s">
        <v>74</v>
      </c>
      <c r="F1756">
        <v>58178.01</v>
      </c>
      <c r="G1756" s="1">
        <v>45743</v>
      </c>
      <c r="H1756" s="1">
        <v>45760</v>
      </c>
      <c r="I1756" t="s">
        <v>19</v>
      </c>
      <c r="J1756">
        <v>17</v>
      </c>
      <c r="K1756">
        <v>15</v>
      </c>
      <c r="L1756" t="s">
        <v>325</v>
      </c>
      <c r="M1756" t="s">
        <v>55</v>
      </c>
      <c r="N1756" t="s">
        <v>22</v>
      </c>
      <c r="O1756">
        <f t="shared" si="162"/>
        <v>1</v>
      </c>
      <c r="P1756" t="str">
        <f t="shared" si="163"/>
        <v>Valid</v>
      </c>
      <c r="Q1756" t="str">
        <f>_xlfn.XLOOKUP(B1756,Customers!$A:$A,Customers!$C:$C,"Not Found")</f>
        <v>West</v>
      </c>
      <c r="R1756" t="str">
        <f t="shared" si="164"/>
        <v>East</v>
      </c>
      <c r="S1756" t="str">
        <f t="shared" si="165"/>
        <v>Critical Illness</v>
      </c>
      <c r="T1756" t="str">
        <f t="shared" si="166"/>
        <v>SLA Breach</v>
      </c>
      <c r="U1756">
        <f t="shared" si="167"/>
        <v>2</v>
      </c>
    </row>
    <row r="1757" spans="1:21" x14ac:dyDescent="0.3">
      <c r="A1757" t="s">
        <v>4282</v>
      </c>
      <c r="B1757" t="s">
        <v>4283</v>
      </c>
      <c r="C1757" t="s">
        <v>4284</v>
      </c>
      <c r="D1757" t="s">
        <v>17</v>
      </c>
      <c r="E1757" t="s">
        <v>74</v>
      </c>
      <c r="F1757">
        <v>51293.37</v>
      </c>
      <c r="G1757" s="1">
        <v>45870</v>
      </c>
      <c r="I1757" t="s">
        <v>40</v>
      </c>
      <c r="J1757">
        <v>14</v>
      </c>
      <c r="K1757">
        <v>10</v>
      </c>
      <c r="L1757" t="s">
        <v>136</v>
      </c>
      <c r="M1757" t="s">
        <v>21</v>
      </c>
      <c r="N1757" t="s">
        <v>30</v>
      </c>
      <c r="O1757">
        <f t="shared" si="162"/>
        <v>1</v>
      </c>
      <c r="P1757" t="str">
        <f t="shared" si="163"/>
        <v>Valid</v>
      </c>
      <c r="Q1757" t="str">
        <f>_xlfn.XLOOKUP(B1757,Customers!$A:$A,Customers!$C:$C,"Not Found")</f>
        <v>South</v>
      </c>
      <c r="R1757" t="str">
        <f t="shared" si="164"/>
        <v>East</v>
      </c>
      <c r="S1757" t="str">
        <f t="shared" si="165"/>
        <v>Accident</v>
      </c>
      <c r="T1757" t="str">
        <f t="shared" si="166"/>
        <v>SLA Breach</v>
      </c>
      <c r="U1757">
        <f t="shared" si="167"/>
        <v>4</v>
      </c>
    </row>
    <row r="1758" spans="1:21" x14ac:dyDescent="0.3">
      <c r="A1758" t="s">
        <v>4285</v>
      </c>
      <c r="B1758" t="s">
        <v>4286</v>
      </c>
      <c r="C1758" t="s">
        <v>4287</v>
      </c>
      <c r="D1758" t="s">
        <v>53</v>
      </c>
      <c r="E1758" t="s">
        <v>27</v>
      </c>
      <c r="F1758">
        <v>120479.76</v>
      </c>
      <c r="G1758" s="1">
        <v>45918</v>
      </c>
      <c r="H1758" s="1">
        <v>45947</v>
      </c>
      <c r="I1758" t="s">
        <v>19</v>
      </c>
      <c r="J1758">
        <v>29</v>
      </c>
      <c r="K1758">
        <v>15</v>
      </c>
      <c r="L1758" t="s">
        <v>1047</v>
      </c>
      <c r="M1758" t="s">
        <v>55</v>
      </c>
      <c r="N1758" t="s">
        <v>88</v>
      </c>
      <c r="O1758">
        <f t="shared" si="162"/>
        <v>1</v>
      </c>
      <c r="P1758" t="str">
        <f t="shared" si="163"/>
        <v>Valid</v>
      </c>
      <c r="Q1758" t="str">
        <f>_xlfn.XLOOKUP(B1758,Customers!$A:$A,Customers!$C:$C,"Not Found")</f>
        <v>South</v>
      </c>
      <c r="R1758" t="str">
        <f t="shared" si="164"/>
        <v>West</v>
      </c>
      <c r="S1758" t="str">
        <f t="shared" si="165"/>
        <v>Hospitalization</v>
      </c>
      <c r="T1758" t="str">
        <f t="shared" si="166"/>
        <v>SLA Breach</v>
      </c>
      <c r="U1758">
        <f t="shared" si="167"/>
        <v>14</v>
      </c>
    </row>
    <row r="1759" spans="1:21" x14ac:dyDescent="0.3">
      <c r="A1759" t="s">
        <v>4288</v>
      </c>
      <c r="B1759" t="s">
        <v>3269</v>
      </c>
      <c r="C1759" t="s">
        <v>3270</v>
      </c>
      <c r="D1759" t="s">
        <v>17</v>
      </c>
      <c r="E1759" t="s">
        <v>39</v>
      </c>
      <c r="F1759">
        <v>44361.93</v>
      </c>
      <c r="G1759" s="1">
        <v>45987</v>
      </c>
      <c r="H1759" s="1">
        <v>45997</v>
      </c>
      <c r="I1759" t="s">
        <v>19</v>
      </c>
      <c r="J1759">
        <v>10</v>
      </c>
      <c r="K1759">
        <v>10</v>
      </c>
      <c r="L1759" t="s">
        <v>54</v>
      </c>
      <c r="M1759" t="s">
        <v>21</v>
      </c>
      <c r="N1759" t="s">
        <v>30</v>
      </c>
      <c r="O1759">
        <f t="shared" si="162"/>
        <v>1</v>
      </c>
      <c r="P1759" t="str">
        <f t="shared" si="163"/>
        <v>Valid</v>
      </c>
      <c r="Q1759" t="str">
        <f>_xlfn.XLOOKUP(B1759,Customers!$A:$A,Customers!$C:$C,"Not Found")</f>
        <v>East</v>
      </c>
      <c r="R1759" t="str">
        <f t="shared" si="164"/>
        <v>North</v>
      </c>
      <c r="S1759" t="str">
        <f t="shared" si="165"/>
        <v>Accident</v>
      </c>
      <c r="T1759" t="str">
        <f t="shared" si="166"/>
        <v>Within SLA</v>
      </c>
      <c r="U1759">
        <f t="shared" si="167"/>
        <v>0</v>
      </c>
    </row>
    <row r="1760" spans="1:21" x14ac:dyDescent="0.3">
      <c r="A1760" t="s">
        <v>4289</v>
      </c>
      <c r="B1760" t="s">
        <v>2804</v>
      </c>
      <c r="C1760" t="s">
        <v>3447</v>
      </c>
      <c r="D1760" t="s">
        <v>17</v>
      </c>
      <c r="E1760" t="s">
        <v>74</v>
      </c>
      <c r="F1760">
        <v>15904</v>
      </c>
      <c r="G1760" s="1">
        <v>45968</v>
      </c>
      <c r="H1760" s="1">
        <v>45976</v>
      </c>
      <c r="I1760" t="s">
        <v>19</v>
      </c>
      <c r="J1760">
        <v>8</v>
      </c>
      <c r="K1760">
        <v>10</v>
      </c>
      <c r="L1760" t="s">
        <v>150</v>
      </c>
      <c r="M1760" t="s">
        <v>21</v>
      </c>
      <c r="N1760" t="s">
        <v>22</v>
      </c>
      <c r="O1760">
        <f t="shared" si="162"/>
        <v>1</v>
      </c>
      <c r="P1760" t="str">
        <f t="shared" si="163"/>
        <v>Valid</v>
      </c>
      <c r="Q1760" t="str">
        <f>_xlfn.XLOOKUP(B1760,Customers!$A:$A,Customers!$C:$C,"Not Found")</f>
        <v>North</v>
      </c>
      <c r="R1760" t="str">
        <f t="shared" si="164"/>
        <v>East</v>
      </c>
      <c r="S1760" t="str">
        <f t="shared" si="165"/>
        <v>Accident</v>
      </c>
      <c r="T1760" t="str">
        <f t="shared" si="166"/>
        <v>Within SLA</v>
      </c>
      <c r="U1760">
        <f t="shared" si="167"/>
        <v>0</v>
      </c>
    </row>
    <row r="1761" spans="1:21" x14ac:dyDescent="0.3">
      <c r="A1761" t="s">
        <v>4290</v>
      </c>
      <c r="B1761" t="s">
        <v>4291</v>
      </c>
      <c r="C1761" t="s">
        <v>4292</v>
      </c>
      <c r="D1761" t="s">
        <v>69</v>
      </c>
      <c r="E1761" t="s">
        <v>27</v>
      </c>
      <c r="F1761">
        <v>79979.78</v>
      </c>
      <c r="G1761" s="1">
        <v>45773</v>
      </c>
      <c r="H1761" s="1">
        <v>45774</v>
      </c>
      <c r="I1761" t="s">
        <v>47</v>
      </c>
      <c r="J1761">
        <v>1</v>
      </c>
      <c r="K1761">
        <v>12</v>
      </c>
      <c r="L1761" t="s">
        <v>107</v>
      </c>
      <c r="M1761" t="s">
        <v>49</v>
      </c>
      <c r="N1761" t="s">
        <v>22</v>
      </c>
      <c r="O1761">
        <f t="shared" si="162"/>
        <v>1</v>
      </c>
      <c r="P1761" t="str">
        <f t="shared" si="163"/>
        <v>Valid</v>
      </c>
      <c r="Q1761" t="str">
        <f>_xlfn.XLOOKUP(B1761,Customers!$A:$A,Customers!$C:$C,"Not Found")</f>
        <v>North</v>
      </c>
      <c r="R1761" t="str">
        <f t="shared" si="164"/>
        <v>West</v>
      </c>
      <c r="S1761" t="str">
        <f t="shared" si="165"/>
        <v>Property Damage</v>
      </c>
      <c r="T1761" t="str">
        <f t="shared" si="166"/>
        <v>Within SLA</v>
      </c>
      <c r="U1761">
        <f t="shared" si="167"/>
        <v>0</v>
      </c>
    </row>
    <row r="1762" spans="1:21" x14ac:dyDescent="0.3">
      <c r="A1762" t="s">
        <v>4293</v>
      </c>
      <c r="B1762" t="s">
        <v>4006</v>
      </c>
      <c r="C1762" t="s">
        <v>4007</v>
      </c>
      <c r="D1762" t="s">
        <v>92</v>
      </c>
      <c r="E1762" t="s">
        <v>74</v>
      </c>
      <c r="F1762">
        <v>23425.65</v>
      </c>
      <c r="G1762" s="1">
        <v>45717</v>
      </c>
      <c r="H1762" s="1">
        <v>45741</v>
      </c>
      <c r="I1762" t="s">
        <v>19</v>
      </c>
      <c r="J1762">
        <v>24</v>
      </c>
      <c r="K1762">
        <v>7</v>
      </c>
      <c r="L1762" t="s">
        <v>310</v>
      </c>
      <c r="M1762" t="s">
        <v>94</v>
      </c>
      <c r="N1762" t="s">
        <v>88</v>
      </c>
      <c r="O1762">
        <f t="shared" si="162"/>
        <v>1</v>
      </c>
      <c r="P1762" t="str">
        <f t="shared" si="163"/>
        <v>Valid</v>
      </c>
      <c r="Q1762" t="str">
        <f>_xlfn.XLOOKUP(B1762,Customers!$A:$A,Customers!$C:$C,"Not Found")</f>
        <v>North</v>
      </c>
      <c r="R1762" t="str">
        <f t="shared" si="164"/>
        <v>East</v>
      </c>
      <c r="S1762" t="str">
        <f t="shared" si="165"/>
        <v>Baggage Loss</v>
      </c>
      <c r="T1762" t="str">
        <f t="shared" si="166"/>
        <v>SLA Breach</v>
      </c>
      <c r="U1762">
        <f t="shared" si="167"/>
        <v>17</v>
      </c>
    </row>
    <row r="1763" spans="1:21" x14ac:dyDescent="0.3">
      <c r="A1763" t="s">
        <v>4294</v>
      </c>
      <c r="B1763" t="s">
        <v>4295</v>
      </c>
      <c r="C1763" t="s">
        <v>4296</v>
      </c>
      <c r="D1763" t="s">
        <v>102</v>
      </c>
      <c r="E1763" t="s">
        <v>27</v>
      </c>
      <c r="F1763">
        <v>452722.33</v>
      </c>
      <c r="G1763" s="1">
        <v>45871</v>
      </c>
      <c r="H1763" s="1">
        <v>45895</v>
      </c>
      <c r="I1763" t="s">
        <v>19</v>
      </c>
      <c r="J1763">
        <v>24</v>
      </c>
      <c r="K1763">
        <v>20</v>
      </c>
      <c r="L1763" t="s">
        <v>373</v>
      </c>
      <c r="M1763" t="s">
        <v>29</v>
      </c>
      <c r="N1763" t="s">
        <v>42</v>
      </c>
      <c r="O1763">
        <f t="shared" si="162"/>
        <v>1</v>
      </c>
      <c r="P1763" t="str">
        <f t="shared" si="163"/>
        <v>Valid</v>
      </c>
      <c r="Q1763" t="str">
        <f>_xlfn.XLOOKUP(B1763,Customers!$A:$A,Customers!$C:$C,"Not Found")</f>
        <v>North</v>
      </c>
      <c r="R1763" t="str">
        <f t="shared" si="164"/>
        <v>West</v>
      </c>
      <c r="S1763" t="str">
        <f t="shared" si="165"/>
        <v>Maturity</v>
      </c>
      <c r="T1763" t="str">
        <f t="shared" si="166"/>
        <v>SLA Breach</v>
      </c>
      <c r="U1763">
        <f t="shared" si="167"/>
        <v>4</v>
      </c>
    </row>
    <row r="1764" spans="1:21" x14ac:dyDescent="0.3">
      <c r="A1764" t="s">
        <v>4297</v>
      </c>
      <c r="B1764" t="s">
        <v>2129</v>
      </c>
      <c r="C1764" t="s">
        <v>4298</v>
      </c>
      <c r="D1764" t="s">
        <v>53</v>
      </c>
      <c r="E1764" t="s">
        <v>74</v>
      </c>
      <c r="F1764">
        <v>93587.44</v>
      </c>
      <c r="G1764" s="1">
        <v>45720</v>
      </c>
      <c r="H1764" s="1">
        <v>45734</v>
      </c>
      <c r="I1764" t="s">
        <v>19</v>
      </c>
      <c r="J1764">
        <v>14</v>
      </c>
      <c r="K1764">
        <v>15</v>
      </c>
      <c r="L1764" t="s">
        <v>48</v>
      </c>
      <c r="M1764" t="s">
        <v>55</v>
      </c>
      <c r="N1764" t="s">
        <v>30</v>
      </c>
      <c r="O1764">
        <f t="shared" si="162"/>
        <v>1</v>
      </c>
      <c r="P1764" t="str">
        <f t="shared" si="163"/>
        <v>Valid</v>
      </c>
      <c r="Q1764" t="str">
        <f>_xlfn.XLOOKUP(B1764,Customers!$A:$A,Customers!$C:$C,"Not Found")</f>
        <v>North</v>
      </c>
      <c r="R1764" t="str">
        <f t="shared" si="164"/>
        <v>East</v>
      </c>
      <c r="S1764" t="str">
        <f t="shared" si="165"/>
        <v>Hospitalization</v>
      </c>
      <c r="T1764" t="str">
        <f t="shared" si="166"/>
        <v>Within SLA</v>
      </c>
      <c r="U1764">
        <f t="shared" si="167"/>
        <v>0</v>
      </c>
    </row>
    <row r="1765" spans="1:21" x14ac:dyDescent="0.3">
      <c r="A1765" t="s">
        <v>4299</v>
      </c>
      <c r="B1765" t="s">
        <v>2758</v>
      </c>
      <c r="C1765" t="s">
        <v>2759</v>
      </c>
      <c r="D1765" t="s">
        <v>116</v>
      </c>
      <c r="E1765" t="s">
        <v>74</v>
      </c>
      <c r="F1765">
        <v>18226.37</v>
      </c>
      <c r="G1765" s="1">
        <v>45804</v>
      </c>
      <c r="H1765" s="1">
        <v>45816</v>
      </c>
      <c r="I1765" t="s">
        <v>19</v>
      </c>
      <c r="J1765">
        <v>12</v>
      </c>
      <c r="K1765">
        <v>7</v>
      </c>
      <c r="L1765" t="s">
        <v>41</v>
      </c>
      <c r="M1765" t="s">
        <v>94</v>
      </c>
      <c r="N1765" t="s">
        <v>30</v>
      </c>
      <c r="O1765">
        <f t="shared" si="162"/>
        <v>1</v>
      </c>
      <c r="P1765" t="str">
        <f t="shared" si="163"/>
        <v>Valid</v>
      </c>
      <c r="Q1765" t="str">
        <f>_xlfn.XLOOKUP(B1765,Customers!$A:$A,Customers!$C:$C,"Not Found")</f>
        <v>Central</v>
      </c>
      <c r="R1765" t="str">
        <f t="shared" si="164"/>
        <v>East</v>
      </c>
      <c r="S1765" t="str">
        <f t="shared" si="165"/>
        <v>Medical Emergency</v>
      </c>
      <c r="T1765" t="str">
        <f t="shared" si="166"/>
        <v>SLA Breach</v>
      </c>
      <c r="U1765">
        <f t="shared" si="167"/>
        <v>5</v>
      </c>
    </row>
    <row r="1766" spans="1:21" x14ac:dyDescent="0.3">
      <c r="A1766" t="s">
        <v>4300</v>
      </c>
      <c r="B1766" t="s">
        <v>4301</v>
      </c>
      <c r="C1766" t="s">
        <v>4302</v>
      </c>
      <c r="D1766" t="s">
        <v>69</v>
      </c>
      <c r="E1766" t="s">
        <v>39</v>
      </c>
      <c r="F1766">
        <v>131704.32000000001</v>
      </c>
      <c r="G1766" s="1">
        <v>45758</v>
      </c>
      <c r="H1766" s="1">
        <v>45770</v>
      </c>
      <c r="I1766" t="s">
        <v>19</v>
      </c>
      <c r="J1766">
        <v>12</v>
      </c>
      <c r="K1766">
        <v>12</v>
      </c>
      <c r="L1766" t="s">
        <v>70</v>
      </c>
      <c r="M1766" t="s">
        <v>49</v>
      </c>
      <c r="N1766" t="s">
        <v>30</v>
      </c>
      <c r="O1766">
        <f t="shared" si="162"/>
        <v>1</v>
      </c>
      <c r="P1766" t="str">
        <f t="shared" si="163"/>
        <v>Valid</v>
      </c>
      <c r="Q1766" t="str">
        <f>_xlfn.XLOOKUP(B1766,Customers!$A:$A,Customers!$C:$C,"Not Found")</f>
        <v>West</v>
      </c>
      <c r="R1766" t="str">
        <f t="shared" si="164"/>
        <v>North</v>
      </c>
      <c r="S1766" t="str">
        <f t="shared" si="165"/>
        <v>Property Damage</v>
      </c>
      <c r="T1766" t="str">
        <f t="shared" si="166"/>
        <v>Within SLA</v>
      </c>
      <c r="U1766">
        <f t="shared" si="167"/>
        <v>0</v>
      </c>
    </row>
    <row r="1767" spans="1:21" x14ac:dyDescent="0.3">
      <c r="A1767" t="s">
        <v>4303</v>
      </c>
      <c r="B1767" t="s">
        <v>4304</v>
      </c>
      <c r="C1767" t="s">
        <v>4305</v>
      </c>
      <c r="D1767" t="s">
        <v>53</v>
      </c>
      <c r="E1767" t="s">
        <v>27</v>
      </c>
      <c r="F1767">
        <v>279928.84999999998</v>
      </c>
      <c r="G1767" s="1">
        <v>45789</v>
      </c>
      <c r="H1767" s="1">
        <v>45808</v>
      </c>
      <c r="I1767" t="s">
        <v>19</v>
      </c>
      <c r="J1767">
        <v>19</v>
      </c>
      <c r="K1767">
        <v>15</v>
      </c>
      <c r="L1767" t="s">
        <v>349</v>
      </c>
      <c r="M1767" t="s">
        <v>55</v>
      </c>
      <c r="N1767" t="s">
        <v>42</v>
      </c>
      <c r="O1767">
        <f t="shared" si="162"/>
        <v>1</v>
      </c>
      <c r="P1767" t="str">
        <f t="shared" si="163"/>
        <v>Valid</v>
      </c>
      <c r="Q1767" t="str">
        <f>_xlfn.XLOOKUP(B1767,Customers!$A:$A,Customers!$C:$C,"Not Found")</f>
        <v>West</v>
      </c>
      <c r="R1767" t="str">
        <f t="shared" si="164"/>
        <v>West</v>
      </c>
      <c r="S1767" t="str">
        <f t="shared" si="165"/>
        <v>Hospitalization</v>
      </c>
      <c r="T1767" t="str">
        <f t="shared" si="166"/>
        <v>SLA Breach</v>
      </c>
      <c r="U1767">
        <f t="shared" si="167"/>
        <v>4</v>
      </c>
    </row>
    <row r="1768" spans="1:21" x14ac:dyDescent="0.3">
      <c r="A1768" t="s">
        <v>4306</v>
      </c>
      <c r="B1768" t="s">
        <v>3110</v>
      </c>
      <c r="C1768" t="s">
        <v>3111</v>
      </c>
      <c r="D1768" t="s">
        <v>182</v>
      </c>
      <c r="E1768" t="s">
        <v>74</v>
      </c>
      <c r="F1768">
        <v>64194.8</v>
      </c>
      <c r="G1768" s="1">
        <v>45953</v>
      </c>
      <c r="H1768" s="1">
        <v>45958</v>
      </c>
      <c r="I1768" t="s">
        <v>19</v>
      </c>
      <c r="J1768">
        <v>5</v>
      </c>
      <c r="K1768">
        <v>7</v>
      </c>
      <c r="L1768" t="s">
        <v>242</v>
      </c>
      <c r="M1768" t="s">
        <v>94</v>
      </c>
      <c r="N1768" t="s">
        <v>30</v>
      </c>
      <c r="O1768">
        <f t="shared" si="162"/>
        <v>1</v>
      </c>
      <c r="P1768" t="str">
        <f t="shared" si="163"/>
        <v>Valid</v>
      </c>
      <c r="Q1768" t="str">
        <f>_xlfn.XLOOKUP(B1768,Customers!$A:$A,Customers!$C:$C,"Not Found")</f>
        <v>East</v>
      </c>
      <c r="R1768" t="str">
        <f t="shared" si="164"/>
        <v>East</v>
      </c>
      <c r="S1768" t="str">
        <f t="shared" si="165"/>
        <v>Trip Cancellation</v>
      </c>
      <c r="T1768" t="str">
        <f t="shared" si="166"/>
        <v>Within SLA</v>
      </c>
      <c r="U1768">
        <f t="shared" si="167"/>
        <v>0</v>
      </c>
    </row>
    <row r="1769" spans="1:21" x14ac:dyDescent="0.3">
      <c r="A1769" t="s">
        <v>4307</v>
      </c>
      <c r="B1769" t="s">
        <v>4308</v>
      </c>
      <c r="C1769" t="s">
        <v>4309</v>
      </c>
      <c r="D1769" t="s">
        <v>46</v>
      </c>
      <c r="E1769" t="s">
        <v>39</v>
      </c>
      <c r="F1769">
        <v>18788.060000000001</v>
      </c>
      <c r="G1769" s="1">
        <v>45760</v>
      </c>
      <c r="H1769" s="1">
        <v>45772</v>
      </c>
      <c r="I1769" t="s">
        <v>19</v>
      </c>
      <c r="J1769">
        <v>12</v>
      </c>
      <c r="K1769">
        <v>10</v>
      </c>
      <c r="L1769" t="s">
        <v>341</v>
      </c>
      <c r="M1769" t="s">
        <v>21</v>
      </c>
      <c r="N1769" t="s">
        <v>30</v>
      </c>
      <c r="O1769">
        <f t="shared" si="162"/>
        <v>1</v>
      </c>
      <c r="P1769" t="str">
        <f t="shared" si="163"/>
        <v>Valid</v>
      </c>
      <c r="Q1769" t="str">
        <f>_xlfn.XLOOKUP(B1769,Customers!$A:$A,Customers!$C:$C,"Not Found")</f>
        <v>Central</v>
      </c>
      <c r="R1769" t="str">
        <f t="shared" si="164"/>
        <v>North</v>
      </c>
      <c r="S1769" t="str">
        <f t="shared" si="165"/>
        <v>Theft</v>
      </c>
      <c r="T1769" t="str">
        <f t="shared" si="166"/>
        <v>SLA Breach</v>
      </c>
      <c r="U1769">
        <f t="shared" si="167"/>
        <v>2</v>
      </c>
    </row>
    <row r="1770" spans="1:21" x14ac:dyDescent="0.3">
      <c r="A1770" t="s">
        <v>4310</v>
      </c>
      <c r="B1770" t="s">
        <v>4070</v>
      </c>
      <c r="C1770" t="s">
        <v>4311</v>
      </c>
      <c r="D1770" t="s">
        <v>17</v>
      </c>
      <c r="E1770" t="s">
        <v>39</v>
      </c>
      <c r="F1770">
        <v>324800.63</v>
      </c>
      <c r="G1770" s="1">
        <v>45942</v>
      </c>
      <c r="I1770" t="s">
        <v>40</v>
      </c>
      <c r="J1770">
        <v>13</v>
      </c>
      <c r="K1770">
        <v>10</v>
      </c>
      <c r="L1770" t="s">
        <v>606</v>
      </c>
      <c r="M1770" t="s">
        <v>21</v>
      </c>
      <c r="N1770" t="s">
        <v>30</v>
      </c>
      <c r="O1770">
        <f t="shared" si="162"/>
        <v>1</v>
      </c>
      <c r="P1770" t="str">
        <f t="shared" si="163"/>
        <v>Valid</v>
      </c>
      <c r="Q1770" t="str">
        <f>_xlfn.XLOOKUP(B1770,Customers!$A:$A,Customers!$C:$C,"Not Found")</f>
        <v>South</v>
      </c>
      <c r="R1770" t="str">
        <f t="shared" si="164"/>
        <v>North</v>
      </c>
      <c r="S1770" t="str">
        <f t="shared" si="165"/>
        <v>Accident</v>
      </c>
      <c r="T1770" t="str">
        <f t="shared" si="166"/>
        <v>SLA Breach</v>
      </c>
      <c r="U1770">
        <f t="shared" si="167"/>
        <v>3</v>
      </c>
    </row>
    <row r="1771" spans="1:21" x14ac:dyDescent="0.3">
      <c r="A1771" t="s">
        <v>4312</v>
      </c>
      <c r="B1771" t="s">
        <v>260</v>
      </c>
      <c r="C1771" t="s">
        <v>2412</v>
      </c>
      <c r="D1771" t="s">
        <v>154</v>
      </c>
      <c r="E1771" t="s">
        <v>39</v>
      </c>
      <c r="F1771">
        <v>140310.89000000001</v>
      </c>
      <c r="G1771" s="1">
        <v>45734</v>
      </c>
      <c r="H1771" s="1">
        <v>45755</v>
      </c>
      <c r="I1771" t="s">
        <v>19</v>
      </c>
      <c r="J1771">
        <v>21</v>
      </c>
      <c r="K1771">
        <v>10</v>
      </c>
      <c r="L1771" t="s">
        <v>87</v>
      </c>
      <c r="M1771" t="s">
        <v>21</v>
      </c>
      <c r="N1771" t="s">
        <v>88</v>
      </c>
      <c r="O1771">
        <f t="shared" si="162"/>
        <v>1</v>
      </c>
      <c r="P1771" t="str">
        <f t="shared" si="163"/>
        <v>Valid</v>
      </c>
      <c r="Q1771" t="str">
        <f>_xlfn.XLOOKUP(B1771,Customers!$A:$A,Customers!$C:$C,"Not Found")</f>
        <v>East</v>
      </c>
      <c r="R1771" t="str">
        <f t="shared" si="164"/>
        <v>North</v>
      </c>
      <c r="S1771" t="str">
        <f t="shared" si="165"/>
        <v>Vehicle Damage</v>
      </c>
      <c r="T1771" t="str">
        <f t="shared" si="166"/>
        <v>SLA Breach</v>
      </c>
      <c r="U1771">
        <f t="shared" si="167"/>
        <v>11</v>
      </c>
    </row>
    <row r="1772" spans="1:21" x14ac:dyDescent="0.3">
      <c r="A1772" t="s">
        <v>4313</v>
      </c>
      <c r="B1772" t="s">
        <v>4314</v>
      </c>
      <c r="C1772" t="s">
        <v>4315</v>
      </c>
      <c r="D1772" t="s">
        <v>154</v>
      </c>
      <c r="E1772" t="s">
        <v>74</v>
      </c>
      <c r="F1772">
        <v>182161.17</v>
      </c>
      <c r="G1772" s="1">
        <v>45757</v>
      </c>
      <c r="H1772" s="1">
        <v>45764</v>
      </c>
      <c r="I1772" t="s">
        <v>19</v>
      </c>
      <c r="J1772">
        <v>7</v>
      </c>
      <c r="K1772">
        <v>10</v>
      </c>
      <c r="L1772" t="s">
        <v>60</v>
      </c>
      <c r="M1772" t="s">
        <v>21</v>
      </c>
      <c r="N1772" t="s">
        <v>30</v>
      </c>
      <c r="O1772">
        <f t="shared" si="162"/>
        <v>1</v>
      </c>
      <c r="P1772" t="str">
        <f t="shared" si="163"/>
        <v>Valid</v>
      </c>
      <c r="Q1772" t="str">
        <f>_xlfn.XLOOKUP(B1772,Customers!$A:$A,Customers!$C:$C,"Not Found")</f>
        <v>North</v>
      </c>
      <c r="R1772" t="str">
        <f t="shared" si="164"/>
        <v>East</v>
      </c>
      <c r="S1772" t="str">
        <f t="shared" si="165"/>
        <v>Vehicle Damage</v>
      </c>
      <c r="T1772" t="str">
        <f t="shared" si="166"/>
        <v>Within SLA</v>
      </c>
      <c r="U1772">
        <f t="shared" si="167"/>
        <v>0</v>
      </c>
    </row>
    <row r="1773" spans="1:21" x14ac:dyDescent="0.3">
      <c r="A1773" t="s">
        <v>4316</v>
      </c>
      <c r="B1773" t="s">
        <v>612</v>
      </c>
      <c r="C1773" t="s">
        <v>613</v>
      </c>
      <c r="D1773" t="s">
        <v>59</v>
      </c>
      <c r="E1773" t="s">
        <v>39</v>
      </c>
      <c r="F1773">
        <v>31649.91</v>
      </c>
      <c r="G1773" s="1">
        <v>45736</v>
      </c>
      <c r="I1773" t="s">
        <v>64</v>
      </c>
      <c r="J1773">
        <v>9</v>
      </c>
      <c r="K1773">
        <v>15</v>
      </c>
      <c r="L1773" t="s">
        <v>411</v>
      </c>
      <c r="M1773" t="s">
        <v>55</v>
      </c>
      <c r="N1773" t="s">
        <v>30</v>
      </c>
      <c r="O1773">
        <f t="shared" si="162"/>
        <v>1</v>
      </c>
      <c r="P1773" t="str">
        <f t="shared" si="163"/>
        <v>Valid</v>
      </c>
      <c r="Q1773" t="str">
        <f>_xlfn.XLOOKUP(B1773,Customers!$A:$A,Customers!$C:$C,"Not Found")</f>
        <v>South</v>
      </c>
      <c r="R1773" t="str">
        <f t="shared" si="164"/>
        <v>North</v>
      </c>
      <c r="S1773" t="str">
        <f t="shared" si="165"/>
        <v>Critical Illness</v>
      </c>
      <c r="T1773" t="str">
        <f t="shared" si="166"/>
        <v>Within SLA</v>
      </c>
      <c r="U1773">
        <f t="shared" si="167"/>
        <v>0</v>
      </c>
    </row>
    <row r="1774" spans="1:21" x14ac:dyDescent="0.3">
      <c r="A1774" t="s">
        <v>4317</v>
      </c>
      <c r="B1774" t="s">
        <v>2185</v>
      </c>
      <c r="C1774" t="s">
        <v>3035</v>
      </c>
      <c r="D1774" t="s">
        <v>26</v>
      </c>
      <c r="E1774" t="s">
        <v>27</v>
      </c>
      <c r="F1774">
        <v>229180.79999999999</v>
      </c>
      <c r="G1774" s="1">
        <v>45907</v>
      </c>
      <c r="H1774" s="1">
        <v>45927</v>
      </c>
      <c r="I1774" t="s">
        <v>19</v>
      </c>
      <c r="J1774">
        <v>20</v>
      </c>
      <c r="K1774">
        <v>20</v>
      </c>
      <c r="L1774" t="s">
        <v>79</v>
      </c>
      <c r="M1774" t="s">
        <v>29</v>
      </c>
      <c r="N1774" t="s">
        <v>30</v>
      </c>
      <c r="O1774">
        <f t="shared" si="162"/>
        <v>1</v>
      </c>
      <c r="P1774" t="str">
        <f t="shared" si="163"/>
        <v>Valid</v>
      </c>
      <c r="Q1774" t="str">
        <f>_xlfn.XLOOKUP(B1774,Customers!$A:$A,Customers!$C:$C,"Not Found")</f>
        <v>West</v>
      </c>
      <c r="R1774" t="str">
        <f t="shared" si="164"/>
        <v>West</v>
      </c>
      <c r="S1774" t="str">
        <f t="shared" si="165"/>
        <v>Disability</v>
      </c>
      <c r="T1774" t="str">
        <f t="shared" si="166"/>
        <v>Within SLA</v>
      </c>
      <c r="U1774">
        <f t="shared" si="167"/>
        <v>0</v>
      </c>
    </row>
    <row r="1775" spans="1:21" x14ac:dyDescent="0.3">
      <c r="A1775" t="s">
        <v>4318</v>
      </c>
      <c r="B1775" t="s">
        <v>4319</v>
      </c>
      <c r="C1775" t="s">
        <v>4320</v>
      </c>
      <c r="D1775" t="s">
        <v>92</v>
      </c>
      <c r="E1775" t="s">
        <v>173</v>
      </c>
      <c r="F1775">
        <v>43979.65</v>
      </c>
      <c r="G1775" s="1">
        <v>45916</v>
      </c>
      <c r="I1775" t="s">
        <v>64</v>
      </c>
      <c r="J1775">
        <v>15</v>
      </c>
      <c r="K1775">
        <v>7</v>
      </c>
      <c r="L1775" t="s">
        <v>331</v>
      </c>
      <c r="M1775" t="s">
        <v>94</v>
      </c>
      <c r="N1775" t="s">
        <v>30</v>
      </c>
      <c r="O1775">
        <f t="shared" si="162"/>
        <v>1</v>
      </c>
      <c r="P1775" t="str">
        <f t="shared" si="163"/>
        <v>Valid</v>
      </c>
      <c r="Q1775" t="str">
        <f>_xlfn.XLOOKUP(B1775,Customers!$A:$A,Customers!$C:$C,"Not Found")</f>
        <v>North</v>
      </c>
      <c r="R1775" t="str">
        <f t="shared" si="164"/>
        <v>Central</v>
      </c>
      <c r="S1775" t="str">
        <f t="shared" si="165"/>
        <v>Baggage Loss</v>
      </c>
      <c r="T1775" t="str">
        <f t="shared" si="166"/>
        <v>SLA Breach</v>
      </c>
      <c r="U1775">
        <f t="shared" si="167"/>
        <v>8</v>
      </c>
    </row>
    <row r="1776" spans="1:21" x14ac:dyDescent="0.3">
      <c r="A1776" t="s">
        <v>4321</v>
      </c>
      <c r="B1776" t="s">
        <v>4322</v>
      </c>
      <c r="C1776" t="s">
        <v>4323</v>
      </c>
      <c r="D1776" t="s">
        <v>92</v>
      </c>
      <c r="E1776" t="s">
        <v>173</v>
      </c>
      <c r="F1776">
        <v>14471.4</v>
      </c>
      <c r="G1776" s="1">
        <v>45669</v>
      </c>
      <c r="H1776" s="1">
        <v>45676</v>
      </c>
      <c r="I1776" t="s">
        <v>19</v>
      </c>
      <c r="J1776">
        <v>7</v>
      </c>
      <c r="K1776">
        <v>7</v>
      </c>
      <c r="L1776" t="s">
        <v>223</v>
      </c>
      <c r="M1776" t="s">
        <v>94</v>
      </c>
      <c r="N1776" t="s">
        <v>30</v>
      </c>
      <c r="O1776">
        <f t="shared" si="162"/>
        <v>1</v>
      </c>
      <c r="P1776" t="str">
        <f t="shared" si="163"/>
        <v>Valid</v>
      </c>
      <c r="Q1776" t="str">
        <f>_xlfn.XLOOKUP(B1776,Customers!$A:$A,Customers!$C:$C,"Not Found")</f>
        <v>South</v>
      </c>
      <c r="R1776" t="str">
        <f t="shared" si="164"/>
        <v>Central</v>
      </c>
      <c r="S1776" t="str">
        <f t="shared" si="165"/>
        <v>Baggage Loss</v>
      </c>
      <c r="T1776" t="str">
        <f t="shared" si="166"/>
        <v>Within SLA</v>
      </c>
      <c r="U1776">
        <f t="shared" si="167"/>
        <v>0</v>
      </c>
    </row>
    <row r="1777" spans="1:21" x14ac:dyDescent="0.3">
      <c r="A1777" t="s">
        <v>4324</v>
      </c>
      <c r="B1777" t="s">
        <v>4325</v>
      </c>
      <c r="C1777" t="s">
        <v>4326</v>
      </c>
      <c r="D1777" t="s">
        <v>46</v>
      </c>
      <c r="E1777" t="s">
        <v>18</v>
      </c>
      <c r="F1777">
        <v>155023.06</v>
      </c>
      <c r="G1777" s="1">
        <v>45766</v>
      </c>
      <c r="I1777" t="s">
        <v>64</v>
      </c>
      <c r="J1777">
        <v>6</v>
      </c>
      <c r="K1777">
        <v>12</v>
      </c>
      <c r="L1777" t="s">
        <v>75</v>
      </c>
      <c r="M1777" t="s">
        <v>49</v>
      </c>
      <c r="N1777" t="s">
        <v>30</v>
      </c>
      <c r="O1777">
        <f t="shared" si="162"/>
        <v>1</v>
      </c>
      <c r="P1777" t="str">
        <f t="shared" si="163"/>
        <v>Valid</v>
      </c>
      <c r="Q1777" t="str">
        <f>_xlfn.XLOOKUP(B1777,Customers!$A:$A,Customers!$C:$C,"Not Found")</f>
        <v>North</v>
      </c>
      <c r="R1777" t="str">
        <f t="shared" si="164"/>
        <v>South</v>
      </c>
      <c r="S1777" t="str">
        <f t="shared" si="165"/>
        <v>Theft</v>
      </c>
      <c r="T1777" t="str">
        <f t="shared" si="166"/>
        <v>Within SLA</v>
      </c>
      <c r="U1777">
        <f t="shared" si="167"/>
        <v>0</v>
      </c>
    </row>
    <row r="1778" spans="1:21" x14ac:dyDescent="0.3">
      <c r="A1778" t="s">
        <v>4327</v>
      </c>
      <c r="B1778" t="s">
        <v>201</v>
      </c>
      <c r="C1778" t="s">
        <v>4328</v>
      </c>
      <c r="D1778" t="s">
        <v>17</v>
      </c>
      <c r="E1778" t="s">
        <v>74</v>
      </c>
      <c r="F1778">
        <v>187918.17</v>
      </c>
      <c r="G1778" s="1">
        <v>45970</v>
      </c>
      <c r="I1778" t="s">
        <v>64</v>
      </c>
      <c r="J1778">
        <v>28</v>
      </c>
      <c r="K1778">
        <v>10</v>
      </c>
      <c r="L1778" t="s">
        <v>174</v>
      </c>
      <c r="M1778" t="s">
        <v>21</v>
      </c>
      <c r="N1778" t="s">
        <v>42</v>
      </c>
      <c r="O1778">
        <f t="shared" si="162"/>
        <v>1</v>
      </c>
      <c r="P1778" t="str">
        <f t="shared" si="163"/>
        <v>Valid</v>
      </c>
      <c r="Q1778" t="str">
        <f>_xlfn.XLOOKUP(B1778,Customers!$A:$A,Customers!$C:$C,"Not Found")</f>
        <v>South</v>
      </c>
      <c r="R1778" t="str">
        <f t="shared" si="164"/>
        <v>East</v>
      </c>
      <c r="S1778" t="str">
        <f t="shared" si="165"/>
        <v>Accident</v>
      </c>
      <c r="T1778" t="str">
        <f t="shared" si="166"/>
        <v>SLA Breach</v>
      </c>
      <c r="U1778">
        <f t="shared" si="167"/>
        <v>18</v>
      </c>
    </row>
    <row r="1779" spans="1:21" x14ac:dyDescent="0.3">
      <c r="A1779" t="s">
        <v>4329</v>
      </c>
      <c r="B1779" t="s">
        <v>1705</v>
      </c>
      <c r="C1779" t="s">
        <v>1706</v>
      </c>
      <c r="D1779" t="s">
        <v>46</v>
      </c>
      <c r="E1779" t="s">
        <v>173</v>
      </c>
      <c r="F1779">
        <v>52342.78</v>
      </c>
      <c r="G1779" s="1">
        <v>45834</v>
      </c>
      <c r="H1779" s="1">
        <v>45844</v>
      </c>
      <c r="I1779" t="s">
        <v>19</v>
      </c>
      <c r="J1779">
        <v>10</v>
      </c>
      <c r="K1779">
        <v>10</v>
      </c>
      <c r="L1779" t="s">
        <v>107</v>
      </c>
      <c r="M1779" t="s">
        <v>21</v>
      </c>
      <c r="N1779" t="s">
        <v>30</v>
      </c>
      <c r="O1779">
        <f t="shared" si="162"/>
        <v>1</v>
      </c>
      <c r="P1779" t="str">
        <f t="shared" si="163"/>
        <v>Valid</v>
      </c>
      <c r="Q1779" t="str">
        <f>_xlfn.XLOOKUP(B1779,Customers!$A:$A,Customers!$C:$C,"Not Found")</f>
        <v>North</v>
      </c>
      <c r="R1779" t="str">
        <f t="shared" si="164"/>
        <v>Central</v>
      </c>
      <c r="S1779" t="str">
        <f t="shared" si="165"/>
        <v>Theft</v>
      </c>
      <c r="T1779" t="str">
        <f t="shared" si="166"/>
        <v>Within SLA</v>
      </c>
      <c r="U1779">
        <f t="shared" si="167"/>
        <v>0</v>
      </c>
    </row>
    <row r="1780" spans="1:21" x14ac:dyDescent="0.3">
      <c r="A1780" t="s">
        <v>4330</v>
      </c>
      <c r="B1780" t="s">
        <v>51</v>
      </c>
      <c r="C1780" t="s">
        <v>4331</v>
      </c>
      <c r="D1780" t="s">
        <v>69</v>
      </c>
      <c r="E1780" t="s">
        <v>27</v>
      </c>
      <c r="F1780">
        <v>332842.07</v>
      </c>
      <c r="G1780" s="1">
        <v>45717</v>
      </c>
      <c r="H1780" s="1">
        <v>45723</v>
      </c>
      <c r="I1780" t="s">
        <v>19</v>
      </c>
      <c r="J1780">
        <v>6</v>
      </c>
      <c r="K1780">
        <v>12</v>
      </c>
      <c r="L1780" t="s">
        <v>404</v>
      </c>
      <c r="M1780" t="s">
        <v>49</v>
      </c>
      <c r="N1780" t="s">
        <v>22</v>
      </c>
      <c r="O1780">
        <f t="shared" si="162"/>
        <v>1</v>
      </c>
      <c r="P1780" t="str">
        <f t="shared" si="163"/>
        <v>Valid</v>
      </c>
      <c r="Q1780" t="str">
        <f>_xlfn.XLOOKUP(B1780,Customers!$A:$A,Customers!$C:$C,"Not Found")</f>
        <v>West</v>
      </c>
      <c r="R1780" t="str">
        <f t="shared" si="164"/>
        <v>West</v>
      </c>
      <c r="S1780" t="str">
        <f t="shared" si="165"/>
        <v>Property Damage</v>
      </c>
      <c r="T1780" t="str">
        <f t="shared" si="166"/>
        <v>Within SLA</v>
      </c>
      <c r="U1780">
        <f t="shared" si="167"/>
        <v>0</v>
      </c>
    </row>
    <row r="1781" spans="1:21" x14ac:dyDescent="0.3">
      <c r="A1781" t="s">
        <v>4332</v>
      </c>
      <c r="B1781" t="s">
        <v>827</v>
      </c>
      <c r="C1781" t="s">
        <v>828</v>
      </c>
      <c r="D1781" t="s">
        <v>59</v>
      </c>
      <c r="E1781" t="s">
        <v>18</v>
      </c>
      <c r="F1781">
        <v>134192.19</v>
      </c>
      <c r="G1781" s="1">
        <v>45729</v>
      </c>
      <c r="H1781" s="1">
        <v>45738</v>
      </c>
      <c r="I1781" t="s">
        <v>19</v>
      </c>
      <c r="J1781">
        <v>9</v>
      </c>
      <c r="K1781">
        <v>15</v>
      </c>
      <c r="L1781" t="s">
        <v>79</v>
      </c>
      <c r="M1781" t="s">
        <v>55</v>
      </c>
      <c r="N1781" t="s">
        <v>30</v>
      </c>
      <c r="O1781">
        <f t="shared" si="162"/>
        <v>1</v>
      </c>
      <c r="P1781" t="str">
        <f t="shared" si="163"/>
        <v>Valid</v>
      </c>
      <c r="Q1781" t="str">
        <f>_xlfn.XLOOKUP(B1781,Customers!$A:$A,Customers!$C:$C,"Not Found")</f>
        <v>South</v>
      </c>
      <c r="R1781" t="str">
        <f t="shared" si="164"/>
        <v>South</v>
      </c>
      <c r="S1781" t="str">
        <f t="shared" si="165"/>
        <v>Critical Illness</v>
      </c>
      <c r="T1781" t="str">
        <f t="shared" si="166"/>
        <v>Within SLA</v>
      </c>
      <c r="U1781">
        <f t="shared" si="167"/>
        <v>0</v>
      </c>
    </row>
    <row r="1782" spans="1:21" x14ac:dyDescent="0.3">
      <c r="A1782" t="s">
        <v>4333</v>
      </c>
      <c r="B1782" t="s">
        <v>951</v>
      </c>
      <c r="C1782" t="s">
        <v>952</v>
      </c>
      <c r="D1782" t="s">
        <v>17</v>
      </c>
      <c r="E1782" t="s">
        <v>27</v>
      </c>
      <c r="F1782">
        <v>19418.89</v>
      </c>
      <c r="G1782" s="1">
        <v>45813</v>
      </c>
      <c r="I1782" t="s">
        <v>64</v>
      </c>
      <c r="J1782">
        <v>6</v>
      </c>
      <c r="K1782">
        <v>10</v>
      </c>
      <c r="L1782" t="s">
        <v>117</v>
      </c>
      <c r="M1782" t="s">
        <v>21</v>
      </c>
      <c r="N1782" t="s">
        <v>30</v>
      </c>
      <c r="O1782">
        <f t="shared" si="162"/>
        <v>1</v>
      </c>
      <c r="P1782" t="str">
        <f t="shared" si="163"/>
        <v>Valid</v>
      </c>
      <c r="Q1782" t="str">
        <f>_xlfn.XLOOKUP(B1782,Customers!$A:$A,Customers!$C:$C,"Not Found")</f>
        <v>South</v>
      </c>
      <c r="R1782" t="str">
        <f t="shared" si="164"/>
        <v>West</v>
      </c>
      <c r="S1782" t="str">
        <f t="shared" si="165"/>
        <v>Accident</v>
      </c>
      <c r="T1782" t="str">
        <f t="shared" si="166"/>
        <v>Within SLA</v>
      </c>
      <c r="U1782">
        <f t="shared" si="167"/>
        <v>0</v>
      </c>
    </row>
    <row r="1783" spans="1:21" x14ac:dyDescent="0.3">
      <c r="A1783" t="s">
        <v>4334</v>
      </c>
      <c r="B1783" t="s">
        <v>1279</v>
      </c>
      <c r="C1783" t="s">
        <v>1280</v>
      </c>
      <c r="D1783" t="s">
        <v>116</v>
      </c>
      <c r="E1783" t="s">
        <v>74</v>
      </c>
      <c r="F1783">
        <v>17054.419999999998</v>
      </c>
      <c r="G1783" s="1">
        <v>45728</v>
      </c>
      <c r="H1783" s="1">
        <v>45739</v>
      </c>
      <c r="I1783" t="s">
        <v>19</v>
      </c>
      <c r="J1783">
        <v>11</v>
      </c>
      <c r="K1783">
        <v>7</v>
      </c>
      <c r="L1783" t="s">
        <v>75</v>
      </c>
      <c r="M1783" t="s">
        <v>94</v>
      </c>
      <c r="N1783" t="s">
        <v>22</v>
      </c>
      <c r="O1783">
        <f t="shared" si="162"/>
        <v>1</v>
      </c>
      <c r="P1783" t="str">
        <f t="shared" si="163"/>
        <v>Valid</v>
      </c>
      <c r="Q1783" t="str">
        <f>_xlfn.XLOOKUP(B1783,Customers!$A:$A,Customers!$C:$C,"Not Found")</f>
        <v>Central</v>
      </c>
      <c r="R1783" t="str">
        <f t="shared" si="164"/>
        <v>East</v>
      </c>
      <c r="S1783" t="str">
        <f t="shared" si="165"/>
        <v>Medical Emergency</v>
      </c>
      <c r="T1783" t="str">
        <f t="shared" si="166"/>
        <v>SLA Breach</v>
      </c>
      <c r="U1783">
        <f t="shared" si="167"/>
        <v>4</v>
      </c>
    </row>
    <row r="1784" spans="1:21" x14ac:dyDescent="0.3">
      <c r="A1784" t="s">
        <v>4335</v>
      </c>
      <c r="B1784" t="s">
        <v>3762</v>
      </c>
      <c r="C1784" t="s">
        <v>3763</v>
      </c>
      <c r="D1784" t="s">
        <v>46</v>
      </c>
      <c r="E1784" t="s">
        <v>27</v>
      </c>
      <c r="F1784">
        <v>133587.38</v>
      </c>
      <c r="G1784" s="1">
        <v>45803</v>
      </c>
      <c r="I1784" t="s">
        <v>40</v>
      </c>
      <c r="J1784">
        <v>1</v>
      </c>
      <c r="K1784">
        <v>10</v>
      </c>
      <c r="L1784" t="s">
        <v>28</v>
      </c>
      <c r="M1784" t="s">
        <v>21</v>
      </c>
      <c r="N1784" t="s">
        <v>22</v>
      </c>
      <c r="O1784">
        <f t="shared" si="162"/>
        <v>1</v>
      </c>
      <c r="P1784" t="str">
        <f t="shared" si="163"/>
        <v>Valid</v>
      </c>
      <c r="Q1784" t="str">
        <f>_xlfn.XLOOKUP(B1784,Customers!$A:$A,Customers!$C:$C,"Not Found")</f>
        <v>East</v>
      </c>
      <c r="R1784" t="str">
        <f t="shared" si="164"/>
        <v>West</v>
      </c>
      <c r="S1784" t="str">
        <f t="shared" si="165"/>
        <v>Theft</v>
      </c>
      <c r="T1784" t="str">
        <f t="shared" si="166"/>
        <v>Within SLA</v>
      </c>
      <c r="U1784">
        <f t="shared" si="167"/>
        <v>0</v>
      </c>
    </row>
    <row r="1785" spans="1:21" x14ac:dyDescent="0.3">
      <c r="A1785" t="s">
        <v>4336</v>
      </c>
      <c r="B1785" t="s">
        <v>419</v>
      </c>
      <c r="C1785" t="s">
        <v>420</v>
      </c>
      <c r="D1785" t="s">
        <v>59</v>
      </c>
      <c r="E1785" t="s">
        <v>173</v>
      </c>
      <c r="G1785" s="1">
        <v>45854</v>
      </c>
      <c r="I1785" t="s">
        <v>64</v>
      </c>
      <c r="J1785">
        <v>16</v>
      </c>
      <c r="K1785">
        <v>15</v>
      </c>
      <c r="L1785" t="s">
        <v>366</v>
      </c>
      <c r="M1785" t="s">
        <v>55</v>
      </c>
      <c r="N1785" t="s">
        <v>30</v>
      </c>
      <c r="O1785">
        <f t="shared" si="162"/>
        <v>1</v>
      </c>
      <c r="P1785" t="str">
        <f t="shared" si="163"/>
        <v>Missing Amount</v>
      </c>
      <c r="Q1785" t="str">
        <f>_xlfn.XLOOKUP(B1785,Customers!$A:$A,Customers!$C:$C,"Not Found")</f>
        <v>West</v>
      </c>
      <c r="R1785" t="str">
        <f t="shared" si="164"/>
        <v>Central</v>
      </c>
      <c r="S1785" t="str">
        <f t="shared" si="165"/>
        <v>Critical Illness</v>
      </c>
      <c r="T1785" t="str">
        <f t="shared" si="166"/>
        <v>SLA Breach</v>
      </c>
      <c r="U1785">
        <f t="shared" si="167"/>
        <v>1</v>
      </c>
    </row>
    <row r="1786" spans="1:21" x14ac:dyDescent="0.3">
      <c r="A1786" t="s">
        <v>4337</v>
      </c>
      <c r="B1786" t="s">
        <v>4077</v>
      </c>
      <c r="C1786" t="s">
        <v>4078</v>
      </c>
      <c r="D1786" t="s">
        <v>69</v>
      </c>
      <c r="E1786" t="s">
        <v>173</v>
      </c>
      <c r="F1786">
        <v>221843.44</v>
      </c>
      <c r="G1786" s="1">
        <v>45813</v>
      </c>
      <c r="H1786" s="1">
        <v>45828</v>
      </c>
      <c r="I1786" t="s">
        <v>19</v>
      </c>
      <c r="J1786">
        <v>15</v>
      </c>
      <c r="K1786">
        <v>12</v>
      </c>
      <c r="L1786" t="s">
        <v>681</v>
      </c>
      <c r="M1786" t="s">
        <v>49</v>
      </c>
      <c r="N1786" t="s">
        <v>30</v>
      </c>
      <c r="O1786">
        <f t="shared" si="162"/>
        <v>1</v>
      </c>
      <c r="P1786" t="str">
        <f t="shared" si="163"/>
        <v>Valid</v>
      </c>
      <c r="Q1786" t="str">
        <f>_xlfn.XLOOKUP(B1786,Customers!$A:$A,Customers!$C:$C,"Not Found")</f>
        <v>North</v>
      </c>
      <c r="R1786" t="str">
        <f t="shared" si="164"/>
        <v>Central</v>
      </c>
      <c r="S1786" t="str">
        <f t="shared" si="165"/>
        <v>Property Damage</v>
      </c>
      <c r="T1786" t="str">
        <f t="shared" si="166"/>
        <v>SLA Breach</v>
      </c>
      <c r="U1786">
        <f t="shared" si="167"/>
        <v>3</v>
      </c>
    </row>
    <row r="1787" spans="1:21" x14ac:dyDescent="0.3">
      <c r="A1787" t="s">
        <v>4338</v>
      </c>
      <c r="B1787" t="s">
        <v>4339</v>
      </c>
      <c r="C1787" t="s">
        <v>4340</v>
      </c>
      <c r="D1787" t="s">
        <v>26</v>
      </c>
      <c r="E1787" t="s">
        <v>74</v>
      </c>
      <c r="F1787">
        <v>446443.06</v>
      </c>
      <c r="G1787" s="1">
        <v>45852</v>
      </c>
      <c r="H1787" s="1">
        <v>45872</v>
      </c>
      <c r="I1787" t="s">
        <v>19</v>
      </c>
      <c r="J1787">
        <v>20</v>
      </c>
      <c r="K1787">
        <v>20</v>
      </c>
      <c r="L1787" t="s">
        <v>174</v>
      </c>
      <c r="M1787" t="s">
        <v>29</v>
      </c>
      <c r="N1787" t="s">
        <v>30</v>
      </c>
      <c r="O1787">
        <f t="shared" si="162"/>
        <v>1</v>
      </c>
      <c r="P1787" t="str">
        <f t="shared" si="163"/>
        <v>Valid</v>
      </c>
      <c r="Q1787" t="str">
        <f>_xlfn.XLOOKUP(B1787,Customers!$A:$A,Customers!$C:$C,"Not Found")</f>
        <v>South</v>
      </c>
      <c r="R1787" t="str">
        <f t="shared" si="164"/>
        <v>East</v>
      </c>
      <c r="S1787" t="str">
        <f t="shared" si="165"/>
        <v>Disability</v>
      </c>
      <c r="T1787" t="str">
        <f t="shared" si="166"/>
        <v>Within SLA</v>
      </c>
      <c r="U1787">
        <f t="shared" si="167"/>
        <v>0</v>
      </c>
    </row>
    <row r="1788" spans="1:21" x14ac:dyDescent="0.3">
      <c r="A1788" t="s">
        <v>4341</v>
      </c>
      <c r="B1788" t="s">
        <v>2855</v>
      </c>
      <c r="C1788" t="s">
        <v>4342</v>
      </c>
      <c r="D1788" t="s">
        <v>216</v>
      </c>
      <c r="E1788" t="s">
        <v>39</v>
      </c>
      <c r="F1788">
        <v>104142.45</v>
      </c>
      <c r="G1788" s="1">
        <v>45676</v>
      </c>
      <c r="H1788" s="1">
        <v>45694</v>
      </c>
      <c r="I1788" t="s">
        <v>19</v>
      </c>
      <c r="J1788">
        <v>18</v>
      </c>
      <c r="K1788">
        <v>15</v>
      </c>
      <c r="L1788" t="s">
        <v>140</v>
      </c>
      <c r="M1788" t="s">
        <v>55</v>
      </c>
      <c r="N1788" t="s">
        <v>42</v>
      </c>
      <c r="O1788">
        <f t="shared" si="162"/>
        <v>1</v>
      </c>
      <c r="P1788" t="str">
        <f t="shared" si="163"/>
        <v>Valid</v>
      </c>
      <c r="Q1788" t="str">
        <f>_xlfn.XLOOKUP(B1788,Customers!$A:$A,Customers!$C:$C,"Not Found")</f>
        <v>North</v>
      </c>
      <c r="R1788" t="str">
        <f t="shared" si="164"/>
        <v>North</v>
      </c>
      <c r="S1788" t="str">
        <f t="shared" si="165"/>
        <v>Outpatient</v>
      </c>
      <c r="T1788" t="str">
        <f t="shared" si="166"/>
        <v>SLA Breach</v>
      </c>
      <c r="U1788">
        <f t="shared" si="167"/>
        <v>3</v>
      </c>
    </row>
    <row r="1789" spans="1:21" x14ac:dyDescent="0.3">
      <c r="A1789" t="s">
        <v>4343</v>
      </c>
      <c r="B1789" t="s">
        <v>932</v>
      </c>
      <c r="C1789" t="s">
        <v>4344</v>
      </c>
      <c r="D1789" t="s">
        <v>154</v>
      </c>
      <c r="E1789" t="s">
        <v>74</v>
      </c>
      <c r="F1789">
        <v>44663.56</v>
      </c>
      <c r="G1789" s="1">
        <v>45826</v>
      </c>
      <c r="I1789" t="s">
        <v>64</v>
      </c>
      <c r="J1789">
        <v>11</v>
      </c>
      <c r="K1789">
        <v>10</v>
      </c>
      <c r="L1789" t="s">
        <v>193</v>
      </c>
      <c r="M1789" t="s">
        <v>21</v>
      </c>
      <c r="N1789" t="s">
        <v>30</v>
      </c>
      <c r="O1789">
        <f t="shared" si="162"/>
        <v>1</v>
      </c>
      <c r="P1789" t="str">
        <f t="shared" si="163"/>
        <v>Valid</v>
      </c>
      <c r="Q1789" t="str">
        <f>_xlfn.XLOOKUP(B1789,Customers!$A:$A,Customers!$C:$C,"Not Found")</f>
        <v>North</v>
      </c>
      <c r="R1789" t="str">
        <f t="shared" si="164"/>
        <v>East</v>
      </c>
      <c r="S1789" t="str">
        <f t="shared" si="165"/>
        <v>Vehicle Damage</v>
      </c>
      <c r="T1789" t="str">
        <f t="shared" si="166"/>
        <v>SLA Breach</v>
      </c>
      <c r="U1789">
        <f t="shared" si="167"/>
        <v>1</v>
      </c>
    </row>
    <row r="1790" spans="1:21" x14ac:dyDescent="0.3">
      <c r="A1790" t="s">
        <v>4345</v>
      </c>
      <c r="B1790" t="s">
        <v>4346</v>
      </c>
      <c r="C1790" t="s">
        <v>4347</v>
      </c>
      <c r="D1790" t="s">
        <v>102</v>
      </c>
      <c r="E1790" t="s">
        <v>27</v>
      </c>
      <c r="F1790">
        <v>364863.2</v>
      </c>
      <c r="G1790" s="1">
        <v>45676</v>
      </c>
      <c r="H1790" s="1">
        <v>45694</v>
      </c>
      <c r="I1790" t="s">
        <v>19</v>
      </c>
      <c r="J1790">
        <v>18</v>
      </c>
      <c r="K1790">
        <v>20</v>
      </c>
      <c r="L1790" t="s">
        <v>787</v>
      </c>
      <c r="M1790" t="s">
        <v>29</v>
      </c>
      <c r="N1790" t="s">
        <v>30</v>
      </c>
      <c r="O1790">
        <f t="shared" si="162"/>
        <v>1</v>
      </c>
      <c r="P1790" t="str">
        <f t="shared" si="163"/>
        <v>Valid</v>
      </c>
      <c r="Q1790" t="str">
        <f>_xlfn.XLOOKUP(B1790,Customers!$A:$A,Customers!$C:$C,"Not Found")</f>
        <v>West</v>
      </c>
      <c r="R1790" t="str">
        <f t="shared" si="164"/>
        <v>West</v>
      </c>
      <c r="S1790" t="str">
        <f t="shared" si="165"/>
        <v>Maturity</v>
      </c>
      <c r="T1790" t="str">
        <f t="shared" si="166"/>
        <v>Within SLA</v>
      </c>
      <c r="U1790">
        <f t="shared" si="167"/>
        <v>0</v>
      </c>
    </row>
    <row r="1791" spans="1:21" x14ac:dyDescent="0.3">
      <c r="A1791" t="s">
        <v>4348</v>
      </c>
      <c r="B1791" t="s">
        <v>1133</v>
      </c>
      <c r="C1791" t="s">
        <v>1134</v>
      </c>
      <c r="D1791" t="s">
        <v>46</v>
      </c>
      <c r="E1791" t="s">
        <v>74</v>
      </c>
      <c r="F1791">
        <v>194025.67</v>
      </c>
      <c r="G1791" s="1">
        <v>45889</v>
      </c>
      <c r="H1791" s="1">
        <v>45899</v>
      </c>
      <c r="I1791" t="s">
        <v>19</v>
      </c>
      <c r="J1791">
        <v>10</v>
      </c>
      <c r="K1791">
        <v>10</v>
      </c>
      <c r="L1791" t="s">
        <v>501</v>
      </c>
      <c r="M1791" t="s">
        <v>21</v>
      </c>
      <c r="N1791" t="s">
        <v>30</v>
      </c>
      <c r="O1791">
        <f t="shared" si="162"/>
        <v>1</v>
      </c>
      <c r="P1791" t="str">
        <f t="shared" si="163"/>
        <v>Valid</v>
      </c>
      <c r="Q1791" t="str">
        <f>_xlfn.XLOOKUP(B1791,Customers!$A:$A,Customers!$C:$C,"Not Found")</f>
        <v>South</v>
      </c>
      <c r="R1791" t="str">
        <f t="shared" si="164"/>
        <v>East</v>
      </c>
      <c r="S1791" t="str">
        <f t="shared" si="165"/>
        <v>Theft</v>
      </c>
      <c r="T1791" t="str">
        <f t="shared" si="166"/>
        <v>Within SLA</v>
      </c>
      <c r="U1791">
        <f t="shared" si="167"/>
        <v>0</v>
      </c>
    </row>
    <row r="1792" spans="1:21" x14ac:dyDescent="0.3">
      <c r="A1792" t="s">
        <v>4349</v>
      </c>
      <c r="B1792" t="s">
        <v>4350</v>
      </c>
      <c r="C1792" t="s">
        <v>4351</v>
      </c>
      <c r="D1792" t="s">
        <v>182</v>
      </c>
      <c r="E1792" t="s">
        <v>18</v>
      </c>
      <c r="F1792">
        <v>23281.7</v>
      </c>
      <c r="G1792" s="1">
        <v>45833</v>
      </c>
      <c r="H1792" s="1">
        <v>45838</v>
      </c>
      <c r="I1792" t="s">
        <v>47</v>
      </c>
      <c r="J1792">
        <v>5</v>
      </c>
      <c r="K1792">
        <v>7</v>
      </c>
      <c r="L1792" t="s">
        <v>606</v>
      </c>
      <c r="M1792" t="s">
        <v>94</v>
      </c>
      <c r="N1792" t="s">
        <v>30</v>
      </c>
      <c r="O1792">
        <f t="shared" si="162"/>
        <v>1</v>
      </c>
      <c r="P1792" t="str">
        <f t="shared" si="163"/>
        <v>Valid</v>
      </c>
      <c r="Q1792" t="str">
        <f>_xlfn.XLOOKUP(B1792,Customers!$A:$A,Customers!$C:$C,"Not Found")</f>
        <v>South</v>
      </c>
      <c r="R1792" t="str">
        <f t="shared" si="164"/>
        <v>South</v>
      </c>
      <c r="S1792" t="str">
        <f t="shared" si="165"/>
        <v>Trip Cancellation</v>
      </c>
      <c r="T1792" t="str">
        <f t="shared" si="166"/>
        <v>Within SLA</v>
      </c>
      <c r="U1792">
        <f t="shared" si="167"/>
        <v>0</v>
      </c>
    </row>
    <row r="1793" spans="1:21" x14ac:dyDescent="0.3">
      <c r="A1793" t="s">
        <v>4352</v>
      </c>
      <c r="B1793" t="s">
        <v>1086</v>
      </c>
      <c r="C1793" t="s">
        <v>4353</v>
      </c>
      <c r="D1793" t="s">
        <v>17</v>
      </c>
      <c r="E1793" t="s">
        <v>74</v>
      </c>
      <c r="F1793">
        <v>96637.04</v>
      </c>
      <c r="G1793" s="1">
        <v>45870</v>
      </c>
      <c r="H1793" s="1">
        <v>45876</v>
      </c>
      <c r="I1793" t="s">
        <v>19</v>
      </c>
      <c r="J1793">
        <v>6</v>
      </c>
      <c r="K1793">
        <v>10</v>
      </c>
      <c r="L1793" t="s">
        <v>561</v>
      </c>
      <c r="M1793" t="s">
        <v>21</v>
      </c>
      <c r="N1793" t="s">
        <v>22</v>
      </c>
      <c r="O1793">
        <f t="shared" si="162"/>
        <v>1</v>
      </c>
      <c r="P1793" t="str">
        <f t="shared" si="163"/>
        <v>Valid</v>
      </c>
      <c r="Q1793" t="str">
        <f>_xlfn.XLOOKUP(B1793,Customers!$A:$A,Customers!$C:$C,"Not Found")</f>
        <v>South</v>
      </c>
      <c r="R1793" t="str">
        <f t="shared" si="164"/>
        <v>East</v>
      </c>
      <c r="S1793" t="str">
        <f t="shared" si="165"/>
        <v>Accident</v>
      </c>
      <c r="T1793" t="str">
        <f t="shared" si="166"/>
        <v>Within SLA</v>
      </c>
      <c r="U1793">
        <f t="shared" si="167"/>
        <v>0</v>
      </c>
    </row>
    <row r="1794" spans="1:21" x14ac:dyDescent="0.3">
      <c r="A1794" t="s">
        <v>4354</v>
      </c>
      <c r="B1794" t="s">
        <v>2366</v>
      </c>
      <c r="C1794" t="s">
        <v>2367</v>
      </c>
      <c r="D1794" t="s">
        <v>46</v>
      </c>
      <c r="E1794" t="s">
        <v>74</v>
      </c>
      <c r="F1794">
        <v>239485.19</v>
      </c>
      <c r="G1794" s="1">
        <v>45769</v>
      </c>
      <c r="H1794" s="1">
        <v>45793</v>
      </c>
      <c r="I1794" t="s">
        <v>19</v>
      </c>
      <c r="J1794">
        <v>24</v>
      </c>
      <c r="K1794">
        <v>10</v>
      </c>
      <c r="L1794" t="s">
        <v>159</v>
      </c>
      <c r="M1794" t="s">
        <v>21</v>
      </c>
      <c r="N1794" t="s">
        <v>30</v>
      </c>
      <c r="O1794">
        <f t="shared" ref="O1794:O1857" si="168">COUNTIF($A:$A,A1794)</f>
        <v>1</v>
      </c>
      <c r="P1794" t="str">
        <f t="shared" ref="P1794:P1857" si="169">IF(F1794="","Missing Amount","Valid")</f>
        <v>Valid</v>
      </c>
      <c r="Q1794" t="str">
        <f>_xlfn.XLOOKUP(B1794,Customers!$A:$A,Customers!$C:$C,"Not Found")</f>
        <v>East</v>
      </c>
      <c r="R1794" t="str">
        <f t="shared" ref="R1794:R1857" si="170">IF(E1794="",Q1794,E1794)</f>
        <v>East</v>
      </c>
      <c r="S1794" t="str">
        <f t="shared" ref="S1794:S1857" si="171">IF(D1794="Hospitalisation","Hospitalization",IF(D1794="Medical Emerg.","Medical Emergency",IF(D1794="Property dmg","Property Damage",IF(D1794="Vehicle dmg","Vehicle Damage",D1794))))</f>
        <v>Theft</v>
      </c>
      <c r="T1794" t="str">
        <f t="shared" ref="T1794:T1857" si="172">IF(J1794&gt;K1794,"SLA Breach","Within SLA")</f>
        <v>SLA Breach</v>
      </c>
      <c r="U1794">
        <f t="shared" ref="U1794:U1857" si="173">IF(J1794&gt;K1794,J1794-K1794,0)</f>
        <v>14</v>
      </c>
    </row>
    <row r="1795" spans="1:21" x14ac:dyDescent="0.3">
      <c r="A1795" t="s">
        <v>4355</v>
      </c>
      <c r="B1795" t="s">
        <v>684</v>
      </c>
      <c r="C1795" t="s">
        <v>685</v>
      </c>
      <c r="D1795" t="s">
        <v>53</v>
      </c>
      <c r="E1795" t="s">
        <v>173</v>
      </c>
      <c r="F1795">
        <v>100801.22</v>
      </c>
      <c r="G1795" s="1">
        <v>45724</v>
      </c>
      <c r="H1795" s="1">
        <v>45739</v>
      </c>
      <c r="I1795" t="s">
        <v>19</v>
      </c>
      <c r="J1795">
        <v>15</v>
      </c>
      <c r="K1795">
        <v>15</v>
      </c>
      <c r="L1795" t="s">
        <v>388</v>
      </c>
      <c r="M1795" t="s">
        <v>55</v>
      </c>
      <c r="N1795" t="s">
        <v>22</v>
      </c>
      <c r="O1795">
        <f t="shared" si="168"/>
        <v>1</v>
      </c>
      <c r="P1795" t="str">
        <f t="shared" si="169"/>
        <v>Valid</v>
      </c>
      <c r="Q1795" t="str">
        <f>_xlfn.XLOOKUP(B1795,Customers!$A:$A,Customers!$C:$C,"Not Found")</f>
        <v>South</v>
      </c>
      <c r="R1795" t="str">
        <f t="shared" si="170"/>
        <v>Central</v>
      </c>
      <c r="S1795" t="str">
        <f t="shared" si="171"/>
        <v>Hospitalization</v>
      </c>
      <c r="T1795" t="str">
        <f t="shared" si="172"/>
        <v>Within SLA</v>
      </c>
      <c r="U1795">
        <f t="shared" si="173"/>
        <v>0</v>
      </c>
    </row>
    <row r="1796" spans="1:21" x14ac:dyDescent="0.3">
      <c r="A1796" t="s">
        <v>4356</v>
      </c>
      <c r="B1796" t="s">
        <v>3163</v>
      </c>
      <c r="C1796" t="s">
        <v>3164</v>
      </c>
      <c r="D1796" t="s">
        <v>154</v>
      </c>
      <c r="E1796" t="s">
        <v>27</v>
      </c>
      <c r="F1796">
        <v>47251.040000000001</v>
      </c>
      <c r="G1796" s="1">
        <v>45884</v>
      </c>
      <c r="H1796" s="1">
        <v>45894</v>
      </c>
      <c r="I1796" t="s">
        <v>19</v>
      </c>
      <c r="J1796">
        <v>10</v>
      </c>
      <c r="K1796">
        <v>10</v>
      </c>
      <c r="L1796" t="s">
        <v>580</v>
      </c>
      <c r="M1796" t="s">
        <v>21</v>
      </c>
      <c r="N1796" t="s">
        <v>30</v>
      </c>
      <c r="O1796">
        <f t="shared" si="168"/>
        <v>1</v>
      </c>
      <c r="P1796" t="str">
        <f t="shared" si="169"/>
        <v>Valid</v>
      </c>
      <c r="Q1796" t="str">
        <f>_xlfn.XLOOKUP(B1796,Customers!$A:$A,Customers!$C:$C,"Not Found")</f>
        <v>West</v>
      </c>
      <c r="R1796" t="str">
        <f t="shared" si="170"/>
        <v>West</v>
      </c>
      <c r="S1796" t="str">
        <f t="shared" si="171"/>
        <v>Vehicle Damage</v>
      </c>
      <c r="T1796" t="str">
        <f t="shared" si="172"/>
        <v>Within SLA</v>
      </c>
      <c r="U1796">
        <f t="shared" si="173"/>
        <v>0</v>
      </c>
    </row>
    <row r="1797" spans="1:21" x14ac:dyDescent="0.3">
      <c r="A1797" t="s">
        <v>4357</v>
      </c>
      <c r="B1797" t="s">
        <v>4358</v>
      </c>
      <c r="C1797" t="s">
        <v>4359</v>
      </c>
      <c r="D1797" t="s">
        <v>34</v>
      </c>
      <c r="E1797" t="s">
        <v>18</v>
      </c>
      <c r="F1797">
        <v>216544.16</v>
      </c>
      <c r="G1797" s="1">
        <v>45676</v>
      </c>
      <c r="I1797" t="s">
        <v>64</v>
      </c>
      <c r="J1797">
        <v>13</v>
      </c>
      <c r="K1797">
        <v>20</v>
      </c>
      <c r="L1797" t="s">
        <v>103</v>
      </c>
      <c r="M1797" t="s">
        <v>29</v>
      </c>
      <c r="N1797" t="s">
        <v>22</v>
      </c>
      <c r="O1797">
        <f t="shared" si="168"/>
        <v>1</v>
      </c>
      <c r="P1797" t="str">
        <f t="shared" si="169"/>
        <v>Valid</v>
      </c>
      <c r="Q1797" t="str">
        <f>_xlfn.XLOOKUP(B1797,Customers!$A:$A,Customers!$C:$C,"Not Found")</f>
        <v>South</v>
      </c>
      <c r="R1797" t="str">
        <f t="shared" si="170"/>
        <v>South</v>
      </c>
      <c r="S1797" t="str">
        <f t="shared" si="171"/>
        <v>Death Benefit</v>
      </c>
      <c r="T1797" t="str">
        <f t="shared" si="172"/>
        <v>Within SLA</v>
      </c>
      <c r="U1797">
        <f t="shared" si="173"/>
        <v>0</v>
      </c>
    </row>
    <row r="1798" spans="1:21" x14ac:dyDescent="0.3">
      <c r="A1798" t="s">
        <v>4360</v>
      </c>
      <c r="B1798" t="s">
        <v>2351</v>
      </c>
      <c r="C1798" t="s">
        <v>4361</v>
      </c>
      <c r="D1798" t="s">
        <v>69</v>
      </c>
      <c r="E1798" t="s">
        <v>74</v>
      </c>
      <c r="F1798">
        <v>28390.75</v>
      </c>
      <c r="G1798" s="1">
        <v>45819</v>
      </c>
      <c r="H1798" s="1">
        <v>45849</v>
      </c>
      <c r="I1798" t="s">
        <v>19</v>
      </c>
      <c r="J1798">
        <v>30</v>
      </c>
      <c r="K1798">
        <v>12</v>
      </c>
      <c r="L1798" t="s">
        <v>349</v>
      </c>
      <c r="M1798" t="s">
        <v>49</v>
      </c>
      <c r="N1798" t="s">
        <v>88</v>
      </c>
      <c r="O1798">
        <f t="shared" si="168"/>
        <v>1</v>
      </c>
      <c r="P1798" t="str">
        <f t="shared" si="169"/>
        <v>Valid</v>
      </c>
      <c r="Q1798" t="str">
        <f>_xlfn.XLOOKUP(B1798,Customers!$A:$A,Customers!$C:$C,"Not Found")</f>
        <v>East</v>
      </c>
      <c r="R1798" t="str">
        <f t="shared" si="170"/>
        <v>East</v>
      </c>
      <c r="S1798" t="str">
        <f t="shared" si="171"/>
        <v>Property Damage</v>
      </c>
      <c r="T1798" t="str">
        <f t="shared" si="172"/>
        <v>SLA Breach</v>
      </c>
      <c r="U1798">
        <f t="shared" si="173"/>
        <v>18</v>
      </c>
    </row>
    <row r="1799" spans="1:21" x14ac:dyDescent="0.3">
      <c r="A1799" t="s">
        <v>4362</v>
      </c>
      <c r="B1799" t="s">
        <v>4363</v>
      </c>
      <c r="C1799" t="s">
        <v>4364</v>
      </c>
      <c r="D1799" t="s">
        <v>17</v>
      </c>
      <c r="E1799" t="s">
        <v>74</v>
      </c>
      <c r="F1799">
        <v>29575.68</v>
      </c>
      <c r="G1799" s="1">
        <v>45748</v>
      </c>
      <c r="H1799" s="1">
        <v>45761</v>
      </c>
      <c r="I1799" t="s">
        <v>19</v>
      </c>
      <c r="J1799">
        <v>13</v>
      </c>
      <c r="K1799">
        <v>10</v>
      </c>
      <c r="L1799" t="s">
        <v>704</v>
      </c>
      <c r="M1799" t="s">
        <v>21</v>
      </c>
      <c r="N1799" t="s">
        <v>30</v>
      </c>
      <c r="O1799">
        <f t="shared" si="168"/>
        <v>1</v>
      </c>
      <c r="P1799" t="str">
        <f t="shared" si="169"/>
        <v>Valid</v>
      </c>
      <c r="Q1799" t="str">
        <f>_xlfn.XLOOKUP(B1799,Customers!$A:$A,Customers!$C:$C,"Not Found")</f>
        <v>South</v>
      </c>
      <c r="R1799" t="str">
        <f t="shared" si="170"/>
        <v>East</v>
      </c>
      <c r="S1799" t="str">
        <f t="shared" si="171"/>
        <v>Accident</v>
      </c>
      <c r="T1799" t="str">
        <f t="shared" si="172"/>
        <v>SLA Breach</v>
      </c>
      <c r="U1799">
        <f t="shared" si="173"/>
        <v>3</v>
      </c>
    </row>
    <row r="1800" spans="1:21" x14ac:dyDescent="0.3">
      <c r="A1800" t="s">
        <v>4365</v>
      </c>
      <c r="B1800" t="s">
        <v>3682</v>
      </c>
      <c r="C1800" t="s">
        <v>3683</v>
      </c>
      <c r="D1800" t="s">
        <v>289</v>
      </c>
      <c r="E1800" t="s">
        <v>74</v>
      </c>
      <c r="F1800">
        <v>80984.86</v>
      </c>
      <c r="G1800" s="1">
        <v>45776</v>
      </c>
      <c r="H1800" s="1">
        <v>45788</v>
      </c>
      <c r="I1800" t="s">
        <v>19</v>
      </c>
      <c r="J1800">
        <v>12</v>
      </c>
      <c r="K1800">
        <v>10</v>
      </c>
      <c r="L1800" t="s">
        <v>103</v>
      </c>
      <c r="M1800" t="s">
        <v>21</v>
      </c>
      <c r="N1800" t="s">
        <v>30</v>
      </c>
      <c r="O1800">
        <f t="shared" si="168"/>
        <v>1</v>
      </c>
      <c r="P1800" t="str">
        <f t="shared" si="169"/>
        <v>Valid</v>
      </c>
      <c r="Q1800" t="str">
        <f>_xlfn.XLOOKUP(B1800,Customers!$A:$A,Customers!$C:$C,"Not Found")</f>
        <v>Central</v>
      </c>
      <c r="R1800" t="str">
        <f t="shared" si="170"/>
        <v>East</v>
      </c>
      <c r="S1800" t="str">
        <f t="shared" si="171"/>
        <v>vehicle damage</v>
      </c>
      <c r="T1800" t="str">
        <f t="shared" si="172"/>
        <v>SLA Breach</v>
      </c>
      <c r="U1800">
        <f t="shared" si="173"/>
        <v>2</v>
      </c>
    </row>
    <row r="1801" spans="1:21" x14ac:dyDescent="0.3">
      <c r="A1801" t="s">
        <v>4366</v>
      </c>
      <c r="B1801" t="s">
        <v>4367</v>
      </c>
      <c r="C1801" t="s">
        <v>4368</v>
      </c>
      <c r="D1801" t="s">
        <v>46</v>
      </c>
      <c r="E1801" t="s">
        <v>39</v>
      </c>
      <c r="F1801">
        <v>122092.34</v>
      </c>
      <c r="G1801" s="1">
        <v>45802</v>
      </c>
      <c r="H1801" s="1">
        <v>45809</v>
      </c>
      <c r="I1801" t="s">
        <v>19</v>
      </c>
      <c r="J1801">
        <v>7</v>
      </c>
      <c r="K1801">
        <v>10</v>
      </c>
      <c r="L1801" t="s">
        <v>65</v>
      </c>
      <c r="M1801" t="s">
        <v>21</v>
      </c>
      <c r="N1801" t="s">
        <v>30</v>
      </c>
      <c r="O1801">
        <f t="shared" si="168"/>
        <v>1</v>
      </c>
      <c r="P1801" t="str">
        <f t="shared" si="169"/>
        <v>Valid</v>
      </c>
      <c r="Q1801" t="str">
        <f>_xlfn.XLOOKUP(B1801,Customers!$A:$A,Customers!$C:$C,"Not Found")</f>
        <v>East</v>
      </c>
      <c r="R1801" t="str">
        <f t="shared" si="170"/>
        <v>North</v>
      </c>
      <c r="S1801" t="str">
        <f t="shared" si="171"/>
        <v>Theft</v>
      </c>
      <c r="T1801" t="str">
        <f t="shared" si="172"/>
        <v>Within SLA</v>
      </c>
      <c r="U1801">
        <f t="shared" si="173"/>
        <v>0</v>
      </c>
    </row>
    <row r="1802" spans="1:21" x14ac:dyDescent="0.3">
      <c r="A1802" t="s">
        <v>4369</v>
      </c>
      <c r="B1802" t="s">
        <v>4370</v>
      </c>
      <c r="C1802" t="s">
        <v>4371</v>
      </c>
      <c r="D1802" t="s">
        <v>53</v>
      </c>
      <c r="E1802" t="s">
        <v>27</v>
      </c>
      <c r="F1802">
        <v>64436.83</v>
      </c>
      <c r="G1802" s="1">
        <v>45811</v>
      </c>
      <c r="I1802" t="s">
        <v>64</v>
      </c>
      <c r="J1802">
        <v>19</v>
      </c>
      <c r="K1802">
        <v>15</v>
      </c>
      <c r="L1802" t="s">
        <v>183</v>
      </c>
      <c r="M1802" t="s">
        <v>55</v>
      </c>
      <c r="N1802" t="s">
        <v>42</v>
      </c>
      <c r="O1802">
        <f t="shared" si="168"/>
        <v>1</v>
      </c>
      <c r="P1802" t="str">
        <f t="shared" si="169"/>
        <v>Valid</v>
      </c>
      <c r="Q1802" t="str">
        <f>_xlfn.XLOOKUP(B1802,Customers!$A:$A,Customers!$C:$C,"Not Found")</f>
        <v>Central</v>
      </c>
      <c r="R1802" t="str">
        <f t="shared" si="170"/>
        <v>West</v>
      </c>
      <c r="S1802" t="str">
        <f t="shared" si="171"/>
        <v>Hospitalization</v>
      </c>
      <c r="T1802" t="str">
        <f t="shared" si="172"/>
        <v>SLA Breach</v>
      </c>
      <c r="U1802">
        <f t="shared" si="173"/>
        <v>4</v>
      </c>
    </row>
    <row r="1803" spans="1:21" x14ac:dyDescent="0.3">
      <c r="A1803" t="s">
        <v>4372</v>
      </c>
      <c r="B1803" t="s">
        <v>4373</v>
      </c>
      <c r="C1803" t="s">
        <v>4374</v>
      </c>
      <c r="D1803" t="s">
        <v>17</v>
      </c>
      <c r="E1803" t="s">
        <v>27</v>
      </c>
      <c r="F1803">
        <v>121075.75</v>
      </c>
      <c r="G1803" s="1">
        <v>45727</v>
      </c>
      <c r="I1803" t="s">
        <v>40</v>
      </c>
      <c r="J1803">
        <v>15</v>
      </c>
      <c r="K1803">
        <v>10</v>
      </c>
      <c r="L1803" t="s">
        <v>60</v>
      </c>
      <c r="M1803" t="s">
        <v>21</v>
      </c>
      <c r="N1803" t="s">
        <v>30</v>
      </c>
      <c r="O1803">
        <f t="shared" si="168"/>
        <v>1</v>
      </c>
      <c r="P1803" t="str">
        <f t="shared" si="169"/>
        <v>Valid</v>
      </c>
      <c r="Q1803" t="str">
        <f>_xlfn.XLOOKUP(B1803,Customers!$A:$A,Customers!$C:$C,"Not Found")</f>
        <v>South</v>
      </c>
      <c r="R1803" t="str">
        <f t="shared" si="170"/>
        <v>West</v>
      </c>
      <c r="S1803" t="str">
        <f t="shared" si="171"/>
        <v>Accident</v>
      </c>
      <c r="T1803" t="str">
        <f t="shared" si="172"/>
        <v>SLA Breach</v>
      </c>
      <c r="U1803">
        <f t="shared" si="173"/>
        <v>5</v>
      </c>
    </row>
    <row r="1804" spans="1:21" x14ac:dyDescent="0.3">
      <c r="A1804" t="s">
        <v>4375</v>
      </c>
      <c r="B1804" t="s">
        <v>1142</v>
      </c>
      <c r="C1804" t="s">
        <v>3507</v>
      </c>
      <c r="D1804" t="s">
        <v>59</v>
      </c>
      <c r="E1804" t="s">
        <v>74</v>
      </c>
      <c r="F1804">
        <v>151989.20000000001</v>
      </c>
      <c r="G1804" s="1">
        <v>45700</v>
      </c>
      <c r="H1804" s="1">
        <v>45722</v>
      </c>
      <c r="I1804" t="s">
        <v>47</v>
      </c>
      <c r="J1804">
        <v>22</v>
      </c>
      <c r="K1804">
        <v>15</v>
      </c>
      <c r="L1804" t="s">
        <v>268</v>
      </c>
      <c r="M1804" t="s">
        <v>55</v>
      </c>
      <c r="N1804" t="s">
        <v>42</v>
      </c>
      <c r="O1804">
        <f t="shared" si="168"/>
        <v>1</v>
      </c>
      <c r="P1804" t="str">
        <f t="shared" si="169"/>
        <v>Valid</v>
      </c>
      <c r="Q1804" t="str">
        <f>_xlfn.XLOOKUP(B1804,Customers!$A:$A,Customers!$C:$C,"Not Found")</f>
        <v>East</v>
      </c>
      <c r="R1804" t="str">
        <f t="shared" si="170"/>
        <v>East</v>
      </c>
      <c r="S1804" t="str">
        <f t="shared" si="171"/>
        <v>Critical Illness</v>
      </c>
      <c r="T1804" t="str">
        <f t="shared" si="172"/>
        <v>SLA Breach</v>
      </c>
      <c r="U1804">
        <f t="shared" si="173"/>
        <v>7</v>
      </c>
    </row>
    <row r="1805" spans="1:21" x14ac:dyDescent="0.3">
      <c r="A1805" t="s">
        <v>4376</v>
      </c>
      <c r="B1805" t="s">
        <v>2780</v>
      </c>
      <c r="C1805" t="s">
        <v>4377</v>
      </c>
      <c r="D1805" t="s">
        <v>154</v>
      </c>
      <c r="E1805" t="s">
        <v>173</v>
      </c>
      <c r="F1805">
        <v>39384.629999999997</v>
      </c>
      <c r="G1805" s="1">
        <v>45819</v>
      </c>
      <c r="H1805" s="1">
        <v>45826</v>
      </c>
      <c r="I1805" t="s">
        <v>19</v>
      </c>
      <c r="J1805">
        <v>7</v>
      </c>
      <c r="K1805">
        <v>10</v>
      </c>
      <c r="L1805" t="s">
        <v>606</v>
      </c>
      <c r="M1805" t="s">
        <v>21</v>
      </c>
      <c r="N1805" t="s">
        <v>22</v>
      </c>
      <c r="O1805">
        <f t="shared" si="168"/>
        <v>1</v>
      </c>
      <c r="P1805" t="str">
        <f t="shared" si="169"/>
        <v>Valid</v>
      </c>
      <c r="Q1805" t="str">
        <f>_xlfn.XLOOKUP(B1805,Customers!$A:$A,Customers!$C:$C,"Not Found")</f>
        <v>Central</v>
      </c>
      <c r="R1805" t="str">
        <f t="shared" si="170"/>
        <v>Central</v>
      </c>
      <c r="S1805" t="str">
        <f t="shared" si="171"/>
        <v>Vehicle Damage</v>
      </c>
      <c r="T1805" t="str">
        <f t="shared" si="172"/>
        <v>Within SLA</v>
      </c>
      <c r="U1805">
        <f t="shared" si="173"/>
        <v>0</v>
      </c>
    </row>
    <row r="1806" spans="1:21" x14ac:dyDescent="0.3">
      <c r="A1806" t="s">
        <v>4378</v>
      </c>
      <c r="B1806" t="s">
        <v>4379</v>
      </c>
      <c r="C1806" t="s">
        <v>4380</v>
      </c>
      <c r="D1806" t="s">
        <v>34</v>
      </c>
      <c r="E1806" t="s">
        <v>173</v>
      </c>
      <c r="F1806">
        <v>203675.07</v>
      </c>
      <c r="G1806" s="1">
        <v>45752</v>
      </c>
      <c r="H1806" s="1">
        <v>45773</v>
      </c>
      <c r="I1806" t="s">
        <v>19</v>
      </c>
      <c r="J1806">
        <v>21</v>
      </c>
      <c r="K1806">
        <v>20</v>
      </c>
      <c r="L1806" t="s">
        <v>212</v>
      </c>
      <c r="M1806" t="s">
        <v>29</v>
      </c>
      <c r="N1806" t="s">
        <v>30</v>
      </c>
      <c r="O1806">
        <f t="shared" si="168"/>
        <v>1</v>
      </c>
      <c r="P1806" t="str">
        <f t="shared" si="169"/>
        <v>Valid</v>
      </c>
      <c r="Q1806" t="str">
        <f>_xlfn.XLOOKUP(B1806,Customers!$A:$A,Customers!$C:$C,"Not Found")</f>
        <v>East</v>
      </c>
      <c r="R1806" t="str">
        <f t="shared" si="170"/>
        <v>Central</v>
      </c>
      <c r="S1806" t="str">
        <f t="shared" si="171"/>
        <v>Death Benefit</v>
      </c>
      <c r="T1806" t="str">
        <f t="shared" si="172"/>
        <v>SLA Breach</v>
      </c>
      <c r="U1806">
        <f t="shared" si="173"/>
        <v>1</v>
      </c>
    </row>
    <row r="1807" spans="1:21" x14ac:dyDescent="0.3">
      <c r="A1807" t="s">
        <v>4381</v>
      </c>
      <c r="B1807" t="s">
        <v>4382</v>
      </c>
      <c r="C1807" t="s">
        <v>4383</v>
      </c>
      <c r="D1807" t="s">
        <v>116</v>
      </c>
      <c r="E1807" t="s">
        <v>27</v>
      </c>
      <c r="F1807">
        <v>12505.99</v>
      </c>
      <c r="G1807" s="1">
        <v>45670</v>
      </c>
      <c r="H1807" s="1">
        <v>45682</v>
      </c>
      <c r="I1807" t="s">
        <v>19</v>
      </c>
      <c r="J1807">
        <v>12</v>
      </c>
      <c r="K1807">
        <v>7</v>
      </c>
      <c r="L1807" t="s">
        <v>373</v>
      </c>
      <c r="M1807" t="s">
        <v>94</v>
      </c>
      <c r="N1807" t="s">
        <v>42</v>
      </c>
      <c r="O1807">
        <f t="shared" si="168"/>
        <v>1</v>
      </c>
      <c r="P1807" t="str">
        <f t="shared" si="169"/>
        <v>Valid</v>
      </c>
      <c r="Q1807" t="str">
        <f>_xlfn.XLOOKUP(B1807,Customers!$A:$A,Customers!$C:$C,"Not Found")</f>
        <v>South</v>
      </c>
      <c r="R1807" t="str">
        <f t="shared" si="170"/>
        <v>West</v>
      </c>
      <c r="S1807" t="str">
        <f t="shared" si="171"/>
        <v>Medical Emergency</v>
      </c>
      <c r="T1807" t="str">
        <f t="shared" si="172"/>
        <v>SLA Breach</v>
      </c>
      <c r="U1807">
        <f t="shared" si="173"/>
        <v>5</v>
      </c>
    </row>
    <row r="1808" spans="1:21" x14ac:dyDescent="0.3">
      <c r="A1808" t="s">
        <v>4384</v>
      </c>
      <c r="B1808" t="s">
        <v>2146</v>
      </c>
      <c r="C1808" t="s">
        <v>4385</v>
      </c>
      <c r="D1808" t="s">
        <v>34</v>
      </c>
      <c r="E1808" t="s">
        <v>173</v>
      </c>
      <c r="F1808">
        <v>486553.61</v>
      </c>
      <c r="G1808" s="1">
        <v>45944</v>
      </c>
      <c r="H1808" s="1">
        <v>45960</v>
      </c>
      <c r="I1808" t="s">
        <v>19</v>
      </c>
      <c r="J1808">
        <v>16</v>
      </c>
      <c r="K1808">
        <v>20</v>
      </c>
      <c r="L1808" t="s">
        <v>183</v>
      </c>
      <c r="M1808" t="s">
        <v>29</v>
      </c>
      <c r="N1808" t="s">
        <v>22</v>
      </c>
      <c r="O1808">
        <f t="shared" si="168"/>
        <v>1</v>
      </c>
      <c r="P1808" t="str">
        <f t="shared" si="169"/>
        <v>Valid</v>
      </c>
      <c r="Q1808" t="str">
        <f>_xlfn.XLOOKUP(B1808,Customers!$A:$A,Customers!$C:$C,"Not Found")</f>
        <v>South</v>
      </c>
      <c r="R1808" t="str">
        <f t="shared" si="170"/>
        <v>Central</v>
      </c>
      <c r="S1808" t="str">
        <f t="shared" si="171"/>
        <v>Death Benefit</v>
      </c>
      <c r="T1808" t="str">
        <f t="shared" si="172"/>
        <v>Within SLA</v>
      </c>
      <c r="U1808">
        <f t="shared" si="173"/>
        <v>0</v>
      </c>
    </row>
    <row r="1809" spans="1:21" x14ac:dyDescent="0.3">
      <c r="A1809" t="s">
        <v>4386</v>
      </c>
      <c r="B1809" t="s">
        <v>3081</v>
      </c>
      <c r="C1809" t="s">
        <v>3082</v>
      </c>
      <c r="D1809" t="s">
        <v>154</v>
      </c>
      <c r="E1809" t="s">
        <v>74</v>
      </c>
      <c r="F1809">
        <v>65158.39</v>
      </c>
      <c r="G1809" s="1">
        <v>45817</v>
      </c>
      <c r="H1809" s="1">
        <v>45840</v>
      </c>
      <c r="I1809" t="s">
        <v>19</v>
      </c>
      <c r="J1809">
        <v>23</v>
      </c>
      <c r="K1809">
        <v>10</v>
      </c>
      <c r="L1809" t="s">
        <v>155</v>
      </c>
      <c r="M1809" t="s">
        <v>21</v>
      </c>
      <c r="N1809" t="s">
        <v>88</v>
      </c>
      <c r="O1809">
        <f t="shared" si="168"/>
        <v>1</v>
      </c>
      <c r="P1809" t="str">
        <f t="shared" si="169"/>
        <v>Valid</v>
      </c>
      <c r="Q1809" t="str">
        <f>_xlfn.XLOOKUP(B1809,Customers!$A:$A,Customers!$C:$C,"Not Found")</f>
        <v>North</v>
      </c>
      <c r="R1809" t="str">
        <f t="shared" si="170"/>
        <v>East</v>
      </c>
      <c r="S1809" t="str">
        <f t="shared" si="171"/>
        <v>Vehicle Damage</v>
      </c>
      <c r="T1809" t="str">
        <f t="shared" si="172"/>
        <v>SLA Breach</v>
      </c>
      <c r="U1809">
        <f t="shared" si="173"/>
        <v>13</v>
      </c>
    </row>
    <row r="1810" spans="1:21" x14ac:dyDescent="0.3">
      <c r="A1810" t="s">
        <v>4387</v>
      </c>
      <c r="B1810" t="s">
        <v>1861</v>
      </c>
      <c r="C1810" t="s">
        <v>1862</v>
      </c>
      <c r="D1810" t="s">
        <v>26</v>
      </c>
      <c r="E1810" t="s">
        <v>173</v>
      </c>
      <c r="G1810" s="1">
        <v>45687</v>
      </c>
      <c r="H1810" s="1">
        <v>45711</v>
      </c>
      <c r="I1810" t="s">
        <v>19</v>
      </c>
      <c r="J1810">
        <v>24</v>
      </c>
      <c r="K1810">
        <v>20</v>
      </c>
      <c r="L1810" t="s">
        <v>150</v>
      </c>
      <c r="M1810" t="s">
        <v>29</v>
      </c>
      <c r="N1810" t="s">
        <v>30</v>
      </c>
      <c r="O1810">
        <f t="shared" si="168"/>
        <v>1</v>
      </c>
      <c r="P1810" t="str">
        <f t="shared" si="169"/>
        <v>Missing Amount</v>
      </c>
      <c r="Q1810" t="str">
        <f>_xlfn.XLOOKUP(B1810,Customers!$A:$A,Customers!$C:$C,"Not Found")</f>
        <v>East</v>
      </c>
      <c r="R1810" t="str">
        <f t="shared" si="170"/>
        <v>Central</v>
      </c>
      <c r="S1810" t="str">
        <f t="shared" si="171"/>
        <v>Disability</v>
      </c>
      <c r="T1810" t="str">
        <f t="shared" si="172"/>
        <v>SLA Breach</v>
      </c>
      <c r="U1810">
        <f t="shared" si="173"/>
        <v>4</v>
      </c>
    </row>
    <row r="1811" spans="1:21" x14ac:dyDescent="0.3">
      <c r="A1811" t="s">
        <v>4388</v>
      </c>
      <c r="B1811" t="s">
        <v>1557</v>
      </c>
      <c r="C1811" t="s">
        <v>1558</v>
      </c>
      <c r="D1811" t="s">
        <v>46</v>
      </c>
      <c r="E1811" t="s">
        <v>173</v>
      </c>
      <c r="F1811">
        <v>62525.86</v>
      </c>
      <c r="G1811" s="1">
        <v>45775</v>
      </c>
      <c r="H1811" s="1">
        <v>45791</v>
      </c>
      <c r="I1811" t="s">
        <v>19</v>
      </c>
      <c r="J1811">
        <v>16</v>
      </c>
      <c r="K1811">
        <v>10</v>
      </c>
      <c r="L1811" t="s">
        <v>155</v>
      </c>
      <c r="M1811" t="s">
        <v>21</v>
      </c>
      <c r="N1811" t="s">
        <v>30</v>
      </c>
      <c r="O1811">
        <f t="shared" si="168"/>
        <v>1</v>
      </c>
      <c r="P1811" t="str">
        <f t="shared" si="169"/>
        <v>Valid</v>
      </c>
      <c r="Q1811" t="str">
        <f>_xlfn.XLOOKUP(B1811,Customers!$A:$A,Customers!$C:$C,"Not Found")</f>
        <v>South</v>
      </c>
      <c r="R1811" t="str">
        <f t="shared" si="170"/>
        <v>Central</v>
      </c>
      <c r="S1811" t="str">
        <f t="shared" si="171"/>
        <v>Theft</v>
      </c>
      <c r="T1811" t="str">
        <f t="shared" si="172"/>
        <v>SLA Breach</v>
      </c>
      <c r="U1811">
        <f t="shared" si="173"/>
        <v>6</v>
      </c>
    </row>
    <row r="1812" spans="1:21" x14ac:dyDescent="0.3">
      <c r="A1812" t="s">
        <v>4389</v>
      </c>
      <c r="B1812" t="s">
        <v>4390</v>
      </c>
      <c r="C1812" t="s">
        <v>4391</v>
      </c>
      <c r="D1812" t="s">
        <v>154</v>
      </c>
      <c r="E1812" t="s">
        <v>27</v>
      </c>
      <c r="G1812" s="1">
        <v>45697</v>
      </c>
      <c r="H1812" s="1">
        <v>45714</v>
      </c>
      <c r="I1812" t="s">
        <v>19</v>
      </c>
      <c r="J1812">
        <v>17</v>
      </c>
      <c r="K1812">
        <v>10</v>
      </c>
      <c r="L1812" t="s">
        <v>163</v>
      </c>
      <c r="M1812" t="s">
        <v>21</v>
      </c>
      <c r="N1812" t="s">
        <v>30</v>
      </c>
      <c r="O1812">
        <f t="shared" si="168"/>
        <v>1</v>
      </c>
      <c r="P1812" t="str">
        <f t="shared" si="169"/>
        <v>Missing Amount</v>
      </c>
      <c r="Q1812" t="str">
        <f>_xlfn.XLOOKUP(B1812,Customers!$A:$A,Customers!$C:$C,"Not Found")</f>
        <v>East</v>
      </c>
      <c r="R1812" t="str">
        <f t="shared" si="170"/>
        <v>West</v>
      </c>
      <c r="S1812" t="str">
        <f t="shared" si="171"/>
        <v>Vehicle Damage</v>
      </c>
      <c r="T1812" t="str">
        <f t="shared" si="172"/>
        <v>SLA Breach</v>
      </c>
      <c r="U1812">
        <f t="shared" si="173"/>
        <v>7</v>
      </c>
    </row>
    <row r="1813" spans="1:21" x14ac:dyDescent="0.3">
      <c r="A1813" t="s">
        <v>4392</v>
      </c>
      <c r="B1813" t="s">
        <v>2146</v>
      </c>
      <c r="C1813" t="s">
        <v>2147</v>
      </c>
      <c r="D1813" t="s">
        <v>53</v>
      </c>
      <c r="E1813" t="s">
        <v>39</v>
      </c>
      <c r="F1813">
        <v>141102.78</v>
      </c>
      <c r="G1813" s="1">
        <v>45978</v>
      </c>
      <c r="H1813" s="1">
        <v>45992</v>
      </c>
      <c r="I1813" t="s">
        <v>19</v>
      </c>
      <c r="J1813">
        <v>14</v>
      </c>
      <c r="K1813">
        <v>15</v>
      </c>
      <c r="L1813" t="s">
        <v>282</v>
      </c>
      <c r="M1813" t="s">
        <v>55</v>
      </c>
      <c r="N1813" t="s">
        <v>30</v>
      </c>
      <c r="O1813">
        <f t="shared" si="168"/>
        <v>1</v>
      </c>
      <c r="P1813" t="str">
        <f t="shared" si="169"/>
        <v>Valid</v>
      </c>
      <c r="Q1813" t="str">
        <f>_xlfn.XLOOKUP(B1813,Customers!$A:$A,Customers!$C:$C,"Not Found")</f>
        <v>South</v>
      </c>
      <c r="R1813" t="str">
        <f t="shared" si="170"/>
        <v>North</v>
      </c>
      <c r="S1813" t="str">
        <f t="shared" si="171"/>
        <v>Hospitalization</v>
      </c>
      <c r="T1813" t="str">
        <f t="shared" si="172"/>
        <v>Within SLA</v>
      </c>
      <c r="U1813">
        <f t="shared" si="173"/>
        <v>0</v>
      </c>
    </row>
    <row r="1814" spans="1:21" x14ac:dyDescent="0.3">
      <c r="A1814" t="s">
        <v>4393</v>
      </c>
      <c r="B1814" t="s">
        <v>3820</v>
      </c>
      <c r="C1814" t="s">
        <v>3821</v>
      </c>
      <c r="D1814" t="s">
        <v>289</v>
      </c>
      <c r="E1814" t="s">
        <v>39</v>
      </c>
      <c r="F1814">
        <v>17928.7</v>
      </c>
      <c r="G1814" s="1">
        <v>45819</v>
      </c>
      <c r="H1814" s="1">
        <v>45833</v>
      </c>
      <c r="I1814" t="s">
        <v>19</v>
      </c>
      <c r="J1814">
        <v>14</v>
      </c>
      <c r="K1814">
        <v>10</v>
      </c>
      <c r="L1814" t="s">
        <v>83</v>
      </c>
      <c r="M1814" t="s">
        <v>21</v>
      </c>
      <c r="N1814" t="s">
        <v>30</v>
      </c>
      <c r="O1814">
        <f t="shared" si="168"/>
        <v>1</v>
      </c>
      <c r="P1814" t="str">
        <f t="shared" si="169"/>
        <v>Valid</v>
      </c>
      <c r="Q1814" t="str">
        <f>_xlfn.XLOOKUP(B1814,Customers!$A:$A,Customers!$C:$C,"Not Found")</f>
        <v>North</v>
      </c>
      <c r="R1814" t="str">
        <f t="shared" si="170"/>
        <v>North</v>
      </c>
      <c r="S1814" t="str">
        <f t="shared" si="171"/>
        <v>vehicle damage</v>
      </c>
      <c r="T1814" t="str">
        <f t="shared" si="172"/>
        <v>SLA Breach</v>
      </c>
      <c r="U1814">
        <f t="shared" si="173"/>
        <v>4</v>
      </c>
    </row>
    <row r="1815" spans="1:21" x14ac:dyDescent="0.3">
      <c r="A1815" t="s">
        <v>4394</v>
      </c>
      <c r="B1815" t="s">
        <v>4395</v>
      </c>
      <c r="C1815" t="s">
        <v>4396</v>
      </c>
      <c r="D1815" t="s">
        <v>34</v>
      </c>
      <c r="E1815" t="s">
        <v>74</v>
      </c>
      <c r="F1815">
        <v>240965.46</v>
      </c>
      <c r="G1815" s="1">
        <v>45950</v>
      </c>
      <c r="H1815" s="1">
        <v>45973</v>
      </c>
      <c r="I1815" t="s">
        <v>19</v>
      </c>
      <c r="J1815">
        <v>23</v>
      </c>
      <c r="K1815">
        <v>20</v>
      </c>
      <c r="L1815" t="s">
        <v>353</v>
      </c>
      <c r="M1815" t="s">
        <v>29</v>
      </c>
      <c r="N1815" t="s">
        <v>22</v>
      </c>
      <c r="O1815">
        <f t="shared" si="168"/>
        <v>1</v>
      </c>
      <c r="P1815" t="str">
        <f t="shared" si="169"/>
        <v>Valid</v>
      </c>
      <c r="Q1815" t="str">
        <f>_xlfn.XLOOKUP(B1815,Customers!$A:$A,Customers!$C:$C,"Not Found")</f>
        <v>South</v>
      </c>
      <c r="R1815" t="str">
        <f t="shared" si="170"/>
        <v>East</v>
      </c>
      <c r="S1815" t="str">
        <f t="shared" si="171"/>
        <v>Death Benefit</v>
      </c>
      <c r="T1815" t="str">
        <f t="shared" si="172"/>
        <v>SLA Breach</v>
      </c>
      <c r="U1815">
        <f t="shared" si="173"/>
        <v>3</v>
      </c>
    </row>
    <row r="1816" spans="1:21" x14ac:dyDescent="0.3">
      <c r="A1816" t="s">
        <v>4397</v>
      </c>
      <c r="B1816" t="s">
        <v>3490</v>
      </c>
      <c r="C1816" t="s">
        <v>4398</v>
      </c>
      <c r="D1816" t="s">
        <v>92</v>
      </c>
      <c r="E1816" t="s">
        <v>27</v>
      </c>
      <c r="F1816">
        <v>18135.560000000001</v>
      </c>
      <c r="G1816" s="1">
        <v>45772</v>
      </c>
      <c r="H1816" s="1">
        <v>45778</v>
      </c>
      <c r="I1816" t="s">
        <v>47</v>
      </c>
      <c r="J1816">
        <v>6</v>
      </c>
      <c r="K1816">
        <v>7</v>
      </c>
      <c r="L1816" t="s">
        <v>20</v>
      </c>
      <c r="M1816" t="s">
        <v>94</v>
      </c>
      <c r="N1816" t="s">
        <v>30</v>
      </c>
      <c r="O1816">
        <f t="shared" si="168"/>
        <v>1</v>
      </c>
      <c r="P1816" t="str">
        <f t="shared" si="169"/>
        <v>Valid</v>
      </c>
      <c r="Q1816" t="str">
        <f>_xlfn.XLOOKUP(B1816,Customers!$A:$A,Customers!$C:$C,"Not Found")</f>
        <v>North</v>
      </c>
      <c r="R1816" t="str">
        <f t="shared" si="170"/>
        <v>West</v>
      </c>
      <c r="S1816" t="str">
        <f t="shared" si="171"/>
        <v>Baggage Loss</v>
      </c>
      <c r="T1816" t="str">
        <f t="shared" si="172"/>
        <v>Within SLA</v>
      </c>
      <c r="U1816">
        <f t="shared" si="173"/>
        <v>0</v>
      </c>
    </row>
    <row r="1817" spans="1:21" x14ac:dyDescent="0.3">
      <c r="A1817" t="s">
        <v>4399</v>
      </c>
      <c r="B1817" t="s">
        <v>2279</v>
      </c>
      <c r="C1817" t="s">
        <v>4400</v>
      </c>
      <c r="D1817" t="s">
        <v>26</v>
      </c>
      <c r="E1817" t="s">
        <v>74</v>
      </c>
      <c r="F1817">
        <v>808665.8</v>
      </c>
      <c r="G1817" s="1">
        <v>45975</v>
      </c>
      <c r="H1817" s="1">
        <v>46000</v>
      </c>
      <c r="I1817" t="s">
        <v>19</v>
      </c>
      <c r="J1817">
        <v>25</v>
      </c>
      <c r="K1817">
        <v>20</v>
      </c>
      <c r="L1817" t="s">
        <v>345</v>
      </c>
      <c r="M1817" t="s">
        <v>29</v>
      </c>
      <c r="N1817" t="s">
        <v>30</v>
      </c>
      <c r="O1817">
        <f t="shared" si="168"/>
        <v>1</v>
      </c>
      <c r="P1817" t="str">
        <f t="shared" si="169"/>
        <v>Valid</v>
      </c>
      <c r="Q1817" t="str">
        <f>_xlfn.XLOOKUP(B1817,Customers!$A:$A,Customers!$C:$C,"Not Found")</f>
        <v>North</v>
      </c>
      <c r="R1817" t="str">
        <f t="shared" si="170"/>
        <v>East</v>
      </c>
      <c r="S1817" t="str">
        <f t="shared" si="171"/>
        <v>Disability</v>
      </c>
      <c r="T1817" t="str">
        <f t="shared" si="172"/>
        <v>SLA Breach</v>
      </c>
      <c r="U1817">
        <f t="shared" si="173"/>
        <v>5</v>
      </c>
    </row>
    <row r="1818" spans="1:21" x14ac:dyDescent="0.3">
      <c r="A1818" t="s">
        <v>4401</v>
      </c>
      <c r="B1818" t="s">
        <v>1876</v>
      </c>
      <c r="C1818" t="s">
        <v>4402</v>
      </c>
      <c r="D1818" t="s">
        <v>116</v>
      </c>
      <c r="E1818" t="s">
        <v>27</v>
      </c>
      <c r="F1818">
        <v>93554.36</v>
      </c>
      <c r="G1818" s="1">
        <v>45969</v>
      </c>
      <c r="H1818" s="1">
        <v>45978</v>
      </c>
      <c r="I1818" t="s">
        <v>19</v>
      </c>
      <c r="J1818">
        <v>9</v>
      </c>
      <c r="K1818">
        <v>7</v>
      </c>
      <c r="L1818" t="s">
        <v>60</v>
      </c>
      <c r="M1818" t="s">
        <v>94</v>
      </c>
      <c r="N1818" t="s">
        <v>30</v>
      </c>
      <c r="O1818">
        <f t="shared" si="168"/>
        <v>1</v>
      </c>
      <c r="P1818" t="str">
        <f t="shared" si="169"/>
        <v>Valid</v>
      </c>
      <c r="Q1818" t="str">
        <f>_xlfn.XLOOKUP(B1818,Customers!$A:$A,Customers!$C:$C,"Not Found")</f>
        <v>North</v>
      </c>
      <c r="R1818" t="str">
        <f t="shared" si="170"/>
        <v>West</v>
      </c>
      <c r="S1818" t="str">
        <f t="shared" si="171"/>
        <v>Medical Emergency</v>
      </c>
      <c r="T1818" t="str">
        <f t="shared" si="172"/>
        <v>SLA Breach</v>
      </c>
      <c r="U1818">
        <f t="shared" si="173"/>
        <v>2</v>
      </c>
    </row>
    <row r="1819" spans="1:21" x14ac:dyDescent="0.3">
      <c r="A1819" t="s">
        <v>4403</v>
      </c>
      <c r="B1819" t="s">
        <v>4325</v>
      </c>
      <c r="C1819" t="s">
        <v>4404</v>
      </c>
      <c r="D1819" t="s">
        <v>69</v>
      </c>
      <c r="E1819" t="s">
        <v>27</v>
      </c>
      <c r="F1819">
        <v>144825.42000000001</v>
      </c>
      <c r="G1819" s="1">
        <v>45878</v>
      </c>
      <c r="H1819" s="1">
        <v>45888</v>
      </c>
      <c r="I1819" t="s">
        <v>19</v>
      </c>
      <c r="J1819">
        <v>10</v>
      </c>
      <c r="K1819">
        <v>12</v>
      </c>
      <c r="L1819" t="s">
        <v>252</v>
      </c>
      <c r="M1819" t="s">
        <v>49</v>
      </c>
      <c r="N1819" t="s">
        <v>22</v>
      </c>
      <c r="O1819">
        <f t="shared" si="168"/>
        <v>1</v>
      </c>
      <c r="P1819" t="str">
        <f t="shared" si="169"/>
        <v>Valid</v>
      </c>
      <c r="Q1819" t="str">
        <f>_xlfn.XLOOKUP(B1819,Customers!$A:$A,Customers!$C:$C,"Not Found")</f>
        <v>North</v>
      </c>
      <c r="R1819" t="str">
        <f t="shared" si="170"/>
        <v>West</v>
      </c>
      <c r="S1819" t="str">
        <f t="shared" si="171"/>
        <v>Property Damage</v>
      </c>
      <c r="T1819" t="str">
        <f t="shared" si="172"/>
        <v>Within SLA</v>
      </c>
      <c r="U1819">
        <f t="shared" si="173"/>
        <v>0</v>
      </c>
    </row>
    <row r="1820" spans="1:21" x14ac:dyDescent="0.3">
      <c r="A1820" t="s">
        <v>4405</v>
      </c>
      <c r="B1820" t="s">
        <v>1497</v>
      </c>
      <c r="C1820" t="s">
        <v>1498</v>
      </c>
      <c r="D1820" t="s">
        <v>92</v>
      </c>
      <c r="E1820" t="s">
        <v>39</v>
      </c>
      <c r="F1820">
        <v>20593.21</v>
      </c>
      <c r="G1820" s="1">
        <v>45797</v>
      </c>
      <c r="H1820" s="1">
        <v>45810</v>
      </c>
      <c r="I1820" t="s">
        <v>19</v>
      </c>
      <c r="J1820">
        <v>13</v>
      </c>
      <c r="K1820">
        <v>7</v>
      </c>
      <c r="L1820" t="s">
        <v>388</v>
      </c>
      <c r="M1820" t="s">
        <v>94</v>
      </c>
      <c r="N1820" t="s">
        <v>30</v>
      </c>
      <c r="O1820">
        <f t="shared" si="168"/>
        <v>1</v>
      </c>
      <c r="P1820" t="str">
        <f t="shared" si="169"/>
        <v>Valid</v>
      </c>
      <c r="Q1820" t="str">
        <f>_xlfn.XLOOKUP(B1820,Customers!$A:$A,Customers!$C:$C,"Not Found")</f>
        <v>North</v>
      </c>
      <c r="R1820" t="str">
        <f t="shared" si="170"/>
        <v>North</v>
      </c>
      <c r="S1820" t="str">
        <f t="shared" si="171"/>
        <v>Baggage Loss</v>
      </c>
      <c r="T1820" t="str">
        <f t="shared" si="172"/>
        <v>SLA Breach</v>
      </c>
      <c r="U1820">
        <f t="shared" si="173"/>
        <v>6</v>
      </c>
    </row>
    <row r="1821" spans="1:21" x14ac:dyDescent="0.3">
      <c r="A1821" t="s">
        <v>4406</v>
      </c>
      <c r="B1821" t="s">
        <v>3243</v>
      </c>
      <c r="C1821" t="s">
        <v>3244</v>
      </c>
      <c r="D1821" t="s">
        <v>59</v>
      </c>
      <c r="E1821" t="s">
        <v>39</v>
      </c>
      <c r="F1821">
        <v>260189.86</v>
      </c>
      <c r="G1821" s="1">
        <v>45982</v>
      </c>
      <c r="I1821" t="s">
        <v>40</v>
      </c>
      <c r="J1821">
        <v>13</v>
      </c>
      <c r="K1821">
        <v>15</v>
      </c>
      <c r="L1821" t="s">
        <v>183</v>
      </c>
      <c r="M1821" t="s">
        <v>55</v>
      </c>
      <c r="N1821" t="s">
        <v>30</v>
      </c>
      <c r="O1821">
        <f t="shared" si="168"/>
        <v>1</v>
      </c>
      <c r="P1821" t="str">
        <f t="shared" si="169"/>
        <v>Valid</v>
      </c>
      <c r="Q1821" t="str">
        <f>_xlfn.XLOOKUP(B1821,Customers!$A:$A,Customers!$C:$C,"Not Found")</f>
        <v>East</v>
      </c>
      <c r="R1821" t="str">
        <f t="shared" si="170"/>
        <v>North</v>
      </c>
      <c r="S1821" t="str">
        <f t="shared" si="171"/>
        <v>Critical Illness</v>
      </c>
      <c r="T1821" t="str">
        <f t="shared" si="172"/>
        <v>Within SLA</v>
      </c>
      <c r="U1821">
        <f t="shared" si="173"/>
        <v>0</v>
      </c>
    </row>
    <row r="1822" spans="1:21" x14ac:dyDescent="0.3">
      <c r="A1822" t="s">
        <v>4407</v>
      </c>
      <c r="B1822" t="s">
        <v>2930</v>
      </c>
      <c r="C1822" t="s">
        <v>4408</v>
      </c>
      <c r="D1822" t="s">
        <v>59</v>
      </c>
      <c r="E1822" t="s">
        <v>27</v>
      </c>
      <c r="F1822">
        <v>53984.98</v>
      </c>
      <c r="G1822" s="1">
        <v>45849</v>
      </c>
      <c r="I1822" t="s">
        <v>40</v>
      </c>
      <c r="J1822">
        <v>16</v>
      </c>
      <c r="K1822">
        <v>15</v>
      </c>
      <c r="L1822" t="s">
        <v>770</v>
      </c>
      <c r="M1822" t="s">
        <v>55</v>
      </c>
      <c r="N1822" t="s">
        <v>42</v>
      </c>
      <c r="O1822">
        <f t="shared" si="168"/>
        <v>1</v>
      </c>
      <c r="P1822" t="str">
        <f t="shared" si="169"/>
        <v>Valid</v>
      </c>
      <c r="Q1822" t="str">
        <f>_xlfn.XLOOKUP(B1822,Customers!$A:$A,Customers!$C:$C,"Not Found")</f>
        <v>South</v>
      </c>
      <c r="R1822" t="str">
        <f t="shared" si="170"/>
        <v>West</v>
      </c>
      <c r="S1822" t="str">
        <f t="shared" si="171"/>
        <v>Critical Illness</v>
      </c>
      <c r="T1822" t="str">
        <f t="shared" si="172"/>
        <v>SLA Breach</v>
      </c>
      <c r="U1822">
        <f t="shared" si="173"/>
        <v>1</v>
      </c>
    </row>
    <row r="1823" spans="1:21" x14ac:dyDescent="0.3">
      <c r="A1823" t="s">
        <v>4409</v>
      </c>
      <c r="B1823" t="s">
        <v>2260</v>
      </c>
      <c r="C1823" t="s">
        <v>2261</v>
      </c>
      <c r="D1823" t="s">
        <v>17</v>
      </c>
      <c r="E1823" t="s">
        <v>18</v>
      </c>
      <c r="F1823">
        <v>26436.45</v>
      </c>
      <c r="G1823" s="1">
        <v>45721</v>
      </c>
      <c r="H1823" s="1">
        <v>45728</v>
      </c>
      <c r="I1823" t="s">
        <v>19</v>
      </c>
      <c r="J1823">
        <v>7</v>
      </c>
      <c r="K1823">
        <v>10</v>
      </c>
      <c r="L1823" t="s">
        <v>204</v>
      </c>
      <c r="M1823" t="s">
        <v>21</v>
      </c>
      <c r="N1823" t="s">
        <v>30</v>
      </c>
      <c r="O1823">
        <f t="shared" si="168"/>
        <v>1</v>
      </c>
      <c r="P1823" t="str">
        <f t="shared" si="169"/>
        <v>Valid</v>
      </c>
      <c r="Q1823" t="str">
        <f>_xlfn.XLOOKUP(B1823,Customers!$A:$A,Customers!$C:$C,"Not Found")</f>
        <v>South</v>
      </c>
      <c r="R1823" t="str">
        <f t="shared" si="170"/>
        <v>South</v>
      </c>
      <c r="S1823" t="str">
        <f t="shared" si="171"/>
        <v>Accident</v>
      </c>
      <c r="T1823" t="str">
        <f t="shared" si="172"/>
        <v>Within SLA</v>
      </c>
      <c r="U1823">
        <f t="shared" si="173"/>
        <v>0</v>
      </c>
    </row>
    <row r="1824" spans="1:21" x14ac:dyDescent="0.3">
      <c r="A1824" t="s">
        <v>4410</v>
      </c>
      <c r="B1824" t="s">
        <v>1890</v>
      </c>
      <c r="C1824" t="s">
        <v>4411</v>
      </c>
      <c r="D1824" t="s">
        <v>53</v>
      </c>
      <c r="E1824" t="s">
        <v>173</v>
      </c>
      <c r="F1824">
        <v>23359.97</v>
      </c>
      <c r="G1824" s="1">
        <v>45681</v>
      </c>
      <c r="H1824" s="1">
        <v>45691</v>
      </c>
      <c r="I1824" t="s">
        <v>19</v>
      </c>
      <c r="J1824">
        <v>10</v>
      </c>
      <c r="K1824">
        <v>15</v>
      </c>
      <c r="L1824" t="s">
        <v>75</v>
      </c>
      <c r="M1824" t="s">
        <v>55</v>
      </c>
      <c r="N1824" t="s">
        <v>30</v>
      </c>
      <c r="O1824">
        <f t="shared" si="168"/>
        <v>1</v>
      </c>
      <c r="P1824" t="str">
        <f t="shared" si="169"/>
        <v>Valid</v>
      </c>
      <c r="Q1824" t="str">
        <f>_xlfn.XLOOKUP(B1824,Customers!$A:$A,Customers!$C:$C,"Not Found")</f>
        <v>South</v>
      </c>
      <c r="R1824" t="str">
        <f t="shared" si="170"/>
        <v>Central</v>
      </c>
      <c r="S1824" t="str">
        <f t="shared" si="171"/>
        <v>Hospitalization</v>
      </c>
      <c r="T1824" t="str">
        <f t="shared" si="172"/>
        <v>Within SLA</v>
      </c>
      <c r="U1824">
        <f t="shared" si="173"/>
        <v>0</v>
      </c>
    </row>
    <row r="1825" spans="1:21" x14ac:dyDescent="0.3">
      <c r="A1825" t="s">
        <v>4412</v>
      </c>
      <c r="B1825" t="s">
        <v>4413</v>
      </c>
      <c r="C1825" t="s">
        <v>4414</v>
      </c>
      <c r="D1825" t="s">
        <v>46</v>
      </c>
      <c r="E1825" t="s">
        <v>173</v>
      </c>
      <c r="F1825">
        <v>69471.17</v>
      </c>
      <c r="G1825" s="1">
        <v>45835</v>
      </c>
      <c r="I1825" t="s">
        <v>40</v>
      </c>
      <c r="J1825">
        <v>20</v>
      </c>
      <c r="K1825">
        <v>10</v>
      </c>
      <c r="L1825" t="s">
        <v>580</v>
      </c>
      <c r="M1825" t="s">
        <v>21</v>
      </c>
      <c r="N1825" t="s">
        <v>42</v>
      </c>
      <c r="O1825">
        <f t="shared" si="168"/>
        <v>1</v>
      </c>
      <c r="P1825" t="str">
        <f t="shared" si="169"/>
        <v>Valid</v>
      </c>
      <c r="Q1825" t="str">
        <f>_xlfn.XLOOKUP(B1825,Customers!$A:$A,Customers!$C:$C,"Not Found")</f>
        <v>North</v>
      </c>
      <c r="R1825" t="str">
        <f t="shared" si="170"/>
        <v>Central</v>
      </c>
      <c r="S1825" t="str">
        <f t="shared" si="171"/>
        <v>Theft</v>
      </c>
      <c r="T1825" t="str">
        <f t="shared" si="172"/>
        <v>SLA Breach</v>
      </c>
      <c r="U1825">
        <f t="shared" si="173"/>
        <v>10</v>
      </c>
    </row>
    <row r="1826" spans="1:21" x14ac:dyDescent="0.3">
      <c r="A1826" t="s">
        <v>4415</v>
      </c>
      <c r="B1826" t="s">
        <v>3707</v>
      </c>
      <c r="C1826" t="s">
        <v>4416</v>
      </c>
      <c r="D1826" t="s">
        <v>102</v>
      </c>
      <c r="E1826" t="s">
        <v>74</v>
      </c>
      <c r="F1826">
        <v>98400.14</v>
      </c>
      <c r="G1826" s="1">
        <v>45740</v>
      </c>
      <c r="H1826" s="1">
        <v>45769</v>
      </c>
      <c r="I1826" t="s">
        <v>19</v>
      </c>
      <c r="J1826">
        <v>29</v>
      </c>
      <c r="K1826">
        <v>20</v>
      </c>
      <c r="L1826" t="s">
        <v>404</v>
      </c>
      <c r="M1826" t="s">
        <v>29</v>
      </c>
      <c r="N1826" t="s">
        <v>42</v>
      </c>
      <c r="O1826">
        <f t="shared" si="168"/>
        <v>1</v>
      </c>
      <c r="P1826" t="str">
        <f t="shared" si="169"/>
        <v>Valid</v>
      </c>
      <c r="Q1826" t="str">
        <f>_xlfn.XLOOKUP(B1826,Customers!$A:$A,Customers!$C:$C,"Not Found")</f>
        <v>West</v>
      </c>
      <c r="R1826" t="str">
        <f t="shared" si="170"/>
        <v>East</v>
      </c>
      <c r="S1826" t="str">
        <f t="shared" si="171"/>
        <v>Maturity</v>
      </c>
      <c r="T1826" t="str">
        <f t="shared" si="172"/>
        <v>SLA Breach</v>
      </c>
      <c r="U1826">
        <f t="shared" si="173"/>
        <v>9</v>
      </c>
    </row>
    <row r="1827" spans="1:21" x14ac:dyDescent="0.3">
      <c r="A1827" t="s">
        <v>4417</v>
      </c>
      <c r="B1827" t="s">
        <v>1279</v>
      </c>
      <c r="C1827" t="s">
        <v>1280</v>
      </c>
      <c r="D1827" t="s">
        <v>182</v>
      </c>
      <c r="E1827" t="s">
        <v>74</v>
      </c>
      <c r="F1827">
        <v>75449.56</v>
      </c>
      <c r="G1827" s="1">
        <v>45906</v>
      </c>
      <c r="H1827" s="1">
        <v>45917</v>
      </c>
      <c r="I1827" t="s">
        <v>19</v>
      </c>
      <c r="J1827">
        <v>11</v>
      </c>
      <c r="K1827">
        <v>7</v>
      </c>
      <c r="L1827" t="s">
        <v>244</v>
      </c>
      <c r="M1827" t="s">
        <v>94</v>
      </c>
      <c r="N1827" t="s">
        <v>30</v>
      </c>
      <c r="O1827">
        <f t="shared" si="168"/>
        <v>1</v>
      </c>
      <c r="P1827" t="str">
        <f t="shared" si="169"/>
        <v>Valid</v>
      </c>
      <c r="Q1827" t="str">
        <f>_xlfn.XLOOKUP(B1827,Customers!$A:$A,Customers!$C:$C,"Not Found")</f>
        <v>Central</v>
      </c>
      <c r="R1827" t="str">
        <f t="shared" si="170"/>
        <v>East</v>
      </c>
      <c r="S1827" t="str">
        <f t="shared" si="171"/>
        <v>Trip Cancellation</v>
      </c>
      <c r="T1827" t="str">
        <f t="shared" si="172"/>
        <v>SLA Breach</v>
      </c>
      <c r="U1827">
        <f t="shared" si="173"/>
        <v>4</v>
      </c>
    </row>
    <row r="1828" spans="1:21" x14ac:dyDescent="0.3">
      <c r="A1828" t="s">
        <v>4418</v>
      </c>
      <c r="B1828" t="s">
        <v>3472</v>
      </c>
      <c r="C1828" t="s">
        <v>3473</v>
      </c>
      <c r="D1828" t="s">
        <v>53</v>
      </c>
      <c r="E1828" t="s">
        <v>27</v>
      </c>
      <c r="F1828">
        <v>58285.94</v>
      </c>
      <c r="G1828" s="1">
        <v>45841</v>
      </c>
      <c r="H1828" s="1">
        <v>45853</v>
      </c>
      <c r="I1828" t="s">
        <v>19</v>
      </c>
      <c r="J1828">
        <v>12</v>
      </c>
      <c r="K1828">
        <v>15</v>
      </c>
      <c r="L1828" t="s">
        <v>252</v>
      </c>
      <c r="M1828" t="s">
        <v>55</v>
      </c>
      <c r="N1828" t="s">
        <v>30</v>
      </c>
      <c r="O1828">
        <f t="shared" si="168"/>
        <v>1</v>
      </c>
      <c r="P1828" t="str">
        <f t="shared" si="169"/>
        <v>Valid</v>
      </c>
      <c r="Q1828" t="str">
        <f>_xlfn.XLOOKUP(B1828,Customers!$A:$A,Customers!$C:$C,"Not Found")</f>
        <v>North</v>
      </c>
      <c r="R1828" t="str">
        <f t="shared" si="170"/>
        <v>West</v>
      </c>
      <c r="S1828" t="str">
        <f t="shared" si="171"/>
        <v>Hospitalization</v>
      </c>
      <c r="T1828" t="str">
        <f t="shared" si="172"/>
        <v>Within SLA</v>
      </c>
      <c r="U1828">
        <f t="shared" si="173"/>
        <v>0</v>
      </c>
    </row>
    <row r="1829" spans="1:21" x14ac:dyDescent="0.3">
      <c r="A1829" t="s">
        <v>4419</v>
      </c>
      <c r="B1829" t="s">
        <v>4420</v>
      </c>
      <c r="C1829" t="s">
        <v>4421</v>
      </c>
      <c r="D1829" t="s">
        <v>111</v>
      </c>
      <c r="E1829" t="s">
        <v>173</v>
      </c>
      <c r="F1829">
        <v>47671.24</v>
      </c>
      <c r="G1829" s="1">
        <v>45819</v>
      </c>
      <c r="H1829" s="1">
        <v>45842</v>
      </c>
      <c r="I1829" t="s">
        <v>19</v>
      </c>
      <c r="J1829">
        <v>23</v>
      </c>
      <c r="K1829">
        <v>12</v>
      </c>
      <c r="L1829" t="s">
        <v>223</v>
      </c>
      <c r="M1829" t="s">
        <v>49</v>
      </c>
      <c r="N1829" t="s">
        <v>42</v>
      </c>
      <c r="O1829">
        <f t="shared" si="168"/>
        <v>1</v>
      </c>
      <c r="P1829" t="str">
        <f t="shared" si="169"/>
        <v>Valid</v>
      </c>
      <c r="Q1829" t="str">
        <f>_xlfn.XLOOKUP(B1829,Customers!$A:$A,Customers!$C:$C,"Not Found")</f>
        <v>North</v>
      </c>
      <c r="R1829" t="str">
        <f t="shared" si="170"/>
        <v>Central</v>
      </c>
      <c r="S1829" t="str">
        <f t="shared" si="171"/>
        <v>Fire</v>
      </c>
      <c r="T1829" t="str">
        <f t="shared" si="172"/>
        <v>SLA Breach</v>
      </c>
      <c r="U1829">
        <f t="shared" si="173"/>
        <v>11</v>
      </c>
    </row>
    <row r="1830" spans="1:21" x14ac:dyDescent="0.3">
      <c r="A1830" t="s">
        <v>4422</v>
      </c>
      <c r="B1830" t="s">
        <v>4423</v>
      </c>
      <c r="C1830" t="s">
        <v>4424</v>
      </c>
      <c r="D1830" t="s">
        <v>59</v>
      </c>
      <c r="E1830" t="s">
        <v>74</v>
      </c>
      <c r="F1830">
        <v>175533.04</v>
      </c>
      <c r="G1830" s="1">
        <v>45752</v>
      </c>
      <c r="I1830" t="s">
        <v>64</v>
      </c>
      <c r="J1830">
        <v>17</v>
      </c>
      <c r="K1830">
        <v>15</v>
      </c>
      <c r="L1830" t="s">
        <v>244</v>
      </c>
      <c r="M1830" t="s">
        <v>55</v>
      </c>
      <c r="N1830" t="s">
        <v>30</v>
      </c>
      <c r="O1830">
        <f t="shared" si="168"/>
        <v>1</v>
      </c>
      <c r="P1830" t="str">
        <f t="shared" si="169"/>
        <v>Valid</v>
      </c>
      <c r="Q1830" t="str">
        <f>_xlfn.XLOOKUP(B1830,Customers!$A:$A,Customers!$C:$C,"Not Found")</f>
        <v>East</v>
      </c>
      <c r="R1830" t="str">
        <f t="shared" si="170"/>
        <v>East</v>
      </c>
      <c r="S1830" t="str">
        <f t="shared" si="171"/>
        <v>Critical Illness</v>
      </c>
      <c r="T1830" t="str">
        <f t="shared" si="172"/>
        <v>SLA Breach</v>
      </c>
      <c r="U1830">
        <f t="shared" si="173"/>
        <v>2</v>
      </c>
    </row>
    <row r="1831" spans="1:21" x14ac:dyDescent="0.3">
      <c r="A1831" t="s">
        <v>4425</v>
      </c>
      <c r="B1831" t="s">
        <v>15</v>
      </c>
      <c r="C1831" t="s">
        <v>1953</v>
      </c>
      <c r="D1831" t="s">
        <v>53</v>
      </c>
      <c r="E1831" t="s">
        <v>173</v>
      </c>
      <c r="F1831">
        <v>150200.16</v>
      </c>
      <c r="G1831" s="1">
        <v>45729</v>
      </c>
      <c r="H1831" s="1">
        <v>45738</v>
      </c>
      <c r="I1831" t="s">
        <v>19</v>
      </c>
      <c r="J1831">
        <v>9</v>
      </c>
      <c r="K1831">
        <v>15</v>
      </c>
      <c r="L1831" t="s">
        <v>787</v>
      </c>
      <c r="M1831" t="s">
        <v>55</v>
      </c>
      <c r="N1831" t="s">
        <v>22</v>
      </c>
      <c r="O1831">
        <f t="shared" si="168"/>
        <v>1</v>
      </c>
      <c r="P1831" t="str">
        <f t="shared" si="169"/>
        <v>Valid</v>
      </c>
      <c r="Q1831" t="str">
        <f>_xlfn.XLOOKUP(B1831,Customers!$A:$A,Customers!$C:$C,"Not Found")</f>
        <v>West</v>
      </c>
      <c r="R1831" t="str">
        <f t="shared" si="170"/>
        <v>Central</v>
      </c>
      <c r="S1831" t="str">
        <f t="shared" si="171"/>
        <v>Hospitalization</v>
      </c>
      <c r="T1831" t="str">
        <f t="shared" si="172"/>
        <v>Within SLA</v>
      </c>
      <c r="U1831">
        <f t="shared" si="173"/>
        <v>0</v>
      </c>
    </row>
    <row r="1832" spans="1:21" x14ac:dyDescent="0.3">
      <c r="A1832" t="s">
        <v>4426</v>
      </c>
      <c r="B1832" t="s">
        <v>4427</v>
      </c>
      <c r="C1832" t="s">
        <v>4428</v>
      </c>
      <c r="D1832" t="s">
        <v>34</v>
      </c>
      <c r="E1832" t="s">
        <v>74</v>
      </c>
      <c r="F1832">
        <v>884481.88</v>
      </c>
      <c r="G1832" s="1">
        <v>45725</v>
      </c>
      <c r="H1832" s="1">
        <v>45735</v>
      </c>
      <c r="I1832" t="s">
        <v>19</v>
      </c>
      <c r="J1832">
        <v>10</v>
      </c>
      <c r="K1832">
        <v>20</v>
      </c>
      <c r="L1832" t="s">
        <v>331</v>
      </c>
      <c r="M1832" t="s">
        <v>29</v>
      </c>
      <c r="N1832" t="s">
        <v>30</v>
      </c>
      <c r="O1832">
        <f t="shared" si="168"/>
        <v>1</v>
      </c>
      <c r="P1832" t="str">
        <f t="shared" si="169"/>
        <v>Valid</v>
      </c>
      <c r="Q1832" t="str">
        <f>_xlfn.XLOOKUP(B1832,Customers!$A:$A,Customers!$C:$C,"Not Found")</f>
        <v>North</v>
      </c>
      <c r="R1832" t="str">
        <f t="shared" si="170"/>
        <v>East</v>
      </c>
      <c r="S1832" t="str">
        <f t="shared" si="171"/>
        <v>Death Benefit</v>
      </c>
      <c r="T1832" t="str">
        <f t="shared" si="172"/>
        <v>Within SLA</v>
      </c>
      <c r="U1832">
        <f t="shared" si="173"/>
        <v>0</v>
      </c>
    </row>
    <row r="1833" spans="1:21" x14ac:dyDescent="0.3">
      <c r="A1833" t="s">
        <v>4429</v>
      </c>
      <c r="B1833" t="s">
        <v>2234</v>
      </c>
      <c r="C1833" t="s">
        <v>2235</v>
      </c>
      <c r="D1833" t="s">
        <v>26</v>
      </c>
      <c r="E1833" t="s">
        <v>39</v>
      </c>
      <c r="F1833">
        <v>99394.43</v>
      </c>
      <c r="G1833" s="1">
        <v>45876</v>
      </c>
      <c r="H1833" s="1">
        <v>45891</v>
      </c>
      <c r="I1833" t="s">
        <v>19</v>
      </c>
      <c r="J1833">
        <v>15</v>
      </c>
      <c r="K1833">
        <v>20</v>
      </c>
      <c r="L1833" t="s">
        <v>548</v>
      </c>
      <c r="M1833" t="s">
        <v>29</v>
      </c>
      <c r="N1833" t="s">
        <v>30</v>
      </c>
      <c r="O1833">
        <f t="shared" si="168"/>
        <v>1</v>
      </c>
      <c r="P1833" t="str">
        <f t="shared" si="169"/>
        <v>Valid</v>
      </c>
      <c r="Q1833" t="str">
        <f>_xlfn.XLOOKUP(B1833,Customers!$A:$A,Customers!$C:$C,"Not Found")</f>
        <v>Central</v>
      </c>
      <c r="R1833" t="str">
        <f t="shared" si="170"/>
        <v>North</v>
      </c>
      <c r="S1833" t="str">
        <f t="shared" si="171"/>
        <v>Disability</v>
      </c>
      <c r="T1833" t="str">
        <f t="shared" si="172"/>
        <v>Within SLA</v>
      </c>
      <c r="U1833">
        <f t="shared" si="173"/>
        <v>0</v>
      </c>
    </row>
    <row r="1834" spans="1:21" x14ac:dyDescent="0.3">
      <c r="A1834" t="s">
        <v>4430</v>
      </c>
      <c r="B1834" t="s">
        <v>2070</v>
      </c>
      <c r="C1834" t="s">
        <v>3102</v>
      </c>
      <c r="D1834" t="s">
        <v>53</v>
      </c>
      <c r="E1834" t="s">
        <v>74</v>
      </c>
      <c r="F1834">
        <v>24558.83</v>
      </c>
      <c r="G1834" s="1">
        <v>45919</v>
      </c>
      <c r="H1834" s="1">
        <v>45941</v>
      </c>
      <c r="I1834" t="s">
        <v>19</v>
      </c>
      <c r="J1834">
        <v>22</v>
      </c>
      <c r="K1834">
        <v>15</v>
      </c>
      <c r="L1834" t="s">
        <v>373</v>
      </c>
      <c r="M1834" t="s">
        <v>55</v>
      </c>
      <c r="N1834" t="s">
        <v>42</v>
      </c>
      <c r="O1834">
        <f t="shared" si="168"/>
        <v>1</v>
      </c>
      <c r="P1834" t="str">
        <f t="shared" si="169"/>
        <v>Valid</v>
      </c>
      <c r="Q1834" t="str">
        <f>_xlfn.XLOOKUP(B1834,Customers!$A:$A,Customers!$C:$C,"Not Found")</f>
        <v>East</v>
      </c>
      <c r="R1834" t="str">
        <f t="shared" si="170"/>
        <v>East</v>
      </c>
      <c r="S1834" t="str">
        <f t="shared" si="171"/>
        <v>Hospitalization</v>
      </c>
      <c r="T1834" t="str">
        <f t="shared" si="172"/>
        <v>SLA Breach</v>
      </c>
      <c r="U1834">
        <f t="shared" si="173"/>
        <v>7</v>
      </c>
    </row>
    <row r="1835" spans="1:21" x14ac:dyDescent="0.3">
      <c r="A1835" t="s">
        <v>4431</v>
      </c>
      <c r="B1835" t="s">
        <v>168</v>
      </c>
      <c r="C1835" t="s">
        <v>169</v>
      </c>
      <c r="D1835" t="s">
        <v>17</v>
      </c>
      <c r="E1835" t="s">
        <v>27</v>
      </c>
      <c r="F1835">
        <v>179261.33</v>
      </c>
      <c r="G1835" s="1">
        <v>45982</v>
      </c>
      <c r="H1835" s="1">
        <v>45990</v>
      </c>
      <c r="I1835" t="s">
        <v>47</v>
      </c>
      <c r="J1835">
        <v>8</v>
      </c>
      <c r="K1835">
        <v>10</v>
      </c>
      <c r="L1835" t="s">
        <v>610</v>
      </c>
      <c r="M1835" t="s">
        <v>21</v>
      </c>
      <c r="N1835" t="s">
        <v>30</v>
      </c>
      <c r="O1835">
        <f t="shared" si="168"/>
        <v>1</v>
      </c>
      <c r="P1835" t="str">
        <f t="shared" si="169"/>
        <v>Valid</v>
      </c>
      <c r="Q1835" t="str">
        <f>_xlfn.XLOOKUP(B1835,Customers!$A:$A,Customers!$C:$C,"Not Found")</f>
        <v>North</v>
      </c>
      <c r="R1835" t="str">
        <f t="shared" si="170"/>
        <v>West</v>
      </c>
      <c r="S1835" t="str">
        <f t="shared" si="171"/>
        <v>Accident</v>
      </c>
      <c r="T1835" t="str">
        <f t="shared" si="172"/>
        <v>Within SLA</v>
      </c>
      <c r="U1835">
        <f t="shared" si="173"/>
        <v>0</v>
      </c>
    </row>
    <row r="1836" spans="1:21" x14ac:dyDescent="0.3">
      <c r="A1836" t="s">
        <v>4432</v>
      </c>
      <c r="B1836" t="s">
        <v>1325</v>
      </c>
      <c r="C1836" t="s">
        <v>1326</v>
      </c>
      <c r="D1836" t="s">
        <v>46</v>
      </c>
      <c r="E1836" t="s">
        <v>173</v>
      </c>
      <c r="F1836">
        <v>17750.810000000001</v>
      </c>
      <c r="G1836" s="1">
        <v>45884</v>
      </c>
      <c r="H1836" s="1">
        <v>45895</v>
      </c>
      <c r="I1836" t="s">
        <v>19</v>
      </c>
      <c r="J1836">
        <v>11</v>
      </c>
      <c r="K1836">
        <v>12</v>
      </c>
      <c r="L1836" t="s">
        <v>163</v>
      </c>
      <c r="M1836" t="s">
        <v>49</v>
      </c>
      <c r="N1836" t="s">
        <v>30</v>
      </c>
      <c r="O1836">
        <f t="shared" si="168"/>
        <v>1</v>
      </c>
      <c r="P1836" t="str">
        <f t="shared" si="169"/>
        <v>Valid</v>
      </c>
      <c r="Q1836" t="str">
        <f>_xlfn.XLOOKUP(B1836,Customers!$A:$A,Customers!$C:$C,"Not Found")</f>
        <v>North</v>
      </c>
      <c r="R1836" t="str">
        <f t="shared" si="170"/>
        <v>Central</v>
      </c>
      <c r="S1836" t="str">
        <f t="shared" si="171"/>
        <v>Theft</v>
      </c>
      <c r="T1836" t="str">
        <f t="shared" si="172"/>
        <v>Within SLA</v>
      </c>
      <c r="U1836">
        <f t="shared" si="173"/>
        <v>0</v>
      </c>
    </row>
    <row r="1837" spans="1:21" x14ac:dyDescent="0.3">
      <c r="A1837" t="s">
        <v>4433</v>
      </c>
      <c r="B1837" t="s">
        <v>1248</v>
      </c>
      <c r="C1837" t="s">
        <v>1249</v>
      </c>
      <c r="D1837" t="s">
        <v>53</v>
      </c>
      <c r="E1837" t="s">
        <v>39</v>
      </c>
      <c r="F1837">
        <v>38574.199999999997</v>
      </c>
      <c r="G1837" s="1">
        <v>45832</v>
      </c>
      <c r="H1837" s="1">
        <v>45842</v>
      </c>
      <c r="I1837" t="s">
        <v>19</v>
      </c>
      <c r="J1837">
        <v>10</v>
      </c>
      <c r="K1837">
        <v>15</v>
      </c>
      <c r="L1837" t="s">
        <v>107</v>
      </c>
      <c r="M1837" t="s">
        <v>55</v>
      </c>
      <c r="N1837" t="s">
        <v>30</v>
      </c>
      <c r="O1837">
        <f t="shared" si="168"/>
        <v>1</v>
      </c>
      <c r="P1837" t="str">
        <f t="shared" si="169"/>
        <v>Valid</v>
      </c>
      <c r="Q1837" t="str">
        <f>_xlfn.XLOOKUP(B1837,Customers!$A:$A,Customers!$C:$C,"Not Found")</f>
        <v>East</v>
      </c>
      <c r="R1837" t="str">
        <f t="shared" si="170"/>
        <v>North</v>
      </c>
      <c r="S1837" t="str">
        <f t="shared" si="171"/>
        <v>Hospitalization</v>
      </c>
      <c r="T1837" t="str">
        <f t="shared" si="172"/>
        <v>Within SLA</v>
      </c>
      <c r="U1837">
        <f t="shared" si="173"/>
        <v>0</v>
      </c>
    </row>
    <row r="1838" spans="1:21" x14ac:dyDescent="0.3">
      <c r="A1838" t="s">
        <v>4434</v>
      </c>
      <c r="B1838" t="s">
        <v>3809</v>
      </c>
      <c r="C1838" t="s">
        <v>3810</v>
      </c>
      <c r="D1838" t="s">
        <v>34</v>
      </c>
      <c r="E1838" t="s">
        <v>74</v>
      </c>
      <c r="F1838">
        <v>310984.8</v>
      </c>
      <c r="G1838" s="1">
        <v>45888</v>
      </c>
      <c r="H1838" s="1">
        <v>45904</v>
      </c>
      <c r="I1838" t="s">
        <v>19</v>
      </c>
      <c r="J1838">
        <v>16</v>
      </c>
      <c r="K1838">
        <v>20</v>
      </c>
      <c r="L1838" t="s">
        <v>787</v>
      </c>
      <c r="M1838" t="s">
        <v>29</v>
      </c>
      <c r="N1838" t="s">
        <v>22</v>
      </c>
      <c r="O1838">
        <f t="shared" si="168"/>
        <v>1</v>
      </c>
      <c r="P1838" t="str">
        <f t="shared" si="169"/>
        <v>Valid</v>
      </c>
      <c r="Q1838" t="str">
        <f>_xlfn.XLOOKUP(B1838,Customers!$A:$A,Customers!$C:$C,"Not Found")</f>
        <v>East</v>
      </c>
      <c r="R1838" t="str">
        <f t="shared" si="170"/>
        <v>East</v>
      </c>
      <c r="S1838" t="str">
        <f t="shared" si="171"/>
        <v>Death Benefit</v>
      </c>
      <c r="T1838" t="str">
        <f t="shared" si="172"/>
        <v>Within SLA</v>
      </c>
      <c r="U1838">
        <f t="shared" si="173"/>
        <v>0</v>
      </c>
    </row>
    <row r="1839" spans="1:21" x14ac:dyDescent="0.3">
      <c r="A1839" t="s">
        <v>4435</v>
      </c>
      <c r="B1839" t="s">
        <v>4436</v>
      </c>
      <c r="C1839" t="s">
        <v>4437</v>
      </c>
      <c r="D1839" t="s">
        <v>231</v>
      </c>
      <c r="E1839" t="s">
        <v>74</v>
      </c>
      <c r="F1839">
        <v>46355.63</v>
      </c>
      <c r="G1839" s="1">
        <v>45740</v>
      </c>
      <c r="H1839" s="1">
        <v>45749</v>
      </c>
      <c r="I1839" t="s">
        <v>19</v>
      </c>
      <c r="J1839">
        <v>9</v>
      </c>
      <c r="K1839">
        <v>12</v>
      </c>
      <c r="L1839" t="s">
        <v>366</v>
      </c>
      <c r="M1839" t="s">
        <v>49</v>
      </c>
      <c r="N1839" t="s">
        <v>30</v>
      </c>
      <c r="O1839">
        <f t="shared" si="168"/>
        <v>1</v>
      </c>
      <c r="P1839" t="str">
        <f t="shared" si="169"/>
        <v>Valid</v>
      </c>
      <c r="Q1839" t="str">
        <f>_xlfn.XLOOKUP(B1839,Customers!$A:$A,Customers!$C:$C,"Not Found")</f>
        <v>West</v>
      </c>
      <c r="R1839" t="str">
        <f t="shared" si="170"/>
        <v>East</v>
      </c>
      <c r="S1839" t="str">
        <f t="shared" si="171"/>
        <v>property damage</v>
      </c>
      <c r="T1839" t="str">
        <f t="shared" si="172"/>
        <v>Within SLA</v>
      </c>
      <c r="U1839">
        <f t="shared" si="173"/>
        <v>0</v>
      </c>
    </row>
    <row r="1840" spans="1:21" x14ac:dyDescent="0.3">
      <c r="A1840" t="s">
        <v>4438</v>
      </c>
      <c r="B1840" t="s">
        <v>2089</v>
      </c>
      <c r="C1840" t="s">
        <v>2090</v>
      </c>
      <c r="D1840" t="s">
        <v>216</v>
      </c>
      <c r="E1840" t="s">
        <v>173</v>
      </c>
      <c r="F1840">
        <v>97513.62</v>
      </c>
      <c r="G1840" s="1">
        <v>45950</v>
      </c>
      <c r="H1840" s="1">
        <v>45971</v>
      </c>
      <c r="I1840" t="s">
        <v>19</v>
      </c>
      <c r="J1840">
        <v>21</v>
      </c>
      <c r="K1840">
        <v>15</v>
      </c>
      <c r="L1840" t="s">
        <v>83</v>
      </c>
      <c r="M1840" t="s">
        <v>55</v>
      </c>
      <c r="N1840" t="s">
        <v>30</v>
      </c>
      <c r="O1840">
        <f t="shared" si="168"/>
        <v>1</v>
      </c>
      <c r="P1840" t="str">
        <f t="shared" si="169"/>
        <v>Valid</v>
      </c>
      <c r="Q1840" t="str">
        <f>_xlfn.XLOOKUP(B1840,Customers!$A:$A,Customers!$C:$C,"Not Found")</f>
        <v>Central</v>
      </c>
      <c r="R1840" t="str">
        <f t="shared" si="170"/>
        <v>Central</v>
      </c>
      <c r="S1840" t="str">
        <f t="shared" si="171"/>
        <v>Outpatient</v>
      </c>
      <c r="T1840" t="str">
        <f t="shared" si="172"/>
        <v>SLA Breach</v>
      </c>
      <c r="U1840">
        <f t="shared" si="173"/>
        <v>6</v>
      </c>
    </row>
    <row r="1841" spans="1:21" x14ac:dyDescent="0.3">
      <c r="A1841" t="s">
        <v>4439</v>
      </c>
      <c r="B1841" t="s">
        <v>4440</v>
      </c>
      <c r="C1841" t="s">
        <v>4441</v>
      </c>
      <c r="D1841" t="s">
        <v>26</v>
      </c>
      <c r="E1841" t="s">
        <v>27</v>
      </c>
      <c r="F1841">
        <v>142188.03</v>
      </c>
      <c r="G1841" s="1">
        <v>45671</v>
      </c>
      <c r="H1841" s="1">
        <v>45695</v>
      </c>
      <c r="I1841" t="s">
        <v>19</v>
      </c>
      <c r="J1841">
        <v>24</v>
      </c>
      <c r="K1841">
        <v>20</v>
      </c>
      <c r="L1841" t="s">
        <v>1047</v>
      </c>
      <c r="M1841" t="s">
        <v>29</v>
      </c>
      <c r="N1841" t="s">
        <v>30</v>
      </c>
      <c r="O1841">
        <f t="shared" si="168"/>
        <v>1</v>
      </c>
      <c r="P1841" t="str">
        <f t="shared" si="169"/>
        <v>Valid</v>
      </c>
      <c r="Q1841" t="str">
        <f>_xlfn.XLOOKUP(B1841,Customers!$A:$A,Customers!$C:$C,"Not Found")</f>
        <v>South</v>
      </c>
      <c r="R1841" t="str">
        <f t="shared" si="170"/>
        <v>West</v>
      </c>
      <c r="S1841" t="str">
        <f t="shared" si="171"/>
        <v>Disability</v>
      </c>
      <c r="T1841" t="str">
        <f t="shared" si="172"/>
        <v>SLA Breach</v>
      </c>
      <c r="U1841">
        <f t="shared" si="173"/>
        <v>4</v>
      </c>
    </row>
    <row r="1842" spans="1:21" x14ac:dyDescent="0.3">
      <c r="A1842" t="s">
        <v>4442</v>
      </c>
      <c r="B1842" t="s">
        <v>4443</v>
      </c>
      <c r="C1842" t="s">
        <v>4444</v>
      </c>
      <c r="D1842" t="s">
        <v>59</v>
      </c>
      <c r="E1842" t="s">
        <v>18</v>
      </c>
      <c r="F1842">
        <v>196606.34</v>
      </c>
      <c r="G1842" s="1">
        <v>45960</v>
      </c>
      <c r="H1842" s="1">
        <v>45966</v>
      </c>
      <c r="I1842" t="s">
        <v>19</v>
      </c>
      <c r="J1842">
        <v>6</v>
      </c>
      <c r="K1842">
        <v>15</v>
      </c>
      <c r="L1842" t="s">
        <v>121</v>
      </c>
      <c r="M1842" t="s">
        <v>55</v>
      </c>
      <c r="N1842" t="s">
        <v>30</v>
      </c>
      <c r="O1842">
        <f t="shared" si="168"/>
        <v>1</v>
      </c>
      <c r="P1842" t="str">
        <f t="shared" si="169"/>
        <v>Valid</v>
      </c>
      <c r="Q1842" t="str">
        <f>_xlfn.XLOOKUP(B1842,Customers!$A:$A,Customers!$C:$C,"Not Found")</f>
        <v>East</v>
      </c>
      <c r="R1842" t="str">
        <f t="shared" si="170"/>
        <v>South</v>
      </c>
      <c r="S1842" t="str">
        <f t="shared" si="171"/>
        <v>Critical Illness</v>
      </c>
      <c r="T1842" t="str">
        <f t="shared" si="172"/>
        <v>Within SLA</v>
      </c>
      <c r="U1842">
        <f t="shared" si="173"/>
        <v>0</v>
      </c>
    </row>
    <row r="1843" spans="1:21" x14ac:dyDescent="0.3">
      <c r="A1843" t="s">
        <v>4445</v>
      </c>
      <c r="B1843" t="s">
        <v>1162</v>
      </c>
      <c r="C1843" t="s">
        <v>1163</v>
      </c>
      <c r="D1843" t="s">
        <v>116</v>
      </c>
      <c r="E1843" t="s">
        <v>173</v>
      </c>
      <c r="F1843">
        <v>47835.72</v>
      </c>
      <c r="G1843" s="1">
        <v>45692</v>
      </c>
      <c r="H1843" s="1">
        <v>45700</v>
      </c>
      <c r="I1843" t="s">
        <v>19</v>
      </c>
      <c r="J1843">
        <v>8</v>
      </c>
      <c r="K1843">
        <v>7</v>
      </c>
      <c r="L1843" t="s">
        <v>223</v>
      </c>
      <c r="M1843" t="s">
        <v>94</v>
      </c>
      <c r="N1843" t="s">
        <v>30</v>
      </c>
      <c r="O1843">
        <f t="shared" si="168"/>
        <v>1</v>
      </c>
      <c r="P1843" t="str">
        <f t="shared" si="169"/>
        <v>Valid</v>
      </c>
      <c r="Q1843" t="str">
        <f>_xlfn.XLOOKUP(B1843,Customers!$A:$A,Customers!$C:$C,"Not Found")</f>
        <v>Central</v>
      </c>
      <c r="R1843" t="str">
        <f t="shared" si="170"/>
        <v>Central</v>
      </c>
      <c r="S1843" t="str">
        <f t="shared" si="171"/>
        <v>Medical Emergency</v>
      </c>
      <c r="T1843" t="str">
        <f t="shared" si="172"/>
        <v>SLA Breach</v>
      </c>
      <c r="U1843">
        <f t="shared" si="173"/>
        <v>1</v>
      </c>
    </row>
    <row r="1844" spans="1:21" x14ac:dyDescent="0.3">
      <c r="A1844" t="s">
        <v>4446</v>
      </c>
      <c r="B1844" t="s">
        <v>336</v>
      </c>
      <c r="C1844" t="s">
        <v>4447</v>
      </c>
      <c r="D1844" t="s">
        <v>154</v>
      </c>
      <c r="E1844" t="s">
        <v>27</v>
      </c>
      <c r="F1844">
        <v>77726.429999999993</v>
      </c>
      <c r="G1844" s="1">
        <v>45973</v>
      </c>
      <c r="H1844" s="1">
        <v>45998</v>
      </c>
      <c r="I1844" t="s">
        <v>19</v>
      </c>
      <c r="J1844">
        <v>25</v>
      </c>
      <c r="K1844">
        <v>10</v>
      </c>
      <c r="L1844" t="s">
        <v>787</v>
      </c>
      <c r="M1844" t="s">
        <v>21</v>
      </c>
      <c r="N1844" t="s">
        <v>88</v>
      </c>
      <c r="O1844">
        <f t="shared" si="168"/>
        <v>1</v>
      </c>
      <c r="P1844" t="str">
        <f t="shared" si="169"/>
        <v>Valid</v>
      </c>
      <c r="Q1844" t="str">
        <f>_xlfn.XLOOKUP(B1844,Customers!$A:$A,Customers!$C:$C,"Not Found")</f>
        <v>South</v>
      </c>
      <c r="R1844" t="str">
        <f t="shared" si="170"/>
        <v>West</v>
      </c>
      <c r="S1844" t="str">
        <f t="shared" si="171"/>
        <v>Vehicle Damage</v>
      </c>
      <c r="T1844" t="str">
        <f t="shared" si="172"/>
        <v>SLA Breach</v>
      </c>
      <c r="U1844">
        <f t="shared" si="173"/>
        <v>15</v>
      </c>
    </row>
    <row r="1845" spans="1:21" x14ac:dyDescent="0.3">
      <c r="A1845" t="s">
        <v>4448</v>
      </c>
      <c r="B1845" t="s">
        <v>3140</v>
      </c>
      <c r="C1845" t="s">
        <v>4449</v>
      </c>
      <c r="D1845" t="s">
        <v>216</v>
      </c>
      <c r="E1845" t="s">
        <v>173</v>
      </c>
      <c r="F1845">
        <v>67485.2</v>
      </c>
      <c r="G1845" s="1">
        <v>45917</v>
      </c>
      <c r="H1845" s="1">
        <v>45927</v>
      </c>
      <c r="I1845" t="s">
        <v>19</v>
      </c>
      <c r="J1845">
        <v>10</v>
      </c>
      <c r="K1845">
        <v>15</v>
      </c>
      <c r="L1845" t="s">
        <v>268</v>
      </c>
      <c r="M1845" t="s">
        <v>55</v>
      </c>
      <c r="N1845" t="s">
        <v>22</v>
      </c>
      <c r="O1845">
        <f t="shared" si="168"/>
        <v>1</v>
      </c>
      <c r="P1845" t="str">
        <f t="shared" si="169"/>
        <v>Valid</v>
      </c>
      <c r="Q1845" t="str">
        <f>_xlfn.XLOOKUP(B1845,Customers!$A:$A,Customers!$C:$C,"Not Found")</f>
        <v>Central</v>
      </c>
      <c r="R1845" t="str">
        <f t="shared" si="170"/>
        <v>Central</v>
      </c>
      <c r="S1845" t="str">
        <f t="shared" si="171"/>
        <v>Outpatient</v>
      </c>
      <c r="T1845" t="str">
        <f t="shared" si="172"/>
        <v>Within SLA</v>
      </c>
      <c r="U1845">
        <f t="shared" si="173"/>
        <v>0</v>
      </c>
    </row>
    <row r="1846" spans="1:21" x14ac:dyDescent="0.3">
      <c r="A1846" t="s">
        <v>4450</v>
      </c>
      <c r="B1846" t="s">
        <v>2484</v>
      </c>
      <c r="C1846" t="s">
        <v>4126</v>
      </c>
      <c r="D1846" t="s">
        <v>92</v>
      </c>
      <c r="E1846" t="s">
        <v>27</v>
      </c>
      <c r="F1846">
        <v>15324.24</v>
      </c>
      <c r="G1846" s="1">
        <v>45798</v>
      </c>
      <c r="H1846" s="1">
        <v>45803</v>
      </c>
      <c r="I1846" t="s">
        <v>19</v>
      </c>
      <c r="J1846">
        <v>5</v>
      </c>
      <c r="K1846">
        <v>7</v>
      </c>
      <c r="L1846" t="s">
        <v>411</v>
      </c>
      <c r="M1846" t="s">
        <v>94</v>
      </c>
      <c r="N1846" t="s">
        <v>22</v>
      </c>
      <c r="O1846">
        <f t="shared" si="168"/>
        <v>1</v>
      </c>
      <c r="P1846" t="str">
        <f t="shared" si="169"/>
        <v>Valid</v>
      </c>
      <c r="Q1846" t="str">
        <f>_xlfn.XLOOKUP(B1846,Customers!$A:$A,Customers!$C:$C,"Not Found")</f>
        <v>South</v>
      </c>
      <c r="R1846" t="str">
        <f t="shared" si="170"/>
        <v>West</v>
      </c>
      <c r="S1846" t="str">
        <f t="shared" si="171"/>
        <v>Baggage Loss</v>
      </c>
      <c r="T1846" t="str">
        <f t="shared" si="172"/>
        <v>Within SLA</v>
      </c>
      <c r="U1846">
        <f t="shared" si="173"/>
        <v>0</v>
      </c>
    </row>
    <row r="1847" spans="1:21" x14ac:dyDescent="0.3">
      <c r="A1847" t="s">
        <v>4451</v>
      </c>
      <c r="B1847" t="s">
        <v>4452</v>
      </c>
      <c r="C1847" t="s">
        <v>4453</v>
      </c>
      <c r="D1847" t="s">
        <v>116</v>
      </c>
      <c r="E1847" t="s">
        <v>39</v>
      </c>
      <c r="F1847">
        <v>27484.94</v>
      </c>
      <c r="G1847" s="1">
        <v>45820</v>
      </c>
      <c r="H1847" s="1">
        <v>45830</v>
      </c>
      <c r="I1847" t="s">
        <v>19</v>
      </c>
      <c r="J1847">
        <v>10</v>
      </c>
      <c r="K1847">
        <v>7</v>
      </c>
      <c r="L1847" t="s">
        <v>252</v>
      </c>
      <c r="M1847" t="s">
        <v>94</v>
      </c>
      <c r="N1847" t="s">
        <v>30</v>
      </c>
      <c r="O1847">
        <f t="shared" si="168"/>
        <v>1</v>
      </c>
      <c r="P1847" t="str">
        <f t="shared" si="169"/>
        <v>Valid</v>
      </c>
      <c r="Q1847" t="str">
        <f>_xlfn.XLOOKUP(B1847,Customers!$A:$A,Customers!$C:$C,"Not Found")</f>
        <v>West</v>
      </c>
      <c r="R1847" t="str">
        <f t="shared" si="170"/>
        <v>North</v>
      </c>
      <c r="S1847" t="str">
        <f t="shared" si="171"/>
        <v>Medical Emergency</v>
      </c>
      <c r="T1847" t="str">
        <f t="shared" si="172"/>
        <v>SLA Breach</v>
      </c>
      <c r="U1847">
        <f t="shared" si="173"/>
        <v>3</v>
      </c>
    </row>
    <row r="1848" spans="1:21" x14ac:dyDescent="0.3">
      <c r="A1848" t="s">
        <v>4454</v>
      </c>
      <c r="B1848" t="s">
        <v>4443</v>
      </c>
      <c r="C1848" t="s">
        <v>4444</v>
      </c>
      <c r="D1848" t="s">
        <v>53</v>
      </c>
      <c r="E1848" t="s">
        <v>173</v>
      </c>
      <c r="F1848">
        <v>38166.019999999997</v>
      </c>
      <c r="G1848" s="1">
        <v>45756</v>
      </c>
      <c r="H1848" s="1">
        <v>45772</v>
      </c>
      <c r="I1848" t="s">
        <v>19</v>
      </c>
      <c r="J1848">
        <v>16</v>
      </c>
      <c r="K1848">
        <v>15</v>
      </c>
      <c r="L1848" t="s">
        <v>128</v>
      </c>
      <c r="M1848" t="s">
        <v>55</v>
      </c>
      <c r="N1848" t="s">
        <v>30</v>
      </c>
      <c r="O1848">
        <f t="shared" si="168"/>
        <v>1</v>
      </c>
      <c r="P1848" t="str">
        <f t="shared" si="169"/>
        <v>Valid</v>
      </c>
      <c r="Q1848" t="str">
        <f>_xlfn.XLOOKUP(B1848,Customers!$A:$A,Customers!$C:$C,"Not Found")</f>
        <v>East</v>
      </c>
      <c r="R1848" t="str">
        <f t="shared" si="170"/>
        <v>Central</v>
      </c>
      <c r="S1848" t="str">
        <f t="shared" si="171"/>
        <v>Hospitalization</v>
      </c>
      <c r="T1848" t="str">
        <f t="shared" si="172"/>
        <v>SLA Breach</v>
      </c>
      <c r="U1848">
        <f t="shared" si="173"/>
        <v>1</v>
      </c>
    </row>
    <row r="1849" spans="1:21" x14ac:dyDescent="0.3">
      <c r="A1849" t="s">
        <v>4455</v>
      </c>
      <c r="B1849" t="s">
        <v>1239</v>
      </c>
      <c r="C1849" t="s">
        <v>1240</v>
      </c>
      <c r="D1849" t="s">
        <v>154</v>
      </c>
      <c r="E1849" t="s">
        <v>74</v>
      </c>
      <c r="F1849">
        <v>225972.28</v>
      </c>
      <c r="G1849" s="1">
        <v>45727</v>
      </c>
      <c r="H1849" s="1">
        <v>45740</v>
      </c>
      <c r="I1849" t="s">
        <v>19</v>
      </c>
      <c r="J1849">
        <v>13</v>
      </c>
      <c r="K1849">
        <v>10</v>
      </c>
      <c r="L1849" t="s">
        <v>704</v>
      </c>
      <c r="M1849" t="s">
        <v>21</v>
      </c>
      <c r="N1849" t="s">
        <v>30</v>
      </c>
      <c r="O1849">
        <f t="shared" si="168"/>
        <v>1</v>
      </c>
      <c r="P1849" t="str">
        <f t="shared" si="169"/>
        <v>Valid</v>
      </c>
      <c r="Q1849" t="str">
        <f>_xlfn.XLOOKUP(B1849,Customers!$A:$A,Customers!$C:$C,"Not Found")</f>
        <v>North</v>
      </c>
      <c r="R1849" t="str">
        <f t="shared" si="170"/>
        <v>East</v>
      </c>
      <c r="S1849" t="str">
        <f t="shared" si="171"/>
        <v>Vehicle Damage</v>
      </c>
      <c r="T1849" t="str">
        <f t="shared" si="172"/>
        <v>SLA Breach</v>
      </c>
      <c r="U1849">
        <f t="shared" si="173"/>
        <v>3</v>
      </c>
    </row>
    <row r="1850" spans="1:21" x14ac:dyDescent="0.3">
      <c r="A1850" t="s">
        <v>4456</v>
      </c>
      <c r="B1850" t="s">
        <v>2402</v>
      </c>
      <c r="C1850" t="s">
        <v>4457</v>
      </c>
      <c r="D1850" t="s">
        <v>154</v>
      </c>
      <c r="E1850" t="s">
        <v>173</v>
      </c>
      <c r="F1850">
        <v>79990.97</v>
      </c>
      <c r="G1850" s="1">
        <v>45762</v>
      </c>
      <c r="H1850" s="1">
        <v>45778</v>
      </c>
      <c r="I1850" t="s">
        <v>19</v>
      </c>
      <c r="J1850">
        <v>16</v>
      </c>
      <c r="K1850">
        <v>10</v>
      </c>
      <c r="L1850" t="s">
        <v>159</v>
      </c>
      <c r="M1850" t="s">
        <v>21</v>
      </c>
      <c r="N1850" t="s">
        <v>30</v>
      </c>
      <c r="O1850">
        <f t="shared" si="168"/>
        <v>1</v>
      </c>
      <c r="P1850" t="str">
        <f t="shared" si="169"/>
        <v>Valid</v>
      </c>
      <c r="Q1850" t="str">
        <f>_xlfn.XLOOKUP(B1850,Customers!$A:$A,Customers!$C:$C,"Not Found")</f>
        <v>West</v>
      </c>
      <c r="R1850" t="str">
        <f t="shared" si="170"/>
        <v>Central</v>
      </c>
      <c r="S1850" t="str">
        <f t="shared" si="171"/>
        <v>Vehicle Damage</v>
      </c>
      <c r="T1850" t="str">
        <f t="shared" si="172"/>
        <v>SLA Breach</v>
      </c>
      <c r="U1850">
        <f t="shared" si="173"/>
        <v>6</v>
      </c>
    </row>
    <row r="1851" spans="1:21" x14ac:dyDescent="0.3">
      <c r="A1851" t="s">
        <v>4458</v>
      </c>
      <c r="B1851" t="s">
        <v>3940</v>
      </c>
      <c r="C1851" t="s">
        <v>3941</v>
      </c>
      <c r="D1851" t="s">
        <v>69</v>
      </c>
      <c r="E1851" t="s">
        <v>39</v>
      </c>
      <c r="F1851">
        <v>62484.04</v>
      </c>
      <c r="G1851" s="1">
        <v>45945</v>
      </c>
      <c r="H1851" s="1">
        <v>45961</v>
      </c>
      <c r="I1851" t="s">
        <v>19</v>
      </c>
      <c r="J1851">
        <v>16</v>
      </c>
      <c r="K1851">
        <v>12</v>
      </c>
      <c r="L1851" t="s">
        <v>491</v>
      </c>
      <c r="M1851" t="s">
        <v>49</v>
      </c>
      <c r="N1851" t="s">
        <v>42</v>
      </c>
      <c r="O1851">
        <f t="shared" si="168"/>
        <v>1</v>
      </c>
      <c r="P1851" t="str">
        <f t="shared" si="169"/>
        <v>Valid</v>
      </c>
      <c r="Q1851" t="str">
        <f>_xlfn.XLOOKUP(B1851,Customers!$A:$A,Customers!$C:$C,"Not Found")</f>
        <v>North</v>
      </c>
      <c r="R1851" t="str">
        <f t="shared" si="170"/>
        <v>North</v>
      </c>
      <c r="S1851" t="str">
        <f t="shared" si="171"/>
        <v>Property Damage</v>
      </c>
      <c r="T1851" t="str">
        <f t="shared" si="172"/>
        <v>SLA Breach</v>
      </c>
      <c r="U1851">
        <f t="shared" si="173"/>
        <v>4</v>
      </c>
    </row>
    <row r="1852" spans="1:21" x14ac:dyDescent="0.3">
      <c r="A1852" t="s">
        <v>4459</v>
      </c>
      <c r="B1852" t="s">
        <v>157</v>
      </c>
      <c r="C1852" t="s">
        <v>158</v>
      </c>
      <c r="D1852" t="s">
        <v>53</v>
      </c>
      <c r="E1852" t="s">
        <v>27</v>
      </c>
      <c r="F1852">
        <v>235205.67</v>
      </c>
      <c r="G1852" s="1">
        <v>45742</v>
      </c>
      <c r="H1852" s="1">
        <v>45755</v>
      </c>
      <c r="I1852" t="s">
        <v>19</v>
      </c>
      <c r="J1852">
        <v>13</v>
      </c>
      <c r="K1852">
        <v>15</v>
      </c>
      <c r="L1852" t="s">
        <v>79</v>
      </c>
      <c r="M1852" t="s">
        <v>55</v>
      </c>
      <c r="N1852" t="s">
        <v>30</v>
      </c>
      <c r="O1852">
        <f t="shared" si="168"/>
        <v>1</v>
      </c>
      <c r="P1852" t="str">
        <f t="shared" si="169"/>
        <v>Valid</v>
      </c>
      <c r="Q1852" t="str">
        <f>_xlfn.XLOOKUP(B1852,Customers!$A:$A,Customers!$C:$C,"Not Found")</f>
        <v>East</v>
      </c>
      <c r="R1852" t="str">
        <f t="shared" si="170"/>
        <v>West</v>
      </c>
      <c r="S1852" t="str">
        <f t="shared" si="171"/>
        <v>Hospitalization</v>
      </c>
      <c r="T1852" t="str">
        <f t="shared" si="172"/>
        <v>Within SLA</v>
      </c>
      <c r="U1852">
        <f t="shared" si="173"/>
        <v>0</v>
      </c>
    </row>
    <row r="1853" spans="1:21" x14ac:dyDescent="0.3">
      <c r="A1853" t="s">
        <v>4460</v>
      </c>
      <c r="B1853" t="s">
        <v>32</v>
      </c>
      <c r="C1853" t="s">
        <v>4461</v>
      </c>
      <c r="D1853" t="s">
        <v>46</v>
      </c>
      <c r="E1853" t="s">
        <v>18</v>
      </c>
      <c r="F1853">
        <v>106748.35</v>
      </c>
      <c r="G1853" s="1">
        <v>45803</v>
      </c>
      <c r="H1853" s="1">
        <v>45814</v>
      </c>
      <c r="I1853" t="s">
        <v>19</v>
      </c>
      <c r="J1853">
        <v>11</v>
      </c>
      <c r="K1853">
        <v>12</v>
      </c>
      <c r="L1853" t="s">
        <v>404</v>
      </c>
      <c r="M1853" t="s">
        <v>49</v>
      </c>
      <c r="N1853" t="s">
        <v>30</v>
      </c>
      <c r="O1853">
        <f t="shared" si="168"/>
        <v>1</v>
      </c>
      <c r="P1853" t="str">
        <f t="shared" si="169"/>
        <v>Valid</v>
      </c>
      <c r="Q1853" t="str">
        <f>_xlfn.XLOOKUP(B1853,Customers!$A:$A,Customers!$C:$C,"Not Found")</f>
        <v>East</v>
      </c>
      <c r="R1853" t="str">
        <f t="shared" si="170"/>
        <v>South</v>
      </c>
      <c r="S1853" t="str">
        <f t="shared" si="171"/>
        <v>Theft</v>
      </c>
      <c r="T1853" t="str">
        <f t="shared" si="172"/>
        <v>Within SLA</v>
      </c>
      <c r="U1853">
        <f t="shared" si="173"/>
        <v>0</v>
      </c>
    </row>
    <row r="1854" spans="1:21" x14ac:dyDescent="0.3">
      <c r="A1854" t="s">
        <v>4462</v>
      </c>
      <c r="B1854" t="s">
        <v>4463</v>
      </c>
      <c r="C1854" t="s">
        <v>4464</v>
      </c>
      <c r="D1854" t="s">
        <v>182</v>
      </c>
      <c r="E1854" t="s">
        <v>39</v>
      </c>
      <c r="F1854">
        <v>74469.8</v>
      </c>
      <c r="G1854" s="1">
        <v>45886</v>
      </c>
      <c r="H1854" s="1">
        <v>45905</v>
      </c>
      <c r="I1854" t="s">
        <v>19</v>
      </c>
      <c r="J1854">
        <v>19</v>
      </c>
      <c r="K1854">
        <v>7</v>
      </c>
      <c r="L1854" t="s">
        <v>548</v>
      </c>
      <c r="M1854" t="s">
        <v>94</v>
      </c>
      <c r="N1854" t="s">
        <v>88</v>
      </c>
      <c r="O1854">
        <f t="shared" si="168"/>
        <v>1</v>
      </c>
      <c r="P1854" t="str">
        <f t="shared" si="169"/>
        <v>Valid</v>
      </c>
      <c r="Q1854" t="str">
        <f>_xlfn.XLOOKUP(B1854,Customers!$A:$A,Customers!$C:$C,"Not Found")</f>
        <v>West</v>
      </c>
      <c r="R1854" t="str">
        <f t="shared" si="170"/>
        <v>North</v>
      </c>
      <c r="S1854" t="str">
        <f t="shared" si="171"/>
        <v>Trip Cancellation</v>
      </c>
      <c r="T1854" t="str">
        <f t="shared" si="172"/>
        <v>SLA Breach</v>
      </c>
      <c r="U1854">
        <f t="shared" si="173"/>
        <v>12</v>
      </c>
    </row>
    <row r="1855" spans="1:21" x14ac:dyDescent="0.3">
      <c r="A1855" t="s">
        <v>4465</v>
      </c>
      <c r="B1855" t="s">
        <v>3806</v>
      </c>
      <c r="C1855" t="s">
        <v>3807</v>
      </c>
      <c r="D1855" t="s">
        <v>154</v>
      </c>
      <c r="E1855" t="s">
        <v>173</v>
      </c>
      <c r="F1855">
        <v>158206.67000000001</v>
      </c>
      <c r="G1855" s="1">
        <v>45923</v>
      </c>
      <c r="I1855" t="s">
        <v>64</v>
      </c>
      <c r="J1855">
        <v>24</v>
      </c>
      <c r="K1855">
        <v>10</v>
      </c>
      <c r="L1855" t="s">
        <v>208</v>
      </c>
      <c r="M1855" t="s">
        <v>21</v>
      </c>
      <c r="N1855" t="s">
        <v>88</v>
      </c>
      <c r="O1855">
        <f t="shared" si="168"/>
        <v>1</v>
      </c>
      <c r="P1855" t="str">
        <f t="shared" si="169"/>
        <v>Valid</v>
      </c>
      <c r="Q1855" t="str">
        <f>_xlfn.XLOOKUP(B1855,Customers!$A:$A,Customers!$C:$C,"Not Found")</f>
        <v>South</v>
      </c>
      <c r="R1855" t="str">
        <f t="shared" si="170"/>
        <v>Central</v>
      </c>
      <c r="S1855" t="str">
        <f t="shared" si="171"/>
        <v>Vehicle Damage</v>
      </c>
      <c r="T1855" t="str">
        <f t="shared" si="172"/>
        <v>SLA Breach</v>
      </c>
      <c r="U1855">
        <f t="shared" si="173"/>
        <v>14</v>
      </c>
    </row>
    <row r="1856" spans="1:21" x14ac:dyDescent="0.3">
      <c r="A1856" t="s">
        <v>4466</v>
      </c>
      <c r="B1856" t="s">
        <v>3781</v>
      </c>
      <c r="C1856" t="s">
        <v>4467</v>
      </c>
      <c r="D1856" t="s">
        <v>154</v>
      </c>
      <c r="E1856" t="s">
        <v>18</v>
      </c>
      <c r="F1856">
        <v>86323.199999999997</v>
      </c>
      <c r="G1856" s="1">
        <v>45759</v>
      </c>
      <c r="H1856" s="1">
        <v>45768</v>
      </c>
      <c r="I1856" t="s">
        <v>19</v>
      </c>
      <c r="J1856">
        <v>9</v>
      </c>
      <c r="K1856">
        <v>10</v>
      </c>
      <c r="L1856" t="s">
        <v>651</v>
      </c>
      <c r="M1856" t="s">
        <v>21</v>
      </c>
      <c r="N1856" t="s">
        <v>22</v>
      </c>
      <c r="O1856">
        <f t="shared" si="168"/>
        <v>1</v>
      </c>
      <c r="P1856" t="str">
        <f t="shared" si="169"/>
        <v>Valid</v>
      </c>
      <c r="Q1856" t="str">
        <f>_xlfn.XLOOKUP(B1856,Customers!$A:$A,Customers!$C:$C,"Not Found")</f>
        <v>South</v>
      </c>
      <c r="R1856" t="str">
        <f t="shared" si="170"/>
        <v>South</v>
      </c>
      <c r="S1856" t="str">
        <f t="shared" si="171"/>
        <v>Vehicle Damage</v>
      </c>
      <c r="T1856" t="str">
        <f t="shared" si="172"/>
        <v>Within SLA</v>
      </c>
      <c r="U1856">
        <f t="shared" si="173"/>
        <v>0</v>
      </c>
    </row>
    <row r="1857" spans="1:21" x14ac:dyDescent="0.3">
      <c r="A1857" t="s">
        <v>4468</v>
      </c>
      <c r="B1857" t="s">
        <v>4469</v>
      </c>
      <c r="C1857" t="s">
        <v>4470</v>
      </c>
      <c r="D1857" t="s">
        <v>53</v>
      </c>
      <c r="E1857" t="s">
        <v>39</v>
      </c>
      <c r="F1857">
        <v>37245.85</v>
      </c>
      <c r="G1857" s="1">
        <v>45928</v>
      </c>
      <c r="H1857" s="1">
        <v>45939</v>
      </c>
      <c r="I1857" t="s">
        <v>19</v>
      </c>
      <c r="J1857">
        <v>11</v>
      </c>
      <c r="K1857">
        <v>15</v>
      </c>
      <c r="L1857" t="s">
        <v>70</v>
      </c>
      <c r="M1857" t="s">
        <v>55</v>
      </c>
      <c r="N1857" t="s">
        <v>30</v>
      </c>
      <c r="O1857">
        <f t="shared" si="168"/>
        <v>1</v>
      </c>
      <c r="P1857" t="str">
        <f t="shared" si="169"/>
        <v>Valid</v>
      </c>
      <c r="Q1857" t="str">
        <f>_xlfn.XLOOKUP(B1857,Customers!$A:$A,Customers!$C:$C,"Not Found")</f>
        <v>South</v>
      </c>
      <c r="R1857" t="str">
        <f t="shared" si="170"/>
        <v>North</v>
      </c>
      <c r="S1857" t="str">
        <f t="shared" si="171"/>
        <v>Hospitalization</v>
      </c>
      <c r="T1857" t="str">
        <f t="shared" si="172"/>
        <v>Within SLA</v>
      </c>
      <c r="U1857">
        <f t="shared" si="173"/>
        <v>0</v>
      </c>
    </row>
    <row r="1858" spans="1:21" x14ac:dyDescent="0.3">
      <c r="A1858" t="s">
        <v>4471</v>
      </c>
      <c r="B1858" t="s">
        <v>2363</v>
      </c>
      <c r="C1858" t="s">
        <v>4472</v>
      </c>
      <c r="D1858" t="s">
        <v>154</v>
      </c>
      <c r="E1858" t="s">
        <v>173</v>
      </c>
      <c r="F1858">
        <v>44570.04</v>
      </c>
      <c r="G1858" s="1">
        <v>45716</v>
      </c>
      <c r="H1858" s="1">
        <v>45725</v>
      </c>
      <c r="I1858" t="s">
        <v>19</v>
      </c>
      <c r="J1858">
        <v>9</v>
      </c>
      <c r="K1858">
        <v>10</v>
      </c>
      <c r="L1858" t="s">
        <v>331</v>
      </c>
      <c r="M1858" t="s">
        <v>21</v>
      </c>
      <c r="N1858" t="s">
        <v>22</v>
      </c>
      <c r="O1858">
        <f t="shared" ref="O1858:O1921" si="174">COUNTIF($A:$A,A1858)</f>
        <v>1</v>
      </c>
      <c r="P1858" t="str">
        <f t="shared" ref="P1858:P1921" si="175">IF(F1858="","Missing Amount","Valid")</f>
        <v>Valid</v>
      </c>
      <c r="Q1858" t="str">
        <f>_xlfn.XLOOKUP(B1858,Customers!$A:$A,Customers!$C:$C,"Not Found")</f>
        <v>South</v>
      </c>
      <c r="R1858" t="str">
        <f t="shared" ref="R1858:R1921" si="176">IF(E1858="",Q1858,E1858)</f>
        <v>Central</v>
      </c>
      <c r="S1858" t="str">
        <f t="shared" ref="S1858:S1921" si="177">IF(D1858="Hospitalisation","Hospitalization",IF(D1858="Medical Emerg.","Medical Emergency",IF(D1858="Property dmg","Property Damage",IF(D1858="Vehicle dmg","Vehicle Damage",D1858))))</f>
        <v>Vehicle Damage</v>
      </c>
      <c r="T1858" t="str">
        <f t="shared" ref="T1858:T1921" si="178">IF(J1858&gt;K1858,"SLA Breach","Within SLA")</f>
        <v>Within SLA</v>
      </c>
      <c r="U1858">
        <f t="shared" ref="U1858:U1921" si="179">IF(J1858&gt;K1858,J1858-K1858,0)</f>
        <v>0</v>
      </c>
    </row>
    <row r="1859" spans="1:21" x14ac:dyDescent="0.3">
      <c r="A1859" t="s">
        <v>4473</v>
      </c>
      <c r="B1859" t="s">
        <v>439</v>
      </c>
      <c r="C1859" t="s">
        <v>440</v>
      </c>
      <c r="D1859" t="s">
        <v>53</v>
      </c>
      <c r="E1859" t="s">
        <v>18</v>
      </c>
      <c r="F1859">
        <v>876176.78</v>
      </c>
      <c r="G1859" s="1">
        <v>45897</v>
      </c>
      <c r="H1859" s="1">
        <v>45903</v>
      </c>
      <c r="I1859" t="s">
        <v>19</v>
      </c>
      <c r="J1859">
        <v>6</v>
      </c>
      <c r="K1859">
        <v>15</v>
      </c>
      <c r="L1859" t="s">
        <v>813</v>
      </c>
      <c r="M1859" t="s">
        <v>55</v>
      </c>
      <c r="N1859" t="s">
        <v>30</v>
      </c>
      <c r="O1859">
        <f t="shared" si="174"/>
        <v>1</v>
      </c>
      <c r="P1859" t="str">
        <f t="shared" si="175"/>
        <v>Valid</v>
      </c>
      <c r="Q1859" t="str">
        <f>_xlfn.XLOOKUP(B1859,Customers!$A:$A,Customers!$C:$C,"Not Found")</f>
        <v>South</v>
      </c>
      <c r="R1859" t="str">
        <f t="shared" si="176"/>
        <v>South</v>
      </c>
      <c r="S1859" t="str">
        <f t="shared" si="177"/>
        <v>Hospitalization</v>
      </c>
      <c r="T1859" t="str">
        <f t="shared" si="178"/>
        <v>Within SLA</v>
      </c>
      <c r="U1859">
        <f t="shared" si="179"/>
        <v>0</v>
      </c>
    </row>
    <row r="1860" spans="1:21" x14ac:dyDescent="0.3">
      <c r="A1860" t="s">
        <v>4474</v>
      </c>
      <c r="B1860" t="s">
        <v>4475</v>
      </c>
      <c r="C1860" t="s">
        <v>4476</v>
      </c>
      <c r="D1860" t="s">
        <v>69</v>
      </c>
      <c r="E1860" t="s">
        <v>74</v>
      </c>
      <c r="F1860">
        <v>76877.63</v>
      </c>
      <c r="G1860" s="1">
        <v>45694</v>
      </c>
      <c r="H1860" s="1">
        <v>45707</v>
      </c>
      <c r="I1860" t="s">
        <v>19</v>
      </c>
      <c r="J1860">
        <v>13</v>
      </c>
      <c r="K1860">
        <v>12</v>
      </c>
      <c r="L1860" t="s">
        <v>212</v>
      </c>
      <c r="M1860" t="s">
        <v>49</v>
      </c>
      <c r="N1860" t="s">
        <v>30</v>
      </c>
      <c r="O1860">
        <f t="shared" si="174"/>
        <v>1</v>
      </c>
      <c r="P1860" t="str">
        <f t="shared" si="175"/>
        <v>Valid</v>
      </c>
      <c r="Q1860" t="str">
        <f>_xlfn.XLOOKUP(B1860,Customers!$A:$A,Customers!$C:$C,"Not Found")</f>
        <v>South</v>
      </c>
      <c r="R1860" t="str">
        <f t="shared" si="176"/>
        <v>East</v>
      </c>
      <c r="S1860" t="str">
        <f t="shared" si="177"/>
        <v>Property Damage</v>
      </c>
      <c r="T1860" t="str">
        <f t="shared" si="178"/>
        <v>SLA Breach</v>
      </c>
      <c r="U1860">
        <f t="shared" si="179"/>
        <v>1</v>
      </c>
    </row>
    <row r="1861" spans="1:21" x14ac:dyDescent="0.3">
      <c r="A1861" t="s">
        <v>4477</v>
      </c>
      <c r="B1861" t="s">
        <v>2125</v>
      </c>
      <c r="C1861" t="s">
        <v>2126</v>
      </c>
      <c r="D1861" t="s">
        <v>46</v>
      </c>
      <c r="E1861" t="s">
        <v>173</v>
      </c>
      <c r="F1861">
        <v>54987.62</v>
      </c>
      <c r="G1861" s="1">
        <v>45982</v>
      </c>
      <c r="I1861" t="s">
        <v>40</v>
      </c>
      <c r="J1861">
        <v>4</v>
      </c>
      <c r="K1861">
        <v>10</v>
      </c>
      <c r="L1861" t="s">
        <v>242</v>
      </c>
      <c r="M1861" t="s">
        <v>21</v>
      </c>
      <c r="N1861" t="s">
        <v>30</v>
      </c>
      <c r="O1861">
        <f t="shared" si="174"/>
        <v>1</v>
      </c>
      <c r="P1861" t="str">
        <f t="shared" si="175"/>
        <v>Valid</v>
      </c>
      <c r="Q1861" t="str">
        <f>_xlfn.XLOOKUP(B1861,Customers!$A:$A,Customers!$C:$C,"Not Found")</f>
        <v>West</v>
      </c>
      <c r="R1861" t="str">
        <f t="shared" si="176"/>
        <v>Central</v>
      </c>
      <c r="S1861" t="str">
        <f t="shared" si="177"/>
        <v>Theft</v>
      </c>
      <c r="T1861" t="str">
        <f t="shared" si="178"/>
        <v>Within SLA</v>
      </c>
      <c r="U1861">
        <f t="shared" si="179"/>
        <v>0</v>
      </c>
    </row>
    <row r="1862" spans="1:21" x14ac:dyDescent="0.3">
      <c r="A1862" t="s">
        <v>4478</v>
      </c>
      <c r="B1862" t="s">
        <v>2046</v>
      </c>
      <c r="C1862" t="s">
        <v>3543</v>
      </c>
      <c r="D1862" t="s">
        <v>92</v>
      </c>
      <c r="E1862" t="s">
        <v>74</v>
      </c>
      <c r="F1862">
        <v>22075.58</v>
      </c>
      <c r="G1862" s="1">
        <v>45691</v>
      </c>
      <c r="H1862" s="1">
        <v>45705</v>
      </c>
      <c r="I1862" t="s">
        <v>19</v>
      </c>
      <c r="J1862">
        <v>14</v>
      </c>
      <c r="K1862">
        <v>7</v>
      </c>
      <c r="L1862" t="s">
        <v>174</v>
      </c>
      <c r="M1862" t="s">
        <v>94</v>
      </c>
      <c r="N1862" t="s">
        <v>42</v>
      </c>
      <c r="O1862">
        <f t="shared" si="174"/>
        <v>1</v>
      </c>
      <c r="P1862" t="str">
        <f t="shared" si="175"/>
        <v>Valid</v>
      </c>
      <c r="Q1862" t="str">
        <f>_xlfn.XLOOKUP(B1862,Customers!$A:$A,Customers!$C:$C,"Not Found")</f>
        <v>North</v>
      </c>
      <c r="R1862" t="str">
        <f t="shared" si="176"/>
        <v>East</v>
      </c>
      <c r="S1862" t="str">
        <f t="shared" si="177"/>
        <v>Baggage Loss</v>
      </c>
      <c r="T1862" t="str">
        <f t="shared" si="178"/>
        <v>SLA Breach</v>
      </c>
      <c r="U1862">
        <f t="shared" si="179"/>
        <v>7</v>
      </c>
    </row>
    <row r="1863" spans="1:21" x14ac:dyDescent="0.3">
      <c r="A1863" t="s">
        <v>4479</v>
      </c>
      <c r="B1863" t="s">
        <v>4480</v>
      </c>
      <c r="C1863" t="s">
        <v>4481</v>
      </c>
      <c r="D1863" t="s">
        <v>1264</v>
      </c>
      <c r="E1863" t="s">
        <v>39</v>
      </c>
      <c r="F1863">
        <v>46150.21</v>
      </c>
      <c r="G1863" s="1">
        <v>45957</v>
      </c>
      <c r="H1863" s="1">
        <v>45970</v>
      </c>
      <c r="I1863" t="s">
        <v>19</v>
      </c>
      <c r="J1863">
        <v>13</v>
      </c>
      <c r="K1863">
        <v>15</v>
      </c>
      <c r="L1863" t="s">
        <v>183</v>
      </c>
      <c r="M1863" t="s">
        <v>55</v>
      </c>
      <c r="N1863" t="s">
        <v>30</v>
      </c>
      <c r="O1863">
        <f t="shared" si="174"/>
        <v>1</v>
      </c>
      <c r="P1863" t="str">
        <f t="shared" si="175"/>
        <v>Valid</v>
      </c>
      <c r="Q1863" t="str">
        <f>_xlfn.XLOOKUP(B1863,Customers!$A:$A,Customers!$C:$C,"Not Found")</f>
        <v>North</v>
      </c>
      <c r="R1863" t="str">
        <f t="shared" si="176"/>
        <v>North</v>
      </c>
      <c r="S1863" t="str">
        <f t="shared" si="177"/>
        <v>hospitalization</v>
      </c>
      <c r="T1863" t="str">
        <f t="shared" si="178"/>
        <v>Within SLA</v>
      </c>
      <c r="U1863">
        <f t="shared" si="179"/>
        <v>0</v>
      </c>
    </row>
    <row r="1864" spans="1:21" x14ac:dyDescent="0.3">
      <c r="A1864" t="s">
        <v>4482</v>
      </c>
      <c r="B1864" t="s">
        <v>2408</v>
      </c>
      <c r="C1864" t="s">
        <v>2409</v>
      </c>
      <c r="D1864" t="s">
        <v>53</v>
      </c>
      <c r="E1864" t="s">
        <v>27</v>
      </c>
      <c r="F1864">
        <v>134319.18</v>
      </c>
      <c r="G1864" s="1">
        <v>45912</v>
      </c>
      <c r="I1864" t="s">
        <v>40</v>
      </c>
      <c r="J1864">
        <v>24</v>
      </c>
      <c r="K1864">
        <v>15</v>
      </c>
      <c r="L1864" t="s">
        <v>159</v>
      </c>
      <c r="M1864" t="s">
        <v>55</v>
      </c>
      <c r="N1864" t="s">
        <v>88</v>
      </c>
      <c r="O1864">
        <f t="shared" si="174"/>
        <v>1</v>
      </c>
      <c r="P1864" t="str">
        <f t="shared" si="175"/>
        <v>Valid</v>
      </c>
      <c r="Q1864" t="str">
        <f>_xlfn.XLOOKUP(B1864,Customers!$A:$A,Customers!$C:$C,"Not Found")</f>
        <v>South</v>
      </c>
      <c r="R1864" t="str">
        <f t="shared" si="176"/>
        <v>West</v>
      </c>
      <c r="S1864" t="str">
        <f t="shared" si="177"/>
        <v>Hospitalization</v>
      </c>
      <c r="T1864" t="str">
        <f t="shared" si="178"/>
        <v>SLA Breach</v>
      </c>
      <c r="U1864">
        <f t="shared" si="179"/>
        <v>9</v>
      </c>
    </row>
    <row r="1865" spans="1:21" x14ac:dyDescent="0.3">
      <c r="A1865" t="s">
        <v>4483</v>
      </c>
      <c r="B1865" t="s">
        <v>2487</v>
      </c>
      <c r="C1865" t="s">
        <v>4484</v>
      </c>
      <c r="D1865" t="s">
        <v>53</v>
      </c>
      <c r="E1865" t="s">
        <v>27</v>
      </c>
      <c r="F1865">
        <v>35600.639999999999</v>
      </c>
      <c r="G1865" s="1">
        <v>45699</v>
      </c>
      <c r="H1865" s="1">
        <v>45713</v>
      </c>
      <c r="I1865" t="s">
        <v>19</v>
      </c>
      <c r="J1865">
        <v>14</v>
      </c>
      <c r="K1865">
        <v>15</v>
      </c>
      <c r="L1865" t="s">
        <v>610</v>
      </c>
      <c r="M1865" t="s">
        <v>55</v>
      </c>
      <c r="N1865" t="s">
        <v>30</v>
      </c>
      <c r="O1865">
        <f t="shared" si="174"/>
        <v>1</v>
      </c>
      <c r="P1865" t="str">
        <f t="shared" si="175"/>
        <v>Valid</v>
      </c>
      <c r="Q1865" t="str">
        <f>_xlfn.XLOOKUP(B1865,Customers!$A:$A,Customers!$C:$C,"Not Found")</f>
        <v>East</v>
      </c>
      <c r="R1865" t="str">
        <f t="shared" si="176"/>
        <v>West</v>
      </c>
      <c r="S1865" t="str">
        <f t="shared" si="177"/>
        <v>Hospitalization</v>
      </c>
      <c r="T1865" t="str">
        <f t="shared" si="178"/>
        <v>Within SLA</v>
      </c>
      <c r="U1865">
        <f t="shared" si="179"/>
        <v>0</v>
      </c>
    </row>
    <row r="1866" spans="1:21" x14ac:dyDescent="0.3">
      <c r="A1866" t="s">
        <v>4485</v>
      </c>
      <c r="B1866" t="s">
        <v>4486</v>
      </c>
      <c r="C1866" t="s">
        <v>4487</v>
      </c>
      <c r="D1866" t="s">
        <v>59</v>
      </c>
      <c r="F1866">
        <v>49532.6</v>
      </c>
      <c r="G1866" s="1">
        <v>45916</v>
      </c>
      <c r="H1866" s="1">
        <v>45926</v>
      </c>
      <c r="I1866" t="s">
        <v>19</v>
      </c>
      <c r="J1866">
        <v>10</v>
      </c>
      <c r="K1866">
        <v>15</v>
      </c>
      <c r="L1866" t="s">
        <v>174</v>
      </c>
      <c r="M1866" t="s">
        <v>55</v>
      </c>
      <c r="N1866" t="s">
        <v>22</v>
      </c>
      <c r="O1866">
        <f t="shared" si="174"/>
        <v>1</v>
      </c>
      <c r="P1866" t="str">
        <f t="shared" si="175"/>
        <v>Valid</v>
      </c>
      <c r="Q1866" t="str">
        <f>_xlfn.XLOOKUP(B1866,Customers!$A:$A,Customers!$C:$C,"Not Found")</f>
        <v>East</v>
      </c>
      <c r="R1866" t="str">
        <f t="shared" si="176"/>
        <v>East</v>
      </c>
      <c r="S1866" t="str">
        <f t="shared" si="177"/>
        <v>Critical Illness</v>
      </c>
      <c r="T1866" t="str">
        <f t="shared" si="178"/>
        <v>Within SLA</v>
      </c>
      <c r="U1866">
        <f t="shared" si="179"/>
        <v>0</v>
      </c>
    </row>
    <row r="1867" spans="1:21" x14ac:dyDescent="0.3">
      <c r="A1867" t="s">
        <v>4488</v>
      </c>
      <c r="B1867" t="s">
        <v>1987</v>
      </c>
      <c r="C1867" t="s">
        <v>1988</v>
      </c>
      <c r="D1867" t="s">
        <v>46</v>
      </c>
      <c r="E1867" t="s">
        <v>74</v>
      </c>
      <c r="F1867">
        <v>79442.100000000006</v>
      </c>
      <c r="G1867" s="1">
        <v>45772</v>
      </c>
      <c r="H1867" s="1">
        <v>45775</v>
      </c>
      <c r="I1867" t="s">
        <v>19</v>
      </c>
      <c r="J1867">
        <v>3</v>
      </c>
      <c r="K1867">
        <v>10</v>
      </c>
      <c r="L1867" t="s">
        <v>60</v>
      </c>
      <c r="M1867" t="s">
        <v>21</v>
      </c>
      <c r="N1867" t="s">
        <v>30</v>
      </c>
      <c r="O1867">
        <f t="shared" si="174"/>
        <v>1</v>
      </c>
      <c r="P1867" t="str">
        <f t="shared" si="175"/>
        <v>Valid</v>
      </c>
      <c r="Q1867" t="str">
        <f>_xlfn.XLOOKUP(B1867,Customers!$A:$A,Customers!$C:$C,"Not Found")</f>
        <v>North</v>
      </c>
      <c r="R1867" t="str">
        <f t="shared" si="176"/>
        <v>East</v>
      </c>
      <c r="S1867" t="str">
        <f t="shared" si="177"/>
        <v>Theft</v>
      </c>
      <c r="T1867" t="str">
        <f t="shared" si="178"/>
        <v>Within SLA</v>
      </c>
      <c r="U1867">
        <f t="shared" si="179"/>
        <v>0</v>
      </c>
    </row>
    <row r="1868" spans="1:21" x14ac:dyDescent="0.3">
      <c r="A1868" t="s">
        <v>4489</v>
      </c>
      <c r="B1868" t="s">
        <v>1027</v>
      </c>
      <c r="C1868" t="s">
        <v>4490</v>
      </c>
      <c r="D1868" t="s">
        <v>17</v>
      </c>
      <c r="E1868" t="s">
        <v>18</v>
      </c>
      <c r="F1868">
        <v>55229.38</v>
      </c>
      <c r="G1868" s="1">
        <v>45986</v>
      </c>
      <c r="H1868" s="1">
        <v>46006</v>
      </c>
      <c r="I1868" t="s">
        <v>19</v>
      </c>
      <c r="J1868">
        <v>20</v>
      </c>
      <c r="K1868">
        <v>10</v>
      </c>
      <c r="L1868" t="s">
        <v>70</v>
      </c>
      <c r="M1868" t="s">
        <v>21</v>
      </c>
      <c r="N1868" t="s">
        <v>42</v>
      </c>
      <c r="O1868">
        <f t="shared" si="174"/>
        <v>1</v>
      </c>
      <c r="P1868" t="str">
        <f t="shared" si="175"/>
        <v>Valid</v>
      </c>
      <c r="Q1868" t="str">
        <f>_xlfn.XLOOKUP(B1868,Customers!$A:$A,Customers!$C:$C,"Not Found")</f>
        <v>North</v>
      </c>
      <c r="R1868" t="str">
        <f t="shared" si="176"/>
        <v>South</v>
      </c>
      <c r="S1868" t="str">
        <f t="shared" si="177"/>
        <v>Accident</v>
      </c>
      <c r="T1868" t="str">
        <f t="shared" si="178"/>
        <v>SLA Breach</v>
      </c>
      <c r="U1868">
        <f t="shared" si="179"/>
        <v>10</v>
      </c>
    </row>
    <row r="1869" spans="1:21" x14ac:dyDescent="0.3">
      <c r="A1869" t="s">
        <v>4491</v>
      </c>
      <c r="B1869" t="s">
        <v>2738</v>
      </c>
      <c r="C1869" t="s">
        <v>2739</v>
      </c>
      <c r="D1869" t="s">
        <v>17</v>
      </c>
      <c r="E1869" t="s">
        <v>39</v>
      </c>
      <c r="F1869">
        <v>72268.990000000005</v>
      </c>
      <c r="G1869" s="1">
        <v>45976</v>
      </c>
      <c r="I1869" t="s">
        <v>40</v>
      </c>
      <c r="J1869">
        <v>7</v>
      </c>
      <c r="K1869">
        <v>10</v>
      </c>
      <c r="L1869" t="s">
        <v>54</v>
      </c>
      <c r="M1869" t="s">
        <v>21</v>
      </c>
      <c r="N1869" t="s">
        <v>22</v>
      </c>
      <c r="O1869">
        <f t="shared" si="174"/>
        <v>1</v>
      </c>
      <c r="P1869" t="str">
        <f t="shared" si="175"/>
        <v>Valid</v>
      </c>
      <c r="Q1869" t="str">
        <f>_xlfn.XLOOKUP(B1869,Customers!$A:$A,Customers!$C:$C,"Not Found")</f>
        <v>West</v>
      </c>
      <c r="R1869" t="str">
        <f t="shared" si="176"/>
        <v>North</v>
      </c>
      <c r="S1869" t="str">
        <f t="shared" si="177"/>
        <v>Accident</v>
      </c>
      <c r="T1869" t="str">
        <f t="shared" si="178"/>
        <v>Within SLA</v>
      </c>
      <c r="U1869">
        <f t="shared" si="179"/>
        <v>0</v>
      </c>
    </row>
    <row r="1870" spans="1:21" x14ac:dyDescent="0.3">
      <c r="A1870" t="s">
        <v>4492</v>
      </c>
      <c r="B1870" t="s">
        <v>533</v>
      </c>
      <c r="C1870" t="s">
        <v>4493</v>
      </c>
      <c r="D1870" t="s">
        <v>26</v>
      </c>
      <c r="E1870" t="s">
        <v>18</v>
      </c>
      <c r="F1870">
        <v>294012.2</v>
      </c>
      <c r="G1870" s="1">
        <v>45968</v>
      </c>
      <c r="H1870" s="1">
        <v>45991</v>
      </c>
      <c r="I1870" t="s">
        <v>19</v>
      </c>
      <c r="J1870">
        <v>23</v>
      </c>
      <c r="K1870">
        <v>20</v>
      </c>
      <c r="L1870" t="s">
        <v>79</v>
      </c>
      <c r="M1870" t="s">
        <v>29</v>
      </c>
      <c r="N1870" t="s">
        <v>42</v>
      </c>
      <c r="O1870">
        <f t="shared" si="174"/>
        <v>1</v>
      </c>
      <c r="P1870" t="str">
        <f t="shared" si="175"/>
        <v>Valid</v>
      </c>
      <c r="Q1870" t="str">
        <f>_xlfn.XLOOKUP(B1870,Customers!$A:$A,Customers!$C:$C,"Not Found")</f>
        <v>Central</v>
      </c>
      <c r="R1870" t="str">
        <f t="shared" si="176"/>
        <v>South</v>
      </c>
      <c r="S1870" t="str">
        <f t="shared" si="177"/>
        <v>Disability</v>
      </c>
      <c r="T1870" t="str">
        <f t="shared" si="178"/>
        <v>SLA Breach</v>
      </c>
      <c r="U1870">
        <f t="shared" si="179"/>
        <v>3</v>
      </c>
    </row>
    <row r="1871" spans="1:21" x14ac:dyDescent="0.3">
      <c r="A1871" t="s">
        <v>4494</v>
      </c>
      <c r="B1871" t="s">
        <v>4495</v>
      </c>
      <c r="C1871" t="s">
        <v>4496</v>
      </c>
      <c r="D1871" t="s">
        <v>46</v>
      </c>
      <c r="E1871" t="s">
        <v>173</v>
      </c>
      <c r="F1871">
        <v>51343.6</v>
      </c>
      <c r="G1871" s="1">
        <v>45876</v>
      </c>
      <c r="H1871" s="1">
        <v>45883</v>
      </c>
      <c r="I1871" t="s">
        <v>19</v>
      </c>
      <c r="J1871">
        <v>7</v>
      </c>
      <c r="K1871">
        <v>12</v>
      </c>
      <c r="L1871" t="s">
        <v>630</v>
      </c>
      <c r="M1871" t="s">
        <v>49</v>
      </c>
      <c r="N1871" t="s">
        <v>22</v>
      </c>
      <c r="O1871">
        <f t="shared" si="174"/>
        <v>1</v>
      </c>
      <c r="P1871" t="str">
        <f t="shared" si="175"/>
        <v>Valid</v>
      </c>
      <c r="Q1871" t="str">
        <f>_xlfn.XLOOKUP(B1871,Customers!$A:$A,Customers!$C:$C,"Not Found")</f>
        <v>East</v>
      </c>
      <c r="R1871" t="str">
        <f t="shared" si="176"/>
        <v>Central</v>
      </c>
      <c r="S1871" t="str">
        <f t="shared" si="177"/>
        <v>Theft</v>
      </c>
      <c r="T1871" t="str">
        <f t="shared" si="178"/>
        <v>Within SLA</v>
      </c>
      <c r="U1871">
        <f t="shared" si="179"/>
        <v>0</v>
      </c>
    </row>
    <row r="1872" spans="1:21" x14ac:dyDescent="0.3">
      <c r="A1872" t="s">
        <v>4497</v>
      </c>
      <c r="B1872" t="s">
        <v>361</v>
      </c>
      <c r="C1872" t="s">
        <v>362</v>
      </c>
      <c r="D1872" t="s">
        <v>154</v>
      </c>
      <c r="E1872" t="s">
        <v>18</v>
      </c>
      <c r="F1872">
        <v>168403.86</v>
      </c>
      <c r="G1872" s="1">
        <v>45957</v>
      </c>
      <c r="H1872" s="1">
        <v>45964</v>
      </c>
      <c r="I1872" t="s">
        <v>19</v>
      </c>
      <c r="J1872">
        <v>7</v>
      </c>
      <c r="K1872">
        <v>10</v>
      </c>
      <c r="L1872" t="s">
        <v>112</v>
      </c>
      <c r="M1872" t="s">
        <v>21</v>
      </c>
      <c r="N1872" t="s">
        <v>42</v>
      </c>
      <c r="O1872">
        <f t="shared" si="174"/>
        <v>1</v>
      </c>
      <c r="P1872" t="str">
        <f t="shared" si="175"/>
        <v>Valid</v>
      </c>
      <c r="Q1872" t="str">
        <f>_xlfn.XLOOKUP(B1872,Customers!$A:$A,Customers!$C:$C,"Not Found")</f>
        <v>West</v>
      </c>
      <c r="R1872" t="str">
        <f t="shared" si="176"/>
        <v>South</v>
      </c>
      <c r="S1872" t="str">
        <f t="shared" si="177"/>
        <v>Vehicle Damage</v>
      </c>
      <c r="T1872" t="str">
        <f t="shared" si="178"/>
        <v>Within SLA</v>
      </c>
      <c r="U1872">
        <f t="shared" si="179"/>
        <v>0</v>
      </c>
    </row>
    <row r="1873" spans="1:21" x14ac:dyDescent="0.3">
      <c r="A1873" t="s">
        <v>4498</v>
      </c>
      <c r="B1873" t="s">
        <v>1325</v>
      </c>
      <c r="C1873" t="s">
        <v>4499</v>
      </c>
      <c r="D1873" t="s">
        <v>102</v>
      </c>
      <c r="E1873" t="s">
        <v>18</v>
      </c>
      <c r="F1873">
        <v>630644.03</v>
      </c>
      <c r="G1873" s="1">
        <v>45806</v>
      </c>
      <c r="I1873" t="s">
        <v>40</v>
      </c>
      <c r="J1873">
        <v>19</v>
      </c>
      <c r="K1873">
        <v>20</v>
      </c>
      <c r="L1873" t="s">
        <v>107</v>
      </c>
      <c r="M1873" t="s">
        <v>29</v>
      </c>
      <c r="N1873" t="s">
        <v>30</v>
      </c>
      <c r="O1873">
        <f t="shared" si="174"/>
        <v>1</v>
      </c>
      <c r="P1873" t="str">
        <f t="shared" si="175"/>
        <v>Valid</v>
      </c>
      <c r="Q1873" t="str">
        <f>_xlfn.XLOOKUP(B1873,Customers!$A:$A,Customers!$C:$C,"Not Found")</f>
        <v>North</v>
      </c>
      <c r="R1873" t="str">
        <f t="shared" si="176"/>
        <v>South</v>
      </c>
      <c r="S1873" t="str">
        <f t="shared" si="177"/>
        <v>Maturity</v>
      </c>
      <c r="T1873" t="str">
        <f t="shared" si="178"/>
        <v>Within SLA</v>
      </c>
      <c r="U1873">
        <f t="shared" si="179"/>
        <v>0</v>
      </c>
    </row>
    <row r="1874" spans="1:21" x14ac:dyDescent="0.3">
      <c r="A1874" t="s">
        <v>4500</v>
      </c>
      <c r="B1874" t="s">
        <v>4266</v>
      </c>
      <c r="C1874" t="s">
        <v>4501</v>
      </c>
      <c r="D1874" t="s">
        <v>154</v>
      </c>
      <c r="E1874" t="s">
        <v>173</v>
      </c>
      <c r="F1874">
        <v>34926.5</v>
      </c>
      <c r="G1874" s="1">
        <v>45677</v>
      </c>
      <c r="H1874" s="1">
        <v>45698</v>
      </c>
      <c r="I1874" t="s">
        <v>19</v>
      </c>
      <c r="J1874">
        <v>21</v>
      </c>
      <c r="K1874">
        <v>10</v>
      </c>
      <c r="L1874" t="s">
        <v>136</v>
      </c>
      <c r="M1874" t="s">
        <v>21</v>
      </c>
      <c r="N1874" t="s">
        <v>42</v>
      </c>
      <c r="O1874">
        <f t="shared" si="174"/>
        <v>1</v>
      </c>
      <c r="P1874" t="str">
        <f t="shared" si="175"/>
        <v>Valid</v>
      </c>
      <c r="Q1874" t="str">
        <f>_xlfn.XLOOKUP(B1874,Customers!$A:$A,Customers!$C:$C,"Not Found")</f>
        <v>East</v>
      </c>
      <c r="R1874" t="str">
        <f t="shared" si="176"/>
        <v>Central</v>
      </c>
      <c r="S1874" t="str">
        <f t="shared" si="177"/>
        <v>Vehicle Damage</v>
      </c>
      <c r="T1874" t="str">
        <f t="shared" si="178"/>
        <v>SLA Breach</v>
      </c>
      <c r="U1874">
        <f t="shared" si="179"/>
        <v>11</v>
      </c>
    </row>
    <row r="1875" spans="1:21" x14ac:dyDescent="0.3">
      <c r="A1875" t="s">
        <v>4502</v>
      </c>
      <c r="B1875" t="s">
        <v>1138</v>
      </c>
      <c r="C1875" t="s">
        <v>4503</v>
      </c>
      <c r="D1875" t="s">
        <v>216</v>
      </c>
      <c r="E1875" t="s">
        <v>18</v>
      </c>
      <c r="F1875">
        <v>115879.13</v>
      </c>
      <c r="G1875" s="1">
        <v>45945</v>
      </c>
      <c r="I1875" t="s">
        <v>64</v>
      </c>
      <c r="J1875">
        <v>15</v>
      </c>
      <c r="K1875">
        <v>15</v>
      </c>
      <c r="L1875" t="s">
        <v>813</v>
      </c>
      <c r="M1875" t="s">
        <v>55</v>
      </c>
      <c r="N1875" t="s">
        <v>42</v>
      </c>
      <c r="O1875">
        <f t="shared" si="174"/>
        <v>1</v>
      </c>
      <c r="P1875" t="str">
        <f t="shared" si="175"/>
        <v>Valid</v>
      </c>
      <c r="Q1875" t="str">
        <f>_xlfn.XLOOKUP(B1875,Customers!$A:$A,Customers!$C:$C,"Not Found")</f>
        <v>East</v>
      </c>
      <c r="R1875" t="str">
        <f t="shared" si="176"/>
        <v>South</v>
      </c>
      <c r="S1875" t="str">
        <f t="shared" si="177"/>
        <v>Outpatient</v>
      </c>
      <c r="T1875" t="str">
        <f t="shared" si="178"/>
        <v>Within SLA</v>
      </c>
      <c r="U1875">
        <f t="shared" si="179"/>
        <v>0</v>
      </c>
    </row>
    <row r="1876" spans="1:21" x14ac:dyDescent="0.3">
      <c r="A1876" t="s">
        <v>4504</v>
      </c>
      <c r="B1876" t="s">
        <v>2887</v>
      </c>
      <c r="C1876" t="s">
        <v>4505</v>
      </c>
      <c r="D1876" t="s">
        <v>111</v>
      </c>
      <c r="E1876" t="s">
        <v>173</v>
      </c>
      <c r="F1876">
        <v>79965.460000000006</v>
      </c>
      <c r="G1876" s="1">
        <v>45673</v>
      </c>
      <c r="H1876" s="1">
        <v>45681</v>
      </c>
      <c r="I1876" t="s">
        <v>19</v>
      </c>
      <c r="J1876">
        <v>8</v>
      </c>
      <c r="K1876">
        <v>12</v>
      </c>
      <c r="L1876" t="s">
        <v>79</v>
      </c>
      <c r="M1876" t="s">
        <v>49</v>
      </c>
      <c r="N1876" t="s">
        <v>30</v>
      </c>
      <c r="O1876">
        <f t="shared" si="174"/>
        <v>1</v>
      </c>
      <c r="P1876" t="str">
        <f t="shared" si="175"/>
        <v>Valid</v>
      </c>
      <c r="Q1876" t="str">
        <f>_xlfn.XLOOKUP(B1876,Customers!$A:$A,Customers!$C:$C,"Not Found")</f>
        <v>East</v>
      </c>
      <c r="R1876" t="str">
        <f t="shared" si="176"/>
        <v>Central</v>
      </c>
      <c r="S1876" t="str">
        <f t="shared" si="177"/>
        <v>Fire</v>
      </c>
      <c r="T1876" t="str">
        <f t="shared" si="178"/>
        <v>Within SLA</v>
      </c>
      <c r="U1876">
        <f t="shared" si="179"/>
        <v>0</v>
      </c>
    </row>
    <row r="1877" spans="1:21" x14ac:dyDescent="0.3">
      <c r="A1877" t="s">
        <v>4506</v>
      </c>
      <c r="B1877" t="s">
        <v>4507</v>
      </c>
      <c r="C1877" t="s">
        <v>4508</v>
      </c>
      <c r="D1877" t="s">
        <v>46</v>
      </c>
      <c r="E1877" t="s">
        <v>173</v>
      </c>
      <c r="F1877">
        <v>131442.93</v>
      </c>
      <c r="G1877" s="1">
        <v>45871</v>
      </c>
      <c r="H1877" s="1">
        <v>45883</v>
      </c>
      <c r="I1877" t="s">
        <v>19</v>
      </c>
      <c r="J1877">
        <v>12</v>
      </c>
      <c r="K1877">
        <v>10</v>
      </c>
      <c r="L1877" t="s">
        <v>54</v>
      </c>
      <c r="M1877" t="s">
        <v>21</v>
      </c>
      <c r="N1877" t="s">
        <v>30</v>
      </c>
      <c r="O1877">
        <f t="shared" si="174"/>
        <v>1</v>
      </c>
      <c r="P1877" t="str">
        <f t="shared" si="175"/>
        <v>Valid</v>
      </c>
      <c r="Q1877" t="str">
        <f>_xlfn.XLOOKUP(B1877,Customers!$A:$A,Customers!$C:$C,"Not Found")</f>
        <v>West</v>
      </c>
      <c r="R1877" t="str">
        <f t="shared" si="176"/>
        <v>Central</v>
      </c>
      <c r="S1877" t="str">
        <f t="shared" si="177"/>
        <v>Theft</v>
      </c>
      <c r="T1877" t="str">
        <f t="shared" si="178"/>
        <v>SLA Breach</v>
      </c>
      <c r="U1877">
        <f t="shared" si="179"/>
        <v>2</v>
      </c>
    </row>
    <row r="1878" spans="1:21" x14ac:dyDescent="0.3">
      <c r="A1878" t="s">
        <v>4509</v>
      </c>
      <c r="B1878" t="s">
        <v>2129</v>
      </c>
      <c r="C1878" t="s">
        <v>3528</v>
      </c>
      <c r="D1878" t="s">
        <v>116</v>
      </c>
      <c r="E1878" t="s">
        <v>74</v>
      </c>
      <c r="F1878">
        <v>52431.62</v>
      </c>
      <c r="G1878" s="1">
        <v>45838</v>
      </c>
      <c r="H1878" s="1">
        <v>45852</v>
      </c>
      <c r="I1878" t="s">
        <v>47</v>
      </c>
      <c r="J1878">
        <v>14</v>
      </c>
      <c r="K1878">
        <v>7</v>
      </c>
      <c r="L1878" t="s">
        <v>501</v>
      </c>
      <c r="M1878" t="s">
        <v>94</v>
      </c>
      <c r="N1878" t="s">
        <v>30</v>
      </c>
      <c r="O1878">
        <f t="shared" si="174"/>
        <v>1</v>
      </c>
      <c r="P1878" t="str">
        <f t="shared" si="175"/>
        <v>Valid</v>
      </c>
      <c r="Q1878" t="str">
        <f>_xlfn.XLOOKUP(B1878,Customers!$A:$A,Customers!$C:$C,"Not Found")</f>
        <v>North</v>
      </c>
      <c r="R1878" t="str">
        <f t="shared" si="176"/>
        <v>East</v>
      </c>
      <c r="S1878" t="str">
        <f t="shared" si="177"/>
        <v>Medical Emergency</v>
      </c>
      <c r="T1878" t="str">
        <f t="shared" si="178"/>
        <v>SLA Breach</v>
      </c>
      <c r="U1878">
        <f t="shared" si="179"/>
        <v>7</v>
      </c>
    </row>
    <row r="1879" spans="1:21" x14ac:dyDescent="0.3">
      <c r="A1879" t="s">
        <v>4510</v>
      </c>
      <c r="B1879" t="s">
        <v>1898</v>
      </c>
      <c r="C1879" t="s">
        <v>1899</v>
      </c>
      <c r="D1879" t="s">
        <v>111</v>
      </c>
      <c r="E1879" t="s">
        <v>18</v>
      </c>
      <c r="F1879">
        <v>248867.62</v>
      </c>
      <c r="G1879" s="1">
        <v>45781</v>
      </c>
      <c r="I1879" t="s">
        <v>40</v>
      </c>
      <c r="J1879">
        <v>16</v>
      </c>
      <c r="K1879">
        <v>12</v>
      </c>
      <c r="L1879" t="s">
        <v>491</v>
      </c>
      <c r="M1879" t="s">
        <v>49</v>
      </c>
      <c r="N1879" t="s">
        <v>30</v>
      </c>
      <c r="O1879">
        <f t="shared" si="174"/>
        <v>1</v>
      </c>
      <c r="P1879" t="str">
        <f t="shared" si="175"/>
        <v>Valid</v>
      </c>
      <c r="Q1879" t="str">
        <f>_xlfn.XLOOKUP(B1879,Customers!$A:$A,Customers!$C:$C,"Not Found")</f>
        <v>West</v>
      </c>
      <c r="R1879" t="str">
        <f t="shared" si="176"/>
        <v>South</v>
      </c>
      <c r="S1879" t="str">
        <f t="shared" si="177"/>
        <v>Fire</v>
      </c>
      <c r="T1879" t="str">
        <f t="shared" si="178"/>
        <v>SLA Breach</v>
      </c>
      <c r="U1879">
        <f t="shared" si="179"/>
        <v>4</v>
      </c>
    </row>
    <row r="1880" spans="1:21" x14ac:dyDescent="0.3">
      <c r="A1880" t="s">
        <v>4511</v>
      </c>
      <c r="B1880" t="s">
        <v>4314</v>
      </c>
      <c r="C1880" t="s">
        <v>4315</v>
      </c>
      <c r="D1880" t="s">
        <v>46</v>
      </c>
      <c r="E1880" t="s">
        <v>39</v>
      </c>
      <c r="F1880">
        <v>35115.93</v>
      </c>
      <c r="G1880" s="1">
        <v>45904</v>
      </c>
      <c r="H1880" s="1">
        <v>45913</v>
      </c>
      <c r="I1880" t="s">
        <v>19</v>
      </c>
      <c r="J1880">
        <v>9</v>
      </c>
      <c r="K1880">
        <v>10</v>
      </c>
      <c r="L1880" t="s">
        <v>136</v>
      </c>
      <c r="M1880" t="s">
        <v>21</v>
      </c>
      <c r="N1880" t="s">
        <v>22</v>
      </c>
      <c r="O1880">
        <f t="shared" si="174"/>
        <v>1</v>
      </c>
      <c r="P1880" t="str">
        <f t="shared" si="175"/>
        <v>Valid</v>
      </c>
      <c r="Q1880" t="str">
        <f>_xlfn.XLOOKUP(B1880,Customers!$A:$A,Customers!$C:$C,"Not Found")</f>
        <v>North</v>
      </c>
      <c r="R1880" t="str">
        <f t="shared" si="176"/>
        <v>North</v>
      </c>
      <c r="S1880" t="str">
        <f t="shared" si="177"/>
        <v>Theft</v>
      </c>
      <c r="T1880" t="str">
        <f t="shared" si="178"/>
        <v>Within SLA</v>
      </c>
      <c r="U1880">
        <f t="shared" si="179"/>
        <v>0</v>
      </c>
    </row>
    <row r="1881" spans="1:21" x14ac:dyDescent="0.3">
      <c r="A1881" t="s">
        <v>4512</v>
      </c>
      <c r="B1881" t="s">
        <v>399</v>
      </c>
      <c r="C1881" t="s">
        <v>3385</v>
      </c>
      <c r="D1881" t="s">
        <v>216</v>
      </c>
      <c r="E1881" t="s">
        <v>39</v>
      </c>
      <c r="F1881">
        <v>35234.81</v>
      </c>
      <c r="G1881" s="1">
        <v>45748</v>
      </c>
      <c r="H1881" s="1">
        <v>45765</v>
      </c>
      <c r="I1881" t="s">
        <v>19</v>
      </c>
      <c r="J1881">
        <v>17</v>
      </c>
      <c r="K1881">
        <v>15</v>
      </c>
      <c r="L1881" t="s">
        <v>341</v>
      </c>
      <c r="M1881" t="s">
        <v>55</v>
      </c>
      <c r="N1881" t="s">
        <v>22</v>
      </c>
      <c r="O1881">
        <f t="shared" si="174"/>
        <v>1</v>
      </c>
      <c r="P1881" t="str">
        <f t="shared" si="175"/>
        <v>Valid</v>
      </c>
      <c r="Q1881" t="str">
        <f>_xlfn.XLOOKUP(B1881,Customers!$A:$A,Customers!$C:$C,"Not Found")</f>
        <v>East</v>
      </c>
      <c r="R1881" t="str">
        <f t="shared" si="176"/>
        <v>North</v>
      </c>
      <c r="S1881" t="str">
        <f t="shared" si="177"/>
        <v>Outpatient</v>
      </c>
      <c r="T1881" t="str">
        <f t="shared" si="178"/>
        <v>SLA Breach</v>
      </c>
      <c r="U1881">
        <f t="shared" si="179"/>
        <v>2</v>
      </c>
    </row>
    <row r="1882" spans="1:21" x14ac:dyDescent="0.3">
      <c r="A1882" t="s">
        <v>4513</v>
      </c>
      <c r="B1882" t="s">
        <v>869</v>
      </c>
      <c r="C1882" t="s">
        <v>870</v>
      </c>
      <c r="D1882" t="s">
        <v>59</v>
      </c>
      <c r="E1882" t="s">
        <v>18</v>
      </c>
      <c r="F1882">
        <v>25397.03</v>
      </c>
      <c r="G1882" s="1">
        <v>45968</v>
      </c>
      <c r="H1882" s="1">
        <v>45990</v>
      </c>
      <c r="I1882" t="s">
        <v>19</v>
      </c>
      <c r="J1882">
        <v>22</v>
      </c>
      <c r="K1882">
        <v>15</v>
      </c>
      <c r="L1882" t="s">
        <v>427</v>
      </c>
      <c r="M1882" t="s">
        <v>55</v>
      </c>
      <c r="N1882" t="s">
        <v>42</v>
      </c>
      <c r="O1882">
        <f t="shared" si="174"/>
        <v>1</v>
      </c>
      <c r="P1882" t="str">
        <f t="shared" si="175"/>
        <v>Valid</v>
      </c>
      <c r="Q1882" t="str">
        <f>_xlfn.XLOOKUP(B1882,Customers!$A:$A,Customers!$C:$C,"Not Found")</f>
        <v>South</v>
      </c>
      <c r="R1882" t="str">
        <f t="shared" si="176"/>
        <v>South</v>
      </c>
      <c r="S1882" t="str">
        <f t="shared" si="177"/>
        <v>Critical Illness</v>
      </c>
      <c r="T1882" t="str">
        <f t="shared" si="178"/>
        <v>SLA Breach</v>
      </c>
      <c r="U1882">
        <f t="shared" si="179"/>
        <v>7</v>
      </c>
    </row>
    <row r="1883" spans="1:21" x14ac:dyDescent="0.3">
      <c r="A1883" t="s">
        <v>4514</v>
      </c>
      <c r="B1883" t="s">
        <v>473</v>
      </c>
      <c r="C1883" t="s">
        <v>4515</v>
      </c>
      <c r="D1883" t="s">
        <v>154</v>
      </c>
      <c r="F1883">
        <v>369909.71</v>
      </c>
      <c r="G1883" s="1">
        <v>45942</v>
      </c>
      <c r="H1883" s="1">
        <v>45962</v>
      </c>
      <c r="I1883" t="s">
        <v>19</v>
      </c>
      <c r="J1883">
        <v>20</v>
      </c>
      <c r="K1883">
        <v>10</v>
      </c>
      <c r="L1883" t="s">
        <v>87</v>
      </c>
      <c r="M1883" t="s">
        <v>21</v>
      </c>
      <c r="N1883" t="s">
        <v>30</v>
      </c>
      <c r="O1883">
        <f t="shared" si="174"/>
        <v>1</v>
      </c>
      <c r="P1883" t="str">
        <f t="shared" si="175"/>
        <v>Valid</v>
      </c>
      <c r="Q1883" t="str">
        <f>_xlfn.XLOOKUP(B1883,Customers!$A:$A,Customers!$C:$C,"Not Found")</f>
        <v>North</v>
      </c>
      <c r="R1883" t="str">
        <f t="shared" si="176"/>
        <v>North</v>
      </c>
      <c r="S1883" t="str">
        <f t="shared" si="177"/>
        <v>Vehicle Damage</v>
      </c>
      <c r="T1883" t="str">
        <f t="shared" si="178"/>
        <v>SLA Breach</v>
      </c>
      <c r="U1883">
        <f t="shared" si="179"/>
        <v>10</v>
      </c>
    </row>
    <row r="1884" spans="1:21" x14ac:dyDescent="0.3">
      <c r="A1884" t="s">
        <v>4516</v>
      </c>
      <c r="B1884" t="s">
        <v>3163</v>
      </c>
      <c r="C1884" t="s">
        <v>4517</v>
      </c>
      <c r="D1884" t="s">
        <v>216</v>
      </c>
      <c r="E1884" t="s">
        <v>18</v>
      </c>
      <c r="F1884">
        <v>153183.67000000001</v>
      </c>
      <c r="G1884" s="1">
        <v>45964</v>
      </c>
      <c r="I1884" t="s">
        <v>64</v>
      </c>
      <c r="J1884">
        <v>11</v>
      </c>
      <c r="K1884">
        <v>15</v>
      </c>
      <c r="L1884" t="s">
        <v>630</v>
      </c>
      <c r="M1884" t="s">
        <v>55</v>
      </c>
      <c r="N1884" t="s">
        <v>30</v>
      </c>
      <c r="O1884">
        <f t="shared" si="174"/>
        <v>1</v>
      </c>
      <c r="P1884" t="str">
        <f t="shared" si="175"/>
        <v>Valid</v>
      </c>
      <c r="Q1884" t="str">
        <f>_xlfn.XLOOKUP(B1884,Customers!$A:$A,Customers!$C:$C,"Not Found")</f>
        <v>West</v>
      </c>
      <c r="R1884" t="str">
        <f t="shared" si="176"/>
        <v>South</v>
      </c>
      <c r="S1884" t="str">
        <f t="shared" si="177"/>
        <v>Outpatient</v>
      </c>
      <c r="T1884" t="str">
        <f t="shared" si="178"/>
        <v>Within SLA</v>
      </c>
      <c r="U1884">
        <f t="shared" si="179"/>
        <v>0</v>
      </c>
    </row>
    <row r="1885" spans="1:21" x14ac:dyDescent="0.3">
      <c r="A1885" t="s">
        <v>4518</v>
      </c>
      <c r="B1885" t="s">
        <v>4519</v>
      </c>
      <c r="C1885" t="s">
        <v>4520</v>
      </c>
      <c r="D1885" t="s">
        <v>111</v>
      </c>
      <c r="E1885" t="s">
        <v>27</v>
      </c>
      <c r="F1885">
        <v>247077.88</v>
      </c>
      <c r="G1885" s="1">
        <v>45940</v>
      </c>
      <c r="H1885" s="1">
        <v>45951</v>
      </c>
      <c r="I1885" t="s">
        <v>19</v>
      </c>
      <c r="J1885">
        <v>11</v>
      </c>
      <c r="K1885">
        <v>12</v>
      </c>
      <c r="L1885" t="s">
        <v>501</v>
      </c>
      <c r="M1885" t="s">
        <v>49</v>
      </c>
      <c r="N1885" t="s">
        <v>30</v>
      </c>
      <c r="O1885">
        <f t="shared" si="174"/>
        <v>1</v>
      </c>
      <c r="P1885" t="str">
        <f t="shared" si="175"/>
        <v>Valid</v>
      </c>
      <c r="Q1885" t="str">
        <f>_xlfn.XLOOKUP(B1885,Customers!$A:$A,Customers!$C:$C,"Not Found")</f>
        <v>Central</v>
      </c>
      <c r="R1885" t="str">
        <f t="shared" si="176"/>
        <v>West</v>
      </c>
      <c r="S1885" t="str">
        <f t="shared" si="177"/>
        <v>Fire</v>
      </c>
      <c r="T1885" t="str">
        <f t="shared" si="178"/>
        <v>Within SLA</v>
      </c>
      <c r="U1885">
        <f t="shared" si="179"/>
        <v>0</v>
      </c>
    </row>
    <row r="1886" spans="1:21" x14ac:dyDescent="0.3">
      <c r="A1886" t="s">
        <v>4521</v>
      </c>
      <c r="B1886" t="s">
        <v>381</v>
      </c>
      <c r="C1886" t="s">
        <v>1764</v>
      </c>
      <c r="D1886" t="s">
        <v>26</v>
      </c>
      <c r="E1886" t="s">
        <v>18</v>
      </c>
      <c r="F1886">
        <v>118136.63</v>
      </c>
      <c r="G1886" s="1">
        <v>45934</v>
      </c>
      <c r="H1886" s="1">
        <v>45954</v>
      </c>
      <c r="I1886" t="s">
        <v>19</v>
      </c>
      <c r="J1886">
        <v>20</v>
      </c>
      <c r="K1886">
        <v>20</v>
      </c>
      <c r="L1886" t="s">
        <v>349</v>
      </c>
      <c r="M1886" t="s">
        <v>29</v>
      </c>
      <c r="N1886" t="s">
        <v>30</v>
      </c>
      <c r="O1886">
        <f t="shared" si="174"/>
        <v>1</v>
      </c>
      <c r="P1886" t="str">
        <f t="shared" si="175"/>
        <v>Valid</v>
      </c>
      <c r="Q1886" t="str">
        <f>_xlfn.XLOOKUP(B1886,Customers!$A:$A,Customers!$C:$C,"Not Found")</f>
        <v>West</v>
      </c>
      <c r="R1886" t="str">
        <f t="shared" si="176"/>
        <v>South</v>
      </c>
      <c r="S1886" t="str">
        <f t="shared" si="177"/>
        <v>Disability</v>
      </c>
      <c r="T1886" t="str">
        <f t="shared" si="178"/>
        <v>Within SLA</v>
      </c>
      <c r="U1886">
        <f t="shared" si="179"/>
        <v>0</v>
      </c>
    </row>
    <row r="1887" spans="1:21" x14ac:dyDescent="0.3">
      <c r="A1887" t="s">
        <v>4522</v>
      </c>
      <c r="B1887" t="s">
        <v>1867</v>
      </c>
      <c r="C1887" t="s">
        <v>4523</v>
      </c>
      <c r="D1887" t="s">
        <v>216</v>
      </c>
      <c r="E1887" t="s">
        <v>18</v>
      </c>
      <c r="F1887">
        <v>128473.16</v>
      </c>
      <c r="G1887" s="1">
        <v>45964</v>
      </c>
      <c r="H1887" s="1">
        <v>45985</v>
      </c>
      <c r="I1887" t="s">
        <v>19</v>
      </c>
      <c r="J1887">
        <v>21</v>
      </c>
      <c r="K1887">
        <v>15</v>
      </c>
      <c r="L1887" t="s">
        <v>117</v>
      </c>
      <c r="M1887" t="s">
        <v>55</v>
      </c>
      <c r="N1887" t="s">
        <v>88</v>
      </c>
      <c r="O1887">
        <f t="shared" si="174"/>
        <v>1</v>
      </c>
      <c r="P1887" t="str">
        <f t="shared" si="175"/>
        <v>Valid</v>
      </c>
      <c r="Q1887" t="str">
        <f>_xlfn.XLOOKUP(B1887,Customers!$A:$A,Customers!$C:$C,"Not Found")</f>
        <v>East</v>
      </c>
      <c r="R1887" t="str">
        <f t="shared" si="176"/>
        <v>South</v>
      </c>
      <c r="S1887" t="str">
        <f t="shared" si="177"/>
        <v>Outpatient</v>
      </c>
      <c r="T1887" t="str">
        <f t="shared" si="178"/>
        <v>SLA Breach</v>
      </c>
      <c r="U1887">
        <f t="shared" si="179"/>
        <v>6</v>
      </c>
    </row>
    <row r="1888" spans="1:21" x14ac:dyDescent="0.3">
      <c r="A1888" t="s">
        <v>4524</v>
      </c>
      <c r="B1888" t="s">
        <v>1882</v>
      </c>
      <c r="C1888" t="s">
        <v>2724</v>
      </c>
      <c r="D1888" t="s">
        <v>34</v>
      </c>
      <c r="E1888" t="s">
        <v>39</v>
      </c>
      <c r="F1888">
        <v>97975.09</v>
      </c>
      <c r="G1888" s="1">
        <v>45964</v>
      </c>
      <c r="I1888" t="s">
        <v>40</v>
      </c>
      <c r="J1888">
        <v>18</v>
      </c>
      <c r="K1888">
        <v>20</v>
      </c>
      <c r="L1888" t="s">
        <v>132</v>
      </c>
      <c r="M1888" t="s">
        <v>29</v>
      </c>
      <c r="N1888" t="s">
        <v>30</v>
      </c>
      <c r="O1888">
        <f t="shared" si="174"/>
        <v>1</v>
      </c>
      <c r="P1888" t="str">
        <f t="shared" si="175"/>
        <v>Valid</v>
      </c>
      <c r="Q1888" t="str">
        <f>_xlfn.XLOOKUP(B1888,Customers!$A:$A,Customers!$C:$C,"Not Found")</f>
        <v>West</v>
      </c>
      <c r="R1888" t="str">
        <f t="shared" si="176"/>
        <v>North</v>
      </c>
      <c r="S1888" t="str">
        <f t="shared" si="177"/>
        <v>Death Benefit</v>
      </c>
      <c r="T1888" t="str">
        <f t="shared" si="178"/>
        <v>Within SLA</v>
      </c>
      <c r="U1888">
        <f t="shared" si="179"/>
        <v>0</v>
      </c>
    </row>
    <row r="1889" spans="1:21" x14ac:dyDescent="0.3">
      <c r="A1889" t="s">
        <v>4525</v>
      </c>
      <c r="B1889" t="s">
        <v>4526</v>
      </c>
      <c r="C1889" t="s">
        <v>4527</v>
      </c>
      <c r="D1889" t="s">
        <v>26</v>
      </c>
      <c r="E1889" t="s">
        <v>18</v>
      </c>
      <c r="F1889">
        <v>403272.41</v>
      </c>
      <c r="G1889" s="1">
        <v>45920</v>
      </c>
      <c r="I1889" t="s">
        <v>64</v>
      </c>
      <c r="J1889">
        <v>16</v>
      </c>
      <c r="K1889">
        <v>20</v>
      </c>
      <c r="L1889" t="s">
        <v>183</v>
      </c>
      <c r="M1889" t="s">
        <v>29</v>
      </c>
      <c r="N1889" t="s">
        <v>30</v>
      </c>
      <c r="O1889">
        <f t="shared" si="174"/>
        <v>1</v>
      </c>
      <c r="P1889" t="str">
        <f t="shared" si="175"/>
        <v>Valid</v>
      </c>
      <c r="Q1889" t="str">
        <f>_xlfn.XLOOKUP(B1889,Customers!$A:$A,Customers!$C:$C,"Not Found")</f>
        <v>South</v>
      </c>
      <c r="R1889" t="str">
        <f t="shared" si="176"/>
        <v>South</v>
      </c>
      <c r="S1889" t="str">
        <f t="shared" si="177"/>
        <v>Disability</v>
      </c>
      <c r="T1889" t="str">
        <f t="shared" si="178"/>
        <v>Within SLA</v>
      </c>
      <c r="U1889">
        <f t="shared" si="179"/>
        <v>0</v>
      </c>
    </row>
    <row r="1890" spans="1:21" x14ac:dyDescent="0.3">
      <c r="A1890" t="s">
        <v>4528</v>
      </c>
      <c r="B1890" t="s">
        <v>4529</v>
      </c>
      <c r="C1890" t="s">
        <v>4530</v>
      </c>
      <c r="D1890" t="s">
        <v>92</v>
      </c>
      <c r="E1890" t="s">
        <v>27</v>
      </c>
      <c r="F1890">
        <v>30401.84</v>
      </c>
      <c r="G1890" s="1">
        <v>45924</v>
      </c>
      <c r="H1890" s="1">
        <v>45930</v>
      </c>
      <c r="I1890" t="s">
        <v>19</v>
      </c>
      <c r="J1890">
        <v>6</v>
      </c>
      <c r="K1890">
        <v>7</v>
      </c>
      <c r="L1890" t="s">
        <v>136</v>
      </c>
      <c r="M1890" t="s">
        <v>94</v>
      </c>
      <c r="N1890" t="s">
        <v>30</v>
      </c>
      <c r="O1890">
        <f t="shared" si="174"/>
        <v>1</v>
      </c>
      <c r="P1890" t="str">
        <f t="shared" si="175"/>
        <v>Valid</v>
      </c>
      <c r="Q1890" t="str">
        <f>_xlfn.XLOOKUP(B1890,Customers!$A:$A,Customers!$C:$C,"Not Found")</f>
        <v>South</v>
      </c>
      <c r="R1890" t="str">
        <f t="shared" si="176"/>
        <v>West</v>
      </c>
      <c r="S1890" t="str">
        <f t="shared" si="177"/>
        <v>Baggage Loss</v>
      </c>
      <c r="T1890" t="str">
        <f t="shared" si="178"/>
        <v>Within SLA</v>
      </c>
      <c r="U1890">
        <f t="shared" si="179"/>
        <v>0</v>
      </c>
    </row>
    <row r="1891" spans="1:21" x14ac:dyDescent="0.3">
      <c r="A1891" t="s">
        <v>4531</v>
      </c>
      <c r="B1891" t="s">
        <v>833</v>
      </c>
      <c r="C1891" t="s">
        <v>4532</v>
      </c>
      <c r="D1891" t="s">
        <v>216</v>
      </c>
      <c r="E1891" t="s">
        <v>27</v>
      </c>
      <c r="F1891">
        <v>70018.95</v>
      </c>
      <c r="G1891" s="1">
        <v>45719</v>
      </c>
      <c r="H1891" s="1">
        <v>45728</v>
      </c>
      <c r="I1891" t="s">
        <v>19</v>
      </c>
      <c r="J1891">
        <v>9</v>
      </c>
      <c r="K1891">
        <v>15</v>
      </c>
      <c r="L1891" t="s">
        <v>98</v>
      </c>
      <c r="M1891" t="s">
        <v>55</v>
      </c>
      <c r="N1891" t="s">
        <v>22</v>
      </c>
      <c r="O1891">
        <f t="shared" si="174"/>
        <v>1</v>
      </c>
      <c r="P1891" t="str">
        <f t="shared" si="175"/>
        <v>Valid</v>
      </c>
      <c r="Q1891" t="str">
        <f>_xlfn.XLOOKUP(B1891,Customers!$A:$A,Customers!$C:$C,"Not Found")</f>
        <v>North</v>
      </c>
      <c r="R1891" t="str">
        <f t="shared" si="176"/>
        <v>West</v>
      </c>
      <c r="S1891" t="str">
        <f t="shared" si="177"/>
        <v>Outpatient</v>
      </c>
      <c r="T1891" t="str">
        <f t="shared" si="178"/>
        <v>Within SLA</v>
      </c>
      <c r="U1891">
        <f t="shared" si="179"/>
        <v>0</v>
      </c>
    </row>
    <row r="1892" spans="1:21" x14ac:dyDescent="0.3">
      <c r="A1892" t="s">
        <v>4533</v>
      </c>
      <c r="B1892" t="s">
        <v>4534</v>
      </c>
      <c r="C1892" t="s">
        <v>4535</v>
      </c>
      <c r="D1892" t="s">
        <v>59</v>
      </c>
      <c r="E1892" t="s">
        <v>18</v>
      </c>
      <c r="F1892">
        <v>59757.81</v>
      </c>
      <c r="G1892" s="1">
        <v>45716</v>
      </c>
      <c r="H1892" s="1">
        <v>45728</v>
      </c>
      <c r="I1892" t="s">
        <v>19</v>
      </c>
      <c r="J1892">
        <v>12</v>
      </c>
      <c r="K1892">
        <v>15</v>
      </c>
      <c r="L1892" t="s">
        <v>450</v>
      </c>
      <c r="M1892" t="s">
        <v>55</v>
      </c>
      <c r="N1892" t="s">
        <v>30</v>
      </c>
      <c r="O1892">
        <f t="shared" si="174"/>
        <v>1</v>
      </c>
      <c r="P1892" t="str">
        <f t="shared" si="175"/>
        <v>Valid</v>
      </c>
      <c r="Q1892" t="str">
        <f>_xlfn.XLOOKUP(B1892,Customers!$A:$A,Customers!$C:$C,"Not Found")</f>
        <v>South</v>
      </c>
      <c r="R1892" t="str">
        <f t="shared" si="176"/>
        <v>South</v>
      </c>
      <c r="S1892" t="str">
        <f t="shared" si="177"/>
        <v>Critical Illness</v>
      </c>
      <c r="T1892" t="str">
        <f t="shared" si="178"/>
        <v>Within SLA</v>
      </c>
      <c r="U1892">
        <f t="shared" si="179"/>
        <v>0</v>
      </c>
    </row>
    <row r="1893" spans="1:21" x14ac:dyDescent="0.3">
      <c r="A1893" t="s">
        <v>4536</v>
      </c>
      <c r="B1893" t="s">
        <v>550</v>
      </c>
      <c r="C1893" t="s">
        <v>551</v>
      </c>
      <c r="D1893" t="s">
        <v>69</v>
      </c>
      <c r="E1893" t="s">
        <v>74</v>
      </c>
      <c r="F1893">
        <v>236214.67</v>
      </c>
      <c r="G1893" s="1">
        <v>45787</v>
      </c>
      <c r="H1893" s="1">
        <v>45803</v>
      </c>
      <c r="I1893" t="s">
        <v>19</v>
      </c>
      <c r="J1893">
        <v>16</v>
      </c>
      <c r="K1893">
        <v>12</v>
      </c>
      <c r="L1893" t="s">
        <v>331</v>
      </c>
      <c r="M1893" t="s">
        <v>49</v>
      </c>
      <c r="N1893" t="s">
        <v>30</v>
      </c>
      <c r="O1893">
        <f t="shared" si="174"/>
        <v>1</v>
      </c>
      <c r="P1893" t="str">
        <f t="shared" si="175"/>
        <v>Valid</v>
      </c>
      <c r="Q1893" t="str">
        <f>_xlfn.XLOOKUP(B1893,Customers!$A:$A,Customers!$C:$C,"Not Found")</f>
        <v>North</v>
      </c>
      <c r="R1893" t="str">
        <f t="shared" si="176"/>
        <v>East</v>
      </c>
      <c r="S1893" t="str">
        <f t="shared" si="177"/>
        <v>Property Damage</v>
      </c>
      <c r="T1893" t="str">
        <f t="shared" si="178"/>
        <v>SLA Breach</v>
      </c>
      <c r="U1893">
        <f t="shared" si="179"/>
        <v>4</v>
      </c>
    </row>
    <row r="1894" spans="1:21" x14ac:dyDescent="0.3">
      <c r="A1894" t="s">
        <v>4537</v>
      </c>
      <c r="B1894" t="s">
        <v>559</v>
      </c>
      <c r="C1894" t="s">
        <v>4538</v>
      </c>
      <c r="D1894" t="s">
        <v>59</v>
      </c>
      <c r="E1894" t="s">
        <v>74</v>
      </c>
      <c r="F1894">
        <v>60505.96</v>
      </c>
      <c r="G1894" s="1">
        <v>45780</v>
      </c>
      <c r="H1894" s="1">
        <v>45797</v>
      </c>
      <c r="I1894" t="s">
        <v>19</v>
      </c>
      <c r="J1894">
        <v>17</v>
      </c>
      <c r="K1894">
        <v>15</v>
      </c>
      <c r="L1894" t="s">
        <v>501</v>
      </c>
      <c r="M1894" t="s">
        <v>55</v>
      </c>
      <c r="N1894" t="s">
        <v>30</v>
      </c>
      <c r="O1894">
        <f t="shared" si="174"/>
        <v>1</v>
      </c>
      <c r="P1894" t="str">
        <f t="shared" si="175"/>
        <v>Valid</v>
      </c>
      <c r="Q1894" t="str">
        <f>_xlfn.XLOOKUP(B1894,Customers!$A:$A,Customers!$C:$C,"Not Found")</f>
        <v>Central</v>
      </c>
      <c r="R1894" t="str">
        <f t="shared" si="176"/>
        <v>East</v>
      </c>
      <c r="S1894" t="str">
        <f t="shared" si="177"/>
        <v>Critical Illness</v>
      </c>
      <c r="T1894" t="str">
        <f t="shared" si="178"/>
        <v>SLA Breach</v>
      </c>
      <c r="U1894">
        <f t="shared" si="179"/>
        <v>2</v>
      </c>
    </row>
    <row r="1895" spans="1:21" x14ac:dyDescent="0.3">
      <c r="A1895" t="s">
        <v>4539</v>
      </c>
      <c r="B1895" t="s">
        <v>4540</v>
      </c>
      <c r="C1895" t="s">
        <v>4541</v>
      </c>
      <c r="D1895" t="s">
        <v>17</v>
      </c>
      <c r="E1895" t="s">
        <v>173</v>
      </c>
      <c r="F1895">
        <v>156659.4</v>
      </c>
      <c r="G1895" s="1">
        <v>45767</v>
      </c>
      <c r="H1895" s="1">
        <v>45781</v>
      </c>
      <c r="I1895" t="s">
        <v>19</v>
      </c>
      <c r="J1895">
        <v>14</v>
      </c>
      <c r="K1895">
        <v>10</v>
      </c>
      <c r="L1895" t="s">
        <v>136</v>
      </c>
      <c r="M1895" t="s">
        <v>21</v>
      </c>
      <c r="N1895" t="s">
        <v>30</v>
      </c>
      <c r="O1895">
        <f t="shared" si="174"/>
        <v>1</v>
      </c>
      <c r="P1895" t="str">
        <f t="shared" si="175"/>
        <v>Valid</v>
      </c>
      <c r="Q1895" t="str">
        <f>_xlfn.XLOOKUP(B1895,Customers!$A:$A,Customers!$C:$C,"Not Found")</f>
        <v>East</v>
      </c>
      <c r="R1895" t="str">
        <f t="shared" si="176"/>
        <v>Central</v>
      </c>
      <c r="S1895" t="str">
        <f t="shared" si="177"/>
        <v>Accident</v>
      </c>
      <c r="T1895" t="str">
        <f t="shared" si="178"/>
        <v>SLA Breach</v>
      </c>
      <c r="U1895">
        <f t="shared" si="179"/>
        <v>4</v>
      </c>
    </row>
    <row r="1896" spans="1:21" x14ac:dyDescent="0.3">
      <c r="A1896" t="s">
        <v>4542</v>
      </c>
      <c r="B1896" t="s">
        <v>4543</v>
      </c>
      <c r="C1896" t="s">
        <v>4544</v>
      </c>
      <c r="D1896" t="s">
        <v>59</v>
      </c>
      <c r="E1896" t="s">
        <v>18</v>
      </c>
      <c r="F1896">
        <v>82423.350000000006</v>
      </c>
      <c r="G1896" s="1">
        <v>45757</v>
      </c>
      <c r="H1896" s="1">
        <v>45769</v>
      </c>
      <c r="I1896" t="s">
        <v>47</v>
      </c>
      <c r="J1896">
        <v>12</v>
      </c>
      <c r="K1896">
        <v>15</v>
      </c>
      <c r="L1896" t="s">
        <v>282</v>
      </c>
      <c r="M1896" t="s">
        <v>55</v>
      </c>
      <c r="N1896" t="s">
        <v>42</v>
      </c>
      <c r="O1896">
        <f t="shared" si="174"/>
        <v>1</v>
      </c>
      <c r="P1896" t="str">
        <f t="shared" si="175"/>
        <v>Valid</v>
      </c>
      <c r="Q1896" t="str">
        <f>_xlfn.XLOOKUP(B1896,Customers!$A:$A,Customers!$C:$C,"Not Found")</f>
        <v>South</v>
      </c>
      <c r="R1896" t="str">
        <f t="shared" si="176"/>
        <v>South</v>
      </c>
      <c r="S1896" t="str">
        <f t="shared" si="177"/>
        <v>Critical Illness</v>
      </c>
      <c r="T1896" t="str">
        <f t="shared" si="178"/>
        <v>Within SLA</v>
      </c>
      <c r="U1896">
        <f t="shared" si="179"/>
        <v>0</v>
      </c>
    </row>
    <row r="1897" spans="1:21" x14ac:dyDescent="0.3">
      <c r="A1897" t="s">
        <v>4545</v>
      </c>
      <c r="B1897" t="s">
        <v>3639</v>
      </c>
      <c r="C1897" t="s">
        <v>3640</v>
      </c>
      <c r="D1897" t="s">
        <v>116</v>
      </c>
      <c r="E1897" t="s">
        <v>27</v>
      </c>
      <c r="F1897">
        <v>38247.519999999997</v>
      </c>
      <c r="G1897" s="1">
        <v>45744</v>
      </c>
      <c r="I1897" t="s">
        <v>40</v>
      </c>
      <c r="J1897">
        <v>12</v>
      </c>
      <c r="K1897">
        <v>7</v>
      </c>
      <c r="L1897" t="s">
        <v>296</v>
      </c>
      <c r="M1897" t="s">
        <v>94</v>
      </c>
      <c r="N1897" t="s">
        <v>42</v>
      </c>
      <c r="O1897">
        <f t="shared" si="174"/>
        <v>1</v>
      </c>
      <c r="P1897" t="str">
        <f t="shared" si="175"/>
        <v>Valid</v>
      </c>
      <c r="Q1897" t="str">
        <f>_xlfn.XLOOKUP(B1897,Customers!$A:$A,Customers!$C:$C,"Not Found")</f>
        <v>South</v>
      </c>
      <c r="R1897" t="str">
        <f t="shared" si="176"/>
        <v>West</v>
      </c>
      <c r="S1897" t="str">
        <f t="shared" si="177"/>
        <v>Medical Emergency</v>
      </c>
      <c r="T1897" t="str">
        <f t="shared" si="178"/>
        <v>SLA Breach</v>
      </c>
      <c r="U1897">
        <f t="shared" si="179"/>
        <v>5</v>
      </c>
    </row>
    <row r="1898" spans="1:21" x14ac:dyDescent="0.3">
      <c r="A1898" t="s">
        <v>4546</v>
      </c>
      <c r="B1898" t="s">
        <v>4547</v>
      </c>
      <c r="C1898" t="s">
        <v>4548</v>
      </c>
      <c r="D1898" t="s">
        <v>102</v>
      </c>
      <c r="E1898" t="s">
        <v>39</v>
      </c>
      <c r="F1898">
        <v>429002.45</v>
      </c>
      <c r="G1898" s="1">
        <v>45847</v>
      </c>
      <c r="H1898" s="1">
        <v>45871</v>
      </c>
      <c r="I1898" t="s">
        <v>19</v>
      </c>
      <c r="J1898">
        <v>24</v>
      </c>
      <c r="K1898">
        <v>20</v>
      </c>
      <c r="L1898" t="s">
        <v>388</v>
      </c>
      <c r="M1898" t="s">
        <v>29</v>
      </c>
      <c r="N1898" t="s">
        <v>42</v>
      </c>
      <c r="O1898">
        <f t="shared" si="174"/>
        <v>1</v>
      </c>
      <c r="P1898" t="str">
        <f t="shared" si="175"/>
        <v>Valid</v>
      </c>
      <c r="Q1898" t="str">
        <f>_xlfn.XLOOKUP(B1898,Customers!$A:$A,Customers!$C:$C,"Not Found")</f>
        <v>West</v>
      </c>
      <c r="R1898" t="str">
        <f t="shared" si="176"/>
        <v>North</v>
      </c>
      <c r="S1898" t="str">
        <f t="shared" si="177"/>
        <v>Maturity</v>
      </c>
      <c r="T1898" t="str">
        <f t="shared" si="178"/>
        <v>SLA Breach</v>
      </c>
      <c r="U1898">
        <f t="shared" si="179"/>
        <v>4</v>
      </c>
    </row>
    <row r="1899" spans="1:21" x14ac:dyDescent="0.3">
      <c r="A1899" t="s">
        <v>4549</v>
      </c>
      <c r="B1899" t="s">
        <v>4550</v>
      </c>
      <c r="C1899" t="s">
        <v>4551</v>
      </c>
      <c r="D1899" t="s">
        <v>46</v>
      </c>
      <c r="E1899" t="s">
        <v>18</v>
      </c>
      <c r="F1899">
        <v>148304.1</v>
      </c>
      <c r="G1899" s="1">
        <v>45923</v>
      </c>
      <c r="H1899" s="1">
        <v>45933</v>
      </c>
      <c r="I1899" t="s">
        <v>19</v>
      </c>
      <c r="J1899">
        <v>10</v>
      </c>
      <c r="K1899">
        <v>12</v>
      </c>
      <c r="L1899" t="s">
        <v>193</v>
      </c>
      <c r="M1899" t="s">
        <v>49</v>
      </c>
      <c r="N1899" t="s">
        <v>30</v>
      </c>
      <c r="O1899">
        <f t="shared" si="174"/>
        <v>1</v>
      </c>
      <c r="P1899" t="str">
        <f t="shared" si="175"/>
        <v>Valid</v>
      </c>
      <c r="Q1899" t="str">
        <f>_xlfn.XLOOKUP(B1899,Customers!$A:$A,Customers!$C:$C,"Not Found")</f>
        <v>Central</v>
      </c>
      <c r="R1899" t="str">
        <f t="shared" si="176"/>
        <v>South</v>
      </c>
      <c r="S1899" t="str">
        <f t="shared" si="177"/>
        <v>Theft</v>
      </c>
      <c r="T1899" t="str">
        <f t="shared" si="178"/>
        <v>Within SLA</v>
      </c>
      <c r="U1899">
        <f t="shared" si="179"/>
        <v>0</v>
      </c>
    </row>
    <row r="1900" spans="1:21" x14ac:dyDescent="0.3">
      <c r="A1900" t="s">
        <v>4552</v>
      </c>
      <c r="B1900" t="s">
        <v>168</v>
      </c>
      <c r="C1900" t="s">
        <v>1363</v>
      </c>
      <c r="D1900" t="s">
        <v>17</v>
      </c>
      <c r="E1900" t="s">
        <v>74</v>
      </c>
      <c r="F1900">
        <v>75405.88</v>
      </c>
      <c r="G1900" s="1">
        <v>45928</v>
      </c>
      <c r="I1900" t="s">
        <v>64</v>
      </c>
      <c r="J1900">
        <v>7</v>
      </c>
      <c r="K1900">
        <v>10</v>
      </c>
      <c r="L1900" t="s">
        <v>193</v>
      </c>
      <c r="M1900" t="s">
        <v>21</v>
      </c>
      <c r="N1900" t="s">
        <v>22</v>
      </c>
      <c r="O1900">
        <f t="shared" si="174"/>
        <v>1</v>
      </c>
      <c r="P1900" t="str">
        <f t="shared" si="175"/>
        <v>Valid</v>
      </c>
      <c r="Q1900" t="str">
        <f>_xlfn.XLOOKUP(B1900,Customers!$A:$A,Customers!$C:$C,"Not Found")</f>
        <v>North</v>
      </c>
      <c r="R1900" t="str">
        <f t="shared" si="176"/>
        <v>East</v>
      </c>
      <c r="S1900" t="str">
        <f t="shared" si="177"/>
        <v>Accident</v>
      </c>
      <c r="T1900" t="str">
        <f t="shared" si="178"/>
        <v>Within SLA</v>
      </c>
      <c r="U1900">
        <f t="shared" si="179"/>
        <v>0</v>
      </c>
    </row>
    <row r="1901" spans="1:21" x14ac:dyDescent="0.3">
      <c r="A1901" t="s">
        <v>4553</v>
      </c>
      <c r="B1901" t="s">
        <v>4554</v>
      </c>
      <c r="C1901" t="s">
        <v>4555</v>
      </c>
      <c r="D1901" t="s">
        <v>59</v>
      </c>
      <c r="E1901" t="s">
        <v>39</v>
      </c>
      <c r="F1901">
        <v>344413.38</v>
      </c>
      <c r="G1901" s="1">
        <v>45699</v>
      </c>
      <c r="I1901" t="s">
        <v>64</v>
      </c>
      <c r="J1901">
        <v>27</v>
      </c>
      <c r="K1901">
        <v>15</v>
      </c>
      <c r="L1901" t="s">
        <v>450</v>
      </c>
      <c r="M1901" t="s">
        <v>55</v>
      </c>
      <c r="N1901" t="s">
        <v>42</v>
      </c>
      <c r="O1901">
        <f t="shared" si="174"/>
        <v>1</v>
      </c>
      <c r="P1901" t="str">
        <f t="shared" si="175"/>
        <v>Valid</v>
      </c>
      <c r="Q1901" t="str">
        <f>_xlfn.XLOOKUP(B1901,Customers!$A:$A,Customers!$C:$C,"Not Found")</f>
        <v>North</v>
      </c>
      <c r="R1901" t="str">
        <f t="shared" si="176"/>
        <v>North</v>
      </c>
      <c r="S1901" t="str">
        <f t="shared" si="177"/>
        <v>Critical Illness</v>
      </c>
      <c r="T1901" t="str">
        <f t="shared" si="178"/>
        <v>SLA Breach</v>
      </c>
      <c r="U1901">
        <f t="shared" si="179"/>
        <v>12</v>
      </c>
    </row>
    <row r="1902" spans="1:21" x14ac:dyDescent="0.3">
      <c r="A1902" t="s">
        <v>4556</v>
      </c>
      <c r="B1902" t="s">
        <v>2381</v>
      </c>
      <c r="C1902" t="s">
        <v>2382</v>
      </c>
      <c r="D1902" t="s">
        <v>182</v>
      </c>
      <c r="E1902" t="s">
        <v>74</v>
      </c>
      <c r="F1902">
        <v>62484.2</v>
      </c>
      <c r="G1902" s="1">
        <v>45838</v>
      </c>
      <c r="H1902" s="1">
        <v>45844</v>
      </c>
      <c r="I1902" t="s">
        <v>19</v>
      </c>
      <c r="J1902">
        <v>6</v>
      </c>
      <c r="K1902">
        <v>7</v>
      </c>
      <c r="L1902" t="s">
        <v>93</v>
      </c>
      <c r="M1902" t="s">
        <v>94</v>
      </c>
      <c r="N1902" t="s">
        <v>22</v>
      </c>
      <c r="O1902">
        <f t="shared" si="174"/>
        <v>1</v>
      </c>
      <c r="P1902" t="str">
        <f t="shared" si="175"/>
        <v>Valid</v>
      </c>
      <c r="Q1902" t="str">
        <f>_xlfn.XLOOKUP(B1902,Customers!$A:$A,Customers!$C:$C,"Not Found")</f>
        <v>West</v>
      </c>
      <c r="R1902" t="str">
        <f t="shared" si="176"/>
        <v>East</v>
      </c>
      <c r="S1902" t="str">
        <f t="shared" si="177"/>
        <v>Trip Cancellation</v>
      </c>
      <c r="T1902" t="str">
        <f t="shared" si="178"/>
        <v>Within SLA</v>
      </c>
      <c r="U1902">
        <f t="shared" si="179"/>
        <v>0</v>
      </c>
    </row>
    <row r="1903" spans="1:21" x14ac:dyDescent="0.3">
      <c r="A1903" t="s">
        <v>4557</v>
      </c>
      <c r="B1903" t="s">
        <v>3154</v>
      </c>
      <c r="C1903" t="s">
        <v>3155</v>
      </c>
      <c r="D1903" t="s">
        <v>59</v>
      </c>
      <c r="E1903" t="s">
        <v>74</v>
      </c>
      <c r="F1903">
        <v>16132.08</v>
      </c>
      <c r="G1903" s="1">
        <v>45818</v>
      </c>
      <c r="I1903" t="s">
        <v>64</v>
      </c>
      <c r="J1903">
        <v>19</v>
      </c>
      <c r="K1903">
        <v>15</v>
      </c>
      <c r="L1903" t="s">
        <v>373</v>
      </c>
      <c r="M1903" t="s">
        <v>55</v>
      </c>
      <c r="N1903" t="s">
        <v>30</v>
      </c>
      <c r="O1903">
        <f t="shared" si="174"/>
        <v>1</v>
      </c>
      <c r="P1903" t="str">
        <f t="shared" si="175"/>
        <v>Valid</v>
      </c>
      <c r="Q1903" t="str">
        <f>_xlfn.XLOOKUP(B1903,Customers!$A:$A,Customers!$C:$C,"Not Found")</f>
        <v>South</v>
      </c>
      <c r="R1903" t="str">
        <f t="shared" si="176"/>
        <v>East</v>
      </c>
      <c r="S1903" t="str">
        <f t="shared" si="177"/>
        <v>Critical Illness</v>
      </c>
      <c r="T1903" t="str">
        <f t="shared" si="178"/>
        <v>SLA Breach</v>
      </c>
      <c r="U1903">
        <f t="shared" si="179"/>
        <v>4</v>
      </c>
    </row>
    <row r="1904" spans="1:21" x14ac:dyDescent="0.3">
      <c r="A1904" t="s">
        <v>4558</v>
      </c>
      <c r="B1904" t="s">
        <v>3346</v>
      </c>
      <c r="C1904" t="s">
        <v>4559</v>
      </c>
      <c r="D1904" t="s">
        <v>59</v>
      </c>
      <c r="E1904" t="s">
        <v>39</v>
      </c>
      <c r="F1904">
        <v>74240.429999999993</v>
      </c>
      <c r="G1904" s="1">
        <v>45925</v>
      </c>
      <c r="I1904" t="s">
        <v>40</v>
      </c>
      <c r="J1904">
        <v>5</v>
      </c>
      <c r="K1904">
        <v>15</v>
      </c>
      <c r="L1904" t="s">
        <v>345</v>
      </c>
      <c r="M1904" t="s">
        <v>55</v>
      </c>
      <c r="N1904" t="s">
        <v>22</v>
      </c>
      <c r="O1904">
        <f t="shared" si="174"/>
        <v>1</v>
      </c>
      <c r="P1904" t="str">
        <f t="shared" si="175"/>
        <v>Valid</v>
      </c>
      <c r="Q1904" t="str">
        <f>_xlfn.XLOOKUP(B1904,Customers!$A:$A,Customers!$C:$C,"Not Found")</f>
        <v>West</v>
      </c>
      <c r="R1904" t="str">
        <f t="shared" si="176"/>
        <v>North</v>
      </c>
      <c r="S1904" t="str">
        <f t="shared" si="177"/>
        <v>Critical Illness</v>
      </c>
      <c r="T1904" t="str">
        <f t="shared" si="178"/>
        <v>Within SLA</v>
      </c>
      <c r="U1904">
        <f t="shared" si="179"/>
        <v>0</v>
      </c>
    </row>
    <row r="1905" spans="1:21" x14ac:dyDescent="0.3">
      <c r="A1905" t="s">
        <v>4560</v>
      </c>
      <c r="B1905" t="s">
        <v>3959</v>
      </c>
      <c r="C1905" t="s">
        <v>4561</v>
      </c>
      <c r="D1905" t="s">
        <v>69</v>
      </c>
      <c r="E1905" t="s">
        <v>173</v>
      </c>
      <c r="F1905">
        <v>288998.26</v>
      </c>
      <c r="G1905" s="1">
        <v>45947</v>
      </c>
      <c r="H1905" s="1">
        <v>45968</v>
      </c>
      <c r="I1905" t="s">
        <v>19</v>
      </c>
      <c r="J1905">
        <v>21</v>
      </c>
      <c r="K1905">
        <v>12</v>
      </c>
      <c r="L1905" t="s">
        <v>580</v>
      </c>
      <c r="M1905" t="s">
        <v>49</v>
      </c>
      <c r="N1905" t="s">
        <v>42</v>
      </c>
      <c r="O1905">
        <f t="shared" si="174"/>
        <v>1</v>
      </c>
      <c r="P1905" t="str">
        <f t="shared" si="175"/>
        <v>Valid</v>
      </c>
      <c r="Q1905" t="str">
        <f>_xlfn.XLOOKUP(B1905,Customers!$A:$A,Customers!$C:$C,"Not Found")</f>
        <v>North</v>
      </c>
      <c r="R1905" t="str">
        <f t="shared" si="176"/>
        <v>Central</v>
      </c>
      <c r="S1905" t="str">
        <f t="shared" si="177"/>
        <v>Property Damage</v>
      </c>
      <c r="T1905" t="str">
        <f t="shared" si="178"/>
        <v>SLA Breach</v>
      </c>
      <c r="U1905">
        <f t="shared" si="179"/>
        <v>9</v>
      </c>
    </row>
    <row r="1906" spans="1:21" x14ac:dyDescent="0.3">
      <c r="A1906" t="s">
        <v>4562</v>
      </c>
      <c r="B1906" t="s">
        <v>3154</v>
      </c>
      <c r="C1906" t="s">
        <v>3155</v>
      </c>
      <c r="D1906" t="s">
        <v>59</v>
      </c>
      <c r="E1906" t="s">
        <v>39</v>
      </c>
      <c r="F1906">
        <v>50105.42</v>
      </c>
      <c r="G1906" s="1">
        <v>45768</v>
      </c>
      <c r="H1906" s="1">
        <v>45778</v>
      </c>
      <c r="I1906" t="s">
        <v>19</v>
      </c>
      <c r="J1906">
        <v>10</v>
      </c>
      <c r="K1906">
        <v>15</v>
      </c>
      <c r="L1906" t="s">
        <v>178</v>
      </c>
      <c r="M1906" t="s">
        <v>55</v>
      </c>
      <c r="N1906" t="s">
        <v>30</v>
      </c>
      <c r="O1906">
        <f t="shared" si="174"/>
        <v>1</v>
      </c>
      <c r="P1906" t="str">
        <f t="shared" si="175"/>
        <v>Valid</v>
      </c>
      <c r="Q1906" t="str">
        <f>_xlfn.XLOOKUP(B1906,Customers!$A:$A,Customers!$C:$C,"Not Found")</f>
        <v>South</v>
      </c>
      <c r="R1906" t="str">
        <f t="shared" si="176"/>
        <v>North</v>
      </c>
      <c r="S1906" t="str">
        <f t="shared" si="177"/>
        <v>Critical Illness</v>
      </c>
      <c r="T1906" t="str">
        <f t="shared" si="178"/>
        <v>Within SLA</v>
      </c>
      <c r="U1906">
        <f t="shared" si="179"/>
        <v>0</v>
      </c>
    </row>
    <row r="1907" spans="1:21" x14ac:dyDescent="0.3">
      <c r="A1907" t="s">
        <v>4563</v>
      </c>
      <c r="B1907" t="s">
        <v>4564</v>
      </c>
      <c r="C1907" t="s">
        <v>4565</v>
      </c>
      <c r="D1907" t="s">
        <v>154</v>
      </c>
      <c r="E1907" t="s">
        <v>173</v>
      </c>
      <c r="F1907">
        <v>65196.6</v>
      </c>
      <c r="G1907" s="1">
        <v>45921</v>
      </c>
      <c r="I1907" t="s">
        <v>64</v>
      </c>
      <c r="J1907">
        <v>13</v>
      </c>
      <c r="K1907">
        <v>10</v>
      </c>
      <c r="L1907" t="s">
        <v>128</v>
      </c>
      <c r="M1907" t="s">
        <v>21</v>
      </c>
      <c r="N1907" t="s">
        <v>30</v>
      </c>
      <c r="O1907">
        <f t="shared" si="174"/>
        <v>1</v>
      </c>
      <c r="P1907" t="str">
        <f t="shared" si="175"/>
        <v>Valid</v>
      </c>
      <c r="Q1907" t="str">
        <f>_xlfn.XLOOKUP(B1907,Customers!$A:$A,Customers!$C:$C,"Not Found")</f>
        <v>East</v>
      </c>
      <c r="R1907" t="str">
        <f t="shared" si="176"/>
        <v>Central</v>
      </c>
      <c r="S1907" t="str">
        <f t="shared" si="177"/>
        <v>Vehicle Damage</v>
      </c>
      <c r="T1907" t="str">
        <f t="shared" si="178"/>
        <v>SLA Breach</v>
      </c>
      <c r="U1907">
        <f t="shared" si="179"/>
        <v>3</v>
      </c>
    </row>
    <row r="1908" spans="1:21" x14ac:dyDescent="0.3">
      <c r="A1908" t="s">
        <v>4566</v>
      </c>
      <c r="B1908" t="s">
        <v>4567</v>
      </c>
      <c r="C1908" t="s">
        <v>4568</v>
      </c>
      <c r="D1908" t="s">
        <v>216</v>
      </c>
      <c r="E1908" t="s">
        <v>74</v>
      </c>
      <c r="F1908">
        <v>89498.38</v>
      </c>
      <c r="G1908" s="1">
        <v>45856</v>
      </c>
      <c r="H1908" s="1">
        <v>45866</v>
      </c>
      <c r="I1908" t="s">
        <v>19</v>
      </c>
      <c r="J1908">
        <v>10</v>
      </c>
      <c r="K1908">
        <v>15</v>
      </c>
      <c r="L1908" t="s">
        <v>70</v>
      </c>
      <c r="M1908" t="s">
        <v>55</v>
      </c>
      <c r="N1908" t="s">
        <v>30</v>
      </c>
      <c r="O1908">
        <f t="shared" si="174"/>
        <v>1</v>
      </c>
      <c r="P1908" t="str">
        <f t="shared" si="175"/>
        <v>Valid</v>
      </c>
      <c r="Q1908" t="str">
        <f>_xlfn.XLOOKUP(B1908,Customers!$A:$A,Customers!$C:$C,"Not Found")</f>
        <v>East</v>
      </c>
      <c r="R1908" t="str">
        <f t="shared" si="176"/>
        <v>East</v>
      </c>
      <c r="S1908" t="str">
        <f t="shared" si="177"/>
        <v>Outpatient</v>
      </c>
      <c r="T1908" t="str">
        <f t="shared" si="178"/>
        <v>Within SLA</v>
      </c>
      <c r="U1908">
        <f t="shared" si="179"/>
        <v>0</v>
      </c>
    </row>
    <row r="1909" spans="1:21" x14ac:dyDescent="0.3">
      <c r="A1909" t="s">
        <v>4569</v>
      </c>
      <c r="B1909" t="s">
        <v>4570</v>
      </c>
      <c r="C1909" t="s">
        <v>4571</v>
      </c>
      <c r="D1909" t="s">
        <v>216</v>
      </c>
      <c r="E1909" t="s">
        <v>18</v>
      </c>
      <c r="F1909">
        <v>239248.11</v>
      </c>
      <c r="G1909" s="1">
        <v>45747</v>
      </c>
      <c r="H1909" s="1">
        <v>45768</v>
      </c>
      <c r="I1909" t="s">
        <v>19</v>
      </c>
      <c r="J1909">
        <v>21</v>
      </c>
      <c r="K1909">
        <v>15</v>
      </c>
      <c r="L1909" t="s">
        <v>79</v>
      </c>
      <c r="M1909" t="s">
        <v>55</v>
      </c>
      <c r="N1909" t="s">
        <v>88</v>
      </c>
      <c r="O1909">
        <f t="shared" si="174"/>
        <v>1</v>
      </c>
      <c r="P1909" t="str">
        <f t="shared" si="175"/>
        <v>Valid</v>
      </c>
      <c r="Q1909" t="str">
        <f>_xlfn.XLOOKUP(B1909,Customers!$A:$A,Customers!$C:$C,"Not Found")</f>
        <v>Central</v>
      </c>
      <c r="R1909" t="str">
        <f t="shared" si="176"/>
        <v>South</v>
      </c>
      <c r="S1909" t="str">
        <f t="shared" si="177"/>
        <v>Outpatient</v>
      </c>
      <c r="T1909" t="str">
        <f t="shared" si="178"/>
        <v>SLA Breach</v>
      </c>
      <c r="U1909">
        <f t="shared" si="179"/>
        <v>6</v>
      </c>
    </row>
    <row r="1910" spans="1:21" x14ac:dyDescent="0.3">
      <c r="A1910" t="s">
        <v>4572</v>
      </c>
      <c r="B1910" t="s">
        <v>3904</v>
      </c>
      <c r="C1910" t="s">
        <v>3905</v>
      </c>
      <c r="D1910" t="s">
        <v>17</v>
      </c>
      <c r="E1910" t="s">
        <v>39</v>
      </c>
      <c r="F1910">
        <v>32918.15</v>
      </c>
      <c r="G1910" s="1">
        <v>45845</v>
      </c>
      <c r="H1910" s="1">
        <v>45851</v>
      </c>
      <c r="I1910" t="s">
        <v>19</v>
      </c>
      <c r="J1910">
        <v>6</v>
      </c>
      <c r="K1910">
        <v>10</v>
      </c>
      <c r="L1910" t="s">
        <v>501</v>
      </c>
      <c r="M1910" t="s">
        <v>21</v>
      </c>
      <c r="N1910" t="s">
        <v>30</v>
      </c>
      <c r="O1910">
        <f t="shared" si="174"/>
        <v>1</v>
      </c>
      <c r="P1910" t="str">
        <f t="shared" si="175"/>
        <v>Valid</v>
      </c>
      <c r="Q1910" t="str">
        <f>_xlfn.XLOOKUP(B1910,Customers!$A:$A,Customers!$C:$C,"Not Found")</f>
        <v>North</v>
      </c>
      <c r="R1910" t="str">
        <f t="shared" si="176"/>
        <v>North</v>
      </c>
      <c r="S1910" t="str">
        <f t="shared" si="177"/>
        <v>Accident</v>
      </c>
      <c r="T1910" t="str">
        <f t="shared" si="178"/>
        <v>Within SLA</v>
      </c>
      <c r="U1910">
        <f t="shared" si="179"/>
        <v>0</v>
      </c>
    </row>
    <row r="1911" spans="1:21" x14ac:dyDescent="0.3">
      <c r="A1911" t="s">
        <v>4573</v>
      </c>
      <c r="B1911" t="s">
        <v>4574</v>
      </c>
      <c r="C1911" t="s">
        <v>4575</v>
      </c>
      <c r="D1911" t="s">
        <v>154</v>
      </c>
      <c r="E1911" t="s">
        <v>27</v>
      </c>
      <c r="F1911">
        <v>36134.99</v>
      </c>
      <c r="G1911" s="1">
        <v>45669</v>
      </c>
      <c r="H1911" s="1">
        <v>45686</v>
      </c>
      <c r="I1911" t="s">
        <v>19</v>
      </c>
      <c r="J1911">
        <v>17</v>
      </c>
      <c r="K1911">
        <v>10</v>
      </c>
      <c r="L1911" t="s">
        <v>770</v>
      </c>
      <c r="M1911" t="s">
        <v>21</v>
      </c>
      <c r="N1911" t="s">
        <v>42</v>
      </c>
      <c r="O1911">
        <f t="shared" si="174"/>
        <v>1</v>
      </c>
      <c r="P1911" t="str">
        <f t="shared" si="175"/>
        <v>Valid</v>
      </c>
      <c r="Q1911" t="str">
        <f>_xlfn.XLOOKUP(B1911,Customers!$A:$A,Customers!$C:$C,"Not Found")</f>
        <v>West</v>
      </c>
      <c r="R1911" t="str">
        <f t="shared" si="176"/>
        <v>West</v>
      </c>
      <c r="S1911" t="str">
        <f t="shared" si="177"/>
        <v>Vehicle Damage</v>
      </c>
      <c r="T1911" t="str">
        <f t="shared" si="178"/>
        <v>SLA Breach</v>
      </c>
      <c r="U1911">
        <f t="shared" si="179"/>
        <v>7</v>
      </c>
    </row>
    <row r="1912" spans="1:21" x14ac:dyDescent="0.3">
      <c r="A1912" t="s">
        <v>4576</v>
      </c>
      <c r="B1912" t="s">
        <v>1020</v>
      </c>
      <c r="C1912" t="s">
        <v>1021</v>
      </c>
      <c r="D1912" t="s">
        <v>154</v>
      </c>
      <c r="E1912" t="s">
        <v>27</v>
      </c>
      <c r="F1912">
        <v>90285.29</v>
      </c>
      <c r="G1912" s="1">
        <v>45676</v>
      </c>
      <c r="H1912" s="1">
        <v>45688</v>
      </c>
      <c r="I1912" t="s">
        <v>19</v>
      </c>
      <c r="J1912">
        <v>12</v>
      </c>
      <c r="K1912">
        <v>10</v>
      </c>
      <c r="L1912" t="s">
        <v>212</v>
      </c>
      <c r="M1912" t="s">
        <v>21</v>
      </c>
      <c r="N1912" t="s">
        <v>42</v>
      </c>
      <c r="O1912">
        <f t="shared" si="174"/>
        <v>1</v>
      </c>
      <c r="P1912" t="str">
        <f t="shared" si="175"/>
        <v>Valid</v>
      </c>
      <c r="Q1912" t="str">
        <f>_xlfn.XLOOKUP(B1912,Customers!$A:$A,Customers!$C:$C,"Not Found")</f>
        <v>West</v>
      </c>
      <c r="R1912" t="str">
        <f t="shared" si="176"/>
        <v>West</v>
      </c>
      <c r="S1912" t="str">
        <f t="shared" si="177"/>
        <v>Vehicle Damage</v>
      </c>
      <c r="T1912" t="str">
        <f t="shared" si="178"/>
        <v>SLA Breach</v>
      </c>
      <c r="U1912">
        <f t="shared" si="179"/>
        <v>2</v>
      </c>
    </row>
    <row r="1913" spans="1:21" x14ac:dyDescent="0.3">
      <c r="A1913" t="s">
        <v>4577</v>
      </c>
      <c r="B1913" t="s">
        <v>4578</v>
      </c>
      <c r="C1913" t="s">
        <v>4579</v>
      </c>
      <c r="D1913" t="s">
        <v>46</v>
      </c>
      <c r="E1913" t="s">
        <v>27</v>
      </c>
      <c r="F1913">
        <v>137625.60000000001</v>
      </c>
      <c r="G1913" s="1">
        <v>45796</v>
      </c>
      <c r="H1913" s="1">
        <v>45820</v>
      </c>
      <c r="I1913" t="s">
        <v>19</v>
      </c>
      <c r="J1913">
        <v>24</v>
      </c>
      <c r="K1913">
        <v>12</v>
      </c>
      <c r="L1913" t="s">
        <v>770</v>
      </c>
      <c r="M1913" t="s">
        <v>49</v>
      </c>
      <c r="N1913" t="s">
        <v>88</v>
      </c>
      <c r="O1913">
        <f t="shared" si="174"/>
        <v>1</v>
      </c>
      <c r="P1913" t="str">
        <f t="shared" si="175"/>
        <v>Valid</v>
      </c>
      <c r="Q1913" t="str">
        <f>_xlfn.XLOOKUP(B1913,Customers!$A:$A,Customers!$C:$C,"Not Found")</f>
        <v>East</v>
      </c>
      <c r="R1913" t="str">
        <f t="shared" si="176"/>
        <v>West</v>
      </c>
      <c r="S1913" t="str">
        <f t="shared" si="177"/>
        <v>Theft</v>
      </c>
      <c r="T1913" t="str">
        <f t="shared" si="178"/>
        <v>SLA Breach</v>
      </c>
      <c r="U1913">
        <f t="shared" si="179"/>
        <v>12</v>
      </c>
    </row>
    <row r="1914" spans="1:21" x14ac:dyDescent="0.3">
      <c r="A1914" t="s">
        <v>4580</v>
      </c>
      <c r="B1914" t="s">
        <v>3051</v>
      </c>
      <c r="C1914" t="s">
        <v>4581</v>
      </c>
      <c r="D1914" t="s">
        <v>53</v>
      </c>
      <c r="E1914" t="s">
        <v>18</v>
      </c>
      <c r="F1914">
        <v>119341.96</v>
      </c>
      <c r="G1914" s="1">
        <v>45978</v>
      </c>
      <c r="I1914" t="s">
        <v>40</v>
      </c>
      <c r="J1914">
        <v>8</v>
      </c>
      <c r="K1914">
        <v>15</v>
      </c>
      <c r="L1914" t="s">
        <v>65</v>
      </c>
      <c r="M1914" t="s">
        <v>55</v>
      </c>
      <c r="N1914" t="s">
        <v>30</v>
      </c>
      <c r="O1914">
        <f t="shared" si="174"/>
        <v>1</v>
      </c>
      <c r="P1914" t="str">
        <f t="shared" si="175"/>
        <v>Valid</v>
      </c>
      <c r="Q1914" t="str">
        <f>_xlfn.XLOOKUP(B1914,Customers!$A:$A,Customers!$C:$C,"Not Found")</f>
        <v>East</v>
      </c>
      <c r="R1914" t="str">
        <f t="shared" si="176"/>
        <v>South</v>
      </c>
      <c r="S1914" t="str">
        <f t="shared" si="177"/>
        <v>Hospitalization</v>
      </c>
      <c r="T1914" t="str">
        <f t="shared" si="178"/>
        <v>Within SLA</v>
      </c>
      <c r="U1914">
        <f t="shared" si="179"/>
        <v>0</v>
      </c>
    </row>
    <row r="1915" spans="1:21" x14ac:dyDescent="0.3">
      <c r="A1915" t="s">
        <v>4582</v>
      </c>
      <c r="B1915" t="s">
        <v>3586</v>
      </c>
      <c r="C1915" t="s">
        <v>4583</v>
      </c>
      <c r="D1915" t="s">
        <v>46</v>
      </c>
      <c r="E1915" t="s">
        <v>39</v>
      </c>
      <c r="F1915">
        <v>80146.61</v>
      </c>
      <c r="G1915" s="1">
        <v>45856</v>
      </c>
      <c r="H1915" s="1">
        <v>45857</v>
      </c>
      <c r="I1915" t="s">
        <v>19</v>
      </c>
      <c r="J1915">
        <v>1</v>
      </c>
      <c r="K1915">
        <v>10</v>
      </c>
      <c r="L1915" t="s">
        <v>787</v>
      </c>
      <c r="M1915" t="s">
        <v>21</v>
      </c>
      <c r="N1915" t="s">
        <v>22</v>
      </c>
      <c r="O1915">
        <f t="shared" si="174"/>
        <v>1</v>
      </c>
      <c r="P1915" t="str">
        <f t="shared" si="175"/>
        <v>Valid</v>
      </c>
      <c r="Q1915" t="str">
        <f>_xlfn.XLOOKUP(B1915,Customers!$A:$A,Customers!$C:$C,"Not Found")</f>
        <v>Central</v>
      </c>
      <c r="R1915" t="str">
        <f t="shared" si="176"/>
        <v>North</v>
      </c>
      <c r="S1915" t="str">
        <f t="shared" si="177"/>
        <v>Theft</v>
      </c>
      <c r="T1915" t="str">
        <f t="shared" si="178"/>
        <v>Within SLA</v>
      </c>
      <c r="U1915">
        <f t="shared" si="179"/>
        <v>0</v>
      </c>
    </row>
    <row r="1916" spans="1:21" x14ac:dyDescent="0.3">
      <c r="A1916" t="s">
        <v>4584</v>
      </c>
      <c r="B1916" t="s">
        <v>1210</v>
      </c>
      <c r="C1916" t="s">
        <v>4068</v>
      </c>
      <c r="D1916" t="s">
        <v>154</v>
      </c>
      <c r="E1916" t="s">
        <v>27</v>
      </c>
      <c r="F1916">
        <v>60181.3</v>
      </c>
      <c r="G1916" s="1">
        <v>45882</v>
      </c>
      <c r="I1916" t="s">
        <v>40</v>
      </c>
      <c r="J1916">
        <v>11</v>
      </c>
      <c r="K1916">
        <v>10</v>
      </c>
      <c r="L1916" t="s">
        <v>813</v>
      </c>
      <c r="M1916" t="s">
        <v>21</v>
      </c>
      <c r="N1916" t="s">
        <v>30</v>
      </c>
      <c r="O1916">
        <f t="shared" si="174"/>
        <v>1</v>
      </c>
      <c r="P1916" t="str">
        <f t="shared" si="175"/>
        <v>Valid</v>
      </c>
      <c r="Q1916" t="str">
        <f>_xlfn.XLOOKUP(B1916,Customers!$A:$A,Customers!$C:$C,"Not Found")</f>
        <v>Central</v>
      </c>
      <c r="R1916" t="str">
        <f t="shared" si="176"/>
        <v>West</v>
      </c>
      <c r="S1916" t="str">
        <f t="shared" si="177"/>
        <v>Vehicle Damage</v>
      </c>
      <c r="T1916" t="str">
        <f t="shared" si="178"/>
        <v>SLA Breach</v>
      </c>
      <c r="U1916">
        <f t="shared" si="179"/>
        <v>1</v>
      </c>
    </row>
    <row r="1917" spans="1:21" x14ac:dyDescent="0.3">
      <c r="A1917" t="s">
        <v>4585</v>
      </c>
      <c r="B1917" t="s">
        <v>3558</v>
      </c>
      <c r="C1917" t="s">
        <v>3559</v>
      </c>
      <c r="D1917" t="s">
        <v>59</v>
      </c>
      <c r="E1917" t="s">
        <v>173</v>
      </c>
      <c r="F1917">
        <v>122345.34</v>
      </c>
      <c r="G1917" s="1">
        <v>45943</v>
      </c>
      <c r="H1917" s="1">
        <v>45974</v>
      </c>
      <c r="I1917" t="s">
        <v>47</v>
      </c>
      <c r="J1917">
        <v>31</v>
      </c>
      <c r="K1917">
        <v>15</v>
      </c>
      <c r="L1917" t="s">
        <v>590</v>
      </c>
      <c r="M1917" t="s">
        <v>55</v>
      </c>
      <c r="N1917" t="s">
        <v>88</v>
      </c>
      <c r="O1917">
        <f t="shared" si="174"/>
        <v>1</v>
      </c>
      <c r="P1917" t="str">
        <f t="shared" si="175"/>
        <v>Valid</v>
      </c>
      <c r="Q1917" t="str">
        <f>_xlfn.XLOOKUP(B1917,Customers!$A:$A,Customers!$C:$C,"Not Found")</f>
        <v>West</v>
      </c>
      <c r="R1917" t="str">
        <f t="shared" si="176"/>
        <v>Central</v>
      </c>
      <c r="S1917" t="str">
        <f t="shared" si="177"/>
        <v>Critical Illness</v>
      </c>
      <c r="T1917" t="str">
        <f t="shared" si="178"/>
        <v>SLA Breach</v>
      </c>
      <c r="U1917">
        <f t="shared" si="179"/>
        <v>16</v>
      </c>
    </row>
    <row r="1918" spans="1:21" x14ac:dyDescent="0.3">
      <c r="A1918" t="s">
        <v>4586</v>
      </c>
      <c r="B1918" t="s">
        <v>4587</v>
      </c>
      <c r="C1918" t="s">
        <v>4588</v>
      </c>
      <c r="D1918" t="s">
        <v>154</v>
      </c>
      <c r="E1918" t="s">
        <v>18</v>
      </c>
      <c r="F1918">
        <v>74282</v>
      </c>
      <c r="G1918" s="1">
        <v>45807</v>
      </c>
      <c r="H1918" s="1">
        <v>45820</v>
      </c>
      <c r="I1918" t="s">
        <v>19</v>
      </c>
      <c r="J1918">
        <v>13</v>
      </c>
      <c r="K1918">
        <v>10</v>
      </c>
      <c r="L1918" t="s">
        <v>651</v>
      </c>
      <c r="M1918" t="s">
        <v>21</v>
      </c>
      <c r="N1918" t="s">
        <v>30</v>
      </c>
      <c r="O1918">
        <f t="shared" si="174"/>
        <v>1</v>
      </c>
      <c r="P1918" t="str">
        <f t="shared" si="175"/>
        <v>Valid</v>
      </c>
      <c r="Q1918" t="str">
        <f>_xlfn.XLOOKUP(B1918,Customers!$A:$A,Customers!$C:$C,"Not Found")</f>
        <v>South</v>
      </c>
      <c r="R1918" t="str">
        <f t="shared" si="176"/>
        <v>South</v>
      </c>
      <c r="S1918" t="str">
        <f t="shared" si="177"/>
        <v>Vehicle Damage</v>
      </c>
      <c r="T1918" t="str">
        <f t="shared" si="178"/>
        <v>SLA Breach</v>
      </c>
      <c r="U1918">
        <f t="shared" si="179"/>
        <v>3</v>
      </c>
    </row>
    <row r="1919" spans="1:21" x14ac:dyDescent="0.3">
      <c r="A1919" t="s">
        <v>4589</v>
      </c>
      <c r="B1919" t="s">
        <v>4590</v>
      </c>
      <c r="C1919" t="s">
        <v>4591</v>
      </c>
      <c r="D1919" t="s">
        <v>46</v>
      </c>
      <c r="E1919" t="s">
        <v>27</v>
      </c>
      <c r="F1919">
        <v>55283.519999999997</v>
      </c>
      <c r="G1919" s="1">
        <v>45834</v>
      </c>
      <c r="I1919" t="s">
        <v>40</v>
      </c>
      <c r="J1919">
        <v>8</v>
      </c>
      <c r="K1919">
        <v>10</v>
      </c>
      <c r="L1919" t="s">
        <v>561</v>
      </c>
      <c r="M1919" t="s">
        <v>21</v>
      </c>
      <c r="N1919" t="s">
        <v>30</v>
      </c>
      <c r="O1919">
        <f t="shared" si="174"/>
        <v>1</v>
      </c>
      <c r="P1919" t="str">
        <f t="shared" si="175"/>
        <v>Valid</v>
      </c>
      <c r="Q1919" t="str">
        <f>_xlfn.XLOOKUP(B1919,Customers!$A:$A,Customers!$C:$C,"Not Found")</f>
        <v>South</v>
      </c>
      <c r="R1919" t="str">
        <f t="shared" si="176"/>
        <v>West</v>
      </c>
      <c r="S1919" t="str">
        <f t="shared" si="177"/>
        <v>Theft</v>
      </c>
      <c r="T1919" t="str">
        <f t="shared" si="178"/>
        <v>Within SLA</v>
      </c>
      <c r="U1919">
        <f t="shared" si="179"/>
        <v>0</v>
      </c>
    </row>
    <row r="1920" spans="1:21" x14ac:dyDescent="0.3">
      <c r="A1920" t="s">
        <v>4592</v>
      </c>
      <c r="B1920" t="s">
        <v>3993</v>
      </c>
      <c r="C1920" t="s">
        <v>3994</v>
      </c>
      <c r="D1920" t="s">
        <v>92</v>
      </c>
      <c r="E1920" t="s">
        <v>27</v>
      </c>
      <c r="F1920">
        <v>28788.76</v>
      </c>
      <c r="G1920" s="1">
        <v>45751</v>
      </c>
      <c r="H1920" s="1">
        <v>45755</v>
      </c>
      <c r="I1920" t="s">
        <v>19</v>
      </c>
      <c r="J1920">
        <v>4</v>
      </c>
      <c r="K1920">
        <v>7</v>
      </c>
      <c r="L1920" t="s">
        <v>193</v>
      </c>
      <c r="M1920" t="s">
        <v>94</v>
      </c>
      <c r="N1920" t="s">
        <v>30</v>
      </c>
      <c r="O1920">
        <f t="shared" si="174"/>
        <v>1</v>
      </c>
      <c r="P1920" t="str">
        <f t="shared" si="175"/>
        <v>Valid</v>
      </c>
      <c r="Q1920" t="str">
        <f>_xlfn.XLOOKUP(B1920,Customers!$A:$A,Customers!$C:$C,"Not Found")</f>
        <v>Central</v>
      </c>
      <c r="R1920" t="str">
        <f t="shared" si="176"/>
        <v>West</v>
      </c>
      <c r="S1920" t="str">
        <f t="shared" si="177"/>
        <v>Baggage Loss</v>
      </c>
      <c r="T1920" t="str">
        <f t="shared" si="178"/>
        <v>Within SLA</v>
      </c>
      <c r="U1920">
        <f t="shared" si="179"/>
        <v>0</v>
      </c>
    </row>
    <row r="1921" spans="1:21" x14ac:dyDescent="0.3">
      <c r="A1921" t="s">
        <v>4593</v>
      </c>
      <c r="B1921" t="s">
        <v>2064</v>
      </c>
      <c r="C1921" t="s">
        <v>4594</v>
      </c>
      <c r="D1921" t="s">
        <v>46</v>
      </c>
      <c r="E1921" t="s">
        <v>74</v>
      </c>
      <c r="F1921">
        <v>45769.84</v>
      </c>
      <c r="G1921" s="1">
        <v>45746</v>
      </c>
      <c r="H1921" s="1">
        <v>45768</v>
      </c>
      <c r="I1921" t="s">
        <v>19</v>
      </c>
      <c r="J1921">
        <v>22</v>
      </c>
      <c r="K1921">
        <v>10</v>
      </c>
      <c r="L1921" t="s">
        <v>75</v>
      </c>
      <c r="M1921" t="s">
        <v>21</v>
      </c>
      <c r="N1921" t="s">
        <v>88</v>
      </c>
      <c r="O1921">
        <f t="shared" si="174"/>
        <v>1</v>
      </c>
      <c r="P1921" t="str">
        <f t="shared" si="175"/>
        <v>Valid</v>
      </c>
      <c r="Q1921" t="str">
        <f>_xlfn.XLOOKUP(B1921,Customers!$A:$A,Customers!$C:$C,"Not Found")</f>
        <v>Central</v>
      </c>
      <c r="R1921" t="str">
        <f t="shared" si="176"/>
        <v>East</v>
      </c>
      <c r="S1921" t="str">
        <f t="shared" si="177"/>
        <v>Theft</v>
      </c>
      <c r="T1921" t="str">
        <f t="shared" si="178"/>
        <v>SLA Breach</v>
      </c>
      <c r="U1921">
        <f t="shared" si="179"/>
        <v>12</v>
      </c>
    </row>
    <row r="1922" spans="1:21" x14ac:dyDescent="0.3">
      <c r="A1922" t="s">
        <v>4595</v>
      </c>
      <c r="B1922" t="s">
        <v>4596</v>
      </c>
      <c r="C1922" t="s">
        <v>4597</v>
      </c>
      <c r="D1922" t="s">
        <v>26</v>
      </c>
      <c r="E1922" t="s">
        <v>74</v>
      </c>
      <c r="F1922">
        <v>189355.94</v>
      </c>
      <c r="G1922" s="1">
        <v>45964</v>
      </c>
      <c r="H1922" s="1">
        <v>45995</v>
      </c>
      <c r="I1922" t="s">
        <v>19</v>
      </c>
      <c r="J1922">
        <v>31</v>
      </c>
      <c r="K1922">
        <v>20</v>
      </c>
      <c r="L1922" t="s">
        <v>28</v>
      </c>
      <c r="M1922" t="s">
        <v>29</v>
      </c>
      <c r="N1922" t="s">
        <v>42</v>
      </c>
      <c r="O1922">
        <f t="shared" ref="O1922:O1985" si="180">COUNTIF($A:$A,A1922)</f>
        <v>1</v>
      </c>
      <c r="P1922" t="str">
        <f t="shared" ref="P1922:P1985" si="181">IF(F1922="","Missing Amount","Valid")</f>
        <v>Valid</v>
      </c>
      <c r="Q1922" t="str">
        <f>_xlfn.XLOOKUP(B1922,Customers!$A:$A,Customers!$C:$C,"Not Found")</f>
        <v>East</v>
      </c>
      <c r="R1922" t="str">
        <f t="shared" ref="R1922:R1985" si="182">IF(E1922="",Q1922,E1922)</f>
        <v>East</v>
      </c>
      <c r="S1922" t="str">
        <f t="shared" ref="S1922:S1985" si="183">IF(D1922="Hospitalisation","Hospitalization",IF(D1922="Medical Emerg.","Medical Emergency",IF(D1922="Property dmg","Property Damage",IF(D1922="Vehicle dmg","Vehicle Damage",D1922))))</f>
        <v>Disability</v>
      </c>
      <c r="T1922" t="str">
        <f t="shared" ref="T1922:T1985" si="184">IF(J1922&gt;K1922,"SLA Breach","Within SLA")</f>
        <v>SLA Breach</v>
      </c>
      <c r="U1922">
        <f t="shared" ref="U1922:U1985" si="185">IF(J1922&gt;K1922,J1922-K1922,0)</f>
        <v>11</v>
      </c>
    </row>
    <row r="1923" spans="1:21" x14ac:dyDescent="0.3">
      <c r="A1923" t="s">
        <v>4598</v>
      </c>
      <c r="B1923" t="s">
        <v>3110</v>
      </c>
      <c r="C1923" t="s">
        <v>3111</v>
      </c>
      <c r="D1923" t="s">
        <v>116</v>
      </c>
      <c r="E1923" t="s">
        <v>39</v>
      </c>
      <c r="F1923">
        <v>43104.3</v>
      </c>
      <c r="G1923" s="1">
        <v>45888</v>
      </c>
      <c r="H1923" s="1">
        <v>45894</v>
      </c>
      <c r="I1923" t="s">
        <v>19</v>
      </c>
      <c r="J1923">
        <v>6</v>
      </c>
      <c r="K1923">
        <v>7</v>
      </c>
      <c r="L1923" t="s">
        <v>212</v>
      </c>
      <c r="M1923" t="s">
        <v>94</v>
      </c>
      <c r="N1923" t="s">
        <v>30</v>
      </c>
      <c r="O1923">
        <f t="shared" si="180"/>
        <v>1</v>
      </c>
      <c r="P1923" t="str">
        <f t="shared" si="181"/>
        <v>Valid</v>
      </c>
      <c r="Q1923" t="str">
        <f>_xlfn.XLOOKUP(B1923,Customers!$A:$A,Customers!$C:$C,"Not Found")</f>
        <v>East</v>
      </c>
      <c r="R1923" t="str">
        <f t="shared" si="182"/>
        <v>North</v>
      </c>
      <c r="S1923" t="str">
        <f t="shared" si="183"/>
        <v>Medical Emergency</v>
      </c>
      <c r="T1923" t="str">
        <f t="shared" si="184"/>
        <v>Within SLA</v>
      </c>
      <c r="U1923">
        <f t="shared" si="185"/>
        <v>0</v>
      </c>
    </row>
    <row r="1924" spans="1:21" x14ac:dyDescent="0.3">
      <c r="A1924" t="s">
        <v>4599</v>
      </c>
      <c r="B1924" t="s">
        <v>2121</v>
      </c>
      <c r="C1924" t="s">
        <v>2840</v>
      </c>
      <c r="D1924" t="s">
        <v>26</v>
      </c>
      <c r="E1924" t="s">
        <v>39</v>
      </c>
      <c r="F1924">
        <v>128295.3</v>
      </c>
      <c r="G1924" s="1">
        <v>45702</v>
      </c>
      <c r="H1924" s="1">
        <v>45719</v>
      </c>
      <c r="I1924" t="s">
        <v>19</v>
      </c>
      <c r="J1924">
        <v>17</v>
      </c>
      <c r="K1924">
        <v>20</v>
      </c>
      <c r="L1924" t="s">
        <v>48</v>
      </c>
      <c r="M1924" t="s">
        <v>29</v>
      </c>
      <c r="N1924" t="s">
        <v>30</v>
      </c>
      <c r="O1924">
        <f t="shared" si="180"/>
        <v>1</v>
      </c>
      <c r="P1924" t="str">
        <f t="shared" si="181"/>
        <v>Valid</v>
      </c>
      <c r="Q1924" t="str">
        <f>_xlfn.XLOOKUP(B1924,Customers!$A:$A,Customers!$C:$C,"Not Found")</f>
        <v>East</v>
      </c>
      <c r="R1924" t="str">
        <f t="shared" si="182"/>
        <v>North</v>
      </c>
      <c r="S1924" t="str">
        <f t="shared" si="183"/>
        <v>Disability</v>
      </c>
      <c r="T1924" t="str">
        <f t="shared" si="184"/>
        <v>Within SLA</v>
      </c>
      <c r="U1924">
        <f t="shared" si="185"/>
        <v>0</v>
      </c>
    </row>
    <row r="1925" spans="1:21" x14ac:dyDescent="0.3">
      <c r="A1925" t="s">
        <v>4600</v>
      </c>
      <c r="B1925" t="s">
        <v>3376</v>
      </c>
      <c r="C1925" t="s">
        <v>4601</v>
      </c>
      <c r="D1925" t="s">
        <v>69</v>
      </c>
      <c r="E1925" t="s">
        <v>27</v>
      </c>
      <c r="F1925">
        <v>172130.9</v>
      </c>
      <c r="G1925" s="1">
        <v>45792</v>
      </c>
      <c r="H1925" s="1">
        <v>45806</v>
      </c>
      <c r="I1925" t="s">
        <v>19</v>
      </c>
      <c r="J1925">
        <v>14</v>
      </c>
      <c r="K1925">
        <v>12</v>
      </c>
      <c r="L1925" t="s">
        <v>252</v>
      </c>
      <c r="M1925" t="s">
        <v>49</v>
      </c>
      <c r="N1925" t="s">
        <v>42</v>
      </c>
      <c r="O1925">
        <f t="shared" si="180"/>
        <v>1</v>
      </c>
      <c r="P1925" t="str">
        <f t="shared" si="181"/>
        <v>Valid</v>
      </c>
      <c r="Q1925" t="str">
        <f>_xlfn.XLOOKUP(B1925,Customers!$A:$A,Customers!$C:$C,"Not Found")</f>
        <v>West</v>
      </c>
      <c r="R1925" t="str">
        <f t="shared" si="182"/>
        <v>West</v>
      </c>
      <c r="S1925" t="str">
        <f t="shared" si="183"/>
        <v>Property Damage</v>
      </c>
      <c r="T1925" t="str">
        <f t="shared" si="184"/>
        <v>SLA Breach</v>
      </c>
      <c r="U1925">
        <f t="shared" si="185"/>
        <v>2</v>
      </c>
    </row>
    <row r="1926" spans="1:21" x14ac:dyDescent="0.3">
      <c r="A1926" t="s">
        <v>4602</v>
      </c>
      <c r="B1926" t="s">
        <v>2471</v>
      </c>
      <c r="C1926" t="s">
        <v>2472</v>
      </c>
      <c r="D1926" t="s">
        <v>69</v>
      </c>
      <c r="E1926" t="s">
        <v>173</v>
      </c>
      <c r="F1926">
        <v>92665.2</v>
      </c>
      <c r="G1926" s="1">
        <v>45915</v>
      </c>
      <c r="H1926" s="1">
        <v>45929</v>
      </c>
      <c r="I1926" t="s">
        <v>19</v>
      </c>
      <c r="J1926">
        <v>14</v>
      </c>
      <c r="K1926">
        <v>12</v>
      </c>
      <c r="L1926" t="s">
        <v>427</v>
      </c>
      <c r="M1926" t="s">
        <v>49</v>
      </c>
      <c r="N1926" t="s">
        <v>30</v>
      </c>
      <c r="O1926">
        <f t="shared" si="180"/>
        <v>1</v>
      </c>
      <c r="P1926" t="str">
        <f t="shared" si="181"/>
        <v>Valid</v>
      </c>
      <c r="Q1926" t="str">
        <f>_xlfn.XLOOKUP(B1926,Customers!$A:$A,Customers!$C:$C,"Not Found")</f>
        <v>West</v>
      </c>
      <c r="R1926" t="str">
        <f t="shared" si="182"/>
        <v>Central</v>
      </c>
      <c r="S1926" t="str">
        <f t="shared" si="183"/>
        <v>Property Damage</v>
      </c>
      <c r="T1926" t="str">
        <f t="shared" si="184"/>
        <v>SLA Breach</v>
      </c>
      <c r="U1926">
        <f t="shared" si="185"/>
        <v>2</v>
      </c>
    </row>
    <row r="1927" spans="1:21" x14ac:dyDescent="0.3">
      <c r="A1927" t="s">
        <v>4603</v>
      </c>
      <c r="B1927" t="s">
        <v>1607</v>
      </c>
      <c r="C1927" t="s">
        <v>3610</v>
      </c>
      <c r="D1927" t="s">
        <v>182</v>
      </c>
      <c r="E1927" t="s">
        <v>74</v>
      </c>
      <c r="F1927">
        <v>28054.22</v>
      </c>
      <c r="G1927" s="1">
        <v>45933</v>
      </c>
      <c r="H1927" s="1">
        <v>45947</v>
      </c>
      <c r="I1927" t="s">
        <v>19</v>
      </c>
      <c r="J1927">
        <v>14</v>
      </c>
      <c r="K1927">
        <v>7</v>
      </c>
      <c r="L1927" t="s">
        <v>427</v>
      </c>
      <c r="M1927" t="s">
        <v>94</v>
      </c>
      <c r="N1927" t="s">
        <v>30</v>
      </c>
      <c r="O1927">
        <f t="shared" si="180"/>
        <v>1</v>
      </c>
      <c r="P1927" t="str">
        <f t="shared" si="181"/>
        <v>Valid</v>
      </c>
      <c r="Q1927" t="str">
        <f>_xlfn.XLOOKUP(B1927,Customers!$A:$A,Customers!$C:$C,"Not Found")</f>
        <v>South</v>
      </c>
      <c r="R1927" t="str">
        <f t="shared" si="182"/>
        <v>East</v>
      </c>
      <c r="S1927" t="str">
        <f t="shared" si="183"/>
        <v>Trip Cancellation</v>
      </c>
      <c r="T1927" t="str">
        <f t="shared" si="184"/>
        <v>SLA Breach</v>
      </c>
      <c r="U1927">
        <f t="shared" si="185"/>
        <v>7</v>
      </c>
    </row>
    <row r="1928" spans="1:21" x14ac:dyDescent="0.3">
      <c r="A1928" t="s">
        <v>4604</v>
      </c>
      <c r="B1928" t="s">
        <v>1677</v>
      </c>
      <c r="C1928" t="s">
        <v>3180</v>
      </c>
      <c r="D1928" t="s">
        <v>154</v>
      </c>
      <c r="E1928" t="s">
        <v>39</v>
      </c>
      <c r="F1928">
        <v>57926.19</v>
      </c>
      <c r="G1928" s="1">
        <v>45878</v>
      </c>
      <c r="H1928" s="1">
        <v>45900</v>
      </c>
      <c r="I1928" t="s">
        <v>19</v>
      </c>
      <c r="J1928">
        <v>22</v>
      </c>
      <c r="K1928">
        <v>10</v>
      </c>
      <c r="L1928" t="s">
        <v>227</v>
      </c>
      <c r="M1928" t="s">
        <v>21</v>
      </c>
      <c r="N1928" t="s">
        <v>42</v>
      </c>
      <c r="O1928">
        <f t="shared" si="180"/>
        <v>1</v>
      </c>
      <c r="P1928" t="str">
        <f t="shared" si="181"/>
        <v>Valid</v>
      </c>
      <c r="Q1928" t="str">
        <f>_xlfn.XLOOKUP(B1928,Customers!$A:$A,Customers!$C:$C,"Not Found")</f>
        <v>North</v>
      </c>
      <c r="R1928" t="str">
        <f t="shared" si="182"/>
        <v>North</v>
      </c>
      <c r="S1928" t="str">
        <f t="shared" si="183"/>
        <v>Vehicle Damage</v>
      </c>
      <c r="T1928" t="str">
        <f t="shared" si="184"/>
        <v>SLA Breach</v>
      </c>
      <c r="U1928">
        <f t="shared" si="185"/>
        <v>12</v>
      </c>
    </row>
    <row r="1929" spans="1:21" x14ac:dyDescent="0.3">
      <c r="A1929" t="s">
        <v>4605</v>
      </c>
      <c r="B1929" t="s">
        <v>4379</v>
      </c>
      <c r="C1929" t="s">
        <v>4606</v>
      </c>
      <c r="D1929" t="s">
        <v>92</v>
      </c>
      <c r="E1929" t="s">
        <v>39</v>
      </c>
      <c r="F1929">
        <v>41608.300000000003</v>
      </c>
      <c r="G1929" s="1">
        <v>45665</v>
      </c>
      <c r="I1929" t="s">
        <v>40</v>
      </c>
      <c r="J1929">
        <v>7</v>
      </c>
      <c r="K1929">
        <v>7</v>
      </c>
      <c r="L1929" t="s">
        <v>28</v>
      </c>
      <c r="M1929" t="s">
        <v>94</v>
      </c>
      <c r="N1929" t="s">
        <v>30</v>
      </c>
      <c r="O1929">
        <f t="shared" si="180"/>
        <v>1</v>
      </c>
      <c r="P1929" t="str">
        <f t="shared" si="181"/>
        <v>Valid</v>
      </c>
      <c r="Q1929" t="str">
        <f>_xlfn.XLOOKUP(B1929,Customers!$A:$A,Customers!$C:$C,"Not Found")</f>
        <v>East</v>
      </c>
      <c r="R1929" t="str">
        <f t="shared" si="182"/>
        <v>North</v>
      </c>
      <c r="S1929" t="str">
        <f t="shared" si="183"/>
        <v>Baggage Loss</v>
      </c>
      <c r="T1929" t="str">
        <f t="shared" si="184"/>
        <v>Within SLA</v>
      </c>
      <c r="U1929">
        <f t="shared" si="185"/>
        <v>0</v>
      </c>
    </row>
    <row r="1930" spans="1:21" x14ac:dyDescent="0.3">
      <c r="A1930" t="s">
        <v>4607</v>
      </c>
      <c r="B1930" t="s">
        <v>4608</v>
      </c>
      <c r="C1930" t="s">
        <v>4609</v>
      </c>
      <c r="D1930" t="s">
        <v>69</v>
      </c>
      <c r="E1930" t="s">
        <v>74</v>
      </c>
      <c r="F1930">
        <v>287893.06</v>
      </c>
      <c r="G1930" s="1">
        <v>45783</v>
      </c>
      <c r="H1930" s="1">
        <v>45803</v>
      </c>
      <c r="I1930" t="s">
        <v>19</v>
      </c>
      <c r="J1930">
        <v>20</v>
      </c>
      <c r="K1930">
        <v>12</v>
      </c>
      <c r="L1930" t="s">
        <v>98</v>
      </c>
      <c r="M1930" t="s">
        <v>49</v>
      </c>
      <c r="N1930" t="s">
        <v>30</v>
      </c>
      <c r="O1930">
        <f t="shared" si="180"/>
        <v>1</v>
      </c>
      <c r="P1930" t="str">
        <f t="shared" si="181"/>
        <v>Valid</v>
      </c>
      <c r="Q1930" t="str">
        <f>_xlfn.XLOOKUP(B1930,Customers!$A:$A,Customers!$C:$C,"Not Found")</f>
        <v>North</v>
      </c>
      <c r="R1930" t="str">
        <f t="shared" si="182"/>
        <v>East</v>
      </c>
      <c r="S1930" t="str">
        <f t="shared" si="183"/>
        <v>Property Damage</v>
      </c>
      <c r="T1930" t="str">
        <f t="shared" si="184"/>
        <v>SLA Breach</v>
      </c>
      <c r="U1930">
        <f t="shared" si="185"/>
        <v>8</v>
      </c>
    </row>
    <row r="1931" spans="1:21" x14ac:dyDescent="0.3">
      <c r="A1931" t="s">
        <v>4610</v>
      </c>
      <c r="B1931" t="s">
        <v>145</v>
      </c>
      <c r="C1931" t="s">
        <v>2649</v>
      </c>
      <c r="D1931" t="s">
        <v>46</v>
      </c>
      <c r="E1931" t="s">
        <v>27</v>
      </c>
      <c r="F1931">
        <v>209913.21</v>
      </c>
      <c r="G1931" s="1">
        <v>45797</v>
      </c>
      <c r="H1931" s="1">
        <v>45811</v>
      </c>
      <c r="I1931" t="s">
        <v>19</v>
      </c>
      <c r="J1931">
        <v>14</v>
      </c>
      <c r="K1931">
        <v>10</v>
      </c>
      <c r="L1931" t="s">
        <v>159</v>
      </c>
      <c r="M1931" t="s">
        <v>21</v>
      </c>
      <c r="N1931" t="s">
        <v>30</v>
      </c>
      <c r="O1931">
        <f t="shared" si="180"/>
        <v>1</v>
      </c>
      <c r="P1931" t="str">
        <f t="shared" si="181"/>
        <v>Valid</v>
      </c>
      <c r="Q1931" t="str">
        <f>_xlfn.XLOOKUP(B1931,Customers!$A:$A,Customers!$C:$C,"Not Found")</f>
        <v>South</v>
      </c>
      <c r="R1931" t="str">
        <f t="shared" si="182"/>
        <v>West</v>
      </c>
      <c r="S1931" t="str">
        <f t="shared" si="183"/>
        <v>Theft</v>
      </c>
      <c r="T1931" t="str">
        <f t="shared" si="184"/>
        <v>SLA Breach</v>
      </c>
      <c r="U1931">
        <f t="shared" si="185"/>
        <v>4</v>
      </c>
    </row>
    <row r="1932" spans="1:21" x14ac:dyDescent="0.3">
      <c r="A1932" t="s">
        <v>4611</v>
      </c>
      <c r="B1932" t="s">
        <v>2758</v>
      </c>
      <c r="C1932" t="s">
        <v>2759</v>
      </c>
      <c r="D1932" t="s">
        <v>116</v>
      </c>
      <c r="E1932" t="s">
        <v>39</v>
      </c>
      <c r="F1932">
        <v>59272.73</v>
      </c>
      <c r="G1932" s="1">
        <v>45718</v>
      </c>
      <c r="H1932" s="1">
        <v>45735</v>
      </c>
      <c r="I1932" t="s">
        <v>19</v>
      </c>
      <c r="J1932">
        <v>17</v>
      </c>
      <c r="K1932">
        <v>7</v>
      </c>
      <c r="L1932" t="s">
        <v>193</v>
      </c>
      <c r="M1932" t="s">
        <v>94</v>
      </c>
      <c r="N1932" t="s">
        <v>42</v>
      </c>
      <c r="O1932">
        <f t="shared" si="180"/>
        <v>1</v>
      </c>
      <c r="P1932" t="str">
        <f t="shared" si="181"/>
        <v>Valid</v>
      </c>
      <c r="Q1932" t="str">
        <f>_xlfn.XLOOKUP(B1932,Customers!$A:$A,Customers!$C:$C,"Not Found")</f>
        <v>Central</v>
      </c>
      <c r="R1932" t="str">
        <f t="shared" si="182"/>
        <v>North</v>
      </c>
      <c r="S1932" t="str">
        <f t="shared" si="183"/>
        <v>Medical Emergency</v>
      </c>
      <c r="T1932" t="str">
        <f t="shared" si="184"/>
        <v>SLA Breach</v>
      </c>
      <c r="U1932">
        <f t="shared" si="185"/>
        <v>10</v>
      </c>
    </row>
    <row r="1933" spans="1:21" x14ac:dyDescent="0.3">
      <c r="A1933" t="s">
        <v>4612</v>
      </c>
      <c r="B1933" t="s">
        <v>873</v>
      </c>
      <c r="C1933" t="s">
        <v>874</v>
      </c>
      <c r="D1933" t="s">
        <v>46</v>
      </c>
      <c r="E1933" t="s">
        <v>39</v>
      </c>
      <c r="F1933">
        <v>115760.61</v>
      </c>
      <c r="G1933" s="1">
        <v>45799</v>
      </c>
      <c r="I1933" t="s">
        <v>40</v>
      </c>
      <c r="J1933">
        <v>18</v>
      </c>
      <c r="K1933">
        <v>12</v>
      </c>
      <c r="L1933" t="s">
        <v>70</v>
      </c>
      <c r="M1933" t="s">
        <v>49</v>
      </c>
      <c r="N1933" t="s">
        <v>42</v>
      </c>
      <c r="O1933">
        <f t="shared" si="180"/>
        <v>1</v>
      </c>
      <c r="P1933" t="str">
        <f t="shared" si="181"/>
        <v>Valid</v>
      </c>
      <c r="Q1933" t="str">
        <f>_xlfn.XLOOKUP(B1933,Customers!$A:$A,Customers!$C:$C,"Not Found")</f>
        <v>North</v>
      </c>
      <c r="R1933" t="str">
        <f t="shared" si="182"/>
        <v>North</v>
      </c>
      <c r="S1933" t="str">
        <f t="shared" si="183"/>
        <v>Theft</v>
      </c>
      <c r="T1933" t="str">
        <f t="shared" si="184"/>
        <v>SLA Breach</v>
      </c>
      <c r="U1933">
        <f t="shared" si="185"/>
        <v>6</v>
      </c>
    </row>
    <row r="1934" spans="1:21" x14ac:dyDescent="0.3">
      <c r="A1934" t="s">
        <v>4613</v>
      </c>
      <c r="B1934" t="s">
        <v>4614</v>
      </c>
      <c r="C1934" t="s">
        <v>4615</v>
      </c>
      <c r="D1934" t="s">
        <v>34</v>
      </c>
      <c r="E1934" t="s">
        <v>27</v>
      </c>
      <c r="F1934">
        <v>504410.55</v>
      </c>
      <c r="G1934" s="1">
        <v>45780</v>
      </c>
      <c r="I1934" t="s">
        <v>64</v>
      </c>
      <c r="J1934">
        <v>19</v>
      </c>
      <c r="K1934">
        <v>20</v>
      </c>
      <c r="L1934" t="s">
        <v>183</v>
      </c>
      <c r="M1934" t="s">
        <v>29</v>
      </c>
      <c r="N1934" t="s">
        <v>30</v>
      </c>
      <c r="O1934">
        <f t="shared" si="180"/>
        <v>1</v>
      </c>
      <c r="P1934" t="str">
        <f t="shared" si="181"/>
        <v>Valid</v>
      </c>
      <c r="Q1934" t="str">
        <f>_xlfn.XLOOKUP(B1934,Customers!$A:$A,Customers!$C:$C,"Not Found")</f>
        <v>West</v>
      </c>
      <c r="R1934" t="str">
        <f t="shared" si="182"/>
        <v>West</v>
      </c>
      <c r="S1934" t="str">
        <f t="shared" si="183"/>
        <v>Death Benefit</v>
      </c>
      <c r="T1934" t="str">
        <f t="shared" si="184"/>
        <v>Within SLA</v>
      </c>
      <c r="U1934">
        <f t="shared" si="185"/>
        <v>0</v>
      </c>
    </row>
    <row r="1935" spans="1:21" x14ac:dyDescent="0.3">
      <c r="A1935" t="s">
        <v>4616</v>
      </c>
      <c r="B1935" t="s">
        <v>1858</v>
      </c>
      <c r="C1935" t="s">
        <v>4617</v>
      </c>
      <c r="D1935" t="s">
        <v>216</v>
      </c>
      <c r="E1935" t="s">
        <v>39</v>
      </c>
      <c r="F1935">
        <v>22837.01</v>
      </c>
      <c r="G1935" s="1">
        <v>45854</v>
      </c>
      <c r="H1935" s="1">
        <v>45867</v>
      </c>
      <c r="I1935" t="s">
        <v>19</v>
      </c>
      <c r="J1935">
        <v>13</v>
      </c>
      <c r="K1935">
        <v>15</v>
      </c>
      <c r="L1935" t="s">
        <v>70</v>
      </c>
      <c r="M1935" t="s">
        <v>55</v>
      </c>
      <c r="N1935" t="s">
        <v>30</v>
      </c>
      <c r="O1935">
        <f t="shared" si="180"/>
        <v>1</v>
      </c>
      <c r="P1935" t="str">
        <f t="shared" si="181"/>
        <v>Valid</v>
      </c>
      <c r="Q1935" t="str">
        <f>_xlfn.XLOOKUP(B1935,Customers!$A:$A,Customers!$C:$C,"Not Found")</f>
        <v>East</v>
      </c>
      <c r="R1935" t="str">
        <f t="shared" si="182"/>
        <v>North</v>
      </c>
      <c r="S1935" t="str">
        <f t="shared" si="183"/>
        <v>Outpatient</v>
      </c>
      <c r="T1935" t="str">
        <f t="shared" si="184"/>
        <v>Within SLA</v>
      </c>
      <c r="U1935">
        <f t="shared" si="185"/>
        <v>0</v>
      </c>
    </row>
    <row r="1936" spans="1:21" x14ac:dyDescent="0.3">
      <c r="A1936" t="s">
        <v>4618</v>
      </c>
      <c r="B1936" t="s">
        <v>518</v>
      </c>
      <c r="C1936" t="s">
        <v>3019</v>
      </c>
      <c r="D1936" t="s">
        <v>231</v>
      </c>
      <c r="E1936" t="s">
        <v>18</v>
      </c>
      <c r="F1936">
        <v>163303.10999999999</v>
      </c>
      <c r="G1936" s="1">
        <v>45762</v>
      </c>
      <c r="H1936" s="1">
        <v>45774</v>
      </c>
      <c r="I1936" t="s">
        <v>19</v>
      </c>
      <c r="J1936">
        <v>12</v>
      </c>
      <c r="K1936">
        <v>12</v>
      </c>
      <c r="L1936" t="s">
        <v>787</v>
      </c>
      <c r="M1936" t="s">
        <v>49</v>
      </c>
      <c r="N1936" t="s">
        <v>30</v>
      </c>
      <c r="O1936">
        <f t="shared" si="180"/>
        <v>1</v>
      </c>
      <c r="P1936" t="str">
        <f t="shared" si="181"/>
        <v>Valid</v>
      </c>
      <c r="Q1936" t="str">
        <f>_xlfn.XLOOKUP(B1936,Customers!$A:$A,Customers!$C:$C,"Not Found")</f>
        <v>West</v>
      </c>
      <c r="R1936" t="str">
        <f t="shared" si="182"/>
        <v>South</v>
      </c>
      <c r="S1936" t="str">
        <f t="shared" si="183"/>
        <v>property damage</v>
      </c>
      <c r="T1936" t="str">
        <f t="shared" si="184"/>
        <v>Within SLA</v>
      </c>
      <c r="U1936">
        <f t="shared" si="185"/>
        <v>0</v>
      </c>
    </row>
    <row r="1937" spans="1:21" x14ac:dyDescent="0.3">
      <c r="A1937" t="s">
        <v>4619</v>
      </c>
      <c r="B1937" t="s">
        <v>3781</v>
      </c>
      <c r="C1937" t="s">
        <v>4467</v>
      </c>
      <c r="D1937" t="s">
        <v>154</v>
      </c>
      <c r="E1937" t="s">
        <v>27</v>
      </c>
      <c r="F1937">
        <v>83736.639999999999</v>
      </c>
      <c r="G1937" s="1">
        <v>45777</v>
      </c>
      <c r="H1937" s="1">
        <v>45783</v>
      </c>
      <c r="I1937" t="s">
        <v>19</v>
      </c>
      <c r="J1937">
        <v>6</v>
      </c>
      <c r="K1937">
        <v>10</v>
      </c>
      <c r="L1937" t="s">
        <v>610</v>
      </c>
      <c r="M1937" t="s">
        <v>21</v>
      </c>
      <c r="N1937" t="s">
        <v>30</v>
      </c>
      <c r="O1937">
        <f t="shared" si="180"/>
        <v>1</v>
      </c>
      <c r="P1937" t="str">
        <f t="shared" si="181"/>
        <v>Valid</v>
      </c>
      <c r="Q1937" t="str">
        <f>_xlfn.XLOOKUP(B1937,Customers!$A:$A,Customers!$C:$C,"Not Found")</f>
        <v>South</v>
      </c>
      <c r="R1937" t="str">
        <f t="shared" si="182"/>
        <v>West</v>
      </c>
      <c r="S1937" t="str">
        <f t="shared" si="183"/>
        <v>Vehicle Damage</v>
      </c>
      <c r="T1937" t="str">
        <f t="shared" si="184"/>
        <v>Within SLA</v>
      </c>
      <c r="U1937">
        <f t="shared" si="185"/>
        <v>0</v>
      </c>
    </row>
    <row r="1938" spans="1:21" x14ac:dyDescent="0.3">
      <c r="A1938" t="s">
        <v>4620</v>
      </c>
      <c r="B1938" t="s">
        <v>1858</v>
      </c>
      <c r="C1938" t="s">
        <v>4617</v>
      </c>
      <c r="D1938" t="s">
        <v>59</v>
      </c>
      <c r="E1938" t="s">
        <v>39</v>
      </c>
      <c r="F1938">
        <v>31143.02</v>
      </c>
      <c r="G1938" s="1">
        <v>45948</v>
      </c>
      <c r="H1938" s="1">
        <v>45962</v>
      </c>
      <c r="I1938" t="s">
        <v>47</v>
      </c>
      <c r="J1938">
        <v>14</v>
      </c>
      <c r="K1938">
        <v>15</v>
      </c>
      <c r="L1938" t="s">
        <v>341</v>
      </c>
      <c r="M1938" t="s">
        <v>55</v>
      </c>
      <c r="N1938" t="s">
        <v>30</v>
      </c>
      <c r="O1938">
        <f t="shared" si="180"/>
        <v>1</v>
      </c>
      <c r="P1938" t="str">
        <f t="shared" si="181"/>
        <v>Valid</v>
      </c>
      <c r="Q1938" t="str">
        <f>_xlfn.XLOOKUP(B1938,Customers!$A:$A,Customers!$C:$C,"Not Found")</f>
        <v>East</v>
      </c>
      <c r="R1938" t="str">
        <f t="shared" si="182"/>
        <v>North</v>
      </c>
      <c r="S1938" t="str">
        <f t="shared" si="183"/>
        <v>Critical Illness</v>
      </c>
      <c r="T1938" t="str">
        <f t="shared" si="184"/>
        <v>Within SLA</v>
      </c>
      <c r="U1938">
        <f t="shared" si="185"/>
        <v>0</v>
      </c>
    </row>
    <row r="1939" spans="1:21" x14ac:dyDescent="0.3">
      <c r="A1939" t="s">
        <v>4621</v>
      </c>
      <c r="B1939" t="s">
        <v>1193</v>
      </c>
      <c r="C1939" t="s">
        <v>1194</v>
      </c>
      <c r="D1939" t="s">
        <v>154</v>
      </c>
      <c r="E1939" t="s">
        <v>74</v>
      </c>
      <c r="F1939">
        <v>44552.59</v>
      </c>
      <c r="G1939" s="1">
        <v>45792</v>
      </c>
      <c r="H1939" s="1">
        <v>45813</v>
      </c>
      <c r="I1939" t="s">
        <v>19</v>
      </c>
      <c r="J1939">
        <v>21</v>
      </c>
      <c r="K1939">
        <v>10</v>
      </c>
      <c r="L1939" t="s">
        <v>590</v>
      </c>
      <c r="M1939" t="s">
        <v>21</v>
      </c>
      <c r="N1939" t="s">
        <v>30</v>
      </c>
      <c r="O1939">
        <f t="shared" si="180"/>
        <v>1</v>
      </c>
      <c r="P1939" t="str">
        <f t="shared" si="181"/>
        <v>Valid</v>
      </c>
      <c r="Q1939" t="str">
        <f>_xlfn.XLOOKUP(B1939,Customers!$A:$A,Customers!$C:$C,"Not Found")</f>
        <v>Central</v>
      </c>
      <c r="R1939" t="str">
        <f t="shared" si="182"/>
        <v>East</v>
      </c>
      <c r="S1939" t="str">
        <f t="shared" si="183"/>
        <v>Vehicle Damage</v>
      </c>
      <c r="T1939" t="str">
        <f t="shared" si="184"/>
        <v>SLA Breach</v>
      </c>
      <c r="U1939">
        <f t="shared" si="185"/>
        <v>11</v>
      </c>
    </row>
    <row r="1940" spans="1:21" x14ac:dyDescent="0.3">
      <c r="A1940" t="s">
        <v>4622</v>
      </c>
      <c r="B1940" t="s">
        <v>4623</v>
      </c>
      <c r="C1940" t="s">
        <v>4624</v>
      </c>
      <c r="D1940" t="s">
        <v>46</v>
      </c>
      <c r="E1940" t="s">
        <v>39</v>
      </c>
      <c r="F1940">
        <v>131752.28</v>
      </c>
      <c r="G1940" s="1">
        <v>45721</v>
      </c>
      <c r="I1940" t="s">
        <v>40</v>
      </c>
      <c r="J1940">
        <v>18</v>
      </c>
      <c r="K1940">
        <v>12</v>
      </c>
      <c r="L1940" t="s">
        <v>159</v>
      </c>
      <c r="M1940" t="s">
        <v>49</v>
      </c>
      <c r="N1940" t="s">
        <v>42</v>
      </c>
      <c r="O1940">
        <f t="shared" si="180"/>
        <v>1</v>
      </c>
      <c r="P1940" t="str">
        <f t="shared" si="181"/>
        <v>Valid</v>
      </c>
      <c r="Q1940" t="str">
        <f>_xlfn.XLOOKUP(B1940,Customers!$A:$A,Customers!$C:$C,"Not Found")</f>
        <v>West</v>
      </c>
      <c r="R1940" t="str">
        <f t="shared" si="182"/>
        <v>North</v>
      </c>
      <c r="S1940" t="str">
        <f t="shared" si="183"/>
        <v>Theft</v>
      </c>
      <c r="T1940" t="str">
        <f t="shared" si="184"/>
        <v>SLA Breach</v>
      </c>
      <c r="U1940">
        <f t="shared" si="185"/>
        <v>6</v>
      </c>
    </row>
    <row r="1941" spans="1:21" x14ac:dyDescent="0.3">
      <c r="A1941" t="s">
        <v>4625</v>
      </c>
      <c r="B1941" t="s">
        <v>4626</v>
      </c>
      <c r="C1941" t="s">
        <v>4627</v>
      </c>
      <c r="D1941" t="s">
        <v>59</v>
      </c>
      <c r="E1941" t="s">
        <v>18</v>
      </c>
      <c r="F1941">
        <v>108934.05</v>
      </c>
      <c r="G1941" s="1">
        <v>45903</v>
      </c>
      <c r="H1941" s="1">
        <v>45909</v>
      </c>
      <c r="I1941" t="s">
        <v>19</v>
      </c>
      <c r="J1941">
        <v>6</v>
      </c>
      <c r="K1941">
        <v>15</v>
      </c>
      <c r="L1941" t="s">
        <v>427</v>
      </c>
      <c r="M1941" t="s">
        <v>55</v>
      </c>
      <c r="N1941" t="s">
        <v>30</v>
      </c>
      <c r="O1941">
        <f t="shared" si="180"/>
        <v>1</v>
      </c>
      <c r="P1941" t="str">
        <f t="shared" si="181"/>
        <v>Valid</v>
      </c>
      <c r="Q1941" t="str">
        <f>_xlfn.XLOOKUP(B1941,Customers!$A:$A,Customers!$C:$C,"Not Found")</f>
        <v>Central</v>
      </c>
      <c r="R1941" t="str">
        <f t="shared" si="182"/>
        <v>South</v>
      </c>
      <c r="S1941" t="str">
        <f t="shared" si="183"/>
        <v>Critical Illness</v>
      </c>
      <c r="T1941" t="str">
        <f t="shared" si="184"/>
        <v>Within SLA</v>
      </c>
      <c r="U1941">
        <f t="shared" si="185"/>
        <v>0</v>
      </c>
    </row>
    <row r="1942" spans="1:21" x14ac:dyDescent="0.3">
      <c r="A1942" t="s">
        <v>4628</v>
      </c>
      <c r="B1942" t="s">
        <v>4629</v>
      </c>
      <c r="C1942" t="s">
        <v>4630</v>
      </c>
      <c r="D1942" t="s">
        <v>59</v>
      </c>
      <c r="E1942" t="s">
        <v>173</v>
      </c>
      <c r="F1942">
        <v>158353.20000000001</v>
      </c>
      <c r="G1942" s="1">
        <v>45745</v>
      </c>
      <c r="H1942" s="1">
        <v>45755</v>
      </c>
      <c r="I1942" t="s">
        <v>47</v>
      </c>
      <c r="J1942">
        <v>10</v>
      </c>
      <c r="K1942">
        <v>15</v>
      </c>
      <c r="L1942" t="s">
        <v>117</v>
      </c>
      <c r="M1942" t="s">
        <v>55</v>
      </c>
      <c r="N1942" t="s">
        <v>22</v>
      </c>
      <c r="O1942">
        <f t="shared" si="180"/>
        <v>1</v>
      </c>
      <c r="P1942" t="str">
        <f t="shared" si="181"/>
        <v>Valid</v>
      </c>
      <c r="Q1942" t="str">
        <f>_xlfn.XLOOKUP(B1942,Customers!$A:$A,Customers!$C:$C,"Not Found")</f>
        <v>West</v>
      </c>
      <c r="R1942" t="str">
        <f t="shared" si="182"/>
        <v>Central</v>
      </c>
      <c r="S1942" t="str">
        <f t="shared" si="183"/>
        <v>Critical Illness</v>
      </c>
      <c r="T1942" t="str">
        <f t="shared" si="184"/>
        <v>Within SLA</v>
      </c>
      <c r="U1942">
        <f t="shared" si="185"/>
        <v>0</v>
      </c>
    </row>
    <row r="1943" spans="1:21" x14ac:dyDescent="0.3">
      <c r="A1943" t="s">
        <v>4631</v>
      </c>
      <c r="B1943" t="s">
        <v>4632</v>
      </c>
      <c r="C1943" t="s">
        <v>4633</v>
      </c>
      <c r="D1943" t="s">
        <v>111</v>
      </c>
      <c r="E1943" t="s">
        <v>27</v>
      </c>
      <c r="F1943">
        <v>325638.23</v>
      </c>
      <c r="G1943" s="1">
        <v>45715</v>
      </c>
      <c r="I1943" t="s">
        <v>40</v>
      </c>
      <c r="J1943">
        <v>11</v>
      </c>
      <c r="K1943">
        <v>12</v>
      </c>
      <c r="L1943" t="s">
        <v>353</v>
      </c>
      <c r="M1943" t="s">
        <v>49</v>
      </c>
      <c r="N1943" t="s">
        <v>22</v>
      </c>
      <c r="O1943">
        <f t="shared" si="180"/>
        <v>1</v>
      </c>
      <c r="P1943" t="str">
        <f t="shared" si="181"/>
        <v>Valid</v>
      </c>
      <c r="Q1943" t="str">
        <f>_xlfn.XLOOKUP(B1943,Customers!$A:$A,Customers!$C:$C,"Not Found")</f>
        <v>East</v>
      </c>
      <c r="R1943" t="str">
        <f t="shared" si="182"/>
        <v>West</v>
      </c>
      <c r="S1943" t="str">
        <f t="shared" si="183"/>
        <v>Fire</v>
      </c>
      <c r="T1943" t="str">
        <f t="shared" si="184"/>
        <v>Within SLA</v>
      </c>
      <c r="U1943">
        <f t="shared" si="185"/>
        <v>0</v>
      </c>
    </row>
    <row r="1944" spans="1:21" x14ac:dyDescent="0.3">
      <c r="A1944" t="s">
        <v>4634</v>
      </c>
      <c r="B1944" t="s">
        <v>72</v>
      </c>
      <c r="C1944" t="s">
        <v>1125</v>
      </c>
      <c r="D1944" t="s">
        <v>182</v>
      </c>
      <c r="E1944" t="s">
        <v>39</v>
      </c>
      <c r="F1944">
        <v>27227.41</v>
      </c>
      <c r="G1944" s="1">
        <v>45913</v>
      </c>
      <c r="H1944" s="1">
        <v>45916</v>
      </c>
      <c r="I1944" t="s">
        <v>47</v>
      </c>
      <c r="J1944">
        <v>3</v>
      </c>
      <c r="K1944">
        <v>7</v>
      </c>
      <c r="L1944" t="s">
        <v>606</v>
      </c>
      <c r="M1944" t="s">
        <v>94</v>
      </c>
      <c r="N1944" t="s">
        <v>30</v>
      </c>
      <c r="O1944">
        <f t="shared" si="180"/>
        <v>1</v>
      </c>
      <c r="P1944" t="str">
        <f t="shared" si="181"/>
        <v>Valid</v>
      </c>
      <c r="Q1944" t="str">
        <f>_xlfn.XLOOKUP(B1944,Customers!$A:$A,Customers!$C:$C,"Not Found")</f>
        <v>Central</v>
      </c>
      <c r="R1944" t="str">
        <f t="shared" si="182"/>
        <v>North</v>
      </c>
      <c r="S1944" t="str">
        <f t="shared" si="183"/>
        <v>Trip Cancellation</v>
      </c>
      <c r="T1944" t="str">
        <f t="shared" si="184"/>
        <v>Within SLA</v>
      </c>
      <c r="U1944">
        <f t="shared" si="185"/>
        <v>0</v>
      </c>
    </row>
    <row r="1945" spans="1:21" x14ac:dyDescent="0.3">
      <c r="A1945" t="s">
        <v>4635</v>
      </c>
      <c r="B1945" t="s">
        <v>3046</v>
      </c>
      <c r="C1945" t="s">
        <v>3047</v>
      </c>
      <c r="D1945" t="s">
        <v>46</v>
      </c>
      <c r="E1945" t="s">
        <v>39</v>
      </c>
      <c r="F1945">
        <v>52499.199999999997</v>
      </c>
      <c r="G1945" s="1">
        <v>45737</v>
      </c>
      <c r="H1945" s="1">
        <v>45750</v>
      </c>
      <c r="I1945" t="s">
        <v>19</v>
      </c>
      <c r="J1945">
        <v>13</v>
      </c>
      <c r="K1945">
        <v>12</v>
      </c>
      <c r="L1945" t="s">
        <v>366</v>
      </c>
      <c r="M1945" t="s">
        <v>49</v>
      </c>
      <c r="N1945" t="s">
        <v>42</v>
      </c>
      <c r="O1945">
        <f t="shared" si="180"/>
        <v>1</v>
      </c>
      <c r="P1945" t="str">
        <f t="shared" si="181"/>
        <v>Valid</v>
      </c>
      <c r="Q1945" t="str">
        <f>_xlfn.XLOOKUP(B1945,Customers!$A:$A,Customers!$C:$C,"Not Found")</f>
        <v>North</v>
      </c>
      <c r="R1945" t="str">
        <f t="shared" si="182"/>
        <v>North</v>
      </c>
      <c r="S1945" t="str">
        <f t="shared" si="183"/>
        <v>Theft</v>
      </c>
      <c r="T1945" t="str">
        <f t="shared" si="184"/>
        <v>SLA Breach</v>
      </c>
      <c r="U1945">
        <f t="shared" si="185"/>
        <v>1</v>
      </c>
    </row>
    <row r="1946" spans="1:21" x14ac:dyDescent="0.3">
      <c r="A1946" t="s">
        <v>4636</v>
      </c>
      <c r="B1946" t="s">
        <v>4637</v>
      </c>
      <c r="C1946" t="s">
        <v>4638</v>
      </c>
      <c r="D1946" t="s">
        <v>69</v>
      </c>
      <c r="E1946" t="s">
        <v>18</v>
      </c>
      <c r="F1946">
        <v>187679.77</v>
      </c>
      <c r="G1946" s="1">
        <v>45660</v>
      </c>
      <c r="H1946" s="1">
        <v>45670</v>
      </c>
      <c r="I1946" t="s">
        <v>19</v>
      </c>
      <c r="J1946">
        <v>10</v>
      </c>
      <c r="K1946">
        <v>12</v>
      </c>
      <c r="L1946" t="s">
        <v>349</v>
      </c>
      <c r="M1946" t="s">
        <v>49</v>
      </c>
      <c r="N1946" t="s">
        <v>42</v>
      </c>
      <c r="O1946">
        <f t="shared" si="180"/>
        <v>1</v>
      </c>
      <c r="P1946" t="str">
        <f t="shared" si="181"/>
        <v>Valid</v>
      </c>
      <c r="Q1946" t="str">
        <f>_xlfn.XLOOKUP(B1946,Customers!$A:$A,Customers!$C:$C,"Not Found")</f>
        <v>North</v>
      </c>
      <c r="R1946" t="str">
        <f t="shared" si="182"/>
        <v>South</v>
      </c>
      <c r="S1946" t="str">
        <f t="shared" si="183"/>
        <v>Property Damage</v>
      </c>
      <c r="T1946" t="str">
        <f t="shared" si="184"/>
        <v>Within SLA</v>
      </c>
      <c r="U1946">
        <f t="shared" si="185"/>
        <v>0</v>
      </c>
    </row>
    <row r="1947" spans="1:21" x14ac:dyDescent="0.3">
      <c r="A1947" t="s">
        <v>4639</v>
      </c>
      <c r="B1947" t="s">
        <v>3093</v>
      </c>
      <c r="C1947" t="s">
        <v>4640</v>
      </c>
      <c r="D1947" t="s">
        <v>216</v>
      </c>
      <c r="E1947" t="s">
        <v>173</v>
      </c>
      <c r="F1947">
        <v>196322.24</v>
      </c>
      <c r="G1947" s="1">
        <v>45692</v>
      </c>
      <c r="H1947" s="1">
        <v>45705</v>
      </c>
      <c r="I1947" t="s">
        <v>19</v>
      </c>
      <c r="J1947">
        <v>13</v>
      </c>
      <c r="K1947">
        <v>15</v>
      </c>
      <c r="L1947" t="s">
        <v>404</v>
      </c>
      <c r="M1947" t="s">
        <v>55</v>
      </c>
      <c r="N1947" t="s">
        <v>30</v>
      </c>
      <c r="O1947">
        <f t="shared" si="180"/>
        <v>1</v>
      </c>
      <c r="P1947" t="str">
        <f t="shared" si="181"/>
        <v>Valid</v>
      </c>
      <c r="Q1947" t="str">
        <f>_xlfn.XLOOKUP(B1947,Customers!$A:$A,Customers!$C:$C,"Not Found")</f>
        <v>North</v>
      </c>
      <c r="R1947" t="str">
        <f t="shared" si="182"/>
        <v>Central</v>
      </c>
      <c r="S1947" t="str">
        <f t="shared" si="183"/>
        <v>Outpatient</v>
      </c>
      <c r="T1947" t="str">
        <f t="shared" si="184"/>
        <v>Within SLA</v>
      </c>
      <c r="U1947">
        <f t="shared" si="185"/>
        <v>0</v>
      </c>
    </row>
    <row r="1948" spans="1:21" x14ac:dyDescent="0.3">
      <c r="A1948" t="s">
        <v>4641</v>
      </c>
      <c r="B1948" t="s">
        <v>1295</v>
      </c>
      <c r="C1948" t="s">
        <v>1296</v>
      </c>
      <c r="D1948" t="s">
        <v>154</v>
      </c>
      <c r="E1948" t="s">
        <v>27</v>
      </c>
      <c r="F1948">
        <v>148158.53</v>
      </c>
      <c r="G1948" s="1">
        <v>45906</v>
      </c>
      <c r="H1948" s="1">
        <v>45920</v>
      </c>
      <c r="I1948" t="s">
        <v>19</v>
      </c>
      <c r="J1948">
        <v>14</v>
      </c>
      <c r="K1948">
        <v>10</v>
      </c>
      <c r="L1948" t="s">
        <v>541</v>
      </c>
      <c r="M1948" t="s">
        <v>21</v>
      </c>
      <c r="N1948" t="s">
        <v>30</v>
      </c>
      <c r="O1948">
        <f t="shared" si="180"/>
        <v>1</v>
      </c>
      <c r="P1948" t="str">
        <f t="shared" si="181"/>
        <v>Valid</v>
      </c>
      <c r="Q1948" t="str">
        <f>_xlfn.XLOOKUP(B1948,Customers!$A:$A,Customers!$C:$C,"Not Found")</f>
        <v>Central</v>
      </c>
      <c r="R1948" t="str">
        <f t="shared" si="182"/>
        <v>West</v>
      </c>
      <c r="S1948" t="str">
        <f t="shared" si="183"/>
        <v>Vehicle Damage</v>
      </c>
      <c r="T1948" t="str">
        <f t="shared" si="184"/>
        <v>SLA Breach</v>
      </c>
      <c r="U1948">
        <f t="shared" si="185"/>
        <v>4</v>
      </c>
    </row>
    <row r="1949" spans="1:21" x14ac:dyDescent="0.3">
      <c r="A1949" t="s">
        <v>4642</v>
      </c>
      <c r="B1949" t="s">
        <v>2307</v>
      </c>
      <c r="C1949" t="s">
        <v>2308</v>
      </c>
      <c r="D1949" t="s">
        <v>154</v>
      </c>
      <c r="E1949" t="s">
        <v>74</v>
      </c>
      <c r="F1949">
        <v>88267.98</v>
      </c>
      <c r="G1949" s="1">
        <v>45744</v>
      </c>
      <c r="H1949" s="1">
        <v>45751</v>
      </c>
      <c r="I1949" t="s">
        <v>19</v>
      </c>
      <c r="J1949">
        <v>7</v>
      </c>
      <c r="K1949">
        <v>10</v>
      </c>
      <c r="L1949" t="s">
        <v>193</v>
      </c>
      <c r="M1949" t="s">
        <v>21</v>
      </c>
      <c r="N1949" t="s">
        <v>22</v>
      </c>
      <c r="O1949">
        <f t="shared" si="180"/>
        <v>1</v>
      </c>
      <c r="P1949" t="str">
        <f t="shared" si="181"/>
        <v>Valid</v>
      </c>
      <c r="Q1949" t="str">
        <f>_xlfn.XLOOKUP(B1949,Customers!$A:$A,Customers!$C:$C,"Not Found")</f>
        <v>West</v>
      </c>
      <c r="R1949" t="str">
        <f t="shared" si="182"/>
        <v>East</v>
      </c>
      <c r="S1949" t="str">
        <f t="shared" si="183"/>
        <v>Vehicle Damage</v>
      </c>
      <c r="T1949" t="str">
        <f t="shared" si="184"/>
        <v>Within SLA</v>
      </c>
      <c r="U1949">
        <f t="shared" si="185"/>
        <v>0</v>
      </c>
    </row>
    <row r="1950" spans="1:21" x14ac:dyDescent="0.3">
      <c r="A1950" t="s">
        <v>4643</v>
      </c>
      <c r="B1950" t="s">
        <v>2784</v>
      </c>
      <c r="C1950" t="s">
        <v>4644</v>
      </c>
      <c r="D1950" t="s">
        <v>26</v>
      </c>
      <c r="E1950" t="s">
        <v>39</v>
      </c>
      <c r="F1950">
        <v>1100675.3999999999</v>
      </c>
      <c r="G1950" s="1">
        <v>45789</v>
      </c>
      <c r="H1950" s="1">
        <v>45812</v>
      </c>
      <c r="I1950" t="s">
        <v>19</v>
      </c>
      <c r="J1950">
        <v>23</v>
      </c>
      <c r="K1950">
        <v>20</v>
      </c>
      <c r="L1950" t="s">
        <v>155</v>
      </c>
      <c r="M1950" t="s">
        <v>29</v>
      </c>
      <c r="N1950" t="s">
        <v>30</v>
      </c>
      <c r="O1950">
        <f t="shared" si="180"/>
        <v>1</v>
      </c>
      <c r="P1950" t="str">
        <f t="shared" si="181"/>
        <v>Valid</v>
      </c>
      <c r="Q1950" t="str">
        <f>_xlfn.XLOOKUP(B1950,Customers!$A:$A,Customers!$C:$C,"Not Found")</f>
        <v>East</v>
      </c>
      <c r="R1950" t="str">
        <f t="shared" si="182"/>
        <v>North</v>
      </c>
      <c r="S1950" t="str">
        <f t="shared" si="183"/>
        <v>Disability</v>
      </c>
      <c r="T1950" t="str">
        <f t="shared" si="184"/>
        <v>SLA Breach</v>
      </c>
      <c r="U1950">
        <f t="shared" si="185"/>
        <v>3</v>
      </c>
    </row>
    <row r="1951" spans="1:21" x14ac:dyDescent="0.3">
      <c r="A1951" t="s">
        <v>4645</v>
      </c>
      <c r="B1951" t="s">
        <v>24</v>
      </c>
      <c r="C1951" t="s">
        <v>2922</v>
      </c>
      <c r="D1951" t="s">
        <v>216</v>
      </c>
      <c r="E1951" t="s">
        <v>173</v>
      </c>
      <c r="F1951">
        <v>71137.02</v>
      </c>
      <c r="G1951" s="1">
        <v>45826</v>
      </c>
      <c r="H1951" s="1">
        <v>45846</v>
      </c>
      <c r="I1951" t="s">
        <v>19</v>
      </c>
      <c r="J1951">
        <v>20</v>
      </c>
      <c r="K1951">
        <v>15</v>
      </c>
      <c r="L1951" t="s">
        <v>150</v>
      </c>
      <c r="M1951" t="s">
        <v>55</v>
      </c>
      <c r="N1951" t="s">
        <v>42</v>
      </c>
      <c r="O1951">
        <f t="shared" si="180"/>
        <v>1</v>
      </c>
      <c r="P1951" t="str">
        <f t="shared" si="181"/>
        <v>Valid</v>
      </c>
      <c r="Q1951" t="str">
        <f>_xlfn.XLOOKUP(B1951,Customers!$A:$A,Customers!$C:$C,"Not Found")</f>
        <v>East</v>
      </c>
      <c r="R1951" t="str">
        <f t="shared" si="182"/>
        <v>Central</v>
      </c>
      <c r="S1951" t="str">
        <f t="shared" si="183"/>
        <v>Outpatient</v>
      </c>
      <c r="T1951" t="str">
        <f t="shared" si="184"/>
        <v>SLA Breach</v>
      </c>
      <c r="U1951">
        <f t="shared" si="185"/>
        <v>5</v>
      </c>
    </row>
    <row r="1952" spans="1:21" x14ac:dyDescent="0.3">
      <c r="A1952" t="s">
        <v>4646</v>
      </c>
      <c r="B1952" t="s">
        <v>2801</v>
      </c>
      <c r="C1952" t="s">
        <v>4647</v>
      </c>
      <c r="D1952" t="s">
        <v>46</v>
      </c>
      <c r="E1952" t="s">
        <v>27</v>
      </c>
      <c r="F1952">
        <v>311079.09999999998</v>
      </c>
      <c r="G1952" s="1">
        <v>45750</v>
      </c>
      <c r="H1952" s="1">
        <v>45767</v>
      </c>
      <c r="I1952" t="s">
        <v>19</v>
      </c>
      <c r="J1952">
        <v>17</v>
      </c>
      <c r="K1952">
        <v>12</v>
      </c>
      <c r="L1952" t="s">
        <v>35</v>
      </c>
      <c r="M1952" t="s">
        <v>49</v>
      </c>
      <c r="N1952" t="s">
        <v>42</v>
      </c>
      <c r="O1952">
        <f t="shared" si="180"/>
        <v>1</v>
      </c>
      <c r="P1952" t="str">
        <f t="shared" si="181"/>
        <v>Valid</v>
      </c>
      <c r="Q1952" t="str">
        <f>_xlfn.XLOOKUP(B1952,Customers!$A:$A,Customers!$C:$C,"Not Found")</f>
        <v>West</v>
      </c>
      <c r="R1952" t="str">
        <f t="shared" si="182"/>
        <v>West</v>
      </c>
      <c r="S1952" t="str">
        <f t="shared" si="183"/>
        <v>Theft</v>
      </c>
      <c r="T1952" t="str">
        <f t="shared" si="184"/>
        <v>SLA Breach</v>
      </c>
      <c r="U1952">
        <f t="shared" si="185"/>
        <v>5</v>
      </c>
    </row>
    <row r="1953" spans="1:21" x14ac:dyDescent="0.3">
      <c r="A1953" t="s">
        <v>4648</v>
      </c>
      <c r="B1953" t="s">
        <v>4649</v>
      </c>
      <c r="C1953" t="s">
        <v>4650</v>
      </c>
      <c r="D1953" t="s">
        <v>182</v>
      </c>
      <c r="E1953" t="s">
        <v>18</v>
      </c>
      <c r="F1953">
        <v>14112.24</v>
      </c>
      <c r="G1953" s="1">
        <v>45721</v>
      </c>
      <c r="H1953" s="1">
        <v>45728</v>
      </c>
      <c r="I1953" t="s">
        <v>19</v>
      </c>
      <c r="J1953">
        <v>7</v>
      </c>
      <c r="K1953">
        <v>7</v>
      </c>
      <c r="L1953" t="s">
        <v>548</v>
      </c>
      <c r="M1953" t="s">
        <v>94</v>
      </c>
      <c r="N1953" t="s">
        <v>30</v>
      </c>
      <c r="O1953">
        <f t="shared" si="180"/>
        <v>1</v>
      </c>
      <c r="P1953" t="str">
        <f t="shared" si="181"/>
        <v>Valid</v>
      </c>
      <c r="Q1953" t="str">
        <f>_xlfn.XLOOKUP(B1953,Customers!$A:$A,Customers!$C:$C,"Not Found")</f>
        <v>Central</v>
      </c>
      <c r="R1953" t="str">
        <f t="shared" si="182"/>
        <v>South</v>
      </c>
      <c r="S1953" t="str">
        <f t="shared" si="183"/>
        <v>Trip Cancellation</v>
      </c>
      <c r="T1953" t="str">
        <f t="shared" si="184"/>
        <v>Within SLA</v>
      </c>
      <c r="U1953">
        <f t="shared" si="185"/>
        <v>0</v>
      </c>
    </row>
    <row r="1954" spans="1:21" x14ac:dyDescent="0.3">
      <c r="A1954" t="s">
        <v>4651</v>
      </c>
      <c r="B1954" t="s">
        <v>2906</v>
      </c>
      <c r="C1954" t="s">
        <v>4652</v>
      </c>
      <c r="D1954" t="s">
        <v>17</v>
      </c>
      <c r="E1954" t="s">
        <v>18</v>
      </c>
      <c r="F1954">
        <v>14900.56</v>
      </c>
      <c r="G1954" s="1">
        <v>45681</v>
      </c>
      <c r="H1954" s="1">
        <v>45683</v>
      </c>
      <c r="I1954" t="s">
        <v>19</v>
      </c>
      <c r="J1954">
        <v>2</v>
      </c>
      <c r="K1954">
        <v>10</v>
      </c>
      <c r="L1954" t="s">
        <v>244</v>
      </c>
      <c r="M1954" t="s">
        <v>21</v>
      </c>
      <c r="N1954" t="s">
        <v>30</v>
      </c>
      <c r="O1954">
        <f t="shared" si="180"/>
        <v>1</v>
      </c>
      <c r="P1954" t="str">
        <f t="shared" si="181"/>
        <v>Valid</v>
      </c>
      <c r="Q1954" t="str">
        <f>_xlfn.XLOOKUP(B1954,Customers!$A:$A,Customers!$C:$C,"Not Found")</f>
        <v>South</v>
      </c>
      <c r="R1954" t="str">
        <f t="shared" si="182"/>
        <v>South</v>
      </c>
      <c r="S1954" t="str">
        <f t="shared" si="183"/>
        <v>Accident</v>
      </c>
      <c r="T1954" t="str">
        <f t="shared" si="184"/>
        <v>Within SLA</v>
      </c>
      <c r="U1954">
        <f t="shared" si="185"/>
        <v>0</v>
      </c>
    </row>
    <row r="1955" spans="1:21" x14ac:dyDescent="0.3">
      <c r="A1955" t="s">
        <v>4653</v>
      </c>
      <c r="B1955" t="s">
        <v>3677</v>
      </c>
      <c r="C1955" t="s">
        <v>4654</v>
      </c>
      <c r="D1955" t="s">
        <v>216</v>
      </c>
      <c r="E1955" t="s">
        <v>18</v>
      </c>
      <c r="F1955">
        <v>39555.06</v>
      </c>
      <c r="G1955" s="1">
        <v>45682</v>
      </c>
      <c r="H1955" s="1">
        <v>45697</v>
      </c>
      <c r="I1955" t="s">
        <v>19</v>
      </c>
      <c r="J1955">
        <v>15</v>
      </c>
      <c r="K1955">
        <v>15</v>
      </c>
      <c r="L1955" t="s">
        <v>296</v>
      </c>
      <c r="M1955" t="s">
        <v>55</v>
      </c>
      <c r="N1955" t="s">
        <v>22</v>
      </c>
      <c r="O1955">
        <f t="shared" si="180"/>
        <v>1</v>
      </c>
      <c r="P1955" t="str">
        <f t="shared" si="181"/>
        <v>Valid</v>
      </c>
      <c r="Q1955" t="str">
        <f>_xlfn.XLOOKUP(B1955,Customers!$A:$A,Customers!$C:$C,"Not Found")</f>
        <v>North</v>
      </c>
      <c r="R1955" t="str">
        <f t="shared" si="182"/>
        <v>South</v>
      </c>
      <c r="S1955" t="str">
        <f t="shared" si="183"/>
        <v>Outpatient</v>
      </c>
      <c r="T1955" t="str">
        <f t="shared" si="184"/>
        <v>Within SLA</v>
      </c>
      <c r="U1955">
        <f t="shared" si="185"/>
        <v>0</v>
      </c>
    </row>
    <row r="1956" spans="1:21" x14ac:dyDescent="0.3">
      <c r="A1956" t="s">
        <v>4655</v>
      </c>
      <c r="B1956" t="s">
        <v>4656</v>
      </c>
      <c r="C1956" t="s">
        <v>4657</v>
      </c>
      <c r="D1956" t="s">
        <v>17</v>
      </c>
      <c r="E1956" t="s">
        <v>74</v>
      </c>
      <c r="F1956">
        <v>44743.02</v>
      </c>
      <c r="G1956" s="1">
        <v>45963</v>
      </c>
      <c r="H1956" s="1">
        <v>45982</v>
      </c>
      <c r="I1956" t="s">
        <v>19</v>
      </c>
      <c r="J1956">
        <v>19</v>
      </c>
      <c r="K1956">
        <v>10</v>
      </c>
      <c r="L1956" t="s">
        <v>651</v>
      </c>
      <c r="M1956" t="s">
        <v>21</v>
      </c>
      <c r="N1956" t="s">
        <v>30</v>
      </c>
      <c r="O1956">
        <f t="shared" si="180"/>
        <v>1</v>
      </c>
      <c r="P1956" t="str">
        <f t="shared" si="181"/>
        <v>Valid</v>
      </c>
      <c r="Q1956" t="str">
        <f>_xlfn.XLOOKUP(B1956,Customers!$A:$A,Customers!$C:$C,"Not Found")</f>
        <v>East</v>
      </c>
      <c r="R1956" t="str">
        <f t="shared" si="182"/>
        <v>East</v>
      </c>
      <c r="S1956" t="str">
        <f t="shared" si="183"/>
        <v>Accident</v>
      </c>
      <c r="T1956" t="str">
        <f t="shared" si="184"/>
        <v>SLA Breach</v>
      </c>
      <c r="U1956">
        <f t="shared" si="185"/>
        <v>9</v>
      </c>
    </row>
    <row r="1957" spans="1:21" x14ac:dyDescent="0.3">
      <c r="A1957" t="s">
        <v>4658</v>
      </c>
      <c r="B1957" t="s">
        <v>859</v>
      </c>
      <c r="C1957" t="s">
        <v>860</v>
      </c>
      <c r="D1957" t="s">
        <v>216</v>
      </c>
      <c r="E1957" t="s">
        <v>18</v>
      </c>
      <c r="F1957">
        <v>85038.47</v>
      </c>
      <c r="G1957" s="1">
        <v>45990</v>
      </c>
      <c r="H1957" s="1">
        <v>46005</v>
      </c>
      <c r="I1957" t="s">
        <v>19</v>
      </c>
      <c r="J1957">
        <v>15</v>
      </c>
      <c r="K1957">
        <v>15</v>
      </c>
      <c r="L1957" t="s">
        <v>325</v>
      </c>
      <c r="M1957" t="s">
        <v>55</v>
      </c>
      <c r="N1957" t="s">
        <v>30</v>
      </c>
      <c r="O1957">
        <f t="shared" si="180"/>
        <v>1</v>
      </c>
      <c r="P1957" t="str">
        <f t="shared" si="181"/>
        <v>Valid</v>
      </c>
      <c r="Q1957" t="str">
        <f>_xlfn.XLOOKUP(B1957,Customers!$A:$A,Customers!$C:$C,"Not Found")</f>
        <v>East</v>
      </c>
      <c r="R1957" t="str">
        <f t="shared" si="182"/>
        <v>South</v>
      </c>
      <c r="S1957" t="str">
        <f t="shared" si="183"/>
        <v>Outpatient</v>
      </c>
      <c r="T1957" t="str">
        <f t="shared" si="184"/>
        <v>Within SLA</v>
      </c>
      <c r="U1957">
        <f t="shared" si="185"/>
        <v>0</v>
      </c>
    </row>
    <row r="1958" spans="1:21" x14ac:dyDescent="0.3">
      <c r="A1958" t="s">
        <v>4659</v>
      </c>
      <c r="B1958" t="s">
        <v>270</v>
      </c>
      <c r="C1958" t="s">
        <v>1110</v>
      </c>
      <c r="D1958" t="s">
        <v>216</v>
      </c>
      <c r="E1958" t="s">
        <v>39</v>
      </c>
      <c r="F1958">
        <v>46359.8</v>
      </c>
      <c r="G1958" s="1">
        <v>45871</v>
      </c>
      <c r="H1958" s="1">
        <v>45882</v>
      </c>
      <c r="I1958" t="s">
        <v>19</v>
      </c>
      <c r="J1958">
        <v>11</v>
      </c>
      <c r="K1958">
        <v>15</v>
      </c>
      <c r="L1958" t="s">
        <v>349</v>
      </c>
      <c r="M1958" t="s">
        <v>55</v>
      </c>
      <c r="N1958" t="s">
        <v>30</v>
      </c>
      <c r="O1958">
        <f t="shared" si="180"/>
        <v>1</v>
      </c>
      <c r="P1958" t="str">
        <f t="shared" si="181"/>
        <v>Valid</v>
      </c>
      <c r="Q1958" t="str">
        <f>_xlfn.XLOOKUP(B1958,Customers!$A:$A,Customers!$C:$C,"Not Found")</f>
        <v>South</v>
      </c>
      <c r="R1958" t="str">
        <f t="shared" si="182"/>
        <v>North</v>
      </c>
      <c r="S1958" t="str">
        <f t="shared" si="183"/>
        <v>Outpatient</v>
      </c>
      <c r="T1958" t="str">
        <f t="shared" si="184"/>
        <v>Within SLA</v>
      </c>
      <c r="U1958">
        <f t="shared" si="185"/>
        <v>0</v>
      </c>
    </row>
    <row r="1959" spans="1:21" x14ac:dyDescent="0.3">
      <c r="A1959" t="s">
        <v>4660</v>
      </c>
      <c r="B1959" t="s">
        <v>4661</v>
      </c>
      <c r="C1959" t="s">
        <v>4662</v>
      </c>
      <c r="D1959" t="s">
        <v>17</v>
      </c>
      <c r="E1959" t="s">
        <v>27</v>
      </c>
      <c r="F1959">
        <v>70628.87</v>
      </c>
      <c r="G1959" s="1">
        <v>45810</v>
      </c>
      <c r="H1959" s="1">
        <v>45834</v>
      </c>
      <c r="I1959" t="s">
        <v>19</v>
      </c>
      <c r="J1959">
        <v>24</v>
      </c>
      <c r="K1959">
        <v>10</v>
      </c>
      <c r="L1959" t="s">
        <v>787</v>
      </c>
      <c r="M1959" t="s">
        <v>21</v>
      </c>
      <c r="N1959" t="s">
        <v>88</v>
      </c>
      <c r="O1959">
        <f t="shared" si="180"/>
        <v>1</v>
      </c>
      <c r="P1959" t="str">
        <f t="shared" si="181"/>
        <v>Valid</v>
      </c>
      <c r="Q1959" t="str">
        <f>_xlfn.XLOOKUP(B1959,Customers!$A:$A,Customers!$C:$C,"Not Found")</f>
        <v>South</v>
      </c>
      <c r="R1959" t="str">
        <f t="shared" si="182"/>
        <v>West</v>
      </c>
      <c r="S1959" t="str">
        <f t="shared" si="183"/>
        <v>Accident</v>
      </c>
      <c r="T1959" t="str">
        <f t="shared" si="184"/>
        <v>SLA Breach</v>
      </c>
      <c r="U1959">
        <f t="shared" si="185"/>
        <v>14</v>
      </c>
    </row>
    <row r="1960" spans="1:21" x14ac:dyDescent="0.3">
      <c r="A1960" t="s">
        <v>4663</v>
      </c>
      <c r="B1960" t="s">
        <v>1526</v>
      </c>
      <c r="C1960" t="s">
        <v>1527</v>
      </c>
      <c r="D1960" t="s">
        <v>59</v>
      </c>
      <c r="E1960" t="s">
        <v>27</v>
      </c>
      <c r="F1960">
        <v>129422.25</v>
      </c>
      <c r="G1960" s="1">
        <v>45928</v>
      </c>
      <c r="H1960" s="1">
        <v>45955</v>
      </c>
      <c r="I1960" t="s">
        <v>47</v>
      </c>
      <c r="J1960">
        <v>27</v>
      </c>
      <c r="K1960">
        <v>15</v>
      </c>
      <c r="L1960" t="s">
        <v>83</v>
      </c>
      <c r="M1960" t="s">
        <v>55</v>
      </c>
      <c r="N1960" t="s">
        <v>42</v>
      </c>
      <c r="O1960">
        <f t="shared" si="180"/>
        <v>1</v>
      </c>
      <c r="P1960" t="str">
        <f t="shared" si="181"/>
        <v>Valid</v>
      </c>
      <c r="Q1960" t="str">
        <f>_xlfn.XLOOKUP(B1960,Customers!$A:$A,Customers!$C:$C,"Not Found")</f>
        <v>West</v>
      </c>
      <c r="R1960" t="str">
        <f t="shared" si="182"/>
        <v>West</v>
      </c>
      <c r="S1960" t="str">
        <f t="shared" si="183"/>
        <v>Critical Illness</v>
      </c>
      <c r="T1960" t="str">
        <f t="shared" si="184"/>
        <v>SLA Breach</v>
      </c>
      <c r="U1960">
        <f t="shared" si="185"/>
        <v>12</v>
      </c>
    </row>
    <row r="1961" spans="1:21" x14ac:dyDescent="0.3">
      <c r="A1961" t="s">
        <v>4664</v>
      </c>
      <c r="B1961" t="s">
        <v>2962</v>
      </c>
      <c r="C1961" t="s">
        <v>2963</v>
      </c>
      <c r="D1961" t="s">
        <v>46</v>
      </c>
      <c r="E1961" t="s">
        <v>74</v>
      </c>
      <c r="F1961">
        <v>81746.539999999994</v>
      </c>
      <c r="G1961" s="1">
        <v>45935</v>
      </c>
      <c r="H1961" s="1">
        <v>45947</v>
      </c>
      <c r="I1961" t="s">
        <v>19</v>
      </c>
      <c r="J1961">
        <v>12</v>
      </c>
      <c r="K1961">
        <v>10</v>
      </c>
      <c r="L1961" t="s">
        <v>223</v>
      </c>
      <c r="M1961" t="s">
        <v>21</v>
      </c>
      <c r="N1961" t="s">
        <v>30</v>
      </c>
      <c r="O1961">
        <f t="shared" si="180"/>
        <v>1</v>
      </c>
      <c r="P1961" t="str">
        <f t="shared" si="181"/>
        <v>Valid</v>
      </c>
      <c r="Q1961" t="str">
        <f>_xlfn.XLOOKUP(B1961,Customers!$A:$A,Customers!$C:$C,"Not Found")</f>
        <v>South</v>
      </c>
      <c r="R1961" t="str">
        <f t="shared" si="182"/>
        <v>East</v>
      </c>
      <c r="S1961" t="str">
        <f t="shared" si="183"/>
        <v>Theft</v>
      </c>
      <c r="T1961" t="str">
        <f t="shared" si="184"/>
        <v>SLA Breach</v>
      </c>
      <c r="U1961">
        <f t="shared" si="185"/>
        <v>2</v>
      </c>
    </row>
    <row r="1962" spans="1:21" x14ac:dyDescent="0.3">
      <c r="A1962" t="s">
        <v>4665</v>
      </c>
      <c r="B1962" t="s">
        <v>4666</v>
      </c>
      <c r="C1962" t="s">
        <v>4667</v>
      </c>
      <c r="D1962" t="s">
        <v>26</v>
      </c>
      <c r="E1962" t="s">
        <v>74</v>
      </c>
      <c r="F1962">
        <v>274303.96000000002</v>
      </c>
      <c r="G1962" s="1">
        <v>45805</v>
      </c>
      <c r="I1962" t="s">
        <v>64</v>
      </c>
      <c r="J1962">
        <v>33</v>
      </c>
      <c r="K1962">
        <v>20</v>
      </c>
      <c r="L1962" t="s">
        <v>174</v>
      </c>
      <c r="M1962" t="s">
        <v>29</v>
      </c>
      <c r="N1962" t="s">
        <v>88</v>
      </c>
      <c r="O1962">
        <f t="shared" si="180"/>
        <v>1</v>
      </c>
      <c r="P1962" t="str">
        <f t="shared" si="181"/>
        <v>Valid</v>
      </c>
      <c r="Q1962" t="str">
        <f>_xlfn.XLOOKUP(B1962,Customers!$A:$A,Customers!$C:$C,"Not Found")</f>
        <v>North</v>
      </c>
      <c r="R1962" t="str">
        <f t="shared" si="182"/>
        <v>East</v>
      </c>
      <c r="S1962" t="str">
        <f t="shared" si="183"/>
        <v>Disability</v>
      </c>
      <c r="T1962" t="str">
        <f t="shared" si="184"/>
        <v>SLA Breach</v>
      </c>
      <c r="U1962">
        <f t="shared" si="185"/>
        <v>13</v>
      </c>
    </row>
    <row r="1963" spans="1:21" x14ac:dyDescent="0.3">
      <c r="A1963" t="s">
        <v>4668</v>
      </c>
      <c r="B1963" t="s">
        <v>4669</v>
      </c>
      <c r="C1963" t="s">
        <v>4670</v>
      </c>
      <c r="D1963" t="s">
        <v>17</v>
      </c>
      <c r="E1963" t="s">
        <v>39</v>
      </c>
      <c r="F1963">
        <v>142037.72</v>
      </c>
      <c r="G1963" s="1">
        <v>45904</v>
      </c>
      <c r="H1963" s="1">
        <v>45906</v>
      </c>
      <c r="I1963" t="s">
        <v>19</v>
      </c>
      <c r="J1963">
        <v>2</v>
      </c>
      <c r="K1963">
        <v>10</v>
      </c>
      <c r="L1963" t="s">
        <v>242</v>
      </c>
      <c r="M1963" t="s">
        <v>21</v>
      </c>
      <c r="N1963" t="s">
        <v>22</v>
      </c>
      <c r="O1963">
        <f t="shared" si="180"/>
        <v>1</v>
      </c>
      <c r="P1963" t="str">
        <f t="shared" si="181"/>
        <v>Valid</v>
      </c>
      <c r="Q1963" t="str">
        <f>_xlfn.XLOOKUP(B1963,Customers!$A:$A,Customers!$C:$C,"Not Found")</f>
        <v>East</v>
      </c>
      <c r="R1963" t="str">
        <f t="shared" si="182"/>
        <v>North</v>
      </c>
      <c r="S1963" t="str">
        <f t="shared" si="183"/>
        <v>Accident</v>
      </c>
      <c r="T1963" t="str">
        <f t="shared" si="184"/>
        <v>Within SLA</v>
      </c>
      <c r="U1963">
        <f t="shared" si="185"/>
        <v>0</v>
      </c>
    </row>
    <row r="1964" spans="1:21" x14ac:dyDescent="0.3">
      <c r="A1964" t="s">
        <v>4671</v>
      </c>
      <c r="B1964" t="s">
        <v>1409</v>
      </c>
      <c r="C1964" t="s">
        <v>1475</v>
      </c>
      <c r="D1964" t="s">
        <v>26</v>
      </c>
      <c r="E1964" t="s">
        <v>74</v>
      </c>
      <c r="F1964">
        <v>178304.97</v>
      </c>
      <c r="G1964" s="1">
        <v>45690</v>
      </c>
      <c r="H1964" s="1">
        <v>45707</v>
      </c>
      <c r="I1964" t="s">
        <v>19</v>
      </c>
      <c r="J1964">
        <v>17</v>
      </c>
      <c r="K1964">
        <v>20</v>
      </c>
      <c r="L1964" t="s">
        <v>155</v>
      </c>
      <c r="M1964" t="s">
        <v>29</v>
      </c>
      <c r="N1964" t="s">
        <v>30</v>
      </c>
      <c r="O1964">
        <f t="shared" si="180"/>
        <v>1</v>
      </c>
      <c r="P1964" t="str">
        <f t="shared" si="181"/>
        <v>Valid</v>
      </c>
      <c r="Q1964" t="str">
        <f>_xlfn.XLOOKUP(B1964,Customers!$A:$A,Customers!$C:$C,"Not Found")</f>
        <v>West</v>
      </c>
      <c r="R1964" t="str">
        <f t="shared" si="182"/>
        <v>East</v>
      </c>
      <c r="S1964" t="str">
        <f t="shared" si="183"/>
        <v>Disability</v>
      </c>
      <c r="T1964" t="str">
        <f t="shared" si="184"/>
        <v>Within SLA</v>
      </c>
      <c r="U1964">
        <f t="shared" si="185"/>
        <v>0</v>
      </c>
    </row>
    <row r="1965" spans="1:21" x14ac:dyDescent="0.3">
      <c r="A1965" t="s">
        <v>4672</v>
      </c>
      <c r="B1965" t="s">
        <v>945</v>
      </c>
      <c r="C1965" t="s">
        <v>4673</v>
      </c>
      <c r="D1965" t="s">
        <v>92</v>
      </c>
      <c r="E1965" t="s">
        <v>27</v>
      </c>
      <c r="F1965">
        <v>25646.78</v>
      </c>
      <c r="G1965" s="1">
        <v>45713</v>
      </c>
      <c r="I1965" t="s">
        <v>64</v>
      </c>
      <c r="J1965">
        <v>20</v>
      </c>
      <c r="K1965">
        <v>7</v>
      </c>
      <c r="L1965" t="s">
        <v>60</v>
      </c>
      <c r="M1965" t="s">
        <v>94</v>
      </c>
      <c r="N1965" t="s">
        <v>88</v>
      </c>
      <c r="O1965">
        <f t="shared" si="180"/>
        <v>1</v>
      </c>
      <c r="P1965" t="str">
        <f t="shared" si="181"/>
        <v>Valid</v>
      </c>
      <c r="Q1965" t="str">
        <f>_xlfn.XLOOKUP(B1965,Customers!$A:$A,Customers!$C:$C,"Not Found")</f>
        <v>North</v>
      </c>
      <c r="R1965" t="str">
        <f t="shared" si="182"/>
        <v>West</v>
      </c>
      <c r="S1965" t="str">
        <f t="shared" si="183"/>
        <v>Baggage Loss</v>
      </c>
      <c r="T1965" t="str">
        <f t="shared" si="184"/>
        <v>SLA Breach</v>
      </c>
      <c r="U1965">
        <f t="shared" si="185"/>
        <v>13</v>
      </c>
    </row>
    <row r="1966" spans="1:21" x14ac:dyDescent="0.3">
      <c r="A1966" t="s">
        <v>4674</v>
      </c>
      <c r="B1966" t="s">
        <v>2733</v>
      </c>
      <c r="C1966" t="s">
        <v>4675</v>
      </c>
      <c r="D1966" t="s">
        <v>69</v>
      </c>
      <c r="E1966" t="s">
        <v>74</v>
      </c>
      <c r="F1966">
        <v>76937.539999999994</v>
      </c>
      <c r="G1966" s="1">
        <v>45940</v>
      </c>
      <c r="H1966" s="1">
        <v>45952</v>
      </c>
      <c r="I1966" t="s">
        <v>19</v>
      </c>
      <c r="J1966">
        <v>12</v>
      </c>
      <c r="K1966">
        <v>12</v>
      </c>
      <c r="L1966" t="s">
        <v>70</v>
      </c>
      <c r="M1966" t="s">
        <v>49</v>
      </c>
      <c r="N1966" t="s">
        <v>30</v>
      </c>
      <c r="O1966">
        <f t="shared" si="180"/>
        <v>1</v>
      </c>
      <c r="P1966" t="str">
        <f t="shared" si="181"/>
        <v>Valid</v>
      </c>
      <c r="Q1966" t="str">
        <f>_xlfn.XLOOKUP(B1966,Customers!$A:$A,Customers!$C:$C,"Not Found")</f>
        <v>North</v>
      </c>
      <c r="R1966" t="str">
        <f t="shared" si="182"/>
        <v>East</v>
      </c>
      <c r="S1966" t="str">
        <f t="shared" si="183"/>
        <v>Property Damage</v>
      </c>
      <c r="T1966" t="str">
        <f t="shared" si="184"/>
        <v>Within SLA</v>
      </c>
      <c r="U1966">
        <f t="shared" si="185"/>
        <v>0</v>
      </c>
    </row>
    <row r="1967" spans="1:21" x14ac:dyDescent="0.3">
      <c r="A1967" t="s">
        <v>4676</v>
      </c>
      <c r="B1967" t="s">
        <v>4677</v>
      </c>
      <c r="C1967" t="s">
        <v>4678</v>
      </c>
      <c r="D1967" t="s">
        <v>111</v>
      </c>
      <c r="E1967" t="s">
        <v>173</v>
      </c>
      <c r="F1967">
        <v>168138</v>
      </c>
      <c r="G1967" s="1">
        <v>45829</v>
      </c>
      <c r="I1967" t="s">
        <v>40</v>
      </c>
      <c r="J1967">
        <v>10</v>
      </c>
      <c r="K1967">
        <v>12</v>
      </c>
      <c r="L1967" t="s">
        <v>150</v>
      </c>
      <c r="M1967" t="s">
        <v>49</v>
      </c>
      <c r="N1967" t="s">
        <v>30</v>
      </c>
      <c r="O1967">
        <f t="shared" si="180"/>
        <v>1</v>
      </c>
      <c r="P1967" t="str">
        <f t="shared" si="181"/>
        <v>Valid</v>
      </c>
      <c r="Q1967" t="str">
        <f>_xlfn.XLOOKUP(B1967,Customers!$A:$A,Customers!$C:$C,"Not Found")</f>
        <v>West</v>
      </c>
      <c r="R1967" t="str">
        <f t="shared" si="182"/>
        <v>Central</v>
      </c>
      <c r="S1967" t="str">
        <f t="shared" si="183"/>
        <v>Fire</v>
      </c>
      <c r="T1967" t="str">
        <f t="shared" si="184"/>
        <v>Within SLA</v>
      </c>
      <c r="U1967">
        <f t="shared" si="185"/>
        <v>0</v>
      </c>
    </row>
    <row r="1968" spans="1:21" x14ac:dyDescent="0.3">
      <c r="A1968" t="s">
        <v>4679</v>
      </c>
      <c r="B1968" t="s">
        <v>3273</v>
      </c>
      <c r="C1968" t="s">
        <v>3274</v>
      </c>
      <c r="D1968" t="s">
        <v>116</v>
      </c>
      <c r="E1968" t="s">
        <v>27</v>
      </c>
      <c r="F1968">
        <v>22751.54</v>
      </c>
      <c r="G1968" s="1">
        <v>45930</v>
      </c>
      <c r="H1968" s="1">
        <v>45938</v>
      </c>
      <c r="I1968" t="s">
        <v>19</v>
      </c>
      <c r="J1968">
        <v>8</v>
      </c>
      <c r="K1968">
        <v>7</v>
      </c>
      <c r="L1968" t="s">
        <v>268</v>
      </c>
      <c r="M1968" t="s">
        <v>94</v>
      </c>
      <c r="N1968" t="s">
        <v>30</v>
      </c>
      <c r="O1968">
        <f t="shared" si="180"/>
        <v>1</v>
      </c>
      <c r="P1968" t="str">
        <f t="shared" si="181"/>
        <v>Valid</v>
      </c>
      <c r="Q1968" t="str">
        <f>_xlfn.XLOOKUP(B1968,Customers!$A:$A,Customers!$C:$C,"Not Found")</f>
        <v>East</v>
      </c>
      <c r="R1968" t="str">
        <f t="shared" si="182"/>
        <v>West</v>
      </c>
      <c r="S1968" t="str">
        <f t="shared" si="183"/>
        <v>Medical Emergency</v>
      </c>
      <c r="T1968" t="str">
        <f t="shared" si="184"/>
        <v>SLA Breach</v>
      </c>
      <c r="U1968">
        <f t="shared" si="185"/>
        <v>1</v>
      </c>
    </row>
    <row r="1969" spans="1:21" x14ac:dyDescent="0.3">
      <c r="A1969" t="s">
        <v>4680</v>
      </c>
      <c r="B1969" t="s">
        <v>510</v>
      </c>
      <c r="C1969" t="s">
        <v>511</v>
      </c>
      <c r="D1969" t="s">
        <v>34</v>
      </c>
      <c r="E1969" t="s">
        <v>27</v>
      </c>
      <c r="F1969">
        <v>389120.15</v>
      </c>
      <c r="G1969" s="1">
        <v>45847</v>
      </c>
      <c r="H1969" s="1">
        <v>45863</v>
      </c>
      <c r="I1969" t="s">
        <v>47</v>
      </c>
      <c r="J1969">
        <v>16</v>
      </c>
      <c r="K1969">
        <v>20</v>
      </c>
      <c r="L1969" t="s">
        <v>704</v>
      </c>
      <c r="M1969" t="s">
        <v>29</v>
      </c>
      <c r="N1969" t="s">
        <v>30</v>
      </c>
      <c r="O1969">
        <f t="shared" si="180"/>
        <v>1</v>
      </c>
      <c r="P1969" t="str">
        <f t="shared" si="181"/>
        <v>Valid</v>
      </c>
      <c r="Q1969" t="str">
        <f>_xlfn.XLOOKUP(B1969,Customers!$A:$A,Customers!$C:$C,"Not Found")</f>
        <v>South</v>
      </c>
      <c r="R1969" t="str">
        <f t="shared" si="182"/>
        <v>West</v>
      </c>
      <c r="S1969" t="str">
        <f t="shared" si="183"/>
        <v>Death Benefit</v>
      </c>
      <c r="T1969" t="str">
        <f t="shared" si="184"/>
        <v>Within SLA</v>
      </c>
      <c r="U1969">
        <f t="shared" si="185"/>
        <v>0</v>
      </c>
    </row>
    <row r="1970" spans="1:21" x14ac:dyDescent="0.3">
      <c r="A1970" t="s">
        <v>4681</v>
      </c>
      <c r="B1970" t="s">
        <v>2733</v>
      </c>
      <c r="C1970" t="s">
        <v>2734</v>
      </c>
      <c r="D1970" t="s">
        <v>92</v>
      </c>
      <c r="E1970" t="s">
        <v>74</v>
      </c>
      <c r="F1970">
        <v>50999.38</v>
      </c>
      <c r="G1970" s="1">
        <v>45696</v>
      </c>
      <c r="H1970" s="1">
        <v>45700</v>
      </c>
      <c r="I1970" t="s">
        <v>19</v>
      </c>
      <c r="J1970">
        <v>4</v>
      </c>
      <c r="K1970">
        <v>7</v>
      </c>
      <c r="L1970" t="s">
        <v>35</v>
      </c>
      <c r="M1970" t="s">
        <v>94</v>
      </c>
      <c r="N1970" t="s">
        <v>22</v>
      </c>
      <c r="O1970">
        <f t="shared" si="180"/>
        <v>1</v>
      </c>
      <c r="P1970" t="str">
        <f t="shared" si="181"/>
        <v>Valid</v>
      </c>
      <c r="Q1970" t="str">
        <f>_xlfn.XLOOKUP(B1970,Customers!$A:$A,Customers!$C:$C,"Not Found")</f>
        <v>North</v>
      </c>
      <c r="R1970" t="str">
        <f t="shared" si="182"/>
        <v>East</v>
      </c>
      <c r="S1970" t="str">
        <f t="shared" si="183"/>
        <v>Baggage Loss</v>
      </c>
      <c r="T1970" t="str">
        <f t="shared" si="184"/>
        <v>Within SLA</v>
      </c>
      <c r="U1970">
        <f t="shared" si="185"/>
        <v>0</v>
      </c>
    </row>
    <row r="1971" spans="1:21" x14ac:dyDescent="0.3">
      <c r="A1971" t="s">
        <v>4682</v>
      </c>
      <c r="B1971" t="s">
        <v>2712</v>
      </c>
      <c r="C1971" t="s">
        <v>2713</v>
      </c>
      <c r="D1971" t="s">
        <v>59</v>
      </c>
      <c r="E1971" t="s">
        <v>39</v>
      </c>
      <c r="F1971">
        <v>61141.16</v>
      </c>
      <c r="G1971" s="1">
        <v>45710</v>
      </c>
      <c r="H1971" s="1">
        <v>45726</v>
      </c>
      <c r="I1971" t="s">
        <v>19</v>
      </c>
      <c r="J1971">
        <v>16</v>
      </c>
      <c r="K1971">
        <v>15</v>
      </c>
      <c r="L1971" t="s">
        <v>630</v>
      </c>
      <c r="M1971" t="s">
        <v>55</v>
      </c>
      <c r="N1971" t="s">
        <v>30</v>
      </c>
      <c r="O1971">
        <f t="shared" si="180"/>
        <v>1</v>
      </c>
      <c r="P1971" t="str">
        <f t="shared" si="181"/>
        <v>Valid</v>
      </c>
      <c r="Q1971" t="str">
        <f>_xlfn.XLOOKUP(B1971,Customers!$A:$A,Customers!$C:$C,"Not Found")</f>
        <v>West</v>
      </c>
      <c r="R1971" t="str">
        <f t="shared" si="182"/>
        <v>North</v>
      </c>
      <c r="S1971" t="str">
        <f t="shared" si="183"/>
        <v>Critical Illness</v>
      </c>
      <c r="T1971" t="str">
        <f t="shared" si="184"/>
        <v>SLA Breach</v>
      </c>
      <c r="U1971">
        <f t="shared" si="185"/>
        <v>1</v>
      </c>
    </row>
    <row r="1972" spans="1:21" x14ac:dyDescent="0.3">
      <c r="A1972" t="s">
        <v>4683</v>
      </c>
      <c r="B1972" t="s">
        <v>339</v>
      </c>
      <c r="C1972" t="s">
        <v>340</v>
      </c>
      <c r="D1972" t="s">
        <v>59</v>
      </c>
      <c r="E1972" t="s">
        <v>173</v>
      </c>
      <c r="F1972">
        <v>30076.11</v>
      </c>
      <c r="G1972" s="1">
        <v>45835</v>
      </c>
      <c r="H1972" s="1">
        <v>45858</v>
      </c>
      <c r="I1972" t="s">
        <v>19</v>
      </c>
      <c r="J1972">
        <v>23</v>
      </c>
      <c r="K1972">
        <v>15</v>
      </c>
      <c r="L1972" t="s">
        <v>548</v>
      </c>
      <c r="M1972" t="s">
        <v>55</v>
      </c>
      <c r="N1972" t="s">
        <v>42</v>
      </c>
      <c r="O1972">
        <f t="shared" si="180"/>
        <v>1</v>
      </c>
      <c r="P1972" t="str">
        <f t="shared" si="181"/>
        <v>Valid</v>
      </c>
      <c r="Q1972" t="str">
        <f>_xlfn.XLOOKUP(B1972,Customers!$A:$A,Customers!$C:$C,"Not Found")</f>
        <v>Central</v>
      </c>
      <c r="R1972" t="str">
        <f t="shared" si="182"/>
        <v>Central</v>
      </c>
      <c r="S1972" t="str">
        <f t="shared" si="183"/>
        <v>Critical Illness</v>
      </c>
      <c r="T1972" t="str">
        <f t="shared" si="184"/>
        <v>SLA Breach</v>
      </c>
      <c r="U1972">
        <f t="shared" si="185"/>
        <v>8</v>
      </c>
    </row>
    <row r="1973" spans="1:21" x14ac:dyDescent="0.3">
      <c r="A1973" t="s">
        <v>4684</v>
      </c>
      <c r="B1973" t="s">
        <v>1193</v>
      </c>
      <c r="C1973" t="s">
        <v>1194</v>
      </c>
      <c r="D1973" t="s">
        <v>46</v>
      </c>
      <c r="E1973" t="s">
        <v>27</v>
      </c>
      <c r="F1973">
        <v>56147.97</v>
      </c>
      <c r="G1973" s="1">
        <v>45695</v>
      </c>
      <c r="H1973" s="1">
        <v>45698</v>
      </c>
      <c r="I1973" t="s">
        <v>19</v>
      </c>
      <c r="J1973">
        <v>3</v>
      </c>
      <c r="K1973">
        <v>10</v>
      </c>
      <c r="L1973" t="s">
        <v>166</v>
      </c>
      <c r="M1973" t="s">
        <v>21</v>
      </c>
      <c r="N1973" t="s">
        <v>30</v>
      </c>
      <c r="O1973">
        <f t="shared" si="180"/>
        <v>1</v>
      </c>
      <c r="P1973" t="str">
        <f t="shared" si="181"/>
        <v>Valid</v>
      </c>
      <c r="Q1973" t="str">
        <f>_xlfn.XLOOKUP(B1973,Customers!$A:$A,Customers!$C:$C,"Not Found")</f>
        <v>Central</v>
      </c>
      <c r="R1973" t="str">
        <f t="shared" si="182"/>
        <v>West</v>
      </c>
      <c r="S1973" t="str">
        <f t="shared" si="183"/>
        <v>Theft</v>
      </c>
      <c r="T1973" t="str">
        <f t="shared" si="184"/>
        <v>Within SLA</v>
      </c>
      <c r="U1973">
        <f t="shared" si="185"/>
        <v>0</v>
      </c>
    </row>
    <row r="1974" spans="1:21" x14ac:dyDescent="0.3">
      <c r="A1974" t="s">
        <v>4685</v>
      </c>
      <c r="B1974" t="s">
        <v>2454</v>
      </c>
      <c r="C1974" t="s">
        <v>2455</v>
      </c>
      <c r="D1974" t="s">
        <v>26</v>
      </c>
      <c r="E1974" t="s">
        <v>173</v>
      </c>
      <c r="F1974">
        <v>178864.56</v>
      </c>
      <c r="G1974" s="1">
        <v>45940</v>
      </c>
      <c r="H1974" s="1">
        <v>45953</v>
      </c>
      <c r="I1974" t="s">
        <v>19</v>
      </c>
      <c r="J1974">
        <v>13</v>
      </c>
      <c r="K1974">
        <v>20</v>
      </c>
      <c r="L1974" t="s">
        <v>278</v>
      </c>
      <c r="M1974" t="s">
        <v>29</v>
      </c>
      <c r="N1974" t="s">
        <v>30</v>
      </c>
      <c r="O1974">
        <f t="shared" si="180"/>
        <v>1</v>
      </c>
      <c r="P1974" t="str">
        <f t="shared" si="181"/>
        <v>Valid</v>
      </c>
      <c r="Q1974" t="str">
        <f>_xlfn.XLOOKUP(B1974,Customers!$A:$A,Customers!$C:$C,"Not Found")</f>
        <v>North</v>
      </c>
      <c r="R1974" t="str">
        <f t="shared" si="182"/>
        <v>Central</v>
      </c>
      <c r="S1974" t="str">
        <f t="shared" si="183"/>
        <v>Disability</v>
      </c>
      <c r="T1974" t="str">
        <f t="shared" si="184"/>
        <v>Within SLA</v>
      </c>
      <c r="U1974">
        <f t="shared" si="185"/>
        <v>0</v>
      </c>
    </row>
    <row r="1975" spans="1:21" x14ac:dyDescent="0.3">
      <c r="A1975" t="s">
        <v>4686</v>
      </c>
      <c r="B1975" t="s">
        <v>4687</v>
      </c>
      <c r="C1975" t="s">
        <v>4688</v>
      </c>
      <c r="D1975" t="s">
        <v>154</v>
      </c>
      <c r="E1975" t="s">
        <v>74</v>
      </c>
      <c r="F1975">
        <v>42812.58</v>
      </c>
      <c r="G1975" s="1">
        <v>45745</v>
      </c>
      <c r="I1975" t="s">
        <v>40</v>
      </c>
      <c r="J1975">
        <v>5</v>
      </c>
      <c r="K1975">
        <v>10</v>
      </c>
      <c r="L1975" t="s">
        <v>296</v>
      </c>
      <c r="M1975" t="s">
        <v>21</v>
      </c>
      <c r="N1975" t="s">
        <v>22</v>
      </c>
      <c r="O1975">
        <f t="shared" si="180"/>
        <v>1</v>
      </c>
      <c r="P1975" t="str">
        <f t="shared" si="181"/>
        <v>Valid</v>
      </c>
      <c r="Q1975" t="str">
        <f>_xlfn.XLOOKUP(B1975,Customers!$A:$A,Customers!$C:$C,"Not Found")</f>
        <v>Central</v>
      </c>
      <c r="R1975" t="str">
        <f t="shared" si="182"/>
        <v>East</v>
      </c>
      <c r="S1975" t="str">
        <f t="shared" si="183"/>
        <v>Vehicle Damage</v>
      </c>
      <c r="T1975" t="str">
        <f t="shared" si="184"/>
        <v>Within SLA</v>
      </c>
      <c r="U1975">
        <f t="shared" si="185"/>
        <v>0</v>
      </c>
    </row>
    <row r="1976" spans="1:21" x14ac:dyDescent="0.3">
      <c r="A1976" t="s">
        <v>4689</v>
      </c>
      <c r="B1976" t="s">
        <v>4690</v>
      </c>
      <c r="C1976" t="s">
        <v>4691</v>
      </c>
      <c r="D1976" t="s">
        <v>92</v>
      </c>
      <c r="E1976" t="s">
        <v>74</v>
      </c>
      <c r="F1976">
        <v>6019.11</v>
      </c>
      <c r="G1976" s="1">
        <v>45890</v>
      </c>
      <c r="H1976" s="1">
        <v>45913</v>
      </c>
      <c r="I1976" t="s">
        <v>19</v>
      </c>
      <c r="J1976">
        <v>23</v>
      </c>
      <c r="K1976">
        <v>7</v>
      </c>
      <c r="L1976" t="s">
        <v>411</v>
      </c>
      <c r="M1976" t="s">
        <v>94</v>
      </c>
      <c r="N1976" t="s">
        <v>88</v>
      </c>
      <c r="O1976">
        <f t="shared" si="180"/>
        <v>1</v>
      </c>
      <c r="P1976" t="str">
        <f t="shared" si="181"/>
        <v>Valid</v>
      </c>
      <c r="Q1976" t="str">
        <f>_xlfn.XLOOKUP(B1976,Customers!$A:$A,Customers!$C:$C,"Not Found")</f>
        <v>Central</v>
      </c>
      <c r="R1976" t="str">
        <f t="shared" si="182"/>
        <v>East</v>
      </c>
      <c r="S1976" t="str">
        <f t="shared" si="183"/>
        <v>Baggage Loss</v>
      </c>
      <c r="T1976" t="str">
        <f t="shared" si="184"/>
        <v>SLA Breach</v>
      </c>
      <c r="U1976">
        <f t="shared" si="185"/>
        <v>16</v>
      </c>
    </row>
    <row r="1977" spans="1:21" x14ac:dyDescent="0.3">
      <c r="A1977" t="s">
        <v>4692</v>
      </c>
      <c r="B1977" t="s">
        <v>2758</v>
      </c>
      <c r="C1977" t="s">
        <v>4693</v>
      </c>
      <c r="D1977" t="s">
        <v>46</v>
      </c>
      <c r="E1977" t="s">
        <v>39</v>
      </c>
      <c r="F1977">
        <v>22671.77</v>
      </c>
      <c r="G1977" s="1">
        <v>45745</v>
      </c>
      <c r="H1977" s="1">
        <v>45759</v>
      </c>
      <c r="I1977" t="s">
        <v>19</v>
      </c>
      <c r="J1977">
        <v>14</v>
      </c>
      <c r="K1977">
        <v>10</v>
      </c>
      <c r="L1977" t="s">
        <v>136</v>
      </c>
      <c r="M1977" t="s">
        <v>21</v>
      </c>
      <c r="N1977" t="s">
        <v>30</v>
      </c>
      <c r="O1977">
        <f t="shared" si="180"/>
        <v>1</v>
      </c>
      <c r="P1977" t="str">
        <f t="shared" si="181"/>
        <v>Valid</v>
      </c>
      <c r="Q1977" t="str">
        <f>_xlfn.XLOOKUP(B1977,Customers!$A:$A,Customers!$C:$C,"Not Found")</f>
        <v>Central</v>
      </c>
      <c r="R1977" t="str">
        <f t="shared" si="182"/>
        <v>North</v>
      </c>
      <c r="S1977" t="str">
        <f t="shared" si="183"/>
        <v>Theft</v>
      </c>
      <c r="T1977" t="str">
        <f t="shared" si="184"/>
        <v>SLA Breach</v>
      </c>
      <c r="U1977">
        <f t="shared" si="185"/>
        <v>4</v>
      </c>
    </row>
    <row r="1978" spans="1:21" x14ac:dyDescent="0.3">
      <c r="A1978" t="s">
        <v>4694</v>
      </c>
      <c r="B1978" t="s">
        <v>51</v>
      </c>
      <c r="C1978" t="s">
        <v>2581</v>
      </c>
      <c r="D1978" t="s">
        <v>154</v>
      </c>
      <c r="E1978" t="s">
        <v>18</v>
      </c>
      <c r="F1978">
        <v>109330.29</v>
      </c>
      <c r="G1978" s="1">
        <v>45916</v>
      </c>
      <c r="H1978" s="1">
        <v>45930</v>
      </c>
      <c r="I1978" t="s">
        <v>19</v>
      </c>
      <c r="J1978">
        <v>14</v>
      </c>
      <c r="K1978">
        <v>10</v>
      </c>
      <c r="L1978" t="s">
        <v>140</v>
      </c>
      <c r="M1978" t="s">
        <v>21</v>
      </c>
      <c r="N1978" t="s">
        <v>30</v>
      </c>
      <c r="O1978">
        <f t="shared" si="180"/>
        <v>1</v>
      </c>
      <c r="P1978" t="str">
        <f t="shared" si="181"/>
        <v>Valid</v>
      </c>
      <c r="Q1978" t="str">
        <f>_xlfn.XLOOKUP(B1978,Customers!$A:$A,Customers!$C:$C,"Not Found")</f>
        <v>West</v>
      </c>
      <c r="R1978" t="str">
        <f t="shared" si="182"/>
        <v>South</v>
      </c>
      <c r="S1978" t="str">
        <f t="shared" si="183"/>
        <v>Vehicle Damage</v>
      </c>
      <c r="T1978" t="str">
        <f t="shared" si="184"/>
        <v>SLA Breach</v>
      </c>
      <c r="U1978">
        <f t="shared" si="185"/>
        <v>4</v>
      </c>
    </row>
    <row r="1979" spans="1:21" x14ac:dyDescent="0.3">
      <c r="A1979" t="s">
        <v>4695</v>
      </c>
      <c r="B1979" t="s">
        <v>439</v>
      </c>
      <c r="C1979" t="s">
        <v>4696</v>
      </c>
      <c r="D1979" t="s">
        <v>69</v>
      </c>
      <c r="E1979" t="s">
        <v>74</v>
      </c>
      <c r="F1979">
        <v>59809.02</v>
      </c>
      <c r="G1979" s="1">
        <v>45750</v>
      </c>
      <c r="H1979" s="1">
        <v>45766</v>
      </c>
      <c r="I1979" t="s">
        <v>47</v>
      </c>
      <c r="J1979">
        <v>16</v>
      </c>
      <c r="K1979">
        <v>12</v>
      </c>
      <c r="L1979" t="s">
        <v>178</v>
      </c>
      <c r="M1979" t="s">
        <v>49</v>
      </c>
      <c r="N1979" t="s">
        <v>30</v>
      </c>
      <c r="O1979">
        <f t="shared" si="180"/>
        <v>1</v>
      </c>
      <c r="P1979" t="str">
        <f t="shared" si="181"/>
        <v>Valid</v>
      </c>
      <c r="Q1979" t="str">
        <f>_xlfn.XLOOKUP(B1979,Customers!$A:$A,Customers!$C:$C,"Not Found")</f>
        <v>South</v>
      </c>
      <c r="R1979" t="str">
        <f t="shared" si="182"/>
        <v>East</v>
      </c>
      <c r="S1979" t="str">
        <f t="shared" si="183"/>
        <v>Property Damage</v>
      </c>
      <c r="T1979" t="str">
        <f t="shared" si="184"/>
        <v>SLA Breach</v>
      </c>
      <c r="U1979">
        <f t="shared" si="185"/>
        <v>4</v>
      </c>
    </row>
    <row r="1980" spans="1:21" x14ac:dyDescent="0.3">
      <c r="A1980" t="s">
        <v>4697</v>
      </c>
      <c r="B1980" t="s">
        <v>2654</v>
      </c>
      <c r="C1980" t="s">
        <v>2655</v>
      </c>
      <c r="D1980" t="s">
        <v>216</v>
      </c>
      <c r="E1980" t="s">
        <v>173</v>
      </c>
      <c r="F1980">
        <v>180189.48</v>
      </c>
      <c r="G1980" s="1">
        <v>45830</v>
      </c>
      <c r="H1980" s="1">
        <v>45849</v>
      </c>
      <c r="I1980" t="s">
        <v>19</v>
      </c>
      <c r="J1980">
        <v>19</v>
      </c>
      <c r="K1980">
        <v>15</v>
      </c>
      <c r="L1980" t="s">
        <v>450</v>
      </c>
      <c r="M1980" t="s">
        <v>55</v>
      </c>
      <c r="N1980" t="s">
        <v>22</v>
      </c>
      <c r="O1980">
        <f t="shared" si="180"/>
        <v>1</v>
      </c>
      <c r="P1980" t="str">
        <f t="shared" si="181"/>
        <v>Valid</v>
      </c>
      <c r="Q1980" t="str">
        <f>_xlfn.XLOOKUP(B1980,Customers!$A:$A,Customers!$C:$C,"Not Found")</f>
        <v>East</v>
      </c>
      <c r="R1980" t="str">
        <f t="shared" si="182"/>
        <v>Central</v>
      </c>
      <c r="S1980" t="str">
        <f t="shared" si="183"/>
        <v>Outpatient</v>
      </c>
      <c r="T1980" t="str">
        <f t="shared" si="184"/>
        <v>SLA Breach</v>
      </c>
      <c r="U1980">
        <f t="shared" si="185"/>
        <v>4</v>
      </c>
    </row>
    <row r="1981" spans="1:21" x14ac:dyDescent="0.3">
      <c r="A1981" t="s">
        <v>4698</v>
      </c>
      <c r="B1981" t="s">
        <v>1354</v>
      </c>
      <c r="C1981" t="s">
        <v>1355</v>
      </c>
      <c r="D1981" t="s">
        <v>231</v>
      </c>
      <c r="E1981" t="s">
        <v>27</v>
      </c>
      <c r="F1981">
        <v>69084.19</v>
      </c>
      <c r="G1981" s="1">
        <v>45742</v>
      </c>
      <c r="H1981" s="1">
        <v>45752</v>
      </c>
      <c r="I1981" t="s">
        <v>19</v>
      </c>
      <c r="J1981">
        <v>10</v>
      </c>
      <c r="K1981">
        <v>12</v>
      </c>
      <c r="L1981" t="s">
        <v>193</v>
      </c>
      <c r="M1981" t="s">
        <v>49</v>
      </c>
      <c r="N1981" t="s">
        <v>30</v>
      </c>
      <c r="O1981">
        <f t="shared" si="180"/>
        <v>1</v>
      </c>
      <c r="P1981" t="str">
        <f t="shared" si="181"/>
        <v>Valid</v>
      </c>
      <c r="Q1981" t="str">
        <f>_xlfn.XLOOKUP(B1981,Customers!$A:$A,Customers!$C:$C,"Not Found")</f>
        <v>East</v>
      </c>
      <c r="R1981" t="str">
        <f t="shared" si="182"/>
        <v>West</v>
      </c>
      <c r="S1981" t="str">
        <f t="shared" si="183"/>
        <v>property damage</v>
      </c>
      <c r="T1981" t="str">
        <f t="shared" si="184"/>
        <v>Within SLA</v>
      </c>
      <c r="U1981">
        <f t="shared" si="185"/>
        <v>0</v>
      </c>
    </row>
    <row r="1982" spans="1:21" x14ac:dyDescent="0.3">
      <c r="A1982" t="s">
        <v>4699</v>
      </c>
      <c r="B1982" t="s">
        <v>4700</v>
      </c>
      <c r="C1982" t="s">
        <v>4701</v>
      </c>
      <c r="D1982" t="s">
        <v>216</v>
      </c>
      <c r="E1982" t="s">
        <v>74</v>
      </c>
      <c r="F1982">
        <v>116600.03</v>
      </c>
      <c r="G1982" s="1">
        <v>45950</v>
      </c>
      <c r="H1982" s="1">
        <v>45969</v>
      </c>
      <c r="I1982" t="s">
        <v>19</v>
      </c>
      <c r="J1982">
        <v>19</v>
      </c>
      <c r="K1982">
        <v>15</v>
      </c>
      <c r="L1982" t="s">
        <v>427</v>
      </c>
      <c r="M1982" t="s">
        <v>55</v>
      </c>
      <c r="N1982" t="s">
        <v>30</v>
      </c>
      <c r="O1982">
        <f t="shared" si="180"/>
        <v>1</v>
      </c>
      <c r="P1982" t="str">
        <f t="shared" si="181"/>
        <v>Valid</v>
      </c>
      <c r="Q1982" t="str">
        <f>_xlfn.XLOOKUP(B1982,Customers!$A:$A,Customers!$C:$C,"Not Found")</f>
        <v>West</v>
      </c>
      <c r="R1982" t="str">
        <f t="shared" si="182"/>
        <v>East</v>
      </c>
      <c r="S1982" t="str">
        <f t="shared" si="183"/>
        <v>Outpatient</v>
      </c>
      <c r="T1982" t="str">
        <f t="shared" si="184"/>
        <v>SLA Breach</v>
      </c>
      <c r="U1982">
        <f t="shared" si="185"/>
        <v>4</v>
      </c>
    </row>
    <row r="1983" spans="1:21" x14ac:dyDescent="0.3">
      <c r="A1983" t="s">
        <v>4702</v>
      </c>
      <c r="B1983" t="s">
        <v>2070</v>
      </c>
      <c r="C1983" t="s">
        <v>3102</v>
      </c>
      <c r="D1983" t="s">
        <v>59</v>
      </c>
      <c r="E1983" t="s">
        <v>74</v>
      </c>
      <c r="F1983">
        <v>72101.039999999994</v>
      </c>
      <c r="G1983" s="1">
        <v>45840</v>
      </c>
      <c r="H1983" s="1">
        <v>45860</v>
      </c>
      <c r="I1983" t="s">
        <v>19</v>
      </c>
      <c r="J1983">
        <v>20</v>
      </c>
      <c r="K1983">
        <v>15</v>
      </c>
      <c r="L1983" t="s">
        <v>681</v>
      </c>
      <c r="M1983" t="s">
        <v>55</v>
      </c>
      <c r="N1983" t="s">
        <v>42</v>
      </c>
      <c r="O1983">
        <f t="shared" si="180"/>
        <v>1</v>
      </c>
      <c r="P1983" t="str">
        <f t="shared" si="181"/>
        <v>Valid</v>
      </c>
      <c r="Q1983" t="str">
        <f>_xlfn.XLOOKUP(B1983,Customers!$A:$A,Customers!$C:$C,"Not Found")</f>
        <v>East</v>
      </c>
      <c r="R1983" t="str">
        <f t="shared" si="182"/>
        <v>East</v>
      </c>
      <c r="S1983" t="str">
        <f t="shared" si="183"/>
        <v>Critical Illness</v>
      </c>
      <c r="T1983" t="str">
        <f t="shared" si="184"/>
        <v>SLA Breach</v>
      </c>
      <c r="U1983">
        <f t="shared" si="185"/>
        <v>5</v>
      </c>
    </row>
    <row r="1984" spans="1:21" x14ac:dyDescent="0.3">
      <c r="A1984" t="s">
        <v>4703</v>
      </c>
      <c r="B1984" t="s">
        <v>2568</v>
      </c>
      <c r="C1984" t="s">
        <v>2569</v>
      </c>
      <c r="D1984" t="s">
        <v>53</v>
      </c>
      <c r="E1984" t="s">
        <v>39</v>
      </c>
      <c r="F1984">
        <v>129659.9</v>
      </c>
      <c r="G1984" s="1">
        <v>45832</v>
      </c>
      <c r="I1984" t="s">
        <v>64</v>
      </c>
      <c r="J1984">
        <v>3</v>
      </c>
      <c r="K1984">
        <v>15</v>
      </c>
      <c r="L1984" t="s">
        <v>561</v>
      </c>
      <c r="M1984" t="s">
        <v>55</v>
      </c>
      <c r="N1984" t="s">
        <v>22</v>
      </c>
      <c r="O1984">
        <f t="shared" si="180"/>
        <v>1</v>
      </c>
      <c r="P1984" t="str">
        <f t="shared" si="181"/>
        <v>Valid</v>
      </c>
      <c r="Q1984" t="str">
        <f>_xlfn.XLOOKUP(B1984,Customers!$A:$A,Customers!$C:$C,"Not Found")</f>
        <v>Central</v>
      </c>
      <c r="R1984" t="str">
        <f t="shared" si="182"/>
        <v>North</v>
      </c>
      <c r="S1984" t="str">
        <f t="shared" si="183"/>
        <v>Hospitalization</v>
      </c>
      <c r="T1984" t="str">
        <f t="shared" si="184"/>
        <v>Within SLA</v>
      </c>
      <c r="U1984">
        <f t="shared" si="185"/>
        <v>0</v>
      </c>
    </row>
    <row r="1985" spans="1:21" x14ac:dyDescent="0.3">
      <c r="A1985" t="s">
        <v>4704</v>
      </c>
      <c r="B1985" t="s">
        <v>2763</v>
      </c>
      <c r="C1985" t="s">
        <v>3980</v>
      </c>
      <c r="D1985" t="s">
        <v>154</v>
      </c>
      <c r="E1985" t="s">
        <v>18</v>
      </c>
      <c r="F1985">
        <v>55126.69</v>
      </c>
      <c r="G1985" s="1">
        <v>45756</v>
      </c>
      <c r="H1985" s="1">
        <v>45763</v>
      </c>
      <c r="I1985" t="s">
        <v>19</v>
      </c>
      <c r="J1985">
        <v>7</v>
      </c>
      <c r="K1985">
        <v>10</v>
      </c>
      <c r="L1985" t="s">
        <v>404</v>
      </c>
      <c r="M1985" t="s">
        <v>21</v>
      </c>
      <c r="N1985" t="s">
        <v>30</v>
      </c>
      <c r="O1985">
        <f t="shared" si="180"/>
        <v>1</v>
      </c>
      <c r="P1985" t="str">
        <f t="shared" si="181"/>
        <v>Valid</v>
      </c>
      <c r="Q1985" t="str">
        <f>_xlfn.XLOOKUP(B1985,Customers!$A:$A,Customers!$C:$C,"Not Found")</f>
        <v>West</v>
      </c>
      <c r="R1985" t="str">
        <f t="shared" si="182"/>
        <v>South</v>
      </c>
      <c r="S1985" t="str">
        <f t="shared" si="183"/>
        <v>Vehicle Damage</v>
      </c>
      <c r="T1985" t="str">
        <f t="shared" si="184"/>
        <v>Within SLA</v>
      </c>
      <c r="U1985">
        <f t="shared" si="185"/>
        <v>0</v>
      </c>
    </row>
    <row r="1986" spans="1:21" x14ac:dyDescent="0.3">
      <c r="A1986" t="s">
        <v>4705</v>
      </c>
      <c r="B1986" t="s">
        <v>1262</v>
      </c>
      <c r="C1986" t="s">
        <v>1263</v>
      </c>
      <c r="D1986" t="s">
        <v>53</v>
      </c>
      <c r="E1986" t="s">
        <v>173</v>
      </c>
      <c r="F1986">
        <v>97638.28</v>
      </c>
      <c r="G1986" s="1">
        <v>45719</v>
      </c>
      <c r="H1986" s="1">
        <v>45746</v>
      </c>
      <c r="I1986" t="s">
        <v>19</v>
      </c>
      <c r="J1986">
        <v>27</v>
      </c>
      <c r="K1986">
        <v>15</v>
      </c>
      <c r="L1986" t="s">
        <v>65</v>
      </c>
      <c r="M1986" t="s">
        <v>55</v>
      </c>
      <c r="N1986" t="s">
        <v>88</v>
      </c>
      <c r="O1986">
        <f t="shared" ref="O1986:O2049" si="186">COUNTIF($A:$A,A1986)</f>
        <v>1</v>
      </c>
      <c r="P1986" t="str">
        <f t="shared" ref="P1986:P2049" si="187">IF(F1986="","Missing Amount","Valid")</f>
        <v>Valid</v>
      </c>
      <c r="Q1986" t="str">
        <f>_xlfn.XLOOKUP(B1986,Customers!$A:$A,Customers!$C:$C,"Not Found")</f>
        <v>Central</v>
      </c>
      <c r="R1986" t="str">
        <f t="shared" ref="R1986:R2049" si="188">IF(E1986="",Q1986,E1986)</f>
        <v>Central</v>
      </c>
      <c r="S1986" t="str">
        <f t="shared" ref="S1986:S2049" si="189">IF(D1986="Hospitalisation","Hospitalization",IF(D1986="Medical Emerg.","Medical Emergency",IF(D1986="Property dmg","Property Damage",IF(D1986="Vehicle dmg","Vehicle Damage",D1986))))</f>
        <v>Hospitalization</v>
      </c>
      <c r="T1986" t="str">
        <f t="shared" ref="T1986:T2049" si="190">IF(J1986&gt;K1986,"SLA Breach","Within SLA")</f>
        <v>SLA Breach</v>
      </c>
      <c r="U1986">
        <f t="shared" ref="U1986:U2049" si="191">IF(J1986&gt;K1986,J1986-K1986,0)</f>
        <v>12</v>
      </c>
    </row>
    <row r="1987" spans="1:21" x14ac:dyDescent="0.3">
      <c r="A1987" t="s">
        <v>4706</v>
      </c>
      <c r="B1987" t="s">
        <v>4707</v>
      </c>
      <c r="C1987" t="s">
        <v>4708</v>
      </c>
      <c r="D1987" t="s">
        <v>26</v>
      </c>
      <c r="E1987" t="s">
        <v>27</v>
      </c>
      <c r="F1987">
        <v>667689.56000000006</v>
      </c>
      <c r="G1987" s="1">
        <v>45915</v>
      </c>
      <c r="H1987" s="1">
        <v>45943</v>
      </c>
      <c r="I1987" t="s">
        <v>19</v>
      </c>
      <c r="J1987">
        <v>28</v>
      </c>
      <c r="K1987">
        <v>20</v>
      </c>
      <c r="L1987" t="s">
        <v>242</v>
      </c>
      <c r="M1987" t="s">
        <v>29</v>
      </c>
      <c r="N1987" t="s">
        <v>30</v>
      </c>
      <c r="O1987">
        <f t="shared" si="186"/>
        <v>1</v>
      </c>
      <c r="P1987" t="str">
        <f t="shared" si="187"/>
        <v>Valid</v>
      </c>
      <c r="Q1987" t="str">
        <f>_xlfn.XLOOKUP(B1987,Customers!$A:$A,Customers!$C:$C,"Not Found")</f>
        <v>South</v>
      </c>
      <c r="R1987" t="str">
        <f t="shared" si="188"/>
        <v>West</v>
      </c>
      <c r="S1987" t="str">
        <f t="shared" si="189"/>
        <v>Disability</v>
      </c>
      <c r="T1987" t="str">
        <f t="shared" si="190"/>
        <v>SLA Breach</v>
      </c>
      <c r="U1987">
        <f t="shared" si="191"/>
        <v>8</v>
      </c>
    </row>
    <row r="1988" spans="1:21" x14ac:dyDescent="0.3">
      <c r="A1988" t="s">
        <v>4709</v>
      </c>
      <c r="B1988" t="s">
        <v>1441</v>
      </c>
      <c r="C1988" t="s">
        <v>2282</v>
      </c>
      <c r="D1988" t="s">
        <v>154</v>
      </c>
      <c r="E1988" t="s">
        <v>74</v>
      </c>
      <c r="F1988">
        <v>88285.47</v>
      </c>
      <c r="G1988" s="1">
        <v>45675</v>
      </c>
      <c r="I1988" t="s">
        <v>64</v>
      </c>
      <c r="J1988">
        <v>19</v>
      </c>
      <c r="K1988">
        <v>10</v>
      </c>
      <c r="L1988" t="s">
        <v>35</v>
      </c>
      <c r="M1988" t="s">
        <v>21</v>
      </c>
      <c r="N1988" t="s">
        <v>42</v>
      </c>
      <c r="O1988">
        <f t="shared" si="186"/>
        <v>1</v>
      </c>
      <c r="P1988" t="str">
        <f t="shared" si="187"/>
        <v>Valid</v>
      </c>
      <c r="Q1988" t="str">
        <f>_xlfn.XLOOKUP(B1988,Customers!$A:$A,Customers!$C:$C,"Not Found")</f>
        <v>South</v>
      </c>
      <c r="R1988" t="str">
        <f t="shared" si="188"/>
        <v>East</v>
      </c>
      <c r="S1988" t="str">
        <f t="shared" si="189"/>
        <v>Vehicle Damage</v>
      </c>
      <c r="T1988" t="str">
        <f t="shared" si="190"/>
        <v>SLA Breach</v>
      </c>
      <c r="U1988">
        <f t="shared" si="191"/>
        <v>9</v>
      </c>
    </row>
    <row r="1989" spans="1:21" x14ac:dyDescent="0.3">
      <c r="A1989" t="s">
        <v>4710</v>
      </c>
      <c r="B1989" t="s">
        <v>4711</v>
      </c>
      <c r="C1989" t="s">
        <v>4712</v>
      </c>
      <c r="D1989" t="s">
        <v>53</v>
      </c>
      <c r="E1989" t="s">
        <v>173</v>
      </c>
      <c r="F1989">
        <v>54343.040000000001</v>
      </c>
      <c r="G1989" s="1">
        <v>45675</v>
      </c>
      <c r="I1989" t="s">
        <v>64</v>
      </c>
      <c r="J1989">
        <v>10</v>
      </c>
      <c r="K1989">
        <v>15</v>
      </c>
      <c r="L1989" t="s">
        <v>606</v>
      </c>
      <c r="M1989" t="s">
        <v>55</v>
      </c>
      <c r="N1989" t="s">
        <v>30</v>
      </c>
      <c r="O1989">
        <f t="shared" si="186"/>
        <v>1</v>
      </c>
      <c r="P1989" t="str">
        <f t="shared" si="187"/>
        <v>Valid</v>
      </c>
      <c r="Q1989" t="str">
        <f>_xlfn.XLOOKUP(B1989,Customers!$A:$A,Customers!$C:$C,"Not Found")</f>
        <v>South</v>
      </c>
      <c r="R1989" t="str">
        <f t="shared" si="188"/>
        <v>Central</v>
      </c>
      <c r="S1989" t="str">
        <f t="shared" si="189"/>
        <v>Hospitalization</v>
      </c>
      <c r="T1989" t="str">
        <f t="shared" si="190"/>
        <v>Within SLA</v>
      </c>
      <c r="U1989">
        <f t="shared" si="191"/>
        <v>0</v>
      </c>
    </row>
    <row r="1990" spans="1:21" x14ac:dyDescent="0.3">
      <c r="A1990" t="s">
        <v>4713</v>
      </c>
      <c r="B1990" t="s">
        <v>260</v>
      </c>
      <c r="C1990" t="s">
        <v>4714</v>
      </c>
      <c r="D1990" t="s">
        <v>17</v>
      </c>
      <c r="E1990" t="s">
        <v>39</v>
      </c>
      <c r="F1990">
        <v>19236.810000000001</v>
      </c>
      <c r="G1990" s="1">
        <v>45876</v>
      </c>
      <c r="H1990" s="1">
        <v>45886</v>
      </c>
      <c r="I1990" t="s">
        <v>19</v>
      </c>
      <c r="J1990">
        <v>10</v>
      </c>
      <c r="K1990">
        <v>10</v>
      </c>
      <c r="L1990" t="s">
        <v>610</v>
      </c>
      <c r="M1990" t="s">
        <v>21</v>
      </c>
      <c r="N1990" t="s">
        <v>22</v>
      </c>
      <c r="O1990">
        <f t="shared" si="186"/>
        <v>1</v>
      </c>
      <c r="P1990" t="str">
        <f t="shared" si="187"/>
        <v>Valid</v>
      </c>
      <c r="Q1990" t="str">
        <f>_xlfn.XLOOKUP(B1990,Customers!$A:$A,Customers!$C:$C,"Not Found")</f>
        <v>East</v>
      </c>
      <c r="R1990" t="str">
        <f t="shared" si="188"/>
        <v>North</v>
      </c>
      <c r="S1990" t="str">
        <f t="shared" si="189"/>
        <v>Accident</v>
      </c>
      <c r="T1990" t="str">
        <f t="shared" si="190"/>
        <v>Within SLA</v>
      </c>
      <c r="U1990">
        <f t="shared" si="191"/>
        <v>0</v>
      </c>
    </row>
    <row r="1991" spans="1:21" x14ac:dyDescent="0.3">
      <c r="A1991" t="s">
        <v>4715</v>
      </c>
      <c r="B1991" t="s">
        <v>693</v>
      </c>
      <c r="C1991" t="s">
        <v>4716</v>
      </c>
      <c r="D1991" t="s">
        <v>92</v>
      </c>
      <c r="E1991" t="s">
        <v>173</v>
      </c>
      <c r="F1991">
        <v>27949.06</v>
      </c>
      <c r="G1991" s="1">
        <v>45865</v>
      </c>
      <c r="H1991" s="1">
        <v>45877</v>
      </c>
      <c r="I1991" t="s">
        <v>19</v>
      </c>
      <c r="J1991">
        <v>12</v>
      </c>
      <c r="K1991">
        <v>7</v>
      </c>
      <c r="L1991" t="s">
        <v>787</v>
      </c>
      <c r="M1991" t="s">
        <v>94</v>
      </c>
      <c r="N1991" t="s">
        <v>42</v>
      </c>
      <c r="O1991">
        <f t="shared" si="186"/>
        <v>1</v>
      </c>
      <c r="P1991" t="str">
        <f t="shared" si="187"/>
        <v>Valid</v>
      </c>
      <c r="Q1991" t="str">
        <f>_xlfn.XLOOKUP(B1991,Customers!$A:$A,Customers!$C:$C,"Not Found")</f>
        <v>West</v>
      </c>
      <c r="R1991" t="str">
        <f t="shared" si="188"/>
        <v>Central</v>
      </c>
      <c r="S1991" t="str">
        <f t="shared" si="189"/>
        <v>Baggage Loss</v>
      </c>
      <c r="T1991" t="str">
        <f t="shared" si="190"/>
        <v>SLA Breach</v>
      </c>
      <c r="U1991">
        <f t="shared" si="191"/>
        <v>5</v>
      </c>
    </row>
    <row r="1992" spans="1:21" x14ac:dyDescent="0.3">
      <c r="A1992" t="s">
        <v>4717</v>
      </c>
      <c r="B1992" t="s">
        <v>4718</v>
      </c>
      <c r="C1992" t="s">
        <v>4719</v>
      </c>
      <c r="D1992" t="s">
        <v>46</v>
      </c>
      <c r="E1992" t="s">
        <v>27</v>
      </c>
      <c r="F1992">
        <v>85977.29</v>
      </c>
      <c r="G1992" s="1">
        <v>45767</v>
      </c>
      <c r="H1992" s="1">
        <v>45773</v>
      </c>
      <c r="I1992" t="s">
        <v>19</v>
      </c>
      <c r="J1992">
        <v>6</v>
      </c>
      <c r="K1992">
        <v>10</v>
      </c>
      <c r="L1992" t="s">
        <v>373</v>
      </c>
      <c r="M1992" t="s">
        <v>21</v>
      </c>
      <c r="N1992" t="s">
        <v>22</v>
      </c>
      <c r="O1992">
        <f t="shared" si="186"/>
        <v>1</v>
      </c>
      <c r="P1992" t="str">
        <f t="shared" si="187"/>
        <v>Valid</v>
      </c>
      <c r="Q1992" t="str">
        <f>_xlfn.XLOOKUP(B1992,Customers!$A:$A,Customers!$C:$C,"Not Found")</f>
        <v>Central</v>
      </c>
      <c r="R1992" t="str">
        <f t="shared" si="188"/>
        <v>West</v>
      </c>
      <c r="S1992" t="str">
        <f t="shared" si="189"/>
        <v>Theft</v>
      </c>
      <c r="T1992" t="str">
        <f t="shared" si="190"/>
        <v>Within SLA</v>
      </c>
      <c r="U1992">
        <f t="shared" si="191"/>
        <v>0</v>
      </c>
    </row>
    <row r="1993" spans="1:21" x14ac:dyDescent="0.3">
      <c r="A1993" t="s">
        <v>4720</v>
      </c>
      <c r="B1993" t="s">
        <v>4721</v>
      </c>
      <c r="C1993" t="s">
        <v>4722</v>
      </c>
      <c r="D1993" t="s">
        <v>216</v>
      </c>
      <c r="E1993" t="s">
        <v>39</v>
      </c>
      <c r="F1993">
        <v>93947.58</v>
      </c>
      <c r="G1993" s="1">
        <v>45915</v>
      </c>
      <c r="H1993" s="1">
        <v>45931</v>
      </c>
      <c r="I1993" t="s">
        <v>19</v>
      </c>
      <c r="J1993">
        <v>16</v>
      </c>
      <c r="K1993">
        <v>15</v>
      </c>
      <c r="L1993" t="s">
        <v>296</v>
      </c>
      <c r="M1993" t="s">
        <v>55</v>
      </c>
      <c r="N1993" t="s">
        <v>30</v>
      </c>
      <c r="O1993">
        <f t="shared" si="186"/>
        <v>1</v>
      </c>
      <c r="P1993" t="str">
        <f t="shared" si="187"/>
        <v>Valid</v>
      </c>
      <c r="Q1993" t="str">
        <f>_xlfn.XLOOKUP(B1993,Customers!$A:$A,Customers!$C:$C,"Not Found")</f>
        <v>West</v>
      </c>
      <c r="R1993" t="str">
        <f t="shared" si="188"/>
        <v>North</v>
      </c>
      <c r="S1993" t="str">
        <f t="shared" si="189"/>
        <v>Outpatient</v>
      </c>
      <c r="T1993" t="str">
        <f t="shared" si="190"/>
        <v>SLA Breach</v>
      </c>
      <c r="U1993">
        <f t="shared" si="191"/>
        <v>1</v>
      </c>
    </row>
    <row r="1994" spans="1:21" x14ac:dyDescent="0.3">
      <c r="A1994" t="s">
        <v>4723</v>
      </c>
      <c r="B1994" t="s">
        <v>2798</v>
      </c>
      <c r="C1994" t="s">
        <v>4724</v>
      </c>
      <c r="D1994" t="s">
        <v>69</v>
      </c>
      <c r="E1994" t="s">
        <v>27</v>
      </c>
      <c r="F1994">
        <v>62170.81</v>
      </c>
      <c r="G1994" s="1">
        <v>45677</v>
      </c>
      <c r="H1994" s="1">
        <v>45679</v>
      </c>
      <c r="I1994" t="s">
        <v>19</v>
      </c>
      <c r="J1994">
        <v>2</v>
      </c>
      <c r="K1994">
        <v>12</v>
      </c>
      <c r="L1994" t="s">
        <v>140</v>
      </c>
      <c r="M1994" t="s">
        <v>49</v>
      </c>
      <c r="N1994" t="s">
        <v>22</v>
      </c>
      <c r="O1994">
        <f t="shared" si="186"/>
        <v>1</v>
      </c>
      <c r="P1994" t="str">
        <f t="shared" si="187"/>
        <v>Valid</v>
      </c>
      <c r="Q1994" t="str">
        <f>_xlfn.XLOOKUP(B1994,Customers!$A:$A,Customers!$C:$C,"Not Found")</f>
        <v>East</v>
      </c>
      <c r="R1994" t="str">
        <f t="shared" si="188"/>
        <v>West</v>
      </c>
      <c r="S1994" t="str">
        <f t="shared" si="189"/>
        <v>Property Damage</v>
      </c>
      <c r="T1994" t="str">
        <f t="shared" si="190"/>
        <v>Within SLA</v>
      </c>
      <c r="U1994">
        <f t="shared" si="191"/>
        <v>0</v>
      </c>
    </row>
    <row r="1995" spans="1:21" x14ac:dyDescent="0.3">
      <c r="A1995" t="s">
        <v>4725</v>
      </c>
      <c r="B1995" t="s">
        <v>4596</v>
      </c>
      <c r="C1995" t="s">
        <v>4597</v>
      </c>
      <c r="D1995" t="s">
        <v>26</v>
      </c>
      <c r="E1995" t="s">
        <v>39</v>
      </c>
      <c r="F1995">
        <v>331081.76</v>
      </c>
      <c r="G1995" s="1">
        <v>45804</v>
      </c>
      <c r="H1995" s="1">
        <v>45834</v>
      </c>
      <c r="I1995" t="s">
        <v>19</v>
      </c>
      <c r="J1995">
        <v>30</v>
      </c>
      <c r="K1995">
        <v>20</v>
      </c>
      <c r="L1995" t="s">
        <v>310</v>
      </c>
      <c r="M1995" t="s">
        <v>29</v>
      </c>
      <c r="N1995" t="s">
        <v>30</v>
      </c>
      <c r="O1995">
        <f t="shared" si="186"/>
        <v>1</v>
      </c>
      <c r="P1995" t="str">
        <f t="shared" si="187"/>
        <v>Valid</v>
      </c>
      <c r="Q1995" t="str">
        <f>_xlfn.XLOOKUP(B1995,Customers!$A:$A,Customers!$C:$C,"Not Found")</f>
        <v>East</v>
      </c>
      <c r="R1995" t="str">
        <f t="shared" si="188"/>
        <v>North</v>
      </c>
      <c r="S1995" t="str">
        <f t="shared" si="189"/>
        <v>Disability</v>
      </c>
      <c r="T1995" t="str">
        <f t="shared" si="190"/>
        <v>SLA Breach</v>
      </c>
      <c r="U1995">
        <f t="shared" si="191"/>
        <v>10</v>
      </c>
    </row>
    <row r="1996" spans="1:21" x14ac:dyDescent="0.3">
      <c r="A1996" t="s">
        <v>4726</v>
      </c>
      <c r="B1996" t="s">
        <v>3157</v>
      </c>
      <c r="C1996" t="s">
        <v>3158</v>
      </c>
      <c r="D1996" t="s">
        <v>17</v>
      </c>
      <c r="E1996" t="s">
        <v>27</v>
      </c>
      <c r="F1996">
        <v>99811.1</v>
      </c>
      <c r="G1996" s="1">
        <v>45960</v>
      </c>
      <c r="H1996" s="1">
        <v>45973</v>
      </c>
      <c r="I1996" t="s">
        <v>19</v>
      </c>
      <c r="J1996">
        <v>13</v>
      </c>
      <c r="K1996">
        <v>10</v>
      </c>
      <c r="L1996" t="s">
        <v>48</v>
      </c>
      <c r="M1996" t="s">
        <v>21</v>
      </c>
      <c r="N1996" t="s">
        <v>30</v>
      </c>
      <c r="O1996">
        <f t="shared" si="186"/>
        <v>1</v>
      </c>
      <c r="P1996" t="str">
        <f t="shared" si="187"/>
        <v>Valid</v>
      </c>
      <c r="Q1996" t="str">
        <f>_xlfn.XLOOKUP(B1996,Customers!$A:$A,Customers!$C:$C,"Not Found")</f>
        <v>West</v>
      </c>
      <c r="R1996" t="str">
        <f t="shared" si="188"/>
        <v>West</v>
      </c>
      <c r="S1996" t="str">
        <f t="shared" si="189"/>
        <v>Accident</v>
      </c>
      <c r="T1996" t="str">
        <f t="shared" si="190"/>
        <v>SLA Breach</v>
      </c>
      <c r="U1996">
        <f t="shared" si="191"/>
        <v>3</v>
      </c>
    </row>
    <row r="1997" spans="1:21" x14ac:dyDescent="0.3">
      <c r="A1997" t="s">
        <v>4727</v>
      </c>
      <c r="B1997" t="s">
        <v>2842</v>
      </c>
      <c r="C1997" t="s">
        <v>2843</v>
      </c>
      <c r="D1997" t="s">
        <v>53</v>
      </c>
      <c r="E1997" t="s">
        <v>18</v>
      </c>
      <c r="F1997">
        <v>210283.11</v>
      </c>
      <c r="G1997" s="1">
        <v>45764</v>
      </c>
      <c r="H1997" s="1">
        <v>45779</v>
      </c>
      <c r="I1997" t="s">
        <v>47</v>
      </c>
      <c r="J1997">
        <v>15</v>
      </c>
      <c r="K1997">
        <v>15</v>
      </c>
      <c r="L1997" t="s">
        <v>341</v>
      </c>
      <c r="M1997" t="s">
        <v>55</v>
      </c>
      <c r="N1997" t="s">
        <v>30</v>
      </c>
      <c r="O1997">
        <f t="shared" si="186"/>
        <v>1</v>
      </c>
      <c r="P1997" t="str">
        <f t="shared" si="187"/>
        <v>Valid</v>
      </c>
      <c r="Q1997" t="str">
        <f>_xlfn.XLOOKUP(B1997,Customers!$A:$A,Customers!$C:$C,"Not Found")</f>
        <v>West</v>
      </c>
      <c r="R1997" t="str">
        <f t="shared" si="188"/>
        <v>South</v>
      </c>
      <c r="S1997" t="str">
        <f t="shared" si="189"/>
        <v>Hospitalization</v>
      </c>
      <c r="T1997" t="str">
        <f t="shared" si="190"/>
        <v>Within SLA</v>
      </c>
      <c r="U1997">
        <f t="shared" si="191"/>
        <v>0</v>
      </c>
    </row>
    <row r="1998" spans="1:21" x14ac:dyDescent="0.3">
      <c r="A1998" t="s">
        <v>4728</v>
      </c>
      <c r="B1998" t="s">
        <v>4729</v>
      </c>
      <c r="C1998" t="s">
        <v>4730</v>
      </c>
      <c r="D1998" t="s">
        <v>4731</v>
      </c>
      <c r="E1998" t="s">
        <v>39</v>
      </c>
      <c r="F1998">
        <v>25902.01</v>
      </c>
      <c r="G1998" s="1">
        <v>45920</v>
      </c>
      <c r="H1998" s="1">
        <v>45947</v>
      </c>
      <c r="I1998" t="s">
        <v>19</v>
      </c>
      <c r="J1998">
        <v>27</v>
      </c>
      <c r="K1998">
        <v>7</v>
      </c>
      <c r="L1998" t="s">
        <v>704</v>
      </c>
      <c r="M1998" t="s">
        <v>94</v>
      </c>
      <c r="N1998" t="s">
        <v>88</v>
      </c>
      <c r="O1998">
        <f t="shared" si="186"/>
        <v>1</v>
      </c>
      <c r="P1998" t="str">
        <f t="shared" si="187"/>
        <v>Valid</v>
      </c>
      <c r="Q1998" t="str">
        <f>_xlfn.XLOOKUP(B1998,Customers!$A:$A,Customers!$C:$C,"Not Found")</f>
        <v>West</v>
      </c>
      <c r="R1998" t="str">
        <f t="shared" si="188"/>
        <v>North</v>
      </c>
      <c r="S1998" t="str">
        <f t="shared" si="189"/>
        <v>medical emergency</v>
      </c>
      <c r="T1998" t="str">
        <f t="shared" si="190"/>
        <v>SLA Breach</v>
      </c>
      <c r="U1998">
        <f t="shared" si="191"/>
        <v>20</v>
      </c>
    </row>
    <row r="1999" spans="1:21" x14ac:dyDescent="0.3">
      <c r="A1999" t="s">
        <v>4732</v>
      </c>
      <c r="B1999" t="s">
        <v>145</v>
      </c>
      <c r="C1999" t="s">
        <v>2649</v>
      </c>
      <c r="D1999" t="s">
        <v>154</v>
      </c>
      <c r="E1999" t="s">
        <v>27</v>
      </c>
      <c r="F1999">
        <v>320988.78999999998</v>
      </c>
      <c r="G1999" s="1">
        <v>45759</v>
      </c>
      <c r="H1999" s="1">
        <v>45768</v>
      </c>
      <c r="I1999" t="s">
        <v>19</v>
      </c>
      <c r="J1999">
        <v>9</v>
      </c>
      <c r="K1999">
        <v>10</v>
      </c>
      <c r="L1999" t="s">
        <v>48</v>
      </c>
      <c r="M1999" t="s">
        <v>21</v>
      </c>
      <c r="N1999" t="s">
        <v>30</v>
      </c>
      <c r="O1999">
        <f t="shared" si="186"/>
        <v>1</v>
      </c>
      <c r="P1999" t="str">
        <f t="shared" si="187"/>
        <v>Valid</v>
      </c>
      <c r="Q1999" t="str">
        <f>_xlfn.XLOOKUP(B1999,Customers!$A:$A,Customers!$C:$C,"Not Found")</f>
        <v>South</v>
      </c>
      <c r="R1999" t="str">
        <f t="shared" si="188"/>
        <v>West</v>
      </c>
      <c r="S1999" t="str">
        <f t="shared" si="189"/>
        <v>Vehicle Damage</v>
      </c>
      <c r="T1999" t="str">
        <f t="shared" si="190"/>
        <v>Within SLA</v>
      </c>
      <c r="U1999">
        <f t="shared" si="191"/>
        <v>0</v>
      </c>
    </row>
    <row r="2000" spans="1:21" x14ac:dyDescent="0.3">
      <c r="A2000" t="s">
        <v>4733</v>
      </c>
      <c r="B2000" t="s">
        <v>4038</v>
      </c>
      <c r="C2000" t="s">
        <v>4734</v>
      </c>
      <c r="D2000" t="s">
        <v>46</v>
      </c>
      <c r="E2000" t="s">
        <v>18</v>
      </c>
      <c r="F2000">
        <v>167168.48000000001</v>
      </c>
      <c r="G2000" s="1">
        <v>45735</v>
      </c>
      <c r="H2000" s="1">
        <v>45753</v>
      </c>
      <c r="I2000" t="s">
        <v>19</v>
      </c>
      <c r="J2000">
        <v>18</v>
      </c>
      <c r="K2000">
        <v>10</v>
      </c>
      <c r="L2000" t="s">
        <v>296</v>
      </c>
      <c r="M2000" t="s">
        <v>21</v>
      </c>
      <c r="N2000" t="s">
        <v>42</v>
      </c>
      <c r="O2000">
        <f t="shared" si="186"/>
        <v>1</v>
      </c>
      <c r="P2000" t="str">
        <f t="shared" si="187"/>
        <v>Valid</v>
      </c>
      <c r="Q2000" t="str">
        <f>_xlfn.XLOOKUP(B2000,Customers!$A:$A,Customers!$C:$C,"Not Found")</f>
        <v>South</v>
      </c>
      <c r="R2000" t="str">
        <f t="shared" si="188"/>
        <v>South</v>
      </c>
      <c r="S2000" t="str">
        <f t="shared" si="189"/>
        <v>Theft</v>
      </c>
      <c r="T2000" t="str">
        <f t="shared" si="190"/>
        <v>SLA Breach</v>
      </c>
      <c r="U2000">
        <f t="shared" si="191"/>
        <v>8</v>
      </c>
    </row>
    <row r="2001" spans="1:21" x14ac:dyDescent="0.3">
      <c r="A2001" t="s">
        <v>4735</v>
      </c>
      <c r="B2001" t="s">
        <v>416</v>
      </c>
      <c r="C2001" t="s">
        <v>4736</v>
      </c>
      <c r="D2001" t="s">
        <v>46</v>
      </c>
      <c r="E2001" t="s">
        <v>39</v>
      </c>
      <c r="F2001">
        <v>122714.56</v>
      </c>
      <c r="G2001" s="1">
        <v>45767</v>
      </c>
      <c r="H2001" s="1">
        <v>45785</v>
      </c>
      <c r="I2001" t="s">
        <v>19</v>
      </c>
      <c r="J2001">
        <v>18</v>
      </c>
      <c r="K2001">
        <v>12</v>
      </c>
      <c r="L2001" t="s">
        <v>244</v>
      </c>
      <c r="M2001" t="s">
        <v>49</v>
      </c>
      <c r="N2001" t="s">
        <v>42</v>
      </c>
      <c r="O2001">
        <f t="shared" si="186"/>
        <v>1</v>
      </c>
      <c r="P2001" t="str">
        <f t="shared" si="187"/>
        <v>Valid</v>
      </c>
      <c r="Q2001" t="str">
        <f>_xlfn.XLOOKUP(B2001,Customers!$A:$A,Customers!$C:$C,"Not Found")</f>
        <v>East</v>
      </c>
      <c r="R2001" t="str">
        <f t="shared" si="188"/>
        <v>North</v>
      </c>
      <c r="S2001" t="str">
        <f t="shared" si="189"/>
        <v>Theft</v>
      </c>
      <c r="T2001" t="str">
        <f t="shared" si="190"/>
        <v>SLA Breach</v>
      </c>
      <c r="U2001">
        <f t="shared" si="191"/>
        <v>6</v>
      </c>
    </row>
    <row r="2002" spans="1:21" x14ac:dyDescent="0.3">
      <c r="A2002" t="s">
        <v>4737</v>
      </c>
      <c r="B2002" t="s">
        <v>1285</v>
      </c>
      <c r="C2002" t="s">
        <v>1286</v>
      </c>
      <c r="D2002" t="s">
        <v>46</v>
      </c>
      <c r="E2002" t="s">
        <v>27</v>
      </c>
      <c r="F2002">
        <v>77049.2</v>
      </c>
      <c r="G2002" s="1">
        <v>45754</v>
      </c>
      <c r="H2002" s="1">
        <v>45773</v>
      </c>
      <c r="I2002" t="s">
        <v>19</v>
      </c>
      <c r="J2002">
        <v>19</v>
      </c>
      <c r="K2002">
        <v>10</v>
      </c>
      <c r="L2002" t="s">
        <v>60</v>
      </c>
      <c r="M2002" t="s">
        <v>21</v>
      </c>
      <c r="N2002" t="s">
        <v>88</v>
      </c>
      <c r="O2002">
        <f t="shared" si="186"/>
        <v>1</v>
      </c>
      <c r="P2002" t="str">
        <f t="shared" si="187"/>
        <v>Valid</v>
      </c>
      <c r="Q2002" t="str">
        <f>_xlfn.XLOOKUP(B2002,Customers!$A:$A,Customers!$C:$C,"Not Found")</f>
        <v>South</v>
      </c>
      <c r="R2002" t="str">
        <f t="shared" si="188"/>
        <v>West</v>
      </c>
      <c r="S2002" t="str">
        <f t="shared" si="189"/>
        <v>Theft</v>
      </c>
      <c r="T2002" t="str">
        <f t="shared" si="190"/>
        <v>SLA Breach</v>
      </c>
      <c r="U2002">
        <f t="shared" si="191"/>
        <v>9</v>
      </c>
    </row>
    <row r="2003" spans="1:21" x14ac:dyDescent="0.3">
      <c r="A2003" t="s">
        <v>4738</v>
      </c>
      <c r="B2003" t="s">
        <v>4739</v>
      </c>
      <c r="C2003" t="s">
        <v>4740</v>
      </c>
      <c r="D2003" t="s">
        <v>182</v>
      </c>
      <c r="E2003" t="s">
        <v>18</v>
      </c>
      <c r="F2003">
        <v>73995.12</v>
      </c>
      <c r="G2003" s="1">
        <v>45697</v>
      </c>
      <c r="H2003" s="1">
        <v>45707</v>
      </c>
      <c r="I2003" t="s">
        <v>19</v>
      </c>
      <c r="J2003">
        <v>10</v>
      </c>
      <c r="K2003">
        <v>7</v>
      </c>
      <c r="L2003" t="s">
        <v>404</v>
      </c>
      <c r="M2003" t="s">
        <v>94</v>
      </c>
      <c r="N2003" t="s">
        <v>42</v>
      </c>
      <c r="O2003">
        <f t="shared" si="186"/>
        <v>1</v>
      </c>
      <c r="P2003" t="str">
        <f t="shared" si="187"/>
        <v>Valid</v>
      </c>
      <c r="Q2003" t="str">
        <f>_xlfn.XLOOKUP(B2003,Customers!$A:$A,Customers!$C:$C,"Not Found")</f>
        <v>West</v>
      </c>
      <c r="R2003" t="str">
        <f t="shared" si="188"/>
        <v>South</v>
      </c>
      <c r="S2003" t="str">
        <f t="shared" si="189"/>
        <v>Trip Cancellation</v>
      </c>
      <c r="T2003" t="str">
        <f t="shared" si="190"/>
        <v>SLA Breach</v>
      </c>
      <c r="U2003">
        <f t="shared" si="191"/>
        <v>3</v>
      </c>
    </row>
    <row r="2004" spans="1:21" x14ac:dyDescent="0.3">
      <c r="A2004" t="s">
        <v>4741</v>
      </c>
      <c r="B2004" t="s">
        <v>321</v>
      </c>
      <c r="C2004" t="s">
        <v>641</v>
      </c>
      <c r="D2004" t="s">
        <v>34</v>
      </c>
      <c r="E2004" t="s">
        <v>74</v>
      </c>
      <c r="F2004">
        <v>160399.94</v>
      </c>
      <c r="G2004" s="1">
        <v>45961</v>
      </c>
      <c r="H2004" s="1">
        <v>45995</v>
      </c>
      <c r="I2004" t="s">
        <v>19</v>
      </c>
      <c r="J2004">
        <v>34</v>
      </c>
      <c r="K2004">
        <v>20</v>
      </c>
      <c r="L2004" t="s">
        <v>610</v>
      </c>
      <c r="M2004" t="s">
        <v>29</v>
      </c>
      <c r="N2004" t="s">
        <v>42</v>
      </c>
      <c r="O2004">
        <f t="shared" si="186"/>
        <v>1</v>
      </c>
      <c r="P2004" t="str">
        <f t="shared" si="187"/>
        <v>Valid</v>
      </c>
      <c r="Q2004" t="str">
        <f>_xlfn.XLOOKUP(B2004,Customers!$A:$A,Customers!$C:$C,"Not Found")</f>
        <v>East</v>
      </c>
      <c r="R2004" t="str">
        <f t="shared" si="188"/>
        <v>East</v>
      </c>
      <c r="S2004" t="str">
        <f t="shared" si="189"/>
        <v>Death Benefit</v>
      </c>
      <c r="T2004" t="str">
        <f t="shared" si="190"/>
        <v>SLA Breach</v>
      </c>
      <c r="U2004">
        <f t="shared" si="191"/>
        <v>14</v>
      </c>
    </row>
    <row r="2005" spans="1:21" x14ac:dyDescent="0.3">
      <c r="A2005" t="s">
        <v>4742</v>
      </c>
      <c r="B2005" t="s">
        <v>4743</v>
      </c>
      <c r="C2005" t="s">
        <v>4744</v>
      </c>
      <c r="D2005" t="s">
        <v>154</v>
      </c>
      <c r="E2005" t="s">
        <v>74</v>
      </c>
      <c r="F2005">
        <v>38585.46</v>
      </c>
      <c r="G2005" s="1">
        <v>45852</v>
      </c>
      <c r="H2005" s="1">
        <v>45868</v>
      </c>
      <c r="I2005" t="s">
        <v>19</v>
      </c>
      <c r="J2005">
        <v>16</v>
      </c>
      <c r="K2005">
        <v>10</v>
      </c>
      <c r="L2005" t="s">
        <v>93</v>
      </c>
      <c r="M2005" t="s">
        <v>21</v>
      </c>
      <c r="N2005" t="s">
        <v>30</v>
      </c>
      <c r="O2005">
        <f t="shared" si="186"/>
        <v>1</v>
      </c>
      <c r="P2005" t="str">
        <f t="shared" si="187"/>
        <v>Valid</v>
      </c>
      <c r="Q2005" t="str">
        <f>_xlfn.XLOOKUP(B2005,Customers!$A:$A,Customers!$C:$C,"Not Found")</f>
        <v>West</v>
      </c>
      <c r="R2005" t="str">
        <f t="shared" si="188"/>
        <v>East</v>
      </c>
      <c r="S2005" t="str">
        <f t="shared" si="189"/>
        <v>Vehicle Damage</v>
      </c>
      <c r="T2005" t="str">
        <f t="shared" si="190"/>
        <v>SLA Breach</v>
      </c>
      <c r="U2005">
        <f t="shared" si="191"/>
        <v>6</v>
      </c>
    </row>
    <row r="2006" spans="1:21" x14ac:dyDescent="0.3">
      <c r="A2006" t="s">
        <v>4745</v>
      </c>
      <c r="B2006" t="s">
        <v>2254</v>
      </c>
      <c r="C2006" t="s">
        <v>2255</v>
      </c>
      <c r="D2006" t="s">
        <v>46</v>
      </c>
      <c r="E2006" t="s">
        <v>39</v>
      </c>
      <c r="F2006">
        <v>28140.68</v>
      </c>
      <c r="G2006" s="1">
        <v>45979</v>
      </c>
      <c r="I2006" t="s">
        <v>64</v>
      </c>
      <c r="J2006">
        <v>20</v>
      </c>
      <c r="K2006">
        <v>10</v>
      </c>
      <c r="L2006" t="s">
        <v>590</v>
      </c>
      <c r="M2006" t="s">
        <v>21</v>
      </c>
      <c r="N2006" t="s">
        <v>42</v>
      </c>
      <c r="O2006">
        <f t="shared" si="186"/>
        <v>1</v>
      </c>
      <c r="P2006" t="str">
        <f t="shared" si="187"/>
        <v>Valid</v>
      </c>
      <c r="Q2006" t="str">
        <f>_xlfn.XLOOKUP(B2006,Customers!$A:$A,Customers!$C:$C,"Not Found")</f>
        <v>West</v>
      </c>
      <c r="R2006" t="str">
        <f t="shared" si="188"/>
        <v>North</v>
      </c>
      <c r="S2006" t="str">
        <f t="shared" si="189"/>
        <v>Theft</v>
      </c>
      <c r="T2006" t="str">
        <f t="shared" si="190"/>
        <v>SLA Breach</v>
      </c>
      <c r="U2006">
        <f t="shared" si="191"/>
        <v>10</v>
      </c>
    </row>
    <row r="2007" spans="1:21" x14ac:dyDescent="0.3">
      <c r="A2007" t="s">
        <v>4746</v>
      </c>
      <c r="B2007" t="s">
        <v>4747</v>
      </c>
      <c r="C2007" t="s">
        <v>4748</v>
      </c>
      <c r="D2007" t="s">
        <v>102</v>
      </c>
      <c r="E2007" t="s">
        <v>173</v>
      </c>
      <c r="F2007">
        <v>254153.41</v>
      </c>
      <c r="G2007" s="1">
        <v>45866</v>
      </c>
      <c r="H2007" s="1">
        <v>45884</v>
      </c>
      <c r="I2007" t="s">
        <v>19</v>
      </c>
      <c r="J2007">
        <v>18</v>
      </c>
      <c r="K2007">
        <v>20</v>
      </c>
      <c r="L2007" t="s">
        <v>79</v>
      </c>
      <c r="M2007" t="s">
        <v>29</v>
      </c>
      <c r="N2007" t="s">
        <v>30</v>
      </c>
      <c r="O2007">
        <f t="shared" si="186"/>
        <v>1</v>
      </c>
      <c r="P2007" t="str">
        <f t="shared" si="187"/>
        <v>Valid</v>
      </c>
      <c r="Q2007" t="str">
        <f>_xlfn.XLOOKUP(B2007,Customers!$A:$A,Customers!$C:$C,"Not Found")</f>
        <v>East</v>
      </c>
      <c r="R2007" t="str">
        <f t="shared" si="188"/>
        <v>Central</v>
      </c>
      <c r="S2007" t="str">
        <f t="shared" si="189"/>
        <v>Maturity</v>
      </c>
      <c r="T2007" t="str">
        <f t="shared" si="190"/>
        <v>Within SLA</v>
      </c>
      <c r="U2007">
        <f t="shared" si="191"/>
        <v>0</v>
      </c>
    </row>
    <row r="2008" spans="1:21" x14ac:dyDescent="0.3">
      <c r="A2008" t="s">
        <v>4749</v>
      </c>
      <c r="B2008" t="s">
        <v>4614</v>
      </c>
      <c r="C2008" t="s">
        <v>4615</v>
      </c>
      <c r="D2008" t="s">
        <v>102</v>
      </c>
      <c r="E2008" t="s">
        <v>74</v>
      </c>
      <c r="F2008">
        <v>171532.24</v>
      </c>
      <c r="G2008" s="1">
        <v>45956</v>
      </c>
      <c r="I2008" t="s">
        <v>64</v>
      </c>
      <c r="J2008">
        <v>36</v>
      </c>
      <c r="K2008">
        <v>20</v>
      </c>
      <c r="L2008" t="s">
        <v>787</v>
      </c>
      <c r="M2008" t="s">
        <v>29</v>
      </c>
      <c r="N2008" t="s">
        <v>88</v>
      </c>
      <c r="O2008">
        <f t="shared" si="186"/>
        <v>1</v>
      </c>
      <c r="P2008" t="str">
        <f t="shared" si="187"/>
        <v>Valid</v>
      </c>
      <c r="Q2008" t="str">
        <f>_xlfn.XLOOKUP(B2008,Customers!$A:$A,Customers!$C:$C,"Not Found")</f>
        <v>West</v>
      </c>
      <c r="R2008" t="str">
        <f t="shared" si="188"/>
        <v>East</v>
      </c>
      <c r="S2008" t="str">
        <f t="shared" si="189"/>
        <v>Maturity</v>
      </c>
      <c r="T2008" t="str">
        <f t="shared" si="190"/>
        <v>SLA Breach</v>
      </c>
      <c r="U2008">
        <f t="shared" si="191"/>
        <v>16</v>
      </c>
    </row>
    <row r="2009" spans="1:21" x14ac:dyDescent="0.3">
      <c r="A2009" t="s">
        <v>4750</v>
      </c>
      <c r="B2009" t="s">
        <v>1295</v>
      </c>
      <c r="C2009" t="s">
        <v>1296</v>
      </c>
      <c r="D2009" t="s">
        <v>17</v>
      </c>
      <c r="E2009" t="s">
        <v>39</v>
      </c>
      <c r="F2009">
        <v>51607.49</v>
      </c>
      <c r="G2009" s="1">
        <v>45788</v>
      </c>
      <c r="I2009" t="s">
        <v>64</v>
      </c>
      <c r="J2009">
        <v>22</v>
      </c>
      <c r="K2009">
        <v>10</v>
      </c>
      <c r="L2009" t="s">
        <v>864</v>
      </c>
      <c r="M2009" t="s">
        <v>21</v>
      </c>
      <c r="N2009" t="s">
        <v>88</v>
      </c>
      <c r="O2009">
        <f t="shared" si="186"/>
        <v>1</v>
      </c>
      <c r="P2009" t="str">
        <f t="shared" si="187"/>
        <v>Valid</v>
      </c>
      <c r="Q2009" t="str">
        <f>_xlfn.XLOOKUP(B2009,Customers!$A:$A,Customers!$C:$C,"Not Found")</f>
        <v>Central</v>
      </c>
      <c r="R2009" t="str">
        <f t="shared" si="188"/>
        <v>North</v>
      </c>
      <c r="S2009" t="str">
        <f t="shared" si="189"/>
        <v>Accident</v>
      </c>
      <c r="T2009" t="str">
        <f t="shared" si="190"/>
        <v>SLA Breach</v>
      </c>
      <c r="U2009">
        <f t="shared" si="191"/>
        <v>12</v>
      </c>
    </row>
    <row r="2010" spans="1:21" x14ac:dyDescent="0.3">
      <c r="A2010" t="s">
        <v>4751</v>
      </c>
      <c r="B2010" t="s">
        <v>72</v>
      </c>
      <c r="C2010" t="s">
        <v>165</v>
      </c>
      <c r="D2010" t="s">
        <v>102</v>
      </c>
      <c r="E2010" t="s">
        <v>18</v>
      </c>
      <c r="F2010">
        <v>293312.63</v>
      </c>
      <c r="G2010" s="1">
        <v>45720</v>
      </c>
      <c r="H2010" s="1">
        <v>45745</v>
      </c>
      <c r="I2010" t="s">
        <v>19</v>
      </c>
      <c r="J2010">
        <v>25</v>
      </c>
      <c r="K2010">
        <v>20</v>
      </c>
      <c r="L2010" t="s">
        <v>610</v>
      </c>
      <c r="M2010" t="s">
        <v>29</v>
      </c>
      <c r="N2010" t="s">
        <v>30</v>
      </c>
      <c r="O2010">
        <f t="shared" si="186"/>
        <v>1</v>
      </c>
      <c r="P2010" t="str">
        <f t="shared" si="187"/>
        <v>Valid</v>
      </c>
      <c r="Q2010" t="str">
        <f>_xlfn.XLOOKUP(B2010,Customers!$A:$A,Customers!$C:$C,"Not Found")</f>
        <v>Central</v>
      </c>
      <c r="R2010" t="str">
        <f t="shared" si="188"/>
        <v>South</v>
      </c>
      <c r="S2010" t="str">
        <f t="shared" si="189"/>
        <v>Maturity</v>
      </c>
      <c r="T2010" t="str">
        <f t="shared" si="190"/>
        <v>SLA Breach</v>
      </c>
      <c r="U2010">
        <f t="shared" si="191"/>
        <v>5</v>
      </c>
    </row>
    <row r="2011" spans="1:21" x14ac:dyDescent="0.3">
      <c r="A2011" t="s">
        <v>4752</v>
      </c>
      <c r="B2011" t="s">
        <v>1607</v>
      </c>
      <c r="C2011" t="s">
        <v>4753</v>
      </c>
      <c r="D2011" t="s">
        <v>17</v>
      </c>
      <c r="E2011" t="s">
        <v>74</v>
      </c>
      <c r="F2011">
        <v>26533.09</v>
      </c>
      <c r="G2011" s="1">
        <v>45977</v>
      </c>
      <c r="I2011" t="s">
        <v>40</v>
      </c>
      <c r="J2011">
        <v>17</v>
      </c>
      <c r="K2011">
        <v>10</v>
      </c>
      <c r="L2011" t="s">
        <v>345</v>
      </c>
      <c r="M2011" t="s">
        <v>21</v>
      </c>
      <c r="N2011" t="s">
        <v>30</v>
      </c>
      <c r="O2011">
        <f t="shared" si="186"/>
        <v>1</v>
      </c>
      <c r="P2011" t="str">
        <f t="shared" si="187"/>
        <v>Valid</v>
      </c>
      <c r="Q2011" t="str">
        <f>_xlfn.XLOOKUP(B2011,Customers!$A:$A,Customers!$C:$C,"Not Found")</f>
        <v>South</v>
      </c>
      <c r="R2011" t="str">
        <f t="shared" si="188"/>
        <v>East</v>
      </c>
      <c r="S2011" t="str">
        <f t="shared" si="189"/>
        <v>Accident</v>
      </c>
      <c r="T2011" t="str">
        <f t="shared" si="190"/>
        <v>SLA Breach</v>
      </c>
      <c r="U2011">
        <f t="shared" si="191"/>
        <v>7</v>
      </c>
    </row>
    <row r="2012" spans="1:21" x14ac:dyDescent="0.3">
      <c r="A2012" t="s">
        <v>4754</v>
      </c>
      <c r="B2012" t="s">
        <v>3522</v>
      </c>
      <c r="C2012" t="s">
        <v>3523</v>
      </c>
      <c r="D2012" t="s">
        <v>92</v>
      </c>
      <c r="E2012" t="s">
        <v>39</v>
      </c>
      <c r="F2012">
        <v>72911.520000000004</v>
      </c>
      <c r="G2012" s="1">
        <v>45933</v>
      </c>
      <c r="H2012" s="1">
        <v>45943</v>
      </c>
      <c r="I2012" t="s">
        <v>19</v>
      </c>
      <c r="J2012">
        <v>10</v>
      </c>
      <c r="K2012">
        <v>7</v>
      </c>
      <c r="L2012" t="s">
        <v>450</v>
      </c>
      <c r="M2012" t="s">
        <v>94</v>
      </c>
      <c r="N2012" t="s">
        <v>30</v>
      </c>
      <c r="O2012">
        <f t="shared" si="186"/>
        <v>1</v>
      </c>
      <c r="P2012" t="str">
        <f t="shared" si="187"/>
        <v>Valid</v>
      </c>
      <c r="Q2012" t="str">
        <f>_xlfn.XLOOKUP(B2012,Customers!$A:$A,Customers!$C:$C,"Not Found")</f>
        <v>Central</v>
      </c>
      <c r="R2012" t="str">
        <f t="shared" si="188"/>
        <v>North</v>
      </c>
      <c r="S2012" t="str">
        <f t="shared" si="189"/>
        <v>Baggage Loss</v>
      </c>
      <c r="T2012" t="str">
        <f t="shared" si="190"/>
        <v>SLA Breach</v>
      </c>
      <c r="U2012">
        <f t="shared" si="191"/>
        <v>3</v>
      </c>
    </row>
    <row r="2013" spans="1:21" x14ac:dyDescent="0.3">
      <c r="A2013" t="s">
        <v>4755</v>
      </c>
      <c r="B2013" t="s">
        <v>3558</v>
      </c>
      <c r="C2013" t="s">
        <v>3559</v>
      </c>
      <c r="D2013" t="s">
        <v>59</v>
      </c>
      <c r="E2013" t="s">
        <v>18</v>
      </c>
      <c r="F2013">
        <v>184450.22</v>
      </c>
      <c r="G2013" s="1">
        <v>45962</v>
      </c>
      <c r="I2013" t="s">
        <v>40</v>
      </c>
      <c r="J2013">
        <v>28</v>
      </c>
      <c r="K2013">
        <v>15</v>
      </c>
      <c r="L2013" t="s">
        <v>121</v>
      </c>
      <c r="M2013" t="s">
        <v>55</v>
      </c>
      <c r="N2013" t="s">
        <v>88</v>
      </c>
      <c r="O2013">
        <f t="shared" si="186"/>
        <v>1</v>
      </c>
      <c r="P2013" t="str">
        <f t="shared" si="187"/>
        <v>Valid</v>
      </c>
      <c r="Q2013" t="str">
        <f>_xlfn.XLOOKUP(B2013,Customers!$A:$A,Customers!$C:$C,"Not Found")</f>
        <v>West</v>
      </c>
      <c r="R2013" t="str">
        <f t="shared" si="188"/>
        <v>South</v>
      </c>
      <c r="S2013" t="str">
        <f t="shared" si="189"/>
        <v>Critical Illness</v>
      </c>
      <c r="T2013" t="str">
        <f t="shared" si="190"/>
        <v>SLA Breach</v>
      </c>
      <c r="U2013">
        <f t="shared" si="191"/>
        <v>13</v>
      </c>
    </row>
    <row r="2014" spans="1:21" x14ac:dyDescent="0.3">
      <c r="A2014" t="s">
        <v>4756</v>
      </c>
      <c r="B2014" t="s">
        <v>833</v>
      </c>
      <c r="C2014" t="s">
        <v>4532</v>
      </c>
      <c r="D2014" t="s">
        <v>59</v>
      </c>
      <c r="E2014" t="s">
        <v>74</v>
      </c>
      <c r="F2014">
        <v>63035.6</v>
      </c>
      <c r="G2014" s="1">
        <v>45966</v>
      </c>
      <c r="H2014" s="1">
        <v>45978</v>
      </c>
      <c r="I2014" t="s">
        <v>47</v>
      </c>
      <c r="J2014">
        <v>12</v>
      </c>
      <c r="K2014">
        <v>15</v>
      </c>
      <c r="L2014" t="s">
        <v>136</v>
      </c>
      <c r="M2014" t="s">
        <v>55</v>
      </c>
      <c r="N2014" t="s">
        <v>22</v>
      </c>
      <c r="O2014">
        <f t="shared" si="186"/>
        <v>1</v>
      </c>
      <c r="P2014" t="str">
        <f t="shared" si="187"/>
        <v>Valid</v>
      </c>
      <c r="Q2014" t="str">
        <f>_xlfn.XLOOKUP(B2014,Customers!$A:$A,Customers!$C:$C,"Not Found")</f>
        <v>North</v>
      </c>
      <c r="R2014" t="str">
        <f t="shared" si="188"/>
        <v>East</v>
      </c>
      <c r="S2014" t="str">
        <f t="shared" si="189"/>
        <v>Critical Illness</v>
      </c>
      <c r="T2014" t="str">
        <f t="shared" si="190"/>
        <v>Within SLA</v>
      </c>
      <c r="U2014">
        <f t="shared" si="191"/>
        <v>0</v>
      </c>
    </row>
    <row r="2015" spans="1:21" x14ac:dyDescent="0.3">
      <c r="A2015" t="s">
        <v>4757</v>
      </c>
      <c r="B2015" t="s">
        <v>3414</v>
      </c>
      <c r="C2015" t="s">
        <v>4758</v>
      </c>
      <c r="D2015" t="s">
        <v>34</v>
      </c>
      <c r="E2015" t="s">
        <v>27</v>
      </c>
      <c r="F2015">
        <v>786024.71</v>
      </c>
      <c r="G2015" s="1">
        <v>45757</v>
      </c>
      <c r="H2015" s="1">
        <v>45777</v>
      </c>
      <c r="I2015" t="s">
        <v>19</v>
      </c>
      <c r="J2015">
        <v>20</v>
      </c>
      <c r="K2015">
        <v>20</v>
      </c>
      <c r="L2015" t="s">
        <v>208</v>
      </c>
      <c r="M2015" t="s">
        <v>29</v>
      </c>
      <c r="N2015" t="s">
        <v>30</v>
      </c>
      <c r="O2015">
        <f t="shared" si="186"/>
        <v>1</v>
      </c>
      <c r="P2015" t="str">
        <f t="shared" si="187"/>
        <v>Valid</v>
      </c>
      <c r="Q2015" t="str">
        <f>_xlfn.XLOOKUP(B2015,Customers!$A:$A,Customers!$C:$C,"Not Found")</f>
        <v>North</v>
      </c>
      <c r="R2015" t="str">
        <f t="shared" si="188"/>
        <v>West</v>
      </c>
      <c r="S2015" t="str">
        <f t="shared" si="189"/>
        <v>Death Benefit</v>
      </c>
      <c r="T2015" t="str">
        <f t="shared" si="190"/>
        <v>Within SLA</v>
      </c>
      <c r="U2015">
        <f t="shared" si="191"/>
        <v>0</v>
      </c>
    </row>
    <row r="2016" spans="1:21" x14ac:dyDescent="0.3">
      <c r="A2016" t="s">
        <v>4759</v>
      </c>
      <c r="B2016" t="s">
        <v>4760</v>
      </c>
      <c r="C2016" t="s">
        <v>4761</v>
      </c>
      <c r="D2016" t="s">
        <v>53</v>
      </c>
      <c r="E2016" t="s">
        <v>18</v>
      </c>
      <c r="F2016">
        <v>109415.99</v>
      </c>
      <c r="G2016" s="1">
        <v>45840</v>
      </c>
      <c r="H2016" s="1">
        <v>45854</v>
      </c>
      <c r="I2016" t="s">
        <v>19</v>
      </c>
      <c r="J2016">
        <v>14</v>
      </c>
      <c r="K2016">
        <v>15</v>
      </c>
      <c r="L2016" t="s">
        <v>87</v>
      </c>
      <c r="M2016" t="s">
        <v>55</v>
      </c>
      <c r="N2016" t="s">
        <v>22</v>
      </c>
      <c r="O2016">
        <f t="shared" si="186"/>
        <v>1</v>
      </c>
      <c r="P2016" t="str">
        <f t="shared" si="187"/>
        <v>Valid</v>
      </c>
      <c r="Q2016" t="str">
        <f>_xlfn.XLOOKUP(B2016,Customers!$A:$A,Customers!$C:$C,"Not Found")</f>
        <v>North</v>
      </c>
      <c r="R2016" t="str">
        <f t="shared" si="188"/>
        <v>South</v>
      </c>
      <c r="S2016" t="str">
        <f t="shared" si="189"/>
        <v>Hospitalization</v>
      </c>
      <c r="T2016" t="str">
        <f t="shared" si="190"/>
        <v>Within SLA</v>
      </c>
      <c r="U2016">
        <f t="shared" si="191"/>
        <v>0</v>
      </c>
    </row>
    <row r="2017" spans="1:21" x14ac:dyDescent="0.3">
      <c r="A2017" t="s">
        <v>4762</v>
      </c>
      <c r="B2017" t="s">
        <v>210</v>
      </c>
      <c r="C2017" t="s">
        <v>211</v>
      </c>
      <c r="D2017" t="s">
        <v>53</v>
      </c>
      <c r="E2017" t="s">
        <v>18</v>
      </c>
      <c r="F2017">
        <v>173659.31</v>
      </c>
      <c r="G2017" s="1">
        <v>45902</v>
      </c>
      <c r="H2017" s="1">
        <v>45915</v>
      </c>
      <c r="I2017" t="s">
        <v>19</v>
      </c>
      <c r="J2017">
        <v>13</v>
      </c>
      <c r="K2017">
        <v>15</v>
      </c>
      <c r="L2017" t="s">
        <v>242</v>
      </c>
      <c r="M2017" t="s">
        <v>55</v>
      </c>
      <c r="N2017" t="s">
        <v>30</v>
      </c>
      <c r="O2017">
        <f t="shared" si="186"/>
        <v>1</v>
      </c>
      <c r="P2017" t="str">
        <f t="shared" si="187"/>
        <v>Valid</v>
      </c>
      <c r="Q2017" t="str">
        <f>_xlfn.XLOOKUP(B2017,Customers!$A:$A,Customers!$C:$C,"Not Found")</f>
        <v>West</v>
      </c>
      <c r="R2017" t="str">
        <f t="shared" si="188"/>
        <v>South</v>
      </c>
      <c r="S2017" t="str">
        <f t="shared" si="189"/>
        <v>Hospitalization</v>
      </c>
      <c r="T2017" t="str">
        <f t="shared" si="190"/>
        <v>Within SLA</v>
      </c>
      <c r="U2017">
        <f t="shared" si="191"/>
        <v>0</v>
      </c>
    </row>
    <row r="2018" spans="1:21" x14ac:dyDescent="0.3">
      <c r="A2018" t="s">
        <v>4763</v>
      </c>
      <c r="B2018" t="s">
        <v>1055</v>
      </c>
      <c r="C2018" t="s">
        <v>1056</v>
      </c>
      <c r="D2018" t="s">
        <v>92</v>
      </c>
      <c r="E2018" t="s">
        <v>18</v>
      </c>
      <c r="F2018">
        <v>12421.78</v>
      </c>
      <c r="G2018" s="1">
        <v>45951</v>
      </c>
      <c r="H2018" s="1">
        <v>45952</v>
      </c>
      <c r="I2018" t="s">
        <v>19</v>
      </c>
      <c r="J2018">
        <v>1</v>
      </c>
      <c r="K2018">
        <v>7</v>
      </c>
      <c r="L2018" t="s">
        <v>75</v>
      </c>
      <c r="M2018" t="s">
        <v>94</v>
      </c>
      <c r="N2018" t="s">
        <v>22</v>
      </c>
      <c r="O2018">
        <f t="shared" si="186"/>
        <v>1</v>
      </c>
      <c r="P2018" t="str">
        <f t="shared" si="187"/>
        <v>Valid</v>
      </c>
      <c r="Q2018" t="str">
        <f>_xlfn.XLOOKUP(B2018,Customers!$A:$A,Customers!$C:$C,"Not Found")</f>
        <v>North</v>
      </c>
      <c r="R2018" t="str">
        <f t="shared" si="188"/>
        <v>South</v>
      </c>
      <c r="S2018" t="str">
        <f t="shared" si="189"/>
        <v>Baggage Loss</v>
      </c>
      <c r="T2018" t="str">
        <f t="shared" si="190"/>
        <v>Within SLA</v>
      </c>
      <c r="U2018">
        <f t="shared" si="191"/>
        <v>0</v>
      </c>
    </row>
    <row r="2019" spans="1:21" x14ac:dyDescent="0.3">
      <c r="A2019" t="s">
        <v>4764</v>
      </c>
      <c r="B2019" t="s">
        <v>827</v>
      </c>
      <c r="C2019" t="s">
        <v>4009</v>
      </c>
      <c r="D2019" t="s">
        <v>46</v>
      </c>
      <c r="E2019" t="s">
        <v>18</v>
      </c>
      <c r="F2019">
        <v>88398.12</v>
      </c>
      <c r="G2019" s="1">
        <v>45696</v>
      </c>
      <c r="H2019" s="1">
        <v>45707</v>
      </c>
      <c r="I2019" t="s">
        <v>19</v>
      </c>
      <c r="J2019">
        <v>11</v>
      </c>
      <c r="K2019">
        <v>12</v>
      </c>
      <c r="L2019" t="s">
        <v>103</v>
      </c>
      <c r="M2019" t="s">
        <v>49</v>
      </c>
      <c r="N2019" t="s">
        <v>22</v>
      </c>
      <c r="O2019">
        <f t="shared" si="186"/>
        <v>1</v>
      </c>
      <c r="P2019" t="str">
        <f t="shared" si="187"/>
        <v>Valid</v>
      </c>
      <c r="Q2019" t="str">
        <f>_xlfn.XLOOKUP(B2019,Customers!$A:$A,Customers!$C:$C,"Not Found")</f>
        <v>South</v>
      </c>
      <c r="R2019" t="str">
        <f t="shared" si="188"/>
        <v>South</v>
      </c>
      <c r="S2019" t="str">
        <f t="shared" si="189"/>
        <v>Theft</v>
      </c>
      <c r="T2019" t="str">
        <f t="shared" si="190"/>
        <v>Within SLA</v>
      </c>
      <c r="U2019">
        <f t="shared" si="191"/>
        <v>0</v>
      </c>
    </row>
    <row r="2020" spans="1:21" x14ac:dyDescent="0.3">
      <c r="A2020" t="s">
        <v>4765</v>
      </c>
      <c r="B2020" t="s">
        <v>789</v>
      </c>
      <c r="C2020" t="s">
        <v>790</v>
      </c>
      <c r="D2020" t="s">
        <v>26</v>
      </c>
      <c r="E2020" t="s">
        <v>27</v>
      </c>
      <c r="F2020">
        <v>451296.36</v>
      </c>
      <c r="G2020" s="1">
        <v>45969</v>
      </c>
      <c r="H2020" s="1">
        <v>45984</v>
      </c>
      <c r="I2020" t="s">
        <v>19</v>
      </c>
      <c r="J2020">
        <v>15</v>
      </c>
      <c r="K2020">
        <v>20</v>
      </c>
      <c r="L2020" t="s">
        <v>787</v>
      </c>
      <c r="M2020" t="s">
        <v>29</v>
      </c>
      <c r="N2020" t="s">
        <v>30</v>
      </c>
      <c r="O2020">
        <f t="shared" si="186"/>
        <v>1</v>
      </c>
      <c r="P2020" t="str">
        <f t="shared" si="187"/>
        <v>Valid</v>
      </c>
      <c r="Q2020" t="str">
        <f>_xlfn.XLOOKUP(B2020,Customers!$A:$A,Customers!$C:$C,"Not Found")</f>
        <v>North</v>
      </c>
      <c r="R2020" t="str">
        <f t="shared" si="188"/>
        <v>West</v>
      </c>
      <c r="S2020" t="str">
        <f t="shared" si="189"/>
        <v>Disability</v>
      </c>
      <c r="T2020" t="str">
        <f t="shared" si="190"/>
        <v>Within SLA</v>
      </c>
      <c r="U2020">
        <f t="shared" si="191"/>
        <v>0</v>
      </c>
    </row>
    <row r="2021" spans="1:21" x14ac:dyDescent="0.3">
      <c r="A2021" t="s">
        <v>4766</v>
      </c>
      <c r="B2021" t="s">
        <v>4767</v>
      </c>
      <c r="C2021" t="s">
        <v>4768</v>
      </c>
      <c r="D2021" t="s">
        <v>46</v>
      </c>
      <c r="E2021" t="s">
        <v>18</v>
      </c>
      <c r="F2021">
        <v>58430.29</v>
      </c>
      <c r="G2021" s="1">
        <v>45911</v>
      </c>
      <c r="H2021" s="1">
        <v>45916</v>
      </c>
      <c r="I2021" t="s">
        <v>19</v>
      </c>
      <c r="J2021">
        <v>5</v>
      </c>
      <c r="K2021">
        <v>10</v>
      </c>
      <c r="L2021" t="s">
        <v>242</v>
      </c>
      <c r="M2021" t="s">
        <v>21</v>
      </c>
      <c r="N2021" t="s">
        <v>22</v>
      </c>
      <c r="O2021">
        <f t="shared" si="186"/>
        <v>1</v>
      </c>
      <c r="P2021" t="str">
        <f t="shared" si="187"/>
        <v>Valid</v>
      </c>
      <c r="Q2021" t="str">
        <f>_xlfn.XLOOKUP(B2021,Customers!$A:$A,Customers!$C:$C,"Not Found")</f>
        <v>West</v>
      </c>
      <c r="R2021" t="str">
        <f t="shared" si="188"/>
        <v>South</v>
      </c>
      <c r="S2021" t="str">
        <f t="shared" si="189"/>
        <v>Theft</v>
      </c>
      <c r="T2021" t="str">
        <f t="shared" si="190"/>
        <v>Within SLA</v>
      </c>
      <c r="U2021">
        <f t="shared" si="191"/>
        <v>0</v>
      </c>
    </row>
    <row r="2022" spans="1:21" x14ac:dyDescent="0.3">
      <c r="A2022" t="s">
        <v>4769</v>
      </c>
      <c r="B2022" t="s">
        <v>4770</v>
      </c>
      <c r="C2022" t="s">
        <v>4771</v>
      </c>
      <c r="D2022" t="s">
        <v>69</v>
      </c>
      <c r="E2022" t="s">
        <v>18</v>
      </c>
      <c r="F2022">
        <v>98117.23</v>
      </c>
      <c r="G2022" s="1">
        <v>45816</v>
      </c>
      <c r="H2022" s="1">
        <v>45823</v>
      </c>
      <c r="I2022" t="s">
        <v>19</v>
      </c>
      <c r="J2022">
        <v>7</v>
      </c>
      <c r="K2022">
        <v>12</v>
      </c>
      <c r="L2022" t="s">
        <v>388</v>
      </c>
      <c r="M2022" t="s">
        <v>49</v>
      </c>
      <c r="N2022" t="s">
        <v>30</v>
      </c>
      <c r="O2022">
        <f t="shared" si="186"/>
        <v>1</v>
      </c>
      <c r="P2022" t="str">
        <f t="shared" si="187"/>
        <v>Valid</v>
      </c>
      <c r="Q2022" t="str">
        <f>_xlfn.XLOOKUP(B2022,Customers!$A:$A,Customers!$C:$C,"Not Found")</f>
        <v>Central</v>
      </c>
      <c r="R2022" t="str">
        <f t="shared" si="188"/>
        <v>South</v>
      </c>
      <c r="S2022" t="str">
        <f t="shared" si="189"/>
        <v>Property Damage</v>
      </c>
      <c r="T2022" t="str">
        <f t="shared" si="190"/>
        <v>Within SLA</v>
      </c>
      <c r="U2022">
        <f t="shared" si="191"/>
        <v>0</v>
      </c>
    </row>
    <row r="2023" spans="1:21" x14ac:dyDescent="0.3">
      <c r="A2023" t="s">
        <v>4772</v>
      </c>
      <c r="B2023" t="s">
        <v>4773</v>
      </c>
      <c r="C2023" t="s">
        <v>4774</v>
      </c>
      <c r="D2023" t="s">
        <v>92</v>
      </c>
      <c r="E2023" t="s">
        <v>18</v>
      </c>
      <c r="F2023">
        <v>27917.71</v>
      </c>
      <c r="G2023" s="1">
        <v>45903</v>
      </c>
      <c r="H2023" s="1">
        <v>45904</v>
      </c>
      <c r="I2023" t="s">
        <v>19</v>
      </c>
      <c r="J2023">
        <v>1</v>
      </c>
      <c r="K2023">
        <v>7</v>
      </c>
      <c r="L2023" t="s">
        <v>388</v>
      </c>
      <c r="M2023" t="s">
        <v>94</v>
      </c>
      <c r="N2023" t="s">
        <v>30</v>
      </c>
      <c r="O2023">
        <f t="shared" si="186"/>
        <v>1</v>
      </c>
      <c r="P2023" t="str">
        <f t="shared" si="187"/>
        <v>Valid</v>
      </c>
      <c r="Q2023" t="str">
        <f>_xlfn.XLOOKUP(B2023,Customers!$A:$A,Customers!$C:$C,"Not Found")</f>
        <v>East</v>
      </c>
      <c r="R2023" t="str">
        <f t="shared" si="188"/>
        <v>South</v>
      </c>
      <c r="S2023" t="str">
        <f t="shared" si="189"/>
        <v>Baggage Loss</v>
      </c>
      <c r="T2023" t="str">
        <f t="shared" si="190"/>
        <v>Within SLA</v>
      </c>
      <c r="U2023">
        <f t="shared" si="191"/>
        <v>0</v>
      </c>
    </row>
    <row r="2024" spans="1:21" x14ac:dyDescent="0.3">
      <c r="A2024" t="s">
        <v>4775</v>
      </c>
      <c r="B2024" t="s">
        <v>2798</v>
      </c>
      <c r="C2024" t="s">
        <v>4724</v>
      </c>
      <c r="D2024" t="s">
        <v>111</v>
      </c>
      <c r="E2024" t="s">
        <v>74</v>
      </c>
      <c r="F2024">
        <v>140222.25</v>
      </c>
      <c r="G2024" s="1">
        <v>45752</v>
      </c>
      <c r="I2024" t="s">
        <v>64</v>
      </c>
      <c r="J2024">
        <v>28</v>
      </c>
      <c r="K2024">
        <v>12</v>
      </c>
      <c r="L2024" t="s">
        <v>140</v>
      </c>
      <c r="M2024" t="s">
        <v>49</v>
      </c>
      <c r="N2024" t="s">
        <v>88</v>
      </c>
      <c r="O2024">
        <f t="shared" si="186"/>
        <v>1</v>
      </c>
      <c r="P2024" t="str">
        <f t="shared" si="187"/>
        <v>Valid</v>
      </c>
      <c r="Q2024" t="str">
        <f>_xlfn.XLOOKUP(B2024,Customers!$A:$A,Customers!$C:$C,"Not Found")</f>
        <v>East</v>
      </c>
      <c r="R2024" t="str">
        <f t="shared" si="188"/>
        <v>East</v>
      </c>
      <c r="S2024" t="str">
        <f t="shared" si="189"/>
        <v>Fire</v>
      </c>
      <c r="T2024" t="str">
        <f t="shared" si="190"/>
        <v>SLA Breach</v>
      </c>
      <c r="U2024">
        <f t="shared" si="191"/>
        <v>16</v>
      </c>
    </row>
    <row r="2025" spans="1:21" x14ac:dyDescent="0.3">
      <c r="A2025" t="s">
        <v>4776</v>
      </c>
      <c r="B2025" t="s">
        <v>4777</v>
      </c>
      <c r="C2025" t="s">
        <v>4778</v>
      </c>
      <c r="D2025" t="s">
        <v>111</v>
      </c>
      <c r="E2025" t="s">
        <v>74</v>
      </c>
      <c r="F2025">
        <v>118265.53</v>
      </c>
      <c r="G2025" s="1">
        <v>45777</v>
      </c>
      <c r="I2025" t="s">
        <v>40</v>
      </c>
      <c r="J2025">
        <v>22</v>
      </c>
      <c r="K2025">
        <v>12</v>
      </c>
      <c r="L2025" t="s">
        <v>323</v>
      </c>
      <c r="M2025" t="s">
        <v>49</v>
      </c>
      <c r="N2025" t="s">
        <v>30</v>
      </c>
      <c r="O2025">
        <f t="shared" si="186"/>
        <v>1</v>
      </c>
      <c r="P2025" t="str">
        <f t="shared" si="187"/>
        <v>Valid</v>
      </c>
      <c r="Q2025" t="str">
        <f>_xlfn.XLOOKUP(B2025,Customers!$A:$A,Customers!$C:$C,"Not Found")</f>
        <v>Central</v>
      </c>
      <c r="R2025" t="str">
        <f t="shared" si="188"/>
        <v>East</v>
      </c>
      <c r="S2025" t="str">
        <f t="shared" si="189"/>
        <v>Fire</v>
      </c>
      <c r="T2025" t="str">
        <f t="shared" si="190"/>
        <v>SLA Breach</v>
      </c>
      <c r="U2025">
        <f t="shared" si="191"/>
        <v>10</v>
      </c>
    </row>
    <row r="2026" spans="1:21" x14ac:dyDescent="0.3">
      <c r="A2026" t="s">
        <v>4779</v>
      </c>
      <c r="B2026" t="s">
        <v>4780</v>
      </c>
      <c r="C2026" t="s">
        <v>4781</v>
      </c>
      <c r="D2026" t="s">
        <v>53</v>
      </c>
      <c r="E2026" t="s">
        <v>18</v>
      </c>
      <c r="F2026">
        <v>234020.03</v>
      </c>
      <c r="G2026" s="1">
        <v>45724</v>
      </c>
      <c r="I2026" t="s">
        <v>40</v>
      </c>
      <c r="J2026">
        <v>15</v>
      </c>
      <c r="K2026">
        <v>15</v>
      </c>
      <c r="L2026" t="s">
        <v>208</v>
      </c>
      <c r="M2026" t="s">
        <v>55</v>
      </c>
      <c r="N2026" t="s">
        <v>30</v>
      </c>
      <c r="O2026">
        <f t="shared" si="186"/>
        <v>1</v>
      </c>
      <c r="P2026" t="str">
        <f t="shared" si="187"/>
        <v>Valid</v>
      </c>
      <c r="Q2026" t="str">
        <f>_xlfn.XLOOKUP(B2026,Customers!$A:$A,Customers!$C:$C,"Not Found")</f>
        <v>East</v>
      </c>
      <c r="R2026" t="str">
        <f t="shared" si="188"/>
        <v>South</v>
      </c>
      <c r="S2026" t="str">
        <f t="shared" si="189"/>
        <v>Hospitalization</v>
      </c>
      <c r="T2026" t="str">
        <f t="shared" si="190"/>
        <v>Within SLA</v>
      </c>
      <c r="U2026">
        <f t="shared" si="191"/>
        <v>0</v>
      </c>
    </row>
    <row r="2027" spans="1:21" x14ac:dyDescent="0.3">
      <c r="A2027" t="s">
        <v>4782</v>
      </c>
      <c r="B2027" t="s">
        <v>1470</v>
      </c>
      <c r="C2027" t="s">
        <v>1471</v>
      </c>
      <c r="D2027" t="s">
        <v>46</v>
      </c>
      <c r="E2027" t="s">
        <v>27</v>
      </c>
      <c r="F2027">
        <v>34167.08</v>
      </c>
      <c r="G2027" s="1">
        <v>45787</v>
      </c>
      <c r="H2027" s="1">
        <v>45807</v>
      </c>
      <c r="I2027" t="s">
        <v>19</v>
      </c>
      <c r="J2027">
        <v>20</v>
      </c>
      <c r="K2027">
        <v>10</v>
      </c>
      <c r="L2027" t="s">
        <v>150</v>
      </c>
      <c r="M2027" t="s">
        <v>21</v>
      </c>
      <c r="N2027" t="s">
        <v>30</v>
      </c>
      <c r="O2027">
        <f t="shared" si="186"/>
        <v>1</v>
      </c>
      <c r="P2027" t="str">
        <f t="shared" si="187"/>
        <v>Valid</v>
      </c>
      <c r="Q2027" t="str">
        <f>_xlfn.XLOOKUP(B2027,Customers!$A:$A,Customers!$C:$C,"Not Found")</f>
        <v>East</v>
      </c>
      <c r="R2027" t="str">
        <f t="shared" si="188"/>
        <v>West</v>
      </c>
      <c r="S2027" t="str">
        <f t="shared" si="189"/>
        <v>Theft</v>
      </c>
      <c r="T2027" t="str">
        <f t="shared" si="190"/>
        <v>SLA Breach</v>
      </c>
      <c r="U2027">
        <f t="shared" si="191"/>
        <v>10</v>
      </c>
    </row>
    <row r="2028" spans="1:21" x14ac:dyDescent="0.3">
      <c r="A2028" t="s">
        <v>4783</v>
      </c>
      <c r="B2028" t="s">
        <v>4784</v>
      </c>
      <c r="C2028" t="s">
        <v>4785</v>
      </c>
      <c r="D2028" t="s">
        <v>154</v>
      </c>
      <c r="E2028" t="s">
        <v>27</v>
      </c>
      <c r="F2028">
        <v>69118.720000000001</v>
      </c>
      <c r="G2028" s="1">
        <v>45761</v>
      </c>
      <c r="H2028" s="1">
        <v>45775</v>
      </c>
      <c r="I2028" t="s">
        <v>19</v>
      </c>
      <c r="J2028">
        <v>14</v>
      </c>
      <c r="K2028">
        <v>10</v>
      </c>
      <c r="L2028" t="s">
        <v>223</v>
      </c>
      <c r="M2028" t="s">
        <v>21</v>
      </c>
      <c r="N2028" t="s">
        <v>42</v>
      </c>
      <c r="O2028">
        <f t="shared" si="186"/>
        <v>1</v>
      </c>
      <c r="P2028" t="str">
        <f t="shared" si="187"/>
        <v>Valid</v>
      </c>
      <c r="Q2028" t="str">
        <f>_xlfn.XLOOKUP(B2028,Customers!$A:$A,Customers!$C:$C,"Not Found")</f>
        <v>Central</v>
      </c>
      <c r="R2028" t="str">
        <f t="shared" si="188"/>
        <v>West</v>
      </c>
      <c r="S2028" t="str">
        <f t="shared" si="189"/>
        <v>Vehicle Damage</v>
      </c>
      <c r="T2028" t="str">
        <f t="shared" si="190"/>
        <v>SLA Breach</v>
      </c>
      <c r="U2028">
        <f t="shared" si="191"/>
        <v>4</v>
      </c>
    </row>
    <row r="2029" spans="1:21" x14ac:dyDescent="0.3">
      <c r="A2029" t="s">
        <v>4786</v>
      </c>
      <c r="B2029" t="s">
        <v>361</v>
      </c>
      <c r="C2029" t="s">
        <v>4787</v>
      </c>
      <c r="D2029" t="s">
        <v>59</v>
      </c>
      <c r="E2029" t="s">
        <v>39</v>
      </c>
      <c r="F2029">
        <v>134316.43</v>
      </c>
      <c r="G2029" s="1">
        <v>45853</v>
      </c>
      <c r="H2029" s="1">
        <v>45873</v>
      </c>
      <c r="I2029" t="s">
        <v>19</v>
      </c>
      <c r="J2029">
        <v>20</v>
      </c>
      <c r="K2029">
        <v>15</v>
      </c>
      <c r="L2029" t="s">
        <v>87</v>
      </c>
      <c r="M2029" t="s">
        <v>55</v>
      </c>
      <c r="N2029" t="s">
        <v>42</v>
      </c>
      <c r="O2029">
        <f t="shared" si="186"/>
        <v>1</v>
      </c>
      <c r="P2029" t="str">
        <f t="shared" si="187"/>
        <v>Valid</v>
      </c>
      <c r="Q2029" t="str">
        <f>_xlfn.XLOOKUP(B2029,Customers!$A:$A,Customers!$C:$C,"Not Found")</f>
        <v>West</v>
      </c>
      <c r="R2029" t="str">
        <f t="shared" si="188"/>
        <v>North</v>
      </c>
      <c r="S2029" t="str">
        <f t="shared" si="189"/>
        <v>Critical Illness</v>
      </c>
      <c r="T2029" t="str">
        <f t="shared" si="190"/>
        <v>SLA Breach</v>
      </c>
      <c r="U2029">
        <f t="shared" si="191"/>
        <v>5</v>
      </c>
    </row>
    <row r="2030" spans="1:21" x14ac:dyDescent="0.3">
      <c r="A2030" t="s">
        <v>4788</v>
      </c>
      <c r="B2030" t="s">
        <v>4266</v>
      </c>
      <c r="C2030" t="s">
        <v>4267</v>
      </c>
      <c r="D2030" t="s">
        <v>17</v>
      </c>
      <c r="E2030" t="s">
        <v>18</v>
      </c>
      <c r="F2030">
        <v>28962.48</v>
      </c>
      <c r="G2030" s="1">
        <v>45802</v>
      </c>
      <c r="H2030" s="1">
        <v>45824</v>
      </c>
      <c r="I2030" t="s">
        <v>19</v>
      </c>
      <c r="J2030">
        <v>22</v>
      </c>
      <c r="K2030">
        <v>10</v>
      </c>
      <c r="L2030" t="s">
        <v>155</v>
      </c>
      <c r="M2030" t="s">
        <v>21</v>
      </c>
      <c r="N2030" t="s">
        <v>88</v>
      </c>
      <c r="O2030">
        <f t="shared" si="186"/>
        <v>1</v>
      </c>
      <c r="P2030" t="str">
        <f t="shared" si="187"/>
        <v>Valid</v>
      </c>
      <c r="Q2030" t="str">
        <f>_xlfn.XLOOKUP(B2030,Customers!$A:$A,Customers!$C:$C,"Not Found")</f>
        <v>East</v>
      </c>
      <c r="R2030" t="str">
        <f t="shared" si="188"/>
        <v>South</v>
      </c>
      <c r="S2030" t="str">
        <f t="shared" si="189"/>
        <v>Accident</v>
      </c>
      <c r="T2030" t="str">
        <f t="shared" si="190"/>
        <v>SLA Breach</v>
      </c>
      <c r="U2030">
        <f t="shared" si="191"/>
        <v>12</v>
      </c>
    </row>
    <row r="2031" spans="1:21" x14ac:dyDescent="0.3">
      <c r="A2031" t="s">
        <v>4789</v>
      </c>
      <c r="B2031" t="s">
        <v>4790</v>
      </c>
      <c r="C2031" t="s">
        <v>4791</v>
      </c>
      <c r="D2031" t="s">
        <v>17</v>
      </c>
      <c r="E2031" t="s">
        <v>18</v>
      </c>
      <c r="F2031">
        <v>51986.47</v>
      </c>
      <c r="G2031" s="1">
        <v>45751</v>
      </c>
      <c r="I2031" t="s">
        <v>40</v>
      </c>
      <c r="J2031">
        <v>5</v>
      </c>
      <c r="K2031">
        <v>10</v>
      </c>
      <c r="L2031" t="s">
        <v>404</v>
      </c>
      <c r="M2031" t="s">
        <v>21</v>
      </c>
      <c r="N2031" t="s">
        <v>22</v>
      </c>
      <c r="O2031">
        <f t="shared" si="186"/>
        <v>1</v>
      </c>
      <c r="P2031" t="str">
        <f t="shared" si="187"/>
        <v>Valid</v>
      </c>
      <c r="Q2031" t="str">
        <f>_xlfn.XLOOKUP(B2031,Customers!$A:$A,Customers!$C:$C,"Not Found")</f>
        <v>South</v>
      </c>
      <c r="R2031" t="str">
        <f t="shared" si="188"/>
        <v>South</v>
      </c>
      <c r="S2031" t="str">
        <f t="shared" si="189"/>
        <v>Accident</v>
      </c>
      <c r="T2031" t="str">
        <f t="shared" si="190"/>
        <v>Within SLA</v>
      </c>
      <c r="U2031">
        <f t="shared" si="191"/>
        <v>0</v>
      </c>
    </row>
    <row r="2032" spans="1:21" x14ac:dyDescent="0.3">
      <c r="A2032" t="s">
        <v>4792</v>
      </c>
      <c r="B2032" t="s">
        <v>4793</v>
      </c>
      <c r="C2032" t="s">
        <v>4794</v>
      </c>
      <c r="D2032" t="s">
        <v>26</v>
      </c>
      <c r="E2032" t="s">
        <v>27</v>
      </c>
      <c r="F2032">
        <v>335892.67</v>
      </c>
      <c r="G2032" s="1">
        <v>45787</v>
      </c>
      <c r="H2032" s="1">
        <v>45803</v>
      </c>
      <c r="I2032" t="s">
        <v>19</v>
      </c>
      <c r="J2032">
        <v>16</v>
      </c>
      <c r="K2032">
        <v>20</v>
      </c>
      <c r="L2032" t="s">
        <v>681</v>
      </c>
      <c r="M2032" t="s">
        <v>29</v>
      </c>
      <c r="N2032" t="s">
        <v>22</v>
      </c>
      <c r="O2032">
        <f t="shared" si="186"/>
        <v>1</v>
      </c>
      <c r="P2032" t="str">
        <f t="shared" si="187"/>
        <v>Valid</v>
      </c>
      <c r="Q2032" t="str">
        <f>_xlfn.XLOOKUP(B2032,Customers!$A:$A,Customers!$C:$C,"Not Found")</f>
        <v>East</v>
      </c>
      <c r="R2032" t="str">
        <f t="shared" si="188"/>
        <v>West</v>
      </c>
      <c r="S2032" t="str">
        <f t="shared" si="189"/>
        <v>Disability</v>
      </c>
      <c r="T2032" t="str">
        <f t="shared" si="190"/>
        <v>Within SLA</v>
      </c>
      <c r="U2032">
        <f t="shared" si="191"/>
        <v>0</v>
      </c>
    </row>
    <row r="2033" spans="1:21" x14ac:dyDescent="0.3">
      <c r="A2033" t="s">
        <v>4795</v>
      </c>
      <c r="B2033" t="s">
        <v>628</v>
      </c>
      <c r="C2033" t="s">
        <v>629</v>
      </c>
      <c r="D2033" t="s">
        <v>53</v>
      </c>
      <c r="E2033" t="s">
        <v>18</v>
      </c>
      <c r="F2033">
        <v>225773.15</v>
      </c>
      <c r="G2033" s="1">
        <v>45849</v>
      </c>
      <c r="H2033" s="1">
        <v>45876</v>
      </c>
      <c r="I2033" t="s">
        <v>47</v>
      </c>
      <c r="J2033">
        <v>27</v>
      </c>
      <c r="K2033">
        <v>15</v>
      </c>
      <c r="L2033" t="s">
        <v>345</v>
      </c>
      <c r="M2033" t="s">
        <v>55</v>
      </c>
      <c r="N2033" t="s">
        <v>42</v>
      </c>
      <c r="O2033">
        <f t="shared" si="186"/>
        <v>1</v>
      </c>
      <c r="P2033" t="str">
        <f t="shared" si="187"/>
        <v>Valid</v>
      </c>
      <c r="Q2033" t="str">
        <f>_xlfn.XLOOKUP(B2033,Customers!$A:$A,Customers!$C:$C,"Not Found")</f>
        <v>East</v>
      </c>
      <c r="R2033" t="str">
        <f t="shared" si="188"/>
        <v>South</v>
      </c>
      <c r="S2033" t="str">
        <f t="shared" si="189"/>
        <v>Hospitalization</v>
      </c>
      <c r="T2033" t="str">
        <f t="shared" si="190"/>
        <v>SLA Breach</v>
      </c>
      <c r="U2033">
        <f t="shared" si="191"/>
        <v>12</v>
      </c>
    </row>
    <row r="2034" spans="1:21" x14ac:dyDescent="0.3">
      <c r="A2034" t="s">
        <v>4796</v>
      </c>
      <c r="B2034" t="s">
        <v>2792</v>
      </c>
      <c r="C2034" t="s">
        <v>3459</v>
      </c>
      <c r="D2034" t="s">
        <v>102</v>
      </c>
      <c r="E2034" t="s">
        <v>18</v>
      </c>
      <c r="F2034">
        <v>327810.68</v>
      </c>
      <c r="G2034" s="1">
        <v>45922</v>
      </c>
      <c r="H2034" s="1">
        <v>45934</v>
      </c>
      <c r="I2034" t="s">
        <v>19</v>
      </c>
      <c r="J2034">
        <v>12</v>
      </c>
      <c r="K2034">
        <v>20</v>
      </c>
      <c r="L2034" t="s">
        <v>75</v>
      </c>
      <c r="M2034" t="s">
        <v>29</v>
      </c>
      <c r="N2034" t="s">
        <v>22</v>
      </c>
      <c r="O2034">
        <f t="shared" si="186"/>
        <v>1</v>
      </c>
      <c r="P2034" t="str">
        <f t="shared" si="187"/>
        <v>Valid</v>
      </c>
      <c r="Q2034" t="str">
        <f>_xlfn.XLOOKUP(B2034,Customers!$A:$A,Customers!$C:$C,"Not Found")</f>
        <v>Central</v>
      </c>
      <c r="R2034" t="str">
        <f t="shared" si="188"/>
        <v>South</v>
      </c>
      <c r="S2034" t="str">
        <f t="shared" si="189"/>
        <v>Maturity</v>
      </c>
      <c r="T2034" t="str">
        <f t="shared" si="190"/>
        <v>Within SLA</v>
      </c>
      <c r="U2034">
        <f t="shared" si="191"/>
        <v>0</v>
      </c>
    </row>
    <row r="2035" spans="1:21" x14ac:dyDescent="0.3">
      <c r="A2035" t="s">
        <v>4797</v>
      </c>
      <c r="B2035" t="s">
        <v>4798</v>
      </c>
      <c r="C2035" t="s">
        <v>4799</v>
      </c>
      <c r="D2035" t="s">
        <v>116</v>
      </c>
      <c r="E2035" t="s">
        <v>74</v>
      </c>
      <c r="F2035">
        <v>49101.64</v>
      </c>
      <c r="G2035" s="1">
        <v>45954</v>
      </c>
      <c r="H2035" s="1">
        <v>45963</v>
      </c>
      <c r="I2035" t="s">
        <v>47</v>
      </c>
      <c r="J2035">
        <v>9</v>
      </c>
      <c r="K2035">
        <v>7</v>
      </c>
      <c r="L2035" t="s">
        <v>787</v>
      </c>
      <c r="M2035" t="s">
        <v>94</v>
      </c>
      <c r="N2035" t="s">
        <v>30</v>
      </c>
      <c r="O2035">
        <f t="shared" si="186"/>
        <v>1</v>
      </c>
      <c r="P2035" t="str">
        <f t="shared" si="187"/>
        <v>Valid</v>
      </c>
      <c r="Q2035" t="str">
        <f>_xlfn.XLOOKUP(B2035,Customers!$A:$A,Customers!$C:$C,"Not Found")</f>
        <v>North</v>
      </c>
      <c r="R2035" t="str">
        <f t="shared" si="188"/>
        <v>East</v>
      </c>
      <c r="S2035" t="str">
        <f t="shared" si="189"/>
        <v>Medical Emergency</v>
      </c>
      <c r="T2035" t="str">
        <f t="shared" si="190"/>
        <v>SLA Breach</v>
      </c>
      <c r="U2035">
        <f t="shared" si="191"/>
        <v>2</v>
      </c>
    </row>
    <row r="2036" spans="1:21" x14ac:dyDescent="0.3">
      <c r="A2036" t="s">
        <v>4800</v>
      </c>
      <c r="B2036" t="s">
        <v>598</v>
      </c>
      <c r="C2036" t="s">
        <v>599</v>
      </c>
      <c r="D2036" t="s">
        <v>216</v>
      </c>
      <c r="E2036" t="s">
        <v>74</v>
      </c>
      <c r="F2036">
        <v>145169.15</v>
      </c>
      <c r="G2036" s="1">
        <v>45746</v>
      </c>
      <c r="I2036" t="s">
        <v>40</v>
      </c>
      <c r="J2036">
        <v>24</v>
      </c>
      <c r="K2036">
        <v>15</v>
      </c>
      <c r="L2036" t="s">
        <v>300</v>
      </c>
      <c r="M2036" t="s">
        <v>55</v>
      </c>
      <c r="N2036" t="s">
        <v>42</v>
      </c>
      <c r="O2036">
        <f t="shared" si="186"/>
        <v>1</v>
      </c>
      <c r="P2036" t="str">
        <f t="shared" si="187"/>
        <v>Valid</v>
      </c>
      <c r="Q2036" t="str">
        <f>_xlfn.XLOOKUP(B2036,Customers!$A:$A,Customers!$C:$C,"Not Found")</f>
        <v>East</v>
      </c>
      <c r="R2036" t="str">
        <f t="shared" si="188"/>
        <v>East</v>
      </c>
      <c r="S2036" t="str">
        <f t="shared" si="189"/>
        <v>Outpatient</v>
      </c>
      <c r="T2036" t="str">
        <f t="shared" si="190"/>
        <v>SLA Breach</v>
      </c>
      <c r="U2036">
        <f t="shared" si="191"/>
        <v>9</v>
      </c>
    </row>
    <row r="2037" spans="1:21" x14ac:dyDescent="0.3">
      <c r="A2037" t="s">
        <v>4801</v>
      </c>
      <c r="B2037" t="s">
        <v>4767</v>
      </c>
      <c r="C2037" t="s">
        <v>4802</v>
      </c>
      <c r="D2037" t="s">
        <v>59</v>
      </c>
      <c r="E2037" t="s">
        <v>27</v>
      </c>
      <c r="F2037">
        <v>14173.6</v>
      </c>
      <c r="G2037" s="1">
        <v>45806</v>
      </c>
      <c r="I2037" t="s">
        <v>40</v>
      </c>
      <c r="J2037">
        <v>16</v>
      </c>
      <c r="K2037">
        <v>15</v>
      </c>
      <c r="L2037" t="s">
        <v>353</v>
      </c>
      <c r="M2037" t="s">
        <v>55</v>
      </c>
      <c r="N2037" t="s">
        <v>30</v>
      </c>
      <c r="O2037">
        <f t="shared" si="186"/>
        <v>1</v>
      </c>
      <c r="P2037" t="str">
        <f t="shared" si="187"/>
        <v>Valid</v>
      </c>
      <c r="Q2037" t="str">
        <f>_xlfn.XLOOKUP(B2037,Customers!$A:$A,Customers!$C:$C,"Not Found")</f>
        <v>West</v>
      </c>
      <c r="R2037" t="str">
        <f t="shared" si="188"/>
        <v>West</v>
      </c>
      <c r="S2037" t="str">
        <f t="shared" si="189"/>
        <v>Critical Illness</v>
      </c>
      <c r="T2037" t="str">
        <f t="shared" si="190"/>
        <v>SLA Breach</v>
      </c>
      <c r="U2037">
        <f t="shared" si="191"/>
        <v>1</v>
      </c>
    </row>
    <row r="2038" spans="1:21" x14ac:dyDescent="0.3">
      <c r="A2038" t="s">
        <v>4803</v>
      </c>
      <c r="B2038" t="s">
        <v>1827</v>
      </c>
      <c r="C2038" t="s">
        <v>1828</v>
      </c>
      <c r="D2038" t="s">
        <v>154</v>
      </c>
      <c r="F2038">
        <v>68486.42</v>
      </c>
      <c r="G2038" s="1">
        <v>45896</v>
      </c>
      <c r="H2038" s="1">
        <v>45897</v>
      </c>
      <c r="I2038" t="s">
        <v>19</v>
      </c>
      <c r="J2038">
        <v>1</v>
      </c>
      <c r="K2038">
        <v>10</v>
      </c>
      <c r="L2038" t="s">
        <v>373</v>
      </c>
      <c r="M2038" t="s">
        <v>21</v>
      </c>
      <c r="N2038" t="s">
        <v>30</v>
      </c>
      <c r="O2038">
        <f t="shared" si="186"/>
        <v>1</v>
      </c>
      <c r="P2038" t="str">
        <f t="shared" si="187"/>
        <v>Valid</v>
      </c>
      <c r="Q2038" t="str">
        <f>_xlfn.XLOOKUP(B2038,Customers!$A:$A,Customers!$C:$C,"Not Found")</f>
        <v>East</v>
      </c>
      <c r="R2038" t="str">
        <f t="shared" si="188"/>
        <v>East</v>
      </c>
      <c r="S2038" t="str">
        <f t="shared" si="189"/>
        <v>Vehicle Damage</v>
      </c>
      <c r="T2038" t="str">
        <f t="shared" si="190"/>
        <v>Within SLA</v>
      </c>
      <c r="U2038">
        <f t="shared" si="191"/>
        <v>0</v>
      </c>
    </row>
    <row r="2039" spans="1:21" x14ac:dyDescent="0.3">
      <c r="A2039" t="s">
        <v>4804</v>
      </c>
      <c r="B2039" t="s">
        <v>1584</v>
      </c>
      <c r="C2039" t="s">
        <v>4805</v>
      </c>
      <c r="D2039" t="s">
        <v>111</v>
      </c>
      <c r="E2039" t="s">
        <v>18</v>
      </c>
      <c r="F2039">
        <v>82870.289999999994</v>
      </c>
      <c r="G2039" s="1">
        <v>45726</v>
      </c>
      <c r="H2039" s="1">
        <v>45729</v>
      </c>
      <c r="I2039" t="s">
        <v>19</v>
      </c>
      <c r="J2039">
        <v>3</v>
      </c>
      <c r="K2039">
        <v>12</v>
      </c>
      <c r="L2039" t="s">
        <v>630</v>
      </c>
      <c r="M2039" t="s">
        <v>49</v>
      </c>
      <c r="N2039" t="s">
        <v>30</v>
      </c>
      <c r="O2039">
        <f t="shared" si="186"/>
        <v>1</v>
      </c>
      <c r="P2039" t="str">
        <f t="shared" si="187"/>
        <v>Valid</v>
      </c>
      <c r="Q2039" t="str">
        <f>_xlfn.XLOOKUP(B2039,Customers!$A:$A,Customers!$C:$C,"Not Found")</f>
        <v>East</v>
      </c>
      <c r="R2039" t="str">
        <f t="shared" si="188"/>
        <v>South</v>
      </c>
      <c r="S2039" t="str">
        <f t="shared" si="189"/>
        <v>Fire</v>
      </c>
      <c r="T2039" t="str">
        <f t="shared" si="190"/>
        <v>Within SLA</v>
      </c>
      <c r="U2039">
        <f t="shared" si="191"/>
        <v>0</v>
      </c>
    </row>
    <row r="2040" spans="1:21" x14ac:dyDescent="0.3">
      <c r="A2040" t="s">
        <v>4806</v>
      </c>
      <c r="B2040" t="s">
        <v>4807</v>
      </c>
      <c r="C2040" t="s">
        <v>4808</v>
      </c>
      <c r="D2040" t="s">
        <v>17</v>
      </c>
      <c r="E2040" t="s">
        <v>74</v>
      </c>
      <c r="F2040">
        <v>172680.22</v>
      </c>
      <c r="G2040" s="1">
        <v>45903</v>
      </c>
      <c r="I2040" t="s">
        <v>40</v>
      </c>
      <c r="J2040">
        <v>12</v>
      </c>
      <c r="K2040">
        <v>10</v>
      </c>
      <c r="L2040" t="s">
        <v>204</v>
      </c>
      <c r="M2040" t="s">
        <v>21</v>
      </c>
      <c r="N2040" t="s">
        <v>30</v>
      </c>
      <c r="O2040">
        <f t="shared" si="186"/>
        <v>1</v>
      </c>
      <c r="P2040" t="str">
        <f t="shared" si="187"/>
        <v>Valid</v>
      </c>
      <c r="Q2040" t="str">
        <f>_xlfn.XLOOKUP(B2040,Customers!$A:$A,Customers!$C:$C,"Not Found")</f>
        <v>East</v>
      </c>
      <c r="R2040" t="str">
        <f t="shared" si="188"/>
        <v>East</v>
      </c>
      <c r="S2040" t="str">
        <f t="shared" si="189"/>
        <v>Accident</v>
      </c>
      <c r="T2040" t="str">
        <f t="shared" si="190"/>
        <v>SLA Breach</v>
      </c>
      <c r="U2040">
        <f t="shared" si="191"/>
        <v>2</v>
      </c>
    </row>
    <row r="2041" spans="1:21" x14ac:dyDescent="0.3">
      <c r="A2041" t="s">
        <v>4809</v>
      </c>
      <c r="B2041" t="s">
        <v>2730</v>
      </c>
      <c r="C2041" t="s">
        <v>4810</v>
      </c>
      <c r="D2041" t="s">
        <v>59</v>
      </c>
      <c r="E2041" t="s">
        <v>27</v>
      </c>
      <c r="F2041">
        <v>133858.23999999999</v>
      </c>
      <c r="G2041" s="1">
        <v>45844</v>
      </c>
      <c r="H2041" s="1">
        <v>45856</v>
      </c>
      <c r="I2041" t="s">
        <v>47</v>
      </c>
      <c r="J2041">
        <v>12</v>
      </c>
      <c r="K2041">
        <v>15</v>
      </c>
      <c r="L2041" t="s">
        <v>174</v>
      </c>
      <c r="M2041" t="s">
        <v>55</v>
      </c>
      <c r="N2041" t="s">
        <v>22</v>
      </c>
      <c r="O2041">
        <f t="shared" si="186"/>
        <v>1</v>
      </c>
      <c r="P2041" t="str">
        <f t="shared" si="187"/>
        <v>Valid</v>
      </c>
      <c r="Q2041" t="str">
        <f>_xlfn.XLOOKUP(B2041,Customers!$A:$A,Customers!$C:$C,"Not Found")</f>
        <v>South</v>
      </c>
      <c r="R2041" t="str">
        <f t="shared" si="188"/>
        <v>West</v>
      </c>
      <c r="S2041" t="str">
        <f t="shared" si="189"/>
        <v>Critical Illness</v>
      </c>
      <c r="T2041" t="str">
        <f t="shared" si="190"/>
        <v>Within SLA</v>
      </c>
      <c r="U2041">
        <f t="shared" si="191"/>
        <v>0</v>
      </c>
    </row>
    <row r="2042" spans="1:21" x14ac:dyDescent="0.3">
      <c r="A2042" t="s">
        <v>4811</v>
      </c>
      <c r="B2042" t="s">
        <v>4812</v>
      </c>
      <c r="C2042" t="s">
        <v>4813</v>
      </c>
      <c r="D2042" t="s">
        <v>154</v>
      </c>
      <c r="E2042" t="s">
        <v>173</v>
      </c>
      <c r="F2042">
        <v>114774.48</v>
      </c>
      <c r="G2042" s="1">
        <v>45703</v>
      </c>
      <c r="H2042" s="1">
        <v>45712</v>
      </c>
      <c r="I2042" t="s">
        <v>19</v>
      </c>
      <c r="J2042">
        <v>9</v>
      </c>
      <c r="K2042">
        <v>10</v>
      </c>
      <c r="L2042" t="s">
        <v>212</v>
      </c>
      <c r="M2042" t="s">
        <v>21</v>
      </c>
      <c r="N2042" t="s">
        <v>30</v>
      </c>
      <c r="O2042">
        <f t="shared" si="186"/>
        <v>1</v>
      </c>
      <c r="P2042" t="str">
        <f t="shared" si="187"/>
        <v>Valid</v>
      </c>
      <c r="Q2042" t="str">
        <f>_xlfn.XLOOKUP(B2042,Customers!$A:$A,Customers!$C:$C,"Not Found")</f>
        <v>Central</v>
      </c>
      <c r="R2042" t="str">
        <f t="shared" si="188"/>
        <v>Central</v>
      </c>
      <c r="S2042" t="str">
        <f t="shared" si="189"/>
        <v>Vehicle Damage</v>
      </c>
      <c r="T2042" t="str">
        <f t="shared" si="190"/>
        <v>Within SLA</v>
      </c>
      <c r="U2042">
        <f t="shared" si="191"/>
        <v>0</v>
      </c>
    </row>
    <row r="2043" spans="1:21" x14ac:dyDescent="0.3">
      <c r="A2043" t="s">
        <v>4814</v>
      </c>
      <c r="B2043" t="s">
        <v>4035</v>
      </c>
      <c r="C2043" t="s">
        <v>4036</v>
      </c>
      <c r="D2043" t="s">
        <v>59</v>
      </c>
      <c r="E2043" t="s">
        <v>74</v>
      </c>
      <c r="F2043">
        <v>119153.23</v>
      </c>
      <c r="G2043" s="1">
        <v>45876</v>
      </c>
      <c r="H2043" s="1">
        <v>45896</v>
      </c>
      <c r="I2043" t="s">
        <v>19</v>
      </c>
      <c r="J2043">
        <v>20</v>
      </c>
      <c r="K2043">
        <v>15</v>
      </c>
      <c r="L2043" t="s">
        <v>310</v>
      </c>
      <c r="M2043" t="s">
        <v>55</v>
      </c>
      <c r="N2043" t="s">
        <v>22</v>
      </c>
      <c r="O2043">
        <f t="shared" si="186"/>
        <v>1</v>
      </c>
      <c r="P2043" t="str">
        <f t="shared" si="187"/>
        <v>Valid</v>
      </c>
      <c r="Q2043" t="str">
        <f>_xlfn.XLOOKUP(B2043,Customers!$A:$A,Customers!$C:$C,"Not Found")</f>
        <v>East</v>
      </c>
      <c r="R2043" t="str">
        <f t="shared" si="188"/>
        <v>East</v>
      </c>
      <c r="S2043" t="str">
        <f t="shared" si="189"/>
        <v>Critical Illness</v>
      </c>
      <c r="T2043" t="str">
        <f t="shared" si="190"/>
        <v>SLA Breach</v>
      </c>
      <c r="U2043">
        <f t="shared" si="191"/>
        <v>5</v>
      </c>
    </row>
    <row r="2044" spans="1:21" x14ac:dyDescent="0.3">
      <c r="A2044" t="s">
        <v>4815</v>
      </c>
      <c r="B2044" t="s">
        <v>4816</v>
      </c>
      <c r="C2044" t="s">
        <v>4817</v>
      </c>
      <c r="D2044" t="s">
        <v>116</v>
      </c>
      <c r="E2044" t="s">
        <v>74</v>
      </c>
      <c r="F2044">
        <v>32114.46</v>
      </c>
      <c r="G2044" s="1">
        <v>45711</v>
      </c>
      <c r="H2044" s="1">
        <v>45733</v>
      </c>
      <c r="I2044" t="s">
        <v>19</v>
      </c>
      <c r="J2044">
        <v>22</v>
      </c>
      <c r="K2044">
        <v>7</v>
      </c>
      <c r="L2044" t="s">
        <v>310</v>
      </c>
      <c r="M2044" t="s">
        <v>94</v>
      </c>
      <c r="N2044" t="s">
        <v>30</v>
      </c>
      <c r="O2044">
        <f t="shared" si="186"/>
        <v>1</v>
      </c>
      <c r="P2044" t="str">
        <f t="shared" si="187"/>
        <v>Valid</v>
      </c>
      <c r="Q2044" t="str">
        <f>_xlfn.XLOOKUP(B2044,Customers!$A:$A,Customers!$C:$C,"Not Found")</f>
        <v>South</v>
      </c>
      <c r="R2044" t="str">
        <f t="shared" si="188"/>
        <v>East</v>
      </c>
      <c r="S2044" t="str">
        <f t="shared" si="189"/>
        <v>Medical Emergency</v>
      </c>
      <c r="T2044" t="str">
        <f t="shared" si="190"/>
        <v>SLA Breach</v>
      </c>
      <c r="U2044">
        <f t="shared" si="191"/>
        <v>15</v>
      </c>
    </row>
    <row r="2045" spans="1:21" x14ac:dyDescent="0.3">
      <c r="A2045" t="s">
        <v>4818</v>
      </c>
      <c r="B2045" t="s">
        <v>833</v>
      </c>
      <c r="C2045" t="s">
        <v>4819</v>
      </c>
      <c r="D2045" t="s">
        <v>46</v>
      </c>
      <c r="E2045" t="s">
        <v>39</v>
      </c>
      <c r="F2045">
        <v>111888.55</v>
      </c>
      <c r="G2045" s="1">
        <v>45833</v>
      </c>
      <c r="H2045" s="1">
        <v>45854</v>
      </c>
      <c r="I2045" t="s">
        <v>19</v>
      </c>
      <c r="J2045">
        <v>21</v>
      </c>
      <c r="K2045">
        <v>10</v>
      </c>
      <c r="L2045" t="s">
        <v>227</v>
      </c>
      <c r="M2045" t="s">
        <v>21</v>
      </c>
      <c r="N2045" t="s">
        <v>42</v>
      </c>
      <c r="O2045">
        <f t="shared" si="186"/>
        <v>1</v>
      </c>
      <c r="P2045" t="str">
        <f t="shared" si="187"/>
        <v>Valid</v>
      </c>
      <c r="Q2045" t="str">
        <f>_xlfn.XLOOKUP(B2045,Customers!$A:$A,Customers!$C:$C,"Not Found")</f>
        <v>North</v>
      </c>
      <c r="R2045" t="str">
        <f t="shared" si="188"/>
        <v>North</v>
      </c>
      <c r="S2045" t="str">
        <f t="shared" si="189"/>
        <v>Theft</v>
      </c>
      <c r="T2045" t="str">
        <f t="shared" si="190"/>
        <v>SLA Breach</v>
      </c>
      <c r="U2045">
        <f t="shared" si="191"/>
        <v>11</v>
      </c>
    </row>
    <row r="2046" spans="1:21" x14ac:dyDescent="0.3">
      <c r="A2046" t="s">
        <v>4820</v>
      </c>
      <c r="B2046" t="s">
        <v>618</v>
      </c>
      <c r="C2046" t="s">
        <v>4821</v>
      </c>
      <c r="D2046" t="s">
        <v>17</v>
      </c>
      <c r="E2046" t="s">
        <v>173</v>
      </c>
      <c r="F2046">
        <v>64105.05</v>
      </c>
      <c r="G2046" s="1">
        <v>45761</v>
      </c>
      <c r="H2046" s="1">
        <v>45771</v>
      </c>
      <c r="I2046" t="s">
        <v>19</v>
      </c>
      <c r="J2046">
        <v>10</v>
      </c>
      <c r="K2046">
        <v>10</v>
      </c>
      <c r="L2046" t="s">
        <v>548</v>
      </c>
      <c r="M2046" t="s">
        <v>21</v>
      </c>
      <c r="N2046" t="s">
        <v>30</v>
      </c>
      <c r="O2046">
        <f t="shared" si="186"/>
        <v>1</v>
      </c>
      <c r="P2046" t="str">
        <f t="shared" si="187"/>
        <v>Valid</v>
      </c>
      <c r="Q2046" t="str">
        <f>_xlfn.XLOOKUP(B2046,Customers!$A:$A,Customers!$C:$C,"Not Found")</f>
        <v>West</v>
      </c>
      <c r="R2046" t="str">
        <f t="shared" si="188"/>
        <v>Central</v>
      </c>
      <c r="S2046" t="str">
        <f t="shared" si="189"/>
        <v>Accident</v>
      </c>
      <c r="T2046" t="str">
        <f t="shared" si="190"/>
        <v>Within SLA</v>
      </c>
      <c r="U2046">
        <f t="shared" si="191"/>
        <v>0</v>
      </c>
    </row>
    <row r="2047" spans="1:21" x14ac:dyDescent="0.3">
      <c r="A2047" t="s">
        <v>4822</v>
      </c>
      <c r="B2047" t="s">
        <v>488</v>
      </c>
      <c r="C2047" t="s">
        <v>3166</v>
      </c>
      <c r="D2047" t="s">
        <v>46</v>
      </c>
      <c r="E2047" t="s">
        <v>27</v>
      </c>
      <c r="F2047">
        <v>149779.88</v>
      </c>
      <c r="G2047" s="1">
        <v>45665</v>
      </c>
      <c r="H2047" s="1">
        <v>45672</v>
      </c>
      <c r="I2047" t="s">
        <v>19</v>
      </c>
      <c r="J2047">
        <v>7</v>
      </c>
      <c r="K2047">
        <v>10</v>
      </c>
      <c r="L2047" t="s">
        <v>681</v>
      </c>
      <c r="M2047" t="s">
        <v>21</v>
      </c>
      <c r="N2047" t="s">
        <v>22</v>
      </c>
      <c r="O2047">
        <f t="shared" si="186"/>
        <v>1</v>
      </c>
      <c r="P2047" t="str">
        <f t="shared" si="187"/>
        <v>Valid</v>
      </c>
      <c r="Q2047" t="str">
        <f>_xlfn.XLOOKUP(B2047,Customers!$A:$A,Customers!$C:$C,"Not Found")</f>
        <v>Central</v>
      </c>
      <c r="R2047" t="str">
        <f t="shared" si="188"/>
        <v>West</v>
      </c>
      <c r="S2047" t="str">
        <f t="shared" si="189"/>
        <v>Theft</v>
      </c>
      <c r="T2047" t="str">
        <f t="shared" si="190"/>
        <v>Within SLA</v>
      </c>
      <c r="U2047">
        <f t="shared" si="191"/>
        <v>0</v>
      </c>
    </row>
    <row r="2048" spans="1:21" x14ac:dyDescent="0.3">
      <c r="A2048" t="s">
        <v>4823</v>
      </c>
      <c r="B2048" t="s">
        <v>4824</v>
      </c>
      <c r="C2048" t="s">
        <v>4825</v>
      </c>
      <c r="D2048" t="s">
        <v>116</v>
      </c>
      <c r="E2048" t="s">
        <v>39</v>
      </c>
      <c r="F2048">
        <v>14974.3</v>
      </c>
      <c r="G2048" s="1">
        <v>45883</v>
      </c>
      <c r="H2048" s="1">
        <v>45890</v>
      </c>
      <c r="I2048" t="s">
        <v>19</v>
      </c>
      <c r="J2048">
        <v>7</v>
      </c>
      <c r="K2048">
        <v>7</v>
      </c>
      <c r="L2048" t="s">
        <v>174</v>
      </c>
      <c r="M2048" t="s">
        <v>94</v>
      </c>
      <c r="N2048" t="s">
        <v>30</v>
      </c>
      <c r="O2048">
        <f t="shared" si="186"/>
        <v>1</v>
      </c>
      <c r="P2048" t="str">
        <f t="shared" si="187"/>
        <v>Valid</v>
      </c>
      <c r="Q2048" t="str">
        <f>_xlfn.XLOOKUP(B2048,Customers!$A:$A,Customers!$C:$C,"Not Found")</f>
        <v>East</v>
      </c>
      <c r="R2048" t="str">
        <f t="shared" si="188"/>
        <v>North</v>
      </c>
      <c r="S2048" t="str">
        <f t="shared" si="189"/>
        <v>Medical Emergency</v>
      </c>
      <c r="T2048" t="str">
        <f t="shared" si="190"/>
        <v>Within SLA</v>
      </c>
      <c r="U2048">
        <f t="shared" si="191"/>
        <v>0</v>
      </c>
    </row>
    <row r="2049" spans="1:21" x14ac:dyDescent="0.3">
      <c r="A2049" t="s">
        <v>4826</v>
      </c>
      <c r="B2049" t="s">
        <v>1184</v>
      </c>
      <c r="C2049" t="s">
        <v>1185</v>
      </c>
      <c r="D2049" t="s">
        <v>17</v>
      </c>
      <c r="E2049" t="s">
        <v>74</v>
      </c>
      <c r="F2049">
        <v>127612.46</v>
      </c>
      <c r="G2049" s="1">
        <v>45881</v>
      </c>
      <c r="H2049" s="1">
        <v>45901</v>
      </c>
      <c r="I2049" t="s">
        <v>19</v>
      </c>
      <c r="J2049">
        <v>20</v>
      </c>
      <c r="K2049">
        <v>10</v>
      </c>
      <c r="L2049" t="s">
        <v>48</v>
      </c>
      <c r="M2049" t="s">
        <v>21</v>
      </c>
      <c r="N2049" t="s">
        <v>42</v>
      </c>
      <c r="O2049">
        <f t="shared" si="186"/>
        <v>1</v>
      </c>
      <c r="P2049" t="str">
        <f t="shared" si="187"/>
        <v>Valid</v>
      </c>
      <c r="Q2049" t="str">
        <f>_xlfn.XLOOKUP(B2049,Customers!$A:$A,Customers!$C:$C,"Not Found")</f>
        <v>West</v>
      </c>
      <c r="R2049" t="str">
        <f t="shared" si="188"/>
        <v>East</v>
      </c>
      <c r="S2049" t="str">
        <f t="shared" si="189"/>
        <v>Accident</v>
      </c>
      <c r="T2049" t="str">
        <f t="shared" si="190"/>
        <v>SLA Breach</v>
      </c>
      <c r="U2049">
        <f t="shared" si="191"/>
        <v>10</v>
      </c>
    </row>
    <row r="2050" spans="1:21" x14ac:dyDescent="0.3">
      <c r="A2050" t="s">
        <v>4827</v>
      </c>
      <c r="B2050" t="s">
        <v>4828</v>
      </c>
      <c r="C2050" t="s">
        <v>4829</v>
      </c>
      <c r="D2050" t="s">
        <v>116</v>
      </c>
      <c r="E2050" t="s">
        <v>74</v>
      </c>
      <c r="F2050">
        <v>23698.39</v>
      </c>
      <c r="G2050" s="1">
        <v>45749</v>
      </c>
      <c r="H2050" s="1">
        <v>45754</v>
      </c>
      <c r="I2050" t="s">
        <v>19</v>
      </c>
      <c r="J2050">
        <v>5</v>
      </c>
      <c r="K2050">
        <v>7</v>
      </c>
      <c r="L2050" t="s">
        <v>580</v>
      </c>
      <c r="M2050" t="s">
        <v>94</v>
      </c>
      <c r="N2050" t="s">
        <v>22</v>
      </c>
      <c r="O2050">
        <f t="shared" ref="O2050:O2113" si="192">COUNTIF($A:$A,A2050)</f>
        <v>1</v>
      </c>
      <c r="P2050" t="str">
        <f t="shared" ref="P2050:P2113" si="193">IF(F2050="","Missing Amount","Valid")</f>
        <v>Valid</v>
      </c>
      <c r="Q2050" t="str">
        <f>_xlfn.XLOOKUP(B2050,Customers!$A:$A,Customers!$C:$C,"Not Found")</f>
        <v>East</v>
      </c>
      <c r="R2050" t="str">
        <f t="shared" ref="R2050:R2113" si="194">IF(E2050="",Q2050,E2050)</f>
        <v>East</v>
      </c>
      <c r="S2050" t="str">
        <f t="shared" ref="S2050:S2113" si="195">IF(D2050="Hospitalisation","Hospitalization",IF(D2050="Medical Emerg.","Medical Emergency",IF(D2050="Property dmg","Property Damage",IF(D2050="Vehicle dmg","Vehicle Damage",D2050))))</f>
        <v>Medical Emergency</v>
      </c>
      <c r="T2050" t="str">
        <f t="shared" ref="T2050:T2113" si="196">IF(J2050&gt;K2050,"SLA Breach","Within SLA")</f>
        <v>Within SLA</v>
      </c>
      <c r="U2050">
        <f t="shared" ref="U2050:U2113" si="197">IF(J2050&gt;K2050,J2050-K2050,0)</f>
        <v>0</v>
      </c>
    </row>
    <row r="2051" spans="1:21" x14ac:dyDescent="0.3">
      <c r="A2051" t="s">
        <v>4830</v>
      </c>
      <c r="B2051" t="s">
        <v>1370</v>
      </c>
      <c r="C2051" t="s">
        <v>1371</v>
      </c>
      <c r="D2051" t="s">
        <v>111</v>
      </c>
      <c r="E2051" t="s">
        <v>39</v>
      </c>
      <c r="F2051">
        <v>171079.24</v>
      </c>
      <c r="G2051" s="1">
        <v>45670</v>
      </c>
      <c r="H2051" s="1">
        <v>45693</v>
      </c>
      <c r="I2051" t="s">
        <v>19</v>
      </c>
      <c r="J2051">
        <v>23</v>
      </c>
      <c r="K2051">
        <v>12</v>
      </c>
      <c r="L2051" t="s">
        <v>541</v>
      </c>
      <c r="M2051" t="s">
        <v>49</v>
      </c>
      <c r="N2051" t="s">
        <v>88</v>
      </c>
      <c r="O2051">
        <f t="shared" si="192"/>
        <v>1</v>
      </c>
      <c r="P2051" t="str">
        <f t="shared" si="193"/>
        <v>Valid</v>
      </c>
      <c r="Q2051" t="str">
        <f>_xlfn.XLOOKUP(B2051,Customers!$A:$A,Customers!$C:$C,"Not Found")</f>
        <v>South</v>
      </c>
      <c r="R2051" t="str">
        <f t="shared" si="194"/>
        <v>North</v>
      </c>
      <c r="S2051" t="str">
        <f t="shared" si="195"/>
        <v>Fire</v>
      </c>
      <c r="T2051" t="str">
        <f t="shared" si="196"/>
        <v>SLA Breach</v>
      </c>
      <c r="U2051">
        <f t="shared" si="197"/>
        <v>11</v>
      </c>
    </row>
    <row r="2052" spans="1:21" x14ac:dyDescent="0.3">
      <c r="A2052" t="s">
        <v>4831</v>
      </c>
      <c r="B2052" t="s">
        <v>2381</v>
      </c>
      <c r="C2052" t="s">
        <v>2382</v>
      </c>
      <c r="D2052" t="s">
        <v>92</v>
      </c>
      <c r="E2052" t="s">
        <v>27</v>
      </c>
      <c r="F2052">
        <v>10800.26</v>
      </c>
      <c r="G2052" s="1">
        <v>45952</v>
      </c>
      <c r="H2052" s="1">
        <v>45967</v>
      </c>
      <c r="I2052" t="s">
        <v>19</v>
      </c>
      <c r="J2052">
        <v>15</v>
      </c>
      <c r="K2052">
        <v>7</v>
      </c>
      <c r="L2052" t="s">
        <v>244</v>
      </c>
      <c r="M2052" t="s">
        <v>94</v>
      </c>
      <c r="N2052" t="s">
        <v>88</v>
      </c>
      <c r="O2052">
        <f t="shared" si="192"/>
        <v>1</v>
      </c>
      <c r="P2052" t="str">
        <f t="shared" si="193"/>
        <v>Valid</v>
      </c>
      <c r="Q2052" t="str">
        <f>_xlfn.XLOOKUP(B2052,Customers!$A:$A,Customers!$C:$C,"Not Found")</f>
        <v>West</v>
      </c>
      <c r="R2052" t="str">
        <f t="shared" si="194"/>
        <v>West</v>
      </c>
      <c r="S2052" t="str">
        <f t="shared" si="195"/>
        <v>Baggage Loss</v>
      </c>
      <c r="T2052" t="str">
        <f t="shared" si="196"/>
        <v>SLA Breach</v>
      </c>
      <c r="U2052">
        <f t="shared" si="197"/>
        <v>8</v>
      </c>
    </row>
    <row r="2053" spans="1:21" x14ac:dyDescent="0.3">
      <c r="A2053" t="s">
        <v>4832</v>
      </c>
      <c r="B2053" t="s">
        <v>920</v>
      </c>
      <c r="C2053" t="s">
        <v>4833</v>
      </c>
      <c r="D2053" t="s">
        <v>182</v>
      </c>
      <c r="E2053" t="s">
        <v>27</v>
      </c>
      <c r="F2053">
        <v>35748.21</v>
      </c>
      <c r="G2053" s="1">
        <v>45797</v>
      </c>
      <c r="H2053" s="1">
        <v>45804</v>
      </c>
      <c r="I2053" t="s">
        <v>19</v>
      </c>
      <c r="J2053">
        <v>7</v>
      </c>
      <c r="K2053">
        <v>7</v>
      </c>
      <c r="L2053" t="s">
        <v>193</v>
      </c>
      <c r="M2053" t="s">
        <v>94</v>
      </c>
      <c r="N2053" t="s">
        <v>30</v>
      </c>
      <c r="O2053">
        <f t="shared" si="192"/>
        <v>1</v>
      </c>
      <c r="P2053" t="str">
        <f t="shared" si="193"/>
        <v>Valid</v>
      </c>
      <c r="Q2053" t="str">
        <f>_xlfn.XLOOKUP(B2053,Customers!$A:$A,Customers!$C:$C,"Not Found")</f>
        <v>East</v>
      </c>
      <c r="R2053" t="str">
        <f t="shared" si="194"/>
        <v>West</v>
      </c>
      <c r="S2053" t="str">
        <f t="shared" si="195"/>
        <v>Trip Cancellation</v>
      </c>
      <c r="T2053" t="str">
        <f t="shared" si="196"/>
        <v>Within SLA</v>
      </c>
      <c r="U2053">
        <f t="shared" si="197"/>
        <v>0</v>
      </c>
    </row>
    <row r="2054" spans="1:21" x14ac:dyDescent="0.3">
      <c r="A2054" t="s">
        <v>4834</v>
      </c>
      <c r="B2054" t="s">
        <v>361</v>
      </c>
      <c r="C2054" t="s">
        <v>4835</v>
      </c>
      <c r="D2054" t="s">
        <v>53</v>
      </c>
      <c r="E2054" t="s">
        <v>18</v>
      </c>
      <c r="F2054">
        <v>77047.55</v>
      </c>
      <c r="G2054" s="1">
        <v>45943</v>
      </c>
      <c r="H2054" s="1">
        <v>45950</v>
      </c>
      <c r="I2054" t="s">
        <v>19</v>
      </c>
      <c r="J2054">
        <v>7</v>
      </c>
      <c r="K2054">
        <v>15</v>
      </c>
      <c r="L2054" t="s">
        <v>770</v>
      </c>
      <c r="M2054" t="s">
        <v>55</v>
      </c>
      <c r="N2054" t="s">
        <v>30</v>
      </c>
      <c r="O2054">
        <f t="shared" si="192"/>
        <v>1</v>
      </c>
      <c r="P2054" t="str">
        <f t="shared" si="193"/>
        <v>Valid</v>
      </c>
      <c r="Q2054" t="str">
        <f>_xlfn.XLOOKUP(B2054,Customers!$A:$A,Customers!$C:$C,"Not Found")</f>
        <v>West</v>
      </c>
      <c r="R2054" t="str">
        <f t="shared" si="194"/>
        <v>South</v>
      </c>
      <c r="S2054" t="str">
        <f t="shared" si="195"/>
        <v>Hospitalization</v>
      </c>
      <c r="T2054" t="str">
        <f t="shared" si="196"/>
        <v>Within SLA</v>
      </c>
      <c r="U2054">
        <f t="shared" si="197"/>
        <v>0</v>
      </c>
    </row>
    <row r="2055" spans="1:21" x14ac:dyDescent="0.3">
      <c r="A2055" t="s">
        <v>4836</v>
      </c>
      <c r="B2055" t="s">
        <v>240</v>
      </c>
      <c r="C2055" t="s">
        <v>4837</v>
      </c>
      <c r="D2055" t="s">
        <v>111</v>
      </c>
      <c r="E2055" t="s">
        <v>173</v>
      </c>
      <c r="F2055">
        <v>106805.45</v>
      </c>
      <c r="G2055" s="1">
        <v>45796</v>
      </c>
      <c r="H2055" s="1">
        <v>45805</v>
      </c>
      <c r="I2055" t="s">
        <v>19</v>
      </c>
      <c r="J2055">
        <v>9</v>
      </c>
      <c r="K2055">
        <v>12</v>
      </c>
      <c r="L2055" t="s">
        <v>491</v>
      </c>
      <c r="M2055" t="s">
        <v>49</v>
      </c>
      <c r="N2055" t="s">
        <v>30</v>
      </c>
      <c r="O2055">
        <f t="shared" si="192"/>
        <v>1</v>
      </c>
      <c r="P2055" t="str">
        <f t="shared" si="193"/>
        <v>Valid</v>
      </c>
      <c r="Q2055" t="str">
        <f>_xlfn.XLOOKUP(B2055,Customers!$A:$A,Customers!$C:$C,"Not Found")</f>
        <v>Central</v>
      </c>
      <c r="R2055" t="str">
        <f t="shared" si="194"/>
        <v>Central</v>
      </c>
      <c r="S2055" t="str">
        <f t="shared" si="195"/>
        <v>Fire</v>
      </c>
      <c r="T2055" t="str">
        <f t="shared" si="196"/>
        <v>Within SLA</v>
      </c>
      <c r="U2055">
        <f t="shared" si="197"/>
        <v>0</v>
      </c>
    </row>
    <row r="2056" spans="1:21" x14ac:dyDescent="0.3">
      <c r="A2056" t="s">
        <v>4838</v>
      </c>
      <c r="B2056" t="s">
        <v>257</v>
      </c>
      <c r="C2056" t="s">
        <v>1838</v>
      </c>
      <c r="D2056" t="s">
        <v>46</v>
      </c>
      <c r="E2056" t="s">
        <v>173</v>
      </c>
      <c r="F2056">
        <v>34868.379999999997</v>
      </c>
      <c r="G2056" s="1">
        <v>45905</v>
      </c>
      <c r="H2056" s="1">
        <v>45912</v>
      </c>
      <c r="I2056" t="s">
        <v>19</v>
      </c>
      <c r="J2056">
        <v>7</v>
      </c>
      <c r="K2056">
        <v>12</v>
      </c>
      <c r="L2056" t="s">
        <v>268</v>
      </c>
      <c r="M2056" t="s">
        <v>49</v>
      </c>
      <c r="N2056" t="s">
        <v>30</v>
      </c>
      <c r="O2056">
        <f t="shared" si="192"/>
        <v>1</v>
      </c>
      <c r="P2056" t="str">
        <f t="shared" si="193"/>
        <v>Valid</v>
      </c>
      <c r="Q2056" t="str">
        <f>_xlfn.XLOOKUP(B2056,Customers!$A:$A,Customers!$C:$C,"Not Found")</f>
        <v>East</v>
      </c>
      <c r="R2056" t="str">
        <f t="shared" si="194"/>
        <v>Central</v>
      </c>
      <c r="S2056" t="str">
        <f t="shared" si="195"/>
        <v>Theft</v>
      </c>
      <c r="T2056" t="str">
        <f t="shared" si="196"/>
        <v>Within SLA</v>
      </c>
      <c r="U2056">
        <f t="shared" si="197"/>
        <v>0</v>
      </c>
    </row>
    <row r="2057" spans="1:21" x14ac:dyDescent="0.3">
      <c r="A2057" t="s">
        <v>4839</v>
      </c>
      <c r="B2057" t="s">
        <v>1027</v>
      </c>
      <c r="C2057" t="s">
        <v>4490</v>
      </c>
      <c r="D2057" t="s">
        <v>17</v>
      </c>
      <c r="E2057" t="s">
        <v>18</v>
      </c>
      <c r="F2057">
        <v>66404.3</v>
      </c>
      <c r="G2057" s="1">
        <v>45940</v>
      </c>
      <c r="H2057" s="1">
        <v>45947</v>
      </c>
      <c r="I2057" t="s">
        <v>19</v>
      </c>
      <c r="J2057">
        <v>7</v>
      </c>
      <c r="K2057">
        <v>10</v>
      </c>
      <c r="L2057" t="s">
        <v>208</v>
      </c>
      <c r="M2057" t="s">
        <v>21</v>
      </c>
      <c r="N2057" t="s">
        <v>30</v>
      </c>
      <c r="O2057">
        <f t="shared" si="192"/>
        <v>1</v>
      </c>
      <c r="P2057" t="str">
        <f t="shared" si="193"/>
        <v>Valid</v>
      </c>
      <c r="Q2057" t="str">
        <f>_xlfn.XLOOKUP(B2057,Customers!$A:$A,Customers!$C:$C,"Not Found")</f>
        <v>North</v>
      </c>
      <c r="R2057" t="str">
        <f t="shared" si="194"/>
        <v>South</v>
      </c>
      <c r="S2057" t="str">
        <f t="shared" si="195"/>
        <v>Accident</v>
      </c>
      <c r="T2057" t="str">
        <f t="shared" si="196"/>
        <v>Within SLA</v>
      </c>
      <c r="U2057">
        <f t="shared" si="197"/>
        <v>0</v>
      </c>
    </row>
    <row r="2058" spans="1:21" x14ac:dyDescent="0.3">
      <c r="A2058" t="s">
        <v>4840</v>
      </c>
      <c r="B2058" t="s">
        <v>827</v>
      </c>
      <c r="C2058" t="s">
        <v>4009</v>
      </c>
      <c r="D2058" t="s">
        <v>46</v>
      </c>
      <c r="E2058" t="s">
        <v>74</v>
      </c>
      <c r="F2058">
        <v>119674.72</v>
      </c>
      <c r="G2058" s="1">
        <v>45886</v>
      </c>
      <c r="H2058" s="1">
        <v>45913</v>
      </c>
      <c r="I2058" t="s">
        <v>19</v>
      </c>
      <c r="J2058">
        <v>27</v>
      </c>
      <c r="K2058">
        <v>12</v>
      </c>
      <c r="L2058" t="s">
        <v>325</v>
      </c>
      <c r="M2058" t="s">
        <v>49</v>
      </c>
      <c r="N2058" t="s">
        <v>88</v>
      </c>
      <c r="O2058">
        <f t="shared" si="192"/>
        <v>1</v>
      </c>
      <c r="P2058" t="str">
        <f t="shared" si="193"/>
        <v>Valid</v>
      </c>
      <c r="Q2058" t="str">
        <f>_xlfn.XLOOKUP(B2058,Customers!$A:$A,Customers!$C:$C,"Not Found")</f>
        <v>South</v>
      </c>
      <c r="R2058" t="str">
        <f t="shared" si="194"/>
        <v>East</v>
      </c>
      <c r="S2058" t="str">
        <f t="shared" si="195"/>
        <v>Theft</v>
      </c>
      <c r="T2058" t="str">
        <f t="shared" si="196"/>
        <v>SLA Breach</v>
      </c>
      <c r="U2058">
        <f t="shared" si="197"/>
        <v>15</v>
      </c>
    </row>
    <row r="2059" spans="1:21" x14ac:dyDescent="0.3">
      <c r="A2059" t="s">
        <v>4841</v>
      </c>
      <c r="B2059" t="s">
        <v>4842</v>
      </c>
      <c r="C2059" t="s">
        <v>4843</v>
      </c>
      <c r="D2059" t="s">
        <v>92</v>
      </c>
      <c r="E2059" t="s">
        <v>173</v>
      </c>
      <c r="F2059">
        <v>9422.99</v>
      </c>
      <c r="G2059" s="1">
        <v>45946</v>
      </c>
      <c r="H2059" s="1">
        <v>45947</v>
      </c>
      <c r="I2059" t="s">
        <v>19</v>
      </c>
      <c r="J2059">
        <v>1</v>
      </c>
      <c r="K2059">
        <v>7</v>
      </c>
      <c r="L2059" t="s">
        <v>140</v>
      </c>
      <c r="M2059" t="s">
        <v>94</v>
      </c>
      <c r="N2059" t="s">
        <v>22</v>
      </c>
      <c r="O2059">
        <f t="shared" si="192"/>
        <v>1</v>
      </c>
      <c r="P2059" t="str">
        <f t="shared" si="193"/>
        <v>Valid</v>
      </c>
      <c r="Q2059" t="str">
        <f>_xlfn.XLOOKUP(B2059,Customers!$A:$A,Customers!$C:$C,"Not Found")</f>
        <v>West</v>
      </c>
      <c r="R2059" t="str">
        <f t="shared" si="194"/>
        <v>Central</v>
      </c>
      <c r="S2059" t="str">
        <f t="shared" si="195"/>
        <v>Baggage Loss</v>
      </c>
      <c r="T2059" t="str">
        <f t="shared" si="196"/>
        <v>Within SLA</v>
      </c>
      <c r="U2059">
        <f t="shared" si="197"/>
        <v>0</v>
      </c>
    </row>
    <row r="2060" spans="1:21" x14ac:dyDescent="0.3">
      <c r="A2060" t="s">
        <v>4844</v>
      </c>
      <c r="B2060" t="s">
        <v>4845</v>
      </c>
      <c r="C2060" t="s">
        <v>4846</v>
      </c>
      <c r="D2060" t="s">
        <v>17</v>
      </c>
      <c r="E2060" t="s">
        <v>18</v>
      </c>
      <c r="F2060">
        <v>30766.75</v>
      </c>
      <c r="G2060" s="1">
        <v>45679</v>
      </c>
      <c r="H2060" s="1">
        <v>45693</v>
      </c>
      <c r="I2060" t="s">
        <v>19</v>
      </c>
      <c r="J2060">
        <v>14</v>
      </c>
      <c r="K2060">
        <v>10</v>
      </c>
      <c r="L2060" t="s">
        <v>813</v>
      </c>
      <c r="M2060" t="s">
        <v>21</v>
      </c>
      <c r="N2060" t="s">
        <v>42</v>
      </c>
      <c r="O2060">
        <f t="shared" si="192"/>
        <v>1</v>
      </c>
      <c r="P2060" t="str">
        <f t="shared" si="193"/>
        <v>Valid</v>
      </c>
      <c r="Q2060" t="str">
        <f>_xlfn.XLOOKUP(B2060,Customers!$A:$A,Customers!$C:$C,"Not Found")</f>
        <v>West</v>
      </c>
      <c r="R2060" t="str">
        <f t="shared" si="194"/>
        <v>South</v>
      </c>
      <c r="S2060" t="str">
        <f t="shared" si="195"/>
        <v>Accident</v>
      </c>
      <c r="T2060" t="str">
        <f t="shared" si="196"/>
        <v>SLA Breach</v>
      </c>
      <c r="U2060">
        <f t="shared" si="197"/>
        <v>4</v>
      </c>
    </row>
    <row r="2061" spans="1:21" x14ac:dyDescent="0.3">
      <c r="A2061" t="s">
        <v>4847</v>
      </c>
      <c r="B2061" t="s">
        <v>4848</v>
      </c>
      <c r="C2061" t="s">
        <v>4849</v>
      </c>
      <c r="D2061" t="s">
        <v>216</v>
      </c>
      <c r="E2061" t="s">
        <v>173</v>
      </c>
      <c r="F2061">
        <v>94174.52</v>
      </c>
      <c r="G2061" s="1">
        <v>45916</v>
      </c>
      <c r="H2061" s="1">
        <v>45945</v>
      </c>
      <c r="I2061" t="s">
        <v>19</v>
      </c>
      <c r="J2061">
        <v>29</v>
      </c>
      <c r="K2061">
        <v>15</v>
      </c>
      <c r="L2061" t="s">
        <v>79</v>
      </c>
      <c r="M2061" t="s">
        <v>55</v>
      </c>
      <c r="N2061" t="s">
        <v>88</v>
      </c>
      <c r="O2061">
        <f t="shared" si="192"/>
        <v>1</v>
      </c>
      <c r="P2061" t="str">
        <f t="shared" si="193"/>
        <v>Valid</v>
      </c>
      <c r="Q2061" t="str">
        <f>_xlfn.XLOOKUP(B2061,Customers!$A:$A,Customers!$C:$C,"Not Found")</f>
        <v>East</v>
      </c>
      <c r="R2061" t="str">
        <f t="shared" si="194"/>
        <v>Central</v>
      </c>
      <c r="S2061" t="str">
        <f t="shared" si="195"/>
        <v>Outpatient</v>
      </c>
      <c r="T2061" t="str">
        <f t="shared" si="196"/>
        <v>SLA Breach</v>
      </c>
      <c r="U2061">
        <f t="shared" si="197"/>
        <v>14</v>
      </c>
    </row>
    <row r="2062" spans="1:21" x14ac:dyDescent="0.3">
      <c r="A2062" t="s">
        <v>4850</v>
      </c>
      <c r="B2062" t="s">
        <v>3673</v>
      </c>
      <c r="C2062" t="s">
        <v>4851</v>
      </c>
      <c r="D2062" t="s">
        <v>17</v>
      </c>
      <c r="E2062" t="s">
        <v>39</v>
      </c>
      <c r="F2062">
        <v>84679.69</v>
      </c>
      <c r="G2062" s="1">
        <v>45897</v>
      </c>
      <c r="H2062" s="1">
        <v>45905</v>
      </c>
      <c r="I2062" t="s">
        <v>19</v>
      </c>
      <c r="J2062">
        <v>8</v>
      </c>
      <c r="K2062">
        <v>10</v>
      </c>
      <c r="L2062" t="s">
        <v>20</v>
      </c>
      <c r="M2062" t="s">
        <v>21</v>
      </c>
      <c r="N2062" t="s">
        <v>30</v>
      </c>
      <c r="O2062">
        <f t="shared" si="192"/>
        <v>1</v>
      </c>
      <c r="P2062" t="str">
        <f t="shared" si="193"/>
        <v>Valid</v>
      </c>
      <c r="Q2062" t="str">
        <f>_xlfn.XLOOKUP(B2062,Customers!$A:$A,Customers!$C:$C,"Not Found")</f>
        <v>West</v>
      </c>
      <c r="R2062" t="str">
        <f t="shared" si="194"/>
        <v>North</v>
      </c>
      <c r="S2062" t="str">
        <f t="shared" si="195"/>
        <v>Accident</v>
      </c>
      <c r="T2062" t="str">
        <f t="shared" si="196"/>
        <v>Within SLA</v>
      </c>
      <c r="U2062">
        <f t="shared" si="197"/>
        <v>0</v>
      </c>
    </row>
    <row r="2063" spans="1:21" x14ac:dyDescent="0.3">
      <c r="A2063" t="s">
        <v>4852</v>
      </c>
      <c r="B2063" t="s">
        <v>745</v>
      </c>
      <c r="C2063" t="s">
        <v>3199</v>
      </c>
      <c r="D2063" t="s">
        <v>111</v>
      </c>
      <c r="E2063" t="s">
        <v>27</v>
      </c>
      <c r="F2063">
        <v>106439.86</v>
      </c>
      <c r="G2063" s="1">
        <v>45931</v>
      </c>
      <c r="H2063" s="1">
        <v>45937</v>
      </c>
      <c r="I2063" t="s">
        <v>19</v>
      </c>
      <c r="J2063">
        <v>6</v>
      </c>
      <c r="K2063">
        <v>12</v>
      </c>
      <c r="L2063" t="s">
        <v>606</v>
      </c>
      <c r="M2063" t="s">
        <v>49</v>
      </c>
      <c r="N2063" t="s">
        <v>30</v>
      </c>
      <c r="O2063">
        <f t="shared" si="192"/>
        <v>1</v>
      </c>
      <c r="P2063" t="str">
        <f t="shared" si="193"/>
        <v>Valid</v>
      </c>
      <c r="Q2063" t="str">
        <f>_xlfn.XLOOKUP(B2063,Customers!$A:$A,Customers!$C:$C,"Not Found")</f>
        <v>Central</v>
      </c>
      <c r="R2063" t="str">
        <f t="shared" si="194"/>
        <v>West</v>
      </c>
      <c r="S2063" t="str">
        <f t="shared" si="195"/>
        <v>Fire</v>
      </c>
      <c r="T2063" t="str">
        <f t="shared" si="196"/>
        <v>Within SLA</v>
      </c>
      <c r="U2063">
        <f t="shared" si="197"/>
        <v>0</v>
      </c>
    </row>
    <row r="2064" spans="1:21" x14ac:dyDescent="0.3">
      <c r="A2064" t="s">
        <v>4853</v>
      </c>
      <c r="B2064" t="s">
        <v>553</v>
      </c>
      <c r="C2064" t="s">
        <v>4854</v>
      </c>
      <c r="D2064" t="s">
        <v>26</v>
      </c>
      <c r="E2064" t="s">
        <v>74</v>
      </c>
      <c r="F2064">
        <v>308890.3</v>
      </c>
      <c r="G2064" s="1">
        <v>45869</v>
      </c>
      <c r="H2064" s="1">
        <v>45910</v>
      </c>
      <c r="I2064" t="s">
        <v>19</v>
      </c>
      <c r="J2064">
        <v>41</v>
      </c>
      <c r="K2064">
        <v>20</v>
      </c>
      <c r="L2064" t="s">
        <v>20</v>
      </c>
      <c r="M2064" t="s">
        <v>29</v>
      </c>
      <c r="N2064" t="s">
        <v>42</v>
      </c>
      <c r="O2064">
        <f t="shared" si="192"/>
        <v>1</v>
      </c>
      <c r="P2064" t="str">
        <f t="shared" si="193"/>
        <v>Valid</v>
      </c>
      <c r="Q2064" t="str">
        <f>_xlfn.XLOOKUP(B2064,Customers!$A:$A,Customers!$C:$C,"Not Found")</f>
        <v>East</v>
      </c>
      <c r="R2064" t="str">
        <f t="shared" si="194"/>
        <v>East</v>
      </c>
      <c r="S2064" t="str">
        <f t="shared" si="195"/>
        <v>Disability</v>
      </c>
      <c r="T2064" t="str">
        <f t="shared" si="196"/>
        <v>SLA Breach</v>
      </c>
      <c r="U2064">
        <f t="shared" si="197"/>
        <v>21</v>
      </c>
    </row>
    <row r="2065" spans="1:21" x14ac:dyDescent="0.3">
      <c r="A2065" t="s">
        <v>4855</v>
      </c>
      <c r="B2065" t="s">
        <v>1086</v>
      </c>
      <c r="C2065" t="s">
        <v>4353</v>
      </c>
      <c r="D2065" t="s">
        <v>46</v>
      </c>
      <c r="E2065" t="s">
        <v>18</v>
      </c>
      <c r="F2065">
        <v>66146.509999999995</v>
      </c>
      <c r="G2065" s="1">
        <v>45731</v>
      </c>
      <c r="I2065" t="s">
        <v>40</v>
      </c>
      <c r="J2065">
        <v>5</v>
      </c>
      <c r="K2065">
        <v>10</v>
      </c>
      <c r="L2065" t="s">
        <v>300</v>
      </c>
      <c r="M2065" t="s">
        <v>21</v>
      </c>
      <c r="N2065" t="s">
        <v>30</v>
      </c>
      <c r="O2065">
        <f t="shared" si="192"/>
        <v>1</v>
      </c>
      <c r="P2065" t="str">
        <f t="shared" si="193"/>
        <v>Valid</v>
      </c>
      <c r="Q2065" t="str">
        <f>_xlfn.XLOOKUP(B2065,Customers!$A:$A,Customers!$C:$C,"Not Found")</f>
        <v>South</v>
      </c>
      <c r="R2065" t="str">
        <f t="shared" si="194"/>
        <v>South</v>
      </c>
      <c r="S2065" t="str">
        <f t="shared" si="195"/>
        <v>Theft</v>
      </c>
      <c r="T2065" t="str">
        <f t="shared" si="196"/>
        <v>Within SLA</v>
      </c>
      <c r="U2065">
        <f t="shared" si="197"/>
        <v>0</v>
      </c>
    </row>
    <row r="2066" spans="1:21" x14ac:dyDescent="0.3">
      <c r="A2066" t="s">
        <v>4856</v>
      </c>
      <c r="B2066" t="s">
        <v>3765</v>
      </c>
      <c r="C2066" t="s">
        <v>4857</v>
      </c>
      <c r="D2066" t="s">
        <v>116</v>
      </c>
      <c r="E2066" t="s">
        <v>27</v>
      </c>
      <c r="F2066">
        <v>21053.040000000001</v>
      </c>
      <c r="G2066" s="1">
        <v>45860</v>
      </c>
      <c r="H2066" s="1">
        <v>45868</v>
      </c>
      <c r="I2066" t="s">
        <v>19</v>
      </c>
      <c r="J2066">
        <v>8</v>
      </c>
      <c r="K2066">
        <v>7</v>
      </c>
      <c r="L2066" t="s">
        <v>450</v>
      </c>
      <c r="M2066" t="s">
        <v>94</v>
      </c>
      <c r="N2066" t="s">
        <v>30</v>
      </c>
      <c r="O2066">
        <f t="shared" si="192"/>
        <v>1</v>
      </c>
      <c r="P2066" t="str">
        <f t="shared" si="193"/>
        <v>Valid</v>
      </c>
      <c r="Q2066" t="str">
        <f>_xlfn.XLOOKUP(B2066,Customers!$A:$A,Customers!$C:$C,"Not Found")</f>
        <v>South</v>
      </c>
      <c r="R2066" t="str">
        <f t="shared" si="194"/>
        <v>West</v>
      </c>
      <c r="S2066" t="str">
        <f t="shared" si="195"/>
        <v>Medical Emergency</v>
      </c>
      <c r="T2066" t="str">
        <f t="shared" si="196"/>
        <v>SLA Breach</v>
      </c>
      <c r="U2066">
        <f t="shared" si="197"/>
        <v>1</v>
      </c>
    </row>
    <row r="2067" spans="1:21" x14ac:dyDescent="0.3">
      <c r="A2067" t="s">
        <v>4858</v>
      </c>
      <c r="B2067" t="s">
        <v>3303</v>
      </c>
      <c r="C2067" t="s">
        <v>4859</v>
      </c>
      <c r="D2067" t="s">
        <v>231</v>
      </c>
      <c r="E2067" t="s">
        <v>39</v>
      </c>
      <c r="F2067">
        <v>97966.59</v>
      </c>
      <c r="G2067" s="1">
        <v>45897</v>
      </c>
      <c r="H2067" s="1">
        <v>45902</v>
      </c>
      <c r="I2067" t="s">
        <v>19</v>
      </c>
      <c r="J2067">
        <v>5</v>
      </c>
      <c r="K2067">
        <v>12</v>
      </c>
      <c r="L2067" t="s">
        <v>404</v>
      </c>
      <c r="M2067" t="s">
        <v>49</v>
      </c>
      <c r="N2067" t="s">
        <v>22</v>
      </c>
      <c r="O2067">
        <f t="shared" si="192"/>
        <v>1</v>
      </c>
      <c r="P2067" t="str">
        <f t="shared" si="193"/>
        <v>Valid</v>
      </c>
      <c r="Q2067" t="str">
        <f>_xlfn.XLOOKUP(B2067,Customers!$A:$A,Customers!$C:$C,"Not Found")</f>
        <v>West</v>
      </c>
      <c r="R2067" t="str">
        <f t="shared" si="194"/>
        <v>North</v>
      </c>
      <c r="S2067" t="str">
        <f t="shared" si="195"/>
        <v>property damage</v>
      </c>
      <c r="T2067" t="str">
        <f t="shared" si="196"/>
        <v>Within SLA</v>
      </c>
      <c r="U2067">
        <f t="shared" si="197"/>
        <v>0</v>
      </c>
    </row>
    <row r="2068" spans="1:21" x14ac:dyDescent="0.3">
      <c r="A2068" t="s">
        <v>4860</v>
      </c>
      <c r="B2068" t="s">
        <v>273</v>
      </c>
      <c r="C2068" t="s">
        <v>1465</v>
      </c>
      <c r="D2068" t="s">
        <v>111</v>
      </c>
      <c r="E2068" t="s">
        <v>18</v>
      </c>
      <c r="F2068">
        <v>44232.26</v>
      </c>
      <c r="G2068" s="1">
        <v>45990</v>
      </c>
      <c r="H2068" s="1">
        <v>46000</v>
      </c>
      <c r="I2068" t="s">
        <v>19</v>
      </c>
      <c r="J2068">
        <v>10</v>
      </c>
      <c r="K2068">
        <v>12</v>
      </c>
      <c r="L2068" t="s">
        <v>35</v>
      </c>
      <c r="M2068" t="s">
        <v>49</v>
      </c>
      <c r="N2068" t="s">
        <v>30</v>
      </c>
      <c r="O2068">
        <f t="shared" si="192"/>
        <v>1</v>
      </c>
      <c r="P2068" t="str">
        <f t="shared" si="193"/>
        <v>Valid</v>
      </c>
      <c r="Q2068" t="str">
        <f>_xlfn.XLOOKUP(B2068,Customers!$A:$A,Customers!$C:$C,"Not Found")</f>
        <v>West</v>
      </c>
      <c r="R2068" t="str">
        <f t="shared" si="194"/>
        <v>South</v>
      </c>
      <c r="S2068" t="str">
        <f t="shared" si="195"/>
        <v>Fire</v>
      </c>
      <c r="T2068" t="str">
        <f t="shared" si="196"/>
        <v>Within SLA</v>
      </c>
      <c r="U2068">
        <f t="shared" si="197"/>
        <v>0</v>
      </c>
    </row>
    <row r="2069" spans="1:21" x14ac:dyDescent="0.3">
      <c r="A2069" t="s">
        <v>4861</v>
      </c>
      <c r="B2069" t="s">
        <v>3682</v>
      </c>
      <c r="C2069" t="s">
        <v>3683</v>
      </c>
      <c r="D2069" t="s">
        <v>46</v>
      </c>
      <c r="E2069" t="s">
        <v>18</v>
      </c>
      <c r="F2069">
        <v>44449.73</v>
      </c>
      <c r="G2069" s="1">
        <v>45908</v>
      </c>
      <c r="H2069" s="1">
        <v>45913</v>
      </c>
      <c r="I2069" t="s">
        <v>19</v>
      </c>
      <c r="J2069">
        <v>5</v>
      </c>
      <c r="K2069">
        <v>10</v>
      </c>
      <c r="L2069" t="s">
        <v>178</v>
      </c>
      <c r="M2069" t="s">
        <v>21</v>
      </c>
      <c r="N2069" t="s">
        <v>30</v>
      </c>
      <c r="O2069">
        <f t="shared" si="192"/>
        <v>1</v>
      </c>
      <c r="P2069" t="str">
        <f t="shared" si="193"/>
        <v>Valid</v>
      </c>
      <c r="Q2069" t="str">
        <f>_xlfn.XLOOKUP(B2069,Customers!$A:$A,Customers!$C:$C,"Not Found")</f>
        <v>Central</v>
      </c>
      <c r="R2069" t="str">
        <f t="shared" si="194"/>
        <v>South</v>
      </c>
      <c r="S2069" t="str">
        <f t="shared" si="195"/>
        <v>Theft</v>
      </c>
      <c r="T2069" t="str">
        <f t="shared" si="196"/>
        <v>Within SLA</v>
      </c>
      <c r="U2069">
        <f t="shared" si="197"/>
        <v>0</v>
      </c>
    </row>
    <row r="2070" spans="1:21" x14ac:dyDescent="0.3">
      <c r="A2070" t="s">
        <v>4862</v>
      </c>
      <c r="B2070" t="s">
        <v>4863</v>
      </c>
      <c r="C2070" t="s">
        <v>4864</v>
      </c>
      <c r="D2070" t="s">
        <v>26</v>
      </c>
      <c r="E2070" t="s">
        <v>39</v>
      </c>
      <c r="F2070">
        <v>291840.77</v>
      </c>
      <c r="G2070" s="1">
        <v>45938</v>
      </c>
      <c r="H2070" s="1">
        <v>45949</v>
      </c>
      <c r="I2070" t="s">
        <v>19</v>
      </c>
      <c r="J2070">
        <v>11</v>
      </c>
      <c r="K2070">
        <v>20</v>
      </c>
      <c r="L2070" t="s">
        <v>427</v>
      </c>
      <c r="M2070" t="s">
        <v>29</v>
      </c>
      <c r="N2070" t="s">
        <v>30</v>
      </c>
      <c r="O2070">
        <f t="shared" si="192"/>
        <v>1</v>
      </c>
      <c r="P2070" t="str">
        <f t="shared" si="193"/>
        <v>Valid</v>
      </c>
      <c r="Q2070" t="str">
        <f>_xlfn.XLOOKUP(B2070,Customers!$A:$A,Customers!$C:$C,"Not Found")</f>
        <v>South</v>
      </c>
      <c r="R2070" t="str">
        <f t="shared" si="194"/>
        <v>North</v>
      </c>
      <c r="S2070" t="str">
        <f t="shared" si="195"/>
        <v>Disability</v>
      </c>
      <c r="T2070" t="str">
        <f t="shared" si="196"/>
        <v>Within SLA</v>
      </c>
      <c r="U2070">
        <f t="shared" si="197"/>
        <v>0</v>
      </c>
    </row>
    <row r="2071" spans="1:21" x14ac:dyDescent="0.3">
      <c r="A2071" t="s">
        <v>4865</v>
      </c>
      <c r="B2071" t="s">
        <v>4269</v>
      </c>
      <c r="C2071" t="s">
        <v>4270</v>
      </c>
      <c r="D2071" t="s">
        <v>59</v>
      </c>
      <c r="E2071" t="s">
        <v>39</v>
      </c>
      <c r="F2071">
        <v>189807.58</v>
      </c>
      <c r="G2071" s="1">
        <v>45917</v>
      </c>
      <c r="H2071" s="1">
        <v>45934</v>
      </c>
      <c r="I2071" t="s">
        <v>19</v>
      </c>
      <c r="J2071">
        <v>17</v>
      </c>
      <c r="K2071">
        <v>15</v>
      </c>
      <c r="L2071" t="s">
        <v>65</v>
      </c>
      <c r="M2071" t="s">
        <v>55</v>
      </c>
      <c r="N2071" t="s">
        <v>42</v>
      </c>
      <c r="O2071">
        <f t="shared" si="192"/>
        <v>1</v>
      </c>
      <c r="P2071" t="str">
        <f t="shared" si="193"/>
        <v>Valid</v>
      </c>
      <c r="Q2071" t="str">
        <f>_xlfn.XLOOKUP(B2071,Customers!$A:$A,Customers!$C:$C,"Not Found")</f>
        <v>North</v>
      </c>
      <c r="R2071" t="str">
        <f t="shared" si="194"/>
        <v>North</v>
      </c>
      <c r="S2071" t="str">
        <f t="shared" si="195"/>
        <v>Critical Illness</v>
      </c>
      <c r="T2071" t="str">
        <f t="shared" si="196"/>
        <v>SLA Breach</v>
      </c>
      <c r="U2071">
        <f t="shared" si="197"/>
        <v>2</v>
      </c>
    </row>
    <row r="2072" spans="1:21" x14ac:dyDescent="0.3">
      <c r="A2072" t="s">
        <v>4866</v>
      </c>
      <c r="B2072" t="s">
        <v>1984</v>
      </c>
      <c r="C2072" t="s">
        <v>1985</v>
      </c>
      <c r="D2072" t="s">
        <v>203</v>
      </c>
      <c r="E2072" t="s">
        <v>18</v>
      </c>
      <c r="F2072">
        <v>78537.8</v>
      </c>
      <c r="G2072" s="1">
        <v>45692</v>
      </c>
      <c r="H2072" s="1">
        <v>45705</v>
      </c>
      <c r="I2072" t="s">
        <v>47</v>
      </c>
      <c r="J2072">
        <v>13</v>
      </c>
      <c r="K2072">
        <v>15</v>
      </c>
      <c r="L2072" t="s">
        <v>331</v>
      </c>
      <c r="M2072" t="s">
        <v>55</v>
      </c>
      <c r="N2072" t="s">
        <v>30</v>
      </c>
      <c r="O2072">
        <f t="shared" si="192"/>
        <v>1</v>
      </c>
      <c r="P2072" t="str">
        <f t="shared" si="193"/>
        <v>Valid</v>
      </c>
      <c r="Q2072" t="str">
        <f>_xlfn.XLOOKUP(B2072,Customers!$A:$A,Customers!$C:$C,"Not Found")</f>
        <v>East</v>
      </c>
      <c r="R2072" t="str">
        <f t="shared" si="194"/>
        <v>South</v>
      </c>
      <c r="S2072" t="str">
        <f t="shared" si="195"/>
        <v>Hospitalization</v>
      </c>
      <c r="T2072" t="str">
        <f t="shared" si="196"/>
        <v>Within SLA</v>
      </c>
      <c r="U2072">
        <f t="shared" si="197"/>
        <v>0</v>
      </c>
    </row>
    <row r="2073" spans="1:21" x14ac:dyDescent="0.3">
      <c r="A2073" t="s">
        <v>4867</v>
      </c>
      <c r="B2073" t="s">
        <v>270</v>
      </c>
      <c r="C2073" t="s">
        <v>1110</v>
      </c>
      <c r="D2073" t="s">
        <v>216</v>
      </c>
      <c r="E2073" t="s">
        <v>39</v>
      </c>
      <c r="F2073">
        <v>324598.2</v>
      </c>
      <c r="G2073" s="1">
        <v>45923</v>
      </c>
      <c r="H2073" s="1">
        <v>45948</v>
      </c>
      <c r="I2073" t="s">
        <v>47</v>
      </c>
      <c r="J2073">
        <v>25</v>
      </c>
      <c r="K2073">
        <v>15</v>
      </c>
      <c r="L2073" t="s">
        <v>87</v>
      </c>
      <c r="M2073" t="s">
        <v>55</v>
      </c>
      <c r="N2073" t="s">
        <v>42</v>
      </c>
      <c r="O2073">
        <f t="shared" si="192"/>
        <v>1</v>
      </c>
      <c r="P2073" t="str">
        <f t="shared" si="193"/>
        <v>Valid</v>
      </c>
      <c r="Q2073" t="str">
        <f>_xlfn.XLOOKUP(B2073,Customers!$A:$A,Customers!$C:$C,"Not Found")</f>
        <v>South</v>
      </c>
      <c r="R2073" t="str">
        <f t="shared" si="194"/>
        <v>North</v>
      </c>
      <c r="S2073" t="str">
        <f t="shared" si="195"/>
        <v>Outpatient</v>
      </c>
      <c r="T2073" t="str">
        <f t="shared" si="196"/>
        <v>SLA Breach</v>
      </c>
      <c r="U2073">
        <f t="shared" si="197"/>
        <v>10</v>
      </c>
    </row>
    <row r="2074" spans="1:21" x14ac:dyDescent="0.3">
      <c r="A2074" t="s">
        <v>4868</v>
      </c>
      <c r="B2074" t="s">
        <v>4690</v>
      </c>
      <c r="C2074" t="s">
        <v>4691</v>
      </c>
      <c r="D2074" t="s">
        <v>116</v>
      </c>
      <c r="E2074" t="s">
        <v>39</v>
      </c>
      <c r="F2074">
        <v>105179.95</v>
      </c>
      <c r="G2074" s="1">
        <v>45893</v>
      </c>
      <c r="H2074" s="1">
        <v>45900</v>
      </c>
      <c r="I2074" t="s">
        <v>19</v>
      </c>
      <c r="J2074">
        <v>7</v>
      </c>
      <c r="K2074">
        <v>7</v>
      </c>
      <c r="L2074" t="s">
        <v>770</v>
      </c>
      <c r="M2074" t="s">
        <v>94</v>
      </c>
      <c r="N2074" t="s">
        <v>30</v>
      </c>
      <c r="O2074">
        <f t="shared" si="192"/>
        <v>1</v>
      </c>
      <c r="P2074" t="str">
        <f t="shared" si="193"/>
        <v>Valid</v>
      </c>
      <c r="Q2074" t="str">
        <f>_xlfn.XLOOKUP(B2074,Customers!$A:$A,Customers!$C:$C,"Not Found")</f>
        <v>Central</v>
      </c>
      <c r="R2074" t="str">
        <f t="shared" si="194"/>
        <v>North</v>
      </c>
      <c r="S2074" t="str">
        <f t="shared" si="195"/>
        <v>Medical Emergency</v>
      </c>
      <c r="T2074" t="str">
        <f t="shared" si="196"/>
        <v>Within SLA</v>
      </c>
      <c r="U2074">
        <f t="shared" si="197"/>
        <v>0</v>
      </c>
    </row>
    <row r="2075" spans="1:21" x14ac:dyDescent="0.3">
      <c r="A2075" t="s">
        <v>4869</v>
      </c>
      <c r="B2075" t="s">
        <v>1904</v>
      </c>
      <c r="C2075" t="s">
        <v>1905</v>
      </c>
      <c r="D2075" t="s">
        <v>216</v>
      </c>
      <c r="E2075" t="s">
        <v>39</v>
      </c>
      <c r="F2075">
        <v>88939.59</v>
      </c>
      <c r="G2075" s="1">
        <v>45712</v>
      </c>
      <c r="I2075" t="s">
        <v>64</v>
      </c>
      <c r="J2075">
        <v>23</v>
      </c>
      <c r="K2075">
        <v>15</v>
      </c>
      <c r="L2075" t="s">
        <v>541</v>
      </c>
      <c r="M2075" t="s">
        <v>55</v>
      </c>
      <c r="N2075" t="s">
        <v>88</v>
      </c>
      <c r="O2075">
        <f t="shared" si="192"/>
        <v>1</v>
      </c>
      <c r="P2075" t="str">
        <f t="shared" si="193"/>
        <v>Valid</v>
      </c>
      <c r="Q2075" t="str">
        <f>_xlfn.XLOOKUP(B2075,Customers!$A:$A,Customers!$C:$C,"Not Found")</f>
        <v>East</v>
      </c>
      <c r="R2075" t="str">
        <f t="shared" si="194"/>
        <v>North</v>
      </c>
      <c r="S2075" t="str">
        <f t="shared" si="195"/>
        <v>Outpatient</v>
      </c>
      <c r="T2075" t="str">
        <f t="shared" si="196"/>
        <v>SLA Breach</v>
      </c>
      <c r="U2075">
        <f t="shared" si="197"/>
        <v>8</v>
      </c>
    </row>
    <row r="2076" spans="1:21" x14ac:dyDescent="0.3">
      <c r="A2076" t="s">
        <v>4870</v>
      </c>
      <c r="B2076" t="s">
        <v>4871</v>
      </c>
      <c r="C2076" t="s">
        <v>4872</v>
      </c>
      <c r="D2076" t="s">
        <v>46</v>
      </c>
      <c r="E2076" t="s">
        <v>27</v>
      </c>
      <c r="F2076">
        <v>49671.99</v>
      </c>
      <c r="G2076" s="1">
        <v>45720</v>
      </c>
      <c r="H2076" s="1">
        <v>45729</v>
      </c>
      <c r="I2076" t="s">
        <v>19</v>
      </c>
      <c r="J2076">
        <v>9</v>
      </c>
      <c r="K2076">
        <v>10</v>
      </c>
      <c r="L2076" t="s">
        <v>300</v>
      </c>
      <c r="M2076" t="s">
        <v>21</v>
      </c>
      <c r="N2076" t="s">
        <v>22</v>
      </c>
      <c r="O2076">
        <f t="shared" si="192"/>
        <v>1</v>
      </c>
      <c r="P2076" t="str">
        <f t="shared" si="193"/>
        <v>Valid</v>
      </c>
      <c r="Q2076" t="str">
        <f>_xlfn.XLOOKUP(B2076,Customers!$A:$A,Customers!$C:$C,"Not Found")</f>
        <v>South</v>
      </c>
      <c r="R2076" t="str">
        <f t="shared" si="194"/>
        <v>West</v>
      </c>
      <c r="S2076" t="str">
        <f t="shared" si="195"/>
        <v>Theft</v>
      </c>
      <c r="T2076" t="str">
        <f t="shared" si="196"/>
        <v>Within SLA</v>
      </c>
      <c r="U2076">
        <f t="shared" si="197"/>
        <v>0</v>
      </c>
    </row>
    <row r="2077" spans="1:21" x14ac:dyDescent="0.3">
      <c r="A2077" t="s">
        <v>4873</v>
      </c>
      <c r="B2077" t="s">
        <v>3346</v>
      </c>
      <c r="C2077" t="s">
        <v>4874</v>
      </c>
      <c r="D2077" t="s">
        <v>26</v>
      </c>
      <c r="E2077" t="s">
        <v>39</v>
      </c>
      <c r="F2077">
        <v>1308582.92</v>
      </c>
      <c r="G2077" s="1">
        <v>45743</v>
      </c>
      <c r="H2077" s="1">
        <v>45759</v>
      </c>
      <c r="I2077" t="s">
        <v>19</v>
      </c>
      <c r="J2077">
        <v>16</v>
      </c>
      <c r="K2077">
        <v>20</v>
      </c>
      <c r="L2077" t="s">
        <v>208</v>
      </c>
      <c r="M2077" t="s">
        <v>29</v>
      </c>
      <c r="N2077" t="s">
        <v>30</v>
      </c>
      <c r="O2077">
        <f t="shared" si="192"/>
        <v>1</v>
      </c>
      <c r="P2077" t="str">
        <f t="shared" si="193"/>
        <v>Valid</v>
      </c>
      <c r="Q2077" t="str">
        <f>_xlfn.XLOOKUP(B2077,Customers!$A:$A,Customers!$C:$C,"Not Found")</f>
        <v>West</v>
      </c>
      <c r="R2077" t="str">
        <f t="shared" si="194"/>
        <v>North</v>
      </c>
      <c r="S2077" t="str">
        <f t="shared" si="195"/>
        <v>Disability</v>
      </c>
      <c r="T2077" t="str">
        <f t="shared" si="196"/>
        <v>Within SLA</v>
      </c>
      <c r="U2077">
        <f t="shared" si="197"/>
        <v>0</v>
      </c>
    </row>
    <row r="2078" spans="1:21" x14ac:dyDescent="0.3">
      <c r="A2078" t="s">
        <v>4875</v>
      </c>
      <c r="B2078" t="s">
        <v>4876</v>
      </c>
      <c r="C2078" t="s">
        <v>4877</v>
      </c>
      <c r="D2078" t="s">
        <v>17</v>
      </c>
      <c r="E2078" t="s">
        <v>27</v>
      </c>
      <c r="F2078">
        <v>105560.82</v>
      </c>
      <c r="G2078" s="1">
        <v>45853</v>
      </c>
      <c r="H2078" s="1">
        <v>45872</v>
      </c>
      <c r="I2078" t="s">
        <v>19</v>
      </c>
      <c r="J2078">
        <v>19</v>
      </c>
      <c r="K2078">
        <v>10</v>
      </c>
      <c r="L2078" t="s">
        <v>323</v>
      </c>
      <c r="M2078" t="s">
        <v>21</v>
      </c>
      <c r="N2078" t="s">
        <v>88</v>
      </c>
      <c r="O2078">
        <f t="shared" si="192"/>
        <v>1</v>
      </c>
      <c r="P2078" t="str">
        <f t="shared" si="193"/>
        <v>Valid</v>
      </c>
      <c r="Q2078" t="str">
        <f>_xlfn.XLOOKUP(B2078,Customers!$A:$A,Customers!$C:$C,"Not Found")</f>
        <v>West</v>
      </c>
      <c r="R2078" t="str">
        <f t="shared" si="194"/>
        <v>West</v>
      </c>
      <c r="S2078" t="str">
        <f t="shared" si="195"/>
        <v>Accident</v>
      </c>
      <c r="T2078" t="str">
        <f t="shared" si="196"/>
        <v>SLA Breach</v>
      </c>
      <c r="U2078">
        <f t="shared" si="197"/>
        <v>9</v>
      </c>
    </row>
    <row r="2079" spans="1:21" x14ac:dyDescent="0.3">
      <c r="A2079" t="s">
        <v>4878</v>
      </c>
      <c r="B2079" t="s">
        <v>2497</v>
      </c>
      <c r="C2079" t="s">
        <v>2498</v>
      </c>
      <c r="D2079" t="s">
        <v>182</v>
      </c>
      <c r="E2079" t="s">
        <v>39</v>
      </c>
      <c r="F2079">
        <v>39897.06</v>
      </c>
      <c r="G2079" s="1">
        <v>45919</v>
      </c>
      <c r="H2079" s="1">
        <v>45921</v>
      </c>
      <c r="I2079" t="s">
        <v>19</v>
      </c>
      <c r="J2079">
        <v>2</v>
      </c>
      <c r="K2079">
        <v>7</v>
      </c>
      <c r="L2079" t="s">
        <v>427</v>
      </c>
      <c r="M2079" t="s">
        <v>94</v>
      </c>
      <c r="N2079" t="s">
        <v>30</v>
      </c>
      <c r="O2079">
        <f t="shared" si="192"/>
        <v>1</v>
      </c>
      <c r="P2079" t="str">
        <f t="shared" si="193"/>
        <v>Valid</v>
      </c>
      <c r="Q2079" t="str">
        <f>_xlfn.XLOOKUP(B2079,Customers!$A:$A,Customers!$C:$C,"Not Found")</f>
        <v>West</v>
      </c>
      <c r="R2079" t="str">
        <f t="shared" si="194"/>
        <v>North</v>
      </c>
      <c r="S2079" t="str">
        <f t="shared" si="195"/>
        <v>Trip Cancellation</v>
      </c>
      <c r="T2079" t="str">
        <f t="shared" si="196"/>
        <v>Within SLA</v>
      </c>
      <c r="U2079">
        <f t="shared" si="197"/>
        <v>0</v>
      </c>
    </row>
    <row r="2080" spans="1:21" x14ac:dyDescent="0.3">
      <c r="A2080" t="s">
        <v>4879</v>
      </c>
      <c r="B2080" t="s">
        <v>1693</v>
      </c>
      <c r="C2080" t="s">
        <v>1694</v>
      </c>
      <c r="D2080" t="s">
        <v>53</v>
      </c>
      <c r="E2080" t="s">
        <v>39</v>
      </c>
      <c r="F2080">
        <v>53179.89</v>
      </c>
      <c r="G2080" s="1">
        <v>45952</v>
      </c>
      <c r="H2080" s="1">
        <v>45962</v>
      </c>
      <c r="I2080" t="s">
        <v>19</v>
      </c>
      <c r="J2080">
        <v>10</v>
      </c>
      <c r="K2080">
        <v>15</v>
      </c>
      <c r="L2080" t="s">
        <v>580</v>
      </c>
      <c r="M2080" t="s">
        <v>55</v>
      </c>
      <c r="N2080" t="s">
        <v>30</v>
      </c>
      <c r="O2080">
        <f t="shared" si="192"/>
        <v>1</v>
      </c>
      <c r="P2080" t="str">
        <f t="shared" si="193"/>
        <v>Valid</v>
      </c>
      <c r="Q2080" t="str">
        <f>_xlfn.XLOOKUP(B2080,Customers!$A:$A,Customers!$C:$C,"Not Found")</f>
        <v>South</v>
      </c>
      <c r="R2080" t="str">
        <f t="shared" si="194"/>
        <v>North</v>
      </c>
      <c r="S2080" t="str">
        <f t="shared" si="195"/>
        <v>Hospitalization</v>
      </c>
      <c r="T2080" t="str">
        <f t="shared" si="196"/>
        <v>Within SLA</v>
      </c>
      <c r="U2080">
        <f t="shared" si="197"/>
        <v>0</v>
      </c>
    </row>
    <row r="2081" spans="1:21" x14ac:dyDescent="0.3">
      <c r="A2081" t="s">
        <v>4880</v>
      </c>
      <c r="B2081" t="s">
        <v>358</v>
      </c>
      <c r="C2081" t="s">
        <v>359</v>
      </c>
      <c r="D2081" t="s">
        <v>154</v>
      </c>
      <c r="E2081" t="s">
        <v>74</v>
      </c>
      <c r="F2081">
        <v>49230.21</v>
      </c>
      <c r="G2081" s="1">
        <v>45707</v>
      </c>
      <c r="I2081" t="s">
        <v>40</v>
      </c>
      <c r="J2081">
        <v>11</v>
      </c>
      <c r="K2081">
        <v>10</v>
      </c>
      <c r="L2081" t="s">
        <v>244</v>
      </c>
      <c r="M2081" t="s">
        <v>21</v>
      </c>
      <c r="N2081" t="s">
        <v>30</v>
      </c>
      <c r="O2081">
        <f t="shared" si="192"/>
        <v>1</v>
      </c>
      <c r="P2081" t="str">
        <f t="shared" si="193"/>
        <v>Valid</v>
      </c>
      <c r="Q2081" t="str">
        <f>_xlfn.XLOOKUP(B2081,Customers!$A:$A,Customers!$C:$C,"Not Found")</f>
        <v>Central</v>
      </c>
      <c r="R2081" t="str">
        <f t="shared" si="194"/>
        <v>East</v>
      </c>
      <c r="S2081" t="str">
        <f t="shared" si="195"/>
        <v>Vehicle Damage</v>
      </c>
      <c r="T2081" t="str">
        <f t="shared" si="196"/>
        <v>SLA Breach</v>
      </c>
      <c r="U2081">
        <f t="shared" si="197"/>
        <v>1</v>
      </c>
    </row>
    <row r="2082" spans="1:21" x14ac:dyDescent="0.3">
      <c r="A2082" t="s">
        <v>4881</v>
      </c>
      <c r="B2082" t="s">
        <v>327</v>
      </c>
      <c r="C2082" t="s">
        <v>328</v>
      </c>
      <c r="D2082" t="s">
        <v>53</v>
      </c>
      <c r="E2082" t="s">
        <v>18</v>
      </c>
      <c r="F2082">
        <v>44359.76</v>
      </c>
      <c r="G2082" s="1">
        <v>45985</v>
      </c>
      <c r="H2082" s="1">
        <v>46002</v>
      </c>
      <c r="I2082" t="s">
        <v>19</v>
      </c>
      <c r="J2082">
        <v>17</v>
      </c>
      <c r="K2082">
        <v>15</v>
      </c>
      <c r="L2082" t="s">
        <v>83</v>
      </c>
      <c r="M2082" t="s">
        <v>55</v>
      </c>
      <c r="N2082" t="s">
        <v>30</v>
      </c>
      <c r="O2082">
        <f t="shared" si="192"/>
        <v>1</v>
      </c>
      <c r="P2082" t="str">
        <f t="shared" si="193"/>
        <v>Valid</v>
      </c>
      <c r="Q2082" t="str">
        <f>_xlfn.XLOOKUP(B2082,Customers!$A:$A,Customers!$C:$C,"Not Found")</f>
        <v>West</v>
      </c>
      <c r="R2082" t="str">
        <f t="shared" si="194"/>
        <v>South</v>
      </c>
      <c r="S2082" t="str">
        <f t="shared" si="195"/>
        <v>Hospitalization</v>
      </c>
      <c r="T2082" t="str">
        <f t="shared" si="196"/>
        <v>SLA Breach</v>
      </c>
      <c r="U2082">
        <f t="shared" si="197"/>
        <v>2</v>
      </c>
    </row>
    <row r="2083" spans="1:21" x14ac:dyDescent="0.3">
      <c r="A2083" t="s">
        <v>4882</v>
      </c>
      <c r="B2083" t="s">
        <v>4883</v>
      </c>
      <c r="C2083" t="s">
        <v>4884</v>
      </c>
      <c r="D2083" t="s">
        <v>17</v>
      </c>
      <c r="E2083" t="s">
        <v>74</v>
      </c>
      <c r="F2083">
        <v>170986.36</v>
      </c>
      <c r="G2083" s="1">
        <v>45699</v>
      </c>
      <c r="H2083" s="1">
        <v>45703</v>
      </c>
      <c r="I2083" t="s">
        <v>19</v>
      </c>
      <c r="J2083">
        <v>4</v>
      </c>
      <c r="K2083">
        <v>10</v>
      </c>
      <c r="L2083" t="s">
        <v>341</v>
      </c>
      <c r="M2083" t="s">
        <v>21</v>
      </c>
      <c r="N2083" t="s">
        <v>22</v>
      </c>
      <c r="O2083">
        <f t="shared" si="192"/>
        <v>1</v>
      </c>
      <c r="P2083" t="str">
        <f t="shared" si="193"/>
        <v>Valid</v>
      </c>
      <c r="Q2083" t="str">
        <f>_xlfn.XLOOKUP(B2083,Customers!$A:$A,Customers!$C:$C,"Not Found")</f>
        <v>East</v>
      </c>
      <c r="R2083" t="str">
        <f t="shared" si="194"/>
        <v>East</v>
      </c>
      <c r="S2083" t="str">
        <f t="shared" si="195"/>
        <v>Accident</v>
      </c>
      <c r="T2083" t="str">
        <f t="shared" si="196"/>
        <v>Within SLA</v>
      </c>
      <c r="U2083">
        <f t="shared" si="197"/>
        <v>0</v>
      </c>
    </row>
    <row r="2084" spans="1:21" x14ac:dyDescent="0.3">
      <c r="A2084" t="s">
        <v>4885</v>
      </c>
      <c r="B2084" t="s">
        <v>908</v>
      </c>
      <c r="C2084" t="s">
        <v>4886</v>
      </c>
      <c r="D2084" t="s">
        <v>111</v>
      </c>
      <c r="E2084" t="s">
        <v>27</v>
      </c>
      <c r="F2084">
        <v>152396.07</v>
      </c>
      <c r="G2084" s="1">
        <v>45854</v>
      </c>
      <c r="H2084" s="1">
        <v>45875</v>
      </c>
      <c r="I2084" t="s">
        <v>47</v>
      </c>
      <c r="J2084">
        <v>21</v>
      </c>
      <c r="K2084">
        <v>12</v>
      </c>
      <c r="L2084" t="s">
        <v>561</v>
      </c>
      <c r="M2084" t="s">
        <v>49</v>
      </c>
      <c r="N2084" t="s">
        <v>88</v>
      </c>
      <c r="O2084">
        <f t="shared" si="192"/>
        <v>1</v>
      </c>
      <c r="P2084" t="str">
        <f t="shared" si="193"/>
        <v>Valid</v>
      </c>
      <c r="Q2084" t="str">
        <f>_xlfn.XLOOKUP(B2084,Customers!$A:$A,Customers!$C:$C,"Not Found")</f>
        <v>Central</v>
      </c>
      <c r="R2084" t="str">
        <f t="shared" si="194"/>
        <v>West</v>
      </c>
      <c r="S2084" t="str">
        <f t="shared" si="195"/>
        <v>Fire</v>
      </c>
      <c r="T2084" t="str">
        <f t="shared" si="196"/>
        <v>SLA Breach</v>
      </c>
      <c r="U2084">
        <f t="shared" si="197"/>
        <v>9</v>
      </c>
    </row>
    <row r="2085" spans="1:21" x14ac:dyDescent="0.3">
      <c r="A2085" t="s">
        <v>4887</v>
      </c>
      <c r="B2085" t="s">
        <v>2909</v>
      </c>
      <c r="C2085" t="s">
        <v>4888</v>
      </c>
      <c r="D2085" t="s">
        <v>59</v>
      </c>
      <c r="E2085" t="s">
        <v>18</v>
      </c>
      <c r="F2085">
        <v>69474.47</v>
      </c>
      <c r="G2085" s="1">
        <v>45984</v>
      </c>
      <c r="H2085" s="1">
        <v>45989</v>
      </c>
      <c r="I2085" t="s">
        <v>19</v>
      </c>
      <c r="J2085">
        <v>5</v>
      </c>
      <c r="K2085">
        <v>15</v>
      </c>
      <c r="L2085" t="s">
        <v>373</v>
      </c>
      <c r="M2085" t="s">
        <v>55</v>
      </c>
      <c r="N2085" t="s">
        <v>22</v>
      </c>
      <c r="O2085">
        <f t="shared" si="192"/>
        <v>1</v>
      </c>
      <c r="P2085" t="str">
        <f t="shared" si="193"/>
        <v>Valid</v>
      </c>
      <c r="Q2085" t="str">
        <f>_xlfn.XLOOKUP(B2085,Customers!$A:$A,Customers!$C:$C,"Not Found")</f>
        <v>West</v>
      </c>
      <c r="R2085" t="str">
        <f t="shared" si="194"/>
        <v>South</v>
      </c>
      <c r="S2085" t="str">
        <f t="shared" si="195"/>
        <v>Critical Illness</v>
      </c>
      <c r="T2085" t="str">
        <f t="shared" si="196"/>
        <v>Within SLA</v>
      </c>
      <c r="U2085">
        <f t="shared" si="197"/>
        <v>0</v>
      </c>
    </row>
    <row r="2086" spans="1:21" x14ac:dyDescent="0.3">
      <c r="A2086" t="s">
        <v>4889</v>
      </c>
      <c r="B2086" t="s">
        <v>676</v>
      </c>
      <c r="C2086" t="s">
        <v>677</v>
      </c>
      <c r="D2086" t="s">
        <v>92</v>
      </c>
      <c r="E2086" t="s">
        <v>39</v>
      </c>
      <c r="F2086">
        <v>22069.94</v>
      </c>
      <c r="G2086" s="1">
        <v>45796</v>
      </c>
      <c r="H2086" s="1">
        <v>45804</v>
      </c>
      <c r="I2086" t="s">
        <v>19</v>
      </c>
      <c r="J2086">
        <v>8</v>
      </c>
      <c r="K2086">
        <v>7</v>
      </c>
      <c r="L2086" t="s">
        <v>325</v>
      </c>
      <c r="M2086" t="s">
        <v>94</v>
      </c>
      <c r="N2086" t="s">
        <v>30</v>
      </c>
      <c r="O2086">
        <f t="shared" si="192"/>
        <v>1</v>
      </c>
      <c r="P2086" t="str">
        <f t="shared" si="193"/>
        <v>Valid</v>
      </c>
      <c r="Q2086" t="str">
        <f>_xlfn.XLOOKUP(B2086,Customers!$A:$A,Customers!$C:$C,"Not Found")</f>
        <v>West</v>
      </c>
      <c r="R2086" t="str">
        <f t="shared" si="194"/>
        <v>North</v>
      </c>
      <c r="S2086" t="str">
        <f t="shared" si="195"/>
        <v>Baggage Loss</v>
      </c>
      <c r="T2086" t="str">
        <f t="shared" si="196"/>
        <v>SLA Breach</v>
      </c>
      <c r="U2086">
        <f t="shared" si="197"/>
        <v>1</v>
      </c>
    </row>
    <row r="2087" spans="1:21" x14ac:dyDescent="0.3">
      <c r="A2087" t="s">
        <v>4890</v>
      </c>
      <c r="B2087" t="s">
        <v>3948</v>
      </c>
      <c r="C2087" t="s">
        <v>4891</v>
      </c>
      <c r="D2087" t="s">
        <v>59</v>
      </c>
      <c r="E2087" t="s">
        <v>27</v>
      </c>
      <c r="F2087">
        <v>44626.04</v>
      </c>
      <c r="G2087" s="1">
        <v>45981</v>
      </c>
      <c r="H2087" s="1">
        <v>46000</v>
      </c>
      <c r="I2087" t="s">
        <v>19</v>
      </c>
      <c r="J2087">
        <v>19</v>
      </c>
      <c r="K2087">
        <v>15</v>
      </c>
      <c r="L2087" t="s">
        <v>75</v>
      </c>
      <c r="M2087" t="s">
        <v>55</v>
      </c>
      <c r="N2087" t="s">
        <v>42</v>
      </c>
      <c r="O2087">
        <f t="shared" si="192"/>
        <v>1</v>
      </c>
      <c r="P2087" t="str">
        <f t="shared" si="193"/>
        <v>Valid</v>
      </c>
      <c r="Q2087" t="str">
        <f>_xlfn.XLOOKUP(B2087,Customers!$A:$A,Customers!$C:$C,"Not Found")</f>
        <v>West</v>
      </c>
      <c r="R2087" t="str">
        <f t="shared" si="194"/>
        <v>West</v>
      </c>
      <c r="S2087" t="str">
        <f t="shared" si="195"/>
        <v>Critical Illness</v>
      </c>
      <c r="T2087" t="str">
        <f t="shared" si="196"/>
        <v>SLA Breach</v>
      </c>
      <c r="U2087">
        <f t="shared" si="197"/>
        <v>4</v>
      </c>
    </row>
    <row r="2088" spans="1:21" x14ac:dyDescent="0.3">
      <c r="A2088" t="s">
        <v>4892</v>
      </c>
      <c r="B2088" t="s">
        <v>4893</v>
      </c>
      <c r="C2088" t="s">
        <v>4894</v>
      </c>
      <c r="D2088" t="s">
        <v>154</v>
      </c>
      <c r="E2088" t="s">
        <v>39</v>
      </c>
      <c r="F2088">
        <v>62115.38</v>
      </c>
      <c r="G2088" s="1">
        <v>45869</v>
      </c>
      <c r="H2088" s="1">
        <v>45881</v>
      </c>
      <c r="I2088" t="s">
        <v>19</v>
      </c>
      <c r="J2088">
        <v>12</v>
      </c>
      <c r="K2088">
        <v>10</v>
      </c>
      <c r="L2088" t="s">
        <v>70</v>
      </c>
      <c r="M2088" t="s">
        <v>21</v>
      </c>
      <c r="N2088" t="s">
        <v>42</v>
      </c>
      <c r="O2088">
        <f t="shared" si="192"/>
        <v>1</v>
      </c>
      <c r="P2088" t="str">
        <f t="shared" si="193"/>
        <v>Valid</v>
      </c>
      <c r="Q2088" t="str">
        <f>_xlfn.XLOOKUP(B2088,Customers!$A:$A,Customers!$C:$C,"Not Found")</f>
        <v>East</v>
      </c>
      <c r="R2088" t="str">
        <f t="shared" si="194"/>
        <v>North</v>
      </c>
      <c r="S2088" t="str">
        <f t="shared" si="195"/>
        <v>Vehicle Damage</v>
      </c>
      <c r="T2088" t="str">
        <f t="shared" si="196"/>
        <v>SLA Breach</v>
      </c>
      <c r="U2088">
        <f t="shared" si="197"/>
        <v>2</v>
      </c>
    </row>
    <row r="2089" spans="1:21" x14ac:dyDescent="0.3">
      <c r="A2089" t="s">
        <v>4895</v>
      </c>
      <c r="B2089" t="s">
        <v>2351</v>
      </c>
      <c r="C2089" t="s">
        <v>2352</v>
      </c>
      <c r="D2089" t="s">
        <v>59</v>
      </c>
      <c r="E2089" t="s">
        <v>27</v>
      </c>
      <c r="F2089">
        <v>94974.62</v>
      </c>
      <c r="G2089" s="1">
        <v>45770</v>
      </c>
      <c r="H2089" s="1">
        <v>45783</v>
      </c>
      <c r="I2089" t="s">
        <v>19</v>
      </c>
      <c r="J2089">
        <v>13</v>
      </c>
      <c r="K2089">
        <v>15</v>
      </c>
      <c r="L2089" t="s">
        <v>548</v>
      </c>
      <c r="M2089" t="s">
        <v>55</v>
      </c>
      <c r="N2089" t="s">
        <v>30</v>
      </c>
      <c r="O2089">
        <f t="shared" si="192"/>
        <v>1</v>
      </c>
      <c r="P2089" t="str">
        <f t="shared" si="193"/>
        <v>Valid</v>
      </c>
      <c r="Q2089" t="str">
        <f>_xlfn.XLOOKUP(B2089,Customers!$A:$A,Customers!$C:$C,"Not Found")</f>
        <v>East</v>
      </c>
      <c r="R2089" t="str">
        <f t="shared" si="194"/>
        <v>West</v>
      </c>
      <c r="S2089" t="str">
        <f t="shared" si="195"/>
        <v>Critical Illness</v>
      </c>
      <c r="T2089" t="str">
        <f t="shared" si="196"/>
        <v>Within SLA</v>
      </c>
      <c r="U2089">
        <f t="shared" si="197"/>
        <v>0</v>
      </c>
    </row>
    <row r="2090" spans="1:21" x14ac:dyDescent="0.3">
      <c r="A2090" t="s">
        <v>4896</v>
      </c>
      <c r="B2090" t="s">
        <v>4897</v>
      </c>
      <c r="C2090" t="s">
        <v>4898</v>
      </c>
      <c r="D2090" t="s">
        <v>46</v>
      </c>
      <c r="E2090" t="s">
        <v>74</v>
      </c>
      <c r="F2090">
        <v>25063.27</v>
      </c>
      <c r="G2090" s="1">
        <v>45950</v>
      </c>
      <c r="H2090" s="1">
        <v>45977</v>
      </c>
      <c r="I2090" t="s">
        <v>19</v>
      </c>
      <c r="J2090">
        <v>27</v>
      </c>
      <c r="K2090">
        <v>12</v>
      </c>
      <c r="L2090" t="s">
        <v>212</v>
      </c>
      <c r="M2090" t="s">
        <v>49</v>
      </c>
      <c r="N2090" t="s">
        <v>88</v>
      </c>
      <c r="O2090">
        <f t="shared" si="192"/>
        <v>1</v>
      </c>
      <c r="P2090" t="str">
        <f t="shared" si="193"/>
        <v>Valid</v>
      </c>
      <c r="Q2090" t="str">
        <f>_xlfn.XLOOKUP(B2090,Customers!$A:$A,Customers!$C:$C,"Not Found")</f>
        <v>East</v>
      </c>
      <c r="R2090" t="str">
        <f t="shared" si="194"/>
        <v>East</v>
      </c>
      <c r="S2090" t="str">
        <f t="shared" si="195"/>
        <v>Theft</v>
      </c>
      <c r="T2090" t="str">
        <f t="shared" si="196"/>
        <v>SLA Breach</v>
      </c>
      <c r="U2090">
        <f t="shared" si="197"/>
        <v>15</v>
      </c>
    </row>
    <row r="2091" spans="1:21" x14ac:dyDescent="0.3">
      <c r="A2091" t="s">
        <v>4899</v>
      </c>
      <c r="B2091" t="s">
        <v>969</v>
      </c>
      <c r="C2091" t="s">
        <v>4900</v>
      </c>
      <c r="D2091" t="s">
        <v>34</v>
      </c>
      <c r="E2091" t="s">
        <v>18</v>
      </c>
      <c r="F2091">
        <v>160301.66</v>
      </c>
      <c r="G2091" s="1">
        <v>45660</v>
      </c>
      <c r="H2091" s="1">
        <v>45675</v>
      </c>
      <c r="I2091" t="s">
        <v>19</v>
      </c>
      <c r="J2091">
        <v>15</v>
      </c>
      <c r="K2091">
        <v>20</v>
      </c>
      <c r="L2091" t="s">
        <v>60</v>
      </c>
      <c r="M2091" t="s">
        <v>29</v>
      </c>
      <c r="N2091" t="s">
        <v>22</v>
      </c>
      <c r="O2091">
        <f t="shared" si="192"/>
        <v>1</v>
      </c>
      <c r="P2091" t="str">
        <f t="shared" si="193"/>
        <v>Valid</v>
      </c>
      <c r="Q2091" t="str">
        <f>_xlfn.XLOOKUP(B2091,Customers!$A:$A,Customers!$C:$C,"Not Found")</f>
        <v>West</v>
      </c>
      <c r="R2091" t="str">
        <f t="shared" si="194"/>
        <v>South</v>
      </c>
      <c r="S2091" t="str">
        <f t="shared" si="195"/>
        <v>Death Benefit</v>
      </c>
      <c r="T2091" t="str">
        <f t="shared" si="196"/>
        <v>Within SLA</v>
      </c>
      <c r="U2091">
        <f t="shared" si="197"/>
        <v>0</v>
      </c>
    </row>
    <row r="2092" spans="1:21" x14ac:dyDescent="0.3">
      <c r="A2092" t="s">
        <v>4901</v>
      </c>
      <c r="B2092" t="s">
        <v>1067</v>
      </c>
      <c r="C2092" t="s">
        <v>1068</v>
      </c>
      <c r="D2092" t="s">
        <v>46</v>
      </c>
      <c r="E2092" t="s">
        <v>18</v>
      </c>
      <c r="F2092">
        <v>41872.199999999997</v>
      </c>
      <c r="G2092" s="1">
        <v>45913</v>
      </c>
      <c r="I2092" t="s">
        <v>40</v>
      </c>
      <c r="J2092">
        <v>2</v>
      </c>
      <c r="K2092">
        <v>10</v>
      </c>
      <c r="L2092" t="s">
        <v>268</v>
      </c>
      <c r="M2092" t="s">
        <v>21</v>
      </c>
      <c r="N2092" t="s">
        <v>22</v>
      </c>
      <c r="O2092">
        <f t="shared" si="192"/>
        <v>1</v>
      </c>
      <c r="P2092" t="str">
        <f t="shared" si="193"/>
        <v>Valid</v>
      </c>
      <c r="Q2092" t="str">
        <f>_xlfn.XLOOKUP(B2092,Customers!$A:$A,Customers!$C:$C,"Not Found")</f>
        <v>East</v>
      </c>
      <c r="R2092" t="str">
        <f t="shared" si="194"/>
        <v>South</v>
      </c>
      <c r="S2092" t="str">
        <f t="shared" si="195"/>
        <v>Theft</v>
      </c>
      <c r="T2092" t="str">
        <f t="shared" si="196"/>
        <v>Within SLA</v>
      </c>
      <c r="U2092">
        <f t="shared" si="197"/>
        <v>0</v>
      </c>
    </row>
    <row r="2093" spans="1:21" x14ac:dyDescent="0.3">
      <c r="A2093" t="s">
        <v>4902</v>
      </c>
      <c r="B2093" t="s">
        <v>4903</v>
      </c>
      <c r="C2093" t="s">
        <v>4904</v>
      </c>
      <c r="D2093" t="s">
        <v>4731</v>
      </c>
      <c r="E2093" t="s">
        <v>18</v>
      </c>
      <c r="F2093">
        <v>60749.67</v>
      </c>
      <c r="G2093" s="1">
        <v>45791</v>
      </c>
      <c r="H2093" s="1">
        <v>45795</v>
      </c>
      <c r="I2093" t="s">
        <v>19</v>
      </c>
      <c r="J2093">
        <v>4</v>
      </c>
      <c r="K2093">
        <v>7</v>
      </c>
      <c r="L2093" t="s">
        <v>491</v>
      </c>
      <c r="M2093" t="s">
        <v>94</v>
      </c>
      <c r="N2093" t="s">
        <v>22</v>
      </c>
      <c r="O2093">
        <f t="shared" si="192"/>
        <v>1</v>
      </c>
      <c r="P2093" t="str">
        <f t="shared" si="193"/>
        <v>Valid</v>
      </c>
      <c r="Q2093" t="str">
        <f>_xlfn.XLOOKUP(B2093,Customers!$A:$A,Customers!$C:$C,"Not Found")</f>
        <v>East</v>
      </c>
      <c r="R2093" t="str">
        <f t="shared" si="194"/>
        <v>South</v>
      </c>
      <c r="S2093" t="str">
        <f t="shared" si="195"/>
        <v>medical emergency</v>
      </c>
      <c r="T2093" t="str">
        <f t="shared" si="196"/>
        <v>Within SLA</v>
      </c>
      <c r="U2093">
        <f t="shared" si="197"/>
        <v>0</v>
      </c>
    </row>
    <row r="2094" spans="1:21" x14ac:dyDescent="0.3">
      <c r="A2094" t="s">
        <v>4905</v>
      </c>
      <c r="B2094" t="s">
        <v>4906</v>
      </c>
      <c r="C2094" t="s">
        <v>4907</v>
      </c>
      <c r="D2094" t="s">
        <v>46</v>
      </c>
      <c r="E2094" t="s">
        <v>74</v>
      </c>
      <c r="F2094">
        <v>45351.03</v>
      </c>
      <c r="G2094" s="1">
        <v>45896</v>
      </c>
      <c r="H2094" s="1">
        <v>45911</v>
      </c>
      <c r="I2094" t="s">
        <v>19</v>
      </c>
      <c r="J2094">
        <v>15</v>
      </c>
      <c r="K2094">
        <v>10</v>
      </c>
      <c r="L2094" t="s">
        <v>353</v>
      </c>
      <c r="M2094" t="s">
        <v>21</v>
      </c>
      <c r="N2094" t="s">
        <v>30</v>
      </c>
      <c r="O2094">
        <f t="shared" si="192"/>
        <v>1</v>
      </c>
      <c r="P2094" t="str">
        <f t="shared" si="193"/>
        <v>Valid</v>
      </c>
      <c r="Q2094" t="str">
        <f>_xlfn.XLOOKUP(B2094,Customers!$A:$A,Customers!$C:$C,"Not Found")</f>
        <v>Central</v>
      </c>
      <c r="R2094" t="str">
        <f t="shared" si="194"/>
        <v>East</v>
      </c>
      <c r="S2094" t="str">
        <f t="shared" si="195"/>
        <v>Theft</v>
      </c>
      <c r="T2094" t="str">
        <f t="shared" si="196"/>
        <v>SLA Breach</v>
      </c>
      <c r="U2094">
        <f t="shared" si="197"/>
        <v>5</v>
      </c>
    </row>
    <row r="2095" spans="1:21" x14ac:dyDescent="0.3">
      <c r="A2095" t="s">
        <v>4908</v>
      </c>
      <c r="B2095" t="s">
        <v>4909</v>
      </c>
      <c r="C2095" t="s">
        <v>4910</v>
      </c>
      <c r="D2095" t="s">
        <v>92</v>
      </c>
      <c r="E2095" t="s">
        <v>173</v>
      </c>
      <c r="F2095">
        <v>9345.18</v>
      </c>
      <c r="G2095" s="1">
        <v>45666</v>
      </c>
      <c r="H2095" s="1">
        <v>45671</v>
      </c>
      <c r="I2095" t="s">
        <v>19</v>
      </c>
      <c r="J2095">
        <v>5</v>
      </c>
      <c r="K2095">
        <v>7</v>
      </c>
      <c r="L2095" t="s">
        <v>117</v>
      </c>
      <c r="M2095" t="s">
        <v>94</v>
      </c>
      <c r="N2095" t="s">
        <v>22</v>
      </c>
      <c r="O2095">
        <f t="shared" si="192"/>
        <v>1</v>
      </c>
      <c r="P2095" t="str">
        <f t="shared" si="193"/>
        <v>Valid</v>
      </c>
      <c r="Q2095" t="str">
        <f>_xlfn.XLOOKUP(B2095,Customers!$A:$A,Customers!$C:$C,"Not Found")</f>
        <v>West</v>
      </c>
      <c r="R2095" t="str">
        <f t="shared" si="194"/>
        <v>Central</v>
      </c>
      <c r="S2095" t="str">
        <f t="shared" si="195"/>
        <v>Baggage Loss</v>
      </c>
      <c r="T2095" t="str">
        <f t="shared" si="196"/>
        <v>Within SLA</v>
      </c>
      <c r="U2095">
        <f t="shared" si="197"/>
        <v>0</v>
      </c>
    </row>
    <row r="2096" spans="1:21" x14ac:dyDescent="0.3">
      <c r="A2096" t="s">
        <v>4911</v>
      </c>
      <c r="B2096" t="s">
        <v>3285</v>
      </c>
      <c r="C2096" t="s">
        <v>4912</v>
      </c>
      <c r="D2096" t="s">
        <v>59</v>
      </c>
      <c r="E2096" t="s">
        <v>18</v>
      </c>
      <c r="F2096">
        <v>41555.67</v>
      </c>
      <c r="G2096" s="1">
        <v>45960</v>
      </c>
      <c r="H2096" s="1">
        <v>45976</v>
      </c>
      <c r="I2096" t="s">
        <v>19</v>
      </c>
      <c r="J2096">
        <v>16</v>
      </c>
      <c r="K2096">
        <v>15</v>
      </c>
      <c r="L2096" t="s">
        <v>501</v>
      </c>
      <c r="M2096" t="s">
        <v>55</v>
      </c>
      <c r="N2096" t="s">
        <v>22</v>
      </c>
      <c r="O2096">
        <f t="shared" si="192"/>
        <v>1</v>
      </c>
      <c r="P2096" t="str">
        <f t="shared" si="193"/>
        <v>Valid</v>
      </c>
      <c r="Q2096" t="str">
        <f>_xlfn.XLOOKUP(B2096,Customers!$A:$A,Customers!$C:$C,"Not Found")</f>
        <v>West</v>
      </c>
      <c r="R2096" t="str">
        <f t="shared" si="194"/>
        <v>South</v>
      </c>
      <c r="S2096" t="str">
        <f t="shared" si="195"/>
        <v>Critical Illness</v>
      </c>
      <c r="T2096" t="str">
        <f t="shared" si="196"/>
        <v>SLA Breach</v>
      </c>
      <c r="U2096">
        <f t="shared" si="197"/>
        <v>1</v>
      </c>
    </row>
    <row r="2097" spans="1:21" x14ac:dyDescent="0.3">
      <c r="A2097" t="s">
        <v>4913</v>
      </c>
      <c r="B2097" t="s">
        <v>4914</v>
      </c>
      <c r="C2097" t="s">
        <v>4915</v>
      </c>
      <c r="D2097" t="s">
        <v>111</v>
      </c>
      <c r="E2097" t="s">
        <v>173</v>
      </c>
      <c r="F2097">
        <v>337434.18</v>
      </c>
      <c r="G2097" s="1">
        <v>45705</v>
      </c>
      <c r="H2097" s="1">
        <v>45729</v>
      </c>
      <c r="I2097" t="s">
        <v>19</v>
      </c>
      <c r="J2097">
        <v>24</v>
      </c>
      <c r="K2097">
        <v>12</v>
      </c>
      <c r="L2097" t="s">
        <v>54</v>
      </c>
      <c r="M2097" t="s">
        <v>49</v>
      </c>
      <c r="N2097" t="s">
        <v>42</v>
      </c>
      <c r="O2097">
        <f t="shared" si="192"/>
        <v>1</v>
      </c>
      <c r="P2097" t="str">
        <f t="shared" si="193"/>
        <v>Valid</v>
      </c>
      <c r="Q2097" t="str">
        <f>_xlfn.XLOOKUP(B2097,Customers!$A:$A,Customers!$C:$C,"Not Found")</f>
        <v>South</v>
      </c>
      <c r="R2097" t="str">
        <f t="shared" si="194"/>
        <v>Central</v>
      </c>
      <c r="S2097" t="str">
        <f t="shared" si="195"/>
        <v>Fire</v>
      </c>
      <c r="T2097" t="str">
        <f t="shared" si="196"/>
        <v>SLA Breach</v>
      </c>
      <c r="U2097">
        <f t="shared" si="197"/>
        <v>12</v>
      </c>
    </row>
    <row r="2098" spans="1:21" x14ac:dyDescent="0.3">
      <c r="A2098" t="s">
        <v>4916</v>
      </c>
      <c r="B2098" t="s">
        <v>844</v>
      </c>
      <c r="C2098" t="s">
        <v>4917</v>
      </c>
      <c r="D2098" t="s">
        <v>17</v>
      </c>
      <c r="E2098" t="s">
        <v>39</v>
      </c>
      <c r="F2098">
        <v>51013.07</v>
      </c>
      <c r="G2098" s="1">
        <v>45860</v>
      </c>
      <c r="H2098" s="1">
        <v>45876</v>
      </c>
      <c r="I2098" t="s">
        <v>19</v>
      </c>
      <c r="J2098">
        <v>16</v>
      </c>
      <c r="K2098">
        <v>10</v>
      </c>
      <c r="L2098" t="s">
        <v>112</v>
      </c>
      <c r="M2098" t="s">
        <v>21</v>
      </c>
      <c r="N2098" t="s">
        <v>30</v>
      </c>
      <c r="O2098">
        <f t="shared" si="192"/>
        <v>1</v>
      </c>
      <c r="P2098" t="str">
        <f t="shared" si="193"/>
        <v>Valid</v>
      </c>
      <c r="Q2098" t="str">
        <f>_xlfn.XLOOKUP(B2098,Customers!$A:$A,Customers!$C:$C,"Not Found")</f>
        <v>South</v>
      </c>
      <c r="R2098" t="str">
        <f t="shared" si="194"/>
        <v>North</v>
      </c>
      <c r="S2098" t="str">
        <f t="shared" si="195"/>
        <v>Accident</v>
      </c>
      <c r="T2098" t="str">
        <f t="shared" si="196"/>
        <v>SLA Breach</v>
      </c>
      <c r="U2098">
        <f t="shared" si="197"/>
        <v>6</v>
      </c>
    </row>
    <row r="2099" spans="1:21" x14ac:dyDescent="0.3">
      <c r="A2099" t="s">
        <v>4918</v>
      </c>
      <c r="B2099" t="s">
        <v>270</v>
      </c>
      <c r="C2099" t="s">
        <v>4919</v>
      </c>
      <c r="D2099" t="s">
        <v>216</v>
      </c>
      <c r="E2099" t="s">
        <v>39</v>
      </c>
      <c r="F2099">
        <v>43278.28</v>
      </c>
      <c r="G2099" s="1">
        <v>45732</v>
      </c>
      <c r="I2099" t="s">
        <v>40</v>
      </c>
      <c r="J2099">
        <v>22</v>
      </c>
      <c r="K2099">
        <v>15</v>
      </c>
      <c r="L2099" t="s">
        <v>159</v>
      </c>
      <c r="M2099" t="s">
        <v>55</v>
      </c>
      <c r="N2099" t="s">
        <v>30</v>
      </c>
      <c r="O2099">
        <f t="shared" si="192"/>
        <v>1</v>
      </c>
      <c r="P2099" t="str">
        <f t="shared" si="193"/>
        <v>Valid</v>
      </c>
      <c r="Q2099" t="str">
        <f>_xlfn.XLOOKUP(B2099,Customers!$A:$A,Customers!$C:$C,"Not Found")</f>
        <v>South</v>
      </c>
      <c r="R2099" t="str">
        <f t="shared" si="194"/>
        <v>North</v>
      </c>
      <c r="S2099" t="str">
        <f t="shared" si="195"/>
        <v>Outpatient</v>
      </c>
      <c r="T2099" t="str">
        <f t="shared" si="196"/>
        <v>SLA Breach</v>
      </c>
      <c r="U2099">
        <f t="shared" si="197"/>
        <v>7</v>
      </c>
    </row>
    <row r="2100" spans="1:21" x14ac:dyDescent="0.3">
      <c r="A2100" t="s">
        <v>4920</v>
      </c>
      <c r="B2100" t="s">
        <v>4921</v>
      </c>
      <c r="C2100" t="s">
        <v>4922</v>
      </c>
      <c r="D2100" t="s">
        <v>53</v>
      </c>
      <c r="E2100" t="s">
        <v>74</v>
      </c>
      <c r="F2100">
        <v>28640.61</v>
      </c>
      <c r="G2100" s="1">
        <v>45966</v>
      </c>
      <c r="H2100" s="1">
        <v>45974</v>
      </c>
      <c r="I2100" t="s">
        <v>19</v>
      </c>
      <c r="J2100">
        <v>8</v>
      </c>
      <c r="K2100">
        <v>15</v>
      </c>
      <c r="L2100" t="s">
        <v>28</v>
      </c>
      <c r="M2100" t="s">
        <v>55</v>
      </c>
      <c r="N2100" t="s">
        <v>30</v>
      </c>
      <c r="O2100">
        <f t="shared" si="192"/>
        <v>1</v>
      </c>
      <c r="P2100" t="str">
        <f t="shared" si="193"/>
        <v>Valid</v>
      </c>
      <c r="Q2100" t="str">
        <f>_xlfn.XLOOKUP(B2100,Customers!$A:$A,Customers!$C:$C,"Not Found")</f>
        <v>East</v>
      </c>
      <c r="R2100" t="str">
        <f t="shared" si="194"/>
        <v>East</v>
      </c>
      <c r="S2100" t="str">
        <f t="shared" si="195"/>
        <v>Hospitalization</v>
      </c>
      <c r="T2100" t="str">
        <f t="shared" si="196"/>
        <v>Within SLA</v>
      </c>
      <c r="U2100">
        <f t="shared" si="197"/>
        <v>0</v>
      </c>
    </row>
    <row r="2101" spans="1:21" x14ac:dyDescent="0.3">
      <c r="A2101" t="s">
        <v>4923</v>
      </c>
      <c r="B2101" t="s">
        <v>2381</v>
      </c>
      <c r="C2101" t="s">
        <v>4924</v>
      </c>
      <c r="D2101" t="s">
        <v>216</v>
      </c>
      <c r="E2101" t="s">
        <v>173</v>
      </c>
      <c r="F2101">
        <v>86359.26</v>
      </c>
      <c r="G2101" s="1">
        <v>45938</v>
      </c>
      <c r="H2101" s="1">
        <v>45957</v>
      </c>
      <c r="I2101" t="s">
        <v>19</v>
      </c>
      <c r="J2101">
        <v>19</v>
      </c>
      <c r="K2101">
        <v>15</v>
      </c>
      <c r="L2101" t="s">
        <v>212</v>
      </c>
      <c r="M2101" t="s">
        <v>55</v>
      </c>
      <c r="N2101" t="s">
        <v>30</v>
      </c>
      <c r="O2101">
        <f t="shared" si="192"/>
        <v>1</v>
      </c>
      <c r="P2101" t="str">
        <f t="shared" si="193"/>
        <v>Valid</v>
      </c>
      <c r="Q2101" t="str">
        <f>_xlfn.XLOOKUP(B2101,Customers!$A:$A,Customers!$C:$C,"Not Found")</f>
        <v>West</v>
      </c>
      <c r="R2101" t="str">
        <f t="shared" si="194"/>
        <v>Central</v>
      </c>
      <c r="S2101" t="str">
        <f t="shared" si="195"/>
        <v>Outpatient</v>
      </c>
      <c r="T2101" t="str">
        <f t="shared" si="196"/>
        <v>SLA Breach</v>
      </c>
      <c r="U2101">
        <f t="shared" si="197"/>
        <v>4</v>
      </c>
    </row>
    <row r="2102" spans="1:21" x14ac:dyDescent="0.3">
      <c r="A2102" t="s">
        <v>4925</v>
      </c>
      <c r="B2102" t="s">
        <v>24</v>
      </c>
      <c r="C2102" t="s">
        <v>2922</v>
      </c>
      <c r="D2102" t="s">
        <v>53</v>
      </c>
      <c r="E2102" t="s">
        <v>74</v>
      </c>
      <c r="F2102">
        <v>92479.01</v>
      </c>
      <c r="G2102" s="1">
        <v>45937</v>
      </c>
      <c r="H2102" s="1">
        <v>45951</v>
      </c>
      <c r="I2102" t="s">
        <v>19</v>
      </c>
      <c r="J2102">
        <v>14</v>
      </c>
      <c r="K2102">
        <v>15</v>
      </c>
      <c r="L2102" t="s">
        <v>323</v>
      </c>
      <c r="M2102" t="s">
        <v>55</v>
      </c>
      <c r="N2102" t="s">
        <v>22</v>
      </c>
      <c r="O2102">
        <f t="shared" si="192"/>
        <v>1</v>
      </c>
      <c r="P2102" t="str">
        <f t="shared" si="193"/>
        <v>Valid</v>
      </c>
      <c r="Q2102" t="str">
        <f>_xlfn.XLOOKUP(B2102,Customers!$A:$A,Customers!$C:$C,"Not Found")</f>
        <v>East</v>
      </c>
      <c r="R2102" t="str">
        <f t="shared" si="194"/>
        <v>East</v>
      </c>
      <c r="S2102" t="str">
        <f t="shared" si="195"/>
        <v>Hospitalization</v>
      </c>
      <c r="T2102" t="str">
        <f t="shared" si="196"/>
        <v>Within SLA</v>
      </c>
      <c r="U2102">
        <f t="shared" si="197"/>
        <v>0</v>
      </c>
    </row>
    <row r="2103" spans="1:21" x14ac:dyDescent="0.3">
      <c r="A2103" t="s">
        <v>4926</v>
      </c>
      <c r="B2103" t="s">
        <v>4927</v>
      </c>
      <c r="C2103" t="s">
        <v>4928</v>
      </c>
      <c r="D2103" t="s">
        <v>182</v>
      </c>
      <c r="E2103" t="s">
        <v>27</v>
      </c>
      <c r="F2103">
        <v>39961.51</v>
      </c>
      <c r="G2103" s="1">
        <v>45783</v>
      </c>
      <c r="H2103" s="1">
        <v>45786</v>
      </c>
      <c r="I2103" t="s">
        <v>19</v>
      </c>
      <c r="J2103">
        <v>3</v>
      </c>
      <c r="K2103">
        <v>7</v>
      </c>
      <c r="L2103" t="s">
        <v>590</v>
      </c>
      <c r="M2103" t="s">
        <v>94</v>
      </c>
      <c r="N2103" t="s">
        <v>22</v>
      </c>
      <c r="O2103">
        <f t="shared" si="192"/>
        <v>1</v>
      </c>
      <c r="P2103" t="str">
        <f t="shared" si="193"/>
        <v>Valid</v>
      </c>
      <c r="Q2103" t="str">
        <f>_xlfn.XLOOKUP(B2103,Customers!$A:$A,Customers!$C:$C,"Not Found")</f>
        <v>East</v>
      </c>
      <c r="R2103" t="str">
        <f t="shared" si="194"/>
        <v>West</v>
      </c>
      <c r="S2103" t="str">
        <f t="shared" si="195"/>
        <v>Trip Cancellation</v>
      </c>
      <c r="T2103" t="str">
        <f t="shared" si="196"/>
        <v>Within SLA</v>
      </c>
      <c r="U2103">
        <f t="shared" si="197"/>
        <v>0</v>
      </c>
    </row>
    <row r="2104" spans="1:21" x14ac:dyDescent="0.3">
      <c r="A2104" t="s">
        <v>4929</v>
      </c>
      <c r="B2104" t="s">
        <v>4930</v>
      </c>
      <c r="C2104" t="s">
        <v>4931</v>
      </c>
      <c r="D2104" t="s">
        <v>182</v>
      </c>
      <c r="E2104" t="s">
        <v>74</v>
      </c>
      <c r="F2104">
        <v>176547.35</v>
      </c>
      <c r="G2104" s="1">
        <v>45718</v>
      </c>
      <c r="H2104" s="1">
        <v>45721</v>
      </c>
      <c r="I2104" t="s">
        <v>19</v>
      </c>
      <c r="J2104">
        <v>3</v>
      </c>
      <c r="K2104">
        <v>7</v>
      </c>
      <c r="L2104" t="s">
        <v>136</v>
      </c>
      <c r="M2104" t="s">
        <v>94</v>
      </c>
      <c r="N2104" t="s">
        <v>22</v>
      </c>
      <c r="O2104">
        <f t="shared" si="192"/>
        <v>1</v>
      </c>
      <c r="P2104" t="str">
        <f t="shared" si="193"/>
        <v>Valid</v>
      </c>
      <c r="Q2104" t="str">
        <f>_xlfn.XLOOKUP(B2104,Customers!$A:$A,Customers!$C:$C,"Not Found")</f>
        <v>West</v>
      </c>
      <c r="R2104" t="str">
        <f t="shared" si="194"/>
        <v>East</v>
      </c>
      <c r="S2104" t="str">
        <f t="shared" si="195"/>
        <v>Trip Cancellation</v>
      </c>
      <c r="T2104" t="str">
        <f t="shared" si="196"/>
        <v>Within SLA</v>
      </c>
      <c r="U2104">
        <f t="shared" si="197"/>
        <v>0</v>
      </c>
    </row>
    <row r="2105" spans="1:21" x14ac:dyDescent="0.3">
      <c r="A2105" t="s">
        <v>4932</v>
      </c>
      <c r="B2105" t="s">
        <v>2727</v>
      </c>
      <c r="C2105" t="s">
        <v>4933</v>
      </c>
      <c r="D2105" t="s">
        <v>111</v>
      </c>
      <c r="E2105" t="s">
        <v>173</v>
      </c>
      <c r="F2105">
        <v>49250.3</v>
      </c>
      <c r="G2105" s="1">
        <v>45660</v>
      </c>
      <c r="H2105" s="1">
        <v>45668</v>
      </c>
      <c r="I2105" t="s">
        <v>19</v>
      </c>
      <c r="J2105">
        <v>8</v>
      </c>
      <c r="K2105">
        <v>12</v>
      </c>
      <c r="L2105" t="s">
        <v>341</v>
      </c>
      <c r="M2105" t="s">
        <v>49</v>
      </c>
      <c r="N2105" t="s">
        <v>30</v>
      </c>
      <c r="O2105">
        <f t="shared" si="192"/>
        <v>1</v>
      </c>
      <c r="P2105" t="str">
        <f t="shared" si="193"/>
        <v>Valid</v>
      </c>
      <c r="Q2105" t="str">
        <f>_xlfn.XLOOKUP(B2105,Customers!$A:$A,Customers!$C:$C,"Not Found")</f>
        <v>South</v>
      </c>
      <c r="R2105" t="str">
        <f t="shared" si="194"/>
        <v>Central</v>
      </c>
      <c r="S2105" t="str">
        <f t="shared" si="195"/>
        <v>Fire</v>
      </c>
      <c r="T2105" t="str">
        <f t="shared" si="196"/>
        <v>Within SLA</v>
      </c>
      <c r="U2105">
        <f t="shared" si="197"/>
        <v>0</v>
      </c>
    </row>
    <row r="2106" spans="1:21" x14ac:dyDescent="0.3">
      <c r="A2106" t="s">
        <v>4934</v>
      </c>
      <c r="B2106" t="s">
        <v>4935</v>
      </c>
      <c r="C2106" t="s">
        <v>4936</v>
      </c>
      <c r="D2106" t="s">
        <v>69</v>
      </c>
      <c r="E2106" t="s">
        <v>27</v>
      </c>
      <c r="F2106">
        <v>86529.51</v>
      </c>
      <c r="G2106" s="1">
        <v>45725</v>
      </c>
      <c r="H2106" s="1">
        <v>45737</v>
      </c>
      <c r="I2106" t="s">
        <v>19</v>
      </c>
      <c r="J2106">
        <v>12</v>
      </c>
      <c r="K2106">
        <v>12</v>
      </c>
      <c r="L2106" t="s">
        <v>93</v>
      </c>
      <c r="M2106" t="s">
        <v>49</v>
      </c>
      <c r="N2106" t="s">
        <v>42</v>
      </c>
      <c r="O2106">
        <f t="shared" si="192"/>
        <v>1</v>
      </c>
      <c r="P2106" t="str">
        <f t="shared" si="193"/>
        <v>Valid</v>
      </c>
      <c r="Q2106" t="str">
        <f>_xlfn.XLOOKUP(B2106,Customers!$A:$A,Customers!$C:$C,"Not Found")</f>
        <v>West</v>
      </c>
      <c r="R2106" t="str">
        <f t="shared" si="194"/>
        <v>West</v>
      </c>
      <c r="S2106" t="str">
        <f t="shared" si="195"/>
        <v>Property Damage</v>
      </c>
      <c r="T2106" t="str">
        <f t="shared" si="196"/>
        <v>Within SLA</v>
      </c>
      <c r="U2106">
        <f t="shared" si="197"/>
        <v>0</v>
      </c>
    </row>
    <row r="2107" spans="1:21" x14ac:dyDescent="0.3">
      <c r="A2107" t="s">
        <v>4937</v>
      </c>
      <c r="B2107" t="s">
        <v>527</v>
      </c>
      <c r="C2107" t="s">
        <v>4938</v>
      </c>
      <c r="D2107" t="s">
        <v>34</v>
      </c>
      <c r="E2107" t="s">
        <v>27</v>
      </c>
      <c r="F2107">
        <v>362804.89</v>
      </c>
      <c r="G2107" s="1">
        <v>45870</v>
      </c>
      <c r="H2107" s="1">
        <v>45897</v>
      </c>
      <c r="I2107" t="s">
        <v>47</v>
      </c>
      <c r="J2107">
        <v>27</v>
      </c>
      <c r="K2107">
        <v>20</v>
      </c>
      <c r="L2107" t="s">
        <v>159</v>
      </c>
      <c r="M2107" t="s">
        <v>29</v>
      </c>
      <c r="N2107" t="s">
        <v>30</v>
      </c>
      <c r="O2107">
        <f t="shared" si="192"/>
        <v>1</v>
      </c>
      <c r="P2107" t="str">
        <f t="shared" si="193"/>
        <v>Valid</v>
      </c>
      <c r="Q2107" t="str">
        <f>_xlfn.XLOOKUP(B2107,Customers!$A:$A,Customers!$C:$C,"Not Found")</f>
        <v>North</v>
      </c>
      <c r="R2107" t="str">
        <f t="shared" si="194"/>
        <v>West</v>
      </c>
      <c r="S2107" t="str">
        <f t="shared" si="195"/>
        <v>Death Benefit</v>
      </c>
      <c r="T2107" t="str">
        <f t="shared" si="196"/>
        <v>SLA Breach</v>
      </c>
      <c r="U2107">
        <f t="shared" si="197"/>
        <v>7</v>
      </c>
    </row>
    <row r="2108" spans="1:21" x14ac:dyDescent="0.3">
      <c r="A2108" t="s">
        <v>4939</v>
      </c>
      <c r="B2108" t="s">
        <v>2381</v>
      </c>
      <c r="C2108" t="s">
        <v>2382</v>
      </c>
      <c r="D2108" t="s">
        <v>182</v>
      </c>
      <c r="E2108" t="s">
        <v>74</v>
      </c>
      <c r="F2108">
        <v>22573.45</v>
      </c>
      <c r="G2108" s="1">
        <v>45771</v>
      </c>
      <c r="H2108" s="1">
        <v>45782</v>
      </c>
      <c r="I2108" t="s">
        <v>19</v>
      </c>
      <c r="J2108">
        <v>11</v>
      </c>
      <c r="K2108">
        <v>7</v>
      </c>
      <c r="L2108" t="s">
        <v>366</v>
      </c>
      <c r="M2108" t="s">
        <v>94</v>
      </c>
      <c r="N2108" t="s">
        <v>30</v>
      </c>
      <c r="O2108">
        <f t="shared" si="192"/>
        <v>1</v>
      </c>
      <c r="P2108" t="str">
        <f t="shared" si="193"/>
        <v>Valid</v>
      </c>
      <c r="Q2108" t="str">
        <f>_xlfn.XLOOKUP(B2108,Customers!$A:$A,Customers!$C:$C,"Not Found")</f>
        <v>West</v>
      </c>
      <c r="R2108" t="str">
        <f t="shared" si="194"/>
        <v>East</v>
      </c>
      <c r="S2108" t="str">
        <f t="shared" si="195"/>
        <v>Trip Cancellation</v>
      </c>
      <c r="T2108" t="str">
        <f t="shared" si="196"/>
        <v>SLA Breach</v>
      </c>
      <c r="U2108">
        <f t="shared" si="197"/>
        <v>4</v>
      </c>
    </row>
    <row r="2109" spans="1:21" x14ac:dyDescent="0.3">
      <c r="A2109" t="s">
        <v>4940</v>
      </c>
      <c r="B2109" t="s">
        <v>635</v>
      </c>
      <c r="C2109" t="s">
        <v>3084</v>
      </c>
      <c r="D2109" t="s">
        <v>111</v>
      </c>
      <c r="E2109" t="s">
        <v>74</v>
      </c>
      <c r="F2109">
        <v>28726.28</v>
      </c>
      <c r="G2109" s="1">
        <v>45681</v>
      </c>
      <c r="H2109" s="1">
        <v>45689</v>
      </c>
      <c r="I2109" t="s">
        <v>19</v>
      </c>
      <c r="J2109">
        <v>8</v>
      </c>
      <c r="K2109">
        <v>12</v>
      </c>
      <c r="L2109" t="s">
        <v>349</v>
      </c>
      <c r="M2109" t="s">
        <v>49</v>
      </c>
      <c r="N2109" t="s">
        <v>30</v>
      </c>
      <c r="O2109">
        <f t="shared" si="192"/>
        <v>1</v>
      </c>
      <c r="P2109" t="str">
        <f t="shared" si="193"/>
        <v>Valid</v>
      </c>
      <c r="Q2109" t="str">
        <f>_xlfn.XLOOKUP(B2109,Customers!$A:$A,Customers!$C:$C,"Not Found")</f>
        <v>South</v>
      </c>
      <c r="R2109" t="str">
        <f t="shared" si="194"/>
        <v>East</v>
      </c>
      <c r="S2109" t="str">
        <f t="shared" si="195"/>
        <v>Fire</v>
      </c>
      <c r="T2109" t="str">
        <f t="shared" si="196"/>
        <v>Within SLA</v>
      </c>
      <c r="U2109">
        <f t="shared" si="197"/>
        <v>0</v>
      </c>
    </row>
    <row r="2110" spans="1:21" x14ac:dyDescent="0.3">
      <c r="A2110" t="s">
        <v>4941</v>
      </c>
      <c r="B2110" t="s">
        <v>4942</v>
      </c>
      <c r="C2110" t="s">
        <v>4943</v>
      </c>
      <c r="D2110" t="s">
        <v>216</v>
      </c>
      <c r="E2110" t="s">
        <v>173</v>
      </c>
      <c r="F2110">
        <v>118511.74</v>
      </c>
      <c r="G2110" s="1">
        <v>45991</v>
      </c>
      <c r="H2110" s="1">
        <v>45998</v>
      </c>
      <c r="I2110" t="s">
        <v>19</v>
      </c>
      <c r="J2110">
        <v>7</v>
      </c>
      <c r="K2110">
        <v>15</v>
      </c>
      <c r="L2110" t="s">
        <v>431</v>
      </c>
      <c r="M2110" t="s">
        <v>55</v>
      </c>
      <c r="N2110" t="s">
        <v>22</v>
      </c>
      <c r="O2110">
        <f t="shared" si="192"/>
        <v>1</v>
      </c>
      <c r="P2110" t="str">
        <f t="shared" si="193"/>
        <v>Valid</v>
      </c>
      <c r="Q2110" t="str">
        <f>_xlfn.XLOOKUP(B2110,Customers!$A:$A,Customers!$C:$C,"Not Found")</f>
        <v>South</v>
      </c>
      <c r="R2110" t="str">
        <f t="shared" si="194"/>
        <v>Central</v>
      </c>
      <c r="S2110" t="str">
        <f t="shared" si="195"/>
        <v>Outpatient</v>
      </c>
      <c r="T2110" t="str">
        <f t="shared" si="196"/>
        <v>Within SLA</v>
      </c>
      <c r="U2110">
        <f t="shared" si="197"/>
        <v>0</v>
      </c>
    </row>
    <row r="2111" spans="1:21" x14ac:dyDescent="0.3">
      <c r="A2111" t="s">
        <v>4944</v>
      </c>
      <c r="B2111" t="s">
        <v>3765</v>
      </c>
      <c r="C2111" t="s">
        <v>4945</v>
      </c>
      <c r="D2111" t="s">
        <v>216</v>
      </c>
      <c r="E2111" t="s">
        <v>74</v>
      </c>
      <c r="F2111">
        <v>56388.89</v>
      </c>
      <c r="G2111" s="1">
        <v>45956</v>
      </c>
      <c r="H2111" s="1">
        <v>45977</v>
      </c>
      <c r="I2111" t="s">
        <v>19</v>
      </c>
      <c r="J2111">
        <v>21</v>
      </c>
      <c r="K2111">
        <v>15</v>
      </c>
      <c r="L2111" t="s">
        <v>323</v>
      </c>
      <c r="M2111" t="s">
        <v>55</v>
      </c>
      <c r="N2111" t="s">
        <v>88</v>
      </c>
      <c r="O2111">
        <f t="shared" si="192"/>
        <v>1</v>
      </c>
      <c r="P2111" t="str">
        <f t="shared" si="193"/>
        <v>Valid</v>
      </c>
      <c r="Q2111" t="str">
        <f>_xlfn.XLOOKUP(B2111,Customers!$A:$A,Customers!$C:$C,"Not Found")</f>
        <v>South</v>
      </c>
      <c r="R2111" t="str">
        <f t="shared" si="194"/>
        <v>East</v>
      </c>
      <c r="S2111" t="str">
        <f t="shared" si="195"/>
        <v>Outpatient</v>
      </c>
      <c r="T2111" t="str">
        <f t="shared" si="196"/>
        <v>SLA Breach</v>
      </c>
      <c r="U2111">
        <f t="shared" si="197"/>
        <v>6</v>
      </c>
    </row>
    <row r="2112" spans="1:21" x14ac:dyDescent="0.3">
      <c r="A2112" t="s">
        <v>4946</v>
      </c>
      <c r="B2112" t="s">
        <v>2544</v>
      </c>
      <c r="C2112" t="s">
        <v>4102</v>
      </c>
      <c r="D2112" t="s">
        <v>102</v>
      </c>
      <c r="E2112" t="s">
        <v>18</v>
      </c>
      <c r="F2112">
        <v>150235.47</v>
      </c>
      <c r="G2112" s="1">
        <v>45804</v>
      </c>
      <c r="I2112" t="s">
        <v>64</v>
      </c>
      <c r="J2112">
        <v>39</v>
      </c>
      <c r="K2112">
        <v>20</v>
      </c>
      <c r="L2112" t="s">
        <v>227</v>
      </c>
      <c r="M2112" t="s">
        <v>29</v>
      </c>
      <c r="N2112" t="s">
        <v>88</v>
      </c>
      <c r="O2112">
        <f t="shared" si="192"/>
        <v>1</v>
      </c>
      <c r="P2112" t="str">
        <f t="shared" si="193"/>
        <v>Valid</v>
      </c>
      <c r="Q2112" t="str">
        <f>_xlfn.XLOOKUP(B2112,Customers!$A:$A,Customers!$C:$C,"Not Found")</f>
        <v>South</v>
      </c>
      <c r="R2112" t="str">
        <f t="shared" si="194"/>
        <v>South</v>
      </c>
      <c r="S2112" t="str">
        <f t="shared" si="195"/>
        <v>Maturity</v>
      </c>
      <c r="T2112" t="str">
        <f t="shared" si="196"/>
        <v>SLA Breach</v>
      </c>
      <c r="U2112">
        <f t="shared" si="197"/>
        <v>19</v>
      </c>
    </row>
    <row r="2113" spans="1:21" x14ac:dyDescent="0.3">
      <c r="A2113" t="s">
        <v>4947</v>
      </c>
      <c r="B2113" t="s">
        <v>3537</v>
      </c>
      <c r="C2113" t="s">
        <v>4948</v>
      </c>
      <c r="D2113" t="s">
        <v>17</v>
      </c>
      <c r="E2113" t="s">
        <v>173</v>
      </c>
      <c r="F2113">
        <v>36366.26</v>
      </c>
      <c r="G2113" s="1">
        <v>45739</v>
      </c>
      <c r="H2113" s="1">
        <v>45750</v>
      </c>
      <c r="I2113" t="s">
        <v>19</v>
      </c>
      <c r="J2113">
        <v>11</v>
      </c>
      <c r="K2113">
        <v>10</v>
      </c>
      <c r="L2113" t="s">
        <v>252</v>
      </c>
      <c r="M2113" t="s">
        <v>21</v>
      </c>
      <c r="N2113" t="s">
        <v>30</v>
      </c>
      <c r="O2113">
        <f t="shared" si="192"/>
        <v>1</v>
      </c>
      <c r="P2113" t="str">
        <f t="shared" si="193"/>
        <v>Valid</v>
      </c>
      <c r="Q2113" t="str">
        <f>_xlfn.XLOOKUP(B2113,Customers!$A:$A,Customers!$C:$C,"Not Found")</f>
        <v>East</v>
      </c>
      <c r="R2113" t="str">
        <f t="shared" si="194"/>
        <v>Central</v>
      </c>
      <c r="S2113" t="str">
        <f t="shared" si="195"/>
        <v>Accident</v>
      </c>
      <c r="T2113" t="str">
        <f t="shared" si="196"/>
        <v>SLA Breach</v>
      </c>
      <c r="U2113">
        <f t="shared" si="197"/>
        <v>1</v>
      </c>
    </row>
    <row r="2114" spans="1:21" x14ac:dyDescent="0.3">
      <c r="A2114" t="s">
        <v>4949</v>
      </c>
      <c r="B2114" t="s">
        <v>2476</v>
      </c>
      <c r="C2114" t="s">
        <v>4950</v>
      </c>
      <c r="D2114" t="s">
        <v>154</v>
      </c>
      <c r="E2114" t="s">
        <v>27</v>
      </c>
      <c r="F2114">
        <v>178153.35</v>
      </c>
      <c r="G2114" s="1">
        <v>45806</v>
      </c>
      <c r="H2114" s="1">
        <v>45816</v>
      </c>
      <c r="I2114" t="s">
        <v>19</v>
      </c>
      <c r="J2114">
        <v>10</v>
      </c>
      <c r="K2114">
        <v>10</v>
      </c>
      <c r="L2114" t="s">
        <v>223</v>
      </c>
      <c r="M2114" t="s">
        <v>21</v>
      </c>
      <c r="N2114" t="s">
        <v>30</v>
      </c>
      <c r="O2114">
        <f t="shared" ref="O2114:O2177" si="198">COUNTIF($A:$A,A2114)</f>
        <v>1</v>
      </c>
      <c r="P2114" t="str">
        <f t="shared" ref="P2114:P2177" si="199">IF(F2114="","Missing Amount","Valid")</f>
        <v>Valid</v>
      </c>
      <c r="Q2114" t="str">
        <f>_xlfn.XLOOKUP(B2114,Customers!$A:$A,Customers!$C:$C,"Not Found")</f>
        <v>North</v>
      </c>
      <c r="R2114" t="str">
        <f t="shared" ref="R2114:R2177" si="200">IF(E2114="",Q2114,E2114)</f>
        <v>West</v>
      </c>
      <c r="S2114" t="str">
        <f t="shared" ref="S2114:S2177" si="201">IF(D2114="Hospitalisation","Hospitalization",IF(D2114="Medical Emerg.","Medical Emergency",IF(D2114="Property dmg","Property Damage",IF(D2114="Vehicle dmg","Vehicle Damage",D2114))))</f>
        <v>Vehicle Damage</v>
      </c>
      <c r="T2114" t="str">
        <f t="shared" ref="T2114:T2177" si="202">IF(J2114&gt;K2114,"SLA Breach","Within SLA")</f>
        <v>Within SLA</v>
      </c>
      <c r="U2114">
        <f t="shared" ref="U2114:U2177" si="203">IF(J2114&gt;K2114,J2114-K2114,0)</f>
        <v>0</v>
      </c>
    </row>
    <row r="2115" spans="1:21" x14ac:dyDescent="0.3">
      <c r="A2115" t="s">
        <v>4951</v>
      </c>
      <c r="B2115" t="s">
        <v>914</v>
      </c>
      <c r="C2115" t="s">
        <v>915</v>
      </c>
      <c r="D2115" t="s">
        <v>53</v>
      </c>
      <c r="E2115" t="s">
        <v>74</v>
      </c>
      <c r="F2115">
        <v>197753.38</v>
      </c>
      <c r="G2115" s="1">
        <v>45737</v>
      </c>
      <c r="H2115" s="1">
        <v>45759</v>
      </c>
      <c r="I2115" t="s">
        <v>19</v>
      </c>
      <c r="J2115">
        <v>22</v>
      </c>
      <c r="K2115">
        <v>15</v>
      </c>
      <c r="L2115" t="s">
        <v>450</v>
      </c>
      <c r="M2115" t="s">
        <v>55</v>
      </c>
      <c r="N2115" t="s">
        <v>42</v>
      </c>
      <c r="O2115">
        <f t="shared" si="198"/>
        <v>1</v>
      </c>
      <c r="P2115" t="str">
        <f t="shared" si="199"/>
        <v>Valid</v>
      </c>
      <c r="Q2115" t="str">
        <f>_xlfn.XLOOKUP(B2115,Customers!$A:$A,Customers!$C:$C,"Not Found")</f>
        <v>South</v>
      </c>
      <c r="R2115" t="str">
        <f t="shared" si="200"/>
        <v>East</v>
      </c>
      <c r="S2115" t="str">
        <f t="shared" si="201"/>
        <v>Hospitalization</v>
      </c>
      <c r="T2115" t="str">
        <f t="shared" si="202"/>
        <v>SLA Breach</v>
      </c>
      <c r="U2115">
        <f t="shared" si="203"/>
        <v>7</v>
      </c>
    </row>
    <row r="2116" spans="1:21" x14ac:dyDescent="0.3">
      <c r="A2116" t="s">
        <v>4952</v>
      </c>
      <c r="B2116" t="s">
        <v>2804</v>
      </c>
      <c r="C2116" t="s">
        <v>3447</v>
      </c>
      <c r="D2116" t="s">
        <v>17</v>
      </c>
      <c r="E2116" t="s">
        <v>27</v>
      </c>
      <c r="F2116">
        <v>31980.83</v>
      </c>
      <c r="G2116" s="1">
        <v>45682</v>
      </c>
      <c r="H2116" s="1">
        <v>45701</v>
      </c>
      <c r="I2116" t="s">
        <v>19</v>
      </c>
      <c r="J2116">
        <v>19</v>
      </c>
      <c r="K2116">
        <v>10</v>
      </c>
      <c r="L2116" t="s">
        <v>212</v>
      </c>
      <c r="M2116" t="s">
        <v>21</v>
      </c>
      <c r="N2116" t="s">
        <v>42</v>
      </c>
      <c r="O2116">
        <f t="shared" si="198"/>
        <v>1</v>
      </c>
      <c r="P2116" t="str">
        <f t="shared" si="199"/>
        <v>Valid</v>
      </c>
      <c r="Q2116" t="str">
        <f>_xlfn.XLOOKUP(B2116,Customers!$A:$A,Customers!$C:$C,"Not Found")</f>
        <v>North</v>
      </c>
      <c r="R2116" t="str">
        <f t="shared" si="200"/>
        <v>West</v>
      </c>
      <c r="S2116" t="str">
        <f t="shared" si="201"/>
        <v>Accident</v>
      </c>
      <c r="T2116" t="str">
        <f t="shared" si="202"/>
        <v>SLA Breach</v>
      </c>
      <c r="U2116">
        <f t="shared" si="203"/>
        <v>9</v>
      </c>
    </row>
    <row r="2117" spans="1:21" x14ac:dyDescent="0.3">
      <c r="A2117" t="s">
        <v>4953</v>
      </c>
      <c r="B2117" t="s">
        <v>4159</v>
      </c>
      <c r="C2117" t="s">
        <v>4160</v>
      </c>
      <c r="D2117" t="s">
        <v>59</v>
      </c>
      <c r="E2117" t="s">
        <v>18</v>
      </c>
      <c r="F2117">
        <v>27577.14</v>
      </c>
      <c r="G2117" s="1">
        <v>45790</v>
      </c>
      <c r="H2117" s="1">
        <v>45796</v>
      </c>
      <c r="I2117" t="s">
        <v>19</v>
      </c>
      <c r="J2117">
        <v>6</v>
      </c>
      <c r="K2117">
        <v>15</v>
      </c>
      <c r="L2117" t="s">
        <v>183</v>
      </c>
      <c r="M2117" t="s">
        <v>55</v>
      </c>
      <c r="N2117" t="s">
        <v>22</v>
      </c>
      <c r="O2117">
        <f t="shared" si="198"/>
        <v>1</v>
      </c>
      <c r="P2117" t="str">
        <f t="shared" si="199"/>
        <v>Valid</v>
      </c>
      <c r="Q2117" t="str">
        <f>_xlfn.XLOOKUP(B2117,Customers!$A:$A,Customers!$C:$C,"Not Found")</f>
        <v>East</v>
      </c>
      <c r="R2117" t="str">
        <f t="shared" si="200"/>
        <v>South</v>
      </c>
      <c r="S2117" t="str">
        <f t="shared" si="201"/>
        <v>Critical Illness</v>
      </c>
      <c r="T2117" t="str">
        <f t="shared" si="202"/>
        <v>Within SLA</v>
      </c>
      <c r="U2117">
        <f t="shared" si="203"/>
        <v>0</v>
      </c>
    </row>
    <row r="2118" spans="1:21" x14ac:dyDescent="0.3">
      <c r="A2118" t="s">
        <v>4954</v>
      </c>
      <c r="B2118" t="s">
        <v>254</v>
      </c>
      <c r="C2118" t="s">
        <v>255</v>
      </c>
      <c r="D2118" t="s">
        <v>102</v>
      </c>
      <c r="E2118" t="s">
        <v>18</v>
      </c>
      <c r="F2118">
        <v>537924.86</v>
      </c>
      <c r="G2118" s="1">
        <v>45712</v>
      </c>
      <c r="H2118" s="1">
        <v>45731</v>
      </c>
      <c r="I2118" t="s">
        <v>19</v>
      </c>
      <c r="J2118">
        <v>19</v>
      </c>
      <c r="K2118">
        <v>20</v>
      </c>
      <c r="L2118" t="s">
        <v>341</v>
      </c>
      <c r="M2118" t="s">
        <v>29</v>
      </c>
      <c r="N2118" t="s">
        <v>30</v>
      </c>
      <c r="O2118">
        <f t="shared" si="198"/>
        <v>1</v>
      </c>
      <c r="P2118" t="str">
        <f t="shared" si="199"/>
        <v>Valid</v>
      </c>
      <c r="Q2118" t="str">
        <f>_xlfn.XLOOKUP(B2118,Customers!$A:$A,Customers!$C:$C,"Not Found")</f>
        <v>West</v>
      </c>
      <c r="R2118" t="str">
        <f t="shared" si="200"/>
        <v>South</v>
      </c>
      <c r="S2118" t="str">
        <f t="shared" si="201"/>
        <v>Maturity</v>
      </c>
      <c r="T2118" t="str">
        <f t="shared" si="202"/>
        <v>Within SLA</v>
      </c>
      <c r="U2118">
        <f t="shared" si="203"/>
        <v>0</v>
      </c>
    </row>
    <row r="2119" spans="1:21" x14ac:dyDescent="0.3">
      <c r="A2119" t="s">
        <v>4955</v>
      </c>
      <c r="B2119" t="s">
        <v>134</v>
      </c>
      <c r="C2119" t="s">
        <v>1893</v>
      </c>
      <c r="D2119" t="s">
        <v>216</v>
      </c>
      <c r="E2119" t="s">
        <v>39</v>
      </c>
      <c r="F2119">
        <v>323916.36</v>
      </c>
      <c r="G2119" s="1">
        <v>45693</v>
      </c>
      <c r="H2119" s="1">
        <v>45709</v>
      </c>
      <c r="I2119" t="s">
        <v>19</v>
      </c>
      <c r="J2119">
        <v>16</v>
      </c>
      <c r="K2119">
        <v>15</v>
      </c>
      <c r="L2119" t="s">
        <v>704</v>
      </c>
      <c r="M2119" t="s">
        <v>55</v>
      </c>
      <c r="N2119" t="s">
        <v>30</v>
      </c>
      <c r="O2119">
        <f t="shared" si="198"/>
        <v>1</v>
      </c>
      <c r="P2119" t="str">
        <f t="shared" si="199"/>
        <v>Valid</v>
      </c>
      <c r="Q2119" t="str">
        <f>_xlfn.XLOOKUP(B2119,Customers!$A:$A,Customers!$C:$C,"Not Found")</f>
        <v>East</v>
      </c>
      <c r="R2119" t="str">
        <f t="shared" si="200"/>
        <v>North</v>
      </c>
      <c r="S2119" t="str">
        <f t="shared" si="201"/>
        <v>Outpatient</v>
      </c>
      <c r="T2119" t="str">
        <f t="shared" si="202"/>
        <v>SLA Breach</v>
      </c>
      <c r="U2119">
        <f t="shared" si="203"/>
        <v>1</v>
      </c>
    </row>
    <row r="2120" spans="1:21" x14ac:dyDescent="0.3">
      <c r="A2120" t="s">
        <v>4956</v>
      </c>
      <c r="B2120" t="s">
        <v>4957</v>
      </c>
      <c r="C2120" t="s">
        <v>4958</v>
      </c>
      <c r="D2120" t="s">
        <v>46</v>
      </c>
      <c r="E2120" t="s">
        <v>173</v>
      </c>
      <c r="F2120">
        <v>296081.96999999997</v>
      </c>
      <c r="G2120" s="1">
        <v>45986</v>
      </c>
      <c r="H2120" s="1">
        <v>45992</v>
      </c>
      <c r="I2120" t="s">
        <v>19</v>
      </c>
      <c r="J2120">
        <v>6</v>
      </c>
      <c r="K2120">
        <v>10</v>
      </c>
      <c r="L2120" t="s">
        <v>35</v>
      </c>
      <c r="M2120" t="s">
        <v>21</v>
      </c>
      <c r="N2120" t="s">
        <v>22</v>
      </c>
      <c r="O2120">
        <f t="shared" si="198"/>
        <v>1</v>
      </c>
      <c r="P2120" t="str">
        <f t="shared" si="199"/>
        <v>Valid</v>
      </c>
      <c r="Q2120" t="str">
        <f>_xlfn.XLOOKUP(B2120,Customers!$A:$A,Customers!$C:$C,"Not Found")</f>
        <v>East</v>
      </c>
      <c r="R2120" t="str">
        <f t="shared" si="200"/>
        <v>Central</v>
      </c>
      <c r="S2120" t="str">
        <f t="shared" si="201"/>
        <v>Theft</v>
      </c>
      <c r="T2120" t="str">
        <f t="shared" si="202"/>
        <v>Within SLA</v>
      </c>
      <c r="U2120">
        <f t="shared" si="203"/>
        <v>0</v>
      </c>
    </row>
    <row r="2121" spans="1:21" x14ac:dyDescent="0.3">
      <c r="A2121" t="s">
        <v>4959</v>
      </c>
      <c r="B2121" t="s">
        <v>3290</v>
      </c>
      <c r="C2121" t="s">
        <v>4960</v>
      </c>
      <c r="D2121" t="s">
        <v>46</v>
      </c>
      <c r="E2121" t="s">
        <v>27</v>
      </c>
      <c r="F2121">
        <v>25894.15</v>
      </c>
      <c r="G2121" s="1">
        <v>45665</v>
      </c>
      <c r="H2121" s="1">
        <v>45670</v>
      </c>
      <c r="I2121" t="s">
        <v>19</v>
      </c>
      <c r="J2121">
        <v>5</v>
      </c>
      <c r="K2121">
        <v>10</v>
      </c>
      <c r="L2121" t="s">
        <v>244</v>
      </c>
      <c r="M2121" t="s">
        <v>21</v>
      </c>
      <c r="N2121" t="s">
        <v>30</v>
      </c>
      <c r="O2121">
        <f t="shared" si="198"/>
        <v>1</v>
      </c>
      <c r="P2121" t="str">
        <f t="shared" si="199"/>
        <v>Valid</v>
      </c>
      <c r="Q2121" t="str">
        <f>_xlfn.XLOOKUP(B2121,Customers!$A:$A,Customers!$C:$C,"Not Found")</f>
        <v>North</v>
      </c>
      <c r="R2121" t="str">
        <f t="shared" si="200"/>
        <v>West</v>
      </c>
      <c r="S2121" t="str">
        <f t="shared" si="201"/>
        <v>Theft</v>
      </c>
      <c r="T2121" t="str">
        <f t="shared" si="202"/>
        <v>Within SLA</v>
      </c>
      <c r="U2121">
        <f t="shared" si="203"/>
        <v>0</v>
      </c>
    </row>
    <row r="2122" spans="1:21" x14ac:dyDescent="0.3">
      <c r="A2122" t="s">
        <v>4961</v>
      </c>
      <c r="B2122" t="s">
        <v>1300</v>
      </c>
      <c r="C2122" t="s">
        <v>1301</v>
      </c>
      <c r="D2122" t="s">
        <v>59</v>
      </c>
      <c r="E2122" t="s">
        <v>27</v>
      </c>
      <c r="F2122">
        <v>205460.63</v>
      </c>
      <c r="G2122" s="1">
        <v>45934</v>
      </c>
      <c r="H2122" s="1">
        <v>45947</v>
      </c>
      <c r="I2122" t="s">
        <v>19</v>
      </c>
      <c r="J2122">
        <v>13</v>
      </c>
      <c r="K2122">
        <v>15</v>
      </c>
      <c r="L2122" t="s">
        <v>166</v>
      </c>
      <c r="M2122" t="s">
        <v>55</v>
      </c>
      <c r="N2122" t="s">
        <v>30</v>
      </c>
      <c r="O2122">
        <f t="shared" si="198"/>
        <v>1</v>
      </c>
      <c r="P2122" t="str">
        <f t="shared" si="199"/>
        <v>Valid</v>
      </c>
      <c r="Q2122" t="str">
        <f>_xlfn.XLOOKUP(B2122,Customers!$A:$A,Customers!$C:$C,"Not Found")</f>
        <v>Central</v>
      </c>
      <c r="R2122" t="str">
        <f t="shared" si="200"/>
        <v>West</v>
      </c>
      <c r="S2122" t="str">
        <f t="shared" si="201"/>
        <v>Critical Illness</v>
      </c>
      <c r="T2122" t="str">
        <f t="shared" si="202"/>
        <v>Within SLA</v>
      </c>
      <c r="U2122">
        <f t="shared" si="203"/>
        <v>0</v>
      </c>
    </row>
    <row r="2123" spans="1:21" x14ac:dyDescent="0.3">
      <c r="A2123" t="s">
        <v>4962</v>
      </c>
      <c r="B2123" t="s">
        <v>4050</v>
      </c>
      <c r="C2123" t="s">
        <v>4963</v>
      </c>
      <c r="D2123" t="s">
        <v>26</v>
      </c>
      <c r="E2123" t="s">
        <v>18</v>
      </c>
      <c r="F2123">
        <v>298956.67</v>
      </c>
      <c r="G2123" s="1">
        <v>45963</v>
      </c>
      <c r="H2123" s="1">
        <v>45979</v>
      </c>
      <c r="I2123" t="s">
        <v>19</v>
      </c>
      <c r="J2123">
        <v>16</v>
      </c>
      <c r="K2123">
        <v>20</v>
      </c>
      <c r="L2123" t="s">
        <v>770</v>
      </c>
      <c r="M2123" t="s">
        <v>29</v>
      </c>
      <c r="N2123" t="s">
        <v>22</v>
      </c>
      <c r="O2123">
        <f t="shared" si="198"/>
        <v>1</v>
      </c>
      <c r="P2123" t="str">
        <f t="shared" si="199"/>
        <v>Valid</v>
      </c>
      <c r="Q2123" t="str">
        <f>_xlfn.XLOOKUP(B2123,Customers!$A:$A,Customers!$C:$C,"Not Found")</f>
        <v>South</v>
      </c>
      <c r="R2123" t="str">
        <f t="shared" si="200"/>
        <v>South</v>
      </c>
      <c r="S2123" t="str">
        <f t="shared" si="201"/>
        <v>Disability</v>
      </c>
      <c r="T2123" t="str">
        <f t="shared" si="202"/>
        <v>Within SLA</v>
      </c>
      <c r="U2123">
        <f t="shared" si="203"/>
        <v>0</v>
      </c>
    </row>
    <row r="2124" spans="1:21" x14ac:dyDescent="0.3">
      <c r="A2124" t="s">
        <v>4964</v>
      </c>
      <c r="B2124" t="s">
        <v>3404</v>
      </c>
      <c r="C2124" t="s">
        <v>3405</v>
      </c>
      <c r="D2124" t="s">
        <v>17</v>
      </c>
      <c r="E2124" t="s">
        <v>173</v>
      </c>
      <c r="F2124">
        <v>18541.66</v>
      </c>
      <c r="G2124" s="1">
        <v>45802</v>
      </c>
      <c r="H2124" s="1">
        <v>45826</v>
      </c>
      <c r="I2124" t="s">
        <v>19</v>
      </c>
      <c r="J2124">
        <v>24</v>
      </c>
      <c r="K2124">
        <v>10</v>
      </c>
      <c r="L2124" t="s">
        <v>331</v>
      </c>
      <c r="M2124" t="s">
        <v>21</v>
      </c>
      <c r="N2124" t="s">
        <v>42</v>
      </c>
      <c r="O2124">
        <f t="shared" si="198"/>
        <v>1</v>
      </c>
      <c r="P2124" t="str">
        <f t="shared" si="199"/>
        <v>Valid</v>
      </c>
      <c r="Q2124" t="str">
        <f>_xlfn.XLOOKUP(B2124,Customers!$A:$A,Customers!$C:$C,"Not Found")</f>
        <v>South</v>
      </c>
      <c r="R2124" t="str">
        <f t="shared" si="200"/>
        <v>Central</v>
      </c>
      <c r="S2124" t="str">
        <f t="shared" si="201"/>
        <v>Accident</v>
      </c>
      <c r="T2124" t="str">
        <f t="shared" si="202"/>
        <v>SLA Breach</v>
      </c>
      <c r="U2124">
        <f t="shared" si="203"/>
        <v>14</v>
      </c>
    </row>
    <row r="2125" spans="1:21" x14ac:dyDescent="0.3">
      <c r="A2125" t="s">
        <v>4965</v>
      </c>
      <c r="B2125" t="s">
        <v>1843</v>
      </c>
      <c r="C2125" t="s">
        <v>1844</v>
      </c>
      <c r="D2125" t="s">
        <v>216</v>
      </c>
      <c r="E2125" t="s">
        <v>18</v>
      </c>
      <c r="F2125">
        <v>48614</v>
      </c>
      <c r="G2125" s="1">
        <v>45946</v>
      </c>
      <c r="I2125" t="s">
        <v>64</v>
      </c>
      <c r="J2125">
        <v>18</v>
      </c>
      <c r="K2125">
        <v>15</v>
      </c>
      <c r="L2125" t="s">
        <v>373</v>
      </c>
      <c r="M2125" t="s">
        <v>55</v>
      </c>
      <c r="N2125" t="s">
        <v>42</v>
      </c>
      <c r="O2125">
        <f t="shared" si="198"/>
        <v>1</v>
      </c>
      <c r="P2125" t="str">
        <f t="shared" si="199"/>
        <v>Valid</v>
      </c>
      <c r="Q2125" t="str">
        <f>_xlfn.XLOOKUP(B2125,Customers!$A:$A,Customers!$C:$C,"Not Found")</f>
        <v>North</v>
      </c>
      <c r="R2125" t="str">
        <f t="shared" si="200"/>
        <v>South</v>
      </c>
      <c r="S2125" t="str">
        <f t="shared" si="201"/>
        <v>Outpatient</v>
      </c>
      <c r="T2125" t="str">
        <f t="shared" si="202"/>
        <v>SLA Breach</v>
      </c>
      <c r="U2125">
        <f t="shared" si="203"/>
        <v>3</v>
      </c>
    </row>
    <row r="2126" spans="1:21" x14ac:dyDescent="0.3">
      <c r="A2126" t="s">
        <v>4966</v>
      </c>
      <c r="B2126" t="s">
        <v>4967</v>
      </c>
      <c r="C2126" t="s">
        <v>4968</v>
      </c>
      <c r="D2126" t="s">
        <v>26</v>
      </c>
      <c r="E2126" t="s">
        <v>18</v>
      </c>
      <c r="F2126">
        <v>180013.01</v>
      </c>
      <c r="G2126" s="1">
        <v>45827</v>
      </c>
      <c r="H2126" s="1">
        <v>45842</v>
      </c>
      <c r="I2126" t="s">
        <v>19</v>
      </c>
      <c r="J2126">
        <v>15</v>
      </c>
      <c r="K2126">
        <v>20</v>
      </c>
      <c r="L2126" t="s">
        <v>373</v>
      </c>
      <c r="M2126" t="s">
        <v>29</v>
      </c>
      <c r="N2126" t="s">
        <v>30</v>
      </c>
      <c r="O2126">
        <f t="shared" si="198"/>
        <v>1</v>
      </c>
      <c r="P2126" t="str">
        <f t="shared" si="199"/>
        <v>Valid</v>
      </c>
      <c r="Q2126" t="str">
        <f>_xlfn.XLOOKUP(B2126,Customers!$A:$A,Customers!$C:$C,"Not Found")</f>
        <v>South</v>
      </c>
      <c r="R2126" t="str">
        <f t="shared" si="200"/>
        <v>South</v>
      </c>
      <c r="S2126" t="str">
        <f t="shared" si="201"/>
        <v>Disability</v>
      </c>
      <c r="T2126" t="str">
        <f t="shared" si="202"/>
        <v>Within SLA</v>
      </c>
      <c r="U2126">
        <f t="shared" si="203"/>
        <v>0</v>
      </c>
    </row>
    <row r="2127" spans="1:21" x14ac:dyDescent="0.3">
      <c r="A2127" t="s">
        <v>4969</v>
      </c>
      <c r="B2127" t="s">
        <v>3423</v>
      </c>
      <c r="C2127" t="s">
        <v>4970</v>
      </c>
      <c r="D2127" t="s">
        <v>111</v>
      </c>
      <c r="E2127" t="s">
        <v>173</v>
      </c>
      <c r="F2127">
        <v>149836.24</v>
      </c>
      <c r="G2127" s="1">
        <v>45964</v>
      </c>
      <c r="H2127" s="1">
        <v>45984</v>
      </c>
      <c r="I2127" t="s">
        <v>47</v>
      </c>
      <c r="J2127">
        <v>20</v>
      </c>
      <c r="K2127">
        <v>12</v>
      </c>
      <c r="L2127" t="s">
        <v>296</v>
      </c>
      <c r="M2127" t="s">
        <v>49</v>
      </c>
      <c r="N2127" t="s">
        <v>42</v>
      </c>
      <c r="O2127">
        <f t="shared" si="198"/>
        <v>1</v>
      </c>
      <c r="P2127" t="str">
        <f t="shared" si="199"/>
        <v>Valid</v>
      </c>
      <c r="Q2127" t="str">
        <f>_xlfn.XLOOKUP(B2127,Customers!$A:$A,Customers!$C:$C,"Not Found")</f>
        <v>Central</v>
      </c>
      <c r="R2127" t="str">
        <f t="shared" si="200"/>
        <v>Central</v>
      </c>
      <c r="S2127" t="str">
        <f t="shared" si="201"/>
        <v>Fire</v>
      </c>
      <c r="T2127" t="str">
        <f t="shared" si="202"/>
        <v>SLA Breach</v>
      </c>
      <c r="U2127">
        <f t="shared" si="203"/>
        <v>8</v>
      </c>
    </row>
    <row r="2128" spans="1:21" x14ac:dyDescent="0.3">
      <c r="A2128" t="s">
        <v>4971</v>
      </c>
      <c r="B2128" t="s">
        <v>3190</v>
      </c>
      <c r="C2128" t="s">
        <v>4972</v>
      </c>
      <c r="D2128" t="s">
        <v>102</v>
      </c>
      <c r="E2128" t="s">
        <v>27</v>
      </c>
      <c r="F2128">
        <v>123382.62</v>
      </c>
      <c r="G2128" s="1">
        <v>45934</v>
      </c>
      <c r="H2128" s="1">
        <v>45948</v>
      </c>
      <c r="I2128" t="s">
        <v>19</v>
      </c>
      <c r="J2128">
        <v>14</v>
      </c>
      <c r="K2128">
        <v>20</v>
      </c>
      <c r="L2128" t="s">
        <v>204</v>
      </c>
      <c r="M2128" t="s">
        <v>29</v>
      </c>
      <c r="N2128" t="s">
        <v>30</v>
      </c>
      <c r="O2128">
        <f t="shared" si="198"/>
        <v>1</v>
      </c>
      <c r="P2128" t="str">
        <f t="shared" si="199"/>
        <v>Valid</v>
      </c>
      <c r="Q2128" t="str">
        <f>_xlfn.XLOOKUP(B2128,Customers!$A:$A,Customers!$C:$C,"Not Found")</f>
        <v>North</v>
      </c>
      <c r="R2128" t="str">
        <f t="shared" si="200"/>
        <v>West</v>
      </c>
      <c r="S2128" t="str">
        <f t="shared" si="201"/>
        <v>Maturity</v>
      </c>
      <c r="T2128" t="str">
        <f t="shared" si="202"/>
        <v>Within SLA</v>
      </c>
      <c r="U2128">
        <f t="shared" si="203"/>
        <v>0</v>
      </c>
    </row>
    <row r="2129" spans="1:21" x14ac:dyDescent="0.3">
      <c r="A2129" t="s">
        <v>4973</v>
      </c>
      <c r="B2129" t="s">
        <v>4974</v>
      </c>
      <c r="C2129" t="s">
        <v>4975</v>
      </c>
      <c r="D2129" t="s">
        <v>111</v>
      </c>
      <c r="E2129" t="s">
        <v>173</v>
      </c>
      <c r="F2129">
        <v>203179.43</v>
      </c>
      <c r="G2129" s="1">
        <v>45883</v>
      </c>
      <c r="H2129" s="1">
        <v>45905</v>
      </c>
      <c r="I2129" t="s">
        <v>19</v>
      </c>
      <c r="J2129">
        <v>22</v>
      </c>
      <c r="K2129">
        <v>12</v>
      </c>
      <c r="L2129" t="s">
        <v>331</v>
      </c>
      <c r="M2129" t="s">
        <v>49</v>
      </c>
      <c r="N2129" t="s">
        <v>42</v>
      </c>
      <c r="O2129">
        <f t="shared" si="198"/>
        <v>1</v>
      </c>
      <c r="P2129" t="str">
        <f t="shared" si="199"/>
        <v>Valid</v>
      </c>
      <c r="Q2129" t="str">
        <f>_xlfn.XLOOKUP(B2129,Customers!$A:$A,Customers!$C:$C,"Not Found")</f>
        <v>East</v>
      </c>
      <c r="R2129" t="str">
        <f t="shared" si="200"/>
        <v>Central</v>
      </c>
      <c r="S2129" t="str">
        <f t="shared" si="201"/>
        <v>Fire</v>
      </c>
      <c r="T2129" t="str">
        <f t="shared" si="202"/>
        <v>SLA Breach</v>
      </c>
      <c r="U2129">
        <f t="shared" si="203"/>
        <v>10</v>
      </c>
    </row>
    <row r="2130" spans="1:21" x14ac:dyDescent="0.3">
      <c r="A2130" t="s">
        <v>4976</v>
      </c>
      <c r="B2130" t="s">
        <v>811</v>
      </c>
      <c r="C2130" t="s">
        <v>812</v>
      </c>
      <c r="D2130" t="s">
        <v>116</v>
      </c>
      <c r="E2130" t="s">
        <v>27</v>
      </c>
      <c r="F2130">
        <v>40864.019999999997</v>
      </c>
      <c r="G2130" s="1">
        <v>45849</v>
      </c>
      <c r="H2130" s="1">
        <v>45867</v>
      </c>
      <c r="I2130" t="s">
        <v>19</v>
      </c>
      <c r="J2130">
        <v>18</v>
      </c>
      <c r="K2130">
        <v>7</v>
      </c>
      <c r="L2130" t="s">
        <v>282</v>
      </c>
      <c r="M2130" t="s">
        <v>94</v>
      </c>
      <c r="N2130" t="s">
        <v>42</v>
      </c>
      <c r="O2130">
        <f t="shared" si="198"/>
        <v>1</v>
      </c>
      <c r="P2130" t="str">
        <f t="shared" si="199"/>
        <v>Valid</v>
      </c>
      <c r="Q2130" t="str">
        <f>_xlfn.XLOOKUP(B2130,Customers!$A:$A,Customers!$C:$C,"Not Found")</f>
        <v>West</v>
      </c>
      <c r="R2130" t="str">
        <f t="shared" si="200"/>
        <v>West</v>
      </c>
      <c r="S2130" t="str">
        <f t="shared" si="201"/>
        <v>Medical Emergency</v>
      </c>
      <c r="T2130" t="str">
        <f t="shared" si="202"/>
        <v>SLA Breach</v>
      </c>
      <c r="U2130">
        <f t="shared" si="203"/>
        <v>11</v>
      </c>
    </row>
    <row r="2131" spans="1:21" x14ac:dyDescent="0.3">
      <c r="A2131" t="s">
        <v>4977</v>
      </c>
      <c r="B2131" t="s">
        <v>2529</v>
      </c>
      <c r="C2131" t="s">
        <v>3629</v>
      </c>
      <c r="D2131" t="s">
        <v>182</v>
      </c>
      <c r="E2131" t="s">
        <v>18</v>
      </c>
      <c r="F2131">
        <v>58221.120000000003</v>
      </c>
      <c r="G2131" s="1">
        <v>45662</v>
      </c>
      <c r="H2131" s="1">
        <v>45666</v>
      </c>
      <c r="I2131" t="s">
        <v>19</v>
      </c>
      <c r="J2131">
        <v>4</v>
      </c>
      <c r="K2131">
        <v>7</v>
      </c>
      <c r="L2131" t="s">
        <v>770</v>
      </c>
      <c r="M2131" t="s">
        <v>94</v>
      </c>
      <c r="N2131" t="s">
        <v>30</v>
      </c>
      <c r="O2131">
        <f t="shared" si="198"/>
        <v>1</v>
      </c>
      <c r="P2131" t="str">
        <f t="shared" si="199"/>
        <v>Valid</v>
      </c>
      <c r="Q2131" t="str">
        <f>_xlfn.XLOOKUP(B2131,Customers!$A:$A,Customers!$C:$C,"Not Found")</f>
        <v>North</v>
      </c>
      <c r="R2131" t="str">
        <f t="shared" si="200"/>
        <v>South</v>
      </c>
      <c r="S2131" t="str">
        <f t="shared" si="201"/>
        <v>Trip Cancellation</v>
      </c>
      <c r="T2131" t="str">
        <f t="shared" si="202"/>
        <v>Within SLA</v>
      </c>
      <c r="U2131">
        <f t="shared" si="203"/>
        <v>0</v>
      </c>
    </row>
    <row r="2132" spans="1:21" x14ac:dyDescent="0.3">
      <c r="A2132" t="s">
        <v>4978</v>
      </c>
      <c r="B2132" t="s">
        <v>2523</v>
      </c>
      <c r="C2132" t="s">
        <v>2524</v>
      </c>
      <c r="D2132" t="s">
        <v>59</v>
      </c>
      <c r="E2132" t="s">
        <v>18</v>
      </c>
      <c r="F2132">
        <v>55341.46</v>
      </c>
      <c r="G2132" s="1">
        <v>45752</v>
      </c>
      <c r="H2132" s="1">
        <v>45764</v>
      </c>
      <c r="I2132" t="s">
        <v>19</v>
      </c>
      <c r="J2132">
        <v>12</v>
      </c>
      <c r="K2132">
        <v>15</v>
      </c>
      <c r="L2132" t="s">
        <v>450</v>
      </c>
      <c r="M2132" t="s">
        <v>55</v>
      </c>
      <c r="N2132" t="s">
        <v>30</v>
      </c>
      <c r="O2132">
        <f t="shared" si="198"/>
        <v>1</v>
      </c>
      <c r="P2132" t="str">
        <f t="shared" si="199"/>
        <v>Valid</v>
      </c>
      <c r="Q2132" t="str">
        <f>_xlfn.XLOOKUP(B2132,Customers!$A:$A,Customers!$C:$C,"Not Found")</f>
        <v>East</v>
      </c>
      <c r="R2132" t="str">
        <f t="shared" si="200"/>
        <v>South</v>
      </c>
      <c r="S2132" t="str">
        <f t="shared" si="201"/>
        <v>Critical Illness</v>
      </c>
      <c r="T2132" t="str">
        <f t="shared" si="202"/>
        <v>Within SLA</v>
      </c>
      <c r="U2132">
        <f t="shared" si="203"/>
        <v>0</v>
      </c>
    </row>
    <row r="2133" spans="1:21" x14ac:dyDescent="0.3">
      <c r="A2133" t="s">
        <v>4979</v>
      </c>
      <c r="B2133" t="s">
        <v>3897</v>
      </c>
      <c r="C2133" t="s">
        <v>3898</v>
      </c>
      <c r="D2133" t="s">
        <v>216</v>
      </c>
      <c r="E2133" t="s">
        <v>173</v>
      </c>
      <c r="F2133">
        <v>109989.47</v>
      </c>
      <c r="G2133" s="1">
        <v>45983</v>
      </c>
      <c r="H2133" s="1">
        <v>45994</v>
      </c>
      <c r="I2133" t="s">
        <v>19</v>
      </c>
      <c r="J2133">
        <v>11</v>
      </c>
      <c r="K2133">
        <v>15</v>
      </c>
      <c r="L2133" t="s">
        <v>404</v>
      </c>
      <c r="M2133" t="s">
        <v>55</v>
      </c>
      <c r="N2133" t="s">
        <v>30</v>
      </c>
      <c r="O2133">
        <f t="shared" si="198"/>
        <v>1</v>
      </c>
      <c r="P2133" t="str">
        <f t="shared" si="199"/>
        <v>Valid</v>
      </c>
      <c r="Q2133" t="str">
        <f>_xlfn.XLOOKUP(B2133,Customers!$A:$A,Customers!$C:$C,"Not Found")</f>
        <v>East</v>
      </c>
      <c r="R2133" t="str">
        <f t="shared" si="200"/>
        <v>Central</v>
      </c>
      <c r="S2133" t="str">
        <f t="shared" si="201"/>
        <v>Outpatient</v>
      </c>
      <c r="T2133" t="str">
        <f t="shared" si="202"/>
        <v>Within SLA</v>
      </c>
      <c r="U2133">
        <f t="shared" si="203"/>
        <v>0</v>
      </c>
    </row>
    <row r="2134" spans="1:21" x14ac:dyDescent="0.3">
      <c r="A2134" t="s">
        <v>4980</v>
      </c>
      <c r="B2134" t="s">
        <v>4981</v>
      </c>
      <c r="C2134" t="s">
        <v>4982</v>
      </c>
      <c r="D2134" t="s">
        <v>216</v>
      </c>
      <c r="E2134" t="s">
        <v>74</v>
      </c>
      <c r="F2134">
        <v>43351.02</v>
      </c>
      <c r="G2134" s="1">
        <v>45965</v>
      </c>
      <c r="I2134" t="s">
        <v>64</v>
      </c>
      <c r="J2134">
        <v>20</v>
      </c>
      <c r="K2134">
        <v>15</v>
      </c>
      <c r="L2134" t="s">
        <v>79</v>
      </c>
      <c r="M2134" t="s">
        <v>55</v>
      </c>
      <c r="N2134" t="s">
        <v>30</v>
      </c>
      <c r="O2134">
        <f t="shared" si="198"/>
        <v>1</v>
      </c>
      <c r="P2134" t="str">
        <f t="shared" si="199"/>
        <v>Valid</v>
      </c>
      <c r="Q2134" t="str">
        <f>_xlfn.XLOOKUP(B2134,Customers!$A:$A,Customers!$C:$C,"Not Found")</f>
        <v>North</v>
      </c>
      <c r="R2134" t="str">
        <f t="shared" si="200"/>
        <v>East</v>
      </c>
      <c r="S2134" t="str">
        <f t="shared" si="201"/>
        <v>Outpatient</v>
      </c>
      <c r="T2134" t="str">
        <f t="shared" si="202"/>
        <v>SLA Breach</v>
      </c>
      <c r="U2134">
        <f t="shared" si="203"/>
        <v>5</v>
      </c>
    </row>
    <row r="2135" spans="1:21" x14ac:dyDescent="0.3">
      <c r="A2135" t="s">
        <v>4983</v>
      </c>
      <c r="B2135" t="s">
        <v>3817</v>
      </c>
      <c r="C2135" t="s">
        <v>3855</v>
      </c>
      <c r="D2135" t="s">
        <v>53</v>
      </c>
      <c r="E2135" t="s">
        <v>27</v>
      </c>
      <c r="F2135">
        <v>131961.24</v>
      </c>
      <c r="G2135" s="1">
        <v>45894</v>
      </c>
      <c r="H2135" s="1">
        <v>45901</v>
      </c>
      <c r="I2135" t="s">
        <v>19</v>
      </c>
      <c r="J2135">
        <v>7</v>
      </c>
      <c r="K2135">
        <v>15</v>
      </c>
      <c r="L2135" t="s">
        <v>174</v>
      </c>
      <c r="M2135" t="s">
        <v>55</v>
      </c>
      <c r="N2135" t="s">
        <v>30</v>
      </c>
      <c r="O2135">
        <f t="shared" si="198"/>
        <v>1</v>
      </c>
      <c r="P2135" t="str">
        <f t="shared" si="199"/>
        <v>Valid</v>
      </c>
      <c r="Q2135" t="str">
        <f>_xlfn.XLOOKUP(B2135,Customers!$A:$A,Customers!$C:$C,"Not Found")</f>
        <v>North</v>
      </c>
      <c r="R2135" t="str">
        <f t="shared" si="200"/>
        <v>West</v>
      </c>
      <c r="S2135" t="str">
        <f t="shared" si="201"/>
        <v>Hospitalization</v>
      </c>
      <c r="T2135" t="str">
        <f t="shared" si="202"/>
        <v>Within SLA</v>
      </c>
      <c r="U2135">
        <f t="shared" si="203"/>
        <v>0</v>
      </c>
    </row>
    <row r="2136" spans="1:21" x14ac:dyDescent="0.3">
      <c r="A2136" t="s">
        <v>4984</v>
      </c>
      <c r="B2136" t="s">
        <v>643</v>
      </c>
      <c r="C2136" t="s">
        <v>4985</v>
      </c>
      <c r="D2136" t="s">
        <v>46</v>
      </c>
      <c r="E2136" t="s">
        <v>39</v>
      </c>
      <c r="F2136">
        <v>94276.21</v>
      </c>
      <c r="G2136" s="1">
        <v>45823</v>
      </c>
      <c r="I2136" t="s">
        <v>40</v>
      </c>
      <c r="J2136">
        <v>7</v>
      </c>
      <c r="K2136">
        <v>12</v>
      </c>
      <c r="L2136" t="s">
        <v>341</v>
      </c>
      <c r="M2136" t="s">
        <v>49</v>
      </c>
      <c r="N2136" t="s">
        <v>22</v>
      </c>
      <c r="O2136">
        <f t="shared" si="198"/>
        <v>1</v>
      </c>
      <c r="P2136" t="str">
        <f t="shared" si="199"/>
        <v>Valid</v>
      </c>
      <c r="Q2136" t="str">
        <f>_xlfn.XLOOKUP(B2136,Customers!$A:$A,Customers!$C:$C,"Not Found")</f>
        <v>West</v>
      </c>
      <c r="R2136" t="str">
        <f t="shared" si="200"/>
        <v>North</v>
      </c>
      <c r="S2136" t="str">
        <f t="shared" si="201"/>
        <v>Theft</v>
      </c>
      <c r="T2136" t="str">
        <f t="shared" si="202"/>
        <v>Within SLA</v>
      </c>
      <c r="U2136">
        <f t="shared" si="203"/>
        <v>0</v>
      </c>
    </row>
    <row r="2137" spans="1:21" x14ac:dyDescent="0.3">
      <c r="A2137" t="s">
        <v>4986</v>
      </c>
      <c r="B2137" t="s">
        <v>1996</v>
      </c>
      <c r="C2137" t="s">
        <v>1997</v>
      </c>
      <c r="D2137" t="s">
        <v>59</v>
      </c>
      <c r="E2137" t="s">
        <v>18</v>
      </c>
      <c r="F2137">
        <v>77647.87</v>
      </c>
      <c r="G2137" s="1">
        <v>45796</v>
      </c>
      <c r="I2137" t="s">
        <v>64</v>
      </c>
      <c r="J2137">
        <v>15</v>
      </c>
      <c r="K2137">
        <v>15</v>
      </c>
      <c r="L2137" t="s">
        <v>117</v>
      </c>
      <c r="M2137" t="s">
        <v>55</v>
      </c>
      <c r="N2137" t="s">
        <v>30</v>
      </c>
      <c r="O2137">
        <f t="shared" si="198"/>
        <v>1</v>
      </c>
      <c r="P2137" t="str">
        <f t="shared" si="199"/>
        <v>Valid</v>
      </c>
      <c r="Q2137" t="str">
        <f>_xlfn.XLOOKUP(B2137,Customers!$A:$A,Customers!$C:$C,"Not Found")</f>
        <v>South</v>
      </c>
      <c r="R2137" t="str">
        <f t="shared" si="200"/>
        <v>South</v>
      </c>
      <c r="S2137" t="str">
        <f t="shared" si="201"/>
        <v>Critical Illness</v>
      </c>
      <c r="T2137" t="str">
        <f t="shared" si="202"/>
        <v>Within SLA</v>
      </c>
      <c r="U2137">
        <f t="shared" si="203"/>
        <v>0</v>
      </c>
    </row>
    <row r="2138" spans="1:21" x14ac:dyDescent="0.3">
      <c r="A2138" t="s">
        <v>4987</v>
      </c>
      <c r="B2138" t="s">
        <v>1086</v>
      </c>
      <c r="C2138" t="s">
        <v>4988</v>
      </c>
      <c r="D2138" t="s">
        <v>154</v>
      </c>
      <c r="E2138" t="s">
        <v>27</v>
      </c>
      <c r="F2138">
        <v>63632.02</v>
      </c>
      <c r="G2138" s="1">
        <v>45797</v>
      </c>
      <c r="H2138" s="1">
        <v>45802</v>
      </c>
      <c r="I2138" t="s">
        <v>19</v>
      </c>
      <c r="J2138">
        <v>5</v>
      </c>
      <c r="K2138">
        <v>10</v>
      </c>
      <c r="L2138" t="s">
        <v>541</v>
      </c>
      <c r="M2138" t="s">
        <v>21</v>
      </c>
      <c r="N2138" t="s">
        <v>30</v>
      </c>
      <c r="O2138">
        <f t="shared" si="198"/>
        <v>1</v>
      </c>
      <c r="P2138" t="str">
        <f t="shared" si="199"/>
        <v>Valid</v>
      </c>
      <c r="Q2138" t="str">
        <f>_xlfn.XLOOKUP(B2138,Customers!$A:$A,Customers!$C:$C,"Not Found")</f>
        <v>South</v>
      </c>
      <c r="R2138" t="str">
        <f t="shared" si="200"/>
        <v>West</v>
      </c>
      <c r="S2138" t="str">
        <f t="shared" si="201"/>
        <v>Vehicle Damage</v>
      </c>
      <c r="T2138" t="str">
        <f t="shared" si="202"/>
        <v>Within SLA</v>
      </c>
      <c r="U2138">
        <f t="shared" si="203"/>
        <v>0</v>
      </c>
    </row>
    <row r="2139" spans="1:21" x14ac:dyDescent="0.3">
      <c r="A2139" t="s">
        <v>4989</v>
      </c>
      <c r="B2139" t="s">
        <v>4990</v>
      </c>
      <c r="C2139" t="s">
        <v>4991</v>
      </c>
      <c r="D2139" t="s">
        <v>216</v>
      </c>
      <c r="E2139" t="s">
        <v>173</v>
      </c>
      <c r="F2139">
        <v>27405.82</v>
      </c>
      <c r="G2139" s="1">
        <v>45902</v>
      </c>
      <c r="H2139" s="1">
        <v>45926</v>
      </c>
      <c r="I2139" t="s">
        <v>19</v>
      </c>
      <c r="J2139">
        <v>24</v>
      </c>
      <c r="K2139">
        <v>15</v>
      </c>
      <c r="L2139" t="s">
        <v>296</v>
      </c>
      <c r="M2139" t="s">
        <v>55</v>
      </c>
      <c r="N2139" t="s">
        <v>42</v>
      </c>
      <c r="O2139">
        <f t="shared" si="198"/>
        <v>1</v>
      </c>
      <c r="P2139" t="str">
        <f t="shared" si="199"/>
        <v>Valid</v>
      </c>
      <c r="Q2139" t="str">
        <f>_xlfn.XLOOKUP(B2139,Customers!$A:$A,Customers!$C:$C,"Not Found")</f>
        <v>West</v>
      </c>
      <c r="R2139" t="str">
        <f t="shared" si="200"/>
        <v>Central</v>
      </c>
      <c r="S2139" t="str">
        <f t="shared" si="201"/>
        <v>Outpatient</v>
      </c>
      <c r="T2139" t="str">
        <f t="shared" si="202"/>
        <v>SLA Breach</v>
      </c>
      <c r="U2139">
        <f t="shared" si="203"/>
        <v>9</v>
      </c>
    </row>
    <row r="2140" spans="1:21" x14ac:dyDescent="0.3">
      <c r="A2140" t="s">
        <v>4992</v>
      </c>
      <c r="B2140" t="s">
        <v>2118</v>
      </c>
      <c r="C2140" t="s">
        <v>2986</v>
      </c>
      <c r="D2140" t="s">
        <v>46</v>
      </c>
      <c r="E2140" t="s">
        <v>18</v>
      </c>
      <c r="F2140">
        <v>140861.82</v>
      </c>
      <c r="G2140" s="1">
        <v>45746</v>
      </c>
      <c r="H2140" s="1">
        <v>45753</v>
      </c>
      <c r="I2140" t="s">
        <v>19</v>
      </c>
      <c r="J2140">
        <v>7</v>
      </c>
      <c r="K2140">
        <v>10</v>
      </c>
      <c r="L2140" t="s">
        <v>501</v>
      </c>
      <c r="M2140" t="s">
        <v>21</v>
      </c>
      <c r="N2140" t="s">
        <v>42</v>
      </c>
      <c r="O2140">
        <f t="shared" si="198"/>
        <v>1</v>
      </c>
      <c r="P2140" t="str">
        <f t="shared" si="199"/>
        <v>Valid</v>
      </c>
      <c r="Q2140" t="str">
        <f>_xlfn.XLOOKUP(B2140,Customers!$A:$A,Customers!$C:$C,"Not Found")</f>
        <v>North</v>
      </c>
      <c r="R2140" t="str">
        <f t="shared" si="200"/>
        <v>South</v>
      </c>
      <c r="S2140" t="str">
        <f t="shared" si="201"/>
        <v>Theft</v>
      </c>
      <c r="T2140" t="str">
        <f t="shared" si="202"/>
        <v>Within SLA</v>
      </c>
      <c r="U2140">
        <f t="shared" si="203"/>
        <v>0</v>
      </c>
    </row>
    <row r="2141" spans="1:21" x14ac:dyDescent="0.3">
      <c r="A2141" t="s">
        <v>4993</v>
      </c>
      <c r="B2141" t="s">
        <v>4935</v>
      </c>
      <c r="C2141" t="s">
        <v>4936</v>
      </c>
      <c r="D2141" t="s">
        <v>231</v>
      </c>
      <c r="E2141" t="s">
        <v>39</v>
      </c>
      <c r="F2141">
        <v>116087.31</v>
      </c>
      <c r="G2141" s="1">
        <v>45847</v>
      </c>
      <c r="H2141" s="1">
        <v>45853</v>
      </c>
      <c r="I2141" t="s">
        <v>19</v>
      </c>
      <c r="J2141">
        <v>6</v>
      </c>
      <c r="K2141">
        <v>12</v>
      </c>
      <c r="L2141" t="s">
        <v>132</v>
      </c>
      <c r="M2141" t="s">
        <v>49</v>
      </c>
      <c r="N2141" t="s">
        <v>30</v>
      </c>
      <c r="O2141">
        <f t="shared" si="198"/>
        <v>1</v>
      </c>
      <c r="P2141" t="str">
        <f t="shared" si="199"/>
        <v>Valid</v>
      </c>
      <c r="Q2141" t="str">
        <f>_xlfn.XLOOKUP(B2141,Customers!$A:$A,Customers!$C:$C,"Not Found")</f>
        <v>West</v>
      </c>
      <c r="R2141" t="str">
        <f t="shared" si="200"/>
        <v>North</v>
      </c>
      <c r="S2141" t="str">
        <f t="shared" si="201"/>
        <v>property damage</v>
      </c>
      <c r="T2141" t="str">
        <f t="shared" si="202"/>
        <v>Within SLA</v>
      </c>
      <c r="U2141">
        <f t="shared" si="203"/>
        <v>0</v>
      </c>
    </row>
    <row r="2142" spans="1:21" x14ac:dyDescent="0.3">
      <c r="A2142" t="s">
        <v>4994</v>
      </c>
      <c r="B2142" t="s">
        <v>4995</v>
      </c>
      <c r="C2142" t="s">
        <v>4996</v>
      </c>
      <c r="D2142" t="s">
        <v>69</v>
      </c>
      <c r="E2142" t="s">
        <v>39</v>
      </c>
      <c r="F2142">
        <v>239006.68</v>
      </c>
      <c r="G2142" s="1">
        <v>45867</v>
      </c>
      <c r="H2142" s="1">
        <v>45880</v>
      </c>
      <c r="I2142" t="s">
        <v>19</v>
      </c>
      <c r="J2142">
        <v>13</v>
      </c>
      <c r="K2142">
        <v>12</v>
      </c>
      <c r="L2142" t="s">
        <v>65</v>
      </c>
      <c r="M2142" t="s">
        <v>49</v>
      </c>
      <c r="N2142" t="s">
        <v>30</v>
      </c>
      <c r="O2142">
        <f t="shared" si="198"/>
        <v>1</v>
      </c>
      <c r="P2142" t="str">
        <f t="shared" si="199"/>
        <v>Valid</v>
      </c>
      <c r="Q2142" t="str">
        <f>_xlfn.XLOOKUP(B2142,Customers!$A:$A,Customers!$C:$C,"Not Found")</f>
        <v>South</v>
      </c>
      <c r="R2142" t="str">
        <f t="shared" si="200"/>
        <v>North</v>
      </c>
      <c r="S2142" t="str">
        <f t="shared" si="201"/>
        <v>Property Damage</v>
      </c>
      <c r="T2142" t="str">
        <f t="shared" si="202"/>
        <v>SLA Breach</v>
      </c>
      <c r="U2142">
        <f t="shared" si="203"/>
        <v>1</v>
      </c>
    </row>
    <row r="2143" spans="1:21" x14ac:dyDescent="0.3">
      <c r="A2143" t="s">
        <v>4997</v>
      </c>
      <c r="B2143" t="s">
        <v>4998</v>
      </c>
      <c r="C2143" t="s">
        <v>4999</v>
      </c>
      <c r="D2143" t="s">
        <v>111</v>
      </c>
      <c r="E2143" t="s">
        <v>39</v>
      </c>
      <c r="F2143">
        <v>227823.89</v>
      </c>
      <c r="G2143" s="1">
        <v>45882</v>
      </c>
      <c r="H2143" s="1">
        <v>45905</v>
      </c>
      <c r="I2143" t="s">
        <v>19</v>
      </c>
      <c r="J2143">
        <v>23</v>
      </c>
      <c r="K2143">
        <v>12</v>
      </c>
      <c r="L2143" t="s">
        <v>121</v>
      </c>
      <c r="M2143" t="s">
        <v>49</v>
      </c>
      <c r="N2143" t="s">
        <v>30</v>
      </c>
      <c r="O2143">
        <f t="shared" si="198"/>
        <v>1</v>
      </c>
      <c r="P2143" t="str">
        <f t="shared" si="199"/>
        <v>Valid</v>
      </c>
      <c r="Q2143" t="str">
        <f>_xlfn.XLOOKUP(B2143,Customers!$A:$A,Customers!$C:$C,"Not Found")</f>
        <v>Central</v>
      </c>
      <c r="R2143" t="str">
        <f t="shared" si="200"/>
        <v>North</v>
      </c>
      <c r="S2143" t="str">
        <f t="shared" si="201"/>
        <v>Fire</v>
      </c>
      <c r="T2143" t="str">
        <f t="shared" si="202"/>
        <v>SLA Breach</v>
      </c>
      <c r="U2143">
        <f t="shared" si="203"/>
        <v>11</v>
      </c>
    </row>
    <row r="2144" spans="1:21" x14ac:dyDescent="0.3">
      <c r="A2144" t="s">
        <v>5000</v>
      </c>
      <c r="B2144" t="s">
        <v>4927</v>
      </c>
      <c r="C2144" t="s">
        <v>5001</v>
      </c>
      <c r="D2144" t="s">
        <v>69</v>
      </c>
      <c r="E2144" t="s">
        <v>27</v>
      </c>
      <c r="F2144">
        <v>64834.93</v>
      </c>
      <c r="G2144" s="1">
        <v>45713</v>
      </c>
      <c r="I2144" t="s">
        <v>40</v>
      </c>
      <c r="J2144">
        <v>10</v>
      </c>
      <c r="K2144">
        <v>12</v>
      </c>
      <c r="L2144" t="s">
        <v>140</v>
      </c>
      <c r="M2144" t="s">
        <v>49</v>
      </c>
      <c r="N2144" t="s">
        <v>30</v>
      </c>
      <c r="O2144">
        <f t="shared" si="198"/>
        <v>1</v>
      </c>
      <c r="P2144" t="str">
        <f t="shared" si="199"/>
        <v>Valid</v>
      </c>
      <c r="Q2144" t="str">
        <f>_xlfn.XLOOKUP(B2144,Customers!$A:$A,Customers!$C:$C,"Not Found")</f>
        <v>East</v>
      </c>
      <c r="R2144" t="str">
        <f t="shared" si="200"/>
        <v>West</v>
      </c>
      <c r="S2144" t="str">
        <f t="shared" si="201"/>
        <v>Property Damage</v>
      </c>
      <c r="T2144" t="str">
        <f t="shared" si="202"/>
        <v>Within SLA</v>
      </c>
      <c r="U2144">
        <f t="shared" si="203"/>
        <v>0</v>
      </c>
    </row>
    <row r="2145" spans="1:21" x14ac:dyDescent="0.3">
      <c r="A2145" t="s">
        <v>5002</v>
      </c>
      <c r="B2145" t="s">
        <v>1810</v>
      </c>
      <c r="C2145" t="s">
        <v>5003</v>
      </c>
      <c r="D2145" t="s">
        <v>53</v>
      </c>
      <c r="E2145" t="s">
        <v>74</v>
      </c>
      <c r="F2145">
        <v>71324.72</v>
      </c>
      <c r="G2145" s="1">
        <v>45933</v>
      </c>
      <c r="I2145" t="s">
        <v>64</v>
      </c>
      <c r="J2145">
        <v>21</v>
      </c>
      <c r="K2145">
        <v>15</v>
      </c>
      <c r="L2145" t="s">
        <v>83</v>
      </c>
      <c r="M2145" t="s">
        <v>55</v>
      </c>
      <c r="N2145" t="s">
        <v>30</v>
      </c>
      <c r="O2145">
        <f t="shared" si="198"/>
        <v>1</v>
      </c>
      <c r="P2145" t="str">
        <f t="shared" si="199"/>
        <v>Valid</v>
      </c>
      <c r="Q2145" t="str">
        <f>_xlfn.XLOOKUP(B2145,Customers!$A:$A,Customers!$C:$C,"Not Found")</f>
        <v>West</v>
      </c>
      <c r="R2145" t="str">
        <f t="shared" si="200"/>
        <v>East</v>
      </c>
      <c r="S2145" t="str">
        <f t="shared" si="201"/>
        <v>Hospitalization</v>
      </c>
      <c r="T2145" t="str">
        <f t="shared" si="202"/>
        <v>SLA Breach</v>
      </c>
      <c r="U2145">
        <f t="shared" si="203"/>
        <v>6</v>
      </c>
    </row>
    <row r="2146" spans="1:21" x14ac:dyDescent="0.3">
      <c r="A2146" t="s">
        <v>5004</v>
      </c>
      <c r="B2146" t="s">
        <v>742</v>
      </c>
      <c r="C2146" t="s">
        <v>743</v>
      </c>
      <c r="D2146" t="s">
        <v>92</v>
      </c>
      <c r="E2146" t="s">
        <v>18</v>
      </c>
      <c r="F2146">
        <v>10948.16</v>
      </c>
      <c r="G2146" s="1">
        <v>45802</v>
      </c>
      <c r="H2146" s="1">
        <v>45819</v>
      </c>
      <c r="I2146" t="s">
        <v>19</v>
      </c>
      <c r="J2146">
        <v>17</v>
      </c>
      <c r="K2146">
        <v>7</v>
      </c>
      <c r="L2146" t="s">
        <v>98</v>
      </c>
      <c r="M2146" t="s">
        <v>94</v>
      </c>
      <c r="N2146" t="s">
        <v>42</v>
      </c>
      <c r="O2146">
        <f t="shared" si="198"/>
        <v>1</v>
      </c>
      <c r="P2146" t="str">
        <f t="shared" si="199"/>
        <v>Valid</v>
      </c>
      <c r="Q2146" t="str">
        <f>_xlfn.XLOOKUP(B2146,Customers!$A:$A,Customers!$C:$C,"Not Found")</f>
        <v>North</v>
      </c>
      <c r="R2146" t="str">
        <f t="shared" si="200"/>
        <v>South</v>
      </c>
      <c r="S2146" t="str">
        <f t="shared" si="201"/>
        <v>Baggage Loss</v>
      </c>
      <c r="T2146" t="str">
        <f t="shared" si="202"/>
        <v>SLA Breach</v>
      </c>
      <c r="U2146">
        <f t="shared" si="203"/>
        <v>10</v>
      </c>
    </row>
    <row r="2147" spans="1:21" x14ac:dyDescent="0.3">
      <c r="A2147" t="s">
        <v>5005</v>
      </c>
      <c r="B2147" t="s">
        <v>2035</v>
      </c>
      <c r="C2147" t="s">
        <v>5006</v>
      </c>
      <c r="D2147" t="s">
        <v>102</v>
      </c>
      <c r="E2147" t="s">
        <v>27</v>
      </c>
      <c r="F2147">
        <v>665578.93000000005</v>
      </c>
      <c r="G2147" s="1">
        <v>45970</v>
      </c>
      <c r="H2147" s="1">
        <v>45984</v>
      </c>
      <c r="I2147" t="s">
        <v>19</v>
      </c>
      <c r="J2147">
        <v>14</v>
      </c>
      <c r="K2147">
        <v>20</v>
      </c>
      <c r="L2147" t="s">
        <v>590</v>
      </c>
      <c r="M2147" t="s">
        <v>29</v>
      </c>
      <c r="N2147" t="s">
        <v>30</v>
      </c>
      <c r="O2147">
        <f t="shared" si="198"/>
        <v>1</v>
      </c>
      <c r="P2147" t="str">
        <f t="shared" si="199"/>
        <v>Valid</v>
      </c>
      <c r="Q2147" t="str">
        <f>_xlfn.XLOOKUP(B2147,Customers!$A:$A,Customers!$C:$C,"Not Found")</f>
        <v>West</v>
      </c>
      <c r="R2147" t="str">
        <f t="shared" si="200"/>
        <v>West</v>
      </c>
      <c r="S2147" t="str">
        <f t="shared" si="201"/>
        <v>Maturity</v>
      </c>
      <c r="T2147" t="str">
        <f t="shared" si="202"/>
        <v>Within SLA</v>
      </c>
      <c r="U2147">
        <f t="shared" si="203"/>
        <v>0</v>
      </c>
    </row>
    <row r="2148" spans="1:21" x14ac:dyDescent="0.3">
      <c r="A2148" t="s">
        <v>5007</v>
      </c>
      <c r="B2148" t="s">
        <v>5008</v>
      </c>
      <c r="C2148" t="s">
        <v>5009</v>
      </c>
      <c r="D2148" t="s">
        <v>46</v>
      </c>
      <c r="E2148" t="s">
        <v>27</v>
      </c>
      <c r="G2148" s="1">
        <v>45806</v>
      </c>
      <c r="I2148" t="s">
        <v>40</v>
      </c>
      <c r="J2148">
        <v>1</v>
      </c>
      <c r="K2148">
        <v>12</v>
      </c>
      <c r="L2148" t="s">
        <v>268</v>
      </c>
      <c r="M2148" t="s">
        <v>49</v>
      </c>
      <c r="N2148" t="s">
        <v>30</v>
      </c>
      <c r="O2148">
        <f t="shared" si="198"/>
        <v>1</v>
      </c>
      <c r="P2148" t="str">
        <f t="shared" si="199"/>
        <v>Missing Amount</v>
      </c>
      <c r="Q2148" t="str">
        <f>_xlfn.XLOOKUP(B2148,Customers!$A:$A,Customers!$C:$C,"Not Found")</f>
        <v>South</v>
      </c>
      <c r="R2148" t="str">
        <f t="shared" si="200"/>
        <v>West</v>
      </c>
      <c r="S2148" t="str">
        <f t="shared" si="201"/>
        <v>Theft</v>
      </c>
      <c r="T2148" t="str">
        <f t="shared" si="202"/>
        <v>Within SLA</v>
      </c>
      <c r="U2148">
        <f t="shared" si="203"/>
        <v>0</v>
      </c>
    </row>
    <row r="2149" spans="1:21" x14ac:dyDescent="0.3">
      <c r="A2149" t="s">
        <v>5010</v>
      </c>
      <c r="B2149" t="s">
        <v>5011</v>
      </c>
      <c r="C2149" t="s">
        <v>5012</v>
      </c>
      <c r="D2149" t="s">
        <v>59</v>
      </c>
      <c r="E2149" t="s">
        <v>18</v>
      </c>
      <c r="F2149">
        <v>96873.600000000006</v>
      </c>
      <c r="G2149" s="1">
        <v>45924</v>
      </c>
      <c r="I2149" t="s">
        <v>40</v>
      </c>
      <c r="J2149">
        <v>25</v>
      </c>
      <c r="K2149">
        <v>15</v>
      </c>
      <c r="L2149" t="s">
        <v>140</v>
      </c>
      <c r="M2149" t="s">
        <v>55</v>
      </c>
      <c r="N2149" t="s">
        <v>42</v>
      </c>
      <c r="O2149">
        <f t="shared" si="198"/>
        <v>1</v>
      </c>
      <c r="P2149" t="str">
        <f t="shared" si="199"/>
        <v>Valid</v>
      </c>
      <c r="Q2149" t="str">
        <f>_xlfn.XLOOKUP(B2149,Customers!$A:$A,Customers!$C:$C,"Not Found")</f>
        <v>East</v>
      </c>
      <c r="R2149" t="str">
        <f t="shared" si="200"/>
        <v>South</v>
      </c>
      <c r="S2149" t="str">
        <f t="shared" si="201"/>
        <v>Critical Illness</v>
      </c>
      <c r="T2149" t="str">
        <f t="shared" si="202"/>
        <v>SLA Breach</v>
      </c>
      <c r="U2149">
        <f t="shared" si="203"/>
        <v>10</v>
      </c>
    </row>
    <row r="2150" spans="1:21" x14ac:dyDescent="0.3">
      <c r="A2150" t="s">
        <v>5013</v>
      </c>
      <c r="B2150" t="s">
        <v>4019</v>
      </c>
      <c r="C2150" t="s">
        <v>4020</v>
      </c>
      <c r="D2150" t="s">
        <v>17</v>
      </c>
      <c r="E2150" t="s">
        <v>173</v>
      </c>
      <c r="F2150">
        <v>54322.83</v>
      </c>
      <c r="G2150" s="1">
        <v>45695</v>
      </c>
      <c r="H2150" s="1">
        <v>45708</v>
      </c>
      <c r="I2150" t="s">
        <v>19</v>
      </c>
      <c r="J2150">
        <v>13</v>
      </c>
      <c r="K2150">
        <v>10</v>
      </c>
      <c r="L2150" t="s">
        <v>178</v>
      </c>
      <c r="M2150" t="s">
        <v>21</v>
      </c>
      <c r="N2150" t="s">
        <v>30</v>
      </c>
      <c r="O2150">
        <f t="shared" si="198"/>
        <v>1</v>
      </c>
      <c r="P2150" t="str">
        <f t="shared" si="199"/>
        <v>Valid</v>
      </c>
      <c r="Q2150" t="str">
        <f>_xlfn.XLOOKUP(B2150,Customers!$A:$A,Customers!$C:$C,"Not Found")</f>
        <v>North</v>
      </c>
      <c r="R2150" t="str">
        <f t="shared" si="200"/>
        <v>Central</v>
      </c>
      <c r="S2150" t="str">
        <f t="shared" si="201"/>
        <v>Accident</v>
      </c>
      <c r="T2150" t="str">
        <f t="shared" si="202"/>
        <v>SLA Breach</v>
      </c>
      <c r="U2150">
        <f t="shared" si="203"/>
        <v>3</v>
      </c>
    </row>
    <row r="2151" spans="1:21" x14ac:dyDescent="0.3">
      <c r="A2151" t="s">
        <v>5014</v>
      </c>
      <c r="B2151" t="s">
        <v>5015</v>
      </c>
      <c r="C2151" t="s">
        <v>5016</v>
      </c>
      <c r="D2151" t="s">
        <v>154</v>
      </c>
      <c r="E2151" t="s">
        <v>74</v>
      </c>
      <c r="F2151">
        <v>34606.559999999998</v>
      </c>
      <c r="G2151" s="1">
        <v>45957</v>
      </c>
      <c r="I2151" t="s">
        <v>40</v>
      </c>
      <c r="J2151">
        <v>7</v>
      </c>
      <c r="K2151">
        <v>10</v>
      </c>
      <c r="L2151" t="s">
        <v>590</v>
      </c>
      <c r="M2151" t="s">
        <v>21</v>
      </c>
      <c r="N2151" t="s">
        <v>22</v>
      </c>
      <c r="O2151">
        <f t="shared" si="198"/>
        <v>1</v>
      </c>
      <c r="P2151" t="str">
        <f t="shared" si="199"/>
        <v>Valid</v>
      </c>
      <c r="Q2151" t="str">
        <f>_xlfn.XLOOKUP(B2151,Customers!$A:$A,Customers!$C:$C,"Not Found")</f>
        <v>North</v>
      </c>
      <c r="R2151" t="str">
        <f t="shared" si="200"/>
        <v>East</v>
      </c>
      <c r="S2151" t="str">
        <f t="shared" si="201"/>
        <v>Vehicle Damage</v>
      </c>
      <c r="T2151" t="str">
        <f t="shared" si="202"/>
        <v>Within SLA</v>
      </c>
      <c r="U2151">
        <f t="shared" si="203"/>
        <v>0</v>
      </c>
    </row>
    <row r="2152" spans="1:21" x14ac:dyDescent="0.3">
      <c r="A2152" t="s">
        <v>5017</v>
      </c>
      <c r="B2152" t="s">
        <v>5018</v>
      </c>
      <c r="C2152" t="s">
        <v>5019</v>
      </c>
      <c r="D2152" t="s">
        <v>116</v>
      </c>
      <c r="E2152" t="s">
        <v>18</v>
      </c>
      <c r="F2152">
        <v>69058.720000000001</v>
      </c>
      <c r="G2152" s="1">
        <v>45667</v>
      </c>
      <c r="I2152" t="s">
        <v>40</v>
      </c>
      <c r="J2152">
        <v>12</v>
      </c>
      <c r="K2152">
        <v>7</v>
      </c>
      <c r="L2152" t="s">
        <v>353</v>
      </c>
      <c r="M2152" t="s">
        <v>94</v>
      </c>
      <c r="N2152" t="s">
        <v>42</v>
      </c>
      <c r="O2152">
        <f t="shared" si="198"/>
        <v>1</v>
      </c>
      <c r="P2152" t="str">
        <f t="shared" si="199"/>
        <v>Valid</v>
      </c>
      <c r="Q2152" t="str">
        <f>_xlfn.XLOOKUP(B2152,Customers!$A:$A,Customers!$C:$C,"Not Found")</f>
        <v>East</v>
      </c>
      <c r="R2152" t="str">
        <f t="shared" si="200"/>
        <v>South</v>
      </c>
      <c r="S2152" t="str">
        <f t="shared" si="201"/>
        <v>Medical Emergency</v>
      </c>
      <c r="T2152" t="str">
        <f t="shared" si="202"/>
        <v>SLA Breach</v>
      </c>
      <c r="U2152">
        <f t="shared" si="203"/>
        <v>5</v>
      </c>
    </row>
    <row r="2153" spans="1:21" x14ac:dyDescent="0.3">
      <c r="A2153" t="s">
        <v>5020</v>
      </c>
      <c r="B2153" t="s">
        <v>5021</v>
      </c>
      <c r="C2153" t="s">
        <v>5022</v>
      </c>
      <c r="D2153" t="s">
        <v>59</v>
      </c>
      <c r="E2153" t="s">
        <v>173</v>
      </c>
      <c r="F2153">
        <v>313003.13</v>
      </c>
      <c r="G2153" s="1">
        <v>45847</v>
      </c>
      <c r="H2153" s="1">
        <v>45875</v>
      </c>
      <c r="I2153" t="s">
        <v>19</v>
      </c>
      <c r="J2153">
        <v>28</v>
      </c>
      <c r="K2153">
        <v>15</v>
      </c>
      <c r="L2153" t="s">
        <v>136</v>
      </c>
      <c r="M2153" t="s">
        <v>55</v>
      </c>
      <c r="N2153" t="s">
        <v>42</v>
      </c>
      <c r="O2153">
        <f t="shared" si="198"/>
        <v>1</v>
      </c>
      <c r="P2153" t="str">
        <f t="shared" si="199"/>
        <v>Valid</v>
      </c>
      <c r="Q2153" t="str">
        <f>_xlfn.XLOOKUP(B2153,Customers!$A:$A,Customers!$C:$C,"Not Found")</f>
        <v>East</v>
      </c>
      <c r="R2153" t="str">
        <f t="shared" si="200"/>
        <v>Central</v>
      </c>
      <c r="S2153" t="str">
        <f t="shared" si="201"/>
        <v>Critical Illness</v>
      </c>
      <c r="T2153" t="str">
        <f t="shared" si="202"/>
        <v>SLA Breach</v>
      </c>
      <c r="U2153">
        <f t="shared" si="203"/>
        <v>13</v>
      </c>
    </row>
    <row r="2154" spans="1:21" x14ac:dyDescent="0.3">
      <c r="A2154" t="s">
        <v>5023</v>
      </c>
      <c r="B2154" t="s">
        <v>2191</v>
      </c>
      <c r="C2154" t="s">
        <v>2192</v>
      </c>
      <c r="D2154" t="s">
        <v>17</v>
      </c>
      <c r="E2154" t="s">
        <v>39</v>
      </c>
      <c r="F2154">
        <v>153452.99</v>
      </c>
      <c r="G2154" s="1">
        <v>45907</v>
      </c>
      <c r="H2154" s="1">
        <v>45915</v>
      </c>
      <c r="I2154" t="s">
        <v>19</v>
      </c>
      <c r="J2154">
        <v>8</v>
      </c>
      <c r="K2154">
        <v>10</v>
      </c>
      <c r="L2154" t="s">
        <v>590</v>
      </c>
      <c r="M2154" t="s">
        <v>21</v>
      </c>
      <c r="N2154" t="s">
        <v>30</v>
      </c>
      <c r="O2154">
        <f t="shared" si="198"/>
        <v>1</v>
      </c>
      <c r="P2154" t="str">
        <f t="shared" si="199"/>
        <v>Valid</v>
      </c>
      <c r="Q2154" t="str">
        <f>_xlfn.XLOOKUP(B2154,Customers!$A:$A,Customers!$C:$C,"Not Found")</f>
        <v>North</v>
      </c>
      <c r="R2154" t="str">
        <f t="shared" si="200"/>
        <v>North</v>
      </c>
      <c r="S2154" t="str">
        <f t="shared" si="201"/>
        <v>Accident</v>
      </c>
      <c r="T2154" t="str">
        <f t="shared" si="202"/>
        <v>Within SLA</v>
      </c>
      <c r="U2154">
        <f t="shared" si="203"/>
        <v>0</v>
      </c>
    </row>
    <row r="2155" spans="1:21" x14ac:dyDescent="0.3">
      <c r="A2155" t="s">
        <v>5024</v>
      </c>
      <c r="B2155" t="s">
        <v>5025</v>
      </c>
      <c r="C2155" t="s">
        <v>5026</v>
      </c>
      <c r="D2155" t="s">
        <v>111</v>
      </c>
      <c r="E2155" t="s">
        <v>173</v>
      </c>
      <c r="F2155">
        <v>98660.38</v>
      </c>
      <c r="G2155" s="1">
        <v>45771</v>
      </c>
      <c r="H2155" s="1">
        <v>45784</v>
      </c>
      <c r="I2155" t="s">
        <v>19</v>
      </c>
      <c r="J2155">
        <v>13</v>
      </c>
      <c r="K2155">
        <v>12</v>
      </c>
      <c r="L2155" t="s">
        <v>278</v>
      </c>
      <c r="M2155" t="s">
        <v>49</v>
      </c>
      <c r="N2155" t="s">
        <v>30</v>
      </c>
      <c r="O2155">
        <f t="shared" si="198"/>
        <v>1</v>
      </c>
      <c r="P2155" t="str">
        <f t="shared" si="199"/>
        <v>Valid</v>
      </c>
      <c r="Q2155" t="str">
        <f>_xlfn.XLOOKUP(B2155,Customers!$A:$A,Customers!$C:$C,"Not Found")</f>
        <v>East</v>
      </c>
      <c r="R2155" t="str">
        <f t="shared" si="200"/>
        <v>Central</v>
      </c>
      <c r="S2155" t="str">
        <f t="shared" si="201"/>
        <v>Fire</v>
      </c>
      <c r="T2155" t="str">
        <f t="shared" si="202"/>
        <v>SLA Breach</v>
      </c>
      <c r="U2155">
        <f t="shared" si="203"/>
        <v>1</v>
      </c>
    </row>
    <row r="2156" spans="1:21" x14ac:dyDescent="0.3">
      <c r="A2156" t="s">
        <v>5027</v>
      </c>
      <c r="B2156" t="s">
        <v>5028</v>
      </c>
      <c r="C2156" t="s">
        <v>5029</v>
      </c>
      <c r="D2156" t="s">
        <v>216</v>
      </c>
      <c r="E2156" t="s">
        <v>74</v>
      </c>
      <c r="F2156">
        <v>109536.59</v>
      </c>
      <c r="G2156" s="1">
        <v>45977</v>
      </c>
      <c r="H2156" s="1">
        <v>46000</v>
      </c>
      <c r="I2156" t="s">
        <v>19</v>
      </c>
      <c r="J2156">
        <v>23</v>
      </c>
      <c r="K2156">
        <v>15</v>
      </c>
      <c r="L2156" t="s">
        <v>244</v>
      </c>
      <c r="M2156" t="s">
        <v>55</v>
      </c>
      <c r="N2156" t="s">
        <v>30</v>
      </c>
      <c r="O2156">
        <f t="shared" si="198"/>
        <v>1</v>
      </c>
      <c r="P2156" t="str">
        <f t="shared" si="199"/>
        <v>Valid</v>
      </c>
      <c r="Q2156" t="str">
        <f>_xlfn.XLOOKUP(B2156,Customers!$A:$A,Customers!$C:$C,"Not Found")</f>
        <v>South</v>
      </c>
      <c r="R2156" t="str">
        <f t="shared" si="200"/>
        <v>East</v>
      </c>
      <c r="S2156" t="str">
        <f t="shared" si="201"/>
        <v>Outpatient</v>
      </c>
      <c r="T2156" t="str">
        <f t="shared" si="202"/>
        <v>SLA Breach</v>
      </c>
      <c r="U2156">
        <f t="shared" si="203"/>
        <v>8</v>
      </c>
    </row>
    <row r="2157" spans="1:21" x14ac:dyDescent="0.3">
      <c r="A2157" t="s">
        <v>5030</v>
      </c>
      <c r="B2157" t="s">
        <v>2884</v>
      </c>
      <c r="C2157" t="s">
        <v>5031</v>
      </c>
      <c r="D2157" t="s">
        <v>46</v>
      </c>
      <c r="E2157" t="s">
        <v>173</v>
      </c>
      <c r="F2157">
        <v>130300.32</v>
      </c>
      <c r="G2157" s="1">
        <v>45881</v>
      </c>
      <c r="H2157" s="1">
        <v>45884</v>
      </c>
      <c r="I2157" t="s">
        <v>19</v>
      </c>
      <c r="J2157">
        <v>3</v>
      </c>
      <c r="K2157">
        <v>10</v>
      </c>
      <c r="L2157" t="s">
        <v>561</v>
      </c>
      <c r="M2157" t="s">
        <v>21</v>
      </c>
      <c r="N2157" t="s">
        <v>22</v>
      </c>
      <c r="O2157">
        <f t="shared" si="198"/>
        <v>1</v>
      </c>
      <c r="P2157" t="str">
        <f t="shared" si="199"/>
        <v>Valid</v>
      </c>
      <c r="Q2157" t="str">
        <f>_xlfn.XLOOKUP(B2157,Customers!$A:$A,Customers!$C:$C,"Not Found")</f>
        <v>South</v>
      </c>
      <c r="R2157" t="str">
        <f t="shared" si="200"/>
        <v>Central</v>
      </c>
      <c r="S2157" t="str">
        <f t="shared" si="201"/>
        <v>Theft</v>
      </c>
      <c r="T2157" t="str">
        <f t="shared" si="202"/>
        <v>Within SLA</v>
      </c>
      <c r="U2157">
        <f t="shared" si="203"/>
        <v>0</v>
      </c>
    </row>
    <row r="2158" spans="1:21" x14ac:dyDescent="0.3">
      <c r="A2158" t="s">
        <v>5032</v>
      </c>
      <c r="B2158" t="s">
        <v>4350</v>
      </c>
      <c r="C2158" t="s">
        <v>4351</v>
      </c>
      <c r="D2158" t="s">
        <v>116</v>
      </c>
      <c r="E2158" t="s">
        <v>39</v>
      </c>
      <c r="F2158">
        <v>31892.1</v>
      </c>
      <c r="G2158" s="1">
        <v>45959</v>
      </c>
      <c r="H2158" s="1">
        <v>45967</v>
      </c>
      <c r="I2158" t="s">
        <v>19</v>
      </c>
      <c r="J2158">
        <v>8</v>
      </c>
      <c r="K2158">
        <v>7</v>
      </c>
      <c r="L2158" t="s">
        <v>580</v>
      </c>
      <c r="M2158" t="s">
        <v>94</v>
      </c>
      <c r="N2158" t="s">
        <v>30</v>
      </c>
      <c r="O2158">
        <f t="shared" si="198"/>
        <v>1</v>
      </c>
      <c r="P2158" t="str">
        <f t="shared" si="199"/>
        <v>Valid</v>
      </c>
      <c r="Q2158" t="str">
        <f>_xlfn.XLOOKUP(B2158,Customers!$A:$A,Customers!$C:$C,"Not Found")</f>
        <v>South</v>
      </c>
      <c r="R2158" t="str">
        <f t="shared" si="200"/>
        <v>North</v>
      </c>
      <c r="S2158" t="str">
        <f t="shared" si="201"/>
        <v>Medical Emergency</v>
      </c>
      <c r="T2158" t="str">
        <f t="shared" si="202"/>
        <v>SLA Breach</v>
      </c>
      <c r="U2158">
        <f t="shared" si="203"/>
        <v>1</v>
      </c>
    </row>
    <row r="2159" spans="1:21" x14ac:dyDescent="0.3">
      <c r="A2159" t="s">
        <v>5033</v>
      </c>
      <c r="B2159" t="s">
        <v>4807</v>
      </c>
      <c r="C2159" t="s">
        <v>5034</v>
      </c>
      <c r="D2159" t="s">
        <v>17</v>
      </c>
      <c r="E2159" t="s">
        <v>18</v>
      </c>
      <c r="F2159">
        <v>230069.21</v>
      </c>
      <c r="G2159" s="1">
        <v>45843</v>
      </c>
      <c r="I2159" t="s">
        <v>40</v>
      </c>
      <c r="J2159">
        <v>6</v>
      </c>
      <c r="K2159">
        <v>10</v>
      </c>
      <c r="L2159" t="s">
        <v>244</v>
      </c>
      <c r="M2159" t="s">
        <v>21</v>
      </c>
      <c r="N2159" t="s">
        <v>30</v>
      </c>
      <c r="O2159">
        <f t="shared" si="198"/>
        <v>1</v>
      </c>
      <c r="P2159" t="str">
        <f t="shared" si="199"/>
        <v>Valid</v>
      </c>
      <c r="Q2159" t="str">
        <f>_xlfn.XLOOKUP(B2159,Customers!$A:$A,Customers!$C:$C,"Not Found")</f>
        <v>East</v>
      </c>
      <c r="R2159" t="str">
        <f t="shared" si="200"/>
        <v>South</v>
      </c>
      <c r="S2159" t="str">
        <f t="shared" si="201"/>
        <v>Accident</v>
      </c>
      <c r="T2159" t="str">
        <f t="shared" si="202"/>
        <v>Within SLA</v>
      </c>
      <c r="U2159">
        <f t="shared" si="203"/>
        <v>0</v>
      </c>
    </row>
    <row r="2160" spans="1:21" x14ac:dyDescent="0.3">
      <c r="A2160" t="s">
        <v>5035</v>
      </c>
      <c r="B2160" t="s">
        <v>2242</v>
      </c>
      <c r="C2160" t="s">
        <v>3705</v>
      </c>
      <c r="D2160" t="s">
        <v>53</v>
      </c>
      <c r="E2160" t="s">
        <v>173</v>
      </c>
      <c r="F2160">
        <v>191348.67</v>
      </c>
      <c r="G2160" s="1">
        <v>45894</v>
      </c>
      <c r="H2160" s="1">
        <v>45928</v>
      </c>
      <c r="I2160" t="s">
        <v>19</v>
      </c>
      <c r="J2160">
        <v>34</v>
      </c>
      <c r="K2160">
        <v>15</v>
      </c>
      <c r="L2160" t="s">
        <v>431</v>
      </c>
      <c r="M2160" t="s">
        <v>55</v>
      </c>
      <c r="N2160" t="s">
        <v>88</v>
      </c>
      <c r="O2160">
        <f t="shared" si="198"/>
        <v>1</v>
      </c>
      <c r="P2160" t="str">
        <f t="shared" si="199"/>
        <v>Valid</v>
      </c>
      <c r="Q2160" t="str">
        <f>_xlfn.XLOOKUP(B2160,Customers!$A:$A,Customers!$C:$C,"Not Found")</f>
        <v>West</v>
      </c>
      <c r="R2160" t="str">
        <f t="shared" si="200"/>
        <v>Central</v>
      </c>
      <c r="S2160" t="str">
        <f t="shared" si="201"/>
        <v>Hospitalization</v>
      </c>
      <c r="T2160" t="str">
        <f t="shared" si="202"/>
        <v>SLA Breach</v>
      </c>
      <c r="U2160">
        <f t="shared" si="203"/>
        <v>19</v>
      </c>
    </row>
    <row r="2161" spans="1:21" x14ac:dyDescent="0.3">
      <c r="A2161" t="s">
        <v>5036</v>
      </c>
      <c r="B2161" t="s">
        <v>2056</v>
      </c>
      <c r="C2161" t="s">
        <v>3815</v>
      </c>
      <c r="D2161" t="s">
        <v>111</v>
      </c>
      <c r="E2161" t="s">
        <v>27</v>
      </c>
      <c r="F2161">
        <v>672530.1</v>
      </c>
      <c r="G2161" s="1">
        <v>45676</v>
      </c>
      <c r="I2161" t="s">
        <v>64</v>
      </c>
      <c r="J2161">
        <v>13</v>
      </c>
      <c r="K2161">
        <v>12</v>
      </c>
      <c r="L2161" t="s">
        <v>28</v>
      </c>
      <c r="M2161" t="s">
        <v>49</v>
      </c>
      <c r="N2161" t="s">
        <v>30</v>
      </c>
      <c r="O2161">
        <f t="shared" si="198"/>
        <v>1</v>
      </c>
      <c r="P2161" t="str">
        <f t="shared" si="199"/>
        <v>Valid</v>
      </c>
      <c r="Q2161" t="str">
        <f>_xlfn.XLOOKUP(B2161,Customers!$A:$A,Customers!$C:$C,"Not Found")</f>
        <v>South</v>
      </c>
      <c r="R2161" t="str">
        <f t="shared" si="200"/>
        <v>West</v>
      </c>
      <c r="S2161" t="str">
        <f t="shared" si="201"/>
        <v>Fire</v>
      </c>
      <c r="T2161" t="str">
        <f t="shared" si="202"/>
        <v>SLA Breach</v>
      </c>
      <c r="U2161">
        <f t="shared" si="203"/>
        <v>1</v>
      </c>
    </row>
    <row r="2162" spans="1:21" x14ac:dyDescent="0.3">
      <c r="A2162" t="s">
        <v>5037</v>
      </c>
      <c r="B2162" t="s">
        <v>4006</v>
      </c>
      <c r="C2162" t="s">
        <v>5038</v>
      </c>
      <c r="D2162" t="s">
        <v>102</v>
      </c>
      <c r="E2162" t="s">
        <v>173</v>
      </c>
      <c r="F2162">
        <v>340369.91999999998</v>
      </c>
      <c r="G2162" s="1">
        <v>45679</v>
      </c>
      <c r="H2162" s="1">
        <v>45704</v>
      </c>
      <c r="I2162" t="s">
        <v>19</v>
      </c>
      <c r="J2162">
        <v>25</v>
      </c>
      <c r="K2162">
        <v>20</v>
      </c>
      <c r="L2162" t="s">
        <v>98</v>
      </c>
      <c r="M2162" t="s">
        <v>29</v>
      </c>
      <c r="N2162" t="s">
        <v>42</v>
      </c>
      <c r="O2162">
        <f t="shared" si="198"/>
        <v>1</v>
      </c>
      <c r="P2162" t="str">
        <f t="shared" si="199"/>
        <v>Valid</v>
      </c>
      <c r="Q2162" t="str">
        <f>_xlfn.XLOOKUP(B2162,Customers!$A:$A,Customers!$C:$C,"Not Found")</f>
        <v>North</v>
      </c>
      <c r="R2162" t="str">
        <f t="shared" si="200"/>
        <v>Central</v>
      </c>
      <c r="S2162" t="str">
        <f t="shared" si="201"/>
        <v>Maturity</v>
      </c>
      <c r="T2162" t="str">
        <f t="shared" si="202"/>
        <v>SLA Breach</v>
      </c>
      <c r="U2162">
        <f t="shared" si="203"/>
        <v>5</v>
      </c>
    </row>
    <row r="2163" spans="1:21" x14ac:dyDescent="0.3">
      <c r="A2163" t="s">
        <v>5039</v>
      </c>
      <c r="B2163" t="s">
        <v>844</v>
      </c>
      <c r="C2163" t="s">
        <v>5040</v>
      </c>
      <c r="D2163" t="s">
        <v>216</v>
      </c>
      <c r="E2163" t="s">
        <v>18</v>
      </c>
      <c r="F2163">
        <v>17690.27</v>
      </c>
      <c r="G2163" s="1">
        <v>45850</v>
      </c>
      <c r="H2163" s="1">
        <v>45852</v>
      </c>
      <c r="I2163" t="s">
        <v>19</v>
      </c>
      <c r="J2163">
        <v>2</v>
      </c>
      <c r="K2163">
        <v>15</v>
      </c>
      <c r="L2163" t="s">
        <v>28</v>
      </c>
      <c r="M2163" t="s">
        <v>55</v>
      </c>
      <c r="N2163" t="s">
        <v>22</v>
      </c>
      <c r="O2163">
        <f t="shared" si="198"/>
        <v>1</v>
      </c>
      <c r="P2163" t="str">
        <f t="shared" si="199"/>
        <v>Valid</v>
      </c>
      <c r="Q2163" t="str">
        <f>_xlfn.XLOOKUP(B2163,Customers!$A:$A,Customers!$C:$C,"Not Found")</f>
        <v>South</v>
      </c>
      <c r="R2163" t="str">
        <f t="shared" si="200"/>
        <v>South</v>
      </c>
      <c r="S2163" t="str">
        <f t="shared" si="201"/>
        <v>Outpatient</v>
      </c>
      <c r="T2163" t="str">
        <f t="shared" si="202"/>
        <v>Within SLA</v>
      </c>
      <c r="U2163">
        <f t="shared" si="203"/>
        <v>0</v>
      </c>
    </row>
    <row r="2164" spans="1:21" x14ac:dyDescent="0.3">
      <c r="A2164" t="s">
        <v>5041</v>
      </c>
      <c r="B2164" t="s">
        <v>713</v>
      </c>
      <c r="C2164" t="s">
        <v>5042</v>
      </c>
      <c r="D2164" t="s">
        <v>102</v>
      </c>
      <c r="E2164" t="s">
        <v>74</v>
      </c>
      <c r="F2164">
        <v>314343.33</v>
      </c>
      <c r="G2164" s="1">
        <v>45782</v>
      </c>
      <c r="I2164" t="s">
        <v>40</v>
      </c>
      <c r="J2164">
        <v>21</v>
      </c>
      <c r="K2164">
        <v>20</v>
      </c>
      <c r="L2164" t="s">
        <v>864</v>
      </c>
      <c r="M2164" t="s">
        <v>29</v>
      </c>
      <c r="N2164" t="s">
        <v>30</v>
      </c>
      <c r="O2164">
        <f t="shared" si="198"/>
        <v>1</v>
      </c>
      <c r="P2164" t="str">
        <f t="shared" si="199"/>
        <v>Valid</v>
      </c>
      <c r="Q2164" t="str">
        <f>_xlfn.XLOOKUP(B2164,Customers!$A:$A,Customers!$C:$C,"Not Found")</f>
        <v>North</v>
      </c>
      <c r="R2164" t="str">
        <f t="shared" si="200"/>
        <v>East</v>
      </c>
      <c r="S2164" t="str">
        <f t="shared" si="201"/>
        <v>Maturity</v>
      </c>
      <c r="T2164" t="str">
        <f t="shared" si="202"/>
        <v>SLA Breach</v>
      </c>
      <c r="U2164">
        <f t="shared" si="203"/>
        <v>1</v>
      </c>
    </row>
    <row r="2165" spans="1:21" x14ac:dyDescent="0.3">
      <c r="A2165" t="s">
        <v>5043</v>
      </c>
      <c r="B2165" t="s">
        <v>3578</v>
      </c>
      <c r="C2165" t="s">
        <v>3579</v>
      </c>
      <c r="D2165" t="s">
        <v>53</v>
      </c>
      <c r="E2165" t="s">
        <v>18</v>
      </c>
      <c r="F2165">
        <v>66412.3</v>
      </c>
      <c r="G2165" s="1">
        <v>45797</v>
      </c>
      <c r="H2165" s="1">
        <v>45809</v>
      </c>
      <c r="I2165" t="s">
        <v>19</v>
      </c>
      <c r="J2165">
        <v>12</v>
      </c>
      <c r="K2165">
        <v>15</v>
      </c>
      <c r="L2165" t="s">
        <v>150</v>
      </c>
      <c r="M2165" t="s">
        <v>55</v>
      </c>
      <c r="N2165" t="s">
        <v>30</v>
      </c>
      <c r="O2165">
        <f t="shared" si="198"/>
        <v>1</v>
      </c>
      <c r="P2165" t="str">
        <f t="shared" si="199"/>
        <v>Valid</v>
      </c>
      <c r="Q2165" t="str">
        <f>_xlfn.XLOOKUP(B2165,Customers!$A:$A,Customers!$C:$C,"Not Found")</f>
        <v>West</v>
      </c>
      <c r="R2165" t="str">
        <f t="shared" si="200"/>
        <v>South</v>
      </c>
      <c r="S2165" t="str">
        <f t="shared" si="201"/>
        <v>Hospitalization</v>
      </c>
      <c r="T2165" t="str">
        <f t="shared" si="202"/>
        <v>Within SLA</v>
      </c>
      <c r="U2165">
        <f t="shared" si="203"/>
        <v>0</v>
      </c>
    </row>
    <row r="2166" spans="1:21" x14ac:dyDescent="0.3">
      <c r="A2166" t="s">
        <v>5044</v>
      </c>
      <c r="B2166" t="s">
        <v>1589</v>
      </c>
      <c r="C2166" t="s">
        <v>1590</v>
      </c>
      <c r="D2166" t="s">
        <v>26</v>
      </c>
      <c r="E2166" t="s">
        <v>18</v>
      </c>
      <c r="F2166">
        <v>335648.7</v>
      </c>
      <c r="G2166" s="1">
        <v>45863</v>
      </c>
      <c r="H2166" s="1">
        <v>45883</v>
      </c>
      <c r="I2166" t="s">
        <v>19</v>
      </c>
      <c r="J2166">
        <v>20</v>
      </c>
      <c r="K2166">
        <v>20</v>
      </c>
      <c r="L2166" t="s">
        <v>431</v>
      </c>
      <c r="M2166" t="s">
        <v>29</v>
      </c>
      <c r="N2166" t="s">
        <v>22</v>
      </c>
      <c r="O2166">
        <f t="shared" si="198"/>
        <v>1</v>
      </c>
      <c r="P2166" t="str">
        <f t="shared" si="199"/>
        <v>Valid</v>
      </c>
      <c r="Q2166" t="str">
        <f>_xlfn.XLOOKUP(B2166,Customers!$A:$A,Customers!$C:$C,"Not Found")</f>
        <v>Central</v>
      </c>
      <c r="R2166" t="str">
        <f t="shared" si="200"/>
        <v>South</v>
      </c>
      <c r="S2166" t="str">
        <f t="shared" si="201"/>
        <v>Disability</v>
      </c>
      <c r="T2166" t="str">
        <f t="shared" si="202"/>
        <v>Within SLA</v>
      </c>
      <c r="U2166">
        <f t="shared" si="203"/>
        <v>0</v>
      </c>
    </row>
    <row r="2167" spans="1:21" x14ac:dyDescent="0.3">
      <c r="A2167" t="s">
        <v>5045</v>
      </c>
      <c r="B2167" t="s">
        <v>3250</v>
      </c>
      <c r="C2167" t="s">
        <v>3251</v>
      </c>
      <c r="D2167" t="s">
        <v>53</v>
      </c>
      <c r="E2167" t="s">
        <v>74</v>
      </c>
      <c r="F2167">
        <v>270868.21000000002</v>
      </c>
      <c r="G2167" s="1">
        <v>45781</v>
      </c>
      <c r="H2167" s="1">
        <v>45795</v>
      </c>
      <c r="I2167" t="s">
        <v>19</v>
      </c>
      <c r="J2167">
        <v>14</v>
      </c>
      <c r="K2167">
        <v>15</v>
      </c>
      <c r="L2167" t="s">
        <v>300</v>
      </c>
      <c r="M2167" t="s">
        <v>55</v>
      </c>
      <c r="N2167" t="s">
        <v>30</v>
      </c>
      <c r="O2167">
        <f t="shared" si="198"/>
        <v>1</v>
      </c>
      <c r="P2167" t="str">
        <f t="shared" si="199"/>
        <v>Valid</v>
      </c>
      <c r="Q2167" t="str">
        <f>_xlfn.XLOOKUP(B2167,Customers!$A:$A,Customers!$C:$C,"Not Found")</f>
        <v>North</v>
      </c>
      <c r="R2167" t="str">
        <f t="shared" si="200"/>
        <v>East</v>
      </c>
      <c r="S2167" t="str">
        <f t="shared" si="201"/>
        <v>Hospitalization</v>
      </c>
      <c r="T2167" t="str">
        <f t="shared" si="202"/>
        <v>Within SLA</v>
      </c>
      <c r="U2167">
        <f t="shared" si="203"/>
        <v>0</v>
      </c>
    </row>
    <row r="2168" spans="1:21" x14ac:dyDescent="0.3">
      <c r="A2168" t="s">
        <v>5046</v>
      </c>
      <c r="B2168" t="s">
        <v>1256</v>
      </c>
      <c r="C2168" t="s">
        <v>1257</v>
      </c>
      <c r="D2168" t="s">
        <v>154</v>
      </c>
      <c r="E2168" t="s">
        <v>27</v>
      </c>
      <c r="F2168">
        <v>45704.13</v>
      </c>
      <c r="G2168" s="1">
        <v>45990</v>
      </c>
      <c r="H2168" s="1">
        <v>46009</v>
      </c>
      <c r="I2168" t="s">
        <v>19</v>
      </c>
      <c r="J2168">
        <v>19</v>
      </c>
      <c r="K2168">
        <v>10</v>
      </c>
      <c r="L2168" t="s">
        <v>60</v>
      </c>
      <c r="M2168" t="s">
        <v>21</v>
      </c>
      <c r="N2168" t="s">
        <v>88</v>
      </c>
      <c r="O2168">
        <f t="shared" si="198"/>
        <v>1</v>
      </c>
      <c r="P2168" t="str">
        <f t="shared" si="199"/>
        <v>Valid</v>
      </c>
      <c r="Q2168" t="str">
        <f>_xlfn.XLOOKUP(B2168,Customers!$A:$A,Customers!$C:$C,"Not Found")</f>
        <v>West</v>
      </c>
      <c r="R2168" t="str">
        <f t="shared" si="200"/>
        <v>West</v>
      </c>
      <c r="S2168" t="str">
        <f t="shared" si="201"/>
        <v>Vehicle Damage</v>
      </c>
      <c r="T2168" t="str">
        <f t="shared" si="202"/>
        <v>SLA Breach</v>
      </c>
      <c r="U2168">
        <f t="shared" si="203"/>
        <v>9</v>
      </c>
    </row>
    <row r="2169" spans="1:21" x14ac:dyDescent="0.3">
      <c r="A2169" t="s">
        <v>5047</v>
      </c>
      <c r="B2169" t="s">
        <v>503</v>
      </c>
      <c r="C2169" t="s">
        <v>1518</v>
      </c>
      <c r="D2169" t="s">
        <v>17</v>
      </c>
      <c r="E2169" t="s">
        <v>74</v>
      </c>
      <c r="F2169">
        <v>37858.44</v>
      </c>
      <c r="G2169" s="1">
        <v>45899</v>
      </c>
      <c r="I2169" t="s">
        <v>64</v>
      </c>
      <c r="J2169">
        <v>15</v>
      </c>
      <c r="K2169">
        <v>10</v>
      </c>
      <c r="L2169" t="s">
        <v>1047</v>
      </c>
      <c r="M2169" t="s">
        <v>21</v>
      </c>
      <c r="N2169" t="s">
        <v>30</v>
      </c>
      <c r="O2169">
        <f t="shared" si="198"/>
        <v>1</v>
      </c>
      <c r="P2169" t="str">
        <f t="shared" si="199"/>
        <v>Valid</v>
      </c>
      <c r="Q2169" t="str">
        <f>_xlfn.XLOOKUP(B2169,Customers!$A:$A,Customers!$C:$C,"Not Found")</f>
        <v>East</v>
      </c>
      <c r="R2169" t="str">
        <f t="shared" si="200"/>
        <v>East</v>
      </c>
      <c r="S2169" t="str">
        <f t="shared" si="201"/>
        <v>Accident</v>
      </c>
      <c r="T2169" t="str">
        <f t="shared" si="202"/>
        <v>SLA Breach</v>
      </c>
      <c r="U2169">
        <f t="shared" si="203"/>
        <v>5</v>
      </c>
    </row>
    <row r="2170" spans="1:21" x14ac:dyDescent="0.3">
      <c r="A2170" t="s">
        <v>5048</v>
      </c>
      <c r="B2170" t="s">
        <v>364</v>
      </c>
      <c r="C2170" t="s">
        <v>2469</v>
      </c>
      <c r="D2170" t="s">
        <v>26</v>
      </c>
      <c r="E2170" t="s">
        <v>18</v>
      </c>
      <c r="F2170">
        <v>197026.42</v>
      </c>
      <c r="G2170" s="1">
        <v>45859</v>
      </c>
      <c r="H2170" s="1">
        <v>45871</v>
      </c>
      <c r="I2170" t="s">
        <v>19</v>
      </c>
      <c r="J2170">
        <v>12</v>
      </c>
      <c r="K2170">
        <v>20</v>
      </c>
      <c r="L2170" t="s">
        <v>163</v>
      </c>
      <c r="M2170" t="s">
        <v>29</v>
      </c>
      <c r="N2170" t="s">
        <v>30</v>
      </c>
      <c r="O2170">
        <f t="shared" si="198"/>
        <v>1</v>
      </c>
      <c r="P2170" t="str">
        <f t="shared" si="199"/>
        <v>Valid</v>
      </c>
      <c r="Q2170" t="str">
        <f>_xlfn.XLOOKUP(B2170,Customers!$A:$A,Customers!$C:$C,"Not Found")</f>
        <v>South</v>
      </c>
      <c r="R2170" t="str">
        <f t="shared" si="200"/>
        <v>South</v>
      </c>
      <c r="S2170" t="str">
        <f t="shared" si="201"/>
        <v>Disability</v>
      </c>
      <c r="T2170" t="str">
        <f t="shared" si="202"/>
        <v>Within SLA</v>
      </c>
      <c r="U2170">
        <f t="shared" si="203"/>
        <v>0</v>
      </c>
    </row>
    <row r="2171" spans="1:21" x14ac:dyDescent="0.3">
      <c r="A2171" t="s">
        <v>5049</v>
      </c>
      <c r="B2171" t="s">
        <v>5050</v>
      </c>
      <c r="C2171" t="s">
        <v>5051</v>
      </c>
      <c r="D2171" t="s">
        <v>53</v>
      </c>
      <c r="E2171" t="s">
        <v>27</v>
      </c>
      <c r="F2171">
        <v>344757.16</v>
      </c>
      <c r="G2171" s="1">
        <v>45953</v>
      </c>
      <c r="H2171" s="1">
        <v>45965</v>
      </c>
      <c r="I2171" t="s">
        <v>19</v>
      </c>
      <c r="J2171">
        <v>12</v>
      </c>
      <c r="K2171">
        <v>15</v>
      </c>
      <c r="L2171" t="s">
        <v>278</v>
      </c>
      <c r="M2171" t="s">
        <v>55</v>
      </c>
      <c r="N2171" t="s">
        <v>30</v>
      </c>
      <c r="O2171">
        <f t="shared" si="198"/>
        <v>1</v>
      </c>
      <c r="P2171" t="str">
        <f t="shared" si="199"/>
        <v>Valid</v>
      </c>
      <c r="Q2171" t="str">
        <f>_xlfn.XLOOKUP(B2171,Customers!$A:$A,Customers!$C:$C,"Not Found")</f>
        <v>West</v>
      </c>
      <c r="R2171" t="str">
        <f t="shared" si="200"/>
        <v>West</v>
      </c>
      <c r="S2171" t="str">
        <f t="shared" si="201"/>
        <v>Hospitalization</v>
      </c>
      <c r="T2171" t="str">
        <f t="shared" si="202"/>
        <v>Within SLA</v>
      </c>
      <c r="U2171">
        <f t="shared" si="203"/>
        <v>0</v>
      </c>
    </row>
    <row r="2172" spans="1:21" x14ac:dyDescent="0.3">
      <c r="A2172" t="s">
        <v>5052</v>
      </c>
      <c r="B2172" t="s">
        <v>1010</v>
      </c>
      <c r="C2172" t="s">
        <v>2756</v>
      </c>
      <c r="D2172" t="s">
        <v>92</v>
      </c>
      <c r="E2172" t="s">
        <v>173</v>
      </c>
      <c r="F2172">
        <v>22235.77</v>
      </c>
      <c r="G2172" s="1">
        <v>45666</v>
      </c>
      <c r="I2172" t="s">
        <v>64</v>
      </c>
      <c r="J2172">
        <v>1</v>
      </c>
      <c r="K2172">
        <v>7</v>
      </c>
      <c r="L2172" t="s">
        <v>48</v>
      </c>
      <c r="M2172" t="s">
        <v>94</v>
      </c>
      <c r="N2172" t="s">
        <v>22</v>
      </c>
      <c r="O2172">
        <f t="shared" si="198"/>
        <v>1</v>
      </c>
      <c r="P2172" t="str">
        <f t="shared" si="199"/>
        <v>Valid</v>
      </c>
      <c r="Q2172" t="str">
        <f>_xlfn.XLOOKUP(B2172,Customers!$A:$A,Customers!$C:$C,"Not Found")</f>
        <v>South</v>
      </c>
      <c r="R2172" t="str">
        <f t="shared" si="200"/>
        <v>Central</v>
      </c>
      <c r="S2172" t="str">
        <f t="shared" si="201"/>
        <v>Baggage Loss</v>
      </c>
      <c r="T2172" t="str">
        <f t="shared" si="202"/>
        <v>Within SLA</v>
      </c>
      <c r="U2172">
        <f t="shared" si="203"/>
        <v>0</v>
      </c>
    </row>
    <row r="2173" spans="1:21" x14ac:dyDescent="0.3">
      <c r="A2173" t="s">
        <v>5053</v>
      </c>
      <c r="B2173" t="s">
        <v>3731</v>
      </c>
      <c r="C2173" t="s">
        <v>3732</v>
      </c>
      <c r="D2173" t="s">
        <v>17</v>
      </c>
      <c r="E2173" t="s">
        <v>18</v>
      </c>
      <c r="F2173">
        <v>76940.22</v>
      </c>
      <c r="G2173" s="1">
        <v>45723</v>
      </c>
      <c r="H2173" s="1">
        <v>45733</v>
      </c>
      <c r="I2173" t="s">
        <v>19</v>
      </c>
      <c r="J2173">
        <v>10</v>
      </c>
      <c r="K2173">
        <v>10</v>
      </c>
      <c r="L2173" t="s">
        <v>35</v>
      </c>
      <c r="M2173" t="s">
        <v>21</v>
      </c>
      <c r="N2173" t="s">
        <v>30</v>
      </c>
      <c r="O2173">
        <f t="shared" si="198"/>
        <v>1</v>
      </c>
      <c r="P2173" t="str">
        <f t="shared" si="199"/>
        <v>Valid</v>
      </c>
      <c r="Q2173" t="str">
        <f>_xlfn.XLOOKUP(B2173,Customers!$A:$A,Customers!$C:$C,"Not Found")</f>
        <v>East</v>
      </c>
      <c r="R2173" t="str">
        <f t="shared" si="200"/>
        <v>South</v>
      </c>
      <c r="S2173" t="str">
        <f t="shared" si="201"/>
        <v>Accident</v>
      </c>
      <c r="T2173" t="str">
        <f t="shared" si="202"/>
        <v>Within SLA</v>
      </c>
      <c r="U2173">
        <f t="shared" si="203"/>
        <v>0</v>
      </c>
    </row>
    <row r="2174" spans="1:21" x14ac:dyDescent="0.3">
      <c r="A2174" t="s">
        <v>5054</v>
      </c>
      <c r="B2174" t="s">
        <v>3606</v>
      </c>
      <c r="C2174" t="s">
        <v>5055</v>
      </c>
      <c r="D2174" t="s">
        <v>111</v>
      </c>
      <c r="E2174" t="s">
        <v>27</v>
      </c>
      <c r="F2174">
        <v>365287.24</v>
      </c>
      <c r="G2174" s="1">
        <v>45934</v>
      </c>
      <c r="H2174" s="1">
        <v>45949</v>
      </c>
      <c r="I2174" t="s">
        <v>19</v>
      </c>
      <c r="J2174">
        <v>15</v>
      </c>
      <c r="K2174">
        <v>12</v>
      </c>
      <c r="L2174" t="s">
        <v>227</v>
      </c>
      <c r="M2174" t="s">
        <v>49</v>
      </c>
      <c r="N2174" t="s">
        <v>30</v>
      </c>
      <c r="O2174">
        <f t="shared" si="198"/>
        <v>1</v>
      </c>
      <c r="P2174" t="str">
        <f t="shared" si="199"/>
        <v>Valid</v>
      </c>
      <c r="Q2174" t="str">
        <f>_xlfn.XLOOKUP(B2174,Customers!$A:$A,Customers!$C:$C,"Not Found")</f>
        <v>South</v>
      </c>
      <c r="R2174" t="str">
        <f t="shared" si="200"/>
        <v>West</v>
      </c>
      <c r="S2174" t="str">
        <f t="shared" si="201"/>
        <v>Fire</v>
      </c>
      <c r="T2174" t="str">
        <f t="shared" si="202"/>
        <v>SLA Breach</v>
      </c>
      <c r="U2174">
        <f t="shared" si="203"/>
        <v>3</v>
      </c>
    </row>
    <row r="2175" spans="1:21" x14ac:dyDescent="0.3">
      <c r="A2175" t="s">
        <v>5056</v>
      </c>
      <c r="B2175" t="s">
        <v>5057</v>
      </c>
      <c r="C2175" t="s">
        <v>5058</v>
      </c>
      <c r="D2175" t="s">
        <v>46</v>
      </c>
      <c r="E2175" t="s">
        <v>173</v>
      </c>
      <c r="F2175">
        <v>100056.35</v>
      </c>
      <c r="G2175" s="1">
        <v>45923</v>
      </c>
      <c r="H2175" s="1">
        <v>45934</v>
      </c>
      <c r="I2175" t="s">
        <v>19</v>
      </c>
      <c r="J2175">
        <v>11</v>
      </c>
      <c r="K2175">
        <v>10</v>
      </c>
      <c r="L2175" t="s">
        <v>70</v>
      </c>
      <c r="M2175" t="s">
        <v>21</v>
      </c>
      <c r="N2175" t="s">
        <v>30</v>
      </c>
      <c r="O2175">
        <f t="shared" si="198"/>
        <v>1</v>
      </c>
      <c r="P2175" t="str">
        <f t="shared" si="199"/>
        <v>Valid</v>
      </c>
      <c r="Q2175" t="str">
        <f>_xlfn.XLOOKUP(B2175,Customers!$A:$A,Customers!$C:$C,"Not Found")</f>
        <v>Central</v>
      </c>
      <c r="R2175" t="str">
        <f t="shared" si="200"/>
        <v>Central</v>
      </c>
      <c r="S2175" t="str">
        <f t="shared" si="201"/>
        <v>Theft</v>
      </c>
      <c r="T2175" t="str">
        <f t="shared" si="202"/>
        <v>SLA Breach</v>
      </c>
      <c r="U2175">
        <f t="shared" si="203"/>
        <v>1</v>
      </c>
    </row>
    <row r="2176" spans="1:21" x14ac:dyDescent="0.3">
      <c r="A2176" t="s">
        <v>5059</v>
      </c>
      <c r="B2176" t="s">
        <v>3465</v>
      </c>
      <c r="C2176" t="s">
        <v>3466</v>
      </c>
      <c r="D2176" t="s">
        <v>53</v>
      </c>
      <c r="E2176" t="s">
        <v>18</v>
      </c>
      <c r="F2176">
        <v>19633.18</v>
      </c>
      <c r="G2176" s="1">
        <v>45852</v>
      </c>
      <c r="H2176" s="1">
        <v>45864</v>
      </c>
      <c r="I2176" t="s">
        <v>19</v>
      </c>
      <c r="J2176">
        <v>12</v>
      </c>
      <c r="K2176">
        <v>15</v>
      </c>
      <c r="L2176" t="s">
        <v>244</v>
      </c>
      <c r="M2176" t="s">
        <v>55</v>
      </c>
      <c r="N2176" t="s">
        <v>30</v>
      </c>
      <c r="O2176">
        <f t="shared" si="198"/>
        <v>1</v>
      </c>
      <c r="P2176" t="str">
        <f t="shared" si="199"/>
        <v>Valid</v>
      </c>
      <c r="Q2176" t="str">
        <f>_xlfn.XLOOKUP(B2176,Customers!$A:$A,Customers!$C:$C,"Not Found")</f>
        <v>South</v>
      </c>
      <c r="R2176" t="str">
        <f t="shared" si="200"/>
        <v>South</v>
      </c>
      <c r="S2176" t="str">
        <f t="shared" si="201"/>
        <v>Hospitalization</v>
      </c>
      <c r="T2176" t="str">
        <f t="shared" si="202"/>
        <v>Within SLA</v>
      </c>
      <c r="U2176">
        <f t="shared" si="203"/>
        <v>0</v>
      </c>
    </row>
    <row r="2177" spans="1:21" x14ac:dyDescent="0.3">
      <c r="A2177" t="s">
        <v>5060</v>
      </c>
      <c r="B2177" t="s">
        <v>1690</v>
      </c>
      <c r="C2177" t="s">
        <v>1691</v>
      </c>
      <c r="D2177" t="s">
        <v>46</v>
      </c>
      <c r="E2177" t="s">
        <v>27</v>
      </c>
      <c r="F2177">
        <v>47480.6</v>
      </c>
      <c r="G2177" s="1">
        <v>45714</v>
      </c>
      <c r="H2177" s="1">
        <v>45716</v>
      </c>
      <c r="I2177" t="s">
        <v>19</v>
      </c>
      <c r="J2177">
        <v>2</v>
      </c>
      <c r="K2177">
        <v>10</v>
      </c>
      <c r="L2177" t="s">
        <v>252</v>
      </c>
      <c r="M2177" t="s">
        <v>21</v>
      </c>
      <c r="N2177" t="s">
        <v>30</v>
      </c>
      <c r="O2177">
        <f t="shared" si="198"/>
        <v>1</v>
      </c>
      <c r="P2177" t="str">
        <f t="shared" si="199"/>
        <v>Valid</v>
      </c>
      <c r="Q2177" t="str">
        <f>_xlfn.XLOOKUP(B2177,Customers!$A:$A,Customers!$C:$C,"Not Found")</f>
        <v>West</v>
      </c>
      <c r="R2177" t="str">
        <f t="shared" si="200"/>
        <v>West</v>
      </c>
      <c r="S2177" t="str">
        <f t="shared" si="201"/>
        <v>Theft</v>
      </c>
      <c r="T2177" t="str">
        <f t="shared" si="202"/>
        <v>Within SLA</v>
      </c>
      <c r="U2177">
        <f t="shared" si="203"/>
        <v>0</v>
      </c>
    </row>
    <row r="2178" spans="1:21" x14ac:dyDescent="0.3">
      <c r="A2178" t="s">
        <v>5061</v>
      </c>
      <c r="B2178" t="s">
        <v>911</v>
      </c>
      <c r="C2178" t="s">
        <v>2974</v>
      </c>
      <c r="D2178" t="s">
        <v>53</v>
      </c>
      <c r="E2178" t="s">
        <v>173</v>
      </c>
      <c r="F2178">
        <v>55607.69</v>
      </c>
      <c r="G2178" s="1">
        <v>45756</v>
      </c>
      <c r="H2178" s="1">
        <v>45769</v>
      </c>
      <c r="I2178" t="s">
        <v>19</v>
      </c>
      <c r="J2178">
        <v>13</v>
      </c>
      <c r="K2178">
        <v>15</v>
      </c>
      <c r="L2178" t="s">
        <v>296</v>
      </c>
      <c r="M2178" t="s">
        <v>55</v>
      </c>
      <c r="N2178" t="s">
        <v>22</v>
      </c>
      <c r="O2178">
        <f t="shared" ref="O2178:O2241" si="204">COUNTIF($A:$A,A2178)</f>
        <v>1</v>
      </c>
      <c r="P2178" t="str">
        <f t="shared" ref="P2178:P2241" si="205">IF(F2178="","Missing Amount","Valid")</f>
        <v>Valid</v>
      </c>
      <c r="Q2178" t="str">
        <f>_xlfn.XLOOKUP(B2178,Customers!$A:$A,Customers!$C:$C,"Not Found")</f>
        <v>East</v>
      </c>
      <c r="R2178" t="str">
        <f t="shared" ref="R2178:R2241" si="206">IF(E2178="",Q2178,E2178)</f>
        <v>Central</v>
      </c>
      <c r="S2178" t="str">
        <f t="shared" ref="S2178:S2241" si="207">IF(D2178="Hospitalisation","Hospitalization",IF(D2178="Medical Emerg.","Medical Emergency",IF(D2178="Property dmg","Property Damage",IF(D2178="Vehicle dmg","Vehicle Damage",D2178))))</f>
        <v>Hospitalization</v>
      </c>
      <c r="T2178" t="str">
        <f t="shared" ref="T2178:T2241" si="208">IF(J2178&gt;K2178,"SLA Breach","Within SLA")</f>
        <v>Within SLA</v>
      </c>
      <c r="U2178">
        <f t="shared" ref="U2178:U2241" si="209">IF(J2178&gt;K2178,J2178-K2178,0)</f>
        <v>0</v>
      </c>
    </row>
    <row r="2179" spans="1:21" x14ac:dyDescent="0.3">
      <c r="A2179" t="s">
        <v>5062</v>
      </c>
      <c r="B2179" t="s">
        <v>1489</v>
      </c>
      <c r="C2179" t="s">
        <v>1490</v>
      </c>
      <c r="D2179" t="s">
        <v>216</v>
      </c>
      <c r="E2179" t="s">
        <v>27</v>
      </c>
      <c r="F2179">
        <v>27381.52</v>
      </c>
      <c r="G2179" s="1">
        <v>45850</v>
      </c>
      <c r="H2179" s="1">
        <v>45869</v>
      </c>
      <c r="I2179" t="s">
        <v>19</v>
      </c>
      <c r="J2179">
        <v>19</v>
      </c>
      <c r="K2179">
        <v>15</v>
      </c>
      <c r="L2179" t="s">
        <v>204</v>
      </c>
      <c r="M2179" t="s">
        <v>55</v>
      </c>
      <c r="N2179" t="s">
        <v>42</v>
      </c>
      <c r="O2179">
        <f t="shared" si="204"/>
        <v>1</v>
      </c>
      <c r="P2179" t="str">
        <f t="shared" si="205"/>
        <v>Valid</v>
      </c>
      <c r="Q2179" t="str">
        <f>_xlfn.XLOOKUP(B2179,Customers!$A:$A,Customers!$C:$C,"Not Found")</f>
        <v>South</v>
      </c>
      <c r="R2179" t="str">
        <f t="shared" si="206"/>
        <v>West</v>
      </c>
      <c r="S2179" t="str">
        <f t="shared" si="207"/>
        <v>Outpatient</v>
      </c>
      <c r="T2179" t="str">
        <f t="shared" si="208"/>
        <v>SLA Breach</v>
      </c>
      <c r="U2179">
        <f t="shared" si="209"/>
        <v>4</v>
      </c>
    </row>
    <row r="2180" spans="1:21" x14ac:dyDescent="0.3">
      <c r="A2180" t="s">
        <v>5063</v>
      </c>
      <c r="B2180" t="s">
        <v>3643</v>
      </c>
      <c r="C2180" t="s">
        <v>3644</v>
      </c>
      <c r="D2180" t="s">
        <v>216</v>
      </c>
      <c r="E2180" t="s">
        <v>39</v>
      </c>
      <c r="F2180">
        <v>62368.71</v>
      </c>
      <c r="G2180" s="1">
        <v>45686</v>
      </c>
      <c r="I2180" t="s">
        <v>40</v>
      </c>
      <c r="J2180">
        <v>13</v>
      </c>
      <c r="K2180">
        <v>15</v>
      </c>
      <c r="L2180" t="s">
        <v>48</v>
      </c>
      <c r="M2180" t="s">
        <v>55</v>
      </c>
      <c r="N2180" t="s">
        <v>30</v>
      </c>
      <c r="O2180">
        <f t="shared" si="204"/>
        <v>1</v>
      </c>
      <c r="P2180" t="str">
        <f t="shared" si="205"/>
        <v>Valid</v>
      </c>
      <c r="Q2180" t="str">
        <f>_xlfn.XLOOKUP(B2180,Customers!$A:$A,Customers!$C:$C,"Not Found")</f>
        <v>North</v>
      </c>
      <c r="R2180" t="str">
        <f t="shared" si="206"/>
        <v>North</v>
      </c>
      <c r="S2180" t="str">
        <f t="shared" si="207"/>
        <v>Outpatient</v>
      </c>
      <c r="T2180" t="str">
        <f t="shared" si="208"/>
        <v>Within SLA</v>
      </c>
      <c r="U2180">
        <f t="shared" si="209"/>
        <v>0</v>
      </c>
    </row>
    <row r="2181" spans="1:21" x14ac:dyDescent="0.3">
      <c r="A2181" t="s">
        <v>5064</v>
      </c>
      <c r="B2181" t="s">
        <v>273</v>
      </c>
      <c r="C2181" t="s">
        <v>1465</v>
      </c>
      <c r="D2181" t="s">
        <v>69</v>
      </c>
      <c r="E2181" t="s">
        <v>74</v>
      </c>
      <c r="F2181">
        <v>18747.72</v>
      </c>
      <c r="G2181" s="1">
        <v>45941</v>
      </c>
      <c r="H2181" s="1">
        <v>45953</v>
      </c>
      <c r="I2181" t="s">
        <v>19</v>
      </c>
      <c r="J2181">
        <v>12</v>
      </c>
      <c r="K2181">
        <v>12</v>
      </c>
      <c r="L2181" t="s">
        <v>610</v>
      </c>
      <c r="M2181" t="s">
        <v>49</v>
      </c>
      <c r="N2181" t="s">
        <v>30</v>
      </c>
      <c r="O2181">
        <f t="shared" si="204"/>
        <v>1</v>
      </c>
      <c r="P2181" t="str">
        <f t="shared" si="205"/>
        <v>Valid</v>
      </c>
      <c r="Q2181" t="str">
        <f>_xlfn.XLOOKUP(B2181,Customers!$A:$A,Customers!$C:$C,"Not Found")</f>
        <v>West</v>
      </c>
      <c r="R2181" t="str">
        <f t="shared" si="206"/>
        <v>East</v>
      </c>
      <c r="S2181" t="str">
        <f t="shared" si="207"/>
        <v>Property Damage</v>
      </c>
      <c r="T2181" t="str">
        <f t="shared" si="208"/>
        <v>Within SLA</v>
      </c>
      <c r="U2181">
        <f t="shared" si="209"/>
        <v>0</v>
      </c>
    </row>
    <row r="2182" spans="1:21" x14ac:dyDescent="0.3">
      <c r="A2182" t="s">
        <v>5065</v>
      </c>
      <c r="B2182" t="s">
        <v>1098</v>
      </c>
      <c r="C2182" t="s">
        <v>1099</v>
      </c>
      <c r="D2182" t="s">
        <v>46</v>
      </c>
      <c r="E2182" t="s">
        <v>27</v>
      </c>
      <c r="F2182">
        <v>135877.43</v>
      </c>
      <c r="G2182" s="1">
        <v>45768</v>
      </c>
      <c r="H2182" s="1">
        <v>45776</v>
      </c>
      <c r="I2182" t="s">
        <v>19</v>
      </c>
      <c r="J2182">
        <v>8</v>
      </c>
      <c r="K2182">
        <v>12</v>
      </c>
      <c r="L2182" t="s">
        <v>388</v>
      </c>
      <c r="M2182" t="s">
        <v>49</v>
      </c>
      <c r="N2182" t="s">
        <v>30</v>
      </c>
      <c r="O2182">
        <f t="shared" si="204"/>
        <v>1</v>
      </c>
      <c r="P2182" t="str">
        <f t="shared" si="205"/>
        <v>Valid</v>
      </c>
      <c r="Q2182" t="str">
        <f>_xlfn.XLOOKUP(B2182,Customers!$A:$A,Customers!$C:$C,"Not Found")</f>
        <v>East</v>
      </c>
      <c r="R2182" t="str">
        <f t="shared" si="206"/>
        <v>West</v>
      </c>
      <c r="S2182" t="str">
        <f t="shared" si="207"/>
        <v>Theft</v>
      </c>
      <c r="T2182" t="str">
        <f t="shared" si="208"/>
        <v>Within SLA</v>
      </c>
      <c r="U2182">
        <f t="shared" si="209"/>
        <v>0</v>
      </c>
    </row>
    <row r="2183" spans="1:21" x14ac:dyDescent="0.3">
      <c r="A2183" t="s">
        <v>5066</v>
      </c>
      <c r="B2183" t="s">
        <v>1064</v>
      </c>
      <c r="C2183" t="s">
        <v>2240</v>
      </c>
      <c r="D2183" t="s">
        <v>111</v>
      </c>
      <c r="E2183" t="s">
        <v>74</v>
      </c>
      <c r="F2183">
        <v>110533.45</v>
      </c>
      <c r="G2183" s="1">
        <v>45960</v>
      </c>
      <c r="H2183" s="1">
        <v>45973</v>
      </c>
      <c r="I2183" t="s">
        <v>47</v>
      </c>
      <c r="J2183">
        <v>13</v>
      </c>
      <c r="K2183">
        <v>12</v>
      </c>
      <c r="L2183" t="s">
        <v>117</v>
      </c>
      <c r="M2183" t="s">
        <v>49</v>
      </c>
      <c r="N2183" t="s">
        <v>30</v>
      </c>
      <c r="O2183">
        <f t="shared" si="204"/>
        <v>1</v>
      </c>
      <c r="P2183" t="str">
        <f t="shared" si="205"/>
        <v>Valid</v>
      </c>
      <c r="Q2183" t="str">
        <f>_xlfn.XLOOKUP(B2183,Customers!$A:$A,Customers!$C:$C,"Not Found")</f>
        <v>East</v>
      </c>
      <c r="R2183" t="str">
        <f t="shared" si="206"/>
        <v>East</v>
      </c>
      <c r="S2183" t="str">
        <f t="shared" si="207"/>
        <v>Fire</v>
      </c>
      <c r="T2183" t="str">
        <f t="shared" si="208"/>
        <v>SLA Breach</v>
      </c>
      <c r="U2183">
        <f t="shared" si="209"/>
        <v>1</v>
      </c>
    </row>
    <row r="2184" spans="1:21" x14ac:dyDescent="0.3">
      <c r="A2184" t="s">
        <v>5067</v>
      </c>
      <c r="B2184" t="s">
        <v>1720</v>
      </c>
      <c r="C2184" t="s">
        <v>2044</v>
      </c>
      <c r="D2184" t="s">
        <v>59</v>
      </c>
      <c r="E2184" t="s">
        <v>39</v>
      </c>
      <c r="F2184">
        <v>53643.29</v>
      </c>
      <c r="G2184" s="1">
        <v>45836</v>
      </c>
      <c r="H2184" s="1">
        <v>45848</v>
      </c>
      <c r="I2184" t="s">
        <v>47</v>
      </c>
      <c r="J2184">
        <v>12</v>
      </c>
      <c r="K2184">
        <v>15</v>
      </c>
      <c r="L2184" t="s">
        <v>75</v>
      </c>
      <c r="M2184" t="s">
        <v>55</v>
      </c>
      <c r="N2184" t="s">
        <v>30</v>
      </c>
      <c r="O2184">
        <f t="shared" si="204"/>
        <v>1</v>
      </c>
      <c r="P2184" t="str">
        <f t="shared" si="205"/>
        <v>Valid</v>
      </c>
      <c r="Q2184" t="str">
        <f>_xlfn.XLOOKUP(B2184,Customers!$A:$A,Customers!$C:$C,"Not Found")</f>
        <v>East</v>
      </c>
      <c r="R2184" t="str">
        <f t="shared" si="206"/>
        <v>North</v>
      </c>
      <c r="S2184" t="str">
        <f t="shared" si="207"/>
        <v>Critical Illness</v>
      </c>
      <c r="T2184" t="str">
        <f t="shared" si="208"/>
        <v>Within SLA</v>
      </c>
      <c r="U2184">
        <f t="shared" si="209"/>
        <v>0</v>
      </c>
    </row>
    <row r="2185" spans="1:21" x14ac:dyDescent="0.3">
      <c r="A2185" t="s">
        <v>5068</v>
      </c>
      <c r="B2185" t="s">
        <v>358</v>
      </c>
      <c r="C2185" t="s">
        <v>5069</v>
      </c>
      <c r="D2185" t="s">
        <v>59</v>
      </c>
      <c r="E2185" t="s">
        <v>39</v>
      </c>
      <c r="F2185">
        <v>26219.79</v>
      </c>
      <c r="G2185" s="1">
        <v>45761</v>
      </c>
      <c r="H2185" s="1">
        <v>45765</v>
      </c>
      <c r="I2185" t="s">
        <v>47</v>
      </c>
      <c r="J2185">
        <v>4</v>
      </c>
      <c r="K2185">
        <v>15</v>
      </c>
      <c r="L2185" t="s">
        <v>212</v>
      </c>
      <c r="M2185" t="s">
        <v>55</v>
      </c>
      <c r="N2185" t="s">
        <v>22</v>
      </c>
      <c r="O2185">
        <f t="shared" si="204"/>
        <v>1</v>
      </c>
      <c r="P2185" t="str">
        <f t="shared" si="205"/>
        <v>Valid</v>
      </c>
      <c r="Q2185" t="str">
        <f>_xlfn.XLOOKUP(B2185,Customers!$A:$A,Customers!$C:$C,"Not Found")</f>
        <v>Central</v>
      </c>
      <c r="R2185" t="str">
        <f t="shared" si="206"/>
        <v>North</v>
      </c>
      <c r="S2185" t="str">
        <f t="shared" si="207"/>
        <v>Critical Illness</v>
      </c>
      <c r="T2185" t="str">
        <f t="shared" si="208"/>
        <v>Within SLA</v>
      </c>
      <c r="U2185">
        <f t="shared" si="209"/>
        <v>0</v>
      </c>
    </row>
    <row r="2186" spans="1:21" x14ac:dyDescent="0.3">
      <c r="A2186" t="s">
        <v>5070</v>
      </c>
      <c r="B2186" t="s">
        <v>1511</v>
      </c>
      <c r="C2186" t="s">
        <v>1512</v>
      </c>
      <c r="D2186" t="s">
        <v>69</v>
      </c>
      <c r="E2186" t="s">
        <v>27</v>
      </c>
      <c r="F2186">
        <v>272299.18</v>
      </c>
      <c r="G2186" s="1">
        <v>45671</v>
      </c>
      <c r="H2186" s="1">
        <v>45689</v>
      </c>
      <c r="I2186" t="s">
        <v>19</v>
      </c>
      <c r="J2186">
        <v>18</v>
      </c>
      <c r="K2186">
        <v>12</v>
      </c>
      <c r="L2186" t="s">
        <v>282</v>
      </c>
      <c r="M2186" t="s">
        <v>49</v>
      </c>
      <c r="N2186" t="s">
        <v>30</v>
      </c>
      <c r="O2186">
        <f t="shared" si="204"/>
        <v>1</v>
      </c>
      <c r="P2186" t="str">
        <f t="shared" si="205"/>
        <v>Valid</v>
      </c>
      <c r="Q2186" t="str">
        <f>_xlfn.XLOOKUP(B2186,Customers!$A:$A,Customers!$C:$C,"Not Found")</f>
        <v>East</v>
      </c>
      <c r="R2186" t="str">
        <f t="shared" si="206"/>
        <v>West</v>
      </c>
      <c r="S2186" t="str">
        <f t="shared" si="207"/>
        <v>Property Damage</v>
      </c>
      <c r="T2186" t="str">
        <f t="shared" si="208"/>
        <v>SLA Breach</v>
      </c>
      <c r="U2186">
        <f t="shared" si="209"/>
        <v>6</v>
      </c>
    </row>
    <row r="2187" spans="1:21" x14ac:dyDescent="0.3">
      <c r="A2187" t="s">
        <v>5071</v>
      </c>
      <c r="B2187" t="s">
        <v>5008</v>
      </c>
      <c r="C2187" t="s">
        <v>5009</v>
      </c>
      <c r="D2187" t="s">
        <v>69</v>
      </c>
      <c r="E2187" t="s">
        <v>74</v>
      </c>
      <c r="F2187">
        <v>76024.09</v>
      </c>
      <c r="G2187" s="1">
        <v>45931</v>
      </c>
      <c r="H2187" s="1">
        <v>45941</v>
      </c>
      <c r="I2187" t="s">
        <v>19</v>
      </c>
      <c r="J2187">
        <v>10</v>
      </c>
      <c r="K2187">
        <v>12</v>
      </c>
      <c r="L2187" t="s">
        <v>136</v>
      </c>
      <c r="M2187" t="s">
        <v>49</v>
      </c>
      <c r="N2187" t="s">
        <v>30</v>
      </c>
      <c r="O2187">
        <f t="shared" si="204"/>
        <v>1</v>
      </c>
      <c r="P2187" t="str">
        <f t="shared" si="205"/>
        <v>Valid</v>
      </c>
      <c r="Q2187" t="str">
        <f>_xlfn.XLOOKUP(B2187,Customers!$A:$A,Customers!$C:$C,"Not Found")</f>
        <v>South</v>
      </c>
      <c r="R2187" t="str">
        <f t="shared" si="206"/>
        <v>East</v>
      </c>
      <c r="S2187" t="str">
        <f t="shared" si="207"/>
        <v>Property Damage</v>
      </c>
      <c r="T2187" t="str">
        <f t="shared" si="208"/>
        <v>Within SLA</v>
      </c>
      <c r="U2187">
        <f t="shared" si="209"/>
        <v>0</v>
      </c>
    </row>
    <row r="2188" spans="1:21" x14ac:dyDescent="0.3">
      <c r="A2188" t="s">
        <v>5072</v>
      </c>
      <c r="B2188" t="s">
        <v>134</v>
      </c>
      <c r="C2188" t="s">
        <v>135</v>
      </c>
      <c r="D2188" t="s">
        <v>92</v>
      </c>
      <c r="E2188" t="s">
        <v>173</v>
      </c>
      <c r="F2188">
        <v>61229.18</v>
      </c>
      <c r="G2188" s="1">
        <v>45879</v>
      </c>
      <c r="H2188" s="1">
        <v>45894</v>
      </c>
      <c r="I2188" t="s">
        <v>19</v>
      </c>
      <c r="J2188">
        <v>15</v>
      </c>
      <c r="K2188">
        <v>7</v>
      </c>
      <c r="L2188" t="s">
        <v>787</v>
      </c>
      <c r="M2188" t="s">
        <v>94</v>
      </c>
      <c r="N2188" t="s">
        <v>42</v>
      </c>
      <c r="O2188">
        <f t="shared" si="204"/>
        <v>1</v>
      </c>
      <c r="P2188" t="str">
        <f t="shared" si="205"/>
        <v>Valid</v>
      </c>
      <c r="Q2188" t="str">
        <f>_xlfn.XLOOKUP(B2188,Customers!$A:$A,Customers!$C:$C,"Not Found")</f>
        <v>East</v>
      </c>
      <c r="R2188" t="str">
        <f t="shared" si="206"/>
        <v>Central</v>
      </c>
      <c r="S2188" t="str">
        <f t="shared" si="207"/>
        <v>Baggage Loss</v>
      </c>
      <c r="T2188" t="str">
        <f t="shared" si="208"/>
        <v>SLA Breach</v>
      </c>
      <c r="U2188">
        <f t="shared" si="209"/>
        <v>8</v>
      </c>
    </row>
    <row r="2189" spans="1:21" x14ac:dyDescent="0.3">
      <c r="A2189" t="s">
        <v>5073</v>
      </c>
      <c r="B2189" t="s">
        <v>5074</v>
      </c>
      <c r="C2189" t="s">
        <v>5075</v>
      </c>
      <c r="D2189" t="s">
        <v>17</v>
      </c>
      <c r="E2189" t="s">
        <v>18</v>
      </c>
      <c r="F2189">
        <v>59896.87</v>
      </c>
      <c r="G2189" s="1">
        <v>45951</v>
      </c>
      <c r="H2189" s="1">
        <v>45964</v>
      </c>
      <c r="I2189" t="s">
        <v>19</v>
      </c>
      <c r="J2189">
        <v>13</v>
      </c>
      <c r="K2189">
        <v>10</v>
      </c>
      <c r="L2189" t="s">
        <v>242</v>
      </c>
      <c r="M2189" t="s">
        <v>21</v>
      </c>
      <c r="N2189" t="s">
        <v>30</v>
      </c>
      <c r="O2189">
        <f t="shared" si="204"/>
        <v>1</v>
      </c>
      <c r="P2189" t="str">
        <f t="shared" si="205"/>
        <v>Valid</v>
      </c>
      <c r="Q2189" t="str">
        <f>_xlfn.XLOOKUP(B2189,Customers!$A:$A,Customers!$C:$C,"Not Found")</f>
        <v>East</v>
      </c>
      <c r="R2189" t="str">
        <f t="shared" si="206"/>
        <v>South</v>
      </c>
      <c r="S2189" t="str">
        <f t="shared" si="207"/>
        <v>Accident</v>
      </c>
      <c r="T2189" t="str">
        <f t="shared" si="208"/>
        <v>SLA Breach</v>
      </c>
      <c r="U2189">
        <f t="shared" si="209"/>
        <v>3</v>
      </c>
    </row>
    <row r="2190" spans="1:21" x14ac:dyDescent="0.3">
      <c r="A2190" t="s">
        <v>5076</v>
      </c>
      <c r="B2190" t="s">
        <v>887</v>
      </c>
      <c r="C2190" t="s">
        <v>5077</v>
      </c>
      <c r="D2190" t="s">
        <v>53</v>
      </c>
      <c r="E2190" t="s">
        <v>27</v>
      </c>
      <c r="F2190">
        <v>219469.45</v>
      </c>
      <c r="G2190" s="1">
        <v>45730</v>
      </c>
      <c r="H2190" s="1">
        <v>45757</v>
      </c>
      <c r="I2190" t="s">
        <v>19</v>
      </c>
      <c r="J2190">
        <v>27</v>
      </c>
      <c r="K2190">
        <v>15</v>
      </c>
      <c r="L2190" t="s">
        <v>70</v>
      </c>
      <c r="M2190" t="s">
        <v>55</v>
      </c>
      <c r="N2190" t="s">
        <v>88</v>
      </c>
      <c r="O2190">
        <f t="shared" si="204"/>
        <v>1</v>
      </c>
      <c r="P2190" t="str">
        <f t="shared" si="205"/>
        <v>Valid</v>
      </c>
      <c r="Q2190" t="str">
        <f>_xlfn.XLOOKUP(B2190,Customers!$A:$A,Customers!$C:$C,"Not Found")</f>
        <v>West</v>
      </c>
      <c r="R2190" t="str">
        <f t="shared" si="206"/>
        <v>West</v>
      </c>
      <c r="S2190" t="str">
        <f t="shared" si="207"/>
        <v>Hospitalization</v>
      </c>
      <c r="T2190" t="str">
        <f t="shared" si="208"/>
        <v>SLA Breach</v>
      </c>
      <c r="U2190">
        <f t="shared" si="209"/>
        <v>12</v>
      </c>
    </row>
    <row r="2191" spans="1:21" x14ac:dyDescent="0.3">
      <c r="A2191" t="s">
        <v>5078</v>
      </c>
      <c r="B2191" t="s">
        <v>1613</v>
      </c>
      <c r="C2191" t="s">
        <v>1634</v>
      </c>
      <c r="D2191" t="s">
        <v>46</v>
      </c>
      <c r="E2191" t="s">
        <v>39</v>
      </c>
      <c r="F2191">
        <v>95037.86</v>
      </c>
      <c r="G2191" s="1">
        <v>45715</v>
      </c>
      <c r="H2191" s="1">
        <v>45732</v>
      </c>
      <c r="I2191" t="s">
        <v>19</v>
      </c>
      <c r="J2191">
        <v>17</v>
      </c>
      <c r="K2191">
        <v>10</v>
      </c>
      <c r="L2191" t="s">
        <v>341</v>
      </c>
      <c r="M2191" t="s">
        <v>21</v>
      </c>
      <c r="N2191" t="s">
        <v>42</v>
      </c>
      <c r="O2191">
        <f t="shared" si="204"/>
        <v>1</v>
      </c>
      <c r="P2191" t="str">
        <f t="shared" si="205"/>
        <v>Valid</v>
      </c>
      <c r="Q2191" t="str">
        <f>_xlfn.XLOOKUP(B2191,Customers!$A:$A,Customers!$C:$C,"Not Found")</f>
        <v>East</v>
      </c>
      <c r="R2191" t="str">
        <f t="shared" si="206"/>
        <v>North</v>
      </c>
      <c r="S2191" t="str">
        <f t="shared" si="207"/>
        <v>Theft</v>
      </c>
      <c r="T2191" t="str">
        <f t="shared" si="208"/>
        <v>SLA Breach</v>
      </c>
      <c r="U2191">
        <f t="shared" si="209"/>
        <v>7</v>
      </c>
    </row>
    <row r="2192" spans="1:21" x14ac:dyDescent="0.3">
      <c r="A2192" t="s">
        <v>5079</v>
      </c>
      <c r="B2192" t="s">
        <v>1409</v>
      </c>
      <c r="C2192" t="s">
        <v>1475</v>
      </c>
      <c r="D2192" t="s">
        <v>26</v>
      </c>
      <c r="E2192" t="s">
        <v>27</v>
      </c>
      <c r="F2192">
        <v>322549.12</v>
      </c>
      <c r="G2192" s="1">
        <v>45736</v>
      </c>
      <c r="H2192" s="1">
        <v>45745</v>
      </c>
      <c r="I2192" t="s">
        <v>19</v>
      </c>
      <c r="J2192">
        <v>9</v>
      </c>
      <c r="K2192">
        <v>20</v>
      </c>
      <c r="L2192" t="s">
        <v>159</v>
      </c>
      <c r="M2192" t="s">
        <v>29</v>
      </c>
      <c r="N2192" t="s">
        <v>30</v>
      </c>
      <c r="O2192">
        <f t="shared" si="204"/>
        <v>1</v>
      </c>
      <c r="P2192" t="str">
        <f t="shared" si="205"/>
        <v>Valid</v>
      </c>
      <c r="Q2192" t="str">
        <f>_xlfn.XLOOKUP(B2192,Customers!$A:$A,Customers!$C:$C,"Not Found")</f>
        <v>West</v>
      </c>
      <c r="R2192" t="str">
        <f t="shared" si="206"/>
        <v>West</v>
      </c>
      <c r="S2192" t="str">
        <f t="shared" si="207"/>
        <v>Disability</v>
      </c>
      <c r="T2192" t="str">
        <f t="shared" si="208"/>
        <v>Within SLA</v>
      </c>
      <c r="U2192">
        <f t="shared" si="209"/>
        <v>0</v>
      </c>
    </row>
    <row r="2193" spans="1:21" x14ac:dyDescent="0.3">
      <c r="A2193" t="s">
        <v>5080</v>
      </c>
      <c r="B2193" t="s">
        <v>5081</v>
      </c>
      <c r="C2193" t="s">
        <v>5082</v>
      </c>
      <c r="D2193" t="s">
        <v>53</v>
      </c>
      <c r="E2193" t="s">
        <v>173</v>
      </c>
      <c r="F2193">
        <v>49247</v>
      </c>
      <c r="G2193" s="1">
        <v>45786</v>
      </c>
      <c r="H2193" s="1">
        <v>45789</v>
      </c>
      <c r="I2193" t="s">
        <v>19</v>
      </c>
      <c r="J2193">
        <v>3</v>
      </c>
      <c r="K2193">
        <v>15</v>
      </c>
      <c r="L2193" t="s">
        <v>813</v>
      </c>
      <c r="M2193" t="s">
        <v>55</v>
      </c>
      <c r="N2193" t="s">
        <v>22</v>
      </c>
      <c r="O2193">
        <f t="shared" si="204"/>
        <v>1</v>
      </c>
      <c r="P2193" t="str">
        <f t="shared" si="205"/>
        <v>Valid</v>
      </c>
      <c r="Q2193" t="str">
        <f>_xlfn.XLOOKUP(B2193,Customers!$A:$A,Customers!$C:$C,"Not Found")</f>
        <v>East</v>
      </c>
      <c r="R2193" t="str">
        <f t="shared" si="206"/>
        <v>Central</v>
      </c>
      <c r="S2193" t="str">
        <f t="shared" si="207"/>
        <v>Hospitalization</v>
      </c>
      <c r="T2193" t="str">
        <f t="shared" si="208"/>
        <v>Within SLA</v>
      </c>
      <c r="U2193">
        <f t="shared" si="209"/>
        <v>0</v>
      </c>
    </row>
    <row r="2194" spans="1:21" x14ac:dyDescent="0.3">
      <c r="A2194" t="s">
        <v>5083</v>
      </c>
      <c r="B2194" t="s">
        <v>5084</v>
      </c>
      <c r="C2194" t="s">
        <v>5085</v>
      </c>
      <c r="D2194" t="s">
        <v>116</v>
      </c>
      <c r="E2194" t="s">
        <v>18</v>
      </c>
      <c r="F2194">
        <v>69795.86</v>
      </c>
      <c r="G2194" s="1">
        <v>45783</v>
      </c>
      <c r="I2194" t="s">
        <v>64</v>
      </c>
      <c r="J2194">
        <v>5</v>
      </c>
      <c r="K2194">
        <v>7</v>
      </c>
      <c r="L2194" t="s">
        <v>98</v>
      </c>
      <c r="M2194" t="s">
        <v>94</v>
      </c>
      <c r="N2194" t="s">
        <v>30</v>
      </c>
      <c r="O2194">
        <f t="shared" si="204"/>
        <v>1</v>
      </c>
      <c r="P2194" t="str">
        <f t="shared" si="205"/>
        <v>Valid</v>
      </c>
      <c r="Q2194" t="str">
        <f>_xlfn.XLOOKUP(B2194,Customers!$A:$A,Customers!$C:$C,"Not Found")</f>
        <v>Central</v>
      </c>
      <c r="R2194" t="str">
        <f t="shared" si="206"/>
        <v>South</v>
      </c>
      <c r="S2194" t="str">
        <f t="shared" si="207"/>
        <v>Medical Emergency</v>
      </c>
      <c r="T2194" t="str">
        <f t="shared" si="208"/>
        <v>Within SLA</v>
      </c>
      <c r="U2194">
        <f t="shared" si="209"/>
        <v>0</v>
      </c>
    </row>
    <row r="2195" spans="1:21" x14ac:dyDescent="0.3">
      <c r="A2195" t="s">
        <v>5086</v>
      </c>
      <c r="B2195" t="s">
        <v>1366</v>
      </c>
      <c r="C2195" t="s">
        <v>5087</v>
      </c>
      <c r="D2195" t="s">
        <v>116</v>
      </c>
      <c r="E2195" t="s">
        <v>18</v>
      </c>
      <c r="F2195">
        <v>26250.06</v>
      </c>
      <c r="G2195" s="1">
        <v>45917</v>
      </c>
      <c r="H2195" s="1">
        <v>45923</v>
      </c>
      <c r="I2195" t="s">
        <v>19</v>
      </c>
      <c r="J2195">
        <v>6</v>
      </c>
      <c r="K2195">
        <v>7</v>
      </c>
      <c r="L2195" t="s">
        <v>204</v>
      </c>
      <c r="M2195" t="s">
        <v>94</v>
      </c>
      <c r="N2195" t="s">
        <v>30</v>
      </c>
      <c r="O2195">
        <f t="shared" si="204"/>
        <v>1</v>
      </c>
      <c r="P2195" t="str">
        <f t="shared" si="205"/>
        <v>Valid</v>
      </c>
      <c r="Q2195" t="str">
        <f>_xlfn.XLOOKUP(B2195,Customers!$A:$A,Customers!$C:$C,"Not Found")</f>
        <v>West</v>
      </c>
      <c r="R2195" t="str">
        <f t="shared" si="206"/>
        <v>South</v>
      </c>
      <c r="S2195" t="str">
        <f t="shared" si="207"/>
        <v>Medical Emergency</v>
      </c>
      <c r="T2195" t="str">
        <f t="shared" si="208"/>
        <v>Within SLA</v>
      </c>
      <c r="U2195">
        <f t="shared" si="209"/>
        <v>0</v>
      </c>
    </row>
    <row r="2196" spans="1:21" x14ac:dyDescent="0.3">
      <c r="A2196" t="s">
        <v>5088</v>
      </c>
      <c r="B2196" t="s">
        <v>3134</v>
      </c>
      <c r="C2196" t="s">
        <v>3135</v>
      </c>
      <c r="D2196" t="s">
        <v>111</v>
      </c>
      <c r="E2196" t="s">
        <v>173</v>
      </c>
      <c r="F2196">
        <v>64766.46</v>
      </c>
      <c r="G2196" s="1">
        <v>45976</v>
      </c>
      <c r="I2196" t="s">
        <v>64</v>
      </c>
      <c r="J2196">
        <v>23</v>
      </c>
      <c r="K2196">
        <v>12</v>
      </c>
      <c r="L2196" t="s">
        <v>212</v>
      </c>
      <c r="M2196" t="s">
        <v>49</v>
      </c>
      <c r="N2196" t="s">
        <v>42</v>
      </c>
      <c r="O2196">
        <f t="shared" si="204"/>
        <v>1</v>
      </c>
      <c r="P2196" t="str">
        <f t="shared" si="205"/>
        <v>Valid</v>
      </c>
      <c r="Q2196" t="str">
        <f>_xlfn.XLOOKUP(B2196,Customers!$A:$A,Customers!$C:$C,"Not Found")</f>
        <v>North</v>
      </c>
      <c r="R2196" t="str">
        <f t="shared" si="206"/>
        <v>Central</v>
      </c>
      <c r="S2196" t="str">
        <f t="shared" si="207"/>
        <v>Fire</v>
      </c>
      <c r="T2196" t="str">
        <f t="shared" si="208"/>
        <v>SLA Breach</v>
      </c>
      <c r="U2196">
        <f t="shared" si="209"/>
        <v>11</v>
      </c>
    </row>
    <row r="2197" spans="1:21" x14ac:dyDescent="0.3">
      <c r="A2197" t="s">
        <v>5089</v>
      </c>
      <c r="B2197" t="s">
        <v>2381</v>
      </c>
      <c r="C2197" t="s">
        <v>2382</v>
      </c>
      <c r="D2197" t="s">
        <v>4731</v>
      </c>
      <c r="E2197" t="s">
        <v>27</v>
      </c>
      <c r="F2197">
        <v>27084.91</v>
      </c>
      <c r="G2197" s="1">
        <v>45662</v>
      </c>
      <c r="H2197" s="1">
        <v>45677</v>
      </c>
      <c r="I2197" t="s">
        <v>19</v>
      </c>
      <c r="J2197">
        <v>15</v>
      </c>
      <c r="K2197">
        <v>7</v>
      </c>
      <c r="L2197" t="s">
        <v>70</v>
      </c>
      <c r="M2197" t="s">
        <v>94</v>
      </c>
      <c r="N2197" t="s">
        <v>42</v>
      </c>
      <c r="O2197">
        <f t="shared" si="204"/>
        <v>1</v>
      </c>
      <c r="P2197" t="str">
        <f t="shared" si="205"/>
        <v>Valid</v>
      </c>
      <c r="Q2197" t="str">
        <f>_xlfn.XLOOKUP(B2197,Customers!$A:$A,Customers!$C:$C,"Not Found")</f>
        <v>West</v>
      </c>
      <c r="R2197" t="str">
        <f t="shared" si="206"/>
        <v>West</v>
      </c>
      <c r="S2197" t="str">
        <f t="shared" si="207"/>
        <v>medical emergency</v>
      </c>
      <c r="T2197" t="str">
        <f t="shared" si="208"/>
        <v>SLA Breach</v>
      </c>
      <c r="U2197">
        <f t="shared" si="209"/>
        <v>8</v>
      </c>
    </row>
    <row r="2198" spans="1:21" x14ac:dyDescent="0.3">
      <c r="A2198" t="s">
        <v>5090</v>
      </c>
      <c r="B2198" t="s">
        <v>3013</v>
      </c>
      <c r="C2198" t="s">
        <v>3014</v>
      </c>
      <c r="D2198" t="s">
        <v>17</v>
      </c>
      <c r="E2198" t="s">
        <v>74</v>
      </c>
      <c r="F2198">
        <v>63078.559999999998</v>
      </c>
      <c r="G2198" s="1">
        <v>45836</v>
      </c>
      <c r="H2198" s="1">
        <v>45842</v>
      </c>
      <c r="I2198" t="s">
        <v>19</v>
      </c>
      <c r="J2198">
        <v>6</v>
      </c>
      <c r="K2198">
        <v>10</v>
      </c>
      <c r="L2198" t="s">
        <v>411</v>
      </c>
      <c r="M2198" t="s">
        <v>21</v>
      </c>
      <c r="N2198" t="s">
        <v>30</v>
      </c>
      <c r="O2198">
        <f t="shared" si="204"/>
        <v>1</v>
      </c>
      <c r="P2198" t="str">
        <f t="shared" si="205"/>
        <v>Valid</v>
      </c>
      <c r="Q2198" t="str">
        <f>_xlfn.XLOOKUP(B2198,Customers!$A:$A,Customers!$C:$C,"Not Found")</f>
        <v>North</v>
      </c>
      <c r="R2198" t="str">
        <f t="shared" si="206"/>
        <v>East</v>
      </c>
      <c r="S2198" t="str">
        <f t="shared" si="207"/>
        <v>Accident</v>
      </c>
      <c r="T2198" t="str">
        <f t="shared" si="208"/>
        <v>Within SLA</v>
      </c>
      <c r="U2198">
        <f t="shared" si="209"/>
        <v>0</v>
      </c>
    </row>
    <row r="2199" spans="1:21" x14ac:dyDescent="0.3">
      <c r="A2199" t="s">
        <v>5091</v>
      </c>
      <c r="B2199" t="s">
        <v>2712</v>
      </c>
      <c r="C2199" t="s">
        <v>5092</v>
      </c>
      <c r="D2199" t="s">
        <v>216</v>
      </c>
      <c r="E2199" t="s">
        <v>18</v>
      </c>
      <c r="F2199">
        <v>150030.59</v>
      </c>
      <c r="G2199" s="1">
        <v>45867</v>
      </c>
      <c r="H2199" s="1">
        <v>45883</v>
      </c>
      <c r="I2199" t="s">
        <v>19</v>
      </c>
      <c r="J2199">
        <v>16</v>
      </c>
      <c r="K2199">
        <v>15</v>
      </c>
      <c r="L2199" t="s">
        <v>35</v>
      </c>
      <c r="M2199" t="s">
        <v>55</v>
      </c>
      <c r="N2199" t="s">
        <v>30</v>
      </c>
      <c r="O2199">
        <f t="shared" si="204"/>
        <v>1</v>
      </c>
      <c r="P2199" t="str">
        <f t="shared" si="205"/>
        <v>Valid</v>
      </c>
      <c r="Q2199" t="str">
        <f>_xlfn.XLOOKUP(B2199,Customers!$A:$A,Customers!$C:$C,"Not Found")</f>
        <v>West</v>
      </c>
      <c r="R2199" t="str">
        <f t="shared" si="206"/>
        <v>South</v>
      </c>
      <c r="S2199" t="str">
        <f t="shared" si="207"/>
        <v>Outpatient</v>
      </c>
      <c r="T2199" t="str">
        <f t="shared" si="208"/>
        <v>SLA Breach</v>
      </c>
      <c r="U2199">
        <f t="shared" si="209"/>
        <v>1</v>
      </c>
    </row>
    <row r="2200" spans="1:21" x14ac:dyDescent="0.3">
      <c r="A2200" t="s">
        <v>5093</v>
      </c>
      <c r="B2200" t="s">
        <v>2917</v>
      </c>
      <c r="C2200" t="s">
        <v>5094</v>
      </c>
      <c r="D2200" t="s">
        <v>17</v>
      </c>
      <c r="F2200">
        <v>19125.5</v>
      </c>
      <c r="G2200" s="1">
        <v>45737</v>
      </c>
      <c r="H2200" s="1">
        <v>45740</v>
      </c>
      <c r="I2200" t="s">
        <v>19</v>
      </c>
      <c r="J2200">
        <v>3</v>
      </c>
      <c r="K2200">
        <v>10</v>
      </c>
      <c r="L2200" t="s">
        <v>28</v>
      </c>
      <c r="M2200" t="s">
        <v>21</v>
      </c>
      <c r="N2200" t="s">
        <v>22</v>
      </c>
      <c r="O2200">
        <f t="shared" si="204"/>
        <v>1</v>
      </c>
      <c r="P2200" t="str">
        <f t="shared" si="205"/>
        <v>Valid</v>
      </c>
      <c r="Q2200" t="str">
        <f>_xlfn.XLOOKUP(B2200,Customers!$A:$A,Customers!$C:$C,"Not Found")</f>
        <v>West</v>
      </c>
      <c r="R2200" t="str">
        <f t="shared" si="206"/>
        <v>West</v>
      </c>
      <c r="S2200" t="str">
        <f t="shared" si="207"/>
        <v>Accident</v>
      </c>
      <c r="T2200" t="str">
        <f t="shared" si="208"/>
        <v>Within SLA</v>
      </c>
      <c r="U2200">
        <f t="shared" si="209"/>
        <v>0</v>
      </c>
    </row>
    <row r="2201" spans="1:21" x14ac:dyDescent="0.3">
      <c r="A2201" t="s">
        <v>5095</v>
      </c>
      <c r="B2201" t="s">
        <v>1409</v>
      </c>
      <c r="C2201" t="s">
        <v>5096</v>
      </c>
      <c r="D2201" t="s">
        <v>92</v>
      </c>
      <c r="E2201" t="s">
        <v>27</v>
      </c>
      <c r="F2201">
        <v>141205.71</v>
      </c>
      <c r="G2201" s="1">
        <v>45796</v>
      </c>
      <c r="H2201" s="1">
        <v>45811</v>
      </c>
      <c r="I2201" t="s">
        <v>19</v>
      </c>
      <c r="J2201">
        <v>15</v>
      </c>
      <c r="K2201">
        <v>7</v>
      </c>
      <c r="L2201" t="s">
        <v>242</v>
      </c>
      <c r="M2201" t="s">
        <v>94</v>
      </c>
      <c r="N2201" t="s">
        <v>42</v>
      </c>
      <c r="O2201">
        <f t="shared" si="204"/>
        <v>1</v>
      </c>
      <c r="P2201" t="str">
        <f t="shared" si="205"/>
        <v>Valid</v>
      </c>
      <c r="Q2201" t="str">
        <f>_xlfn.XLOOKUP(B2201,Customers!$A:$A,Customers!$C:$C,"Not Found")</f>
        <v>West</v>
      </c>
      <c r="R2201" t="str">
        <f t="shared" si="206"/>
        <v>West</v>
      </c>
      <c r="S2201" t="str">
        <f t="shared" si="207"/>
        <v>Baggage Loss</v>
      </c>
      <c r="T2201" t="str">
        <f t="shared" si="208"/>
        <v>SLA Breach</v>
      </c>
      <c r="U2201">
        <f t="shared" si="209"/>
        <v>8</v>
      </c>
    </row>
    <row r="2202" spans="1:21" x14ac:dyDescent="0.3">
      <c r="A2202" t="s">
        <v>5097</v>
      </c>
      <c r="B2202" t="s">
        <v>5098</v>
      </c>
      <c r="C2202" t="s">
        <v>5099</v>
      </c>
      <c r="D2202" t="s">
        <v>1254</v>
      </c>
      <c r="E2202" t="s">
        <v>18</v>
      </c>
      <c r="F2202">
        <v>148659.45000000001</v>
      </c>
      <c r="G2202" s="1">
        <v>45902</v>
      </c>
      <c r="H2202" s="1">
        <v>45909</v>
      </c>
      <c r="I2202" t="s">
        <v>19</v>
      </c>
      <c r="J2202">
        <v>7</v>
      </c>
      <c r="K2202">
        <v>12</v>
      </c>
      <c r="L2202" t="s">
        <v>606</v>
      </c>
      <c r="M2202" t="s">
        <v>49</v>
      </c>
      <c r="N2202" t="s">
        <v>30</v>
      </c>
      <c r="O2202">
        <f t="shared" si="204"/>
        <v>1</v>
      </c>
      <c r="P2202" t="str">
        <f t="shared" si="205"/>
        <v>Valid</v>
      </c>
      <c r="Q2202" t="str">
        <f>_xlfn.XLOOKUP(B2202,Customers!$A:$A,Customers!$C:$C,"Not Found")</f>
        <v>East</v>
      </c>
      <c r="R2202" t="str">
        <f t="shared" si="206"/>
        <v>South</v>
      </c>
      <c r="S2202" t="str">
        <f t="shared" si="207"/>
        <v>Property Damage</v>
      </c>
      <c r="T2202" t="str">
        <f t="shared" si="208"/>
        <v>Within SLA</v>
      </c>
      <c r="U2202">
        <f t="shared" si="209"/>
        <v>0</v>
      </c>
    </row>
    <row r="2203" spans="1:21" x14ac:dyDescent="0.3">
      <c r="A2203" t="s">
        <v>5100</v>
      </c>
      <c r="B2203" t="s">
        <v>5101</v>
      </c>
      <c r="C2203" t="s">
        <v>5102</v>
      </c>
      <c r="D2203" t="s">
        <v>59</v>
      </c>
      <c r="E2203" t="s">
        <v>74</v>
      </c>
      <c r="F2203">
        <v>84126.33</v>
      </c>
      <c r="G2203" s="1">
        <v>45830</v>
      </c>
      <c r="H2203" s="1">
        <v>45856</v>
      </c>
      <c r="I2203" t="s">
        <v>19</v>
      </c>
      <c r="J2203">
        <v>26</v>
      </c>
      <c r="K2203">
        <v>15</v>
      </c>
      <c r="L2203" t="s">
        <v>704</v>
      </c>
      <c r="M2203" t="s">
        <v>55</v>
      </c>
      <c r="N2203" t="s">
        <v>30</v>
      </c>
      <c r="O2203">
        <f t="shared" si="204"/>
        <v>1</v>
      </c>
      <c r="P2203" t="str">
        <f t="shared" si="205"/>
        <v>Valid</v>
      </c>
      <c r="Q2203" t="str">
        <f>_xlfn.XLOOKUP(B2203,Customers!$A:$A,Customers!$C:$C,"Not Found")</f>
        <v>East</v>
      </c>
      <c r="R2203" t="str">
        <f t="shared" si="206"/>
        <v>East</v>
      </c>
      <c r="S2203" t="str">
        <f t="shared" si="207"/>
        <v>Critical Illness</v>
      </c>
      <c r="T2203" t="str">
        <f t="shared" si="208"/>
        <v>SLA Breach</v>
      </c>
      <c r="U2203">
        <f t="shared" si="209"/>
        <v>11</v>
      </c>
    </row>
    <row r="2204" spans="1:21" x14ac:dyDescent="0.3">
      <c r="A2204" t="s">
        <v>5103</v>
      </c>
      <c r="B2204" t="s">
        <v>1743</v>
      </c>
      <c r="C2204" t="s">
        <v>1744</v>
      </c>
      <c r="D2204" t="s">
        <v>69</v>
      </c>
      <c r="E2204" t="s">
        <v>39</v>
      </c>
      <c r="F2204">
        <v>146801.24</v>
      </c>
      <c r="G2204" s="1">
        <v>45679</v>
      </c>
      <c r="H2204" s="1">
        <v>45694</v>
      </c>
      <c r="I2204" t="s">
        <v>19</v>
      </c>
      <c r="J2204">
        <v>15</v>
      </c>
      <c r="K2204">
        <v>12</v>
      </c>
      <c r="L2204" t="s">
        <v>268</v>
      </c>
      <c r="M2204" t="s">
        <v>49</v>
      </c>
      <c r="N2204" t="s">
        <v>42</v>
      </c>
      <c r="O2204">
        <f t="shared" si="204"/>
        <v>1</v>
      </c>
      <c r="P2204" t="str">
        <f t="shared" si="205"/>
        <v>Valid</v>
      </c>
      <c r="Q2204" t="str">
        <f>_xlfn.XLOOKUP(B2204,Customers!$A:$A,Customers!$C:$C,"Not Found")</f>
        <v>West</v>
      </c>
      <c r="R2204" t="str">
        <f t="shared" si="206"/>
        <v>North</v>
      </c>
      <c r="S2204" t="str">
        <f t="shared" si="207"/>
        <v>Property Damage</v>
      </c>
      <c r="T2204" t="str">
        <f t="shared" si="208"/>
        <v>SLA Breach</v>
      </c>
      <c r="U2204">
        <f t="shared" si="209"/>
        <v>3</v>
      </c>
    </row>
    <row r="2205" spans="1:21" x14ac:dyDescent="0.3">
      <c r="A2205" t="s">
        <v>5104</v>
      </c>
      <c r="B2205" t="s">
        <v>5105</v>
      </c>
      <c r="C2205" t="s">
        <v>5106</v>
      </c>
      <c r="D2205" t="s">
        <v>46</v>
      </c>
      <c r="E2205" t="s">
        <v>27</v>
      </c>
      <c r="F2205">
        <v>24021.11</v>
      </c>
      <c r="G2205" s="1">
        <v>45797</v>
      </c>
      <c r="H2205" s="1">
        <v>45812</v>
      </c>
      <c r="I2205" t="s">
        <v>19</v>
      </c>
      <c r="J2205">
        <v>15</v>
      </c>
      <c r="K2205">
        <v>10</v>
      </c>
      <c r="L2205" t="s">
        <v>331</v>
      </c>
      <c r="M2205" t="s">
        <v>21</v>
      </c>
      <c r="N2205" t="s">
        <v>42</v>
      </c>
      <c r="O2205">
        <f t="shared" si="204"/>
        <v>1</v>
      </c>
      <c r="P2205" t="str">
        <f t="shared" si="205"/>
        <v>Valid</v>
      </c>
      <c r="Q2205" t="str">
        <f>_xlfn.XLOOKUP(B2205,Customers!$A:$A,Customers!$C:$C,"Not Found")</f>
        <v>West</v>
      </c>
      <c r="R2205" t="str">
        <f t="shared" si="206"/>
        <v>West</v>
      </c>
      <c r="S2205" t="str">
        <f t="shared" si="207"/>
        <v>Theft</v>
      </c>
      <c r="T2205" t="str">
        <f t="shared" si="208"/>
        <v>SLA Breach</v>
      </c>
      <c r="U2205">
        <f t="shared" si="209"/>
        <v>5</v>
      </c>
    </row>
    <row r="2206" spans="1:21" x14ac:dyDescent="0.3">
      <c r="A2206" t="s">
        <v>5107</v>
      </c>
      <c r="B2206" t="s">
        <v>1904</v>
      </c>
      <c r="C2206" t="s">
        <v>5108</v>
      </c>
      <c r="D2206" t="s">
        <v>53</v>
      </c>
      <c r="E2206" t="s">
        <v>27</v>
      </c>
      <c r="F2206">
        <v>92136.59</v>
      </c>
      <c r="G2206" s="1">
        <v>45766</v>
      </c>
      <c r="I2206" t="s">
        <v>40</v>
      </c>
      <c r="J2206">
        <v>12</v>
      </c>
      <c r="K2206">
        <v>15</v>
      </c>
      <c r="L2206" t="s">
        <v>28</v>
      </c>
      <c r="M2206" t="s">
        <v>55</v>
      </c>
      <c r="N2206" t="s">
        <v>30</v>
      </c>
      <c r="O2206">
        <f t="shared" si="204"/>
        <v>1</v>
      </c>
      <c r="P2206" t="str">
        <f t="shared" si="205"/>
        <v>Valid</v>
      </c>
      <c r="Q2206" t="str">
        <f>_xlfn.XLOOKUP(B2206,Customers!$A:$A,Customers!$C:$C,"Not Found")</f>
        <v>East</v>
      </c>
      <c r="R2206" t="str">
        <f t="shared" si="206"/>
        <v>West</v>
      </c>
      <c r="S2206" t="str">
        <f t="shared" si="207"/>
        <v>Hospitalization</v>
      </c>
      <c r="T2206" t="str">
        <f t="shared" si="208"/>
        <v>Within SLA</v>
      </c>
      <c r="U2206">
        <f t="shared" si="209"/>
        <v>0</v>
      </c>
    </row>
    <row r="2207" spans="1:21" x14ac:dyDescent="0.3">
      <c r="A2207" t="s">
        <v>5109</v>
      </c>
      <c r="B2207" t="s">
        <v>1309</v>
      </c>
      <c r="C2207" t="s">
        <v>3591</v>
      </c>
      <c r="D2207" t="s">
        <v>116</v>
      </c>
      <c r="E2207" t="s">
        <v>18</v>
      </c>
      <c r="F2207">
        <v>45783.46</v>
      </c>
      <c r="G2207" s="1">
        <v>45723</v>
      </c>
      <c r="I2207" t="s">
        <v>40</v>
      </c>
      <c r="J2207">
        <v>4</v>
      </c>
      <c r="K2207">
        <v>7</v>
      </c>
      <c r="L2207" t="s">
        <v>325</v>
      </c>
      <c r="M2207" t="s">
        <v>94</v>
      </c>
      <c r="N2207" t="s">
        <v>30</v>
      </c>
      <c r="O2207">
        <f t="shared" si="204"/>
        <v>1</v>
      </c>
      <c r="P2207" t="str">
        <f t="shared" si="205"/>
        <v>Valid</v>
      </c>
      <c r="Q2207" t="str">
        <f>_xlfn.XLOOKUP(B2207,Customers!$A:$A,Customers!$C:$C,"Not Found")</f>
        <v>East</v>
      </c>
      <c r="R2207" t="str">
        <f t="shared" si="206"/>
        <v>South</v>
      </c>
      <c r="S2207" t="str">
        <f t="shared" si="207"/>
        <v>Medical Emergency</v>
      </c>
      <c r="T2207" t="str">
        <f t="shared" si="208"/>
        <v>Within SLA</v>
      </c>
      <c r="U2207">
        <f t="shared" si="209"/>
        <v>0</v>
      </c>
    </row>
    <row r="2208" spans="1:21" x14ac:dyDescent="0.3">
      <c r="A2208" t="s">
        <v>5110</v>
      </c>
      <c r="B2208" t="s">
        <v>5111</v>
      </c>
      <c r="C2208" t="s">
        <v>5112</v>
      </c>
      <c r="D2208" t="s">
        <v>92</v>
      </c>
      <c r="E2208" t="s">
        <v>18</v>
      </c>
      <c r="F2208">
        <v>24772.19</v>
      </c>
      <c r="G2208" s="1">
        <v>45692</v>
      </c>
      <c r="I2208" t="s">
        <v>40</v>
      </c>
      <c r="J2208">
        <v>1</v>
      </c>
      <c r="K2208">
        <v>7</v>
      </c>
      <c r="L2208" t="s">
        <v>268</v>
      </c>
      <c r="M2208" t="s">
        <v>94</v>
      </c>
      <c r="N2208" t="s">
        <v>30</v>
      </c>
      <c r="O2208">
        <f t="shared" si="204"/>
        <v>1</v>
      </c>
      <c r="P2208" t="str">
        <f t="shared" si="205"/>
        <v>Valid</v>
      </c>
      <c r="Q2208" t="str">
        <f>_xlfn.XLOOKUP(B2208,Customers!$A:$A,Customers!$C:$C,"Not Found")</f>
        <v>West</v>
      </c>
      <c r="R2208" t="str">
        <f t="shared" si="206"/>
        <v>South</v>
      </c>
      <c r="S2208" t="str">
        <f t="shared" si="207"/>
        <v>Baggage Loss</v>
      </c>
      <c r="T2208" t="str">
        <f t="shared" si="208"/>
        <v>Within SLA</v>
      </c>
      <c r="U2208">
        <f t="shared" si="209"/>
        <v>0</v>
      </c>
    </row>
    <row r="2209" spans="1:21" x14ac:dyDescent="0.3">
      <c r="A2209" t="s">
        <v>5113</v>
      </c>
      <c r="B2209" t="s">
        <v>1092</v>
      </c>
      <c r="C2209" t="s">
        <v>5114</v>
      </c>
      <c r="D2209" t="s">
        <v>154</v>
      </c>
      <c r="E2209" t="s">
        <v>18</v>
      </c>
      <c r="F2209">
        <v>91351.85</v>
      </c>
      <c r="G2209" s="1">
        <v>45774</v>
      </c>
      <c r="H2209" s="1">
        <v>45798</v>
      </c>
      <c r="I2209" t="s">
        <v>19</v>
      </c>
      <c r="J2209">
        <v>24</v>
      </c>
      <c r="K2209">
        <v>10</v>
      </c>
      <c r="L2209" t="s">
        <v>787</v>
      </c>
      <c r="M2209" t="s">
        <v>21</v>
      </c>
      <c r="N2209" t="s">
        <v>42</v>
      </c>
      <c r="O2209">
        <f t="shared" si="204"/>
        <v>1</v>
      </c>
      <c r="P2209" t="str">
        <f t="shared" si="205"/>
        <v>Valid</v>
      </c>
      <c r="Q2209" t="str">
        <f>_xlfn.XLOOKUP(B2209,Customers!$A:$A,Customers!$C:$C,"Not Found")</f>
        <v>Central</v>
      </c>
      <c r="R2209" t="str">
        <f t="shared" si="206"/>
        <v>South</v>
      </c>
      <c r="S2209" t="str">
        <f t="shared" si="207"/>
        <v>Vehicle Damage</v>
      </c>
      <c r="T2209" t="str">
        <f t="shared" si="208"/>
        <v>SLA Breach</v>
      </c>
      <c r="U2209">
        <f t="shared" si="209"/>
        <v>14</v>
      </c>
    </row>
    <row r="2210" spans="1:21" x14ac:dyDescent="0.3">
      <c r="A2210" t="s">
        <v>5115</v>
      </c>
      <c r="B2210" t="s">
        <v>5116</v>
      </c>
      <c r="C2210" t="s">
        <v>5117</v>
      </c>
      <c r="D2210" t="s">
        <v>46</v>
      </c>
      <c r="E2210" t="s">
        <v>39</v>
      </c>
      <c r="F2210">
        <v>184194.78</v>
      </c>
      <c r="G2210" s="1">
        <v>45945</v>
      </c>
      <c r="H2210" s="1">
        <v>45960</v>
      </c>
      <c r="I2210" t="s">
        <v>19</v>
      </c>
      <c r="J2210">
        <v>15</v>
      </c>
      <c r="K2210">
        <v>12</v>
      </c>
      <c r="L2210" t="s">
        <v>103</v>
      </c>
      <c r="M2210" t="s">
        <v>49</v>
      </c>
      <c r="N2210" t="s">
        <v>42</v>
      </c>
      <c r="O2210">
        <f t="shared" si="204"/>
        <v>1</v>
      </c>
      <c r="P2210" t="str">
        <f t="shared" si="205"/>
        <v>Valid</v>
      </c>
      <c r="Q2210" t="str">
        <f>_xlfn.XLOOKUP(B2210,Customers!$A:$A,Customers!$C:$C,"Not Found")</f>
        <v>West</v>
      </c>
      <c r="R2210" t="str">
        <f t="shared" si="206"/>
        <v>North</v>
      </c>
      <c r="S2210" t="str">
        <f t="shared" si="207"/>
        <v>Theft</v>
      </c>
      <c r="T2210" t="str">
        <f t="shared" si="208"/>
        <v>SLA Breach</v>
      </c>
      <c r="U2210">
        <f t="shared" si="209"/>
        <v>3</v>
      </c>
    </row>
    <row r="2211" spans="1:21" x14ac:dyDescent="0.3">
      <c r="A2211" t="s">
        <v>5118</v>
      </c>
      <c r="B2211" t="s">
        <v>2535</v>
      </c>
      <c r="C2211" t="s">
        <v>2536</v>
      </c>
      <c r="D2211" t="s">
        <v>116</v>
      </c>
      <c r="E2211" t="s">
        <v>173</v>
      </c>
      <c r="F2211">
        <v>18684.650000000001</v>
      </c>
      <c r="G2211" s="1">
        <v>45945</v>
      </c>
      <c r="H2211" s="1">
        <v>45957</v>
      </c>
      <c r="I2211" t="s">
        <v>19</v>
      </c>
      <c r="J2211">
        <v>12</v>
      </c>
      <c r="K2211">
        <v>7</v>
      </c>
      <c r="L2211" t="s">
        <v>65</v>
      </c>
      <c r="M2211" t="s">
        <v>94</v>
      </c>
      <c r="N2211" t="s">
        <v>42</v>
      </c>
      <c r="O2211">
        <f t="shared" si="204"/>
        <v>1</v>
      </c>
      <c r="P2211" t="str">
        <f t="shared" si="205"/>
        <v>Valid</v>
      </c>
      <c r="Q2211" t="str">
        <f>_xlfn.XLOOKUP(B2211,Customers!$A:$A,Customers!$C:$C,"Not Found")</f>
        <v>North</v>
      </c>
      <c r="R2211" t="str">
        <f t="shared" si="206"/>
        <v>Central</v>
      </c>
      <c r="S2211" t="str">
        <f t="shared" si="207"/>
        <v>Medical Emergency</v>
      </c>
      <c r="T2211" t="str">
        <f t="shared" si="208"/>
        <v>SLA Breach</v>
      </c>
      <c r="U2211">
        <f t="shared" si="209"/>
        <v>5</v>
      </c>
    </row>
    <row r="2212" spans="1:21" x14ac:dyDescent="0.3">
      <c r="A2212" t="s">
        <v>5119</v>
      </c>
      <c r="B2212" t="s">
        <v>142</v>
      </c>
      <c r="C2212" t="s">
        <v>143</v>
      </c>
      <c r="D2212" t="s">
        <v>111</v>
      </c>
      <c r="E2212" t="s">
        <v>27</v>
      </c>
      <c r="F2212">
        <v>247691.39</v>
      </c>
      <c r="G2212" s="1">
        <v>45710</v>
      </c>
      <c r="I2212" t="s">
        <v>40</v>
      </c>
      <c r="J2212">
        <v>19</v>
      </c>
      <c r="K2212">
        <v>12</v>
      </c>
      <c r="L2212" t="s">
        <v>411</v>
      </c>
      <c r="M2212" t="s">
        <v>49</v>
      </c>
      <c r="N2212" t="s">
        <v>42</v>
      </c>
      <c r="O2212">
        <f t="shared" si="204"/>
        <v>1</v>
      </c>
      <c r="P2212" t="str">
        <f t="shared" si="205"/>
        <v>Valid</v>
      </c>
      <c r="Q2212" t="str">
        <f>_xlfn.XLOOKUP(B2212,Customers!$A:$A,Customers!$C:$C,"Not Found")</f>
        <v>West</v>
      </c>
      <c r="R2212" t="str">
        <f t="shared" si="206"/>
        <v>West</v>
      </c>
      <c r="S2212" t="str">
        <f t="shared" si="207"/>
        <v>Fire</v>
      </c>
      <c r="T2212" t="str">
        <f t="shared" si="208"/>
        <v>SLA Breach</v>
      </c>
      <c r="U2212">
        <f t="shared" si="209"/>
        <v>7</v>
      </c>
    </row>
    <row r="2213" spans="1:21" x14ac:dyDescent="0.3">
      <c r="A2213" t="s">
        <v>5120</v>
      </c>
      <c r="B2213" t="s">
        <v>1196</v>
      </c>
      <c r="C2213" t="s">
        <v>1197</v>
      </c>
      <c r="D2213" t="s">
        <v>154</v>
      </c>
      <c r="E2213" t="s">
        <v>18</v>
      </c>
      <c r="F2213">
        <v>62503.44</v>
      </c>
      <c r="G2213" s="1">
        <v>45862</v>
      </c>
      <c r="H2213" s="1">
        <v>45871</v>
      </c>
      <c r="I2213" t="s">
        <v>19</v>
      </c>
      <c r="J2213">
        <v>9</v>
      </c>
      <c r="K2213">
        <v>10</v>
      </c>
      <c r="L2213" t="s">
        <v>610</v>
      </c>
      <c r="M2213" t="s">
        <v>21</v>
      </c>
      <c r="N2213" t="s">
        <v>30</v>
      </c>
      <c r="O2213">
        <f t="shared" si="204"/>
        <v>1</v>
      </c>
      <c r="P2213" t="str">
        <f t="shared" si="205"/>
        <v>Valid</v>
      </c>
      <c r="Q2213" t="str">
        <f>_xlfn.XLOOKUP(B2213,Customers!$A:$A,Customers!$C:$C,"Not Found")</f>
        <v>East</v>
      </c>
      <c r="R2213" t="str">
        <f t="shared" si="206"/>
        <v>South</v>
      </c>
      <c r="S2213" t="str">
        <f t="shared" si="207"/>
        <v>Vehicle Damage</v>
      </c>
      <c r="T2213" t="str">
        <f t="shared" si="208"/>
        <v>Within SLA</v>
      </c>
      <c r="U2213">
        <f t="shared" si="209"/>
        <v>0</v>
      </c>
    </row>
    <row r="2214" spans="1:21" x14ac:dyDescent="0.3">
      <c r="A2214" t="s">
        <v>5121</v>
      </c>
      <c r="B2214" t="s">
        <v>4006</v>
      </c>
      <c r="C2214" t="s">
        <v>5038</v>
      </c>
      <c r="D2214" t="s">
        <v>26</v>
      </c>
      <c r="E2214" t="s">
        <v>39</v>
      </c>
      <c r="F2214">
        <v>1035896.96</v>
      </c>
      <c r="G2214" s="1">
        <v>45904</v>
      </c>
      <c r="H2214" s="1">
        <v>45934</v>
      </c>
      <c r="I2214" t="s">
        <v>19</v>
      </c>
      <c r="J2214">
        <v>30</v>
      </c>
      <c r="K2214">
        <v>20</v>
      </c>
      <c r="L2214" t="s">
        <v>787</v>
      </c>
      <c r="M2214" t="s">
        <v>29</v>
      </c>
      <c r="N2214" t="s">
        <v>88</v>
      </c>
      <c r="O2214">
        <f t="shared" si="204"/>
        <v>1</v>
      </c>
      <c r="P2214" t="str">
        <f t="shared" si="205"/>
        <v>Valid</v>
      </c>
      <c r="Q2214" t="str">
        <f>_xlfn.XLOOKUP(B2214,Customers!$A:$A,Customers!$C:$C,"Not Found")</f>
        <v>North</v>
      </c>
      <c r="R2214" t="str">
        <f t="shared" si="206"/>
        <v>North</v>
      </c>
      <c r="S2214" t="str">
        <f t="shared" si="207"/>
        <v>Disability</v>
      </c>
      <c r="T2214" t="str">
        <f t="shared" si="208"/>
        <v>SLA Breach</v>
      </c>
      <c r="U2214">
        <f t="shared" si="209"/>
        <v>10</v>
      </c>
    </row>
    <row r="2215" spans="1:21" x14ac:dyDescent="0.3">
      <c r="A2215" t="s">
        <v>5122</v>
      </c>
      <c r="B2215" t="s">
        <v>5123</v>
      </c>
      <c r="C2215" t="s">
        <v>5124</v>
      </c>
      <c r="D2215" t="s">
        <v>26</v>
      </c>
      <c r="E2215" t="s">
        <v>39</v>
      </c>
      <c r="F2215">
        <v>702684.86</v>
      </c>
      <c r="G2215" s="1">
        <v>45817</v>
      </c>
      <c r="H2215" s="1">
        <v>45837</v>
      </c>
      <c r="I2215" t="s">
        <v>19</v>
      </c>
      <c r="J2215">
        <v>20</v>
      </c>
      <c r="K2215">
        <v>20</v>
      </c>
      <c r="L2215" t="s">
        <v>150</v>
      </c>
      <c r="M2215" t="s">
        <v>29</v>
      </c>
      <c r="N2215" t="s">
        <v>22</v>
      </c>
      <c r="O2215">
        <f t="shared" si="204"/>
        <v>1</v>
      </c>
      <c r="P2215" t="str">
        <f t="shared" si="205"/>
        <v>Valid</v>
      </c>
      <c r="Q2215" t="str">
        <f>_xlfn.XLOOKUP(B2215,Customers!$A:$A,Customers!$C:$C,"Not Found")</f>
        <v>North</v>
      </c>
      <c r="R2215" t="str">
        <f t="shared" si="206"/>
        <v>North</v>
      </c>
      <c r="S2215" t="str">
        <f t="shared" si="207"/>
        <v>Disability</v>
      </c>
      <c r="T2215" t="str">
        <f t="shared" si="208"/>
        <v>Within SLA</v>
      </c>
      <c r="U2215">
        <f t="shared" si="209"/>
        <v>0</v>
      </c>
    </row>
    <row r="2216" spans="1:21" x14ac:dyDescent="0.3">
      <c r="A2216" t="s">
        <v>5125</v>
      </c>
      <c r="B2216" t="s">
        <v>4172</v>
      </c>
      <c r="C2216" t="s">
        <v>4173</v>
      </c>
      <c r="D2216" t="s">
        <v>182</v>
      </c>
      <c r="E2216" t="s">
        <v>27</v>
      </c>
      <c r="F2216">
        <v>39071.01</v>
      </c>
      <c r="G2216" s="1">
        <v>45669</v>
      </c>
      <c r="H2216" s="1">
        <v>45689</v>
      </c>
      <c r="I2216" t="s">
        <v>19</v>
      </c>
      <c r="J2216">
        <v>20</v>
      </c>
      <c r="K2216">
        <v>7</v>
      </c>
      <c r="L2216" t="s">
        <v>103</v>
      </c>
      <c r="M2216" t="s">
        <v>94</v>
      </c>
      <c r="N2216" t="s">
        <v>88</v>
      </c>
      <c r="O2216">
        <f t="shared" si="204"/>
        <v>1</v>
      </c>
      <c r="P2216" t="str">
        <f t="shared" si="205"/>
        <v>Valid</v>
      </c>
      <c r="Q2216" t="str">
        <f>_xlfn.XLOOKUP(B2216,Customers!$A:$A,Customers!$C:$C,"Not Found")</f>
        <v>West</v>
      </c>
      <c r="R2216" t="str">
        <f t="shared" si="206"/>
        <v>West</v>
      </c>
      <c r="S2216" t="str">
        <f t="shared" si="207"/>
        <v>Trip Cancellation</v>
      </c>
      <c r="T2216" t="str">
        <f t="shared" si="208"/>
        <v>SLA Breach</v>
      </c>
      <c r="U2216">
        <f t="shared" si="209"/>
        <v>13</v>
      </c>
    </row>
    <row r="2217" spans="1:21" x14ac:dyDescent="0.3">
      <c r="A2217" t="s">
        <v>5126</v>
      </c>
      <c r="B2217" t="s">
        <v>1651</v>
      </c>
      <c r="C2217" t="s">
        <v>1652</v>
      </c>
      <c r="D2217" t="s">
        <v>69</v>
      </c>
      <c r="E2217" t="s">
        <v>39</v>
      </c>
      <c r="F2217">
        <v>64896.79</v>
      </c>
      <c r="G2217" s="1">
        <v>45893</v>
      </c>
      <c r="H2217" s="1">
        <v>45900</v>
      </c>
      <c r="I2217" t="s">
        <v>19</v>
      </c>
      <c r="J2217">
        <v>7</v>
      </c>
      <c r="K2217">
        <v>12</v>
      </c>
      <c r="L2217" t="s">
        <v>87</v>
      </c>
      <c r="M2217" t="s">
        <v>49</v>
      </c>
      <c r="N2217" t="s">
        <v>22</v>
      </c>
      <c r="O2217">
        <f t="shared" si="204"/>
        <v>1</v>
      </c>
      <c r="P2217" t="str">
        <f t="shared" si="205"/>
        <v>Valid</v>
      </c>
      <c r="Q2217" t="str">
        <f>_xlfn.XLOOKUP(B2217,Customers!$A:$A,Customers!$C:$C,"Not Found")</f>
        <v>North</v>
      </c>
      <c r="R2217" t="str">
        <f t="shared" si="206"/>
        <v>North</v>
      </c>
      <c r="S2217" t="str">
        <f t="shared" si="207"/>
        <v>Property Damage</v>
      </c>
      <c r="T2217" t="str">
        <f t="shared" si="208"/>
        <v>Within SLA</v>
      </c>
      <c r="U2217">
        <f t="shared" si="209"/>
        <v>0</v>
      </c>
    </row>
    <row r="2218" spans="1:21" x14ac:dyDescent="0.3">
      <c r="A2218" t="s">
        <v>5127</v>
      </c>
      <c r="B2218" t="s">
        <v>3753</v>
      </c>
      <c r="C2218" t="s">
        <v>3754</v>
      </c>
      <c r="D2218" t="s">
        <v>53</v>
      </c>
      <c r="E2218" t="s">
        <v>18</v>
      </c>
      <c r="F2218">
        <v>79056.03</v>
      </c>
      <c r="G2218" s="1">
        <v>45713</v>
      </c>
      <c r="I2218" t="s">
        <v>64</v>
      </c>
      <c r="J2218">
        <v>10</v>
      </c>
      <c r="K2218">
        <v>15</v>
      </c>
      <c r="L2218" t="s">
        <v>353</v>
      </c>
      <c r="M2218" t="s">
        <v>55</v>
      </c>
      <c r="N2218" t="s">
        <v>22</v>
      </c>
      <c r="O2218">
        <f t="shared" si="204"/>
        <v>1</v>
      </c>
      <c r="P2218" t="str">
        <f t="shared" si="205"/>
        <v>Valid</v>
      </c>
      <c r="Q2218" t="str">
        <f>_xlfn.XLOOKUP(B2218,Customers!$A:$A,Customers!$C:$C,"Not Found")</f>
        <v>Central</v>
      </c>
      <c r="R2218" t="str">
        <f t="shared" si="206"/>
        <v>South</v>
      </c>
      <c r="S2218" t="str">
        <f t="shared" si="207"/>
        <v>Hospitalization</v>
      </c>
      <c r="T2218" t="str">
        <f t="shared" si="208"/>
        <v>Within SLA</v>
      </c>
      <c r="U2218">
        <f t="shared" si="209"/>
        <v>0</v>
      </c>
    </row>
    <row r="2219" spans="1:21" x14ac:dyDescent="0.3">
      <c r="A2219" t="s">
        <v>5128</v>
      </c>
      <c r="B2219" t="s">
        <v>3499</v>
      </c>
      <c r="C2219" t="s">
        <v>3500</v>
      </c>
      <c r="D2219" t="s">
        <v>17</v>
      </c>
      <c r="E2219" t="s">
        <v>173</v>
      </c>
      <c r="F2219">
        <v>125146.13</v>
      </c>
      <c r="G2219" s="1">
        <v>45719</v>
      </c>
      <c r="H2219" s="1">
        <v>45727</v>
      </c>
      <c r="I2219" t="s">
        <v>19</v>
      </c>
      <c r="J2219">
        <v>8</v>
      </c>
      <c r="K2219">
        <v>10</v>
      </c>
      <c r="L2219" t="s">
        <v>87</v>
      </c>
      <c r="M2219" t="s">
        <v>21</v>
      </c>
      <c r="N2219" t="s">
        <v>30</v>
      </c>
      <c r="O2219">
        <f t="shared" si="204"/>
        <v>1</v>
      </c>
      <c r="P2219" t="str">
        <f t="shared" si="205"/>
        <v>Valid</v>
      </c>
      <c r="Q2219" t="str">
        <f>_xlfn.XLOOKUP(B2219,Customers!$A:$A,Customers!$C:$C,"Not Found")</f>
        <v>North</v>
      </c>
      <c r="R2219" t="str">
        <f t="shared" si="206"/>
        <v>Central</v>
      </c>
      <c r="S2219" t="str">
        <f t="shared" si="207"/>
        <v>Accident</v>
      </c>
      <c r="T2219" t="str">
        <f t="shared" si="208"/>
        <v>Within SLA</v>
      </c>
      <c r="U2219">
        <f t="shared" si="209"/>
        <v>0</v>
      </c>
    </row>
    <row r="2220" spans="1:21" x14ac:dyDescent="0.3">
      <c r="A2220" t="s">
        <v>5129</v>
      </c>
      <c r="B2220" t="s">
        <v>684</v>
      </c>
      <c r="C2220" t="s">
        <v>5130</v>
      </c>
      <c r="D2220" t="s">
        <v>154</v>
      </c>
      <c r="E2220" t="s">
        <v>74</v>
      </c>
      <c r="F2220">
        <v>45179.03</v>
      </c>
      <c r="G2220" s="1">
        <v>45753</v>
      </c>
      <c r="I2220" t="s">
        <v>40</v>
      </c>
      <c r="J2220">
        <v>10</v>
      </c>
      <c r="K2220">
        <v>10</v>
      </c>
      <c r="L2220" t="s">
        <v>323</v>
      </c>
      <c r="M2220" t="s">
        <v>21</v>
      </c>
      <c r="N2220" t="s">
        <v>30</v>
      </c>
      <c r="O2220">
        <f t="shared" si="204"/>
        <v>1</v>
      </c>
      <c r="P2220" t="str">
        <f t="shared" si="205"/>
        <v>Valid</v>
      </c>
      <c r="Q2220" t="str">
        <f>_xlfn.XLOOKUP(B2220,Customers!$A:$A,Customers!$C:$C,"Not Found")</f>
        <v>South</v>
      </c>
      <c r="R2220" t="str">
        <f t="shared" si="206"/>
        <v>East</v>
      </c>
      <c r="S2220" t="str">
        <f t="shared" si="207"/>
        <v>Vehicle Damage</v>
      </c>
      <c r="T2220" t="str">
        <f t="shared" si="208"/>
        <v>Within SLA</v>
      </c>
      <c r="U2220">
        <f t="shared" si="209"/>
        <v>0</v>
      </c>
    </row>
    <row r="2221" spans="1:21" x14ac:dyDescent="0.3">
      <c r="A2221" t="s">
        <v>5131</v>
      </c>
      <c r="B2221" t="s">
        <v>5132</v>
      </c>
      <c r="C2221" t="s">
        <v>5133</v>
      </c>
      <c r="D2221" t="s">
        <v>53</v>
      </c>
      <c r="E2221" t="s">
        <v>27</v>
      </c>
      <c r="F2221">
        <v>112663.27</v>
      </c>
      <c r="G2221" s="1">
        <v>45685</v>
      </c>
      <c r="H2221" s="1">
        <v>45696</v>
      </c>
      <c r="I2221" t="s">
        <v>19</v>
      </c>
      <c r="J2221">
        <v>11</v>
      </c>
      <c r="K2221">
        <v>15</v>
      </c>
      <c r="L2221" t="s">
        <v>331</v>
      </c>
      <c r="M2221" t="s">
        <v>55</v>
      </c>
      <c r="N2221" t="s">
        <v>30</v>
      </c>
      <c r="O2221">
        <f t="shared" si="204"/>
        <v>1</v>
      </c>
      <c r="P2221" t="str">
        <f t="shared" si="205"/>
        <v>Valid</v>
      </c>
      <c r="Q2221" t="str">
        <f>_xlfn.XLOOKUP(B2221,Customers!$A:$A,Customers!$C:$C,"Not Found")</f>
        <v>East</v>
      </c>
      <c r="R2221" t="str">
        <f t="shared" si="206"/>
        <v>West</v>
      </c>
      <c r="S2221" t="str">
        <f t="shared" si="207"/>
        <v>Hospitalization</v>
      </c>
      <c r="T2221" t="str">
        <f t="shared" si="208"/>
        <v>Within SLA</v>
      </c>
      <c r="U2221">
        <f t="shared" si="209"/>
        <v>0</v>
      </c>
    </row>
    <row r="2222" spans="1:21" x14ac:dyDescent="0.3">
      <c r="A2222" t="s">
        <v>5134</v>
      </c>
      <c r="B2222" t="s">
        <v>559</v>
      </c>
      <c r="C2222" t="s">
        <v>4538</v>
      </c>
      <c r="D2222" t="s">
        <v>59</v>
      </c>
      <c r="E2222" t="s">
        <v>39</v>
      </c>
      <c r="F2222">
        <v>121249.54</v>
      </c>
      <c r="G2222" s="1">
        <v>45970</v>
      </c>
      <c r="I2222" t="s">
        <v>40</v>
      </c>
      <c r="J2222">
        <v>16</v>
      </c>
      <c r="K2222">
        <v>15</v>
      </c>
      <c r="L2222" t="s">
        <v>366</v>
      </c>
      <c r="M2222" t="s">
        <v>55</v>
      </c>
      <c r="N2222" t="s">
        <v>30</v>
      </c>
      <c r="O2222">
        <f t="shared" si="204"/>
        <v>1</v>
      </c>
      <c r="P2222" t="str">
        <f t="shared" si="205"/>
        <v>Valid</v>
      </c>
      <c r="Q2222" t="str">
        <f>_xlfn.XLOOKUP(B2222,Customers!$A:$A,Customers!$C:$C,"Not Found")</f>
        <v>Central</v>
      </c>
      <c r="R2222" t="str">
        <f t="shared" si="206"/>
        <v>North</v>
      </c>
      <c r="S2222" t="str">
        <f t="shared" si="207"/>
        <v>Critical Illness</v>
      </c>
      <c r="T2222" t="str">
        <f t="shared" si="208"/>
        <v>SLA Breach</v>
      </c>
      <c r="U2222">
        <f t="shared" si="209"/>
        <v>1</v>
      </c>
    </row>
    <row r="2223" spans="1:21" x14ac:dyDescent="0.3">
      <c r="A2223" t="s">
        <v>5135</v>
      </c>
      <c r="B2223" t="s">
        <v>5136</v>
      </c>
      <c r="C2223" t="s">
        <v>5137</v>
      </c>
      <c r="D2223" t="s">
        <v>92</v>
      </c>
      <c r="E2223" t="s">
        <v>18</v>
      </c>
      <c r="F2223">
        <v>27885.22</v>
      </c>
      <c r="G2223" s="1">
        <v>45841</v>
      </c>
      <c r="H2223" s="1">
        <v>45859</v>
      </c>
      <c r="I2223" t="s">
        <v>19</v>
      </c>
      <c r="J2223">
        <v>18</v>
      </c>
      <c r="K2223">
        <v>7</v>
      </c>
      <c r="L2223" t="s">
        <v>28</v>
      </c>
      <c r="M2223" t="s">
        <v>94</v>
      </c>
      <c r="N2223" t="s">
        <v>88</v>
      </c>
      <c r="O2223">
        <f t="shared" si="204"/>
        <v>1</v>
      </c>
      <c r="P2223" t="str">
        <f t="shared" si="205"/>
        <v>Valid</v>
      </c>
      <c r="Q2223" t="str">
        <f>_xlfn.XLOOKUP(B2223,Customers!$A:$A,Customers!$C:$C,"Not Found")</f>
        <v>South</v>
      </c>
      <c r="R2223" t="str">
        <f t="shared" si="206"/>
        <v>South</v>
      </c>
      <c r="S2223" t="str">
        <f t="shared" si="207"/>
        <v>Baggage Loss</v>
      </c>
      <c r="T2223" t="str">
        <f t="shared" si="208"/>
        <v>SLA Breach</v>
      </c>
      <c r="U2223">
        <f t="shared" si="209"/>
        <v>11</v>
      </c>
    </row>
    <row r="2224" spans="1:21" x14ac:dyDescent="0.3">
      <c r="A2224" t="s">
        <v>5138</v>
      </c>
      <c r="B2224" t="s">
        <v>1259</v>
      </c>
      <c r="C2224" t="s">
        <v>1260</v>
      </c>
      <c r="D2224" t="s">
        <v>116</v>
      </c>
      <c r="E2224" t="s">
        <v>173</v>
      </c>
      <c r="F2224">
        <v>17586.07</v>
      </c>
      <c r="G2224" s="1">
        <v>45930</v>
      </c>
      <c r="I2224" t="s">
        <v>64</v>
      </c>
      <c r="J2224">
        <v>7</v>
      </c>
      <c r="K2224">
        <v>7</v>
      </c>
      <c r="L2224" t="s">
        <v>204</v>
      </c>
      <c r="M2224" t="s">
        <v>94</v>
      </c>
      <c r="N2224" t="s">
        <v>30</v>
      </c>
      <c r="O2224">
        <f t="shared" si="204"/>
        <v>1</v>
      </c>
      <c r="P2224" t="str">
        <f t="shared" si="205"/>
        <v>Valid</v>
      </c>
      <c r="Q2224" t="str">
        <f>_xlfn.XLOOKUP(B2224,Customers!$A:$A,Customers!$C:$C,"Not Found")</f>
        <v>North</v>
      </c>
      <c r="R2224" t="str">
        <f t="shared" si="206"/>
        <v>Central</v>
      </c>
      <c r="S2224" t="str">
        <f t="shared" si="207"/>
        <v>Medical Emergency</v>
      </c>
      <c r="T2224" t="str">
        <f t="shared" si="208"/>
        <v>Within SLA</v>
      </c>
      <c r="U2224">
        <f t="shared" si="209"/>
        <v>0</v>
      </c>
    </row>
    <row r="2225" spans="1:21" x14ac:dyDescent="0.3">
      <c r="A2225" t="s">
        <v>5139</v>
      </c>
      <c r="B2225" t="s">
        <v>1595</v>
      </c>
      <c r="C2225" t="s">
        <v>1596</v>
      </c>
      <c r="D2225" t="s">
        <v>53</v>
      </c>
      <c r="E2225" t="s">
        <v>27</v>
      </c>
      <c r="F2225">
        <v>240106.65</v>
      </c>
      <c r="G2225" s="1">
        <v>45661</v>
      </c>
      <c r="I2225" t="s">
        <v>40</v>
      </c>
      <c r="J2225">
        <v>6</v>
      </c>
      <c r="K2225">
        <v>15</v>
      </c>
      <c r="L2225" t="s">
        <v>242</v>
      </c>
      <c r="M2225" t="s">
        <v>55</v>
      </c>
      <c r="N2225" t="s">
        <v>30</v>
      </c>
      <c r="O2225">
        <f t="shared" si="204"/>
        <v>1</v>
      </c>
      <c r="P2225" t="str">
        <f t="shared" si="205"/>
        <v>Valid</v>
      </c>
      <c r="Q2225" t="str">
        <f>_xlfn.XLOOKUP(B2225,Customers!$A:$A,Customers!$C:$C,"Not Found")</f>
        <v>Central</v>
      </c>
      <c r="R2225" t="str">
        <f t="shared" si="206"/>
        <v>West</v>
      </c>
      <c r="S2225" t="str">
        <f t="shared" si="207"/>
        <v>Hospitalization</v>
      </c>
      <c r="T2225" t="str">
        <f t="shared" si="208"/>
        <v>Within SLA</v>
      </c>
      <c r="U2225">
        <f t="shared" si="209"/>
        <v>0</v>
      </c>
    </row>
    <row r="2226" spans="1:21" x14ac:dyDescent="0.3">
      <c r="A2226" t="s">
        <v>5140</v>
      </c>
      <c r="B2226" t="s">
        <v>4930</v>
      </c>
      <c r="C2226" t="s">
        <v>4931</v>
      </c>
      <c r="D2226" t="s">
        <v>182</v>
      </c>
      <c r="E2226" t="s">
        <v>27</v>
      </c>
      <c r="F2226">
        <v>40853.43</v>
      </c>
      <c r="G2226" s="1">
        <v>45721</v>
      </c>
      <c r="I2226" t="s">
        <v>40</v>
      </c>
      <c r="J2226">
        <v>2</v>
      </c>
      <c r="K2226">
        <v>7</v>
      </c>
      <c r="L2226" t="s">
        <v>136</v>
      </c>
      <c r="M2226" t="s">
        <v>94</v>
      </c>
      <c r="N2226" t="s">
        <v>30</v>
      </c>
      <c r="O2226">
        <f t="shared" si="204"/>
        <v>1</v>
      </c>
      <c r="P2226" t="str">
        <f t="shared" si="205"/>
        <v>Valid</v>
      </c>
      <c r="Q2226" t="str">
        <f>_xlfn.XLOOKUP(B2226,Customers!$A:$A,Customers!$C:$C,"Not Found")</f>
        <v>West</v>
      </c>
      <c r="R2226" t="str">
        <f t="shared" si="206"/>
        <v>West</v>
      </c>
      <c r="S2226" t="str">
        <f t="shared" si="207"/>
        <v>Trip Cancellation</v>
      </c>
      <c r="T2226" t="str">
        <f t="shared" si="208"/>
        <v>Within SLA</v>
      </c>
      <c r="U2226">
        <f t="shared" si="209"/>
        <v>0</v>
      </c>
    </row>
    <row r="2227" spans="1:21" x14ac:dyDescent="0.3">
      <c r="A2227" t="s">
        <v>5141</v>
      </c>
      <c r="B2227" t="s">
        <v>1122</v>
      </c>
      <c r="C2227" t="s">
        <v>1123</v>
      </c>
      <c r="D2227" t="s">
        <v>154</v>
      </c>
      <c r="E2227" t="s">
        <v>74</v>
      </c>
      <c r="F2227">
        <v>53420.14</v>
      </c>
      <c r="G2227" s="1">
        <v>45707</v>
      </c>
      <c r="H2227" s="1">
        <v>45717</v>
      </c>
      <c r="I2227" t="s">
        <v>19</v>
      </c>
      <c r="J2227">
        <v>10</v>
      </c>
      <c r="K2227">
        <v>10</v>
      </c>
      <c r="L2227" t="s">
        <v>651</v>
      </c>
      <c r="M2227" t="s">
        <v>21</v>
      </c>
      <c r="N2227" t="s">
        <v>30</v>
      </c>
      <c r="O2227">
        <f t="shared" si="204"/>
        <v>1</v>
      </c>
      <c r="P2227" t="str">
        <f t="shared" si="205"/>
        <v>Valid</v>
      </c>
      <c r="Q2227" t="str">
        <f>_xlfn.XLOOKUP(B2227,Customers!$A:$A,Customers!$C:$C,"Not Found")</f>
        <v>West</v>
      </c>
      <c r="R2227" t="str">
        <f t="shared" si="206"/>
        <v>East</v>
      </c>
      <c r="S2227" t="str">
        <f t="shared" si="207"/>
        <v>Vehicle Damage</v>
      </c>
      <c r="T2227" t="str">
        <f t="shared" si="208"/>
        <v>Within SLA</v>
      </c>
      <c r="U2227">
        <f t="shared" si="209"/>
        <v>0</v>
      </c>
    </row>
    <row r="2228" spans="1:21" x14ac:dyDescent="0.3">
      <c r="A2228" t="s">
        <v>5142</v>
      </c>
      <c r="B2228" t="s">
        <v>2798</v>
      </c>
      <c r="C2228" t="s">
        <v>4724</v>
      </c>
      <c r="D2228" t="s">
        <v>46</v>
      </c>
      <c r="E2228" t="s">
        <v>18</v>
      </c>
      <c r="F2228">
        <v>65816.09</v>
      </c>
      <c r="G2228" s="1">
        <v>45681</v>
      </c>
      <c r="H2228" s="1">
        <v>45684</v>
      </c>
      <c r="I2228" t="s">
        <v>19</v>
      </c>
      <c r="J2228">
        <v>3</v>
      </c>
      <c r="K2228">
        <v>12</v>
      </c>
      <c r="L2228" t="s">
        <v>65</v>
      </c>
      <c r="M2228" t="s">
        <v>49</v>
      </c>
      <c r="N2228" t="s">
        <v>30</v>
      </c>
      <c r="O2228">
        <f t="shared" si="204"/>
        <v>1</v>
      </c>
      <c r="P2228" t="str">
        <f t="shared" si="205"/>
        <v>Valid</v>
      </c>
      <c r="Q2228" t="str">
        <f>_xlfn.XLOOKUP(B2228,Customers!$A:$A,Customers!$C:$C,"Not Found")</f>
        <v>East</v>
      </c>
      <c r="R2228" t="str">
        <f t="shared" si="206"/>
        <v>South</v>
      </c>
      <c r="S2228" t="str">
        <f t="shared" si="207"/>
        <v>Theft</v>
      </c>
      <c r="T2228" t="str">
        <f t="shared" si="208"/>
        <v>Within SLA</v>
      </c>
      <c r="U2228">
        <f t="shared" si="209"/>
        <v>0</v>
      </c>
    </row>
    <row r="2229" spans="1:21" x14ac:dyDescent="0.3">
      <c r="A2229" t="s">
        <v>5143</v>
      </c>
      <c r="B2229" t="s">
        <v>3948</v>
      </c>
      <c r="C2229" t="s">
        <v>4891</v>
      </c>
      <c r="D2229" t="s">
        <v>216</v>
      </c>
      <c r="E2229" t="s">
        <v>74</v>
      </c>
      <c r="F2229">
        <v>152427.49</v>
      </c>
      <c r="G2229" s="1">
        <v>45897</v>
      </c>
      <c r="H2229" s="1">
        <v>45913</v>
      </c>
      <c r="I2229" t="s">
        <v>19</v>
      </c>
      <c r="J2229">
        <v>16</v>
      </c>
      <c r="K2229">
        <v>15</v>
      </c>
      <c r="L2229" t="s">
        <v>282</v>
      </c>
      <c r="M2229" t="s">
        <v>55</v>
      </c>
      <c r="N2229" t="s">
        <v>30</v>
      </c>
      <c r="O2229">
        <f t="shared" si="204"/>
        <v>1</v>
      </c>
      <c r="P2229" t="str">
        <f t="shared" si="205"/>
        <v>Valid</v>
      </c>
      <c r="Q2229" t="str">
        <f>_xlfn.XLOOKUP(B2229,Customers!$A:$A,Customers!$C:$C,"Not Found")</f>
        <v>West</v>
      </c>
      <c r="R2229" t="str">
        <f t="shared" si="206"/>
        <v>East</v>
      </c>
      <c r="S2229" t="str">
        <f t="shared" si="207"/>
        <v>Outpatient</v>
      </c>
      <c r="T2229" t="str">
        <f t="shared" si="208"/>
        <v>SLA Breach</v>
      </c>
      <c r="U2229">
        <f t="shared" si="209"/>
        <v>1</v>
      </c>
    </row>
    <row r="2230" spans="1:21" x14ac:dyDescent="0.3">
      <c r="A2230" t="s">
        <v>5144</v>
      </c>
      <c r="B2230" t="s">
        <v>5145</v>
      </c>
      <c r="C2230" t="s">
        <v>5146</v>
      </c>
      <c r="D2230" t="s">
        <v>216</v>
      </c>
      <c r="E2230" t="s">
        <v>39</v>
      </c>
      <c r="F2230">
        <v>81250.58</v>
      </c>
      <c r="G2230" s="1">
        <v>45713</v>
      </c>
      <c r="H2230" s="1">
        <v>45738</v>
      </c>
      <c r="I2230" t="s">
        <v>19</v>
      </c>
      <c r="J2230">
        <v>25</v>
      </c>
      <c r="K2230">
        <v>15</v>
      </c>
      <c r="L2230" t="s">
        <v>60</v>
      </c>
      <c r="M2230" t="s">
        <v>55</v>
      </c>
      <c r="N2230" t="s">
        <v>30</v>
      </c>
      <c r="O2230">
        <f t="shared" si="204"/>
        <v>1</v>
      </c>
      <c r="P2230" t="str">
        <f t="shared" si="205"/>
        <v>Valid</v>
      </c>
      <c r="Q2230" t="str">
        <f>_xlfn.XLOOKUP(B2230,Customers!$A:$A,Customers!$C:$C,"Not Found")</f>
        <v>North</v>
      </c>
      <c r="R2230" t="str">
        <f t="shared" si="206"/>
        <v>North</v>
      </c>
      <c r="S2230" t="str">
        <f t="shared" si="207"/>
        <v>Outpatient</v>
      </c>
      <c r="T2230" t="str">
        <f t="shared" si="208"/>
        <v>SLA Breach</v>
      </c>
      <c r="U2230">
        <f t="shared" si="209"/>
        <v>10</v>
      </c>
    </row>
    <row r="2231" spans="1:21" x14ac:dyDescent="0.3">
      <c r="A2231" t="s">
        <v>5147</v>
      </c>
      <c r="B2231" t="s">
        <v>5148</v>
      </c>
      <c r="C2231" t="s">
        <v>5149</v>
      </c>
      <c r="D2231" t="s">
        <v>92</v>
      </c>
      <c r="E2231" t="s">
        <v>39</v>
      </c>
      <c r="F2231">
        <v>56630.29</v>
      </c>
      <c r="G2231" s="1">
        <v>45959</v>
      </c>
      <c r="I2231" t="s">
        <v>64</v>
      </c>
      <c r="J2231">
        <v>12</v>
      </c>
      <c r="K2231">
        <v>7</v>
      </c>
      <c r="L2231" t="s">
        <v>227</v>
      </c>
      <c r="M2231" t="s">
        <v>94</v>
      </c>
      <c r="N2231" t="s">
        <v>30</v>
      </c>
      <c r="O2231">
        <f t="shared" si="204"/>
        <v>1</v>
      </c>
      <c r="P2231" t="str">
        <f t="shared" si="205"/>
        <v>Valid</v>
      </c>
      <c r="Q2231" t="str">
        <f>_xlfn.XLOOKUP(B2231,Customers!$A:$A,Customers!$C:$C,"Not Found")</f>
        <v>South</v>
      </c>
      <c r="R2231" t="str">
        <f t="shared" si="206"/>
        <v>North</v>
      </c>
      <c r="S2231" t="str">
        <f t="shared" si="207"/>
        <v>Baggage Loss</v>
      </c>
      <c r="T2231" t="str">
        <f t="shared" si="208"/>
        <v>SLA Breach</v>
      </c>
      <c r="U2231">
        <f t="shared" si="209"/>
        <v>5</v>
      </c>
    </row>
    <row r="2232" spans="1:21" x14ac:dyDescent="0.3">
      <c r="A2232" t="s">
        <v>5150</v>
      </c>
      <c r="B2232" t="s">
        <v>2610</v>
      </c>
      <c r="C2232" t="s">
        <v>2611</v>
      </c>
      <c r="D2232" t="s">
        <v>92</v>
      </c>
      <c r="E2232" t="s">
        <v>74</v>
      </c>
      <c r="F2232">
        <v>16474.22</v>
      </c>
      <c r="G2232" s="1">
        <v>45907</v>
      </c>
      <c r="H2232" s="1">
        <v>45924</v>
      </c>
      <c r="I2232" t="s">
        <v>19</v>
      </c>
      <c r="J2232">
        <v>17</v>
      </c>
      <c r="K2232">
        <v>7</v>
      </c>
      <c r="L2232" t="s">
        <v>140</v>
      </c>
      <c r="M2232" t="s">
        <v>94</v>
      </c>
      <c r="N2232" t="s">
        <v>42</v>
      </c>
      <c r="O2232">
        <f t="shared" si="204"/>
        <v>1</v>
      </c>
      <c r="P2232" t="str">
        <f t="shared" si="205"/>
        <v>Valid</v>
      </c>
      <c r="Q2232" t="str">
        <f>_xlfn.XLOOKUP(B2232,Customers!$A:$A,Customers!$C:$C,"Not Found")</f>
        <v>East</v>
      </c>
      <c r="R2232" t="str">
        <f t="shared" si="206"/>
        <v>East</v>
      </c>
      <c r="S2232" t="str">
        <f t="shared" si="207"/>
        <v>Baggage Loss</v>
      </c>
      <c r="T2232" t="str">
        <f t="shared" si="208"/>
        <v>SLA Breach</v>
      </c>
      <c r="U2232">
        <f t="shared" si="209"/>
        <v>10</v>
      </c>
    </row>
    <row r="2233" spans="1:21" x14ac:dyDescent="0.3">
      <c r="A2233" t="s">
        <v>5151</v>
      </c>
      <c r="B2233" t="s">
        <v>5152</v>
      </c>
      <c r="C2233" t="s">
        <v>5153</v>
      </c>
      <c r="D2233" t="s">
        <v>59</v>
      </c>
      <c r="E2233" t="s">
        <v>39</v>
      </c>
      <c r="F2233">
        <v>103476.73</v>
      </c>
      <c r="G2233" s="1">
        <v>45753</v>
      </c>
      <c r="I2233" t="s">
        <v>40</v>
      </c>
      <c r="J2233">
        <v>16</v>
      </c>
      <c r="K2233">
        <v>15</v>
      </c>
      <c r="L2233" t="s">
        <v>681</v>
      </c>
      <c r="M2233" t="s">
        <v>55</v>
      </c>
      <c r="N2233" t="s">
        <v>42</v>
      </c>
      <c r="O2233">
        <f t="shared" si="204"/>
        <v>1</v>
      </c>
      <c r="P2233" t="str">
        <f t="shared" si="205"/>
        <v>Valid</v>
      </c>
      <c r="Q2233" t="str">
        <f>_xlfn.XLOOKUP(B2233,Customers!$A:$A,Customers!$C:$C,"Not Found")</f>
        <v>Central</v>
      </c>
      <c r="R2233" t="str">
        <f t="shared" si="206"/>
        <v>North</v>
      </c>
      <c r="S2233" t="str">
        <f t="shared" si="207"/>
        <v>Critical Illness</v>
      </c>
      <c r="T2233" t="str">
        <f t="shared" si="208"/>
        <v>SLA Breach</v>
      </c>
      <c r="U2233">
        <f t="shared" si="209"/>
        <v>1</v>
      </c>
    </row>
    <row r="2234" spans="1:21" x14ac:dyDescent="0.3">
      <c r="A2234" t="s">
        <v>5154</v>
      </c>
      <c r="B2234" t="s">
        <v>5155</v>
      </c>
      <c r="C2234" t="s">
        <v>5156</v>
      </c>
      <c r="D2234" t="s">
        <v>17</v>
      </c>
      <c r="E2234" t="s">
        <v>18</v>
      </c>
      <c r="F2234">
        <v>47585.09</v>
      </c>
      <c r="G2234" s="1">
        <v>45748</v>
      </c>
      <c r="H2234" s="1">
        <v>45752</v>
      </c>
      <c r="I2234" t="s">
        <v>19</v>
      </c>
      <c r="J2234">
        <v>4</v>
      </c>
      <c r="K2234">
        <v>10</v>
      </c>
      <c r="L2234" t="s">
        <v>864</v>
      </c>
      <c r="M2234" t="s">
        <v>21</v>
      </c>
      <c r="N2234" t="s">
        <v>30</v>
      </c>
      <c r="O2234">
        <f t="shared" si="204"/>
        <v>1</v>
      </c>
      <c r="P2234" t="str">
        <f t="shared" si="205"/>
        <v>Valid</v>
      </c>
      <c r="Q2234" t="str">
        <f>_xlfn.XLOOKUP(B2234,Customers!$A:$A,Customers!$C:$C,"Not Found")</f>
        <v>Central</v>
      </c>
      <c r="R2234" t="str">
        <f t="shared" si="206"/>
        <v>South</v>
      </c>
      <c r="S2234" t="str">
        <f t="shared" si="207"/>
        <v>Accident</v>
      </c>
      <c r="T2234" t="str">
        <f t="shared" si="208"/>
        <v>Within SLA</v>
      </c>
      <c r="U2234">
        <f t="shared" si="209"/>
        <v>0</v>
      </c>
    </row>
    <row r="2235" spans="1:21" x14ac:dyDescent="0.3">
      <c r="A2235" t="s">
        <v>5157</v>
      </c>
      <c r="B2235" t="s">
        <v>4909</v>
      </c>
      <c r="C2235" t="s">
        <v>5158</v>
      </c>
      <c r="D2235" t="s">
        <v>17</v>
      </c>
      <c r="E2235" t="s">
        <v>39</v>
      </c>
      <c r="F2235">
        <v>201614.12</v>
      </c>
      <c r="G2235" s="1">
        <v>45785</v>
      </c>
      <c r="H2235" s="1">
        <v>45802</v>
      </c>
      <c r="I2235" t="s">
        <v>19</v>
      </c>
      <c r="J2235">
        <v>17</v>
      </c>
      <c r="K2235">
        <v>10</v>
      </c>
      <c r="L2235" t="s">
        <v>366</v>
      </c>
      <c r="M2235" t="s">
        <v>21</v>
      </c>
      <c r="N2235" t="s">
        <v>22</v>
      </c>
      <c r="O2235">
        <f t="shared" si="204"/>
        <v>1</v>
      </c>
      <c r="P2235" t="str">
        <f t="shared" si="205"/>
        <v>Valid</v>
      </c>
      <c r="Q2235" t="str">
        <f>_xlfn.XLOOKUP(B2235,Customers!$A:$A,Customers!$C:$C,"Not Found")</f>
        <v>West</v>
      </c>
      <c r="R2235" t="str">
        <f t="shared" si="206"/>
        <v>North</v>
      </c>
      <c r="S2235" t="str">
        <f t="shared" si="207"/>
        <v>Accident</v>
      </c>
      <c r="T2235" t="str">
        <f t="shared" si="208"/>
        <v>SLA Breach</v>
      </c>
      <c r="U2235">
        <f t="shared" si="209"/>
        <v>7</v>
      </c>
    </row>
    <row r="2236" spans="1:21" x14ac:dyDescent="0.3">
      <c r="A2236" t="s">
        <v>5159</v>
      </c>
      <c r="B2236" t="s">
        <v>2342</v>
      </c>
      <c r="C2236" t="s">
        <v>5160</v>
      </c>
      <c r="D2236" t="s">
        <v>216</v>
      </c>
      <c r="E2236" t="s">
        <v>18</v>
      </c>
      <c r="F2236">
        <v>107985.61</v>
      </c>
      <c r="G2236" s="1">
        <v>45838</v>
      </c>
      <c r="I2236" t="s">
        <v>64</v>
      </c>
      <c r="J2236">
        <v>8</v>
      </c>
      <c r="K2236">
        <v>15</v>
      </c>
      <c r="L2236" t="s">
        <v>150</v>
      </c>
      <c r="M2236" t="s">
        <v>55</v>
      </c>
      <c r="N2236" t="s">
        <v>30</v>
      </c>
      <c r="O2236">
        <f t="shared" si="204"/>
        <v>1</v>
      </c>
      <c r="P2236" t="str">
        <f t="shared" si="205"/>
        <v>Valid</v>
      </c>
      <c r="Q2236" t="str">
        <f>_xlfn.XLOOKUP(B2236,Customers!$A:$A,Customers!$C:$C,"Not Found")</f>
        <v>Central</v>
      </c>
      <c r="R2236" t="str">
        <f t="shared" si="206"/>
        <v>South</v>
      </c>
      <c r="S2236" t="str">
        <f t="shared" si="207"/>
        <v>Outpatient</v>
      </c>
      <c r="T2236" t="str">
        <f t="shared" si="208"/>
        <v>Within SLA</v>
      </c>
      <c r="U2236">
        <f t="shared" si="209"/>
        <v>0</v>
      </c>
    </row>
    <row r="2237" spans="1:21" x14ac:dyDescent="0.3">
      <c r="A2237" t="s">
        <v>5161</v>
      </c>
      <c r="B2237" t="s">
        <v>2279</v>
      </c>
      <c r="C2237" t="s">
        <v>4400</v>
      </c>
      <c r="D2237" t="s">
        <v>102</v>
      </c>
      <c r="E2237" t="s">
        <v>173</v>
      </c>
      <c r="F2237">
        <v>157043.24</v>
      </c>
      <c r="G2237" s="1">
        <v>45885</v>
      </c>
      <c r="H2237" s="1">
        <v>45902</v>
      </c>
      <c r="I2237" t="s">
        <v>19</v>
      </c>
      <c r="J2237">
        <v>17</v>
      </c>
      <c r="K2237">
        <v>20</v>
      </c>
      <c r="L2237" t="s">
        <v>112</v>
      </c>
      <c r="M2237" t="s">
        <v>29</v>
      </c>
      <c r="N2237" t="s">
        <v>42</v>
      </c>
      <c r="O2237">
        <f t="shared" si="204"/>
        <v>1</v>
      </c>
      <c r="P2237" t="str">
        <f t="shared" si="205"/>
        <v>Valid</v>
      </c>
      <c r="Q2237" t="str">
        <f>_xlfn.XLOOKUP(B2237,Customers!$A:$A,Customers!$C:$C,"Not Found")</f>
        <v>North</v>
      </c>
      <c r="R2237" t="str">
        <f t="shared" si="206"/>
        <v>Central</v>
      </c>
      <c r="S2237" t="str">
        <f t="shared" si="207"/>
        <v>Maturity</v>
      </c>
      <c r="T2237" t="str">
        <f t="shared" si="208"/>
        <v>Within SLA</v>
      </c>
      <c r="U2237">
        <f t="shared" si="209"/>
        <v>0</v>
      </c>
    </row>
    <row r="2238" spans="1:21" x14ac:dyDescent="0.3">
      <c r="A2238" t="s">
        <v>5162</v>
      </c>
      <c r="B2238" t="s">
        <v>4529</v>
      </c>
      <c r="C2238" t="s">
        <v>5163</v>
      </c>
      <c r="D2238" t="s">
        <v>111</v>
      </c>
      <c r="E2238" t="s">
        <v>173</v>
      </c>
      <c r="F2238">
        <v>201987.68</v>
      </c>
      <c r="G2238" s="1">
        <v>45807</v>
      </c>
      <c r="I2238" t="s">
        <v>64</v>
      </c>
      <c r="J2238">
        <v>13</v>
      </c>
      <c r="K2238">
        <v>12</v>
      </c>
      <c r="L2238" t="s">
        <v>411</v>
      </c>
      <c r="M2238" t="s">
        <v>49</v>
      </c>
      <c r="N2238" t="s">
        <v>22</v>
      </c>
      <c r="O2238">
        <f t="shared" si="204"/>
        <v>1</v>
      </c>
      <c r="P2238" t="str">
        <f t="shared" si="205"/>
        <v>Valid</v>
      </c>
      <c r="Q2238" t="str">
        <f>_xlfn.XLOOKUP(B2238,Customers!$A:$A,Customers!$C:$C,"Not Found")</f>
        <v>South</v>
      </c>
      <c r="R2238" t="str">
        <f t="shared" si="206"/>
        <v>Central</v>
      </c>
      <c r="S2238" t="str">
        <f t="shared" si="207"/>
        <v>Fire</v>
      </c>
      <c r="T2238" t="str">
        <f t="shared" si="208"/>
        <v>SLA Breach</v>
      </c>
      <c r="U2238">
        <f t="shared" si="209"/>
        <v>1</v>
      </c>
    </row>
    <row r="2239" spans="1:21" x14ac:dyDescent="0.3">
      <c r="A2239" t="s">
        <v>5164</v>
      </c>
      <c r="B2239" t="s">
        <v>2317</v>
      </c>
      <c r="C2239" t="s">
        <v>5165</v>
      </c>
      <c r="D2239" t="s">
        <v>216</v>
      </c>
      <c r="E2239" t="s">
        <v>39</v>
      </c>
      <c r="F2239">
        <v>189656.3</v>
      </c>
      <c r="G2239" s="1">
        <v>45926</v>
      </c>
      <c r="I2239" t="s">
        <v>40</v>
      </c>
      <c r="J2239">
        <v>7</v>
      </c>
      <c r="K2239">
        <v>15</v>
      </c>
      <c r="L2239" t="s">
        <v>501</v>
      </c>
      <c r="M2239" t="s">
        <v>55</v>
      </c>
      <c r="N2239" t="s">
        <v>22</v>
      </c>
      <c r="O2239">
        <f t="shared" si="204"/>
        <v>1</v>
      </c>
      <c r="P2239" t="str">
        <f t="shared" si="205"/>
        <v>Valid</v>
      </c>
      <c r="Q2239" t="str">
        <f>_xlfn.XLOOKUP(B2239,Customers!$A:$A,Customers!$C:$C,"Not Found")</f>
        <v>South</v>
      </c>
      <c r="R2239" t="str">
        <f t="shared" si="206"/>
        <v>North</v>
      </c>
      <c r="S2239" t="str">
        <f t="shared" si="207"/>
        <v>Outpatient</v>
      </c>
      <c r="T2239" t="str">
        <f t="shared" si="208"/>
        <v>Within SLA</v>
      </c>
      <c r="U2239">
        <f t="shared" si="209"/>
        <v>0</v>
      </c>
    </row>
    <row r="2240" spans="1:21" x14ac:dyDescent="0.3">
      <c r="A2240" t="s">
        <v>5166</v>
      </c>
      <c r="B2240" t="s">
        <v>1435</v>
      </c>
      <c r="C2240" t="s">
        <v>1436</v>
      </c>
      <c r="D2240" t="s">
        <v>26</v>
      </c>
      <c r="E2240" t="s">
        <v>18</v>
      </c>
      <c r="F2240">
        <v>240978.57</v>
      </c>
      <c r="G2240" s="1">
        <v>45914</v>
      </c>
      <c r="H2240" s="1">
        <v>45934</v>
      </c>
      <c r="I2240" t="s">
        <v>47</v>
      </c>
      <c r="J2240">
        <v>20</v>
      </c>
      <c r="K2240">
        <v>20</v>
      </c>
      <c r="L2240" t="s">
        <v>98</v>
      </c>
      <c r="M2240" t="s">
        <v>29</v>
      </c>
      <c r="N2240" t="s">
        <v>30</v>
      </c>
      <c r="O2240">
        <f t="shared" si="204"/>
        <v>1</v>
      </c>
      <c r="P2240" t="str">
        <f t="shared" si="205"/>
        <v>Valid</v>
      </c>
      <c r="Q2240" t="str">
        <f>_xlfn.XLOOKUP(B2240,Customers!$A:$A,Customers!$C:$C,"Not Found")</f>
        <v>Central</v>
      </c>
      <c r="R2240" t="str">
        <f t="shared" si="206"/>
        <v>South</v>
      </c>
      <c r="S2240" t="str">
        <f t="shared" si="207"/>
        <v>Disability</v>
      </c>
      <c r="T2240" t="str">
        <f t="shared" si="208"/>
        <v>Within SLA</v>
      </c>
      <c r="U2240">
        <f t="shared" si="209"/>
        <v>0</v>
      </c>
    </row>
    <row r="2241" spans="1:21" x14ac:dyDescent="0.3">
      <c r="A2241" t="s">
        <v>5167</v>
      </c>
      <c r="B2241" t="s">
        <v>4022</v>
      </c>
      <c r="C2241" t="s">
        <v>5168</v>
      </c>
      <c r="D2241" t="s">
        <v>92</v>
      </c>
      <c r="E2241" t="s">
        <v>27</v>
      </c>
      <c r="F2241">
        <v>17722.48</v>
      </c>
      <c r="G2241" s="1">
        <v>45744</v>
      </c>
      <c r="H2241" s="1">
        <v>45755</v>
      </c>
      <c r="I2241" t="s">
        <v>19</v>
      </c>
      <c r="J2241">
        <v>11</v>
      </c>
      <c r="K2241">
        <v>7</v>
      </c>
      <c r="L2241" t="s">
        <v>166</v>
      </c>
      <c r="M2241" t="s">
        <v>94</v>
      </c>
      <c r="N2241" t="s">
        <v>30</v>
      </c>
      <c r="O2241">
        <f t="shared" si="204"/>
        <v>1</v>
      </c>
      <c r="P2241" t="str">
        <f t="shared" si="205"/>
        <v>Valid</v>
      </c>
      <c r="Q2241" t="str">
        <f>_xlfn.XLOOKUP(B2241,Customers!$A:$A,Customers!$C:$C,"Not Found")</f>
        <v>North</v>
      </c>
      <c r="R2241" t="str">
        <f t="shared" si="206"/>
        <v>West</v>
      </c>
      <c r="S2241" t="str">
        <f t="shared" si="207"/>
        <v>Baggage Loss</v>
      </c>
      <c r="T2241" t="str">
        <f t="shared" si="208"/>
        <v>SLA Breach</v>
      </c>
      <c r="U2241">
        <f t="shared" si="209"/>
        <v>4</v>
      </c>
    </row>
    <row r="2242" spans="1:21" x14ac:dyDescent="0.3">
      <c r="A2242" t="s">
        <v>5169</v>
      </c>
      <c r="B2242" t="s">
        <v>5170</v>
      </c>
      <c r="C2242" t="s">
        <v>5171</v>
      </c>
      <c r="D2242" t="s">
        <v>59</v>
      </c>
      <c r="E2242" t="s">
        <v>39</v>
      </c>
      <c r="F2242">
        <v>20302.84</v>
      </c>
      <c r="G2242" s="1">
        <v>45790</v>
      </c>
      <c r="I2242" t="s">
        <v>64</v>
      </c>
      <c r="J2242">
        <v>27</v>
      </c>
      <c r="K2242">
        <v>15</v>
      </c>
      <c r="L2242" t="s">
        <v>704</v>
      </c>
      <c r="M2242" t="s">
        <v>55</v>
      </c>
      <c r="N2242" t="s">
        <v>88</v>
      </c>
      <c r="O2242">
        <f t="shared" ref="O2242:O2305" si="210">COUNTIF($A:$A,A2242)</f>
        <v>1</v>
      </c>
      <c r="P2242" t="str">
        <f t="shared" ref="P2242:P2305" si="211">IF(F2242="","Missing Amount","Valid")</f>
        <v>Valid</v>
      </c>
      <c r="Q2242" t="str">
        <f>_xlfn.XLOOKUP(B2242,Customers!$A:$A,Customers!$C:$C,"Not Found")</f>
        <v>North</v>
      </c>
      <c r="R2242" t="str">
        <f t="shared" ref="R2242:R2305" si="212">IF(E2242="",Q2242,E2242)</f>
        <v>North</v>
      </c>
      <c r="S2242" t="str">
        <f t="shared" ref="S2242:S2305" si="213">IF(D2242="Hospitalisation","Hospitalization",IF(D2242="Medical Emerg.","Medical Emergency",IF(D2242="Property dmg","Property Damage",IF(D2242="Vehicle dmg","Vehicle Damage",D2242))))</f>
        <v>Critical Illness</v>
      </c>
      <c r="T2242" t="str">
        <f t="shared" ref="T2242:T2305" si="214">IF(J2242&gt;K2242,"SLA Breach","Within SLA")</f>
        <v>SLA Breach</v>
      </c>
      <c r="U2242">
        <f t="shared" ref="U2242:U2305" si="215">IF(J2242&gt;K2242,J2242-K2242,0)</f>
        <v>12</v>
      </c>
    </row>
    <row r="2243" spans="1:21" x14ac:dyDescent="0.3">
      <c r="A2243" t="s">
        <v>5172</v>
      </c>
      <c r="B2243" t="s">
        <v>1505</v>
      </c>
      <c r="C2243" t="s">
        <v>5173</v>
      </c>
      <c r="D2243" t="s">
        <v>59</v>
      </c>
      <c r="E2243" t="s">
        <v>27</v>
      </c>
      <c r="F2243">
        <v>173844.69</v>
      </c>
      <c r="G2243" s="1">
        <v>45933</v>
      </c>
      <c r="H2243" s="1">
        <v>45952</v>
      </c>
      <c r="I2243" t="s">
        <v>19</v>
      </c>
      <c r="J2243">
        <v>19</v>
      </c>
      <c r="K2243">
        <v>15</v>
      </c>
      <c r="L2243" t="s">
        <v>60</v>
      </c>
      <c r="M2243" t="s">
        <v>55</v>
      </c>
      <c r="N2243" t="s">
        <v>42</v>
      </c>
      <c r="O2243">
        <f t="shared" si="210"/>
        <v>1</v>
      </c>
      <c r="P2243" t="str">
        <f t="shared" si="211"/>
        <v>Valid</v>
      </c>
      <c r="Q2243" t="str">
        <f>_xlfn.XLOOKUP(B2243,Customers!$A:$A,Customers!$C:$C,"Not Found")</f>
        <v>East</v>
      </c>
      <c r="R2243" t="str">
        <f t="shared" si="212"/>
        <v>West</v>
      </c>
      <c r="S2243" t="str">
        <f t="shared" si="213"/>
        <v>Critical Illness</v>
      </c>
      <c r="T2243" t="str">
        <f t="shared" si="214"/>
        <v>SLA Breach</v>
      </c>
      <c r="U2243">
        <f t="shared" si="215"/>
        <v>4</v>
      </c>
    </row>
    <row r="2244" spans="1:21" x14ac:dyDescent="0.3">
      <c r="A2244" t="s">
        <v>5174</v>
      </c>
      <c r="B2244" t="s">
        <v>429</v>
      </c>
      <c r="C2244" t="s">
        <v>5175</v>
      </c>
      <c r="D2244" t="s">
        <v>46</v>
      </c>
      <c r="E2244" t="s">
        <v>39</v>
      </c>
      <c r="F2244">
        <v>20799.63</v>
      </c>
      <c r="G2244" s="1">
        <v>45900</v>
      </c>
      <c r="H2244" s="1">
        <v>45926</v>
      </c>
      <c r="I2244" t="s">
        <v>19</v>
      </c>
      <c r="J2244">
        <v>26</v>
      </c>
      <c r="K2244">
        <v>10</v>
      </c>
      <c r="L2244" t="s">
        <v>610</v>
      </c>
      <c r="M2244" t="s">
        <v>21</v>
      </c>
      <c r="N2244" t="s">
        <v>88</v>
      </c>
      <c r="O2244">
        <f t="shared" si="210"/>
        <v>1</v>
      </c>
      <c r="P2244" t="str">
        <f t="shared" si="211"/>
        <v>Valid</v>
      </c>
      <c r="Q2244" t="str">
        <f>_xlfn.XLOOKUP(B2244,Customers!$A:$A,Customers!$C:$C,"Not Found")</f>
        <v>North</v>
      </c>
      <c r="R2244" t="str">
        <f t="shared" si="212"/>
        <v>North</v>
      </c>
      <c r="S2244" t="str">
        <f t="shared" si="213"/>
        <v>Theft</v>
      </c>
      <c r="T2244" t="str">
        <f t="shared" si="214"/>
        <v>SLA Breach</v>
      </c>
      <c r="U2244">
        <f t="shared" si="215"/>
        <v>16</v>
      </c>
    </row>
    <row r="2245" spans="1:21" x14ac:dyDescent="0.3">
      <c r="A2245" t="s">
        <v>5176</v>
      </c>
      <c r="B2245" t="s">
        <v>3043</v>
      </c>
      <c r="C2245" t="s">
        <v>3044</v>
      </c>
      <c r="D2245" t="s">
        <v>46</v>
      </c>
      <c r="E2245" t="s">
        <v>27</v>
      </c>
      <c r="F2245">
        <v>62989.06</v>
      </c>
      <c r="G2245" s="1">
        <v>45982</v>
      </c>
      <c r="H2245" s="1">
        <v>46001</v>
      </c>
      <c r="I2245" t="s">
        <v>19</v>
      </c>
      <c r="J2245">
        <v>19</v>
      </c>
      <c r="K2245">
        <v>10</v>
      </c>
      <c r="L2245" t="s">
        <v>278</v>
      </c>
      <c r="M2245" t="s">
        <v>21</v>
      </c>
      <c r="N2245" t="s">
        <v>30</v>
      </c>
      <c r="O2245">
        <f t="shared" si="210"/>
        <v>1</v>
      </c>
      <c r="P2245" t="str">
        <f t="shared" si="211"/>
        <v>Valid</v>
      </c>
      <c r="Q2245" t="str">
        <f>_xlfn.XLOOKUP(B2245,Customers!$A:$A,Customers!$C:$C,"Not Found")</f>
        <v>Central</v>
      </c>
      <c r="R2245" t="str">
        <f t="shared" si="212"/>
        <v>West</v>
      </c>
      <c r="S2245" t="str">
        <f t="shared" si="213"/>
        <v>Theft</v>
      </c>
      <c r="T2245" t="str">
        <f t="shared" si="214"/>
        <v>SLA Breach</v>
      </c>
      <c r="U2245">
        <f t="shared" si="215"/>
        <v>9</v>
      </c>
    </row>
    <row r="2246" spans="1:21" x14ac:dyDescent="0.3">
      <c r="A2246" t="s">
        <v>5177</v>
      </c>
      <c r="B2246" t="s">
        <v>3603</v>
      </c>
      <c r="C2246" t="s">
        <v>3604</v>
      </c>
      <c r="D2246" t="s">
        <v>46</v>
      </c>
      <c r="E2246" t="s">
        <v>18</v>
      </c>
      <c r="F2246">
        <v>21178.95</v>
      </c>
      <c r="G2246" s="1">
        <v>45690</v>
      </c>
      <c r="H2246" s="1">
        <v>45704</v>
      </c>
      <c r="I2246" t="s">
        <v>19</v>
      </c>
      <c r="J2246">
        <v>14</v>
      </c>
      <c r="K2246">
        <v>10</v>
      </c>
      <c r="L2246" t="s">
        <v>28</v>
      </c>
      <c r="M2246" t="s">
        <v>21</v>
      </c>
      <c r="N2246" t="s">
        <v>22</v>
      </c>
      <c r="O2246">
        <f t="shared" si="210"/>
        <v>1</v>
      </c>
      <c r="P2246" t="str">
        <f t="shared" si="211"/>
        <v>Valid</v>
      </c>
      <c r="Q2246" t="str">
        <f>_xlfn.XLOOKUP(B2246,Customers!$A:$A,Customers!$C:$C,"Not Found")</f>
        <v>North</v>
      </c>
      <c r="R2246" t="str">
        <f t="shared" si="212"/>
        <v>South</v>
      </c>
      <c r="S2246" t="str">
        <f t="shared" si="213"/>
        <v>Theft</v>
      </c>
      <c r="T2246" t="str">
        <f t="shared" si="214"/>
        <v>SLA Breach</v>
      </c>
      <c r="U2246">
        <f t="shared" si="215"/>
        <v>4</v>
      </c>
    </row>
    <row r="2247" spans="1:21" x14ac:dyDescent="0.3">
      <c r="A2247" t="s">
        <v>5178</v>
      </c>
      <c r="B2247" t="s">
        <v>978</v>
      </c>
      <c r="C2247" t="s">
        <v>5179</v>
      </c>
      <c r="D2247" t="s">
        <v>59</v>
      </c>
      <c r="E2247" t="s">
        <v>27</v>
      </c>
      <c r="F2247">
        <v>274048.40000000002</v>
      </c>
      <c r="G2247" s="1">
        <v>45687</v>
      </c>
      <c r="H2247" s="1">
        <v>45697</v>
      </c>
      <c r="I2247" t="s">
        <v>19</v>
      </c>
      <c r="J2247">
        <v>10</v>
      </c>
      <c r="K2247">
        <v>15</v>
      </c>
      <c r="L2247" t="s">
        <v>373</v>
      </c>
      <c r="M2247" t="s">
        <v>55</v>
      </c>
      <c r="N2247" t="s">
        <v>22</v>
      </c>
      <c r="O2247">
        <f t="shared" si="210"/>
        <v>1</v>
      </c>
      <c r="P2247" t="str">
        <f t="shared" si="211"/>
        <v>Valid</v>
      </c>
      <c r="Q2247" t="str">
        <f>_xlfn.XLOOKUP(B2247,Customers!$A:$A,Customers!$C:$C,"Not Found")</f>
        <v>East</v>
      </c>
      <c r="R2247" t="str">
        <f t="shared" si="212"/>
        <v>West</v>
      </c>
      <c r="S2247" t="str">
        <f t="shared" si="213"/>
        <v>Critical Illness</v>
      </c>
      <c r="T2247" t="str">
        <f t="shared" si="214"/>
        <v>Within SLA</v>
      </c>
      <c r="U2247">
        <f t="shared" si="215"/>
        <v>0</v>
      </c>
    </row>
    <row r="2248" spans="1:21" x14ac:dyDescent="0.3">
      <c r="A2248" t="s">
        <v>5180</v>
      </c>
      <c r="B2248" t="s">
        <v>2646</v>
      </c>
      <c r="C2248" t="s">
        <v>3394</v>
      </c>
      <c r="D2248" t="s">
        <v>46</v>
      </c>
      <c r="E2248" t="s">
        <v>74</v>
      </c>
      <c r="F2248">
        <v>261894.26</v>
      </c>
      <c r="G2248" s="1">
        <v>45826</v>
      </c>
      <c r="I2248" t="s">
        <v>64</v>
      </c>
      <c r="J2248">
        <v>27</v>
      </c>
      <c r="K2248">
        <v>12</v>
      </c>
      <c r="L2248" t="s">
        <v>93</v>
      </c>
      <c r="M2248" t="s">
        <v>49</v>
      </c>
      <c r="N2248" t="s">
        <v>42</v>
      </c>
      <c r="O2248">
        <f t="shared" si="210"/>
        <v>1</v>
      </c>
      <c r="P2248" t="str">
        <f t="shared" si="211"/>
        <v>Valid</v>
      </c>
      <c r="Q2248" t="str">
        <f>_xlfn.XLOOKUP(B2248,Customers!$A:$A,Customers!$C:$C,"Not Found")</f>
        <v>East</v>
      </c>
      <c r="R2248" t="str">
        <f t="shared" si="212"/>
        <v>East</v>
      </c>
      <c r="S2248" t="str">
        <f t="shared" si="213"/>
        <v>Theft</v>
      </c>
      <c r="T2248" t="str">
        <f t="shared" si="214"/>
        <v>SLA Breach</v>
      </c>
      <c r="U2248">
        <f t="shared" si="215"/>
        <v>15</v>
      </c>
    </row>
    <row r="2249" spans="1:21" x14ac:dyDescent="0.3">
      <c r="A2249" t="s">
        <v>5181</v>
      </c>
      <c r="B2249" t="s">
        <v>1648</v>
      </c>
      <c r="C2249" t="s">
        <v>1649</v>
      </c>
      <c r="D2249" t="s">
        <v>46</v>
      </c>
      <c r="E2249" t="s">
        <v>39</v>
      </c>
      <c r="F2249">
        <v>79002.23</v>
      </c>
      <c r="G2249" s="1">
        <v>45732</v>
      </c>
      <c r="H2249" s="1">
        <v>45745</v>
      </c>
      <c r="I2249" t="s">
        <v>19</v>
      </c>
      <c r="J2249">
        <v>13</v>
      </c>
      <c r="K2249">
        <v>10</v>
      </c>
      <c r="L2249" t="s">
        <v>163</v>
      </c>
      <c r="M2249" t="s">
        <v>21</v>
      </c>
      <c r="N2249" t="s">
        <v>22</v>
      </c>
      <c r="O2249">
        <f t="shared" si="210"/>
        <v>1</v>
      </c>
      <c r="P2249" t="str">
        <f t="shared" si="211"/>
        <v>Valid</v>
      </c>
      <c r="Q2249" t="str">
        <f>_xlfn.XLOOKUP(B2249,Customers!$A:$A,Customers!$C:$C,"Not Found")</f>
        <v>East</v>
      </c>
      <c r="R2249" t="str">
        <f t="shared" si="212"/>
        <v>North</v>
      </c>
      <c r="S2249" t="str">
        <f t="shared" si="213"/>
        <v>Theft</v>
      </c>
      <c r="T2249" t="str">
        <f t="shared" si="214"/>
        <v>SLA Breach</v>
      </c>
      <c r="U2249">
        <f t="shared" si="215"/>
        <v>3</v>
      </c>
    </row>
    <row r="2250" spans="1:21" x14ac:dyDescent="0.3">
      <c r="A2250" t="s">
        <v>5182</v>
      </c>
      <c r="B2250" t="s">
        <v>2089</v>
      </c>
      <c r="C2250" t="s">
        <v>2090</v>
      </c>
      <c r="D2250" t="s">
        <v>59</v>
      </c>
      <c r="E2250" t="s">
        <v>18</v>
      </c>
      <c r="F2250">
        <v>167948.39</v>
      </c>
      <c r="G2250" s="1">
        <v>45905</v>
      </c>
      <c r="H2250" s="1">
        <v>45919</v>
      </c>
      <c r="I2250" t="s">
        <v>19</v>
      </c>
      <c r="J2250">
        <v>14</v>
      </c>
      <c r="K2250">
        <v>15</v>
      </c>
      <c r="L2250" t="s">
        <v>132</v>
      </c>
      <c r="M2250" t="s">
        <v>55</v>
      </c>
      <c r="N2250" t="s">
        <v>30</v>
      </c>
      <c r="O2250">
        <f t="shared" si="210"/>
        <v>1</v>
      </c>
      <c r="P2250" t="str">
        <f t="shared" si="211"/>
        <v>Valid</v>
      </c>
      <c r="Q2250" t="str">
        <f>_xlfn.XLOOKUP(B2250,Customers!$A:$A,Customers!$C:$C,"Not Found")</f>
        <v>Central</v>
      </c>
      <c r="R2250" t="str">
        <f t="shared" si="212"/>
        <v>South</v>
      </c>
      <c r="S2250" t="str">
        <f t="shared" si="213"/>
        <v>Critical Illness</v>
      </c>
      <c r="T2250" t="str">
        <f t="shared" si="214"/>
        <v>Within SLA</v>
      </c>
      <c r="U2250">
        <f t="shared" si="215"/>
        <v>0</v>
      </c>
    </row>
    <row r="2251" spans="1:21" x14ac:dyDescent="0.3">
      <c r="A2251" t="s">
        <v>5183</v>
      </c>
      <c r="B2251" t="s">
        <v>176</v>
      </c>
      <c r="C2251" t="s">
        <v>177</v>
      </c>
      <c r="D2251" t="s">
        <v>17</v>
      </c>
      <c r="E2251" t="s">
        <v>74</v>
      </c>
      <c r="F2251">
        <v>59647.67</v>
      </c>
      <c r="G2251" s="1">
        <v>45900</v>
      </c>
      <c r="I2251" t="s">
        <v>64</v>
      </c>
      <c r="J2251">
        <v>12</v>
      </c>
      <c r="K2251">
        <v>10</v>
      </c>
      <c r="L2251" t="s">
        <v>345</v>
      </c>
      <c r="M2251" t="s">
        <v>21</v>
      </c>
      <c r="N2251" t="s">
        <v>30</v>
      </c>
      <c r="O2251">
        <f t="shared" si="210"/>
        <v>1</v>
      </c>
      <c r="P2251" t="str">
        <f t="shared" si="211"/>
        <v>Valid</v>
      </c>
      <c r="Q2251" t="str">
        <f>_xlfn.XLOOKUP(B2251,Customers!$A:$A,Customers!$C:$C,"Not Found")</f>
        <v>East</v>
      </c>
      <c r="R2251" t="str">
        <f t="shared" si="212"/>
        <v>East</v>
      </c>
      <c r="S2251" t="str">
        <f t="shared" si="213"/>
        <v>Accident</v>
      </c>
      <c r="T2251" t="str">
        <f t="shared" si="214"/>
        <v>SLA Breach</v>
      </c>
      <c r="U2251">
        <f t="shared" si="215"/>
        <v>2</v>
      </c>
    </row>
    <row r="2252" spans="1:21" x14ac:dyDescent="0.3">
      <c r="A2252" t="s">
        <v>5184</v>
      </c>
      <c r="B2252" t="s">
        <v>775</v>
      </c>
      <c r="C2252" t="s">
        <v>2627</v>
      </c>
      <c r="D2252" t="s">
        <v>216</v>
      </c>
      <c r="E2252" t="s">
        <v>173</v>
      </c>
      <c r="F2252">
        <v>49728.04</v>
      </c>
      <c r="G2252" s="1">
        <v>45806</v>
      </c>
      <c r="I2252" t="s">
        <v>64</v>
      </c>
      <c r="J2252">
        <v>19</v>
      </c>
      <c r="K2252">
        <v>15</v>
      </c>
      <c r="L2252" t="s">
        <v>212</v>
      </c>
      <c r="M2252" t="s">
        <v>55</v>
      </c>
      <c r="N2252" t="s">
        <v>42</v>
      </c>
      <c r="O2252">
        <f t="shared" si="210"/>
        <v>1</v>
      </c>
      <c r="P2252" t="str">
        <f t="shared" si="211"/>
        <v>Valid</v>
      </c>
      <c r="Q2252" t="str">
        <f>_xlfn.XLOOKUP(B2252,Customers!$A:$A,Customers!$C:$C,"Not Found")</f>
        <v>North</v>
      </c>
      <c r="R2252" t="str">
        <f t="shared" si="212"/>
        <v>Central</v>
      </c>
      <c r="S2252" t="str">
        <f t="shared" si="213"/>
        <v>Outpatient</v>
      </c>
      <c r="T2252" t="str">
        <f t="shared" si="214"/>
        <v>SLA Breach</v>
      </c>
      <c r="U2252">
        <f t="shared" si="215"/>
        <v>4</v>
      </c>
    </row>
    <row r="2253" spans="1:21" x14ac:dyDescent="0.3">
      <c r="A2253" t="s">
        <v>5185</v>
      </c>
      <c r="B2253" t="s">
        <v>280</v>
      </c>
      <c r="C2253" t="s">
        <v>281</v>
      </c>
      <c r="D2253" t="s">
        <v>92</v>
      </c>
      <c r="E2253" t="s">
        <v>74</v>
      </c>
      <c r="F2253">
        <v>10089.6</v>
      </c>
      <c r="G2253" s="1">
        <v>45670</v>
      </c>
      <c r="H2253" s="1">
        <v>45686</v>
      </c>
      <c r="I2253" t="s">
        <v>47</v>
      </c>
      <c r="J2253">
        <v>16</v>
      </c>
      <c r="K2253">
        <v>7</v>
      </c>
      <c r="L2253" t="s">
        <v>60</v>
      </c>
      <c r="M2253" t="s">
        <v>94</v>
      </c>
      <c r="N2253" t="s">
        <v>42</v>
      </c>
      <c r="O2253">
        <f t="shared" si="210"/>
        <v>1</v>
      </c>
      <c r="P2253" t="str">
        <f t="shared" si="211"/>
        <v>Valid</v>
      </c>
      <c r="Q2253" t="str">
        <f>_xlfn.XLOOKUP(B2253,Customers!$A:$A,Customers!$C:$C,"Not Found")</f>
        <v>West</v>
      </c>
      <c r="R2253" t="str">
        <f t="shared" si="212"/>
        <v>East</v>
      </c>
      <c r="S2253" t="str">
        <f t="shared" si="213"/>
        <v>Baggage Loss</v>
      </c>
      <c r="T2253" t="str">
        <f t="shared" si="214"/>
        <v>SLA Breach</v>
      </c>
      <c r="U2253">
        <f t="shared" si="215"/>
        <v>9</v>
      </c>
    </row>
    <row r="2254" spans="1:21" x14ac:dyDescent="0.3">
      <c r="A2254" t="s">
        <v>5186</v>
      </c>
      <c r="B2254" t="s">
        <v>3620</v>
      </c>
      <c r="C2254" t="s">
        <v>3621</v>
      </c>
      <c r="D2254" t="s">
        <v>154</v>
      </c>
      <c r="E2254" t="s">
        <v>39</v>
      </c>
      <c r="F2254">
        <v>108764.68</v>
      </c>
      <c r="G2254" s="1">
        <v>45775</v>
      </c>
      <c r="I2254" t="s">
        <v>64</v>
      </c>
      <c r="J2254">
        <v>4</v>
      </c>
      <c r="K2254">
        <v>10</v>
      </c>
      <c r="L2254" t="s">
        <v>353</v>
      </c>
      <c r="M2254" t="s">
        <v>21</v>
      </c>
      <c r="N2254" t="s">
        <v>30</v>
      </c>
      <c r="O2254">
        <f t="shared" si="210"/>
        <v>1</v>
      </c>
      <c r="P2254" t="str">
        <f t="shared" si="211"/>
        <v>Valid</v>
      </c>
      <c r="Q2254" t="str">
        <f>_xlfn.XLOOKUP(B2254,Customers!$A:$A,Customers!$C:$C,"Not Found")</f>
        <v>South</v>
      </c>
      <c r="R2254" t="str">
        <f t="shared" si="212"/>
        <v>North</v>
      </c>
      <c r="S2254" t="str">
        <f t="shared" si="213"/>
        <v>Vehicle Damage</v>
      </c>
      <c r="T2254" t="str">
        <f t="shared" si="214"/>
        <v>Within SLA</v>
      </c>
      <c r="U2254">
        <f t="shared" si="215"/>
        <v>0</v>
      </c>
    </row>
    <row r="2255" spans="1:21" x14ac:dyDescent="0.3">
      <c r="A2255" t="s">
        <v>5187</v>
      </c>
      <c r="B2255" t="s">
        <v>2332</v>
      </c>
      <c r="C2255" t="s">
        <v>2333</v>
      </c>
      <c r="D2255" t="s">
        <v>216</v>
      </c>
      <c r="E2255" t="s">
        <v>74</v>
      </c>
      <c r="F2255">
        <v>44103.99</v>
      </c>
      <c r="G2255" s="1">
        <v>45752</v>
      </c>
      <c r="I2255" t="s">
        <v>40</v>
      </c>
      <c r="J2255">
        <v>19</v>
      </c>
      <c r="K2255">
        <v>15</v>
      </c>
      <c r="L2255" t="s">
        <v>388</v>
      </c>
      <c r="M2255" t="s">
        <v>55</v>
      </c>
      <c r="N2255" t="s">
        <v>30</v>
      </c>
      <c r="O2255">
        <f t="shared" si="210"/>
        <v>1</v>
      </c>
      <c r="P2255" t="str">
        <f t="shared" si="211"/>
        <v>Valid</v>
      </c>
      <c r="Q2255" t="str">
        <f>_xlfn.XLOOKUP(B2255,Customers!$A:$A,Customers!$C:$C,"Not Found")</f>
        <v>Central</v>
      </c>
      <c r="R2255" t="str">
        <f t="shared" si="212"/>
        <v>East</v>
      </c>
      <c r="S2255" t="str">
        <f t="shared" si="213"/>
        <v>Outpatient</v>
      </c>
      <c r="T2255" t="str">
        <f t="shared" si="214"/>
        <v>SLA Breach</v>
      </c>
      <c r="U2255">
        <f t="shared" si="215"/>
        <v>4</v>
      </c>
    </row>
    <row r="2256" spans="1:21" x14ac:dyDescent="0.3">
      <c r="A2256" t="s">
        <v>5188</v>
      </c>
      <c r="B2256" t="s">
        <v>3163</v>
      </c>
      <c r="C2256" t="s">
        <v>3164</v>
      </c>
      <c r="D2256" t="s">
        <v>17</v>
      </c>
      <c r="E2256" t="s">
        <v>18</v>
      </c>
      <c r="F2256">
        <v>335842.04</v>
      </c>
      <c r="G2256" s="1">
        <v>45790</v>
      </c>
      <c r="H2256" s="1">
        <v>45814</v>
      </c>
      <c r="I2256" t="s">
        <v>19</v>
      </c>
      <c r="J2256">
        <v>24</v>
      </c>
      <c r="K2256">
        <v>10</v>
      </c>
      <c r="L2256" t="s">
        <v>242</v>
      </c>
      <c r="M2256" t="s">
        <v>21</v>
      </c>
      <c r="N2256" t="s">
        <v>42</v>
      </c>
      <c r="O2256">
        <f t="shared" si="210"/>
        <v>1</v>
      </c>
      <c r="P2256" t="str">
        <f t="shared" si="211"/>
        <v>Valid</v>
      </c>
      <c r="Q2256" t="str">
        <f>_xlfn.XLOOKUP(B2256,Customers!$A:$A,Customers!$C:$C,"Not Found")</f>
        <v>West</v>
      </c>
      <c r="R2256" t="str">
        <f t="shared" si="212"/>
        <v>South</v>
      </c>
      <c r="S2256" t="str">
        <f t="shared" si="213"/>
        <v>Accident</v>
      </c>
      <c r="T2256" t="str">
        <f t="shared" si="214"/>
        <v>SLA Breach</v>
      </c>
      <c r="U2256">
        <f t="shared" si="215"/>
        <v>14</v>
      </c>
    </row>
    <row r="2257" spans="1:21" x14ac:dyDescent="0.3">
      <c r="A2257" t="s">
        <v>5189</v>
      </c>
      <c r="B2257" t="s">
        <v>5190</v>
      </c>
      <c r="C2257" t="s">
        <v>5191</v>
      </c>
      <c r="D2257" t="s">
        <v>59</v>
      </c>
      <c r="E2257" t="s">
        <v>173</v>
      </c>
      <c r="F2257">
        <v>41248.559999999998</v>
      </c>
      <c r="G2257" s="1">
        <v>45940</v>
      </c>
      <c r="H2257" s="1">
        <v>45952</v>
      </c>
      <c r="I2257" t="s">
        <v>19</v>
      </c>
      <c r="J2257">
        <v>12</v>
      </c>
      <c r="K2257">
        <v>15</v>
      </c>
      <c r="L2257" t="s">
        <v>278</v>
      </c>
      <c r="M2257" t="s">
        <v>55</v>
      </c>
      <c r="N2257" t="s">
        <v>30</v>
      </c>
      <c r="O2257">
        <f t="shared" si="210"/>
        <v>1</v>
      </c>
      <c r="P2257" t="str">
        <f t="shared" si="211"/>
        <v>Valid</v>
      </c>
      <c r="Q2257" t="str">
        <f>_xlfn.XLOOKUP(B2257,Customers!$A:$A,Customers!$C:$C,"Not Found")</f>
        <v>South</v>
      </c>
      <c r="R2257" t="str">
        <f t="shared" si="212"/>
        <v>Central</v>
      </c>
      <c r="S2257" t="str">
        <f t="shared" si="213"/>
        <v>Critical Illness</v>
      </c>
      <c r="T2257" t="str">
        <f t="shared" si="214"/>
        <v>Within SLA</v>
      </c>
      <c r="U2257">
        <f t="shared" si="215"/>
        <v>0</v>
      </c>
    </row>
    <row r="2258" spans="1:21" x14ac:dyDescent="0.3">
      <c r="A2258" t="s">
        <v>5192</v>
      </c>
      <c r="B2258" t="s">
        <v>5193</v>
      </c>
      <c r="C2258" t="s">
        <v>5194</v>
      </c>
      <c r="D2258" t="s">
        <v>46</v>
      </c>
      <c r="E2258" t="s">
        <v>27</v>
      </c>
      <c r="F2258">
        <v>212369.36</v>
      </c>
      <c r="G2258" s="1">
        <v>45904</v>
      </c>
      <c r="H2258" s="1">
        <v>45928</v>
      </c>
      <c r="I2258" t="s">
        <v>19</v>
      </c>
      <c r="J2258">
        <v>24</v>
      </c>
      <c r="K2258">
        <v>12</v>
      </c>
      <c r="L2258" t="s">
        <v>41</v>
      </c>
      <c r="M2258" t="s">
        <v>49</v>
      </c>
      <c r="N2258" t="s">
        <v>88</v>
      </c>
      <c r="O2258">
        <f t="shared" si="210"/>
        <v>1</v>
      </c>
      <c r="P2258" t="str">
        <f t="shared" si="211"/>
        <v>Valid</v>
      </c>
      <c r="Q2258" t="str">
        <f>_xlfn.XLOOKUP(B2258,Customers!$A:$A,Customers!$C:$C,"Not Found")</f>
        <v>West</v>
      </c>
      <c r="R2258" t="str">
        <f t="shared" si="212"/>
        <v>West</v>
      </c>
      <c r="S2258" t="str">
        <f t="shared" si="213"/>
        <v>Theft</v>
      </c>
      <c r="T2258" t="str">
        <f t="shared" si="214"/>
        <v>SLA Breach</v>
      </c>
      <c r="U2258">
        <f t="shared" si="215"/>
        <v>12</v>
      </c>
    </row>
    <row r="2259" spans="1:21" x14ac:dyDescent="0.3">
      <c r="A2259" t="s">
        <v>5195</v>
      </c>
      <c r="B2259" t="s">
        <v>5196</v>
      </c>
      <c r="C2259" t="s">
        <v>5197</v>
      </c>
      <c r="D2259" t="s">
        <v>102</v>
      </c>
      <c r="E2259" t="s">
        <v>39</v>
      </c>
      <c r="F2259">
        <v>687583.8</v>
      </c>
      <c r="G2259" s="1">
        <v>45885</v>
      </c>
      <c r="H2259" s="1">
        <v>45902</v>
      </c>
      <c r="I2259" t="s">
        <v>19</v>
      </c>
      <c r="J2259">
        <v>17</v>
      </c>
      <c r="K2259">
        <v>20</v>
      </c>
      <c r="L2259" t="s">
        <v>83</v>
      </c>
      <c r="M2259" t="s">
        <v>29</v>
      </c>
      <c r="N2259" t="s">
        <v>22</v>
      </c>
      <c r="O2259">
        <f t="shared" si="210"/>
        <v>1</v>
      </c>
      <c r="P2259" t="str">
        <f t="shared" si="211"/>
        <v>Valid</v>
      </c>
      <c r="Q2259" t="str">
        <f>_xlfn.XLOOKUP(B2259,Customers!$A:$A,Customers!$C:$C,"Not Found")</f>
        <v>Central</v>
      </c>
      <c r="R2259" t="str">
        <f t="shared" si="212"/>
        <v>North</v>
      </c>
      <c r="S2259" t="str">
        <f t="shared" si="213"/>
        <v>Maturity</v>
      </c>
      <c r="T2259" t="str">
        <f t="shared" si="214"/>
        <v>Within SLA</v>
      </c>
      <c r="U2259">
        <f t="shared" si="215"/>
        <v>0</v>
      </c>
    </row>
    <row r="2260" spans="1:21" x14ac:dyDescent="0.3">
      <c r="A2260" t="s">
        <v>5198</v>
      </c>
      <c r="B2260" t="s">
        <v>2356</v>
      </c>
      <c r="C2260" t="s">
        <v>5199</v>
      </c>
      <c r="D2260" t="s">
        <v>59</v>
      </c>
      <c r="E2260" t="s">
        <v>74</v>
      </c>
      <c r="F2260">
        <v>35580.29</v>
      </c>
      <c r="G2260" s="1">
        <v>45662</v>
      </c>
      <c r="H2260" s="1">
        <v>45684</v>
      </c>
      <c r="I2260" t="s">
        <v>19</v>
      </c>
      <c r="J2260">
        <v>22</v>
      </c>
      <c r="K2260">
        <v>15</v>
      </c>
      <c r="L2260" t="s">
        <v>20</v>
      </c>
      <c r="M2260" t="s">
        <v>55</v>
      </c>
      <c r="N2260" t="s">
        <v>30</v>
      </c>
      <c r="O2260">
        <f t="shared" si="210"/>
        <v>1</v>
      </c>
      <c r="P2260" t="str">
        <f t="shared" si="211"/>
        <v>Valid</v>
      </c>
      <c r="Q2260" t="str">
        <f>_xlfn.XLOOKUP(B2260,Customers!$A:$A,Customers!$C:$C,"Not Found")</f>
        <v>West</v>
      </c>
      <c r="R2260" t="str">
        <f t="shared" si="212"/>
        <v>East</v>
      </c>
      <c r="S2260" t="str">
        <f t="shared" si="213"/>
        <v>Critical Illness</v>
      </c>
      <c r="T2260" t="str">
        <f t="shared" si="214"/>
        <v>SLA Breach</v>
      </c>
      <c r="U2260">
        <f t="shared" si="215"/>
        <v>7</v>
      </c>
    </row>
    <row r="2261" spans="1:21" x14ac:dyDescent="0.3">
      <c r="A2261" t="s">
        <v>5200</v>
      </c>
      <c r="B2261" t="s">
        <v>24</v>
      </c>
      <c r="C2261" t="s">
        <v>387</v>
      </c>
      <c r="D2261" t="s">
        <v>216</v>
      </c>
      <c r="E2261" t="s">
        <v>27</v>
      </c>
      <c r="F2261">
        <v>63457.63</v>
      </c>
      <c r="G2261" s="1">
        <v>45871</v>
      </c>
      <c r="H2261" s="1">
        <v>45896</v>
      </c>
      <c r="I2261" t="s">
        <v>19</v>
      </c>
      <c r="J2261">
        <v>25</v>
      </c>
      <c r="K2261">
        <v>15</v>
      </c>
      <c r="L2261" t="s">
        <v>242</v>
      </c>
      <c r="M2261" t="s">
        <v>55</v>
      </c>
      <c r="N2261" t="s">
        <v>88</v>
      </c>
      <c r="O2261">
        <f t="shared" si="210"/>
        <v>1</v>
      </c>
      <c r="P2261" t="str">
        <f t="shared" si="211"/>
        <v>Valid</v>
      </c>
      <c r="Q2261" t="str">
        <f>_xlfn.XLOOKUP(B2261,Customers!$A:$A,Customers!$C:$C,"Not Found")</f>
        <v>East</v>
      </c>
      <c r="R2261" t="str">
        <f t="shared" si="212"/>
        <v>West</v>
      </c>
      <c r="S2261" t="str">
        <f t="shared" si="213"/>
        <v>Outpatient</v>
      </c>
      <c r="T2261" t="str">
        <f t="shared" si="214"/>
        <v>SLA Breach</v>
      </c>
      <c r="U2261">
        <f t="shared" si="215"/>
        <v>10</v>
      </c>
    </row>
    <row r="2262" spans="1:21" x14ac:dyDescent="0.3">
      <c r="A2262" t="s">
        <v>5201</v>
      </c>
      <c r="B2262" t="s">
        <v>218</v>
      </c>
      <c r="C2262" t="s">
        <v>219</v>
      </c>
      <c r="D2262" t="s">
        <v>216</v>
      </c>
      <c r="E2262" t="s">
        <v>18</v>
      </c>
      <c r="F2262">
        <v>73200.600000000006</v>
      </c>
      <c r="G2262" s="1">
        <v>45831</v>
      </c>
      <c r="H2262" s="1">
        <v>45836</v>
      </c>
      <c r="I2262" t="s">
        <v>47</v>
      </c>
      <c r="J2262">
        <v>5</v>
      </c>
      <c r="K2262">
        <v>15</v>
      </c>
      <c r="L2262" t="s">
        <v>580</v>
      </c>
      <c r="M2262" t="s">
        <v>55</v>
      </c>
      <c r="N2262" t="s">
        <v>30</v>
      </c>
      <c r="O2262">
        <f t="shared" si="210"/>
        <v>1</v>
      </c>
      <c r="P2262" t="str">
        <f t="shared" si="211"/>
        <v>Valid</v>
      </c>
      <c r="Q2262" t="str">
        <f>_xlfn.XLOOKUP(B2262,Customers!$A:$A,Customers!$C:$C,"Not Found")</f>
        <v>West</v>
      </c>
      <c r="R2262" t="str">
        <f t="shared" si="212"/>
        <v>South</v>
      </c>
      <c r="S2262" t="str">
        <f t="shared" si="213"/>
        <v>Outpatient</v>
      </c>
      <c r="T2262" t="str">
        <f t="shared" si="214"/>
        <v>Within SLA</v>
      </c>
      <c r="U2262">
        <f t="shared" si="215"/>
        <v>0</v>
      </c>
    </row>
    <row r="2263" spans="1:21" x14ac:dyDescent="0.3">
      <c r="A2263" t="s">
        <v>5202</v>
      </c>
      <c r="B2263" t="s">
        <v>2025</v>
      </c>
      <c r="C2263" t="s">
        <v>2026</v>
      </c>
      <c r="D2263" t="s">
        <v>69</v>
      </c>
      <c r="E2263" t="s">
        <v>27</v>
      </c>
      <c r="F2263">
        <v>1058038.3500000001</v>
      </c>
      <c r="G2263" s="1">
        <v>45862</v>
      </c>
      <c r="H2263" s="1">
        <v>45886</v>
      </c>
      <c r="I2263" t="s">
        <v>19</v>
      </c>
      <c r="J2263">
        <v>24</v>
      </c>
      <c r="K2263">
        <v>12</v>
      </c>
      <c r="L2263" t="s">
        <v>681</v>
      </c>
      <c r="M2263" t="s">
        <v>49</v>
      </c>
      <c r="N2263" t="s">
        <v>30</v>
      </c>
      <c r="O2263">
        <f t="shared" si="210"/>
        <v>1</v>
      </c>
      <c r="P2263" t="str">
        <f t="shared" si="211"/>
        <v>Valid</v>
      </c>
      <c r="Q2263" t="str">
        <f>_xlfn.XLOOKUP(B2263,Customers!$A:$A,Customers!$C:$C,"Not Found")</f>
        <v>Central</v>
      </c>
      <c r="R2263" t="str">
        <f t="shared" si="212"/>
        <v>West</v>
      </c>
      <c r="S2263" t="str">
        <f t="shared" si="213"/>
        <v>Property Damage</v>
      </c>
      <c r="T2263" t="str">
        <f t="shared" si="214"/>
        <v>SLA Breach</v>
      </c>
      <c r="U2263">
        <f t="shared" si="215"/>
        <v>12</v>
      </c>
    </row>
    <row r="2264" spans="1:21" x14ac:dyDescent="0.3">
      <c r="A2264" t="s">
        <v>5203</v>
      </c>
      <c r="B2264" t="s">
        <v>5204</v>
      </c>
      <c r="C2264" t="s">
        <v>5205</v>
      </c>
      <c r="D2264" t="s">
        <v>116</v>
      </c>
      <c r="E2264" t="s">
        <v>74</v>
      </c>
      <c r="F2264">
        <v>25577.599999999999</v>
      </c>
      <c r="G2264" s="1">
        <v>45794</v>
      </c>
      <c r="I2264" t="s">
        <v>40</v>
      </c>
      <c r="J2264">
        <v>1</v>
      </c>
      <c r="K2264">
        <v>7</v>
      </c>
      <c r="L2264" t="s">
        <v>60</v>
      </c>
      <c r="M2264" t="s">
        <v>94</v>
      </c>
      <c r="N2264" t="s">
        <v>22</v>
      </c>
      <c r="O2264">
        <f t="shared" si="210"/>
        <v>1</v>
      </c>
      <c r="P2264" t="str">
        <f t="shared" si="211"/>
        <v>Valid</v>
      </c>
      <c r="Q2264" t="str">
        <f>_xlfn.XLOOKUP(B2264,Customers!$A:$A,Customers!$C:$C,"Not Found")</f>
        <v>East</v>
      </c>
      <c r="R2264" t="str">
        <f t="shared" si="212"/>
        <v>East</v>
      </c>
      <c r="S2264" t="str">
        <f t="shared" si="213"/>
        <v>Medical Emergency</v>
      </c>
      <c r="T2264" t="str">
        <f t="shared" si="214"/>
        <v>Within SLA</v>
      </c>
      <c r="U2264">
        <f t="shared" si="215"/>
        <v>0</v>
      </c>
    </row>
    <row r="2265" spans="1:21" x14ac:dyDescent="0.3">
      <c r="A2265" t="s">
        <v>5206</v>
      </c>
      <c r="B2265" t="s">
        <v>4974</v>
      </c>
      <c r="C2265" t="s">
        <v>4975</v>
      </c>
      <c r="D2265" t="s">
        <v>111</v>
      </c>
      <c r="E2265" t="s">
        <v>74</v>
      </c>
      <c r="F2265">
        <v>52491.98</v>
      </c>
      <c r="G2265" s="1">
        <v>45825</v>
      </c>
      <c r="H2265" s="1">
        <v>45832</v>
      </c>
      <c r="I2265" t="s">
        <v>19</v>
      </c>
      <c r="J2265">
        <v>7</v>
      </c>
      <c r="K2265">
        <v>12</v>
      </c>
      <c r="L2265" t="s">
        <v>450</v>
      </c>
      <c r="M2265" t="s">
        <v>49</v>
      </c>
      <c r="N2265" t="s">
        <v>30</v>
      </c>
      <c r="O2265">
        <f t="shared" si="210"/>
        <v>1</v>
      </c>
      <c r="P2265" t="str">
        <f t="shared" si="211"/>
        <v>Valid</v>
      </c>
      <c r="Q2265" t="str">
        <f>_xlfn.XLOOKUP(B2265,Customers!$A:$A,Customers!$C:$C,"Not Found")</f>
        <v>East</v>
      </c>
      <c r="R2265" t="str">
        <f t="shared" si="212"/>
        <v>East</v>
      </c>
      <c r="S2265" t="str">
        <f t="shared" si="213"/>
        <v>Fire</v>
      </c>
      <c r="T2265" t="str">
        <f t="shared" si="214"/>
        <v>Within SLA</v>
      </c>
      <c r="U2265">
        <f t="shared" si="215"/>
        <v>0</v>
      </c>
    </row>
    <row r="2266" spans="1:21" x14ac:dyDescent="0.3">
      <c r="A2266" t="s">
        <v>5207</v>
      </c>
      <c r="B2266" t="s">
        <v>2646</v>
      </c>
      <c r="C2266" t="s">
        <v>3394</v>
      </c>
      <c r="D2266" t="s">
        <v>111</v>
      </c>
      <c r="E2266" t="s">
        <v>74</v>
      </c>
      <c r="F2266">
        <v>151428.63</v>
      </c>
      <c r="G2266" s="1">
        <v>45770</v>
      </c>
      <c r="H2266" s="1">
        <v>45792</v>
      </c>
      <c r="I2266" t="s">
        <v>19</v>
      </c>
      <c r="J2266">
        <v>22</v>
      </c>
      <c r="K2266">
        <v>12</v>
      </c>
      <c r="L2266" t="s">
        <v>1047</v>
      </c>
      <c r="M2266" t="s">
        <v>49</v>
      </c>
      <c r="N2266" t="s">
        <v>30</v>
      </c>
      <c r="O2266">
        <f t="shared" si="210"/>
        <v>1</v>
      </c>
      <c r="P2266" t="str">
        <f t="shared" si="211"/>
        <v>Valid</v>
      </c>
      <c r="Q2266" t="str">
        <f>_xlfn.XLOOKUP(B2266,Customers!$A:$A,Customers!$C:$C,"Not Found")</f>
        <v>East</v>
      </c>
      <c r="R2266" t="str">
        <f t="shared" si="212"/>
        <v>East</v>
      </c>
      <c r="S2266" t="str">
        <f t="shared" si="213"/>
        <v>Fire</v>
      </c>
      <c r="T2266" t="str">
        <f t="shared" si="214"/>
        <v>SLA Breach</v>
      </c>
      <c r="U2266">
        <f t="shared" si="215"/>
        <v>10</v>
      </c>
    </row>
    <row r="2267" spans="1:21" x14ac:dyDescent="0.3">
      <c r="A2267" t="s">
        <v>5208</v>
      </c>
      <c r="B2267" t="s">
        <v>5209</v>
      </c>
      <c r="C2267" t="s">
        <v>5210</v>
      </c>
      <c r="D2267" t="s">
        <v>69</v>
      </c>
      <c r="E2267" t="s">
        <v>74</v>
      </c>
      <c r="F2267">
        <v>55678.55</v>
      </c>
      <c r="G2267" s="1">
        <v>45914</v>
      </c>
      <c r="I2267" t="s">
        <v>64</v>
      </c>
      <c r="J2267">
        <v>13</v>
      </c>
      <c r="K2267">
        <v>12</v>
      </c>
      <c r="L2267" t="s">
        <v>404</v>
      </c>
      <c r="M2267" t="s">
        <v>49</v>
      </c>
      <c r="N2267" t="s">
        <v>22</v>
      </c>
      <c r="O2267">
        <f t="shared" si="210"/>
        <v>1</v>
      </c>
      <c r="P2267" t="str">
        <f t="shared" si="211"/>
        <v>Valid</v>
      </c>
      <c r="Q2267" t="str">
        <f>_xlfn.XLOOKUP(B2267,Customers!$A:$A,Customers!$C:$C,"Not Found")</f>
        <v>Central</v>
      </c>
      <c r="R2267" t="str">
        <f t="shared" si="212"/>
        <v>East</v>
      </c>
      <c r="S2267" t="str">
        <f t="shared" si="213"/>
        <v>Property Damage</v>
      </c>
      <c r="T2267" t="str">
        <f t="shared" si="214"/>
        <v>SLA Breach</v>
      </c>
      <c r="U2267">
        <f t="shared" si="215"/>
        <v>1</v>
      </c>
    </row>
    <row r="2268" spans="1:21" x14ac:dyDescent="0.3">
      <c r="A2268" t="s">
        <v>5211</v>
      </c>
      <c r="B2268" t="s">
        <v>2819</v>
      </c>
      <c r="C2268" t="s">
        <v>5212</v>
      </c>
      <c r="D2268" t="s">
        <v>216</v>
      </c>
      <c r="E2268" t="s">
        <v>27</v>
      </c>
      <c r="F2268">
        <v>81666.81</v>
      </c>
      <c r="G2268" s="1">
        <v>45791</v>
      </c>
      <c r="H2268" s="1">
        <v>45799</v>
      </c>
      <c r="I2268" t="s">
        <v>19</v>
      </c>
      <c r="J2268">
        <v>8</v>
      </c>
      <c r="K2268">
        <v>15</v>
      </c>
      <c r="L2268" t="s">
        <v>112</v>
      </c>
      <c r="M2268" t="s">
        <v>55</v>
      </c>
      <c r="N2268" t="s">
        <v>30</v>
      </c>
      <c r="O2268">
        <f t="shared" si="210"/>
        <v>1</v>
      </c>
      <c r="P2268" t="str">
        <f t="shared" si="211"/>
        <v>Valid</v>
      </c>
      <c r="Q2268" t="str">
        <f>_xlfn.XLOOKUP(B2268,Customers!$A:$A,Customers!$C:$C,"Not Found")</f>
        <v>North</v>
      </c>
      <c r="R2268" t="str">
        <f t="shared" si="212"/>
        <v>West</v>
      </c>
      <c r="S2268" t="str">
        <f t="shared" si="213"/>
        <v>Outpatient</v>
      </c>
      <c r="T2268" t="str">
        <f t="shared" si="214"/>
        <v>Within SLA</v>
      </c>
      <c r="U2268">
        <f t="shared" si="215"/>
        <v>0</v>
      </c>
    </row>
    <row r="2269" spans="1:21" x14ac:dyDescent="0.3">
      <c r="A2269" t="s">
        <v>5213</v>
      </c>
      <c r="B2269" t="s">
        <v>2947</v>
      </c>
      <c r="C2269" t="s">
        <v>5214</v>
      </c>
      <c r="D2269" t="s">
        <v>154</v>
      </c>
      <c r="E2269" t="s">
        <v>74</v>
      </c>
      <c r="F2269">
        <v>48360.160000000003</v>
      </c>
      <c r="G2269" s="1">
        <v>45947</v>
      </c>
      <c r="H2269" s="1">
        <v>45956</v>
      </c>
      <c r="I2269" t="s">
        <v>19</v>
      </c>
      <c r="J2269">
        <v>9</v>
      </c>
      <c r="K2269">
        <v>10</v>
      </c>
      <c r="L2269" t="s">
        <v>813</v>
      </c>
      <c r="M2269" t="s">
        <v>21</v>
      </c>
      <c r="N2269" t="s">
        <v>30</v>
      </c>
      <c r="O2269">
        <f t="shared" si="210"/>
        <v>1</v>
      </c>
      <c r="P2269" t="str">
        <f t="shared" si="211"/>
        <v>Valid</v>
      </c>
      <c r="Q2269" t="str">
        <f>_xlfn.XLOOKUP(B2269,Customers!$A:$A,Customers!$C:$C,"Not Found")</f>
        <v>West</v>
      </c>
      <c r="R2269" t="str">
        <f t="shared" si="212"/>
        <v>East</v>
      </c>
      <c r="S2269" t="str">
        <f t="shared" si="213"/>
        <v>Vehicle Damage</v>
      </c>
      <c r="T2269" t="str">
        <f t="shared" si="214"/>
        <v>Within SLA</v>
      </c>
      <c r="U2269">
        <f t="shared" si="215"/>
        <v>0</v>
      </c>
    </row>
    <row r="2270" spans="1:21" x14ac:dyDescent="0.3">
      <c r="A2270" t="s">
        <v>5215</v>
      </c>
      <c r="B2270" t="s">
        <v>3376</v>
      </c>
      <c r="C2270" t="s">
        <v>3377</v>
      </c>
      <c r="D2270" t="s">
        <v>154</v>
      </c>
      <c r="E2270" t="s">
        <v>27</v>
      </c>
      <c r="F2270">
        <v>91021.47</v>
      </c>
      <c r="G2270" s="1">
        <v>45967</v>
      </c>
      <c r="H2270" s="1">
        <v>45977</v>
      </c>
      <c r="I2270" t="s">
        <v>19</v>
      </c>
      <c r="J2270">
        <v>10</v>
      </c>
      <c r="K2270">
        <v>10</v>
      </c>
      <c r="L2270" t="s">
        <v>79</v>
      </c>
      <c r="M2270" t="s">
        <v>21</v>
      </c>
      <c r="N2270" t="s">
        <v>30</v>
      </c>
      <c r="O2270">
        <f t="shared" si="210"/>
        <v>1</v>
      </c>
      <c r="P2270" t="str">
        <f t="shared" si="211"/>
        <v>Valid</v>
      </c>
      <c r="Q2270" t="str">
        <f>_xlfn.XLOOKUP(B2270,Customers!$A:$A,Customers!$C:$C,"Not Found")</f>
        <v>West</v>
      </c>
      <c r="R2270" t="str">
        <f t="shared" si="212"/>
        <v>West</v>
      </c>
      <c r="S2270" t="str">
        <f t="shared" si="213"/>
        <v>Vehicle Damage</v>
      </c>
      <c r="T2270" t="str">
        <f t="shared" si="214"/>
        <v>Within SLA</v>
      </c>
      <c r="U2270">
        <f t="shared" si="215"/>
        <v>0</v>
      </c>
    </row>
    <row r="2271" spans="1:21" x14ac:dyDescent="0.3">
      <c r="A2271" t="s">
        <v>5216</v>
      </c>
      <c r="B2271" t="s">
        <v>1176</v>
      </c>
      <c r="C2271" t="s">
        <v>1177</v>
      </c>
      <c r="D2271" t="s">
        <v>53</v>
      </c>
      <c r="E2271" t="s">
        <v>74</v>
      </c>
      <c r="F2271">
        <v>59019.25</v>
      </c>
      <c r="G2271" s="1">
        <v>45923</v>
      </c>
      <c r="H2271" s="1">
        <v>45940</v>
      </c>
      <c r="I2271" t="s">
        <v>19</v>
      </c>
      <c r="J2271">
        <v>17</v>
      </c>
      <c r="K2271">
        <v>15</v>
      </c>
      <c r="L2271" t="s">
        <v>28</v>
      </c>
      <c r="M2271" t="s">
        <v>55</v>
      </c>
      <c r="N2271" t="s">
        <v>30</v>
      </c>
      <c r="O2271">
        <f t="shared" si="210"/>
        <v>1</v>
      </c>
      <c r="P2271" t="str">
        <f t="shared" si="211"/>
        <v>Valid</v>
      </c>
      <c r="Q2271" t="str">
        <f>_xlfn.XLOOKUP(B2271,Customers!$A:$A,Customers!$C:$C,"Not Found")</f>
        <v>North</v>
      </c>
      <c r="R2271" t="str">
        <f t="shared" si="212"/>
        <v>East</v>
      </c>
      <c r="S2271" t="str">
        <f t="shared" si="213"/>
        <v>Hospitalization</v>
      </c>
      <c r="T2271" t="str">
        <f t="shared" si="214"/>
        <v>SLA Breach</v>
      </c>
      <c r="U2271">
        <f t="shared" si="215"/>
        <v>2</v>
      </c>
    </row>
    <row r="2272" spans="1:21" x14ac:dyDescent="0.3">
      <c r="A2272" t="s">
        <v>5217</v>
      </c>
      <c r="B2272" t="s">
        <v>191</v>
      </c>
      <c r="C2272" t="s">
        <v>5218</v>
      </c>
      <c r="D2272" t="s">
        <v>116</v>
      </c>
      <c r="E2272" t="s">
        <v>27</v>
      </c>
      <c r="F2272">
        <v>19081.39</v>
      </c>
      <c r="G2272" s="1">
        <v>45833</v>
      </c>
      <c r="H2272" s="1">
        <v>45840</v>
      </c>
      <c r="I2272" t="s">
        <v>19</v>
      </c>
      <c r="J2272">
        <v>7</v>
      </c>
      <c r="K2272">
        <v>7</v>
      </c>
      <c r="L2272" t="s">
        <v>227</v>
      </c>
      <c r="M2272" t="s">
        <v>94</v>
      </c>
      <c r="N2272" t="s">
        <v>30</v>
      </c>
      <c r="O2272">
        <f t="shared" si="210"/>
        <v>1</v>
      </c>
      <c r="P2272" t="str">
        <f t="shared" si="211"/>
        <v>Valid</v>
      </c>
      <c r="Q2272" t="str">
        <f>_xlfn.XLOOKUP(B2272,Customers!$A:$A,Customers!$C:$C,"Not Found")</f>
        <v>North</v>
      </c>
      <c r="R2272" t="str">
        <f t="shared" si="212"/>
        <v>West</v>
      </c>
      <c r="S2272" t="str">
        <f t="shared" si="213"/>
        <v>Medical Emergency</v>
      </c>
      <c r="T2272" t="str">
        <f t="shared" si="214"/>
        <v>Within SLA</v>
      </c>
      <c r="U2272">
        <f t="shared" si="215"/>
        <v>0</v>
      </c>
    </row>
    <row r="2273" spans="1:21" x14ac:dyDescent="0.3">
      <c r="A2273" t="s">
        <v>5219</v>
      </c>
      <c r="B2273" t="s">
        <v>1041</v>
      </c>
      <c r="C2273" t="s">
        <v>1042</v>
      </c>
      <c r="D2273" t="s">
        <v>53</v>
      </c>
      <c r="E2273" t="s">
        <v>18</v>
      </c>
      <c r="F2273">
        <v>171404.92</v>
      </c>
      <c r="G2273" s="1">
        <v>45819</v>
      </c>
      <c r="I2273" t="s">
        <v>40</v>
      </c>
      <c r="J2273">
        <v>29</v>
      </c>
      <c r="K2273">
        <v>15</v>
      </c>
      <c r="L2273" t="s">
        <v>159</v>
      </c>
      <c r="M2273" t="s">
        <v>55</v>
      </c>
      <c r="N2273" t="s">
        <v>88</v>
      </c>
      <c r="O2273">
        <f t="shared" si="210"/>
        <v>1</v>
      </c>
      <c r="P2273" t="str">
        <f t="shared" si="211"/>
        <v>Valid</v>
      </c>
      <c r="Q2273" t="str">
        <f>_xlfn.XLOOKUP(B2273,Customers!$A:$A,Customers!$C:$C,"Not Found")</f>
        <v>North</v>
      </c>
      <c r="R2273" t="str">
        <f t="shared" si="212"/>
        <v>South</v>
      </c>
      <c r="S2273" t="str">
        <f t="shared" si="213"/>
        <v>Hospitalization</v>
      </c>
      <c r="T2273" t="str">
        <f t="shared" si="214"/>
        <v>SLA Breach</v>
      </c>
      <c r="U2273">
        <f t="shared" si="215"/>
        <v>14</v>
      </c>
    </row>
    <row r="2274" spans="1:21" x14ac:dyDescent="0.3">
      <c r="A2274" t="s">
        <v>5220</v>
      </c>
      <c r="B2274" t="s">
        <v>4137</v>
      </c>
      <c r="C2274" t="s">
        <v>4138</v>
      </c>
      <c r="D2274" t="s">
        <v>59</v>
      </c>
      <c r="E2274" t="s">
        <v>74</v>
      </c>
      <c r="F2274">
        <v>102569.64</v>
      </c>
      <c r="G2274" s="1">
        <v>45832</v>
      </c>
      <c r="H2274" s="1">
        <v>45849</v>
      </c>
      <c r="I2274" t="s">
        <v>19</v>
      </c>
      <c r="J2274">
        <v>17</v>
      </c>
      <c r="K2274">
        <v>15</v>
      </c>
      <c r="L2274" t="s">
        <v>541</v>
      </c>
      <c r="M2274" t="s">
        <v>55</v>
      </c>
      <c r="N2274" t="s">
        <v>30</v>
      </c>
      <c r="O2274">
        <f t="shared" si="210"/>
        <v>1</v>
      </c>
      <c r="P2274" t="str">
        <f t="shared" si="211"/>
        <v>Valid</v>
      </c>
      <c r="Q2274" t="str">
        <f>_xlfn.XLOOKUP(B2274,Customers!$A:$A,Customers!$C:$C,"Not Found")</f>
        <v>West</v>
      </c>
      <c r="R2274" t="str">
        <f t="shared" si="212"/>
        <v>East</v>
      </c>
      <c r="S2274" t="str">
        <f t="shared" si="213"/>
        <v>Critical Illness</v>
      </c>
      <c r="T2274" t="str">
        <f t="shared" si="214"/>
        <v>SLA Breach</v>
      </c>
      <c r="U2274">
        <f t="shared" si="215"/>
        <v>2</v>
      </c>
    </row>
    <row r="2275" spans="1:21" x14ac:dyDescent="0.3">
      <c r="A2275" t="s">
        <v>5221</v>
      </c>
      <c r="B2275" t="s">
        <v>1687</v>
      </c>
      <c r="C2275" t="s">
        <v>5222</v>
      </c>
      <c r="D2275" t="s">
        <v>216</v>
      </c>
      <c r="E2275" t="s">
        <v>74</v>
      </c>
      <c r="F2275">
        <v>86574.67</v>
      </c>
      <c r="G2275" s="1">
        <v>45918</v>
      </c>
      <c r="I2275" t="s">
        <v>40</v>
      </c>
      <c r="J2275">
        <v>20</v>
      </c>
      <c r="K2275">
        <v>15</v>
      </c>
      <c r="L2275" t="s">
        <v>178</v>
      </c>
      <c r="M2275" t="s">
        <v>55</v>
      </c>
      <c r="N2275" t="s">
        <v>30</v>
      </c>
      <c r="O2275">
        <f t="shared" si="210"/>
        <v>1</v>
      </c>
      <c r="P2275" t="str">
        <f t="shared" si="211"/>
        <v>Valid</v>
      </c>
      <c r="Q2275" t="str">
        <f>_xlfn.XLOOKUP(B2275,Customers!$A:$A,Customers!$C:$C,"Not Found")</f>
        <v>West</v>
      </c>
      <c r="R2275" t="str">
        <f t="shared" si="212"/>
        <v>East</v>
      </c>
      <c r="S2275" t="str">
        <f t="shared" si="213"/>
        <v>Outpatient</v>
      </c>
      <c r="T2275" t="str">
        <f t="shared" si="214"/>
        <v>SLA Breach</v>
      </c>
      <c r="U2275">
        <f t="shared" si="215"/>
        <v>5</v>
      </c>
    </row>
    <row r="2276" spans="1:21" x14ac:dyDescent="0.3">
      <c r="A2276" t="s">
        <v>5223</v>
      </c>
      <c r="B2276" t="s">
        <v>1607</v>
      </c>
      <c r="C2276" t="s">
        <v>1608</v>
      </c>
      <c r="D2276" t="s">
        <v>26</v>
      </c>
      <c r="E2276" t="s">
        <v>18</v>
      </c>
      <c r="F2276">
        <v>85846.5</v>
      </c>
      <c r="G2276" s="1">
        <v>45945</v>
      </c>
      <c r="H2276" s="1">
        <v>45967</v>
      </c>
      <c r="I2276" t="s">
        <v>19</v>
      </c>
      <c r="J2276">
        <v>22</v>
      </c>
      <c r="K2276">
        <v>20</v>
      </c>
      <c r="L2276" t="s">
        <v>60</v>
      </c>
      <c r="M2276" t="s">
        <v>29</v>
      </c>
      <c r="N2276" t="s">
        <v>42</v>
      </c>
      <c r="O2276">
        <f t="shared" si="210"/>
        <v>1</v>
      </c>
      <c r="P2276" t="str">
        <f t="shared" si="211"/>
        <v>Valid</v>
      </c>
      <c r="Q2276" t="str">
        <f>_xlfn.XLOOKUP(B2276,Customers!$A:$A,Customers!$C:$C,"Not Found")</f>
        <v>South</v>
      </c>
      <c r="R2276" t="str">
        <f t="shared" si="212"/>
        <v>South</v>
      </c>
      <c r="S2276" t="str">
        <f t="shared" si="213"/>
        <v>Disability</v>
      </c>
      <c r="T2276" t="str">
        <f t="shared" si="214"/>
        <v>SLA Breach</v>
      </c>
      <c r="U2276">
        <f t="shared" si="215"/>
        <v>2</v>
      </c>
    </row>
    <row r="2277" spans="1:21" x14ac:dyDescent="0.3">
      <c r="A2277" t="s">
        <v>5224</v>
      </c>
      <c r="B2277" t="s">
        <v>5225</v>
      </c>
      <c r="C2277" t="s">
        <v>5226</v>
      </c>
      <c r="D2277" t="s">
        <v>216</v>
      </c>
      <c r="E2277" t="s">
        <v>39</v>
      </c>
      <c r="F2277">
        <v>127337.68</v>
      </c>
      <c r="G2277" s="1">
        <v>45910</v>
      </c>
      <c r="H2277" s="1">
        <v>45925</v>
      </c>
      <c r="I2277" t="s">
        <v>19</v>
      </c>
      <c r="J2277">
        <v>15</v>
      </c>
      <c r="K2277">
        <v>15</v>
      </c>
      <c r="L2277" t="s">
        <v>252</v>
      </c>
      <c r="M2277" t="s">
        <v>55</v>
      </c>
      <c r="N2277" t="s">
        <v>30</v>
      </c>
      <c r="O2277">
        <f t="shared" si="210"/>
        <v>1</v>
      </c>
      <c r="P2277" t="str">
        <f t="shared" si="211"/>
        <v>Valid</v>
      </c>
      <c r="Q2277" t="str">
        <f>_xlfn.XLOOKUP(B2277,Customers!$A:$A,Customers!$C:$C,"Not Found")</f>
        <v>South</v>
      </c>
      <c r="R2277" t="str">
        <f t="shared" si="212"/>
        <v>North</v>
      </c>
      <c r="S2277" t="str">
        <f t="shared" si="213"/>
        <v>Outpatient</v>
      </c>
      <c r="T2277" t="str">
        <f t="shared" si="214"/>
        <v>Within SLA</v>
      </c>
      <c r="U2277">
        <f t="shared" si="215"/>
        <v>0</v>
      </c>
    </row>
    <row r="2278" spans="1:21" x14ac:dyDescent="0.3">
      <c r="A2278" t="s">
        <v>5227</v>
      </c>
      <c r="B2278" t="s">
        <v>2859</v>
      </c>
      <c r="C2278" t="s">
        <v>3355</v>
      </c>
      <c r="D2278" t="s">
        <v>17</v>
      </c>
      <c r="E2278" t="s">
        <v>74</v>
      </c>
      <c r="F2278">
        <v>47868.36</v>
      </c>
      <c r="G2278" s="1">
        <v>45897</v>
      </c>
      <c r="H2278" s="1">
        <v>45913</v>
      </c>
      <c r="I2278" t="s">
        <v>19</v>
      </c>
      <c r="J2278">
        <v>16</v>
      </c>
      <c r="K2278">
        <v>10</v>
      </c>
      <c r="L2278" t="s">
        <v>1047</v>
      </c>
      <c r="M2278" t="s">
        <v>21</v>
      </c>
      <c r="N2278" t="s">
        <v>30</v>
      </c>
      <c r="O2278">
        <f t="shared" si="210"/>
        <v>1</v>
      </c>
      <c r="P2278" t="str">
        <f t="shared" si="211"/>
        <v>Valid</v>
      </c>
      <c r="Q2278" t="str">
        <f>_xlfn.XLOOKUP(B2278,Customers!$A:$A,Customers!$C:$C,"Not Found")</f>
        <v>South</v>
      </c>
      <c r="R2278" t="str">
        <f t="shared" si="212"/>
        <v>East</v>
      </c>
      <c r="S2278" t="str">
        <f t="shared" si="213"/>
        <v>Accident</v>
      </c>
      <c r="T2278" t="str">
        <f t="shared" si="214"/>
        <v>SLA Breach</v>
      </c>
      <c r="U2278">
        <f t="shared" si="215"/>
        <v>6</v>
      </c>
    </row>
    <row r="2279" spans="1:21" x14ac:dyDescent="0.3">
      <c r="A2279" t="s">
        <v>5228</v>
      </c>
      <c r="B2279" t="s">
        <v>5229</v>
      </c>
      <c r="C2279" t="s">
        <v>5230</v>
      </c>
      <c r="D2279" t="s">
        <v>102</v>
      </c>
      <c r="E2279" t="s">
        <v>39</v>
      </c>
      <c r="F2279">
        <v>359513</v>
      </c>
      <c r="G2279" s="1">
        <v>45810</v>
      </c>
      <c r="H2279" s="1">
        <v>45833</v>
      </c>
      <c r="I2279" t="s">
        <v>19</v>
      </c>
      <c r="J2279">
        <v>23</v>
      </c>
      <c r="K2279">
        <v>20</v>
      </c>
      <c r="L2279" t="s">
        <v>227</v>
      </c>
      <c r="M2279" t="s">
        <v>29</v>
      </c>
      <c r="N2279" t="s">
        <v>22</v>
      </c>
      <c r="O2279">
        <f t="shared" si="210"/>
        <v>1</v>
      </c>
      <c r="P2279" t="str">
        <f t="shared" si="211"/>
        <v>Valid</v>
      </c>
      <c r="Q2279" t="str">
        <f>_xlfn.XLOOKUP(B2279,Customers!$A:$A,Customers!$C:$C,"Not Found")</f>
        <v>Central</v>
      </c>
      <c r="R2279" t="str">
        <f t="shared" si="212"/>
        <v>North</v>
      </c>
      <c r="S2279" t="str">
        <f t="shared" si="213"/>
        <v>Maturity</v>
      </c>
      <c r="T2279" t="str">
        <f t="shared" si="214"/>
        <v>SLA Breach</v>
      </c>
      <c r="U2279">
        <f t="shared" si="215"/>
        <v>3</v>
      </c>
    </row>
    <row r="2280" spans="1:21" x14ac:dyDescent="0.3">
      <c r="A2280" t="s">
        <v>5231</v>
      </c>
      <c r="B2280" t="s">
        <v>3320</v>
      </c>
      <c r="C2280" t="s">
        <v>5232</v>
      </c>
      <c r="D2280" t="s">
        <v>216</v>
      </c>
      <c r="E2280" t="s">
        <v>18</v>
      </c>
      <c r="F2280">
        <v>25632.48</v>
      </c>
      <c r="G2280" s="1">
        <v>45743</v>
      </c>
      <c r="H2280" s="1">
        <v>45769</v>
      </c>
      <c r="I2280" t="s">
        <v>19</v>
      </c>
      <c r="J2280">
        <v>26</v>
      </c>
      <c r="K2280">
        <v>15</v>
      </c>
      <c r="L2280" t="s">
        <v>223</v>
      </c>
      <c r="M2280" t="s">
        <v>55</v>
      </c>
      <c r="N2280" t="s">
        <v>88</v>
      </c>
      <c r="O2280">
        <f t="shared" si="210"/>
        <v>1</v>
      </c>
      <c r="P2280" t="str">
        <f t="shared" si="211"/>
        <v>Valid</v>
      </c>
      <c r="Q2280" t="str">
        <f>_xlfn.XLOOKUP(B2280,Customers!$A:$A,Customers!$C:$C,"Not Found")</f>
        <v>West</v>
      </c>
      <c r="R2280" t="str">
        <f t="shared" si="212"/>
        <v>South</v>
      </c>
      <c r="S2280" t="str">
        <f t="shared" si="213"/>
        <v>Outpatient</v>
      </c>
      <c r="T2280" t="str">
        <f t="shared" si="214"/>
        <v>SLA Breach</v>
      </c>
      <c r="U2280">
        <f t="shared" si="215"/>
        <v>11</v>
      </c>
    </row>
    <row r="2281" spans="1:21" x14ac:dyDescent="0.3">
      <c r="A2281" t="s">
        <v>5233</v>
      </c>
      <c r="B2281" t="s">
        <v>1830</v>
      </c>
      <c r="C2281" t="s">
        <v>1831</v>
      </c>
      <c r="D2281" t="s">
        <v>46</v>
      </c>
      <c r="E2281" t="s">
        <v>18</v>
      </c>
      <c r="F2281">
        <v>131719.17000000001</v>
      </c>
      <c r="G2281" s="1">
        <v>45769</v>
      </c>
      <c r="H2281" s="1">
        <v>45788</v>
      </c>
      <c r="I2281" t="s">
        <v>19</v>
      </c>
      <c r="J2281">
        <v>19</v>
      </c>
      <c r="K2281">
        <v>12</v>
      </c>
      <c r="L2281" t="s">
        <v>163</v>
      </c>
      <c r="M2281" t="s">
        <v>49</v>
      </c>
      <c r="N2281" t="s">
        <v>42</v>
      </c>
      <c r="O2281">
        <f t="shared" si="210"/>
        <v>1</v>
      </c>
      <c r="P2281" t="str">
        <f t="shared" si="211"/>
        <v>Valid</v>
      </c>
      <c r="Q2281" t="str">
        <f>_xlfn.XLOOKUP(B2281,Customers!$A:$A,Customers!$C:$C,"Not Found")</f>
        <v>East</v>
      </c>
      <c r="R2281" t="str">
        <f t="shared" si="212"/>
        <v>South</v>
      </c>
      <c r="S2281" t="str">
        <f t="shared" si="213"/>
        <v>Theft</v>
      </c>
      <c r="T2281" t="str">
        <f t="shared" si="214"/>
        <v>SLA Breach</v>
      </c>
      <c r="U2281">
        <f t="shared" si="215"/>
        <v>7</v>
      </c>
    </row>
    <row r="2282" spans="1:21" x14ac:dyDescent="0.3">
      <c r="A2282" t="s">
        <v>5234</v>
      </c>
      <c r="B2282" t="s">
        <v>2599</v>
      </c>
      <c r="C2282" t="s">
        <v>2971</v>
      </c>
      <c r="D2282" t="s">
        <v>154</v>
      </c>
      <c r="E2282" t="s">
        <v>27</v>
      </c>
      <c r="F2282">
        <v>73693.119999999995</v>
      </c>
      <c r="G2282" s="1">
        <v>45991</v>
      </c>
      <c r="H2282" s="1">
        <v>46001</v>
      </c>
      <c r="I2282" t="s">
        <v>19</v>
      </c>
      <c r="J2282">
        <v>10</v>
      </c>
      <c r="K2282">
        <v>10</v>
      </c>
      <c r="L2282" t="s">
        <v>541</v>
      </c>
      <c r="M2282" t="s">
        <v>21</v>
      </c>
      <c r="N2282" t="s">
        <v>30</v>
      </c>
      <c r="O2282">
        <f t="shared" si="210"/>
        <v>1</v>
      </c>
      <c r="P2282" t="str">
        <f t="shared" si="211"/>
        <v>Valid</v>
      </c>
      <c r="Q2282" t="str">
        <f>_xlfn.XLOOKUP(B2282,Customers!$A:$A,Customers!$C:$C,"Not Found")</f>
        <v>North</v>
      </c>
      <c r="R2282" t="str">
        <f t="shared" si="212"/>
        <v>West</v>
      </c>
      <c r="S2282" t="str">
        <f t="shared" si="213"/>
        <v>Vehicle Damage</v>
      </c>
      <c r="T2282" t="str">
        <f t="shared" si="214"/>
        <v>Within SLA</v>
      </c>
      <c r="U2282">
        <f t="shared" si="215"/>
        <v>0</v>
      </c>
    </row>
    <row r="2283" spans="1:21" x14ac:dyDescent="0.3">
      <c r="A2283" t="s">
        <v>5235</v>
      </c>
      <c r="B2283" t="s">
        <v>4319</v>
      </c>
      <c r="C2283" t="s">
        <v>4320</v>
      </c>
      <c r="D2283" t="s">
        <v>92</v>
      </c>
      <c r="E2283" t="s">
        <v>173</v>
      </c>
      <c r="G2283" s="1">
        <v>45794</v>
      </c>
      <c r="H2283" s="1">
        <v>45808</v>
      </c>
      <c r="I2283" t="s">
        <v>19</v>
      </c>
      <c r="J2283">
        <v>14</v>
      </c>
      <c r="K2283">
        <v>7</v>
      </c>
      <c r="L2283" t="s">
        <v>48</v>
      </c>
      <c r="M2283" t="s">
        <v>94</v>
      </c>
      <c r="N2283" t="s">
        <v>88</v>
      </c>
      <c r="O2283">
        <f t="shared" si="210"/>
        <v>1</v>
      </c>
      <c r="P2283" t="str">
        <f t="shared" si="211"/>
        <v>Missing Amount</v>
      </c>
      <c r="Q2283" t="str">
        <f>_xlfn.XLOOKUP(B2283,Customers!$A:$A,Customers!$C:$C,"Not Found")</f>
        <v>North</v>
      </c>
      <c r="R2283" t="str">
        <f t="shared" si="212"/>
        <v>Central</v>
      </c>
      <c r="S2283" t="str">
        <f t="shared" si="213"/>
        <v>Baggage Loss</v>
      </c>
      <c r="T2283" t="str">
        <f t="shared" si="214"/>
        <v>SLA Breach</v>
      </c>
      <c r="U2283">
        <f t="shared" si="215"/>
        <v>7</v>
      </c>
    </row>
    <row r="2284" spans="1:21" x14ac:dyDescent="0.3">
      <c r="A2284" t="s">
        <v>5236</v>
      </c>
      <c r="B2284" t="s">
        <v>684</v>
      </c>
      <c r="C2284" t="s">
        <v>1625</v>
      </c>
      <c r="D2284" t="s">
        <v>26</v>
      </c>
      <c r="E2284" t="s">
        <v>173</v>
      </c>
      <c r="F2284">
        <v>168656.48</v>
      </c>
      <c r="G2284" s="1">
        <v>45819</v>
      </c>
      <c r="H2284" s="1">
        <v>45841</v>
      </c>
      <c r="I2284" t="s">
        <v>19</v>
      </c>
      <c r="J2284">
        <v>22</v>
      </c>
      <c r="K2284">
        <v>20</v>
      </c>
      <c r="L2284" t="s">
        <v>48</v>
      </c>
      <c r="M2284" t="s">
        <v>29</v>
      </c>
      <c r="N2284" t="s">
        <v>42</v>
      </c>
      <c r="O2284">
        <f t="shared" si="210"/>
        <v>1</v>
      </c>
      <c r="P2284" t="str">
        <f t="shared" si="211"/>
        <v>Valid</v>
      </c>
      <c r="Q2284" t="str">
        <f>_xlfn.XLOOKUP(B2284,Customers!$A:$A,Customers!$C:$C,"Not Found")</f>
        <v>South</v>
      </c>
      <c r="R2284" t="str">
        <f t="shared" si="212"/>
        <v>Central</v>
      </c>
      <c r="S2284" t="str">
        <f t="shared" si="213"/>
        <v>Disability</v>
      </c>
      <c r="T2284" t="str">
        <f t="shared" si="214"/>
        <v>SLA Breach</v>
      </c>
      <c r="U2284">
        <f t="shared" si="215"/>
        <v>2</v>
      </c>
    </row>
    <row r="2285" spans="1:21" x14ac:dyDescent="0.3">
      <c r="A2285" t="s">
        <v>5237</v>
      </c>
      <c r="B2285" t="s">
        <v>2445</v>
      </c>
      <c r="C2285" t="s">
        <v>3541</v>
      </c>
      <c r="D2285" t="s">
        <v>46</v>
      </c>
      <c r="E2285" t="s">
        <v>173</v>
      </c>
      <c r="F2285">
        <v>138700.37</v>
      </c>
      <c r="G2285" s="1">
        <v>45822</v>
      </c>
      <c r="H2285" s="1">
        <v>45833</v>
      </c>
      <c r="I2285" t="s">
        <v>19</v>
      </c>
      <c r="J2285">
        <v>11</v>
      </c>
      <c r="K2285">
        <v>10</v>
      </c>
      <c r="L2285" t="s">
        <v>787</v>
      </c>
      <c r="M2285" t="s">
        <v>21</v>
      </c>
      <c r="N2285" t="s">
        <v>30</v>
      </c>
      <c r="O2285">
        <f t="shared" si="210"/>
        <v>1</v>
      </c>
      <c r="P2285" t="str">
        <f t="shared" si="211"/>
        <v>Valid</v>
      </c>
      <c r="Q2285" t="str">
        <f>_xlfn.XLOOKUP(B2285,Customers!$A:$A,Customers!$C:$C,"Not Found")</f>
        <v>North</v>
      </c>
      <c r="R2285" t="str">
        <f t="shared" si="212"/>
        <v>Central</v>
      </c>
      <c r="S2285" t="str">
        <f t="shared" si="213"/>
        <v>Theft</v>
      </c>
      <c r="T2285" t="str">
        <f t="shared" si="214"/>
        <v>SLA Breach</v>
      </c>
      <c r="U2285">
        <f t="shared" si="215"/>
        <v>1</v>
      </c>
    </row>
    <row r="2286" spans="1:21" x14ac:dyDescent="0.3">
      <c r="A2286" t="s">
        <v>5238</v>
      </c>
      <c r="B2286" t="s">
        <v>2646</v>
      </c>
      <c r="C2286" t="s">
        <v>5239</v>
      </c>
      <c r="D2286" t="s">
        <v>46</v>
      </c>
      <c r="E2286" t="s">
        <v>173</v>
      </c>
      <c r="F2286">
        <v>40010.31</v>
      </c>
      <c r="G2286" s="1">
        <v>45775</v>
      </c>
      <c r="H2286" s="1">
        <v>45788</v>
      </c>
      <c r="I2286" t="s">
        <v>19</v>
      </c>
      <c r="J2286">
        <v>13</v>
      </c>
      <c r="K2286">
        <v>10</v>
      </c>
      <c r="L2286" t="s">
        <v>345</v>
      </c>
      <c r="M2286" t="s">
        <v>21</v>
      </c>
      <c r="N2286" t="s">
        <v>30</v>
      </c>
      <c r="O2286">
        <f t="shared" si="210"/>
        <v>1</v>
      </c>
      <c r="P2286" t="str">
        <f t="shared" si="211"/>
        <v>Valid</v>
      </c>
      <c r="Q2286" t="str">
        <f>_xlfn.XLOOKUP(B2286,Customers!$A:$A,Customers!$C:$C,"Not Found")</f>
        <v>East</v>
      </c>
      <c r="R2286" t="str">
        <f t="shared" si="212"/>
        <v>Central</v>
      </c>
      <c r="S2286" t="str">
        <f t="shared" si="213"/>
        <v>Theft</v>
      </c>
      <c r="T2286" t="str">
        <f t="shared" si="214"/>
        <v>SLA Breach</v>
      </c>
      <c r="U2286">
        <f t="shared" si="215"/>
        <v>3</v>
      </c>
    </row>
    <row r="2287" spans="1:21" x14ac:dyDescent="0.3">
      <c r="A2287" t="s">
        <v>5240</v>
      </c>
      <c r="B2287" t="s">
        <v>2869</v>
      </c>
      <c r="C2287" t="s">
        <v>5241</v>
      </c>
      <c r="D2287" t="s">
        <v>216</v>
      </c>
      <c r="E2287" t="s">
        <v>39</v>
      </c>
      <c r="F2287">
        <v>153589.04</v>
      </c>
      <c r="G2287" s="1">
        <v>45707</v>
      </c>
      <c r="I2287" t="s">
        <v>64</v>
      </c>
      <c r="J2287">
        <v>15</v>
      </c>
      <c r="K2287">
        <v>15</v>
      </c>
      <c r="L2287" t="s">
        <v>548</v>
      </c>
      <c r="M2287" t="s">
        <v>55</v>
      </c>
      <c r="N2287" t="s">
        <v>30</v>
      </c>
      <c r="O2287">
        <f t="shared" si="210"/>
        <v>1</v>
      </c>
      <c r="P2287" t="str">
        <f t="shared" si="211"/>
        <v>Valid</v>
      </c>
      <c r="Q2287" t="str">
        <f>_xlfn.XLOOKUP(B2287,Customers!$A:$A,Customers!$C:$C,"Not Found")</f>
        <v>South</v>
      </c>
      <c r="R2287" t="str">
        <f t="shared" si="212"/>
        <v>North</v>
      </c>
      <c r="S2287" t="str">
        <f t="shared" si="213"/>
        <v>Outpatient</v>
      </c>
      <c r="T2287" t="str">
        <f t="shared" si="214"/>
        <v>Within SLA</v>
      </c>
      <c r="U2287">
        <f t="shared" si="215"/>
        <v>0</v>
      </c>
    </row>
    <row r="2288" spans="1:21" x14ac:dyDescent="0.3">
      <c r="A2288" t="s">
        <v>5242</v>
      </c>
      <c r="B2288" t="s">
        <v>1010</v>
      </c>
      <c r="C2288" t="s">
        <v>5243</v>
      </c>
      <c r="D2288" t="s">
        <v>216</v>
      </c>
      <c r="E2288" t="s">
        <v>18</v>
      </c>
      <c r="F2288">
        <v>167889.14</v>
      </c>
      <c r="G2288" s="1">
        <v>45731</v>
      </c>
      <c r="H2288" s="1">
        <v>45741</v>
      </c>
      <c r="I2288" t="s">
        <v>19</v>
      </c>
      <c r="J2288">
        <v>10</v>
      </c>
      <c r="K2288">
        <v>15</v>
      </c>
      <c r="L2288" t="s">
        <v>630</v>
      </c>
      <c r="M2288" t="s">
        <v>55</v>
      </c>
      <c r="N2288" t="s">
        <v>22</v>
      </c>
      <c r="O2288">
        <f t="shared" si="210"/>
        <v>1</v>
      </c>
      <c r="P2288" t="str">
        <f t="shared" si="211"/>
        <v>Valid</v>
      </c>
      <c r="Q2288" t="str">
        <f>_xlfn.XLOOKUP(B2288,Customers!$A:$A,Customers!$C:$C,"Not Found")</f>
        <v>South</v>
      </c>
      <c r="R2288" t="str">
        <f t="shared" si="212"/>
        <v>South</v>
      </c>
      <c r="S2288" t="str">
        <f t="shared" si="213"/>
        <v>Outpatient</v>
      </c>
      <c r="T2288" t="str">
        <f t="shared" si="214"/>
        <v>Within SLA</v>
      </c>
      <c r="U2288">
        <f t="shared" si="215"/>
        <v>0</v>
      </c>
    </row>
    <row r="2289" spans="1:21" x14ac:dyDescent="0.3">
      <c r="A2289" t="s">
        <v>5244</v>
      </c>
      <c r="B2289" t="s">
        <v>2965</v>
      </c>
      <c r="C2289" t="s">
        <v>5245</v>
      </c>
      <c r="D2289" t="s">
        <v>69</v>
      </c>
      <c r="E2289" t="s">
        <v>18</v>
      </c>
      <c r="F2289">
        <v>64041.89</v>
      </c>
      <c r="G2289" s="1">
        <v>45730</v>
      </c>
      <c r="I2289" t="s">
        <v>40</v>
      </c>
      <c r="J2289">
        <v>13</v>
      </c>
      <c r="K2289">
        <v>12</v>
      </c>
      <c r="L2289" t="s">
        <v>87</v>
      </c>
      <c r="M2289" t="s">
        <v>49</v>
      </c>
      <c r="N2289" t="s">
        <v>42</v>
      </c>
      <c r="O2289">
        <f t="shared" si="210"/>
        <v>1</v>
      </c>
      <c r="P2289" t="str">
        <f t="shared" si="211"/>
        <v>Valid</v>
      </c>
      <c r="Q2289" t="str">
        <f>_xlfn.XLOOKUP(B2289,Customers!$A:$A,Customers!$C:$C,"Not Found")</f>
        <v>South</v>
      </c>
      <c r="R2289" t="str">
        <f t="shared" si="212"/>
        <v>South</v>
      </c>
      <c r="S2289" t="str">
        <f t="shared" si="213"/>
        <v>Property Damage</v>
      </c>
      <c r="T2289" t="str">
        <f t="shared" si="214"/>
        <v>SLA Breach</v>
      </c>
      <c r="U2289">
        <f t="shared" si="215"/>
        <v>1</v>
      </c>
    </row>
    <row r="2290" spans="1:21" x14ac:dyDescent="0.3">
      <c r="A2290" t="s">
        <v>5246</v>
      </c>
      <c r="B2290" t="s">
        <v>5247</v>
      </c>
      <c r="C2290" t="s">
        <v>5248</v>
      </c>
      <c r="D2290" t="s">
        <v>46</v>
      </c>
      <c r="E2290" t="s">
        <v>39</v>
      </c>
      <c r="F2290">
        <v>178880.1</v>
      </c>
      <c r="G2290" s="1">
        <v>45724</v>
      </c>
      <c r="H2290" s="1">
        <v>45738</v>
      </c>
      <c r="I2290" t="s">
        <v>19</v>
      </c>
      <c r="J2290">
        <v>14</v>
      </c>
      <c r="K2290">
        <v>12</v>
      </c>
      <c r="L2290" t="s">
        <v>580</v>
      </c>
      <c r="M2290" t="s">
        <v>49</v>
      </c>
      <c r="N2290" t="s">
        <v>30</v>
      </c>
      <c r="O2290">
        <f t="shared" si="210"/>
        <v>1</v>
      </c>
      <c r="P2290" t="str">
        <f t="shared" si="211"/>
        <v>Valid</v>
      </c>
      <c r="Q2290" t="str">
        <f>_xlfn.XLOOKUP(B2290,Customers!$A:$A,Customers!$C:$C,"Not Found")</f>
        <v>Central</v>
      </c>
      <c r="R2290" t="str">
        <f t="shared" si="212"/>
        <v>North</v>
      </c>
      <c r="S2290" t="str">
        <f t="shared" si="213"/>
        <v>Theft</v>
      </c>
      <c r="T2290" t="str">
        <f t="shared" si="214"/>
        <v>SLA Breach</v>
      </c>
      <c r="U2290">
        <f t="shared" si="215"/>
        <v>2</v>
      </c>
    </row>
    <row r="2291" spans="1:21" x14ac:dyDescent="0.3">
      <c r="A2291" t="s">
        <v>5249</v>
      </c>
      <c r="B2291" t="s">
        <v>2265</v>
      </c>
      <c r="C2291" t="s">
        <v>5250</v>
      </c>
      <c r="D2291" t="s">
        <v>102</v>
      </c>
      <c r="E2291" t="s">
        <v>27</v>
      </c>
      <c r="F2291">
        <v>226891.78</v>
      </c>
      <c r="G2291" s="1">
        <v>45692</v>
      </c>
      <c r="H2291" s="1">
        <v>45707</v>
      </c>
      <c r="I2291" t="s">
        <v>19</v>
      </c>
      <c r="J2291">
        <v>15</v>
      </c>
      <c r="K2291">
        <v>20</v>
      </c>
      <c r="L2291" t="s">
        <v>580</v>
      </c>
      <c r="M2291" t="s">
        <v>29</v>
      </c>
      <c r="N2291" t="s">
        <v>30</v>
      </c>
      <c r="O2291">
        <f t="shared" si="210"/>
        <v>1</v>
      </c>
      <c r="P2291" t="str">
        <f t="shared" si="211"/>
        <v>Valid</v>
      </c>
      <c r="Q2291" t="str">
        <f>_xlfn.XLOOKUP(B2291,Customers!$A:$A,Customers!$C:$C,"Not Found")</f>
        <v>East</v>
      </c>
      <c r="R2291" t="str">
        <f t="shared" si="212"/>
        <v>West</v>
      </c>
      <c r="S2291" t="str">
        <f t="shared" si="213"/>
        <v>Maturity</v>
      </c>
      <c r="T2291" t="str">
        <f t="shared" si="214"/>
        <v>Within SLA</v>
      </c>
      <c r="U2291">
        <f t="shared" si="215"/>
        <v>0</v>
      </c>
    </row>
    <row r="2292" spans="1:21" x14ac:dyDescent="0.3">
      <c r="A2292" t="s">
        <v>5251</v>
      </c>
      <c r="B2292" t="s">
        <v>5252</v>
      </c>
      <c r="C2292" t="s">
        <v>5253</v>
      </c>
      <c r="D2292" t="s">
        <v>216</v>
      </c>
      <c r="E2292" t="s">
        <v>173</v>
      </c>
      <c r="F2292">
        <v>128726.87</v>
      </c>
      <c r="G2292" s="1">
        <v>45969</v>
      </c>
      <c r="H2292" s="1">
        <v>45985</v>
      </c>
      <c r="I2292" t="s">
        <v>19</v>
      </c>
      <c r="J2292">
        <v>16</v>
      </c>
      <c r="K2292">
        <v>15</v>
      </c>
      <c r="L2292" t="s">
        <v>268</v>
      </c>
      <c r="M2292" t="s">
        <v>55</v>
      </c>
      <c r="N2292" t="s">
        <v>22</v>
      </c>
      <c r="O2292">
        <f t="shared" si="210"/>
        <v>1</v>
      </c>
      <c r="P2292" t="str">
        <f t="shared" si="211"/>
        <v>Valid</v>
      </c>
      <c r="Q2292" t="str">
        <f>_xlfn.XLOOKUP(B2292,Customers!$A:$A,Customers!$C:$C,"Not Found")</f>
        <v>North</v>
      </c>
      <c r="R2292" t="str">
        <f t="shared" si="212"/>
        <v>Central</v>
      </c>
      <c r="S2292" t="str">
        <f t="shared" si="213"/>
        <v>Outpatient</v>
      </c>
      <c r="T2292" t="str">
        <f t="shared" si="214"/>
        <v>SLA Breach</v>
      </c>
      <c r="U2292">
        <f t="shared" si="215"/>
        <v>1</v>
      </c>
    </row>
    <row r="2293" spans="1:21" x14ac:dyDescent="0.3">
      <c r="A2293" t="s">
        <v>5254</v>
      </c>
      <c r="B2293" t="s">
        <v>2295</v>
      </c>
      <c r="C2293" t="s">
        <v>2296</v>
      </c>
      <c r="D2293" t="s">
        <v>154</v>
      </c>
      <c r="E2293" t="s">
        <v>74</v>
      </c>
      <c r="F2293">
        <v>35376.76</v>
      </c>
      <c r="G2293" s="1">
        <v>45682</v>
      </c>
      <c r="I2293" t="s">
        <v>64</v>
      </c>
      <c r="J2293">
        <v>17</v>
      </c>
      <c r="K2293">
        <v>10</v>
      </c>
      <c r="L2293" t="s">
        <v>223</v>
      </c>
      <c r="M2293" t="s">
        <v>21</v>
      </c>
      <c r="N2293" t="s">
        <v>30</v>
      </c>
      <c r="O2293">
        <f t="shared" si="210"/>
        <v>1</v>
      </c>
      <c r="P2293" t="str">
        <f t="shared" si="211"/>
        <v>Valid</v>
      </c>
      <c r="Q2293" t="str">
        <f>_xlfn.XLOOKUP(B2293,Customers!$A:$A,Customers!$C:$C,"Not Found")</f>
        <v>South</v>
      </c>
      <c r="R2293" t="str">
        <f t="shared" si="212"/>
        <v>East</v>
      </c>
      <c r="S2293" t="str">
        <f t="shared" si="213"/>
        <v>Vehicle Damage</v>
      </c>
      <c r="T2293" t="str">
        <f t="shared" si="214"/>
        <v>SLA Breach</v>
      </c>
      <c r="U2293">
        <f t="shared" si="215"/>
        <v>7</v>
      </c>
    </row>
    <row r="2294" spans="1:21" x14ac:dyDescent="0.3">
      <c r="A2294" t="s">
        <v>5255</v>
      </c>
      <c r="B2294" t="s">
        <v>4981</v>
      </c>
      <c r="C2294" t="s">
        <v>4982</v>
      </c>
      <c r="D2294" t="s">
        <v>216</v>
      </c>
      <c r="E2294" t="s">
        <v>173</v>
      </c>
      <c r="F2294">
        <v>78872.929999999993</v>
      </c>
      <c r="G2294" s="1">
        <v>45697</v>
      </c>
      <c r="H2294" s="1">
        <v>45725</v>
      </c>
      <c r="I2294" t="s">
        <v>47</v>
      </c>
      <c r="J2294">
        <v>28</v>
      </c>
      <c r="K2294">
        <v>15</v>
      </c>
      <c r="L2294" t="s">
        <v>212</v>
      </c>
      <c r="M2294" t="s">
        <v>55</v>
      </c>
      <c r="N2294" t="s">
        <v>88</v>
      </c>
      <c r="O2294">
        <f t="shared" si="210"/>
        <v>1</v>
      </c>
      <c r="P2294" t="str">
        <f t="shared" si="211"/>
        <v>Valid</v>
      </c>
      <c r="Q2294" t="str">
        <f>_xlfn.XLOOKUP(B2294,Customers!$A:$A,Customers!$C:$C,"Not Found")</f>
        <v>North</v>
      </c>
      <c r="R2294" t="str">
        <f t="shared" si="212"/>
        <v>Central</v>
      </c>
      <c r="S2294" t="str">
        <f t="shared" si="213"/>
        <v>Outpatient</v>
      </c>
      <c r="T2294" t="str">
        <f t="shared" si="214"/>
        <v>SLA Breach</v>
      </c>
      <c r="U2294">
        <f t="shared" si="215"/>
        <v>13</v>
      </c>
    </row>
    <row r="2295" spans="1:21" x14ac:dyDescent="0.3">
      <c r="A2295" t="s">
        <v>5256</v>
      </c>
      <c r="B2295" t="s">
        <v>416</v>
      </c>
      <c r="C2295" t="s">
        <v>5257</v>
      </c>
      <c r="D2295" t="s">
        <v>46</v>
      </c>
      <c r="E2295" t="s">
        <v>27</v>
      </c>
      <c r="F2295">
        <v>68338.61</v>
      </c>
      <c r="G2295" s="1">
        <v>45847</v>
      </c>
      <c r="H2295" s="1">
        <v>45866</v>
      </c>
      <c r="I2295" t="s">
        <v>19</v>
      </c>
      <c r="J2295">
        <v>19</v>
      </c>
      <c r="K2295">
        <v>10</v>
      </c>
      <c r="L2295" t="s">
        <v>282</v>
      </c>
      <c r="M2295" t="s">
        <v>21</v>
      </c>
      <c r="N2295" t="s">
        <v>88</v>
      </c>
      <c r="O2295">
        <f t="shared" si="210"/>
        <v>1</v>
      </c>
      <c r="P2295" t="str">
        <f t="shared" si="211"/>
        <v>Valid</v>
      </c>
      <c r="Q2295" t="str">
        <f>_xlfn.XLOOKUP(B2295,Customers!$A:$A,Customers!$C:$C,"Not Found")</f>
        <v>East</v>
      </c>
      <c r="R2295" t="str">
        <f t="shared" si="212"/>
        <v>West</v>
      </c>
      <c r="S2295" t="str">
        <f t="shared" si="213"/>
        <v>Theft</v>
      </c>
      <c r="T2295" t="str">
        <f t="shared" si="214"/>
        <v>SLA Breach</v>
      </c>
      <c r="U2295">
        <f t="shared" si="215"/>
        <v>9</v>
      </c>
    </row>
    <row r="2296" spans="1:21" x14ac:dyDescent="0.3">
      <c r="A2296" t="s">
        <v>5258</v>
      </c>
      <c r="B2296" t="s">
        <v>3817</v>
      </c>
      <c r="C2296" t="s">
        <v>3818</v>
      </c>
      <c r="D2296" t="s">
        <v>216</v>
      </c>
      <c r="E2296" t="s">
        <v>74</v>
      </c>
      <c r="F2296">
        <v>83391.27</v>
      </c>
      <c r="G2296" s="1">
        <v>45965</v>
      </c>
      <c r="H2296" s="1">
        <v>45974</v>
      </c>
      <c r="I2296" t="s">
        <v>19</v>
      </c>
      <c r="J2296">
        <v>9</v>
      </c>
      <c r="K2296">
        <v>15</v>
      </c>
      <c r="L2296" t="s">
        <v>28</v>
      </c>
      <c r="M2296" t="s">
        <v>55</v>
      </c>
      <c r="N2296" t="s">
        <v>22</v>
      </c>
      <c r="O2296">
        <f t="shared" si="210"/>
        <v>1</v>
      </c>
      <c r="P2296" t="str">
        <f t="shared" si="211"/>
        <v>Valid</v>
      </c>
      <c r="Q2296" t="str">
        <f>_xlfn.XLOOKUP(B2296,Customers!$A:$A,Customers!$C:$C,"Not Found")</f>
        <v>North</v>
      </c>
      <c r="R2296" t="str">
        <f t="shared" si="212"/>
        <v>East</v>
      </c>
      <c r="S2296" t="str">
        <f t="shared" si="213"/>
        <v>Outpatient</v>
      </c>
      <c r="T2296" t="str">
        <f t="shared" si="214"/>
        <v>Within SLA</v>
      </c>
      <c r="U2296">
        <f t="shared" si="215"/>
        <v>0</v>
      </c>
    </row>
    <row r="2297" spans="1:21" x14ac:dyDescent="0.3">
      <c r="A2297" t="s">
        <v>5259</v>
      </c>
      <c r="B2297" t="s">
        <v>1964</v>
      </c>
      <c r="C2297" t="s">
        <v>5260</v>
      </c>
      <c r="D2297" t="s">
        <v>46</v>
      </c>
      <c r="E2297" t="s">
        <v>39</v>
      </c>
      <c r="F2297">
        <v>140929.99</v>
      </c>
      <c r="G2297" s="1">
        <v>45891</v>
      </c>
      <c r="H2297" s="1">
        <v>45897</v>
      </c>
      <c r="I2297" t="s">
        <v>19</v>
      </c>
      <c r="J2297">
        <v>6</v>
      </c>
      <c r="K2297">
        <v>12</v>
      </c>
      <c r="L2297" t="s">
        <v>681</v>
      </c>
      <c r="M2297" t="s">
        <v>49</v>
      </c>
      <c r="N2297" t="s">
        <v>30</v>
      </c>
      <c r="O2297">
        <f t="shared" si="210"/>
        <v>1</v>
      </c>
      <c r="P2297" t="str">
        <f t="shared" si="211"/>
        <v>Valid</v>
      </c>
      <c r="Q2297" t="str">
        <f>_xlfn.XLOOKUP(B2297,Customers!$A:$A,Customers!$C:$C,"Not Found")</f>
        <v>West</v>
      </c>
      <c r="R2297" t="str">
        <f t="shared" si="212"/>
        <v>North</v>
      </c>
      <c r="S2297" t="str">
        <f t="shared" si="213"/>
        <v>Theft</v>
      </c>
      <c r="T2297" t="str">
        <f t="shared" si="214"/>
        <v>Within SLA</v>
      </c>
      <c r="U2297">
        <f t="shared" si="215"/>
        <v>0</v>
      </c>
    </row>
    <row r="2298" spans="1:21" x14ac:dyDescent="0.3">
      <c r="A2298" t="s">
        <v>5261</v>
      </c>
      <c r="B2298" t="s">
        <v>4206</v>
      </c>
      <c r="C2298" t="s">
        <v>5262</v>
      </c>
      <c r="D2298" t="s">
        <v>17</v>
      </c>
      <c r="E2298" t="s">
        <v>173</v>
      </c>
      <c r="F2298">
        <v>38423.730000000003</v>
      </c>
      <c r="G2298" s="1">
        <v>45701</v>
      </c>
      <c r="H2298" s="1">
        <v>45722</v>
      </c>
      <c r="I2298" t="s">
        <v>19</v>
      </c>
      <c r="J2298">
        <v>21</v>
      </c>
      <c r="K2298">
        <v>10</v>
      </c>
      <c r="L2298" t="s">
        <v>431</v>
      </c>
      <c r="M2298" t="s">
        <v>21</v>
      </c>
      <c r="N2298" t="s">
        <v>88</v>
      </c>
      <c r="O2298">
        <f t="shared" si="210"/>
        <v>1</v>
      </c>
      <c r="P2298" t="str">
        <f t="shared" si="211"/>
        <v>Valid</v>
      </c>
      <c r="Q2298" t="str">
        <f>_xlfn.XLOOKUP(B2298,Customers!$A:$A,Customers!$C:$C,"Not Found")</f>
        <v>Central</v>
      </c>
      <c r="R2298" t="str">
        <f t="shared" si="212"/>
        <v>Central</v>
      </c>
      <c r="S2298" t="str">
        <f t="shared" si="213"/>
        <v>Accident</v>
      </c>
      <c r="T2298" t="str">
        <f t="shared" si="214"/>
        <v>SLA Breach</v>
      </c>
      <c r="U2298">
        <f t="shared" si="215"/>
        <v>11</v>
      </c>
    </row>
    <row r="2299" spans="1:21" x14ac:dyDescent="0.3">
      <c r="A2299" t="s">
        <v>5263</v>
      </c>
      <c r="B2299" t="s">
        <v>781</v>
      </c>
      <c r="C2299" t="s">
        <v>5264</v>
      </c>
      <c r="D2299" t="s">
        <v>69</v>
      </c>
      <c r="E2299" t="s">
        <v>27</v>
      </c>
      <c r="F2299">
        <v>76818.62</v>
      </c>
      <c r="G2299" s="1">
        <v>45862</v>
      </c>
      <c r="H2299" s="1">
        <v>45870</v>
      </c>
      <c r="I2299" t="s">
        <v>19</v>
      </c>
      <c r="J2299">
        <v>8</v>
      </c>
      <c r="K2299">
        <v>12</v>
      </c>
      <c r="L2299" t="s">
        <v>541</v>
      </c>
      <c r="M2299" t="s">
        <v>49</v>
      </c>
      <c r="N2299" t="s">
        <v>30</v>
      </c>
      <c r="O2299">
        <f t="shared" si="210"/>
        <v>1</v>
      </c>
      <c r="P2299" t="str">
        <f t="shared" si="211"/>
        <v>Valid</v>
      </c>
      <c r="Q2299" t="str">
        <f>_xlfn.XLOOKUP(B2299,Customers!$A:$A,Customers!$C:$C,"Not Found")</f>
        <v>South</v>
      </c>
      <c r="R2299" t="str">
        <f t="shared" si="212"/>
        <v>West</v>
      </c>
      <c r="S2299" t="str">
        <f t="shared" si="213"/>
        <v>Property Damage</v>
      </c>
      <c r="T2299" t="str">
        <f t="shared" si="214"/>
        <v>Within SLA</v>
      </c>
      <c r="U2299">
        <f t="shared" si="215"/>
        <v>0</v>
      </c>
    </row>
    <row r="2300" spans="1:21" x14ac:dyDescent="0.3">
      <c r="A2300" t="s">
        <v>5265</v>
      </c>
      <c r="B2300" t="s">
        <v>5266</v>
      </c>
      <c r="C2300" t="s">
        <v>5267</v>
      </c>
      <c r="D2300" t="s">
        <v>34</v>
      </c>
      <c r="E2300" t="s">
        <v>18</v>
      </c>
      <c r="F2300">
        <v>477125.42</v>
      </c>
      <c r="G2300" s="1">
        <v>45856</v>
      </c>
      <c r="H2300" s="1">
        <v>45869</v>
      </c>
      <c r="I2300" t="s">
        <v>19</v>
      </c>
      <c r="J2300">
        <v>13</v>
      </c>
      <c r="K2300">
        <v>20</v>
      </c>
      <c r="L2300" t="s">
        <v>331</v>
      </c>
      <c r="M2300" t="s">
        <v>29</v>
      </c>
      <c r="N2300" t="s">
        <v>22</v>
      </c>
      <c r="O2300">
        <f t="shared" si="210"/>
        <v>1</v>
      </c>
      <c r="P2300" t="str">
        <f t="shared" si="211"/>
        <v>Valid</v>
      </c>
      <c r="Q2300" t="str">
        <f>_xlfn.XLOOKUP(B2300,Customers!$A:$A,Customers!$C:$C,"Not Found")</f>
        <v>North</v>
      </c>
      <c r="R2300" t="str">
        <f t="shared" si="212"/>
        <v>South</v>
      </c>
      <c r="S2300" t="str">
        <f t="shared" si="213"/>
        <v>Death Benefit</v>
      </c>
      <c r="T2300" t="str">
        <f t="shared" si="214"/>
        <v>Within SLA</v>
      </c>
      <c r="U2300">
        <f t="shared" si="215"/>
        <v>0</v>
      </c>
    </row>
    <row r="2301" spans="1:21" x14ac:dyDescent="0.3">
      <c r="A2301" t="s">
        <v>5268</v>
      </c>
      <c r="B2301" t="s">
        <v>152</v>
      </c>
      <c r="C2301" t="s">
        <v>5269</v>
      </c>
      <c r="D2301" t="s">
        <v>59</v>
      </c>
      <c r="E2301" t="s">
        <v>39</v>
      </c>
      <c r="F2301">
        <v>65015.61</v>
      </c>
      <c r="G2301" s="1">
        <v>45900</v>
      </c>
      <c r="H2301" s="1">
        <v>45906</v>
      </c>
      <c r="I2301" t="s">
        <v>19</v>
      </c>
      <c r="J2301">
        <v>6</v>
      </c>
      <c r="K2301">
        <v>15</v>
      </c>
      <c r="L2301" t="s">
        <v>193</v>
      </c>
      <c r="M2301" t="s">
        <v>55</v>
      </c>
      <c r="N2301" t="s">
        <v>30</v>
      </c>
      <c r="O2301">
        <f t="shared" si="210"/>
        <v>1</v>
      </c>
      <c r="P2301" t="str">
        <f t="shared" si="211"/>
        <v>Valid</v>
      </c>
      <c r="Q2301" t="str">
        <f>_xlfn.XLOOKUP(B2301,Customers!$A:$A,Customers!$C:$C,"Not Found")</f>
        <v>East</v>
      </c>
      <c r="R2301" t="str">
        <f t="shared" si="212"/>
        <v>North</v>
      </c>
      <c r="S2301" t="str">
        <f t="shared" si="213"/>
        <v>Critical Illness</v>
      </c>
      <c r="T2301" t="str">
        <f t="shared" si="214"/>
        <v>Within SLA</v>
      </c>
      <c r="U2301">
        <f t="shared" si="215"/>
        <v>0</v>
      </c>
    </row>
    <row r="2302" spans="1:21" x14ac:dyDescent="0.3">
      <c r="A2302" t="s">
        <v>5270</v>
      </c>
      <c r="B2302" t="s">
        <v>343</v>
      </c>
      <c r="C2302" t="s">
        <v>344</v>
      </c>
      <c r="D2302" t="s">
        <v>17</v>
      </c>
      <c r="E2302" t="s">
        <v>27</v>
      </c>
      <c r="G2302" s="1">
        <v>45755</v>
      </c>
      <c r="H2302" s="1">
        <v>45768</v>
      </c>
      <c r="I2302" t="s">
        <v>19</v>
      </c>
      <c r="J2302">
        <v>13</v>
      </c>
      <c r="K2302">
        <v>10</v>
      </c>
      <c r="L2302" t="s">
        <v>107</v>
      </c>
      <c r="M2302" t="s">
        <v>21</v>
      </c>
      <c r="N2302" t="s">
        <v>42</v>
      </c>
      <c r="O2302">
        <f t="shared" si="210"/>
        <v>1</v>
      </c>
      <c r="P2302" t="str">
        <f t="shared" si="211"/>
        <v>Missing Amount</v>
      </c>
      <c r="Q2302" t="str">
        <f>_xlfn.XLOOKUP(B2302,Customers!$A:$A,Customers!$C:$C,"Not Found")</f>
        <v>South</v>
      </c>
      <c r="R2302" t="str">
        <f t="shared" si="212"/>
        <v>West</v>
      </c>
      <c r="S2302" t="str">
        <f t="shared" si="213"/>
        <v>Accident</v>
      </c>
      <c r="T2302" t="str">
        <f t="shared" si="214"/>
        <v>SLA Breach</v>
      </c>
      <c r="U2302">
        <f t="shared" si="215"/>
        <v>3</v>
      </c>
    </row>
    <row r="2303" spans="1:21" x14ac:dyDescent="0.3">
      <c r="A2303" t="s">
        <v>5271</v>
      </c>
      <c r="B2303" t="s">
        <v>5209</v>
      </c>
      <c r="C2303" t="s">
        <v>5210</v>
      </c>
      <c r="D2303" t="s">
        <v>46</v>
      </c>
      <c r="E2303" t="s">
        <v>27</v>
      </c>
      <c r="F2303">
        <v>63643.45</v>
      </c>
      <c r="G2303" s="1">
        <v>45793</v>
      </c>
      <c r="H2303" s="1">
        <v>45802</v>
      </c>
      <c r="I2303" t="s">
        <v>19</v>
      </c>
      <c r="J2303">
        <v>9</v>
      </c>
      <c r="K2303">
        <v>12</v>
      </c>
      <c r="L2303" t="s">
        <v>204</v>
      </c>
      <c r="M2303" t="s">
        <v>49</v>
      </c>
      <c r="N2303" t="s">
        <v>30</v>
      </c>
      <c r="O2303">
        <f t="shared" si="210"/>
        <v>1</v>
      </c>
      <c r="P2303" t="str">
        <f t="shared" si="211"/>
        <v>Valid</v>
      </c>
      <c r="Q2303" t="str">
        <f>_xlfn.XLOOKUP(B2303,Customers!$A:$A,Customers!$C:$C,"Not Found")</f>
        <v>Central</v>
      </c>
      <c r="R2303" t="str">
        <f t="shared" si="212"/>
        <v>West</v>
      </c>
      <c r="S2303" t="str">
        <f t="shared" si="213"/>
        <v>Theft</v>
      </c>
      <c r="T2303" t="str">
        <f t="shared" si="214"/>
        <v>Within SLA</v>
      </c>
      <c r="U2303">
        <f t="shared" si="215"/>
        <v>0</v>
      </c>
    </row>
    <row r="2304" spans="1:21" x14ac:dyDescent="0.3">
      <c r="A2304" t="s">
        <v>5272</v>
      </c>
      <c r="B2304" t="s">
        <v>3959</v>
      </c>
      <c r="C2304" t="s">
        <v>5273</v>
      </c>
      <c r="D2304" t="s">
        <v>289</v>
      </c>
      <c r="E2304" t="s">
        <v>74</v>
      </c>
      <c r="F2304">
        <v>48200.07</v>
      </c>
      <c r="G2304" s="1">
        <v>45980</v>
      </c>
      <c r="H2304" s="1">
        <v>45988</v>
      </c>
      <c r="I2304" t="s">
        <v>19</v>
      </c>
      <c r="J2304">
        <v>8</v>
      </c>
      <c r="K2304">
        <v>10</v>
      </c>
      <c r="L2304" t="s">
        <v>54</v>
      </c>
      <c r="M2304" t="s">
        <v>21</v>
      </c>
      <c r="N2304" t="s">
        <v>22</v>
      </c>
      <c r="O2304">
        <f t="shared" si="210"/>
        <v>1</v>
      </c>
      <c r="P2304" t="str">
        <f t="shared" si="211"/>
        <v>Valid</v>
      </c>
      <c r="Q2304" t="str">
        <f>_xlfn.XLOOKUP(B2304,Customers!$A:$A,Customers!$C:$C,"Not Found")</f>
        <v>North</v>
      </c>
      <c r="R2304" t="str">
        <f t="shared" si="212"/>
        <v>East</v>
      </c>
      <c r="S2304" t="str">
        <f t="shared" si="213"/>
        <v>vehicle damage</v>
      </c>
      <c r="T2304" t="str">
        <f t="shared" si="214"/>
        <v>Within SLA</v>
      </c>
      <c r="U2304">
        <f t="shared" si="215"/>
        <v>0</v>
      </c>
    </row>
    <row r="2305" spans="1:21" x14ac:dyDescent="0.3">
      <c r="A2305" t="s">
        <v>5274</v>
      </c>
      <c r="B2305" t="s">
        <v>2454</v>
      </c>
      <c r="C2305" t="s">
        <v>2455</v>
      </c>
      <c r="D2305" t="s">
        <v>26</v>
      </c>
      <c r="E2305" t="s">
        <v>173</v>
      </c>
      <c r="F2305">
        <v>153883.53</v>
      </c>
      <c r="G2305" s="1">
        <v>45924</v>
      </c>
      <c r="I2305" t="s">
        <v>64</v>
      </c>
      <c r="J2305">
        <v>14</v>
      </c>
      <c r="K2305">
        <v>20</v>
      </c>
      <c r="L2305" t="s">
        <v>35</v>
      </c>
      <c r="M2305" t="s">
        <v>29</v>
      </c>
      <c r="N2305" t="s">
        <v>30</v>
      </c>
      <c r="O2305">
        <f t="shared" si="210"/>
        <v>1</v>
      </c>
      <c r="P2305" t="str">
        <f t="shared" si="211"/>
        <v>Valid</v>
      </c>
      <c r="Q2305" t="str">
        <f>_xlfn.XLOOKUP(B2305,Customers!$A:$A,Customers!$C:$C,"Not Found")</f>
        <v>North</v>
      </c>
      <c r="R2305" t="str">
        <f t="shared" si="212"/>
        <v>Central</v>
      </c>
      <c r="S2305" t="str">
        <f t="shared" si="213"/>
        <v>Disability</v>
      </c>
      <c r="T2305" t="str">
        <f t="shared" si="214"/>
        <v>Within SLA</v>
      </c>
      <c r="U2305">
        <f t="shared" si="215"/>
        <v>0</v>
      </c>
    </row>
    <row r="2306" spans="1:21" x14ac:dyDescent="0.3">
      <c r="A2306" t="s">
        <v>5275</v>
      </c>
      <c r="B2306" t="s">
        <v>1360</v>
      </c>
      <c r="C2306" t="s">
        <v>5276</v>
      </c>
      <c r="D2306" t="s">
        <v>34</v>
      </c>
      <c r="E2306" t="s">
        <v>18</v>
      </c>
      <c r="F2306">
        <v>481943.82</v>
      </c>
      <c r="G2306" s="1">
        <v>45743</v>
      </c>
      <c r="H2306" s="1">
        <v>45751</v>
      </c>
      <c r="I2306" t="s">
        <v>19</v>
      </c>
      <c r="J2306">
        <v>8</v>
      </c>
      <c r="K2306">
        <v>20</v>
      </c>
      <c r="L2306" t="s">
        <v>183</v>
      </c>
      <c r="M2306" t="s">
        <v>29</v>
      </c>
      <c r="N2306" t="s">
        <v>30</v>
      </c>
      <c r="O2306">
        <f t="shared" ref="O2306:O2369" si="216">COUNTIF($A:$A,A2306)</f>
        <v>1</v>
      </c>
      <c r="P2306" t="str">
        <f t="shared" ref="P2306:P2369" si="217">IF(F2306="","Missing Amount","Valid")</f>
        <v>Valid</v>
      </c>
      <c r="Q2306" t="str">
        <f>_xlfn.XLOOKUP(B2306,Customers!$A:$A,Customers!$C:$C,"Not Found")</f>
        <v>North</v>
      </c>
      <c r="R2306" t="str">
        <f t="shared" ref="R2306:R2369" si="218">IF(E2306="",Q2306,E2306)</f>
        <v>South</v>
      </c>
      <c r="S2306" t="str">
        <f t="shared" ref="S2306:S2369" si="219">IF(D2306="Hospitalisation","Hospitalization",IF(D2306="Medical Emerg.","Medical Emergency",IF(D2306="Property dmg","Property Damage",IF(D2306="Vehicle dmg","Vehicle Damage",D2306))))</f>
        <v>Death Benefit</v>
      </c>
      <c r="T2306" t="str">
        <f t="shared" ref="T2306:T2369" si="220">IF(J2306&gt;K2306,"SLA Breach","Within SLA")</f>
        <v>Within SLA</v>
      </c>
      <c r="U2306">
        <f t="shared" ref="U2306:U2369" si="221">IF(J2306&gt;K2306,J2306-K2306,0)</f>
        <v>0</v>
      </c>
    </row>
    <row r="2307" spans="1:21" x14ac:dyDescent="0.3">
      <c r="A2307" t="s">
        <v>5277</v>
      </c>
      <c r="B2307" t="s">
        <v>5136</v>
      </c>
      <c r="C2307" t="s">
        <v>5137</v>
      </c>
      <c r="D2307" t="s">
        <v>116</v>
      </c>
      <c r="E2307" t="s">
        <v>173</v>
      </c>
      <c r="F2307">
        <v>22405.49</v>
      </c>
      <c r="G2307" s="1">
        <v>45907</v>
      </c>
      <c r="H2307" s="1">
        <v>45934</v>
      </c>
      <c r="I2307" t="s">
        <v>47</v>
      </c>
      <c r="J2307">
        <v>27</v>
      </c>
      <c r="K2307">
        <v>7</v>
      </c>
      <c r="L2307" t="s">
        <v>48</v>
      </c>
      <c r="M2307" t="s">
        <v>94</v>
      </c>
      <c r="N2307" t="s">
        <v>88</v>
      </c>
      <c r="O2307">
        <f t="shared" si="216"/>
        <v>1</v>
      </c>
      <c r="P2307" t="str">
        <f t="shared" si="217"/>
        <v>Valid</v>
      </c>
      <c r="Q2307" t="str">
        <f>_xlfn.XLOOKUP(B2307,Customers!$A:$A,Customers!$C:$C,"Not Found")</f>
        <v>South</v>
      </c>
      <c r="R2307" t="str">
        <f t="shared" si="218"/>
        <v>Central</v>
      </c>
      <c r="S2307" t="str">
        <f t="shared" si="219"/>
        <v>Medical Emergency</v>
      </c>
      <c r="T2307" t="str">
        <f t="shared" si="220"/>
        <v>SLA Breach</v>
      </c>
      <c r="U2307">
        <f t="shared" si="221"/>
        <v>20</v>
      </c>
    </row>
    <row r="2308" spans="1:21" x14ac:dyDescent="0.3">
      <c r="A2308" t="s">
        <v>5278</v>
      </c>
      <c r="B2308" t="s">
        <v>4567</v>
      </c>
      <c r="C2308" t="s">
        <v>5279</v>
      </c>
      <c r="D2308" t="s">
        <v>4731</v>
      </c>
      <c r="E2308" t="s">
        <v>27</v>
      </c>
      <c r="F2308">
        <v>14832.36</v>
      </c>
      <c r="G2308" s="1">
        <v>45945</v>
      </c>
      <c r="H2308" s="1">
        <v>45950</v>
      </c>
      <c r="I2308" t="s">
        <v>19</v>
      </c>
      <c r="J2308">
        <v>5</v>
      </c>
      <c r="K2308">
        <v>7</v>
      </c>
      <c r="L2308" t="s">
        <v>35</v>
      </c>
      <c r="M2308" t="s">
        <v>94</v>
      </c>
      <c r="N2308" t="s">
        <v>30</v>
      </c>
      <c r="O2308">
        <f t="shared" si="216"/>
        <v>1</v>
      </c>
      <c r="P2308" t="str">
        <f t="shared" si="217"/>
        <v>Valid</v>
      </c>
      <c r="Q2308" t="str">
        <f>_xlfn.XLOOKUP(B2308,Customers!$A:$A,Customers!$C:$C,"Not Found")</f>
        <v>East</v>
      </c>
      <c r="R2308" t="str">
        <f t="shared" si="218"/>
        <v>West</v>
      </c>
      <c r="S2308" t="str">
        <f t="shared" si="219"/>
        <v>medical emergency</v>
      </c>
      <c r="T2308" t="str">
        <f t="shared" si="220"/>
        <v>Within SLA</v>
      </c>
      <c r="U2308">
        <f t="shared" si="221"/>
        <v>0</v>
      </c>
    </row>
    <row r="2309" spans="1:21" x14ac:dyDescent="0.3">
      <c r="A2309" t="s">
        <v>5280</v>
      </c>
      <c r="B2309" t="s">
        <v>4280</v>
      </c>
      <c r="C2309" t="s">
        <v>5281</v>
      </c>
      <c r="D2309" t="s">
        <v>17</v>
      </c>
      <c r="E2309" t="s">
        <v>27</v>
      </c>
      <c r="F2309">
        <v>56958.78</v>
      </c>
      <c r="G2309" s="1">
        <v>45895</v>
      </c>
      <c r="H2309" s="1">
        <v>45904</v>
      </c>
      <c r="I2309" t="s">
        <v>19</v>
      </c>
      <c r="J2309">
        <v>9</v>
      </c>
      <c r="K2309">
        <v>10</v>
      </c>
      <c r="L2309" t="s">
        <v>373</v>
      </c>
      <c r="M2309" t="s">
        <v>21</v>
      </c>
      <c r="N2309" t="s">
        <v>30</v>
      </c>
      <c r="O2309">
        <f t="shared" si="216"/>
        <v>1</v>
      </c>
      <c r="P2309" t="str">
        <f t="shared" si="217"/>
        <v>Valid</v>
      </c>
      <c r="Q2309" t="str">
        <f>_xlfn.XLOOKUP(B2309,Customers!$A:$A,Customers!$C:$C,"Not Found")</f>
        <v>West</v>
      </c>
      <c r="R2309" t="str">
        <f t="shared" si="218"/>
        <v>West</v>
      </c>
      <c r="S2309" t="str">
        <f t="shared" si="219"/>
        <v>Accident</v>
      </c>
      <c r="T2309" t="str">
        <f t="shared" si="220"/>
        <v>Within SLA</v>
      </c>
      <c r="U2309">
        <f t="shared" si="221"/>
        <v>0</v>
      </c>
    </row>
    <row r="2310" spans="1:21" x14ac:dyDescent="0.3">
      <c r="A2310" t="s">
        <v>5282</v>
      </c>
      <c r="B2310" t="s">
        <v>1074</v>
      </c>
      <c r="C2310" t="s">
        <v>3486</v>
      </c>
      <c r="D2310" t="s">
        <v>53</v>
      </c>
      <c r="E2310" t="s">
        <v>173</v>
      </c>
      <c r="F2310">
        <v>34292.839999999997</v>
      </c>
      <c r="G2310" s="1">
        <v>45867</v>
      </c>
      <c r="H2310" s="1">
        <v>45882</v>
      </c>
      <c r="I2310" t="s">
        <v>19</v>
      </c>
      <c r="J2310">
        <v>15</v>
      </c>
      <c r="K2310">
        <v>15</v>
      </c>
      <c r="L2310" t="s">
        <v>54</v>
      </c>
      <c r="M2310" t="s">
        <v>55</v>
      </c>
      <c r="N2310" t="s">
        <v>30</v>
      </c>
      <c r="O2310">
        <f t="shared" si="216"/>
        <v>1</v>
      </c>
      <c r="P2310" t="str">
        <f t="shared" si="217"/>
        <v>Valid</v>
      </c>
      <c r="Q2310" t="str">
        <f>_xlfn.XLOOKUP(B2310,Customers!$A:$A,Customers!$C:$C,"Not Found")</f>
        <v>West</v>
      </c>
      <c r="R2310" t="str">
        <f t="shared" si="218"/>
        <v>Central</v>
      </c>
      <c r="S2310" t="str">
        <f t="shared" si="219"/>
        <v>Hospitalization</v>
      </c>
      <c r="T2310" t="str">
        <f t="shared" si="220"/>
        <v>Within SLA</v>
      </c>
      <c r="U2310">
        <f t="shared" si="221"/>
        <v>0</v>
      </c>
    </row>
    <row r="2311" spans="1:21" x14ac:dyDescent="0.3">
      <c r="A2311" t="s">
        <v>5283</v>
      </c>
      <c r="B2311" t="s">
        <v>4848</v>
      </c>
      <c r="C2311" t="s">
        <v>4849</v>
      </c>
      <c r="D2311" t="s">
        <v>59</v>
      </c>
      <c r="E2311" t="s">
        <v>27</v>
      </c>
      <c r="F2311">
        <v>48735.07</v>
      </c>
      <c r="G2311" s="1">
        <v>45913</v>
      </c>
      <c r="H2311" s="1">
        <v>45923</v>
      </c>
      <c r="I2311" t="s">
        <v>19</v>
      </c>
      <c r="J2311">
        <v>10</v>
      </c>
      <c r="K2311">
        <v>15</v>
      </c>
      <c r="L2311" t="s">
        <v>606</v>
      </c>
      <c r="M2311" t="s">
        <v>55</v>
      </c>
      <c r="N2311" t="s">
        <v>22</v>
      </c>
      <c r="O2311">
        <f t="shared" si="216"/>
        <v>1</v>
      </c>
      <c r="P2311" t="str">
        <f t="shared" si="217"/>
        <v>Valid</v>
      </c>
      <c r="Q2311" t="str">
        <f>_xlfn.XLOOKUP(B2311,Customers!$A:$A,Customers!$C:$C,"Not Found")</f>
        <v>East</v>
      </c>
      <c r="R2311" t="str">
        <f t="shared" si="218"/>
        <v>West</v>
      </c>
      <c r="S2311" t="str">
        <f t="shared" si="219"/>
        <v>Critical Illness</v>
      </c>
      <c r="T2311" t="str">
        <f t="shared" si="220"/>
        <v>Within SLA</v>
      </c>
      <c r="U2311">
        <f t="shared" si="221"/>
        <v>0</v>
      </c>
    </row>
    <row r="2312" spans="1:21" x14ac:dyDescent="0.3">
      <c r="A2312" t="s">
        <v>5284</v>
      </c>
      <c r="B2312" t="s">
        <v>5285</v>
      </c>
      <c r="C2312" t="s">
        <v>5286</v>
      </c>
      <c r="D2312" t="s">
        <v>216</v>
      </c>
      <c r="E2312" t="s">
        <v>18</v>
      </c>
      <c r="F2312">
        <v>205012.37</v>
      </c>
      <c r="G2312" s="1">
        <v>45838</v>
      </c>
      <c r="H2312" s="1">
        <v>45860</v>
      </c>
      <c r="I2312" t="s">
        <v>19</v>
      </c>
      <c r="J2312">
        <v>22</v>
      </c>
      <c r="K2312">
        <v>15</v>
      </c>
      <c r="L2312" t="s">
        <v>28</v>
      </c>
      <c r="M2312" t="s">
        <v>55</v>
      </c>
      <c r="N2312" t="s">
        <v>42</v>
      </c>
      <c r="O2312">
        <f t="shared" si="216"/>
        <v>1</v>
      </c>
      <c r="P2312" t="str">
        <f t="shared" si="217"/>
        <v>Valid</v>
      </c>
      <c r="Q2312" t="str">
        <f>_xlfn.XLOOKUP(B2312,Customers!$A:$A,Customers!$C:$C,"Not Found")</f>
        <v>East</v>
      </c>
      <c r="R2312" t="str">
        <f t="shared" si="218"/>
        <v>South</v>
      </c>
      <c r="S2312" t="str">
        <f t="shared" si="219"/>
        <v>Outpatient</v>
      </c>
      <c r="T2312" t="str">
        <f t="shared" si="220"/>
        <v>SLA Breach</v>
      </c>
      <c r="U2312">
        <f t="shared" si="221"/>
        <v>7</v>
      </c>
    </row>
    <row r="2313" spans="1:21" x14ac:dyDescent="0.3">
      <c r="A2313" t="s">
        <v>5287</v>
      </c>
      <c r="B2313" t="s">
        <v>3157</v>
      </c>
      <c r="C2313" t="s">
        <v>3158</v>
      </c>
      <c r="D2313" t="s">
        <v>46</v>
      </c>
      <c r="E2313" t="s">
        <v>173</v>
      </c>
      <c r="F2313">
        <v>32043.72</v>
      </c>
      <c r="G2313" s="1">
        <v>45735</v>
      </c>
      <c r="H2313" s="1">
        <v>45753</v>
      </c>
      <c r="I2313" t="s">
        <v>19</v>
      </c>
      <c r="J2313">
        <v>18</v>
      </c>
      <c r="K2313">
        <v>10</v>
      </c>
      <c r="L2313" t="s">
        <v>159</v>
      </c>
      <c r="M2313" t="s">
        <v>21</v>
      </c>
      <c r="N2313" t="s">
        <v>42</v>
      </c>
      <c r="O2313">
        <f t="shared" si="216"/>
        <v>1</v>
      </c>
      <c r="P2313" t="str">
        <f t="shared" si="217"/>
        <v>Valid</v>
      </c>
      <c r="Q2313" t="str">
        <f>_xlfn.XLOOKUP(B2313,Customers!$A:$A,Customers!$C:$C,"Not Found")</f>
        <v>West</v>
      </c>
      <c r="R2313" t="str">
        <f t="shared" si="218"/>
        <v>Central</v>
      </c>
      <c r="S2313" t="str">
        <f t="shared" si="219"/>
        <v>Theft</v>
      </c>
      <c r="T2313" t="str">
        <f t="shared" si="220"/>
        <v>SLA Breach</v>
      </c>
      <c r="U2313">
        <f t="shared" si="221"/>
        <v>8</v>
      </c>
    </row>
    <row r="2314" spans="1:21" x14ac:dyDescent="0.3">
      <c r="A2314" t="s">
        <v>5288</v>
      </c>
      <c r="B2314" t="s">
        <v>1840</v>
      </c>
      <c r="C2314" t="s">
        <v>1841</v>
      </c>
      <c r="D2314" t="s">
        <v>46</v>
      </c>
      <c r="E2314" t="s">
        <v>74</v>
      </c>
      <c r="F2314">
        <v>100208.27</v>
      </c>
      <c r="G2314" s="1">
        <v>45820</v>
      </c>
      <c r="I2314" t="s">
        <v>64</v>
      </c>
      <c r="J2314">
        <v>13</v>
      </c>
      <c r="K2314">
        <v>12</v>
      </c>
      <c r="L2314" t="s">
        <v>404</v>
      </c>
      <c r="M2314" t="s">
        <v>49</v>
      </c>
      <c r="N2314" t="s">
        <v>22</v>
      </c>
      <c r="O2314">
        <f t="shared" si="216"/>
        <v>1</v>
      </c>
      <c r="P2314" t="str">
        <f t="shared" si="217"/>
        <v>Valid</v>
      </c>
      <c r="Q2314" t="str">
        <f>_xlfn.XLOOKUP(B2314,Customers!$A:$A,Customers!$C:$C,"Not Found")</f>
        <v>West</v>
      </c>
      <c r="R2314" t="str">
        <f t="shared" si="218"/>
        <v>East</v>
      </c>
      <c r="S2314" t="str">
        <f t="shared" si="219"/>
        <v>Theft</v>
      </c>
      <c r="T2314" t="str">
        <f t="shared" si="220"/>
        <v>SLA Breach</v>
      </c>
      <c r="U2314">
        <f t="shared" si="221"/>
        <v>1</v>
      </c>
    </row>
    <row r="2315" spans="1:21" x14ac:dyDescent="0.3">
      <c r="A2315" t="s">
        <v>5289</v>
      </c>
      <c r="B2315" t="s">
        <v>5290</v>
      </c>
      <c r="C2315" t="s">
        <v>5291</v>
      </c>
      <c r="D2315" t="s">
        <v>46</v>
      </c>
      <c r="E2315" t="s">
        <v>39</v>
      </c>
      <c r="F2315">
        <v>272746.71000000002</v>
      </c>
      <c r="G2315" s="1">
        <v>45848</v>
      </c>
      <c r="I2315" t="s">
        <v>64</v>
      </c>
      <c r="J2315">
        <v>30</v>
      </c>
      <c r="K2315">
        <v>10</v>
      </c>
      <c r="L2315" t="s">
        <v>117</v>
      </c>
      <c r="M2315" t="s">
        <v>21</v>
      </c>
      <c r="N2315" t="s">
        <v>88</v>
      </c>
      <c r="O2315">
        <f t="shared" si="216"/>
        <v>1</v>
      </c>
      <c r="P2315" t="str">
        <f t="shared" si="217"/>
        <v>Valid</v>
      </c>
      <c r="Q2315" t="str">
        <f>_xlfn.XLOOKUP(B2315,Customers!$A:$A,Customers!$C:$C,"Not Found")</f>
        <v>South</v>
      </c>
      <c r="R2315" t="str">
        <f t="shared" si="218"/>
        <v>North</v>
      </c>
      <c r="S2315" t="str">
        <f t="shared" si="219"/>
        <v>Theft</v>
      </c>
      <c r="T2315" t="str">
        <f t="shared" si="220"/>
        <v>SLA Breach</v>
      </c>
      <c r="U2315">
        <f t="shared" si="221"/>
        <v>20</v>
      </c>
    </row>
    <row r="2316" spans="1:21" x14ac:dyDescent="0.3">
      <c r="A2316" t="s">
        <v>5292</v>
      </c>
      <c r="B2316" t="s">
        <v>513</v>
      </c>
      <c r="C2316" t="s">
        <v>5293</v>
      </c>
      <c r="D2316" t="s">
        <v>92</v>
      </c>
      <c r="E2316" t="s">
        <v>27</v>
      </c>
      <c r="F2316">
        <v>35276.339999999997</v>
      </c>
      <c r="G2316" s="1">
        <v>45912</v>
      </c>
      <c r="H2316" s="1">
        <v>45923</v>
      </c>
      <c r="I2316" t="s">
        <v>19</v>
      </c>
      <c r="J2316">
        <v>11</v>
      </c>
      <c r="K2316">
        <v>7</v>
      </c>
      <c r="L2316" t="s">
        <v>541</v>
      </c>
      <c r="M2316" t="s">
        <v>94</v>
      </c>
      <c r="N2316" t="s">
        <v>30</v>
      </c>
      <c r="O2316">
        <f t="shared" si="216"/>
        <v>1</v>
      </c>
      <c r="P2316" t="str">
        <f t="shared" si="217"/>
        <v>Valid</v>
      </c>
      <c r="Q2316" t="str">
        <f>_xlfn.XLOOKUP(B2316,Customers!$A:$A,Customers!$C:$C,"Not Found")</f>
        <v>South</v>
      </c>
      <c r="R2316" t="str">
        <f t="shared" si="218"/>
        <v>West</v>
      </c>
      <c r="S2316" t="str">
        <f t="shared" si="219"/>
        <v>Baggage Loss</v>
      </c>
      <c r="T2316" t="str">
        <f t="shared" si="220"/>
        <v>SLA Breach</v>
      </c>
      <c r="U2316">
        <f t="shared" si="221"/>
        <v>4</v>
      </c>
    </row>
    <row r="2317" spans="1:21" x14ac:dyDescent="0.3">
      <c r="A2317" t="s">
        <v>5294</v>
      </c>
      <c r="B2317" t="s">
        <v>32</v>
      </c>
      <c r="C2317" t="s">
        <v>5295</v>
      </c>
      <c r="D2317" t="s">
        <v>182</v>
      </c>
      <c r="E2317" t="s">
        <v>74</v>
      </c>
      <c r="F2317">
        <v>21524.3</v>
      </c>
      <c r="G2317" s="1">
        <v>45916</v>
      </c>
      <c r="H2317" s="1">
        <v>45922</v>
      </c>
      <c r="I2317" t="s">
        <v>19</v>
      </c>
      <c r="J2317">
        <v>6</v>
      </c>
      <c r="K2317">
        <v>7</v>
      </c>
      <c r="L2317" t="s">
        <v>54</v>
      </c>
      <c r="M2317" t="s">
        <v>94</v>
      </c>
      <c r="N2317" t="s">
        <v>30</v>
      </c>
      <c r="O2317">
        <f t="shared" si="216"/>
        <v>1</v>
      </c>
      <c r="P2317" t="str">
        <f t="shared" si="217"/>
        <v>Valid</v>
      </c>
      <c r="Q2317" t="str">
        <f>_xlfn.XLOOKUP(B2317,Customers!$A:$A,Customers!$C:$C,"Not Found")</f>
        <v>East</v>
      </c>
      <c r="R2317" t="str">
        <f t="shared" si="218"/>
        <v>East</v>
      </c>
      <c r="S2317" t="str">
        <f t="shared" si="219"/>
        <v>Trip Cancellation</v>
      </c>
      <c r="T2317" t="str">
        <f t="shared" si="220"/>
        <v>Within SLA</v>
      </c>
      <c r="U2317">
        <f t="shared" si="221"/>
        <v>0</v>
      </c>
    </row>
    <row r="2318" spans="1:21" x14ac:dyDescent="0.3">
      <c r="A2318" t="s">
        <v>5296</v>
      </c>
      <c r="B2318" t="s">
        <v>1526</v>
      </c>
      <c r="C2318" t="s">
        <v>1527</v>
      </c>
      <c r="D2318" t="s">
        <v>53</v>
      </c>
      <c r="E2318" t="s">
        <v>74</v>
      </c>
      <c r="F2318">
        <v>23351.64</v>
      </c>
      <c r="G2318" s="1">
        <v>45701</v>
      </c>
      <c r="H2318" s="1">
        <v>45729</v>
      </c>
      <c r="I2318" t="s">
        <v>19</v>
      </c>
      <c r="J2318">
        <v>28</v>
      </c>
      <c r="K2318">
        <v>15</v>
      </c>
      <c r="L2318" t="s">
        <v>310</v>
      </c>
      <c r="M2318" t="s">
        <v>55</v>
      </c>
      <c r="N2318" t="s">
        <v>42</v>
      </c>
      <c r="O2318">
        <f t="shared" si="216"/>
        <v>1</v>
      </c>
      <c r="P2318" t="str">
        <f t="shared" si="217"/>
        <v>Valid</v>
      </c>
      <c r="Q2318" t="str">
        <f>_xlfn.XLOOKUP(B2318,Customers!$A:$A,Customers!$C:$C,"Not Found")</f>
        <v>West</v>
      </c>
      <c r="R2318" t="str">
        <f t="shared" si="218"/>
        <v>East</v>
      </c>
      <c r="S2318" t="str">
        <f t="shared" si="219"/>
        <v>Hospitalization</v>
      </c>
      <c r="T2318" t="str">
        <f t="shared" si="220"/>
        <v>SLA Breach</v>
      </c>
      <c r="U2318">
        <f t="shared" si="221"/>
        <v>13</v>
      </c>
    </row>
    <row r="2319" spans="1:21" x14ac:dyDescent="0.3">
      <c r="A2319" t="s">
        <v>5297</v>
      </c>
      <c r="B2319" t="s">
        <v>2098</v>
      </c>
      <c r="C2319" t="s">
        <v>2099</v>
      </c>
      <c r="D2319" t="s">
        <v>34</v>
      </c>
      <c r="E2319" t="s">
        <v>18</v>
      </c>
      <c r="F2319">
        <v>334380.99</v>
      </c>
      <c r="G2319" s="1">
        <v>45691</v>
      </c>
      <c r="H2319" s="1">
        <v>45710</v>
      </c>
      <c r="I2319" t="s">
        <v>19</v>
      </c>
      <c r="J2319">
        <v>19</v>
      </c>
      <c r="K2319">
        <v>20</v>
      </c>
      <c r="L2319" t="s">
        <v>70</v>
      </c>
      <c r="M2319" t="s">
        <v>29</v>
      </c>
      <c r="N2319" t="s">
        <v>42</v>
      </c>
      <c r="O2319">
        <f t="shared" si="216"/>
        <v>1</v>
      </c>
      <c r="P2319" t="str">
        <f t="shared" si="217"/>
        <v>Valid</v>
      </c>
      <c r="Q2319" t="str">
        <f>_xlfn.XLOOKUP(B2319,Customers!$A:$A,Customers!$C:$C,"Not Found")</f>
        <v>Central</v>
      </c>
      <c r="R2319" t="str">
        <f t="shared" si="218"/>
        <v>South</v>
      </c>
      <c r="S2319" t="str">
        <f t="shared" si="219"/>
        <v>Death Benefit</v>
      </c>
      <c r="T2319" t="str">
        <f t="shared" si="220"/>
        <v>Within SLA</v>
      </c>
      <c r="U2319">
        <f t="shared" si="221"/>
        <v>0</v>
      </c>
    </row>
    <row r="2320" spans="1:21" x14ac:dyDescent="0.3">
      <c r="A2320" t="s">
        <v>5298</v>
      </c>
      <c r="B2320" t="s">
        <v>707</v>
      </c>
      <c r="C2320" t="s">
        <v>2073</v>
      </c>
      <c r="D2320" t="s">
        <v>102</v>
      </c>
      <c r="E2320" t="s">
        <v>39</v>
      </c>
      <c r="F2320">
        <v>182140.05</v>
      </c>
      <c r="G2320" s="1">
        <v>45711</v>
      </c>
      <c r="H2320" s="1">
        <v>45725</v>
      </c>
      <c r="I2320" t="s">
        <v>19</v>
      </c>
      <c r="J2320">
        <v>14</v>
      </c>
      <c r="K2320">
        <v>20</v>
      </c>
      <c r="L2320" t="s">
        <v>150</v>
      </c>
      <c r="M2320" t="s">
        <v>29</v>
      </c>
      <c r="N2320" t="s">
        <v>30</v>
      </c>
      <c r="O2320">
        <f t="shared" si="216"/>
        <v>1</v>
      </c>
      <c r="P2320" t="str">
        <f t="shared" si="217"/>
        <v>Valid</v>
      </c>
      <c r="Q2320" t="str">
        <f>_xlfn.XLOOKUP(B2320,Customers!$A:$A,Customers!$C:$C,"Not Found")</f>
        <v>North</v>
      </c>
      <c r="R2320" t="str">
        <f t="shared" si="218"/>
        <v>North</v>
      </c>
      <c r="S2320" t="str">
        <f t="shared" si="219"/>
        <v>Maturity</v>
      </c>
      <c r="T2320" t="str">
        <f t="shared" si="220"/>
        <v>Within SLA</v>
      </c>
      <c r="U2320">
        <f t="shared" si="221"/>
        <v>0</v>
      </c>
    </row>
    <row r="2321" spans="1:21" x14ac:dyDescent="0.3">
      <c r="A2321" t="s">
        <v>5299</v>
      </c>
      <c r="B2321" t="s">
        <v>5300</v>
      </c>
      <c r="C2321" t="s">
        <v>5301</v>
      </c>
      <c r="D2321" t="s">
        <v>92</v>
      </c>
      <c r="E2321" t="s">
        <v>39</v>
      </c>
      <c r="F2321">
        <v>43110.559999999998</v>
      </c>
      <c r="G2321" s="1">
        <v>45740</v>
      </c>
      <c r="H2321" s="1">
        <v>45747</v>
      </c>
      <c r="I2321" t="s">
        <v>19</v>
      </c>
      <c r="J2321">
        <v>7</v>
      </c>
      <c r="K2321">
        <v>7</v>
      </c>
      <c r="L2321" t="s">
        <v>310</v>
      </c>
      <c r="M2321" t="s">
        <v>94</v>
      </c>
      <c r="N2321" t="s">
        <v>22</v>
      </c>
      <c r="O2321">
        <f t="shared" si="216"/>
        <v>1</v>
      </c>
      <c r="P2321" t="str">
        <f t="shared" si="217"/>
        <v>Valid</v>
      </c>
      <c r="Q2321" t="str">
        <f>_xlfn.XLOOKUP(B2321,Customers!$A:$A,Customers!$C:$C,"Not Found")</f>
        <v>North</v>
      </c>
      <c r="R2321" t="str">
        <f t="shared" si="218"/>
        <v>North</v>
      </c>
      <c r="S2321" t="str">
        <f t="shared" si="219"/>
        <v>Baggage Loss</v>
      </c>
      <c r="T2321" t="str">
        <f t="shared" si="220"/>
        <v>Within SLA</v>
      </c>
      <c r="U2321">
        <f t="shared" si="221"/>
        <v>0</v>
      </c>
    </row>
    <row r="2322" spans="1:21" x14ac:dyDescent="0.3">
      <c r="A2322" t="s">
        <v>5302</v>
      </c>
      <c r="B2322" t="s">
        <v>4777</v>
      </c>
      <c r="C2322" t="s">
        <v>4778</v>
      </c>
      <c r="D2322" t="s">
        <v>111</v>
      </c>
      <c r="E2322" t="s">
        <v>27</v>
      </c>
      <c r="F2322">
        <v>70874.960000000006</v>
      </c>
      <c r="G2322" s="1">
        <v>45750</v>
      </c>
      <c r="H2322" s="1">
        <v>45767</v>
      </c>
      <c r="I2322" t="s">
        <v>19</v>
      </c>
      <c r="J2322">
        <v>17</v>
      </c>
      <c r="K2322">
        <v>12</v>
      </c>
      <c r="L2322" t="s">
        <v>20</v>
      </c>
      <c r="M2322" t="s">
        <v>49</v>
      </c>
      <c r="N2322" t="s">
        <v>30</v>
      </c>
      <c r="O2322">
        <f t="shared" si="216"/>
        <v>1</v>
      </c>
      <c r="P2322" t="str">
        <f t="shared" si="217"/>
        <v>Valid</v>
      </c>
      <c r="Q2322" t="str">
        <f>_xlfn.XLOOKUP(B2322,Customers!$A:$A,Customers!$C:$C,"Not Found")</f>
        <v>Central</v>
      </c>
      <c r="R2322" t="str">
        <f t="shared" si="218"/>
        <v>West</v>
      </c>
      <c r="S2322" t="str">
        <f t="shared" si="219"/>
        <v>Fire</v>
      </c>
      <c r="T2322" t="str">
        <f t="shared" si="220"/>
        <v>SLA Breach</v>
      </c>
      <c r="U2322">
        <f t="shared" si="221"/>
        <v>5</v>
      </c>
    </row>
    <row r="2323" spans="1:21" x14ac:dyDescent="0.3">
      <c r="A2323" t="s">
        <v>5303</v>
      </c>
      <c r="B2323" t="s">
        <v>2089</v>
      </c>
      <c r="C2323" t="s">
        <v>5304</v>
      </c>
      <c r="D2323" t="s">
        <v>34</v>
      </c>
      <c r="E2323" t="s">
        <v>18</v>
      </c>
      <c r="F2323">
        <v>359221.31</v>
      </c>
      <c r="G2323" s="1">
        <v>45821</v>
      </c>
      <c r="I2323" t="s">
        <v>64</v>
      </c>
      <c r="J2323">
        <v>18</v>
      </c>
      <c r="K2323">
        <v>20</v>
      </c>
      <c r="L2323" t="s">
        <v>541</v>
      </c>
      <c r="M2323" t="s">
        <v>29</v>
      </c>
      <c r="N2323" t="s">
        <v>30</v>
      </c>
      <c r="O2323">
        <f t="shared" si="216"/>
        <v>1</v>
      </c>
      <c r="P2323" t="str">
        <f t="shared" si="217"/>
        <v>Valid</v>
      </c>
      <c r="Q2323" t="str">
        <f>_xlfn.XLOOKUP(B2323,Customers!$A:$A,Customers!$C:$C,"Not Found")</f>
        <v>Central</v>
      </c>
      <c r="R2323" t="str">
        <f t="shared" si="218"/>
        <v>South</v>
      </c>
      <c r="S2323" t="str">
        <f t="shared" si="219"/>
        <v>Death Benefit</v>
      </c>
      <c r="T2323" t="str">
        <f t="shared" si="220"/>
        <v>Within SLA</v>
      </c>
      <c r="U2323">
        <f t="shared" si="221"/>
        <v>0</v>
      </c>
    </row>
    <row r="2324" spans="1:21" x14ac:dyDescent="0.3">
      <c r="A2324" t="s">
        <v>5305</v>
      </c>
      <c r="B2324" t="s">
        <v>595</v>
      </c>
      <c r="C2324" t="s">
        <v>596</v>
      </c>
      <c r="D2324" t="s">
        <v>17</v>
      </c>
      <c r="E2324" t="s">
        <v>27</v>
      </c>
      <c r="F2324">
        <v>166422.85</v>
      </c>
      <c r="G2324" s="1">
        <v>45896</v>
      </c>
      <c r="H2324" s="1">
        <v>45907</v>
      </c>
      <c r="I2324" t="s">
        <v>19</v>
      </c>
      <c r="J2324">
        <v>11</v>
      </c>
      <c r="K2324">
        <v>10</v>
      </c>
      <c r="L2324" t="s">
        <v>163</v>
      </c>
      <c r="M2324" t="s">
        <v>21</v>
      </c>
      <c r="N2324" t="s">
        <v>30</v>
      </c>
      <c r="O2324">
        <f t="shared" si="216"/>
        <v>1</v>
      </c>
      <c r="P2324" t="str">
        <f t="shared" si="217"/>
        <v>Valid</v>
      </c>
      <c r="Q2324" t="str">
        <f>_xlfn.XLOOKUP(B2324,Customers!$A:$A,Customers!$C:$C,"Not Found")</f>
        <v>East</v>
      </c>
      <c r="R2324" t="str">
        <f t="shared" si="218"/>
        <v>West</v>
      </c>
      <c r="S2324" t="str">
        <f t="shared" si="219"/>
        <v>Accident</v>
      </c>
      <c r="T2324" t="str">
        <f t="shared" si="220"/>
        <v>SLA Breach</v>
      </c>
      <c r="U2324">
        <f t="shared" si="221"/>
        <v>1</v>
      </c>
    </row>
    <row r="2325" spans="1:21" x14ac:dyDescent="0.3">
      <c r="A2325" t="s">
        <v>5306</v>
      </c>
      <c r="B2325" t="s">
        <v>4578</v>
      </c>
      <c r="C2325" t="s">
        <v>4579</v>
      </c>
      <c r="D2325" t="s">
        <v>111</v>
      </c>
      <c r="E2325" t="s">
        <v>74</v>
      </c>
      <c r="F2325">
        <v>170170.92</v>
      </c>
      <c r="G2325" s="1">
        <v>45796</v>
      </c>
      <c r="I2325" t="s">
        <v>64</v>
      </c>
      <c r="J2325">
        <v>9</v>
      </c>
      <c r="K2325">
        <v>12</v>
      </c>
      <c r="L2325" t="s">
        <v>770</v>
      </c>
      <c r="M2325" t="s">
        <v>49</v>
      </c>
      <c r="N2325" t="s">
        <v>22</v>
      </c>
      <c r="O2325">
        <f t="shared" si="216"/>
        <v>1</v>
      </c>
      <c r="P2325" t="str">
        <f t="shared" si="217"/>
        <v>Valid</v>
      </c>
      <c r="Q2325" t="str">
        <f>_xlfn.XLOOKUP(B2325,Customers!$A:$A,Customers!$C:$C,"Not Found")</f>
        <v>East</v>
      </c>
      <c r="R2325" t="str">
        <f t="shared" si="218"/>
        <v>East</v>
      </c>
      <c r="S2325" t="str">
        <f t="shared" si="219"/>
        <v>Fire</v>
      </c>
      <c r="T2325" t="str">
        <f t="shared" si="220"/>
        <v>Within SLA</v>
      </c>
      <c r="U2325">
        <f t="shared" si="221"/>
        <v>0</v>
      </c>
    </row>
    <row r="2326" spans="1:21" x14ac:dyDescent="0.3">
      <c r="A2326" t="s">
        <v>5307</v>
      </c>
      <c r="B2326" t="s">
        <v>5308</v>
      </c>
      <c r="C2326" t="s">
        <v>5309</v>
      </c>
      <c r="D2326" t="s">
        <v>182</v>
      </c>
      <c r="E2326" t="s">
        <v>18</v>
      </c>
      <c r="F2326">
        <v>12734.06</v>
      </c>
      <c r="G2326" s="1">
        <v>45808</v>
      </c>
      <c r="I2326" t="s">
        <v>40</v>
      </c>
      <c r="J2326">
        <v>3</v>
      </c>
      <c r="K2326">
        <v>7</v>
      </c>
      <c r="L2326" t="s">
        <v>325</v>
      </c>
      <c r="M2326" t="s">
        <v>94</v>
      </c>
      <c r="N2326" t="s">
        <v>30</v>
      </c>
      <c r="O2326">
        <f t="shared" si="216"/>
        <v>1</v>
      </c>
      <c r="P2326" t="str">
        <f t="shared" si="217"/>
        <v>Valid</v>
      </c>
      <c r="Q2326" t="str">
        <f>_xlfn.XLOOKUP(B2326,Customers!$A:$A,Customers!$C:$C,"Not Found")</f>
        <v>South</v>
      </c>
      <c r="R2326" t="str">
        <f t="shared" si="218"/>
        <v>South</v>
      </c>
      <c r="S2326" t="str">
        <f t="shared" si="219"/>
        <v>Trip Cancellation</v>
      </c>
      <c r="T2326" t="str">
        <f t="shared" si="220"/>
        <v>Within SLA</v>
      </c>
      <c r="U2326">
        <f t="shared" si="221"/>
        <v>0</v>
      </c>
    </row>
    <row r="2327" spans="1:21" x14ac:dyDescent="0.3">
      <c r="A2327" t="s">
        <v>5310</v>
      </c>
      <c r="B2327" t="s">
        <v>448</v>
      </c>
      <c r="C2327" t="s">
        <v>449</v>
      </c>
      <c r="D2327" t="s">
        <v>182</v>
      </c>
      <c r="E2327" t="s">
        <v>18</v>
      </c>
      <c r="F2327">
        <v>31785.99</v>
      </c>
      <c r="G2327" s="1">
        <v>45963</v>
      </c>
      <c r="H2327" s="1">
        <v>45965</v>
      </c>
      <c r="I2327" t="s">
        <v>19</v>
      </c>
      <c r="J2327">
        <v>2</v>
      </c>
      <c r="K2327">
        <v>7</v>
      </c>
      <c r="L2327" t="s">
        <v>373</v>
      </c>
      <c r="M2327" t="s">
        <v>94</v>
      </c>
      <c r="N2327" t="s">
        <v>30</v>
      </c>
      <c r="O2327">
        <f t="shared" si="216"/>
        <v>1</v>
      </c>
      <c r="P2327" t="str">
        <f t="shared" si="217"/>
        <v>Valid</v>
      </c>
      <c r="Q2327" t="str">
        <f>_xlfn.XLOOKUP(B2327,Customers!$A:$A,Customers!$C:$C,"Not Found")</f>
        <v>East</v>
      </c>
      <c r="R2327" t="str">
        <f t="shared" si="218"/>
        <v>South</v>
      </c>
      <c r="S2327" t="str">
        <f t="shared" si="219"/>
        <v>Trip Cancellation</v>
      </c>
      <c r="T2327" t="str">
        <f t="shared" si="220"/>
        <v>Within SLA</v>
      </c>
      <c r="U2327">
        <f t="shared" si="221"/>
        <v>0</v>
      </c>
    </row>
    <row r="2328" spans="1:21" x14ac:dyDescent="0.3">
      <c r="A2328" t="s">
        <v>5311</v>
      </c>
      <c r="B2328" t="s">
        <v>2758</v>
      </c>
      <c r="C2328" t="s">
        <v>3308</v>
      </c>
      <c r="D2328" t="s">
        <v>34</v>
      </c>
      <c r="E2328" t="s">
        <v>18</v>
      </c>
      <c r="F2328">
        <v>561181.61</v>
      </c>
      <c r="G2328" s="1">
        <v>45909</v>
      </c>
      <c r="I2328" t="s">
        <v>64</v>
      </c>
      <c r="J2328">
        <v>21</v>
      </c>
      <c r="K2328">
        <v>20</v>
      </c>
      <c r="L2328" t="s">
        <v>813</v>
      </c>
      <c r="M2328" t="s">
        <v>29</v>
      </c>
      <c r="N2328" t="s">
        <v>30</v>
      </c>
      <c r="O2328">
        <f t="shared" si="216"/>
        <v>1</v>
      </c>
      <c r="P2328" t="str">
        <f t="shared" si="217"/>
        <v>Valid</v>
      </c>
      <c r="Q2328" t="str">
        <f>_xlfn.XLOOKUP(B2328,Customers!$A:$A,Customers!$C:$C,"Not Found")</f>
        <v>Central</v>
      </c>
      <c r="R2328" t="str">
        <f t="shared" si="218"/>
        <v>South</v>
      </c>
      <c r="S2328" t="str">
        <f t="shared" si="219"/>
        <v>Death Benefit</v>
      </c>
      <c r="T2328" t="str">
        <f t="shared" si="220"/>
        <v>SLA Breach</v>
      </c>
      <c r="U2328">
        <f t="shared" si="221"/>
        <v>1</v>
      </c>
    </row>
    <row r="2329" spans="1:21" x14ac:dyDescent="0.3">
      <c r="A2329" t="s">
        <v>5312</v>
      </c>
      <c r="B2329" t="s">
        <v>1536</v>
      </c>
      <c r="C2329" t="s">
        <v>5313</v>
      </c>
      <c r="D2329" t="s">
        <v>102</v>
      </c>
      <c r="E2329" t="s">
        <v>173</v>
      </c>
      <c r="F2329">
        <v>111723.91</v>
      </c>
      <c r="G2329" s="1">
        <v>45908</v>
      </c>
      <c r="H2329" s="1">
        <v>45926</v>
      </c>
      <c r="I2329" t="s">
        <v>19</v>
      </c>
      <c r="J2329">
        <v>18</v>
      </c>
      <c r="K2329">
        <v>20</v>
      </c>
      <c r="L2329" t="s">
        <v>227</v>
      </c>
      <c r="M2329" t="s">
        <v>29</v>
      </c>
      <c r="N2329" t="s">
        <v>22</v>
      </c>
      <c r="O2329">
        <f t="shared" si="216"/>
        <v>1</v>
      </c>
      <c r="P2329" t="str">
        <f t="shared" si="217"/>
        <v>Valid</v>
      </c>
      <c r="Q2329" t="str">
        <f>_xlfn.XLOOKUP(B2329,Customers!$A:$A,Customers!$C:$C,"Not Found")</f>
        <v>North</v>
      </c>
      <c r="R2329" t="str">
        <f t="shared" si="218"/>
        <v>Central</v>
      </c>
      <c r="S2329" t="str">
        <f t="shared" si="219"/>
        <v>Maturity</v>
      </c>
      <c r="T2329" t="str">
        <f t="shared" si="220"/>
        <v>Within SLA</v>
      </c>
      <c r="U2329">
        <f t="shared" si="221"/>
        <v>0</v>
      </c>
    </row>
    <row r="2330" spans="1:21" x14ac:dyDescent="0.3">
      <c r="A2330" t="s">
        <v>5314</v>
      </c>
      <c r="B2330" t="s">
        <v>1339</v>
      </c>
      <c r="C2330" t="s">
        <v>1340</v>
      </c>
      <c r="D2330" t="s">
        <v>154</v>
      </c>
      <c r="E2330" t="s">
        <v>173</v>
      </c>
      <c r="F2330">
        <v>194626.83</v>
      </c>
      <c r="G2330" s="1">
        <v>45908</v>
      </c>
      <c r="H2330" s="1">
        <v>45914</v>
      </c>
      <c r="I2330" t="s">
        <v>19</v>
      </c>
      <c r="J2330">
        <v>6</v>
      </c>
      <c r="K2330">
        <v>10</v>
      </c>
      <c r="L2330" t="s">
        <v>83</v>
      </c>
      <c r="M2330" t="s">
        <v>21</v>
      </c>
      <c r="N2330" t="s">
        <v>30</v>
      </c>
      <c r="O2330">
        <f t="shared" si="216"/>
        <v>1</v>
      </c>
      <c r="P2330" t="str">
        <f t="shared" si="217"/>
        <v>Valid</v>
      </c>
      <c r="Q2330" t="str">
        <f>_xlfn.XLOOKUP(B2330,Customers!$A:$A,Customers!$C:$C,"Not Found")</f>
        <v>South</v>
      </c>
      <c r="R2330" t="str">
        <f t="shared" si="218"/>
        <v>Central</v>
      </c>
      <c r="S2330" t="str">
        <f t="shared" si="219"/>
        <v>Vehicle Damage</v>
      </c>
      <c r="T2330" t="str">
        <f t="shared" si="220"/>
        <v>Within SLA</v>
      </c>
      <c r="U2330">
        <f t="shared" si="221"/>
        <v>0</v>
      </c>
    </row>
    <row r="2331" spans="1:21" x14ac:dyDescent="0.3">
      <c r="A2331" t="s">
        <v>5315</v>
      </c>
      <c r="B2331" t="s">
        <v>5316</v>
      </c>
      <c r="C2331" t="s">
        <v>5317</v>
      </c>
      <c r="D2331" t="s">
        <v>92</v>
      </c>
      <c r="E2331" t="s">
        <v>18</v>
      </c>
      <c r="F2331">
        <v>32877.730000000003</v>
      </c>
      <c r="G2331" s="1">
        <v>45671</v>
      </c>
      <c r="H2331" s="1">
        <v>45679</v>
      </c>
      <c r="I2331" t="s">
        <v>19</v>
      </c>
      <c r="J2331">
        <v>8</v>
      </c>
      <c r="K2331">
        <v>7</v>
      </c>
      <c r="L2331" t="s">
        <v>491</v>
      </c>
      <c r="M2331" t="s">
        <v>94</v>
      </c>
      <c r="N2331" t="s">
        <v>30</v>
      </c>
      <c r="O2331">
        <f t="shared" si="216"/>
        <v>1</v>
      </c>
      <c r="P2331" t="str">
        <f t="shared" si="217"/>
        <v>Valid</v>
      </c>
      <c r="Q2331" t="str">
        <f>_xlfn.XLOOKUP(B2331,Customers!$A:$A,Customers!$C:$C,"Not Found")</f>
        <v>North</v>
      </c>
      <c r="R2331" t="str">
        <f t="shared" si="218"/>
        <v>South</v>
      </c>
      <c r="S2331" t="str">
        <f t="shared" si="219"/>
        <v>Baggage Loss</v>
      </c>
      <c r="T2331" t="str">
        <f t="shared" si="220"/>
        <v>SLA Breach</v>
      </c>
      <c r="U2331">
        <f t="shared" si="221"/>
        <v>1</v>
      </c>
    </row>
    <row r="2332" spans="1:21" x14ac:dyDescent="0.3">
      <c r="A2332" t="s">
        <v>5318</v>
      </c>
      <c r="B2332" t="s">
        <v>5319</v>
      </c>
      <c r="C2332" t="s">
        <v>5320</v>
      </c>
      <c r="D2332" t="s">
        <v>34</v>
      </c>
      <c r="E2332" t="s">
        <v>39</v>
      </c>
      <c r="F2332">
        <v>436363.47</v>
      </c>
      <c r="G2332" s="1">
        <v>45902</v>
      </c>
      <c r="H2332" s="1">
        <v>45914</v>
      </c>
      <c r="I2332" t="s">
        <v>19</v>
      </c>
      <c r="J2332">
        <v>12</v>
      </c>
      <c r="K2332">
        <v>20</v>
      </c>
      <c r="L2332" t="s">
        <v>183</v>
      </c>
      <c r="M2332" t="s">
        <v>29</v>
      </c>
      <c r="N2332" t="s">
        <v>22</v>
      </c>
      <c r="O2332">
        <f t="shared" si="216"/>
        <v>1</v>
      </c>
      <c r="P2332" t="str">
        <f t="shared" si="217"/>
        <v>Valid</v>
      </c>
      <c r="Q2332" t="str">
        <f>_xlfn.XLOOKUP(B2332,Customers!$A:$A,Customers!$C:$C,"Not Found")</f>
        <v>West</v>
      </c>
      <c r="R2332" t="str">
        <f t="shared" si="218"/>
        <v>North</v>
      </c>
      <c r="S2332" t="str">
        <f t="shared" si="219"/>
        <v>Death Benefit</v>
      </c>
      <c r="T2332" t="str">
        <f t="shared" si="220"/>
        <v>Within SLA</v>
      </c>
      <c r="U2332">
        <f t="shared" si="221"/>
        <v>0</v>
      </c>
    </row>
    <row r="2333" spans="1:21" x14ac:dyDescent="0.3">
      <c r="A2333" t="s">
        <v>5321</v>
      </c>
      <c r="B2333" t="s">
        <v>1619</v>
      </c>
      <c r="C2333" t="s">
        <v>1620</v>
      </c>
      <c r="D2333" t="s">
        <v>59</v>
      </c>
      <c r="E2333" t="s">
        <v>74</v>
      </c>
      <c r="F2333">
        <v>67976.53</v>
      </c>
      <c r="G2333" s="1">
        <v>45813</v>
      </c>
      <c r="H2333" s="1">
        <v>45836</v>
      </c>
      <c r="I2333" t="s">
        <v>19</v>
      </c>
      <c r="J2333">
        <v>23</v>
      </c>
      <c r="K2333">
        <v>15</v>
      </c>
      <c r="L2333" t="s">
        <v>864</v>
      </c>
      <c r="M2333" t="s">
        <v>55</v>
      </c>
      <c r="N2333" t="s">
        <v>42</v>
      </c>
      <c r="O2333">
        <f t="shared" si="216"/>
        <v>1</v>
      </c>
      <c r="P2333" t="str">
        <f t="shared" si="217"/>
        <v>Valid</v>
      </c>
      <c r="Q2333" t="str">
        <f>_xlfn.XLOOKUP(B2333,Customers!$A:$A,Customers!$C:$C,"Not Found")</f>
        <v>North</v>
      </c>
      <c r="R2333" t="str">
        <f t="shared" si="218"/>
        <v>East</v>
      </c>
      <c r="S2333" t="str">
        <f t="shared" si="219"/>
        <v>Critical Illness</v>
      </c>
      <c r="T2333" t="str">
        <f t="shared" si="220"/>
        <v>SLA Breach</v>
      </c>
      <c r="U2333">
        <f t="shared" si="221"/>
        <v>8</v>
      </c>
    </row>
    <row r="2334" spans="1:21" x14ac:dyDescent="0.3">
      <c r="A2334" t="s">
        <v>5322</v>
      </c>
      <c r="B2334" t="s">
        <v>3959</v>
      </c>
      <c r="C2334" t="s">
        <v>5323</v>
      </c>
      <c r="D2334" t="s">
        <v>216</v>
      </c>
      <c r="E2334" t="s">
        <v>18</v>
      </c>
      <c r="F2334">
        <v>87598.11</v>
      </c>
      <c r="G2334" s="1">
        <v>45868</v>
      </c>
      <c r="H2334" s="1">
        <v>45879</v>
      </c>
      <c r="I2334" t="s">
        <v>19</v>
      </c>
      <c r="J2334">
        <v>11</v>
      </c>
      <c r="K2334">
        <v>15</v>
      </c>
      <c r="L2334" t="s">
        <v>227</v>
      </c>
      <c r="M2334" t="s">
        <v>55</v>
      </c>
      <c r="N2334" t="s">
        <v>30</v>
      </c>
      <c r="O2334">
        <f t="shared" si="216"/>
        <v>1</v>
      </c>
      <c r="P2334" t="str">
        <f t="shared" si="217"/>
        <v>Valid</v>
      </c>
      <c r="Q2334" t="str">
        <f>_xlfn.XLOOKUP(B2334,Customers!$A:$A,Customers!$C:$C,"Not Found")</f>
        <v>North</v>
      </c>
      <c r="R2334" t="str">
        <f t="shared" si="218"/>
        <v>South</v>
      </c>
      <c r="S2334" t="str">
        <f t="shared" si="219"/>
        <v>Outpatient</v>
      </c>
      <c r="T2334" t="str">
        <f t="shared" si="220"/>
        <v>Within SLA</v>
      </c>
      <c r="U2334">
        <f t="shared" si="221"/>
        <v>0</v>
      </c>
    </row>
    <row r="2335" spans="1:21" x14ac:dyDescent="0.3">
      <c r="A2335" t="s">
        <v>5324</v>
      </c>
      <c r="B2335" t="s">
        <v>2025</v>
      </c>
      <c r="C2335" t="s">
        <v>5325</v>
      </c>
      <c r="D2335" t="s">
        <v>102</v>
      </c>
      <c r="E2335" t="s">
        <v>74</v>
      </c>
      <c r="F2335">
        <v>167735.96</v>
      </c>
      <c r="G2335" s="1">
        <v>45912</v>
      </c>
      <c r="I2335" t="s">
        <v>40</v>
      </c>
      <c r="J2335">
        <v>19</v>
      </c>
      <c r="K2335">
        <v>20</v>
      </c>
      <c r="L2335" t="s">
        <v>427</v>
      </c>
      <c r="M2335" t="s">
        <v>29</v>
      </c>
      <c r="N2335" t="s">
        <v>30</v>
      </c>
      <c r="O2335">
        <f t="shared" si="216"/>
        <v>1</v>
      </c>
      <c r="P2335" t="str">
        <f t="shared" si="217"/>
        <v>Valid</v>
      </c>
      <c r="Q2335" t="str">
        <f>_xlfn.XLOOKUP(B2335,Customers!$A:$A,Customers!$C:$C,"Not Found")</f>
        <v>Central</v>
      </c>
      <c r="R2335" t="str">
        <f t="shared" si="218"/>
        <v>East</v>
      </c>
      <c r="S2335" t="str">
        <f t="shared" si="219"/>
        <v>Maturity</v>
      </c>
      <c r="T2335" t="str">
        <f t="shared" si="220"/>
        <v>Within SLA</v>
      </c>
      <c r="U2335">
        <f t="shared" si="221"/>
        <v>0</v>
      </c>
    </row>
    <row r="2336" spans="1:21" x14ac:dyDescent="0.3">
      <c r="A2336" t="s">
        <v>5326</v>
      </c>
      <c r="B2336" t="s">
        <v>2129</v>
      </c>
      <c r="C2336" t="s">
        <v>3528</v>
      </c>
      <c r="D2336" t="s">
        <v>92</v>
      </c>
      <c r="E2336" t="s">
        <v>74</v>
      </c>
      <c r="F2336">
        <v>82006.34</v>
      </c>
      <c r="G2336" s="1">
        <v>45675</v>
      </c>
      <c r="H2336" s="1">
        <v>45680</v>
      </c>
      <c r="I2336" t="s">
        <v>19</v>
      </c>
      <c r="J2336">
        <v>5</v>
      </c>
      <c r="K2336">
        <v>7</v>
      </c>
      <c r="L2336" t="s">
        <v>345</v>
      </c>
      <c r="M2336" t="s">
        <v>94</v>
      </c>
      <c r="N2336" t="s">
        <v>42</v>
      </c>
      <c r="O2336">
        <f t="shared" si="216"/>
        <v>1</v>
      </c>
      <c r="P2336" t="str">
        <f t="shared" si="217"/>
        <v>Valid</v>
      </c>
      <c r="Q2336" t="str">
        <f>_xlfn.XLOOKUP(B2336,Customers!$A:$A,Customers!$C:$C,"Not Found")</f>
        <v>North</v>
      </c>
      <c r="R2336" t="str">
        <f t="shared" si="218"/>
        <v>East</v>
      </c>
      <c r="S2336" t="str">
        <f t="shared" si="219"/>
        <v>Baggage Loss</v>
      </c>
      <c r="T2336" t="str">
        <f t="shared" si="220"/>
        <v>Within SLA</v>
      </c>
      <c r="U2336">
        <f t="shared" si="221"/>
        <v>0</v>
      </c>
    </row>
    <row r="2337" spans="1:21" x14ac:dyDescent="0.3">
      <c r="A2337" t="s">
        <v>5327</v>
      </c>
      <c r="B2337" t="s">
        <v>308</v>
      </c>
      <c r="C2337" t="s">
        <v>2207</v>
      </c>
      <c r="D2337" t="s">
        <v>69</v>
      </c>
      <c r="E2337" t="s">
        <v>27</v>
      </c>
      <c r="F2337">
        <v>352822.51</v>
      </c>
      <c r="G2337" s="1">
        <v>45881</v>
      </c>
      <c r="H2337" s="1">
        <v>45893</v>
      </c>
      <c r="I2337" t="s">
        <v>19</v>
      </c>
      <c r="J2337">
        <v>12</v>
      </c>
      <c r="K2337">
        <v>12</v>
      </c>
      <c r="L2337" t="s">
        <v>345</v>
      </c>
      <c r="M2337" t="s">
        <v>49</v>
      </c>
      <c r="N2337" t="s">
        <v>30</v>
      </c>
      <c r="O2337">
        <f t="shared" si="216"/>
        <v>1</v>
      </c>
      <c r="P2337" t="str">
        <f t="shared" si="217"/>
        <v>Valid</v>
      </c>
      <c r="Q2337" t="str">
        <f>_xlfn.XLOOKUP(B2337,Customers!$A:$A,Customers!$C:$C,"Not Found")</f>
        <v>West</v>
      </c>
      <c r="R2337" t="str">
        <f t="shared" si="218"/>
        <v>West</v>
      </c>
      <c r="S2337" t="str">
        <f t="shared" si="219"/>
        <v>Property Damage</v>
      </c>
      <c r="T2337" t="str">
        <f t="shared" si="220"/>
        <v>Within SLA</v>
      </c>
      <c r="U2337">
        <f t="shared" si="221"/>
        <v>0</v>
      </c>
    </row>
    <row r="2338" spans="1:21" x14ac:dyDescent="0.3">
      <c r="A2338" t="s">
        <v>5328</v>
      </c>
      <c r="B2338" t="s">
        <v>3594</v>
      </c>
      <c r="C2338" t="s">
        <v>5329</v>
      </c>
      <c r="D2338" t="s">
        <v>46</v>
      </c>
      <c r="E2338" t="s">
        <v>18</v>
      </c>
      <c r="F2338">
        <v>262360.53999999998</v>
      </c>
      <c r="G2338" s="1">
        <v>45953</v>
      </c>
      <c r="I2338" t="s">
        <v>64</v>
      </c>
      <c r="J2338">
        <v>7</v>
      </c>
      <c r="K2338">
        <v>10</v>
      </c>
      <c r="L2338" t="s">
        <v>331</v>
      </c>
      <c r="M2338" t="s">
        <v>21</v>
      </c>
      <c r="N2338" t="s">
        <v>30</v>
      </c>
      <c r="O2338">
        <f t="shared" si="216"/>
        <v>1</v>
      </c>
      <c r="P2338" t="str">
        <f t="shared" si="217"/>
        <v>Valid</v>
      </c>
      <c r="Q2338" t="str">
        <f>_xlfn.XLOOKUP(B2338,Customers!$A:$A,Customers!$C:$C,"Not Found")</f>
        <v>North</v>
      </c>
      <c r="R2338" t="str">
        <f t="shared" si="218"/>
        <v>South</v>
      </c>
      <c r="S2338" t="str">
        <f t="shared" si="219"/>
        <v>Theft</v>
      </c>
      <c r="T2338" t="str">
        <f t="shared" si="220"/>
        <v>Within SLA</v>
      </c>
      <c r="U2338">
        <f t="shared" si="221"/>
        <v>0</v>
      </c>
    </row>
    <row r="2339" spans="1:21" x14ac:dyDescent="0.3">
      <c r="A2339" t="s">
        <v>5330</v>
      </c>
      <c r="B2339" t="s">
        <v>5331</v>
      </c>
      <c r="C2339" t="s">
        <v>5332</v>
      </c>
      <c r="D2339" t="s">
        <v>34</v>
      </c>
      <c r="E2339" t="s">
        <v>173</v>
      </c>
      <c r="F2339">
        <v>95207.09</v>
      </c>
      <c r="G2339" s="1">
        <v>45837</v>
      </c>
      <c r="H2339" s="1">
        <v>45850</v>
      </c>
      <c r="I2339" t="s">
        <v>19</v>
      </c>
      <c r="J2339">
        <v>13</v>
      </c>
      <c r="K2339">
        <v>20</v>
      </c>
      <c r="L2339" t="s">
        <v>630</v>
      </c>
      <c r="M2339" t="s">
        <v>29</v>
      </c>
      <c r="N2339" t="s">
        <v>30</v>
      </c>
      <c r="O2339">
        <f t="shared" si="216"/>
        <v>1</v>
      </c>
      <c r="P2339" t="str">
        <f t="shared" si="217"/>
        <v>Valid</v>
      </c>
      <c r="Q2339" t="str">
        <f>_xlfn.XLOOKUP(B2339,Customers!$A:$A,Customers!$C:$C,"Not Found")</f>
        <v>North</v>
      </c>
      <c r="R2339" t="str">
        <f t="shared" si="218"/>
        <v>Central</v>
      </c>
      <c r="S2339" t="str">
        <f t="shared" si="219"/>
        <v>Death Benefit</v>
      </c>
      <c r="T2339" t="str">
        <f t="shared" si="220"/>
        <v>Within SLA</v>
      </c>
      <c r="U2339">
        <f t="shared" si="221"/>
        <v>0</v>
      </c>
    </row>
    <row r="2340" spans="1:21" x14ac:dyDescent="0.3">
      <c r="A2340" t="s">
        <v>5333</v>
      </c>
      <c r="B2340" t="s">
        <v>621</v>
      </c>
      <c r="C2340" t="s">
        <v>622</v>
      </c>
      <c r="D2340" t="s">
        <v>46</v>
      </c>
      <c r="E2340" t="s">
        <v>18</v>
      </c>
      <c r="F2340">
        <v>80526.77</v>
      </c>
      <c r="G2340" s="1">
        <v>45877</v>
      </c>
      <c r="I2340" t="s">
        <v>40</v>
      </c>
      <c r="J2340">
        <v>8</v>
      </c>
      <c r="K2340">
        <v>10</v>
      </c>
      <c r="L2340" t="s">
        <v>590</v>
      </c>
      <c r="M2340" t="s">
        <v>21</v>
      </c>
      <c r="N2340" t="s">
        <v>22</v>
      </c>
      <c r="O2340">
        <f t="shared" si="216"/>
        <v>1</v>
      </c>
      <c r="P2340" t="str">
        <f t="shared" si="217"/>
        <v>Valid</v>
      </c>
      <c r="Q2340" t="str">
        <f>_xlfn.XLOOKUP(B2340,Customers!$A:$A,Customers!$C:$C,"Not Found")</f>
        <v>North</v>
      </c>
      <c r="R2340" t="str">
        <f t="shared" si="218"/>
        <v>South</v>
      </c>
      <c r="S2340" t="str">
        <f t="shared" si="219"/>
        <v>Theft</v>
      </c>
      <c r="T2340" t="str">
        <f t="shared" si="220"/>
        <v>Within SLA</v>
      </c>
      <c r="U2340">
        <f t="shared" si="221"/>
        <v>0</v>
      </c>
    </row>
    <row r="2341" spans="1:21" x14ac:dyDescent="0.3">
      <c r="A2341" t="s">
        <v>5334</v>
      </c>
      <c r="B2341" t="s">
        <v>3639</v>
      </c>
      <c r="C2341" t="s">
        <v>5335</v>
      </c>
      <c r="D2341" t="s">
        <v>53</v>
      </c>
      <c r="E2341" t="s">
        <v>18</v>
      </c>
      <c r="F2341">
        <v>112564.66</v>
      </c>
      <c r="G2341" s="1">
        <v>45686</v>
      </c>
      <c r="I2341" t="s">
        <v>64</v>
      </c>
      <c r="J2341">
        <v>18</v>
      </c>
      <c r="K2341">
        <v>15</v>
      </c>
      <c r="L2341" t="s">
        <v>79</v>
      </c>
      <c r="M2341" t="s">
        <v>55</v>
      </c>
      <c r="N2341" t="s">
        <v>42</v>
      </c>
      <c r="O2341">
        <f t="shared" si="216"/>
        <v>1</v>
      </c>
      <c r="P2341" t="str">
        <f t="shared" si="217"/>
        <v>Valid</v>
      </c>
      <c r="Q2341" t="str">
        <f>_xlfn.XLOOKUP(B2341,Customers!$A:$A,Customers!$C:$C,"Not Found")</f>
        <v>South</v>
      </c>
      <c r="R2341" t="str">
        <f t="shared" si="218"/>
        <v>South</v>
      </c>
      <c r="S2341" t="str">
        <f t="shared" si="219"/>
        <v>Hospitalization</v>
      </c>
      <c r="T2341" t="str">
        <f t="shared" si="220"/>
        <v>SLA Breach</v>
      </c>
      <c r="U2341">
        <f t="shared" si="221"/>
        <v>3</v>
      </c>
    </row>
    <row r="2342" spans="1:21" x14ac:dyDescent="0.3">
      <c r="A2342" t="s">
        <v>5336</v>
      </c>
      <c r="B2342" t="s">
        <v>3750</v>
      </c>
      <c r="C2342" t="s">
        <v>3751</v>
      </c>
      <c r="D2342" t="s">
        <v>17</v>
      </c>
      <c r="E2342" t="s">
        <v>173</v>
      </c>
      <c r="F2342">
        <v>41090.46</v>
      </c>
      <c r="G2342" s="1">
        <v>45909</v>
      </c>
      <c r="H2342" s="1">
        <v>45926</v>
      </c>
      <c r="I2342" t="s">
        <v>19</v>
      </c>
      <c r="J2342">
        <v>17</v>
      </c>
      <c r="K2342">
        <v>10</v>
      </c>
      <c r="L2342" t="s">
        <v>366</v>
      </c>
      <c r="M2342" t="s">
        <v>21</v>
      </c>
      <c r="N2342" t="s">
        <v>42</v>
      </c>
      <c r="O2342">
        <f t="shared" si="216"/>
        <v>1</v>
      </c>
      <c r="P2342" t="str">
        <f t="shared" si="217"/>
        <v>Valid</v>
      </c>
      <c r="Q2342" t="str">
        <f>_xlfn.XLOOKUP(B2342,Customers!$A:$A,Customers!$C:$C,"Not Found")</f>
        <v>South</v>
      </c>
      <c r="R2342" t="str">
        <f t="shared" si="218"/>
        <v>Central</v>
      </c>
      <c r="S2342" t="str">
        <f t="shared" si="219"/>
        <v>Accident</v>
      </c>
      <c r="T2342" t="str">
        <f t="shared" si="220"/>
        <v>SLA Breach</v>
      </c>
      <c r="U2342">
        <f t="shared" si="221"/>
        <v>7</v>
      </c>
    </row>
    <row r="2343" spans="1:21" x14ac:dyDescent="0.3">
      <c r="A2343" t="s">
        <v>5337</v>
      </c>
      <c r="B2343" t="s">
        <v>5338</v>
      </c>
      <c r="C2343" t="s">
        <v>5339</v>
      </c>
      <c r="D2343" t="s">
        <v>216</v>
      </c>
      <c r="E2343" t="s">
        <v>18</v>
      </c>
      <c r="F2343">
        <v>108308.22</v>
      </c>
      <c r="G2343" s="1">
        <v>45963</v>
      </c>
      <c r="H2343" s="1">
        <v>45971</v>
      </c>
      <c r="I2343" t="s">
        <v>19</v>
      </c>
      <c r="J2343">
        <v>8</v>
      </c>
      <c r="K2343">
        <v>15</v>
      </c>
      <c r="L2343" t="s">
        <v>349</v>
      </c>
      <c r="M2343" t="s">
        <v>55</v>
      </c>
      <c r="N2343" t="s">
        <v>30</v>
      </c>
      <c r="O2343">
        <f t="shared" si="216"/>
        <v>1</v>
      </c>
      <c r="P2343" t="str">
        <f t="shared" si="217"/>
        <v>Valid</v>
      </c>
      <c r="Q2343" t="str">
        <f>_xlfn.XLOOKUP(B2343,Customers!$A:$A,Customers!$C:$C,"Not Found")</f>
        <v>North</v>
      </c>
      <c r="R2343" t="str">
        <f t="shared" si="218"/>
        <v>South</v>
      </c>
      <c r="S2343" t="str">
        <f t="shared" si="219"/>
        <v>Outpatient</v>
      </c>
      <c r="T2343" t="str">
        <f t="shared" si="220"/>
        <v>Within SLA</v>
      </c>
      <c r="U2343">
        <f t="shared" si="221"/>
        <v>0</v>
      </c>
    </row>
    <row r="2344" spans="1:21" x14ac:dyDescent="0.3">
      <c r="A2344" t="s">
        <v>5340</v>
      </c>
      <c r="B2344" t="s">
        <v>1936</v>
      </c>
      <c r="C2344" t="s">
        <v>1937</v>
      </c>
      <c r="D2344" t="s">
        <v>34</v>
      </c>
      <c r="E2344" t="s">
        <v>39</v>
      </c>
      <c r="F2344">
        <v>117917.78</v>
      </c>
      <c r="G2344" s="1">
        <v>45776</v>
      </c>
      <c r="H2344" s="1">
        <v>45796</v>
      </c>
      <c r="I2344" t="s">
        <v>19</v>
      </c>
      <c r="J2344">
        <v>20</v>
      </c>
      <c r="K2344">
        <v>20</v>
      </c>
      <c r="L2344" t="s">
        <v>65</v>
      </c>
      <c r="M2344" t="s">
        <v>29</v>
      </c>
      <c r="N2344" t="s">
        <v>30</v>
      </c>
      <c r="O2344">
        <f t="shared" si="216"/>
        <v>1</v>
      </c>
      <c r="P2344" t="str">
        <f t="shared" si="217"/>
        <v>Valid</v>
      </c>
      <c r="Q2344" t="str">
        <f>_xlfn.XLOOKUP(B2344,Customers!$A:$A,Customers!$C:$C,"Not Found")</f>
        <v>West</v>
      </c>
      <c r="R2344" t="str">
        <f t="shared" si="218"/>
        <v>North</v>
      </c>
      <c r="S2344" t="str">
        <f t="shared" si="219"/>
        <v>Death Benefit</v>
      </c>
      <c r="T2344" t="str">
        <f t="shared" si="220"/>
        <v>Within SLA</v>
      </c>
      <c r="U2344">
        <f t="shared" si="221"/>
        <v>0</v>
      </c>
    </row>
    <row r="2345" spans="1:21" x14ac:dyDescent="0.3">
      <c r="A2345" t="s">
        <v>5341</v>
      </c>
      <c r="B2345" t="s">
        <v>1867</v>
      </c>
      <c r="C2345" t="s">
        <v>4523</v>
      </c>
      <c r="D2345" t="s">
        <v>59</v>
      </c>
      <c r="E2345" t="s">
        <v>39</v>
      </c>
      <c r="F2345">
        <v>221226.47</v>
      </c>
      <c r="G2345" s="1">
        <v>45796</v>
      </c>
      <c r="I2345" t="s">
        <v>64</v>
      </c>
      <c r="J2345">
        <v>10</v>
      </c>
      <c r="K2345">
        <v>15</v>
      </c>
      <c r="L2345" t="s">
        <v>323</v>
      </c>
      <c r="M2345" t="s">
        <v>55</v>
      </c>
      <c r="N2345" t="s">
        <v>22</v>
      </c>
      <c r="O2345">
        <f t="shared" si="216"/>
        <v>1</v>
      </c>
      <c r="P2345" t="str">
        <f t="shared" si="217"/>
        <v>Valid</v>
      </c>
      <c r="Q2345" t="str">
        <f>_xlfn.XLOOKUP(B2345,Customers!$A:$A,Customers!$C:$C,"Not Found")</f>
        <v>East</v>
      </c>
      <c r="R2345" t="str">
        <f t="shared" si="218"/>
        <v>North</v>
      </c>
      <c r="S2345" t="str">
        <f t="shared" si="219"/>
        <v>Critical Illness</v>
      </c>
      <c r="T2345" t="str">
        <f t="shared" si="220"/>
        <v>Within SLA</v>
      </c>
      <c r="U2345">
        <f t="shared" si="221"/>
        <v>0</v>
      </c>
    </row>
    <row r="2346" spans="1:21" x14ac:dyDescent="0.3">
      <c r="A2346" t="s">
        <v>5342</v>
      </c>
      <c r="B2346" t="s">
        <v>926</v>
      </c>
      <c r="C2346" t="s">
        <v>927</v>
      </c>
      <c r="D2346" t="s">
        <v>34</v>
      </c>
      <c r="E2346" t="s">
        <v>27</v>
      </c>
      <c r="F2346">
        <v>110743.9</v>
      </c>
      <c r="G2346" s="1">
        <v>45830</v>
      </c>
      <c r="I2346" t="s">
        <v>40</v>
      </c>
      <c r="J2346">
        <v>28</v>
      </c>
      <c r="K2346">
        <v>20</v>
      </c>
      <c r="L2346" t="s">
        <v>491</v>
      </c>
      <c r="M2346" t="s">
        <v>29</v>
      </c>
      <c r="N2346" t="s">
        <v>42</v>
      </c>
      <c r="O2346">
        <f t="shared" si="216"/>
        <v>1</v>
      </c>
      <c r="P2346" t="str">
        <f t="shared" si="217"/>
        <v>Valid</v>
      </c>
      <c r="Q2346" t="str">
        <f>_xlfn.XLOOKUP(B2346,Customers!$A:$A,Customers!$C:$C,"Not Found")</f>
        <v>North</v>
      </c>
      <c r="R2346" t="str">
        <f t="shared" si="218"/>
        <v>West</v>
      </c>
      <c r="S2346" t="str">
        <f t="shared" si="219"/>
        <v>Death Benefit</v>
      </c>
      <c r="T2346" t="str">
        <f t="shared" si="220"/>
        <v>SLA Breach</v>
      </c>
      <c r="U2346">
        <f t="shared" si="221"/>
        <v>8</v>
      </c>
    </row>
    <row r="2347" spans="1:21" x14ac:dyDescent="0.3">
      <c r="A2347" t="s">
        <v>5343</v>
      </c>
      <c r="B2347" t="s">
        <v>1540</v>
      </c>
      <c r="C2347" t="s">
        <v>1541</v>
      </c>
      <c r="D2347" t="s">
        <v>69</v>
      </c>
      <c r="E2347" t="s">
        <v>74</v>
      </c>
      <c r="F2347">
        <v>129445.6</v>
      </c>
      <c r="G2347" s="1">
        <v>45706</v>
      </c>
      <c r="H2347" s="1">
        <v>45724</v>
      </c>
      <c r="I2347" t="s">
        <v>19</v>
      </c>
      <c r="J2347">
        <v>18</v>
      </c>
      <c r="K2347">
        <v>12</v>
      </c>
      <c r="L2347" t="s">
        <v>541</v>
      </c>
      <c r="M2347" t="s">
        <v>49</v>
      </c>
      <c r="N2347" t="s">
        <v>30</v>
      </c>
      <c r="O2347">
        <f t="shared" si="216"/>
        <v>1</v>
      </c>
      <c r="P2347" t="str">
        <f t="shared" si="217"/>
        <v>Valid</v>
      </c>
      <c r="Q2347" t="str">
        <f>_xlfn.XLOOKUP(B2347,Customers!$A:$A,Customers!$C:$C,"Not Found")</f>
        <v>South</v>
      </c>
      <c r="R2347" t="str">
        <f t="shared" si="218"/>
        <v>East</v>
      </c>
      <c r="S2347" t="str">
        <f t="shared" si="219"/>
        <v>Property Damage</v>
      </c>
      <c r="T2347" t="str">
        <f t="shared" si="220"/>
        <v>SLA Breach</v>
      </c>
      <c r="U2347">
        <f t="shared" si="221"/>
        <v>6</v>
      </c>
    </row>
    <row r="2348" spans="1:21" x14ac:dyDescent="0.3">
      <c r="A2348" t="s">
        <v>5344</v>
      </c>
      <c r="B2348" t="s">
        <v>1122</v>
      </c>
      <c r="C2348" t="s">
        <v>1123</v>
      </c>
      <c r="D2348" t="s">
        <v>46</v>
      </c>
      <c r="E2348" t="s">
        <v>74</v>
      </c>
      <c r="F2348">
        <v>108566.34</v>
      </c>
      <c r="G2348" s="1">
        <v>45688</v>
      </c>
      <c r="H2348" s="1">
        <v>45713</v>
      </c>
      <c r="I2348" t="s">
        <v>19</v>
      </c>
      <c r="J2348">
        <v>25</v>
      </c>
      <c r="K2348">
        <v>10</v>
      </c>
      <c r="L2348" t="s">
        <v>349</v>
      </c>
      <c r="M2348" t="s">
        <v>21</v>
      </c>
      <c r="N2348" t="s">
        <v>42</v>
      </c>
      <c r="O2348">
        <f t="shared" si="216"/>
        <v>1</v>
      </c>
      <c r="P2348" t="str">
        <f t="shared" si="217"/>
        <v>Valid</v>
      </c>
      <c r="Q2348" t="str">
        <f>_xlfn.XLOOKUP(B2348,Customers!$A:$A,Customers!$C:$C,"Not Found")</f>
        <v>West</v>
      </c>
      <c r="R2348" t="str">
        <f t="shared" si="218"/>
        <v>East</v>
      </c>
      <c r="S2348" t="str">
        <f t="shared" si="219"/>
        <v>Theft</v>
      </c>
      <c r="T2348" t="str">
        <f t="shared" si="220"/>
        <v>SLA Breach</v>
      </c>
      <c r="U2348">
        <f t="shared" si="221"/>
        <v>15</v>
      </c>
    </row>
    <row r="2349" spans="1:21" x14ac:dyDescent="0.3">
      <c r="A2349" t="s">
        <v>5345</v>
      </c>
      <c r="B2349" t="s">
        <v>3075</v>
      </c>
      <c r="C2349" t="s">
        <v>3076</v>
      </c>
      <c r="D2349" t="s">
        <v>216</v>
      </c>
      <c r="E2349" t="s">
        <v>39</v>
      </c>
      <c r="F2349">
        <v>57568.55</v>
      </c>
      <c r="G2349" s="1">
        <v>45686</v>
      </c>
      <c r="H2349" s="1">
        <v>45702</v>
      </c>
      <c r="I2349" t="s">
        <v>19</v>
      </c>
      <c r="J2349">
        <v>16</v>
      </c>
      <c r="K2349">
        <v>15</v>
      </c>
      <c r="L2349" t="s">
        <v>193</v>
      </c>
      <c r="M2349" t="s">
        <v>55</v>
      </c>
      <c r="N2349" t="s">
        <v>30</v>
      </c>
      <c r="O2349">
        <f t="shared" si="216"/>
        <v>1</v>
      </c>
      <c r="P2349" t="str">
        <f t="shared" si="217"/>
        <v>Valid</v>
      </c>
      <c r="Q2349" t="str">
        <f>_xlfn.XLOOKUP(B2349,Customers!$A:$A,Customers!$C:$C,"Not Found")</f>
        <v>West</v>
      </c>
      <c r="R2349" t="str">
        <f t="shared" si="218"/>
        <v>North</v>
      </c>
      <c r="S2349" t="str">
        <f t="shared" si="219"/>
        <v>Outpatient</v>
      </c>
      <c r="T2349" t="str">
        <f t="shared" si="220"/>
        <v>SLA Breach</v>
      </c>
      <c r="U2349">
        <f t="shared" si="221"/>
        <v>1</v>
      </c>
    </row>
    <row r="2350" spans="1:21" x14ac:dyDescent="0.3">
      <c r="A2350" t="s">
        <v>5346</v>
      </c>
      <c r="B2350" t="s">
        <v>5347</v>
      </c>
      <c r="C2350" t="s">
        <v>5348</v>
      </c>
      <c r="D2350" t="s">
        <v>111</v>
      </c>
      <c r="E2350" t="s">
        <v>39</v>
      </c>
      <c r="F2350">
        <v>268452.28000000003</v>
      </c>
      <c r="G2350" s="1">
        <v>45711</v>
      </c>
      <c r="H2350" s="1">
        <v>45722</v>
      </c>
      <c r="I2350" t="s">
        <v>19</v>
      </c>
      <c r="J2350">
        <v>11</v>
      </c>
      <c r="K2350">
        <v>12</v>
      </c>
      <c r="L2350" t="s">
        <v>121</v>
      </c>
      <c r="M2350" t="s">
        <v>49</v>
      </c>
      <c r="N2350" t="s">
        <v>30</v>
      </c>
      <c r="O2350">
        <f t="shared" si="216"/>
        <v>1</v>
      </c>
      <c r="P2350" t="str">
        <f t="shared" si="217"/>
        <v>Valid</v>
      </c>
      <c r="Q2350" t="str">
        <f>_xlfn.XLOOKUP(B2350,Customers!$A:$A,Customers!$C:$C,"Not Found")</f>
        <v>East</v>
      </c>
      <c r="R2350" t="str">
        <f t="shared" si="218"/>
        <v>North</v>
      </c>
      <c r="S2350" t="str">
        <f t="shared" si="219"/>
        <v>Fire</v>
      </c>
      <c r="T2350" t="str">
        <f t="shared" si="220"/>
        <v>Within SLA</v>
      </c>
      <c r="U2350">
        <f t="shared" si="221"/>
        <v>0</v>
      </c>
    </row>
    <row r="2351" spans="1:21" x14ac:dyDescent="0.3">
      <c r="A2351" t="s">
        <v>5349</v>
      </c>
      <c r="B2351" t="s">
        <v>1840</v>
      </c>
      <c r="C2351" t="s">
        <v>5350</v>
      </c>
      <c r="D2351" t="s">
        <v>26</v>
      </c>
      <c r="E2351" t="s">
        <v>18</v>
      </c>
      <c r="F2351">
        <v>91609.43</v>
      </c>
      <c r="G2351" s="1">
        <v>45920</v>
      </c>
      <c r="H2351" s="1">
        <v>45935</v>
      </c>
      <c r="I2351" t="s">
        <v>19</v>
      </c>
      <c r="J2351">
        <v>15</v>
      </c>
      <c r="K2351">
        <v>20</v>
      </c>
      <c r="L2351" t="s">
        <v>54</v>
      </c>
      <c r="M2351" t="s">
        <v>29</v>
      </c>
      <c r="N2351" t="s">
        <v>30</v>
      </c>
      <c r="O2351">
        <f t="shared" si="216"/>
        <v>1</v>
      </c>
      <c r="P2351" t="str">
        <f t="shared" si="217"/>
        <v>Valid</v>
      </c>
      <c r="Q2351" t="str">
        <f>_xlfn.XLOOKUP(B2351,Customers!$A:$A,Customers!$C:$C,"Not Found")</f>
        <v>West</v>
      </c>
      <c r="R2351" t="str">
        <f t="shared" si="218"/>
        <v>South</v>
      </c>
      <c r="S2351" t="str">
        <f t="shared" si="219"/>
        <v>Disability</v>
      </c>
      <c r="T2351" t="str">
        <f t="shared" si="220"/>
        <v>Within SLA</v>
      </c>
      <c r="U2351">
        <f t="shared" si="221"/>
        <v>0</v>
      </c>
    </row>
    <row r="2352" spans="1:21" x14ac:dyDescent="0.3">
      <c r="A2352" t="s">
        <v>5351</v>
      </c>
      <c r="B2352" t="s">
        <v>5352</v>
      </c>
      <c r="C2352" t="s">
        <v>5353</v>
      </c>
      <c r="D2352" t="s">
        <v>102</v>
      </c>
      <c r="E2352" t="s">
        <v>74</v>
      </c>
      <c r="F2352">
        <v>294085.32</v>
      </c>
      <c r="G2352" s="1">
        <v>45868</v>
      </c>
      <c r="I2352" t="s">
        <v>40</v>
      </c>
      <c r="J2352">
        <v>18</v>
      </c>
      <c r="K2352">
        <v>20</v>
      </c>
      <c r="L2352" t="s">
        <v>117</v>
      </c>
      <c r="M2352" t="s">
        <v>29</v>
      </c>
      <c r="N2352" t="s">
        <v>22</v>
      </c>
      <c r="O2352">
        <f t="shared" si="216"/>
        <v>1</v>
      </c>
      <c r="P2352" t="str">
        <f t="shared" si="217"/>
        <v>Valid</v>
      </c>
      <c r="Q2352" t="str">
        <f>_xlfn.XLOOKUP(B2352,Customers!$A:$A,Customers!$C:$C,"Not Found")</f>
        <v>West</v>
      </c>
      <c r="R2352" t="str">
        <f t="shared" si="218"/>
        <v>East</v>
      </c>
      <c r="S2352" t="str">
        <f t="shared" si="219"/>
        <v>Maturity</v>
      </c>
      <c r="T2352" t="str">
        <f t="shared" si="220"/>
        <v>Within SLA</v>
      </c>
      <c r="U2352">
        <f t="shared" si="221"/>
        <v>0</v>
      </c>
    </row>
    <row r="2353" spans="1:21" x14ac:dyDescent="0.3">
      <c r="A2353" t="s">
        <v>5354</v>
      </c>
      <c r="B2353" t="s">
        <v>1705</v>
      </c>
      <c r="C2353" t="s">
        <v>5355</v>
      </c>
      <c r="D2353" t="s">
        <v>111</v>
      </c>
      <c r="E2353" t="s">
        <v>18</v>
      </c>
      <c r="F2353">
        <v>36751.06</v>
      </c>
      <c r="G2353" s="1">
        <v>45862</v>
      </c>
      <c r="H2353" s="1">
        <v>45881</v>
      </c>
      <c r="I2353" t="s">
        <v>19</v>
      </c>
      <c r="J2353">
        <v>19</v>
      </c>
      <c r="K2353">
        <v>12</v>
      </c>
      <c r="L2353" t="s">
        <v>580</v>
      </c>
      <c r="M2353" t="s">
        <v>49</v>
      </c>
      <c r="N2353" t="s">
        <v>42</v>
      </c>
      <c r="O2353">
        <f t="shared" si="216"/>
        <v>1</v>
      </c>
      <c r="P2353" t="str">
        <f t="shared" si="217"/>
        <v>Valid</v>
      </c>
      <c r="Q2353" t="str">
        <f>_xlfn.XLOOKUP(B2353,Customers!$A:$A,Customers!$C:$C,"Not Found")</f>
        <v>North</v>
      </c>
      <c r="R2353" t="str">
        <f t="shared" si="218"/>
        <v>South</v>
      </c>
      <c r="S2353" t="str">
        <f t="shared" si="219"/>
        <v>Fire</v>
      </c>
      <c r="T2353" t="str">
        <f t="shared" si="220"/>
        <v>SLA Breach</v>
      </c>
      <c r="U2353">
        <f t="shared" si="221"/>
        <v>7</v>
      </c>
    </row>
    <row r="2354" spans="1:21" x14ac:dyDescent="0.3">
      <c r="A2354" t="s">
        <v>5356</v>
      </c>
      <c r="B2354" t="s">
        <v>3606</v>
      </c>
      <c r="C2354" t="s">
        <v>5055</v>
      </c>
      <c r="D2354" t="s">
        <v>46</v>
      </c>
      <c r="E2354" t="s">
        <v>74</v>
      </c>
      <c r="F2354">
        <v>66542.7</v>
      </c>
      <c r="G2354" s="1">
        <v>45683</v>
      </c>
      <c r="I2354" t="s">
        <v>40</v>
      </c>
      <c r="J2354">
        <v>13</v>
      </c>
      <c r="K2354">
        <v>12</v>
      </c>
      <c r="L2354" t="s">
        <v>278</v>
      </c>
      <c r="M2354" t="s">
        <v>49</v>
      </c>
      <c r="N2354" t="s">
        <v>30</v>
      </c>
      <c r="O2354">
        <f t="shared" si="216"/>
        <v>1</v>
      </c>
      <c r="P2354" t="str">
        <f t="shared" si="217"/>
        <v>Valid</v>
      </c>
      <c r="Q2354" t="str">
        <f>_xlfn.XLOOKUP(B2354,Customers!$A:$A,Customers!$C:$C,"Not Found")</f>
        <v>South</v>
      </c>
      <c r="R2354" t="str">
        <f t="shared" si="218"/>
        <v>East</v>
      </c>
      <c r="S2354" t="str">
        <f t="shared" si="219"/>
        <v>Theft</v>
      </c>
      <c r="T2354" t="str">
        <f t="shared" si="220"/>
        <v>SLA Breach</v>
      </c>
      <c r="U2354">
        <f t="shared" si="221"/>
        <v>1</v>
      </c>
    </row>
    <row r="2355" spans="1:21" x14ac:dyDescent="0.3">
      <c r="A2355" t="s">
        <v>5357</v>
      </c>
      <c r="B2355" t="s">
        <v>5358</v>
      </c>
      <c r="C2355" t="s">
        <v>5359</v>
      </c>
      <c r="D2355" t="s">
        <v>46</v>
      </c>
      <c r="E2355" t="s">
        <v>27</v>
      </c>
      <c r="F2355">
        <v>47153.3</v>
      </c>
      <c r="G2355" s="1">
        <v>45742</v>
      </c>
      <c r="H2355" s="1">
        <v>45749</v>
      </c>
      <c r="I2355" t="s">
        <v>19</v>
      </c>
      <c r="J2355">
        <v>7</v>
      </c>
      <c r="K2355">
        <v>10</v>
      </c>
      <c r="L2355" t="s">
        <v>300</v>
      </c>
      <c r="M2355" t="s">
        <v>21</v>
      </c>
      <c r="N2355" t="s">
        <v>30</v>
      </c>
      <c r="O2355">
        <f t="shared" si="216"/>
        <v>1</v>
      </c>
      <c r="P2355" t="str">
        <f t="shared" si="217"/>
        <v>Valid</v>
      </c>
      <c r="Q2355" t="str">
        <f>_xlfn.XLOOKUP(B2355,Customers!$A:$A,Customers!$C:$C,"Not Found")</f>
        <v>South</v>
      </c>
      <c r="R2355" t="str">
        <f t="shared" si="218"/>
        <v>West</v>
      </c>
      <c r="S2355" t="str">
        <f t="shared" si="219"/>
        <v>Theft</v>
      </c>
      <c r="T2355" t="str">
        <f t="shared" si="220"/>
        <v>Within SLA</v>
      </c>
      <c r="U2355">
        <f t="shared" si="221"/>
        <v>0</v>
      </c>
    </row>
    <row r="2356" spans="1:21" x14ac:dyDescent="0.3">
      <c r="A2356" t="s">
        <v>5360</v>
      </c>
      <c r="B2356" t="s">
        <v>4169</v>
      </c>
      <c r="C2356" t="s">
        <v>4170</v>
      </c>
      <c r="D2356" t="s">
        <v>182</v>
      </c>
      <c r="E2356" t="s">
        <v>27</v>
      </c>
      <c r="F2356">
        <v>20916.66</v>
      </c>
      <c r="G2356" s="1">
        <v>45970</v>
      </c>
      <c r="H2356" s="1">
        <v>45979</v>
      </c>
      <c r="I2356" t="s">
        <v>19</v>
      </c>
      <c r="J2356">
        <v>9</v>
      </c>
      <c r="K2356">
        <v>7</v>
      </c>
      <c r="L2356" t="s">
        <v>208</v>
      </c>
      <c r="M2356" t="s">
        <v>94</v>
      </c>
      <c r="N2356" t="s">
        <v>22</v>
      </c>
      <c r="O2356">
        <f t="shared" si="216"/>
        <v>1</v>
      </c>
      <c r="P2356" t="str">
        <f t="shared" si="217"/>
        <v>Valid</v>
      </c>
      <c r="Q2356" t="str">
        <f>_xlfn.XLOOKUP(B2356,Customers!$A:$A,Customers!$C:$C,"Not Found")</f>
        <v>North</v>
      </c>
      <c r="R2356" t="str">
        <f t="shared" si="218"/>
        <v>West</v>
      </c>
      <c r="S2356" t="str">
        <f t="shared" si="219"/>
        <v>Trip Cancellation</v>
      </c>
      <c r="T2356" t="str">
        <f t="shared" si="220"/>
        <v>SLA Breach</v>
      </c>
      <c r="U2356">
        <f t="shared" si="221"/>
        <v>2</v>
      </c>
    </row>
    <row r="2357" spans="1:21" x14ac:dyDescent="0.3">
      <c r="A2357" t="s">
        <v>5361</v>
      </c>
      <c r="B2357" t="s">
        <v>1300</v>
      </c>
      <c r="C2357" t="s">
        <v>2960</v>
      </c>
      <c r="D2357" t="s">
        <v>102</v>
      </c>
      <c r="E2357" t="s">
        <v>74</v>
      </c>
      <c r="F2357">
        <v>685305.35</v>
      </c>
      <c r="G2357" s="1">
        <v>45836</v>
      </c>
      <c r="H2357" s="1">
        <v>45857</v>
      </c>
      <c r="I2357" t="s">
        <v>19</v>
      </c>
      <c r="J2357">
        <v>21</v>
      </c>
      <c r="K2357">
        <v>20</v>
      </c>
      <c r="L2357" t="s">
        <v>252</v>
      </c>
      <c r="M2357" t="s">
        <v>29</v>
      </c>
      <c r="N2357" t="s">
        <v>30</v>
      </c>
      <c r="O2357">
        <f t="shared" si="216"/>
        <v>1</v>
      </c>
      <c r="P2357" t="str">
        <f t="shared" si="217"/>
        <v>Valid</v>
      </c>
      <c r="Q2357" t="str">
        <f>_xlfn.XLOOKUP(B2357,Customers!$A:$A,Customers!$C:$C,"Not Found")</f>
        <v>Central</v>
      </c>
      <c r="R2357" t="str">
        <f t="shared" si="218"/>
        <v>East</v>
      </c>
      <c r="S2357" t="str">
        <f t="shared" si="219"/>
        <v>Maturity</v>
      </c>
      <c r="T2357" t="str">
        <f t="shared" si="220"/>
        <v>SLA Breach</v>
      </c>
      <c r="U2357">
        <f t="shared" si="221"/>
        <v>1</v>
      </c>
    </row>
    <row r="2358" spans="1:21" x14ac:dyDescent="0.3">
      <c r="A2358" t="s">
        <v>5362</v>
      </c>
      <c r="B2358" t="s">
        <v>72</v>
      </c>
      <c r="C2358" t="s">
        <v>5363</v>
      </c>
      <c r="D2358" t="s">
        <v>26</v>
      </c>
      <c r="E2358" t="s">
        <v>74</v>
      </c>
      <c r="F2358">
        <v>140011.75</v>
      </c>
      <c r="G2358" s="1">
        <v>45684</v>
      </c>
      <c r="H2358" s="1">
        <v>45701</v>
      </c>
      <c r="I2358" t="s">
        <v>19</v>
      </c>
      <c r="J2358">
        <v>17</v>
      </c>
      <c r="K2358">
        <v>20</v>
      </c>
      <c r="L2358" t="s">
        <v>183</v>
      </c>
      <c r="M2358" t="s">
        <v>29</v>
      </c>
      <c r="N2358" t="s">
        <v>30</v>
      </c>
      <c r="O2358">
        <f t="shared" si="216"/>
        <v>1</v>
      </c>
      <c r="P2358" t="str">
        <f t="shared" si="217"/>
        <v>Valid</v>
      </c>
      <c r="Q2358" t="str">
        <f>_xlfn.XLOOKUP(B2358,Customers!$A:$A,Customers!$C:$C,"Not Found")</f>
        <v>Central</v>
      </c>
      <c r="R2358" t="str">
        <f t="shared" si="218"/>
        <v>East</v>
      </c>
      <c r="S2358" t="str">
        <f t="shared" si="219"/>
        <v>Disability</v>
      </c>
      <c r="T2358" t="str">
        <f t="shared" si="220"/>
        <v>Within SLA</v>
      </c>
      <c r="U2358">
        <f t="shared" si="221"/>
        <v>0</v>
      </c>
    </row>
    <row r="2359" spans="1:21" x14ac:dyDescent="0.3">
      <c r="A2359" t="s">
        <v>5364</v>
      </c>
      <c r="B2359" t="s">
        <v>5365</v>
      </c>
      <c r="C2359" t="s">
        <v>5366</v>
      </c>
      <c r="D2359" t="s">
        <v>53</v>
      </c>
      <c r="E2359" t="s">
        <v>39</v>
      </c>
      <c r="F2359">
        <v>30949.98</v>
      </c>
      <c r="G2359" s="1">
        <v>45974</v>
      </c>
      <c r="I2359" t="s">
        <v>64</v>
      </c>
      <c r="J2359">
        <v>7</v>
      </c>
      <c r="K2359">
        <v>15</v>
      </c>
      <c r="L2359" t="s">
        <v>87</v>
      </c>
      <c r="M2359" t="s">
        <v>55</v>
      </c>
      <c r="N2359" t="s">
        <v>22</v>
      </c>
      <c r="O2359">
        <f t="shared" si="216"/>
        <v>1</v>
      </c>
      <c r="P2359" t="str">
        <f t="shared" si="217"/>
        <v>Valid</v>
      </c>
      <c r="Q2359" t="str">
        <f>_xlfn.XLOOKUP(B2359,Customers!$A:$A,Customers!$C:$C,"Not Found")</f>
        <v>West</v>
      </c>
      <c r="R2359" t="str">
        <f t="shared" si="218"/>
        <v>North</v>
      </c>
      <c r="S2359" t="str">
        <f t="shared" si="219"/>
        <v>Hospitalization</v>
      </c>
      <c r="T2359" t="str">
        <f t="shared" si="220"/>
        <v>Within SLA</v>
      </c>
      <c r="U2359">
        <f t="shared" si="221"/>
        <v>0</v>
      </c>
    </row>
    <row r="2360" spans="1:21" x14ac:dyDescent="0.3">
      <c r="A2360" t="s">
        <v>5367</v>
      </c>
      <c r="B2360" t="s">
        <v>148</v>
      </c>
      <c r="C2360" t="s">
        <v>5368</v>
      </c>
      <c r="D2360" t="s">
        <v>59</v>
      </c>
      <c r="E2360" t="s">
        <v>74</v>
      </c>
      <c r="F2360">
        <v>64229.23</v>
      </c>
      <c r="G2360" s="1">
        <v>45846</v>
      </c>
      <c r="I2360" t="s">
        <v>64</v>
      </c>
      <c r="J2360">
        <v>16</v>
      </c>
      <c r="K2360">
        <v>15</v>
      </c>
      <c r="L2360" t="s">
        <v>282</v>
      </c>
      <c r="M2360" t="s">
        <v>55</v>
      </c>
      <c r="N2360" t="s">
        <v>22</v>
      </c>
      <c r="O2360">
        <f t="shared" si="216"/>
        <v>1</v>
      </c>
      <c r="P2360" t="str">
        <f t="shared" si="217"/>
        <v>Valid</v>
      </c>
      <c r="Q2360" t="str">
        <f>_xlfn.XLOOKUP(B2360,Customers!$A:$A,Customers!$C:$C,"Not Found")</f>
        <v>West</v>
      </c>
      <c r="R2360" t="str">
        <f t="shared" si="218"/>
        <v>East</v>
      </c>
      <c r="S2360" t="str">
        <f t="shared" si="219"/>
        <v>Critical Illness</v>
      </c>
      <c r="T2360" t="str">
        <f t="shared" si="220"/>
        <v>SLA Breach</v>
      </c>
      <c r="U2360">
        <f t="shared" si="221"/>
        <v>1</v>
      </c>
    </row>
    <row r="2361" spans="1:21" x14ac:dyDescent="0.3">
      <c r="A2361" t="s">
        <v>5369</v>
      </c>
      <c r="B2361" t="s">
        <v>4828</v>
      </c>
      <c r="C2361" t="s">
        <v>4829</v>
      </c>
      <c r="D2361" t="s">
        <v>116</v>
      </c>
      <c r="E2361" t="s">
        <v>39</v>
      </c>
      <c r="F2361">
        <v>32293.439999999999</v>
      </c>
      <c r="G2361" s="1">
        <v>45822</v>
      </c>
      <c r="H2361" s="1">
        <v>45829</v>
      </c>
      <c r="I2361" t="s">
        <v>19</v>
      </c>
      <c r="J2361">
        <v>7</v>
      </c>
      <c r="K2361">
        <v>7</v>
      </c>
      <c r="L2361" t="s">
        <v>548</v>
      </c>
      <c r="M2361" t="s">
        <v>94</v>
      </c>
      <c r="N2361" t="s">
        <v>30</v>
      </c>
      <c r="O2361">
        <f t="shared" si="216"/>
        <v>1</v>
      </c>
      <c r="P2361" t="str">
        <f t="shared" si="217"/>
        <v>Valid</v>
      </c>
      <c r="Q2361" t="str">
        <f>_xlfn.XLOOKUP(B2361,Customers!$A:$A,Customers!$C:$C,"Not Found")</f>
        <v>East</v>
      </c>
      <c r="R2361" t="str">
        <f t="shared" si="218"/>
        <v>North</v>
      </c>
      <c r="S2361" t="str">
        <f t="shared" si="219"/>
        <v>Medical Emergency</v>
      </c>
      <c r="T2361" t="str">
        <f t="shared" si="220"/>
        <v>Within SLA</v>
      </c>
      <c r="U2361">
        <f t="shared" si="221"/>
        <v>0</v>
      </c>
    </row>
    <row r="2362" spans="1:21" x14ac:dyDescent="0.3">
      <c r="A2362" t="s">
        <v>5370</v>
      </c>
      <c r="B2362" t="s">
        <v>833</v>
      </c>
      <c r="C2362" t="s">
        <v>5371</v>
      </c>
      <c r="D2362" t="s">
        <v>53</v>
      </c>
      <c r="E2362" t="s">
        <v>27</v>
      </c>
      <c r="F2362">
        <v>117887.2</v>
      </c>
      <c r="G2362" s="1">
        <v>45857</v>
      </c>
      <c r="H2362" s="1">
        <v>45875</v>
      </c>
      <c r="I2362" t="s">
        <v>19</v>
      </c>
      <c r="J2362">
        <v>18</v>
      </c>
      <c r="K2362">
        <v>15</v>
      </c>
      <c r="L2362" t="s">
        <v>83</v>
      </c>
      <c r="M2362" t="s">
        <v>55</v>
      </c>
      <c r="N2362" t="s">
        <v>30</v>
      </c>
      <c r="O2362">
        <f t="shared" si="216"/>
        <v>1</v>
      </c>
      <c r="P2362" t="str">
        <f t="shared" si="217"/>
        <v>Valid</v>
      </c>
      <c r="Q2362" t="str">
        <f>_xlfn.XLOOKUP(B2362,Customers!$A:$A,Customers!$C:$C,"Not Found")</f>
        <v>North</v>
      </c>
      <c r="R2362" t="str">
        <f t="shared" si="218"/>
        <v>West</v>
      </c>
      <c r="S2362" t="str">
        <f t="shared" si="219"/>
        <v>Hospitalization</v>
      </c>
      <c r="T2362" t="str">
        <f t="shared" si="220"/>
        <v>SLA Breach</v>
      </c>
      <c r="U2362">
        <f t="shared" si="221"/>
        <v>3</v>
      </c>
    </row>
    <row r="2363" spans="1:21" x14ac:dyDescent="0.3">
      <c r="A2363" t="s">
        <v>5372</v>
      </c>
      <c r="B2363" t="s">
        <v>2317</v>
      </c>
      <c r="C2363" t="s">
        <v>2318</v>
      </c>
      <c r="D2363" t="s">
        <v>111</v>
      </c>
      <c r="E2363" t="s">
        <v>74</v>
      </c>
      <c r="F2363">
        <v>232866.1</v>
      </c>
      <c r="G2363" s="1">
        <v>45788</v>
      </c>
      <c r="H2363" s="1">
        <v>45812</v>
      </c>
      <c r="I2363" t="s">
        <v>19</v>
      </c>
      <c r="J2363">
        <v>24</v>
      </c>
      <c r="K2363">
        <v>12</v>
      </c>
      <c r="L2363" t="s">
        <v>35</v>
      </c>
      <c r="M2363" t="s">
        <v>49</v>
      </c>
      <c r="N2363" t="s">
        <v>42</v>
      </c>
      <c r="O2363">
        <f t="shared" si="216"/>
        <v>1</v>
      </c>
      <c r="P2363" t="str">
        <f t="shared" si="217"/>
        <v>Valid</v>
      </c>
      <c r="Q2363" t="str">
        <f>_xlfn.XLOOKUP(B2363,Customers!$A:$A,Customers!$C:$C,"Not Found")</f>
        <v>South</v>
      </c>
      <c r="R2363" t="str">
        <f t="shared" si="218"/>
        <v>East</v>
      </c>
      <c r="S2363" t="str">
        <f t="shared" si="219"/>
        <v>Fire</v>
      </c>
      <c r="T2363" t="str">
        <f t="shared" si="220"/>
        <v>SLA Breach</v>
      </c>
      <c r="U2363">
        <f t="shared" si="221"/>
        <v>12</v>
      </c>
    </row>
    <row r="2364" spans="1:21" x14ac:dyDescent="0.3">
      <c r="A2364" t="s">
        <v>5373</v>
      </c>
      <c r="B2364" t="s">
        <v>802</v>
      </c>
      <c r="C2364" t="s">
        <v>2832</v>
      </c>
      <c r="D2364" t="s">
        <v>46</v>
      </c>
      <c r="E2364" t="s">
        <v>74</v>
      </c>
      <c r="F2364">
        <v>16068.76</v>
      </c>
      <c r="G2364" s="1">
        <v>45886</v>
      </c>
      <c r="H2364" s="1">
        <v>45889</v>
      </c>
      <c r="I2364" t="s">
        <v>19</v>
      </c>
      <c r="J2364">
        <v>3</v>
      </c>
      <c r="K2364">
        <v>10</v>
      </c>
      <c r="L2364" t="s">
        <v>325</v>
      </c>
      <c r="M2364" t="s">
        <v>21</v>
      </c>
      <c r="N2364" t="s">
        <v>30</v>
      </c>
      <c r="O2364">
        <f t="shared" si="216"/>
        <v>1</v>
      </c>
      <c r="P2364" t="str">
        <f t="shared" si="217"/>
        <v>Valid</v>
      </c>
      <c r="Q2364" t="str">
        <f>_xlfn.XLOOKUP(B2364,Customers!$A:$A,Customers!$C:$C,"Not Found")</f>
        <v>West</v>
      </c>
      <c r="R2364" t="str">
        <f t="shared" si="218"/>
        <v>East</v>
      </c>
      <c r="S2364" t="str">
        <f t="shared" si="219"/>
        <v>Theft</v>
      </c>
      <c r="T2364" t="str">
        <f t="shared" si="220"/>
        <v>Within SLA</v>
      </c>
      <c r="U2364">
        <f t="shared" si="221"/>
        <v>0</v>
      </c>
    </row>
    <row r="2365" spans="1:21" x14ac:dyDescent="0.3">
      <c r="A2365" t="s">
        <v>5374</v>
      </c>
      <c r="B2365" t="s">
        <v>3269</v>
      </c>
      <c r="C2365" t="s">
        <v>3270</v>
      </c>
      <c r="D2365" t="s">
        <v>289</v>
      </c>
      <c r="E2365" t="s">
        <v>173</v>
      </c>
      <c r="F2365">
        <v>194805.66</v>
      </c>
      <c r="G2365" s="1">
        <v>45760</v>
      </c>
      <c r="H2365" s="1">
        <v>45774</v>
      </c>
      <c r="I2365" t="s">
        <v>19</v>
      </c>
      <c r="J2365">
        <v>14</v>
      </c>
      <c r="K2365">
        <v>10</v>
      </c>
      <c r="L2365" t="s">
        <v>296</v>
      </c>
      <c r="M2365" t="s">
        <v>21</v>
      </c>
      <c r="N2365" t="s">
        <v>42</v>
      </c>
      <c r="O2365">
        <f t="shared" si="216"/>
        <v>1</v>
      </c>
      <c r="P2365" t="str">
        <f t="shared" si="217"/>
        <v>Valid</v>
      </c>
      <c r="Q2365" t="str">
        <f>_xlfn.XLOOKUP(B2365,Customers!$A:$A,Customers!$C:$C,"Not Found")</f>
        <v>East</v>
      </c>
      <c r="R2365" t="str">
        <f t="shared" si="218"/>
        <v>Central</v>
      </c>
      <c r="S2365" t="str">
        <f t="shared" si="219"/>
        <v>vehicle damage</v>
      </c>
      <c r="T2365" t="str">
        <f t="shared" si="220"/>
        <v>SLA Breach</v>
      </c>
      <c r="U2365">
        <f t="shared" si="221"/>
        <v>4</v>
      </c>
    </row>
    <row r="2366" spans="1:21" x14ac:dyDescent="0.3">
      <c r="A2366" t="s">
        <v>5375</v>
      </c>
      <c r="B2366" t="s">
        <v>1387</v>
      </c>
      <c r="C2366" t="s">
        <v>1388</v>
      </c>
      <c r="D2366" t="s">
        <v>182</v>
      </c>
      <c r="E2366" t="s">
        <v>18</v>
      </c>
      <c r="F2366">
        <v>17623.23</v>
      </c>
      <c r="G2366" s="1">
        <v>45776</v>
      </c>
      <c r="H2366" s="1">
        <v>45792</v>
      </c>
      <c r="I2366" t="s">
        <v>19</v>
      </c>
      <c r="J2366">
        <v>16</v>
      </c>
      <c r="K2366">
        <v>7</v>
      </c>
      <c r="L2366" t="s">
        <v>83</v>
      </c>
      <c r="M2366" t="s">
        <v>94</v>
      </c>
      <c r="N2366" t="s">
        <v>42</v>
      </c>
      <c r="O2366">
        <f t="shared" si="216"/>
        <v>1</v>
      </c>
      <c r="P2366" t="str">
        <f t="shared" si="217"/>
        <v>Valid</v>
      </c>
      <c r="Q2366" t="str">
        <f>_xlfn.XLOOKUP(B2366,Customers!$A:$A,Customers!$C:$C,"Not Found")</f>
        <v>South</v>
      </c>
      <c r="R2366" t="str">
        <f t="shared" si="218"/>
        <v>South</v>
      </c>
      <c r="S2366" t="str">
        <f t="shared" si="219"/>
        <v>Trip Cancellation</v>
      </c>
      <c r="T2366" t="str">
        <f t="shared" si="220"/>
        <v>SLA Breach</v>
      </c>
      <c r="U2366">
        <f t="shared" si="221"/>
        <v>9</v>
      </c>
    </row>
    <row r="2367" spans="1:21" x14ac:dyDescent="0.3">
      <c r="A2367" t="s">
        <v>5376</v>
      </c>
      <c r="B2367" t="s">
        <v>4423</v>
      </c>
      <c r="C2367" t="s">
        <v>4424</v>
      </c>
      <c r="D2367" t="s">
        <v>53</v>
      </c>
      <c r="E2367" t="s">
        <v>39</v>
      </c>
      <c r="F2367">
        <v>70926.55</v>
      </c>
      <c r="G2367" s="1">
        <v>45718</v>
      </c>
      <c r="I2367" t="s">
        <v>64</v>
      </c>
      <c r="J2367">
        <v>25</v>
      </c>
      <c r="K2367">
        <v>15</v>
      </c>
      <c r="L2367" t="s">
        <v>227</v>
      </c>
      <c r="M2367" t="s">
        <v>55</v>
      </c>
      <c r="N2367" t="s">
        <v>42</v>
      </c>
      <c r="O2367">
        <f t="shared" si="216"/>
        <v>1</v>
      </c>
      <c r="P2367" t="str">
        <f t="shared" si="217"/>
        <v>Valid</v>
      </c>
      <c r="Q2367" t="str">
        <f>_xlfn.XLOOKUP(B2367,Customers!$A:$A,Customers!$C:$C,"Not Found")</f>
        <v>East</v>
      </c>
      <c r="R2367" t="str">
        <f t="shared" si="218"/>
        <v>North</v>
      </c>
      <c r="S2367" t="str">
        <f t="shared" si="219"/>
        <v>Hospitalization</v>
      </c>
      <c r="T2367" t="str">
        <f t="shared" si="220"/>
        <v>SLA Breach</v>
      </c>
      <c r="U2367">
        <f t="shared" si="221"/>
        <v>10</v>
      </c>
    </row>
    <row r="2368" spans="1:21" x14ac:dyDescent="0.3">
      <c r="A2368" t="s">
        <v>5377</v>
      </c>
      <c r="B2368" t="s">
        <v>2288</v>
      </c>
      <c r="C2368" t="s">
        <v>2289</v>
      </c>
      <c r="D2368" t="s">
        <v>17</v>
      </c>
      <c r="E2368" t="s">
        <v>173</v>
      </c>
      <c r="F2368">
        <v>65986.320000000007</v>
      </c>
      <c r="G2368" s="1">
        <v>45723</v>
      </c>
      <c r="H2368" s="1">
        <v>45730</v>
      </c>
      <c r="I2368" t="s">
        <v>19</v>
      </c>
      <c r="J2368">
        <v>7</v>
      </c>
      <c r="K2368">
        <v>10</v>
      </c>
      <c r="L2368" t="s">
        <v>268</v>
      </c>
      <c r="M2368" t="s">
        <v>21</v>
      </c>
      <c r="N2368" t="s">
        <v>30</v>
      </c>
      <c r="O2368">
        <f t="shared" si="216"/>
        <v>1</v>
      </c>
      <c r="P2368" t="str">
        <f t="shared" si="217"/>
        <v>Valid</v>
      </c>
      <c r="Q2368" t="str">
        <f>_xlfn.XLOOKUP(B2368,Customers!$A:$A,Customers!$C:$C,"Not Found")</f>
        <v>East</v>
      </c>
      <c r="R2368" t="str">
        <f t="shared" si="218"/>
        <v>Central</v>
      </c>
      <c r="S2368" t="str">
        <f t="shared" si="219"/>
        <v>Accident</v>
      </c>
      <c r="T2368" t="str">
        <f t="shared" si="220"/>
        <v>Within SLA</v>
      </c>
      <c r="U2368">
        <f t="shared" si="221"/>
        <v>0</v>
      </c>
    </row>
    <row r="2369" spans="1:21" x14ac:dyDescent="0.3">
      <c r="A2369" t="s">
        <v>5378</v>
      </c>
      <c r="B2369" t="s">
        <v>3493</v>
      </c>
      <c r="C2369" t="s">
        <v>3494</v>
      </c>
      <c r="D2369" t="s">
        <v>102</v>
      </c>
      <c r="E2369" t="s">
        <v>18</v>
      </c>
      <c r="F2369">
        <v>73188.34</v>
      </c>
      <c r="G2369" s="1">
        <v>45962</v>
      </c>
      <c r="H2369" s="1">
        <v>45987</v>
      </c>
      <c r="I2369" t="s">
        <v>19</v>
      </c>
      <c r="J2369">
        <v>25</v>
      </c>
      <c r="K2369">
        <v>20</v>
      </c>
      <c r="L2369" t="s">
        <v>323</v>
      </c>
      <c r="M2369" t="s">
        <v>29</v>
      </c>
      <c r="N2369" t="s">
        <v>88</v>
      </c>
      <c r="O2369">
        <f t="shared" si="216"/>
        <v>1</v>
      </c>
      <c r="P2369" t="str">
        <f t="shared" si="217"/>
        <v>Valid</v>
      </c>
      <c r="Q2369" t="str">
        <f>_xlfn.XLOOKUP(B2369,Customers!$A:$A,Customers!$C:$C,"Not Found")</f>
        <v>South</v>
      </c>
      <c r="R2369" t="str">
        <f t="shared" si="218"/>
        <v>South</v>
      </c>
      <c r="S2369" t="str">
        <f t="shared" si="219"/>
        <v>Maturity</v>
      </c>
      <c r="T2369" t="str">
        <f t="shared" si="220"/>
        <v>SLA Breach</v>
      </c>
      <c r="U2369">
        <f t="shared" si="221"/>
        <v>5</v>
      </c>
    </row>
    <row r="2370" spans="1:21" x14ac:dyDescent="0.3">
      <c r="A2370" t="s">
        <v>5379</v>
      </c>
      <c r="B2370" t="s">
        <v>4927</v>
      </c>
      <c r="C2370" t="s">
        <v>5001</v>
      </c>
      <c r="D2370" t="s">
        <v>46</v>
      </c>
      <c r="E2370" t="s">
        <v>18</v>
      </c>
      <c r="F2370">
        <v>83046.34</v>
      </c>
      <c r="G2370" s="1">
        <v>45725</v>
      </c>
      <c r="I2370" t="s">
        <v>40</v>
      </c>
      <c r="J2370">
        <v>10</v>
      </c>
      <c r="K2370">
        <v>12</v>
      </c>
      <c r="L2370" t="s">
        <v>310</v>
      </c>
      <c r="M2370" t="s">
        <v>49</v>
      </c>
      <c r="N2370" t="s">
        <v>22</v>
      </c>
      <c r="O2370">
        <f t="shared" ref="O2370:O2433" si="222">COUNTIF($A:$A,A2370)</f>
        <v>1</v>
      </c>
      <c r="P2370" t="str">
        <f t="shared" ref="P2370:P2433" si="223">IF(F2370="","Missing Amount","Valid")</f>
        <v>Valid</v>
      </c>
      <c r="Q2370" t="str">
        <f>_xlfn.XLOOKUP(B2370,Customers!$A:$A,Customers!$C:$C,"Not Found")</f>
        <v>East</v>
      </c>
      <c r="R2370" t="str">
        <f t="shared" ref="R2370:R2433" si="224">IF(E2370="",Q2370,E2370)</f>
        <v>South</v>
      </c>
      <c r="S2370" t="str">
        <f t="shared" ref="S2370:S2433" si="225">IF(D2370="Hospitalisation","Hospitalization",IF(D2370="Medical Emerg.","Medical Emergency",IF(D2370="Property dmg","Property Damage",IF(D2370="Vehicle dmg","Vehicle Damage",D2370))))</f>
        <v>Theft</v>
      </c>
      <c r="T2370" t="str">
        <f t="shared" ref="T2370:T2433" si="226">IF(J2370&gt;K2370,"SLA Breach","Within SLA")</f>
        <v>Within SLA</v>
      </c>
      <c r="U2370">
        <f t="shared" ref="U2370:U2433" si="227">IF(J2370&gt;K2370,J2370-K2370,0)</f>
        <v>0</v>
      </c>
    </row>
    <row r="2371" spans="1:21" x14ac:dyDescent="0.3">
      <c r="A2371" t="s">
        <v>5380</v>
      </c>
      <c r="B2371" t="s">
        <v>5381</v>
      </c>
      <c r="C2371" t="s">
        <v>5382</v>
      </c>
      <c r="D2371" t="s">
        <v>26</v>
      </c>
      <c r="E2371" t="s">
        <v>18</v>
      </c>
      <c r="F2371">
        <v>571699.63</v>
      </c>
      <c r="G2371" s="1">
        <v>45715</v>
      </c>
      <c r="I2371" t="s">
        <v>64</v>
      </c>
      <c r="J2371">
        <v>30</v>
      </c>
      <c r="K2371">
        <v>20</v>
      </c>
      <c r="L2371" t="s">
        <v>541</v>
      </c>
      <c r="M2371" t="s">
        <v>29</v>
      </c>
      <c r="N2371" t="s">
        <v>42</v>
      </c>
      <c r="O2371">
        <f t="shared" si="222"/>
        <v>1</v>
      </c>
      <c r="P2371" t="str">
        <f t="shared" si="223"/>
        <v>Valid</v>
      </c>
      <c r="Q2371" t="str">
        <f>_xlfn.XLOOKUP(B2371,Customers!$A:$A,Customers!$C:$C,"Not Found")</f>
        <v>South</v>
      </c>
      <c r="R2371" t="str">
        <f t="shared" si="224"/>
        <v>South</v>
      </c>
      <c r="S2371" t="str">
        <f t="shared" si="225"/>
        <v>Disability</v>
      </c>
      <c r="T2371" t="str">
        <f t="shared" si="226"/>
        <v>SLA Breach</v>
      </c>
      <c r="U2371">
        <f t="shared" si="227"/>
        <v>10</v>
      </c>
    </row>
    <row r="2372" spans="1:21" x14ac:dyDescent="0.3">
      <c r="A2372" t="s">
        <v>5383</v>
      </c>
      <c r="B2372" t="s">
        <v>2166</v>
      </c>
      <c r="C2372" t="s">
        <v>5384</v>
      </c>
      <c r="D2372" t="s">
        <v>111</v>
      </c>
      <c r="E2372" t="s">
        <v>18</v>
      </c>
      <c r="F2372">
        <v>165820.64000000001</v>
      </c>
      <c r="G2372" s="1">
        <v>45816</v>
      </c>
      <c r="I2372" t="s">
        <v>64</v>
      </c>
      <c r="J2372">
        <v>1</v>
      </c>
      <c r="K2372">
        <v>12</v>
      </c>
      <c r="L2372" t="s">
        <v>580</v>
      </c>
      <c r="M2372" t="s">
        <v>49</v>
      </c>
      <c r="N2372" t="s">
        <v>30</v>
      </c>
      <c r="O2372">
        <f t="shared" si="222"/>
        <v>1</v>
      </c>
      <c r="P2372" t="str">
        <f t="shared" si="223"/>
        <v>Valid</v>
      </c>
      <c r="Q2372" t="str">
        <f>_xlfn.XLOOKUP(B2372,Customers!$A:$A,Customers!$C:$C,"Not Found")</f>
        <v>North</v>
      </c>
      <c r="R2372" t="str">
        <f t="shared" si="224"/>
        <v>South</v>
      </c>
      <c r="S2372" t="str">
        <f t="shared" si="225"/>
        <v>Fire</v>
      </c>
      <c r="T2372" t="str">
        <f t="shared" si="226"/>
        <v>Within SLA</v>
      </c>
      <c r="U2372">
        <f t="shared" si="227"/>
        <v>0</v>
      </c>
    </row>
    <row r="2373" spans="1:21" x14ac:dyDescent="0.3">
      <c r="A2373" t="s">
        <v>5385</v>
      </c>
      <c r="B2373" t="s">
        <v>1142</v>
      </c>
      <c r="C2373" t="s">
        <v>1143</v>
      </c>
      <c r="D2373" t="s">
        <v>216</v>
      </c>
      <c r="E2373" t="s">
        <v>74</v>
      </c>
      <c r="F2373">
        <v>61396.79</v>
      </c>
      <c r="G2373" s="1">
        <v>45676</v>
      </c>
      <c r="H2373" s="1">
        <v>45677</v>
      </c>
      <c r="I2373" t="s">
        <v>19</v>
      </c>
      <c r="J2373">
        <v>1</v>
      </c>
      <c r="K2373">
        <v>15</v>
      </c>
      <c r="L2373" t="s">
        <v>35</v>
      </c>
      <c r="M2373" t="s">
        <v>55</v>
      </c>
      <c r="N2373" t="s">
        <v>22</v>
      </c>
      <c r="O2373">
        <f t="shared" si="222"/>
        <v>1</v>
      </c>
      <c r="P2373" t="str">
        <f t="shared" si="223"/>
        <v>Valid</v>
      </c>
      <c r="Q2373" t="str">
        <f>_xlfn.XLOOKUP(B2373,Customers!$A:$A,Customers!$C:$C,"Not Found")</f>
        <v>East</v>
      </c>
      <c r="R2373" t="str">
        <f t="shared" si="224"/>
        <v>East</v>
      </c>
      <c r="S2373" t="str">
        <f t="shared" si="225"/>
        <v>Outpatient</v>
      </c>
      <c r="T2373" t="str">
        <f t="shared" si="226"/>
        <v>Within SLA</v>
      </c>
      <c r="U2373">
        <f t="shared" si="227"/>
        <v>0</v>
      </c>
    </row>
    <row r="2374" spans="1:21" x14ac:dyDescent="0.3">
      <c r="A2374" t="s">
        <v>5386</v>
      </c>
      <c r="B2374" t="s">
        <v>4661</v>
      </c>
      <c r="C2374" t="s">
        <v>4662</v>
      </c>
      <c r="D2374" t="s">
        <v>46</v>
      </c>
      <c r="E2374" t="s">
        <v>27</v>
      </c>
      <c r="F2374">
        <v>74653.84</v>
      </c>
      <c r="G2374" s="1">
        <v>45795</v>
      </c>
      <c r="H2374" s="1">
        <v>45810</v>
      </c>
      <c r="I2374" t="s">
        <v>19</v>
      </c>
      <c r="J2374">
        <v>15</v>
      </c>
      <c r="K2374">
        <v>10</v>
      </c>
      <c r="L2374" t="s">
        <v>150</v>
      </c>
      <c r="M2374" t="s">
        <v>21</v>
      </c>
      <c r="N2374" t="s">
        <v>30</v>
      </c>
      <c r="O2374">
        <f t="shared" si="222"/>
        <v>1</v>
      </c>
      <c r="P2374" t="str">
        <f t="shared" si="223"/>
        <v>Valid</v>
      </c>
      <c r="Q2374" t="str">
        <f>_xlfn.XLOOKUP(B2374,Customers!$A:$A,Customers!$C:$C,"Not Found")</f>
        <v>South</v>
      </c>
      <c r="R2374" t="str">
        <f t="shared" si="224"/>
        <v>West</v>
      </c>
      <c r="S2374" t="str">
        <f t="shared" si="225"/>
        <v>Theft</v>
      </c>
      <c r="T2374" t="str">
        <f t="shared" si="226"/>
        <v>SLA Breach</v>
      </c>
      <c r="U2374">
        <f t="shared" si="227"/>
        <v>5</v>
      </c>
    </row>
    <row r="2375" spans="1:21" x14ac:dyDescent="0.3">
      <c r="A2375" t="s">
        <v>5387</v>
      </c>
      <c r="B2375" t="s">
        <v>1309</v>
      </c>
      <c r="C2375" t="s">
        <v>3591</v>
      </c>
      <c r="D2375" t="s">
        <v>182</v>
      </c>
      <c r="E2375" t="s">
        <v>27</v>
      </c>
      <c r="F2375">
        <v>40495.620000000003</v>
      </c>
      <c r="G2375" s="1">
        <v>45705</v>
      </c>
      <c r="H2375" s="1">
        <v>45706</v>
      </c>
      <c r="I2375" t="s">
        <v>19</v>
      </c>
      <c r="J2375">
        <v>1</v>
      </c>
      <c r="K2375">
        <v>7</v>
      </c>
      <c r="L2375" t="s">
        <v>282</v>
      </c>
      <c r="M2375" t="s">
        <v>94</v>
      </c>
      <c r="N2375" t="s">
        <v>30</v>
      </c>
      <c r="O2375">
        <f t="shared" si="222"/>
        <v>1</v>
      </c>
      <c r="P2375" t="str">
        <f t="shared" si="223"/>
        <v>Valid</v>
      </c>
      <c r="Q2375" t="str">
        <f>_xlfn.XLOOKUP(B2375,Customers!$A:$A,Customers!$C:$C,"Not Found")</f>
        <v>East</v>
      </c>
      <c r="R2375" t="str">
        <f t="shared" si="224"/>
        <v>West</v>
      </c>
      <c r="S2375" t="str">
        <f t="shared" si="225"/>
        <v>Trip Cancellation</v>
      </c>
      <c r="T2375" t="str">
        <f t="shared" si="226"/>
        <v>Within SLA</v>
      </c>
      <c r="U2375">
        <f t="shared" si="227"/>
        <v>0</v>
      </c>
    </row>
    <row r="2376" spans="1:21" x14ac:dyDescent="0.3">
      <c r="A2376" t="s">
        <v>5388</v>
      </c>
      <c r="B2376" t="s">
        <v>1409</v>
      </c>
      <c r="C2376" t="s">
        <v>5096</v>
      </c>
      <c r="D2376" t="s">
        <v>116</v>
      </c>
      <c r="E2376" t="s">
        <v>74</v>
      </c>
      <c r="F2376">
        <v>25355.34</v>
      </c>
      <c r="G2376" s="1">
        <v>45744</v>
      </c>
      <c r="H2376" s="1">
        <v>45751</v>
      </c>
      <c r="I2376" t="s">
        <v>47</v>
      </c>
      <c r="J2376">
        <v>7</v>
      </c>
      <c r="K2376">
        <v>7</v>
      </c>
      <c r="L2376" t="s">
        <v>349</v>
      </c>
      <c r="M2376" t="s">
        <v>94</v>
      </c>
      <c r="N2376" t="s">
        <v>30</v>
      </c>
      <c r="O2376">
        <f t="shared" si="222"/>
        <v>1</v>
      </c>
      <c r="P2376" t="str">
        <f t="shared" si="223"/>
        <v>Valid</v>
      </c>
      <c r="Q2376" t="str">
        <f>_xlfn.XLOOKUP(B2376,Customers!$A:$A,Customers!$C:$C,"Not Found")</f>
        <v>West</v>
      </c>
      <c r="R2376" t="str">
        <f t="shared" si="224"/>
        <v>East</v>
      </c>
      <c r="S2376" t="str">
        <f t="shared" si="225"/>
        <v>Medical Emergency</v>
      </c>
      <c r="T2376" t="str">
        <f t="shared" si="226"/>
        <v>Within SLA</v>
      </c>
      <c r="U2376">
        <f t="shared" si="227"/>
        <v>0</v>
      </c>
    </row>
    <row r="2377" spans="1:21" x14ac:dyDescent="0.3">
      <c r="A2377" t="s">
        <v>5389</v>
      </c>
      <c r="B2377" t="s">
        <v>4883</v>
      </c>
      <c r="C2377" t="s">
        <v>4884</v>
      </c>
      <c r="D2377" t="s">
        <v>154</v>
      </c>
      <c r="E2377" t="s">
        <v>27</v>
      </c>
      <c r="F2377">
        <v>89523.87</v>
      </c>
      <c r="G2377" s="1">
        <v>45718</v>
      </c>
      <c r="H2377" s="1">
        <v>45720</v>
      </c>
      <c r="I2377" t="s">
        <v>19</v>
      </c>
      <c r="J2377">
        <v>2</v>
      </c>
      <c r="K2377">
        <v>10</v>
      </c>
      <c r="L2377" t="s">
        <v>580</v>
      </c>
      <c r="M2377" t="s">
        <v>21</v>
      </c>
      <c r="N2377" t="s">
        <v>30</v>
      </c>
      <c r="O2377">
        <f t="shared" si="222"/>
        <v>1</v>
      </c>
      <c r="P2377" t="str">
        <f t="shared" si="223"/>
        <v>Valid</v>
      </c>
      <c r="Q2377" t="str">
        <f>_xlfn.XLOOKUP(B2377,Customers!$A:$A,Customers!$C:$C,"Not Found")</f>
        <v>East</v>
      </c>
      <c r="R2377" t="str">
        <f t="shared" si="224"/>
        <v>West</v>
      </c>
      <c r="S2377" t="str">
        <f t="shared" si="225"/>
        <v>Vehicle Damage</v>
      </c>
      <c r="T2377" t="str">
        <f t="shared" si="226"/>
        <v>Within SLA</v>
      </c>
      <c r="U2377">
        <f t="shared" si="227"/>
        <v>0</v>
      </c>
    </row>
    <row r="2378" spans="1:21" x14ac:dyDescent="0.3">
      <c r="A2378" t="s">
        <v>5390</v>
      </c>
      <c r="B2378" t="s">
        <v>3493</v>
      </c>
      <c r="C2378" t="s">
        <v>5391</v>
      </c>
      <c r="D2378" t="s">
        <v>216</v>
      </c>
      <c r="E2378" t="s">
        <v>27</v>
      </c>
      <c r="F2378">
        <v>50519.63</v>
      </c>
      <c r="G2378" s="1">
        <v>45947</v>
      </c>
      <c r="I2378" t="s">
        <v>40</v>
      </c>
      <c r="J2378">
        <v>10</v>
      </c>
      <c r="K2378">
        <v>15</v>
      </c>
      <c r="L2378" t="s">
        <v>212</v>
      </c>
      <c r="M2378" t="s">
        <v>55</v>
      </c>
      <c r="N2378" t="s">
        <v>30</v>
      </c>
      <c r="O2378">
        <f t="shared" si="222"/>
        <v>1</v>
      </c>
      <c r="P2378" t="str">
        <f t="shared" si="223"/>
        <v>Valid</v>
      </c>
      <c r="Q2378" t="str">
        <f>_xlfn.XLOOKUP(B2378,Customers!$A:$A,Customers!$C:$C,"Not Found")</f>
        <v>South</v>
      </c>
      <c r="R2378" t="str">
        <f t="shared" si="224"/>
        <v>West</v>
      </c>
      <c r="S2378" t="str">
        <f t="shared" si="225"/>
        <v>Outpatient</v>
      </c>
      <c r="T2378" t="str">
        <f t="shared" si="226"/>
        <v>Within SLA</v>
      </c>
      <c r="U2378">
        <f t="shared" si="227"/>
        <v>0</v>
      </c>
    </row>
    <row r="2379" spans="1:21" x14ac:dyDescent="0.3">
      <c r="A2379" t="s">
        <v>5392</v>
      </c>
      <c r="B2379" t="s">
        <v>2529</v>
      </c>
      <c r="C2379" t="s">
        <v>3629</v>
      </c>
      <c r="D2379" t="s">
        <v>182</v>
      </c>
      <c r="E2379" t="s">
        <v>39</v>
      </c>
      <c r="F2379">
        <v>16227.77</v>
      </c>
      <c r="G2379" s="1">
        <v>45799</v>
      </c>
      <c r="H2379" s="1">
        <v>45818</v>
      </c>
      <c r="I2379" t="s">
        <v>19</v>
      </c>
      <c r="J2379">
        <v>19</v>
      </c>
      <c r="K2379">
        <v>7</v>
      </c>
      <c r="L2379" t="s">
        <v>864</v>
      </c>
      <c r="M2379" t="s">
        <v>94</v>
      </c>
      <c r="N2379" t="s">
        <v>88</v>
      </c>
      <c r="O2379">
        <f t="shared" si="222"/>
        <v>1</v>
      </c>
      <c r="P2379" t="str">
        <f t="shared" si="223"/>
        <v>Valid</v>
      </c>
      <c r="Q2379" t="str">
        <f>_xlfn.XLOOKUP(B2379,Customers!$A:$A,Customers!$C:$C,"Not Found")</f>
        <v>North</v>
      </c>
      <c r="R2379" t="str">
        <f t="shared" si="224"/>
        <v>North</v>
      </c>
      <c r="S2379" t="str">
        <f t="shared" si="225"/>
        <v>Trip Cancellation</v>
      </c>
      <c r="T2379" t="str">
        <f t="shared" si="226"/>
        <v>SLA Breach</v>
      </c>
      <c r="U2379">
        <f t="shared" si="227"/>
        <v>12</v>
      </c>
    </row>
    <row r="2380" spans="1:21" x14ac:dyDescent="0.3">
      <c r="A2380" t="s">
        <v>5393</v>
      </c>
      <c r="B2380" t="s">
        <v>2035</v>
      </c>
      <c r="C2380" t="s">
        <v>2036</v>
      </c>
      <c r="D2380" t="s">
        <v>53</v>
      </c>
      <c r="E2380" t="s">
        <v>74</v>
      </c>
      <c r="F2380">
        <v>70077.89</v>
      </c>
      <c r="G2380" s="1">
        <v>45658</v>
      </c>
      <c r="H2380" s="1">
        <v>45679</v>
      </c>
      <c r="I2380" t="s">
        <v>19</v>
      </c>
      <c r="J2380">
        <v>21</v>
      </c>
      <c r="K2380">
        <v>15</v>
      </c>
      <c r="L2380" t="s">
        <v>491</v>
      </c>
      <c r="M2380" t="s">
        <v>55</v>
      </c>
      <c r="N2380" t="s">
        <v>30</v>
      </c>
      <c r="O2380">
        <f t="shared" si="222"/>
        <v>1</v>
      </c>
      <c r="P2380" t="str">
        <f t="shared" si="223"/>
        <v>Valid</v>
      </c>
      <c r="Q2380" t="str">
        <f>_xlfn.XLOOKUP(B2380,Customers!$A:$A,Customers!$C:$C,"Not Found")</f>
        <v>West</v>
      </c>
      <c r="R2380" t="str">
        <f t="shared" si="224"/>
        <v>East</v>
      </c>
      <c r="S2380" t="str">
        <f t="shared" si="225"/>
        <v>Hospitalization</v>
      </c>
      <c r="T2380" t="str">
        <f t="shared" si="226"/>
        <v>SLA Breach</v>
      </c>
      <c r="U2380">
        <f t="shared" si="227"/>
        <v>6</v>
      </c>
    </row>
    <row r="2381" spans="1:21" x14ac:dyDescent="0.3">
      <c r="A2381" t="s">
        <v>5394</v>
      </c>
      <c r="B2381" t="s">
        <v>5395</v>
      </c>
      <c r="C2381" t="s">
        <v>5396</v>
      </c>
      <c r="D2381" t="s">
        <v>59</v>
      </c>
      <c r="E2381" t="s">
        <v>39</v>
      </c>
      <c r="F2381">
        <v>17696.46</v>
      </c>
      <c r="G2381" s="1">
        <v>45961</v>
      </c>
      <c r="H2381" s="1">
        <v>45976</v>
      </c>
      <c r="I2381" t="s">
        <v>19</v>
      </c>
      <c r="J2381">
        <v>15</v>
      </c>
      <c r="K2381">
        <v>15</v>
      </c>
      <c r="L2381" t="s">
        <v>427</v>
      </c>
      <c r="M2381" t="s">
        <v>55</v>
      </c>
      <c r="N2381" t="s">
        <v>30</v>
      </c>
      <c r="O2381">
        <f t="shared" si="222"/>
        <v>1</v>
      </c>
      <c r="P2381" t="str">
        <f t="shared" si="223"/>
        <v>Valid</v>
      </c>
      <c r="Q2381" t="str">
        <f>_xlfn.XLOOKUP(B2381,Customers!$A:$A,Customers!$C:$C,"Not Found")</f>
        <v>South</v>
      </c>
      <c r="R2381" t="str">
        <f t="shared" si="224"/>
        <v>North</v>
      </c>
      <c r="S2381" t="str">
        <f t="shared" si="225"/>
        <v>Critical Illness</v>
      </c>
      <c r="T2381" t="str">
        <f t="shared" si="226"/>
        <v>Within SLA</v>
      </c>
      <c r="U2381">
        <f t="shared" si="227"/>
        <v>0</v>
      </c>
    </row>
    <row r="2382" spans="1:21" x14ac:dyDescent="0.3">
      <c r="A2382" t="s">
        <v>5397</v>
      </c>
      <c r="B2382" t="s">
        <v>716</v>
      </c>
      <c r="C2382" t="s">
        <v>5398</v>
      </c>
      <c r="D2382" t="s">
        <v>26</v>
      </c>
      <c r="E2382" t="s">
        <v>18</v>
      </c>
      <c r="F2382">
        <v>470789.53</v>
      </c>
      <c r="G2382" s="1">
        <v>45991</v>
      </c>
      <c r="H2382" s="1">
        <v>46001</v>
      </c>
      <c r="I2382" t="s">
        <v>19</v>
      </c>
      <c r="J2382">
        <v>10</v>
      </c>
      <c r="K2382">
        <v>20</v>
      </c>
      <c r="L2382" t="s">
        <v>35</v>
      </c>
      <c r="M2382" t="s">
        <v>29</v>
      </c>
      <c r="N2382" t="s">
        <v>22</v>
      </c>
      <c r="O2382">
        <f t="shared" si="222"/>
        <v>1</v>
      </c>
      <c r="P2382" t="str">
        <f t="shared" si="223"/>
        <v>Valid</v>
      </c>
      <c r="Q2382" t="str">
        <f>_xlfn.XLOOKUP(B2382,Customers!$A:$A,Customers!$C:$C,"Not Found")</f>
        <v>West</v>
      </c>
      <c r="R2382" t="str">
        <f t="shared" si="224"/>
        <v>South</v>
      </c>
      <c r="S2382" t="str">
        <f t="shared" si="225"/>
        <v>Disability</v>
      </c>
      <c r="T2382" t="str">
        <f t="shared" si="226"/>
        <v>Within SLA</v>
      </c>
      <c r="U2382">
        <f t="shared" si="227"/>
        <v>0</v>
      </c>
    </row>
    <row r="2383" spans="1:21" x14ac:dyDescent="0.3">
      <c r="A2383" t="s">
        <v>5399</v>
      </c>
      <c r="B2383" t="s">
        <v>5400</v>
      </c>
      <c r="C2383" t="s">
        <v>5401</v>
      </c>
      <c r="D2383" t="s">
        <v>34</v>
      </c>
      <c r="E2383" t="s">
        <v>27</v>
      </c>
      <c r="F2383">
        <v>316659.52</v>
      </c>
      <c r="G2383" s="1">
        <v>45703</v>
      </c>
      <c r="H2383" s="1">
        <v>45713</v>
      </c>
      <c r="I2383" t="s">
        <v>19</v>
      </c>
      <c r="J2383">
        <v>10</v>
      </c>
      <c r="K2383">
        <v>20</v>
      </c>
      <c r="L2383" t="s">
        <v>93</v>
      </c>
      <c r="M2383" t="s">
        <v>29</v>
      </c>
      <c r="N2383" t="s">
        <v>30</v>
      </c>
      <c r="O2383">
        <f t="shared" si="222"/>
        <v>1</v>
      </c>
      <c r="P2383" t="str">
        <f t="shared" si="223"/>
        <v>Valid</v>
      </c>
      <c r="Q2383" t="str">
        <f>_xlfn.XLOOKUP(B2383,Customers!$A:$A,Customers!$C:$C,"Not Found")</f>
        <v>Central</v>
      </c>
      <c r="R2383" t="str">
        <f t="shared" si="224"/>
        <v>West</v>
      </c>
      <c r="S2383" t="str">
        <f t="shared" si="225"/>
        <v>Death Benefit</v>
      </c>
      <c r="T2383" t="str">
        <f t="shared" si="226"/>
        <v>Within SLA</v>
      </c>
      <c r="U2383">
        <f t="shared" si="227"/>
        <v>0</v>
      </c>
    </row>
    <row r="2384" spans="1:21" x14ac:dyDescent="0.3">
      <c r="A2384" t="s">
        <v>5402</v>
      </c>
      <c r="B2384" t="s">
        <v>778</v>
      </c>
      <c r="C2384" t="s">
        <v>779</v>
      </c>
      <c r="D2384" t="s">
        <v>111</v>
      </c>
      <c r="E2384" t="s">
        <v>27</v>
      </c>
      <c r="F2384">
        <v>95208.12</v>
      </c>
      <c r="G2384" s="1">
        <v>45691</v>
      </c>
      <c r="H2384" s="1">
        <v>45709</v>
      </c>
      <c r="I2384" t="s">
        <v>19</v>
      </c>
      <c r="J2384">
        <v>18</v>
      </c>
      <c r="K2384">
        <v>12</v>
      </c>
      <c r="L2384" t="s">
        <v>606</v>
      </c>
      <c r="M2384" t="s">
        <v>49</v>
      </c>
      <c r="N2384" t="s">
        <v>42</v>
      </c>
      <c r="O2384">
        <f t="shared" si="222"/>
        <v>1</v>
      </c>
      <c r="P2384" t="str">
        <f t="shared" si="223"/>
        <v>Valid</v>
      </c>
      <c r="Q2384" t="str">
        <f>_xlfn.XLOOKUP(B2384,Customers!$A:$A,Customers!$C:$C,"Not Found")</f>
        <v>North</v>
      </c>
      <c r="R2384" t="str">
        <f t="shared" si="224"/>
        <v>West</v>
      </c>
      <c r="S2384" t="str">
        <f t="shared" si="225"/>
        <v>Fire</v>
      </c>
      <c r="T2384" t="str">
        <f t="shared" si="226"/>
        <v>SLA Breach</v>
      </c>
      <c r="U2384">
        <f t="shared" si="227"/>
        <v>6</v>
      </c>
    </row>
    <row r="2385" spans="1:21" x14ac:dyDescent="0.3">
      <c r="A2385" t="s">
        <v>5403</v>
      </c>
      <c r="B2385" t="s">
        <v>416</v>
      </c>
      <c r="C2385" t="s">
        <v>417</v>
      </c>
      <c r="D2385" t="s">
        <v>59</v>
      </c>
      <c r="E2385" t="s">
        <v>173</v>
      </c>
      <c r="F2385">
        <v>142652.14000000001</v>
      </c>
      <c r="G2385" s="1">
        <v>45706</v>
      </c>
      <c r="H2385" s="1">
        <v>45715</v>
      </c>
      <c r="I2385" t="s">
        <v>19</v>
      </c>
      <c r="J2385">
        <v>9</v>
      </c>
      <c r="K2385">
        <v>15</v>
      </c>
      <c r="L2385" t="s">
        <v>450</v>
      </c>
      <c r="M2385" t="s">
        <v>55</v>
      </c>
      <c r="N2385" t="s">
        <v>22</v>
      </c>
      <c r="O2385">
        <f t="shared" si="222"/>
        <v>1</v>
      </c>
      <c r="P2385" t="str">
        <f t="shared" si="223"/>
        <v>Valid</v>
      </c>
      <c r="Q2385" t="str">
        <f>_xlfn.XLOOKUP(B2385,Customers!$A:$A,Customers!$C:$C,"Not Found")</f>
        <v>East</v>
      </c>
      <c r="R2385" t="str">
        <f t="shared" si="224"/>
        <v>Central</v>
      </c>
      <c r="S2385" t="str">
        <f t="shared" si="225"/>
        <v>Critical Illness</v>
      </c>
      <c r="T2385" t="str">
        <f t="shared" si="226"/>
        <v>Within SLA</v>
      </c>
      <c r="U2385">
        <f t="shared" si="227"/>
        <v>0</v>
      </c>
    </row>
    <row r="2386" spans="1:21" x14ac:dyDescent="0.3">
      <c r="A2386" t="s">
        <v>5404</v>
      </c>
      <c r="B2386" t="s">
        <v>1578</v>
      </c>
      <c r="C2386" t="s">
        <v>1579</v>
      </c>
      <c r="D2386" t="s">
        <v>231</v>
      </c>
      <c r="E2386" t="s">
        <v>74</v>
      </c>
      <c r="F2386">
        <v>141472.01</v>
      </c>
      <c r="G2386" s="1">
        <v>45748</v>
      </c>
      <c r="H2386" s="1">
        <v>45758</v>
      </c>
      <c r="I2386" t="s">
        <v>19</v>
      </c>
      <c r="J2386">
        <v>10</v>
      </c>
      <c r="K2386">
        <v>12</v>
      </c>
      <c r="L2386" t="s">
        <v>630</v>
      </c>
      <c r="M2386" t="s">
        <v>49</v>
      </c>
      <c r="N2386" t="s">
        <v>30</v>
      </c>
      <c r="O2386">
        <f t="shared" si="222"/>
        <v>1</v>
      </c>
      <c r="P2386" t="str">
        <f t="shared" si="223"/>
        <v>Valid</v>
      </c>
      <c r="Q2386" t="str">
        <f>_xlfn.XLOOKUP(B2386,Customers!$A:$A,Customers!$C:$C,"Not Found")</f>
        <v>East</v>
      </c>
      <c r="R2386" t="str">
        <f t="shared" si="224"/>
        <v>East</v>
      </c>
      <c r="S2386" t="str">
        <f t="shared" si="225"/>
        <v>property damage</v>
      </c>
      <c r="T2386" t="str">
        <f t="shared" si="226"/>
        <v>Within SLA</v>
      </c>
      <c r="U2386">
        <f t="shared" si="227"/>
        <v>0</v>
      </c>
    </row>
    <row r="2387" spans="1:21" x14ac:dyDescent="0.3">
      <c r="A2387" t="s">
        <v>5405</v>
      </c>
      <c r="B2387" t="s">
        <v>632</v>
      </c>
      <c r="C2387" t="s">
        <v>633</v>
      </c>
      <c r="D2387" t="s">
        <v>69</v>
      </c>
      <c r="E2387" t="s">
        <v>39</v>
      </c>
      <c r="F2387">
        <v>219631.42</v>
      </c>
      <c r="G2387" s="1">
        <v>45804</v>
      </c>
      <c r="H2387" s="1">
        <v>45822</v>
      </c>
      <c r="I2387" t="s">
        <v>19</v>
      </c>
      <c r="J2387">
        <v>18</v>
      </c>
      <c r="K2387">
        <v>12</v>
      </c>
      <c r="L2387" t="s">
        <v>244</v>
      </c>
      <c r="M2387" t="s">
        <v>49</v>
      </c>
      <c r="N2387" t="s">
        <v>30</v>
      </c>
      <c r="O2387">
        <f t="shared" si="222"/>
        <v>1</v>
      </c>
      <c r="P2387" t="str">
        <f t="shared" si="223"/>
        <v>Valid</v>
      </c>
      <c r="Q2387" t="str">
        <f>_xlfn.XLOOKUP(B2387,Customers!$A:$A,Customers!$C:$C,"Not Found")</f>
        <v>North</v>
      </c>
      <c r="R2387" t="str">
        <f t="shared" si="224"/>
        <v>North</v>
      </c>
      <c r="S2387" t="str">
        <f t="shared" si="225"/>
        <v>Property Damage</v>
      </c>
      <c r="T2387" t="str">
        <f t="shared" si="226"/>
        <v>SLA Breach</v>
      </c>
      <c r="U2387">
        <f t="shared" si="227"/>
        <v>6</v>
      </c>
    </row>
    <row r="2388" spans="1:21" x14ac:dyDescent="0.3">
      <c r="A2388" t="s">
        <v>5406</v>
      </c>
      <c r="B2388" t="s">
        <v>1601</v>
      </c>
      <c r="C2388" t="s">
        <v>1602</v>
      </c>
      <c r="D2388" t="s">
        <v>216</v>
      </c>
      <c r="E2388" t="s">
        <v>39</v>
      </c>
      <c r="F2388">
        <v>237352.92</v>
      </c>
      <c r="G2388" s="1">
        <v>45922</v>
      </c>
      <c r="I2388" t="s">
        <v>40</v>
      </c>
      <c r="J2388">
        <v>8</v>
      </c>
      <c r="K2388">
        <v>15</v>
      </c>
      <c r="L2388" t="s">
        <v>193</v>
      </c>
      <c r="M2388" t="s">
        <v>55</v>
      </c>
      <c r="N2388" t="s">
        <v>30</v>
      </c>
      <c r="O2388">
        <f t="shared" si="222"/>
        <v>1</v>
      </c>
      <c r="P2388" t="str">
        <f t="shared" si="223"/>
        <v>Valid</v>
      </c>
      <c r="Q2388" t="str">
        <f>_xlfn.XLOOKUP(B2388,Customers!$A:$A,Customers!$C:$C,"Not Found")</f>
        <v>West</v>
      </c>
      <c r="R2388" t="str">
        <f t="shared" si="224"/>
        <v>North</v>
      </c>
      <c r="S2388" t="str">
        <f t="shared" si="225"/>
        <v>Outpatient</v>
      </c>
      <c r="T2388" t="str">
        <f t="shared" si="226"/>
        <v>Within SLA</v>
      </c>
      <c r="U2388">
        <f t="shared" si="227"/>
        <v>0</v>
      </c>
    </row>
    <row r="2389" spans="1:21" x14ac:dyDescent="0.3">
      <c r="A2389" t="s">
        <v>5407</v>
      </c>
      <c r="B2389" t="s">
        <v>4050</v>
      </c>
      <c r="C2389" t="s">
        <v>4963</v>
      </c>
      <c r="D2389" t="s">
        <v>102</v>
      </c>
      <c r="E2389" t="s">
        <v>18</v>
      </c>
      <c r="F2389">
        <v>371908.03</v>
      </c>
      <c r="G2389" s="1">
        <v>45959</v>
      </c>
      <c r="I2389" t="s">
        <v>64</v>
      </c>
      <c r="J2389">
        <v>24</v>
      </c>
      <c r="K2389">
        <v>20</v>
      </c>
      <c r="L2389" t="s">
        <v>93</v>
      </c>
      <c r="M2389" t="s">
        <v>29</v>
      </c>
      <c r="N2389" t="s">
        <v>42</v>
      </c>
      <c r="O2389">
        <f t="shared" si="222"/>
        <v>1</v>
      </c>
      <c r="P2389" t="str">
        <f t="shared" si="223"/>
        <v>Valid</v>
      </c>
      <c r="Q2389" t="str">
        <f>_xlfn.XLOOKUP(B2389,Customers!$A:$A,Customers!$C:$C,"Not Found")</f>
        <v>South</v>
      </c>
      <c r="R2389" t="str">
        <f t="shared" si="224"/>
        <v>South</v>
      </c>
      <c r="S2389" t="str">
        <f t="shared" si="225"/>
        <v>Maturity</v>
      </c>
      <c r="T2389" t="str">
        <f t="shared" si="226"/>
        <v>SLA Breach</v>
      </c>
      <c r="U2389">
        <f t="shared" si="227"/>
        <v>4</v>
      </c>
    </row>
    <row r="2390" spans="1:21" x14ac:dyDescent="0.3">
      <c r="A2390" t="s">
        <v>5408</v>
      </c>
      <c r="B2390" t="s">
        <v>5409</v>
      </c>
      <c r="C2390" t="s">
        <v>5410</v>
      </c>
      <c r="D2390" t="s">
        <v>46</v>
      </c>
      <c r="E2390" t="s">
        <v>18</v>
      </c>
      <c r="F2390">
        <v>40713.300000000003</v>
      </c>
      <c r="G2390" s="1">
        <v>45944</v>
      </c>
      <c r="I2390" t="s">
        <v>40</v>
      </c>
      <c r="J2390">
        <v>11</v>
      </c>
      <c r="K2390">
        <v>10</v>
      </c>
      <c r="L2390" t="s">
        <v>630</v>
      </c>
      <c r="M2390" t="s">
        <v>21</v>
      </c>
      <c r="N2390" t="s">
        <v>30</v>
      </c>
      <c r="O2390">
        <f t="shared" si="222"/>
        <v>1</v>
      </c>
      <c r="P2390" t="str">
        <f t="shared" si="223"/>
        <v>Valid</v>
      </c>
      <c r="Q2390" t="str">
        <f>_xlfn.XLOOKUP(B2390,Customers!$A:$A,Customers!$C:$C,"Not Found")</f>
        <v>South</v>
      </c>
      <c r="R2390" t="str">
        <f t="shared" si="224"/>
        <v>South</v>
      </c>
      <c r="S2390" t="str">
        <f t="shared" si="225"/>
        <v>Theft</v>
      </c>
      <c r="T2390" t="str">
        <f t="shared" si="226"/>
        <v>SLA Breach</v>
      </c>
      <c r="U2390">
        <f t="shared" si="227"/>
        <v>1</v>
      </c>
    </row>
    <row r="2391" spans="1:21" x14ac:dyDescent="0.3">
      <c r="A2391" t="s">
        <v>5411</v>
      </c>
      <c r="B2391" t="s">
        <v>4677</v>
      </c>
      <c r="C2391" t="s">
        <v>4678</v>
      </c>
      <c r="D2391" t="s">
        <v>46</v>
      </c>
      <c r="E2391" t="s">
        <v>74</v>
      </c>
      <c r="F2391">
        <v>176206.95</v>
      </c>
      <c r="G2391" s="1">
        <v>45967</v>
      </c>
      <c r="H2391" s="1">
        <v>45972</v>
      </c>
      <c r="I2391" t="s">
        <v>19</v>
      </c>
      <c r="J2391">
        <v>5</v>
      </c>
      <c r="K2391">
        <v>12</v>
      </c>
      <c r="L2391" t="s">
        <v>427</v>
      </c>
      <c r="M2391" t="s">
        <v>49</v>
      </c>
      <c r="N2391" t="s">
        <v>22</v>
      </c>
      <c r="O2391">
        <f t="shared" si="222"/>
        <v>1</v>
      </c>
      <c r="P2391" t="str">
        <f t="shared" si="223"/>
        <v>Valid</v>
      </c>
      <c r="Q2391" t="str">
        <f>_xlfn.XLOOKUP(B2391,Customers!$A:$A,Customers!$C:$C,"Not Found")</f>
        <v>West</v>
      </c>
      <c r="R2391" t="str">
        <f t="shared" si="224"/>
        <v>East</v>
      </c>
      <c r="S2391" t="str">
        <f t="shared" si="225"/>
        <v>Theft</v>
      </c>
      <c r="T2391" t="str">
        <f t="shared" si="226"/>
        <v>Within SLA</v>
      </c>
      <c r="U2391">
        <f t="shared" si="227"/>
        <v>0</v>
      </c>
    </row>
    <row r="2392" spans="1:21" x14ac:dyDescent="0.3">
      <c r="A2392" t="s">
        <v>5412</v>
      </c>
      <c r="B2392" t="s">
        <v>4113</v>
      </c>
      <c r="C2392" t="s">
        <v>5413</v>
      </c>
      <c r="D2392" t="s">
        <v>154</v>
      </c>
      <c r="E2392" t="s">
        <v>27</v>
      </c>
      <c r="F2392">
        <v>40800.92</v>
      </c>
      <c r="G2392" s="1">
        <v>45676</v>
      </c>
      <c r="H2392" s="1">
        <v>45696</v>
      </c>
      <c r="I2392" t="s">
        <v>19</v>
      </c>
      <c r="J2392">
        <v>20</v>
      </c>
      <c r="K2392">
        <v>10</v>
      </c>
      <c r="L2392" t="s">
        <v>112</v>
      </c>
      <c r="M2392" t="s">
        <v>21</v>
      </c>
      <c r="N2392" t="s">
        <v>42</v>
      </c>
      <c r="O2392">
        <f t="shared" si="222"/>
        <v>1</v>
      </c>
      <c r="P2392" t="str">
        <f t="shared" si="223"/>
        <v>Valid</v>
      </c>
      <c r="Q2392" t="str">
        <f>_xlfn.XLOOKUP(B2392,Customers!$A:$A,Customers!$C:$C,"Not Found")</f>
        <v>East</v>
      </c>
      <c r="R2392" t="str">
        <f t="shared" si="224"/>
        <v>West</v>
      </c>
      <c r="S2392" t="str">
        <f t="shared" si="225"/>
        <v>Vehicle Damage</v>
      </c>
      <c r="T2392" t="str">
        <f t="shared" si="226"/>
        <v>SLA Breach</v>
      </c>
      <c r="U2392">
        <f t="shared" si="227"/>
        <v>10</v>
      </c>
    </row>
    <row r="2393" spans="1:21" x14ac:dyDescent="0.3">
      <c r="A2393" t="s">
        <v>5414</v>
      </c>
      <c r="B2393" t="s">
        <v>601</v>
      </c>
      <c r="C2393" t="s">
        <v>5415</v>
      </c>
      <c r="D2393" t="s">
        <v>111</v>
      </c>
      <c r="E2393" t="s">
        <v>39</v>
      </c>
      <c r="F2393">
        <v>67021.55</v>
      </c>
      <c r="G2393" s="1">
        <v>45975</v>
      </c>
      <c r="H2393" s="1">
        <v>45988</v>
      </c>
      <c r="I2393" t="s">
        <v>19</v>
      </c>
      <c r="J2393">
        <v>13</v>
      </c>
      <c r="K2393">
        <v>12</v>
      </c>
      <c r="L2393" t="s">
        <v>136</v>
      </c>
      <c r="M2393" t="s">
        <v>49</v>
      </c>
      <c r="N2393" t="s">
        <v>42</v>
      </c>
      <c r="O2393">
        <f t="shared" si="222"/>
        <v>1</v>
      </c>
      <c r="P2393" t="str">
        <f t="shared" si="223"/>
        <v>Valid</v>
      </c>
      <c r="Q2393" t="str">
        <f>_xlfn.XLOOKUP(B2393,Customers!$A:$A,Customers!$C:$C,"Not Found")</f>
        <v>West</v>
      </c>
      <c r="R2393" t="str">
        <f t="shared" si="224"/>
        <v>North</v>
      </c>
      <c r="S2393" t="str">
        <f t="shared" si="225"/>
        <v>Fire</v>
      </c>
      <c r="T2393" t="str">
        <f t="shared" si="226"/>
        <v>SLA Breach</v>
      </c>
      <c r="U2393">
        <f t="shared" si="227"/>
        <v>1</v>
      </c>
    </row>
    <row r="2394" spans="1:21" x14ac:dyDescent="0.3">
      <c r="A2394" t="s">
        <v>5416</v>
      </c>
      <c r="B2394" t="s">
        <v>5417</v>
      </c>
      <c r="C2394" t="s">
        <v>5418</v>
      </c>
      <c r="D2394" t="s">
        <v>53</v>
      </c>
      <c r="E2394" t="s">
        <v>39</v>
      </c>
      <c r="F2394">
        <v>70275.38</v>
      </c>
      <c r="G2394" s="1">
        <v>45876</v>
      </c>
      <c r="H2394" s="1">
        <v>45885</v>
      </c>
      <c r="I2394" t="s">
        <v>19</v>
      </c>
      <c r="J2394">
        <v>9</v>
      </c>
      <c r="K2394">
        <v>15</v>
      </c>
      <c r="L2394" t="s">
        <v>787</v>
      </c>
      <c r="M2394" t="s">
        <v>55</v>
      </c>
      <c r="N2394" t="s">
        <v>22</v>
      </c>
      <c r="O2394">
        <f t="shared" si="222"/>
        <v>1</v>
      </c>
      <c r="P2394" t="str">
        <f t="shared" si="223"/>
        <v>Valid</v>
      </c>
      <c r="Q2394" t="str">
        <f>_xlfn.XLOOKUP(B2394,Customers!$A:$A,Customers!$C:$C,"Not Found")</f>
        <v>North</v>
      </c>
      <c r="R2394" t="str">
        <f t="shared" si="224"/>
        <v>North</v>
      </c>
      <c r="S2394" t="str">
        <f t="shared" si="225"/>
        <v>Hospitalization</v>
      </c>
      <c r="T2394" t="str">
        <f t="shared" si="226"/>
        <v>Within SLA</v>
      </c>
      <c r="U2394">
        <f t="shared" si="227"/>
        <v>0</v>
      </c>
    </row>
    <row r="2395" spans="1:21" x14ac:dyDescent="0.3">
      <c r="A2395" t="s">
        <v>5419</v>
      </c>
      <c r="B2395" t="s">
        <v>1479</v>
      </c>
      <c r="C2395" t="s">
        <v>1480</v>
      </c>
      <c r="D2395" t="s">
        <v>17</v>
      </c>
      <c r="E2395" t="s">
        <v>39</v>
      </c>
      <c r="F2395">
        <v>137988.56</v>
      </c>
      <c r="G2395" s="1">
        <v>45700</v>
      </c>
      <c r="H2395" s="1">
        <v>45706</v>
      </c>
      <c r="I2395" t="s">
        <v>19</v>
      </c>
      <c r="J2395">
        <v>6</v>
      </c>
      <c r="K2395">
        <v>10</v>
      </c>
      <c r="L2395" t="s">
        <v>112</v>
      </c>
      <c r="M2395" t="s">
        <v>21</v>
      </c>
      <c r="N2395" t="s">
        <v>30</v>
      </c>
      <c r="O2395">
        <f t="shared" si="222"/>
        <v>1</v>
      </c>
      <c r="P2395" t="str">
        <f t="shared" si="223"/>
        <v>Valid</v>
      </c>
      <c r="Q2395" t="str">
        <f>_xlfn.XLOOKUP(B2395,Customers!$A:$A,Customers!$C:$C,"Not Found")</f>
        <v>West</v>
      </c>
      <c r="R2395" t="str">
        <f t="shared" si="224"/>
        <v>North</v>
      </c>
      <c r="S2395" t="str">
        <f t="shared" si="225"/>
        <v>Accident</v>
      </c>
      <c r="T2395" t="str">
        <f t="shared" si="226"/>
        <v>Within SLA</v>
      </c>
      <c r="U2395">
        <f t="shared" si="227"/>
        <v>0</v>
      </c>
    </row>
    <row r="2396" spans="1:21" x14ac:dyDescent="0.3">
      <c r="A2396" t="s">
        <v>5420</v>
      </c>
      <c r="B2396" t="s">
        <v>3298</v>
      </c>
      <c r="C2396" t="s">
        <v>5421</v>
      </c>
      <c r="D2396" t="s">
        <v>53</v>
      </c>
      <c r="E2396" t="s">
        <v>27</v>
      </c>
      <c r="F2396">
        <v>138417.5</v>
      </c>
      <c r="G2396" s="1">
        <v>45989</v>
      </c>
      <c r="H2396" s="1">
        <v>46003</v>
      </c>
      <c r="I2396" t="s">
        <v>19</v>
      </c>
      <c r="J2396">
        <v>14</v>
      </c>
      <c r="K2396">
        <v>15</v>
      </c>
      <c r="L2396" t="s">
        <v>212</v>
      </c>
      <c r="M2396" t="s">
        <v>55</v>
      </c>
      <c r="N2396" t="s">
        <v>88</v>
      </c>
      <c r="O2396">
        <f t="shared" si="222"/>
        <v>1</v>
      </c>
      <c r="P2396" t="str">
        <f t="shared" si="223"/>
        <v>Valid</v>
      </c>
      <c r="Q2396" t="str">
        <f>_xlfn.XLOOKUP(B2396,Customers!$A:$A,Customers!$C:$C,"Not Found")</f>
        <v>West</v>
      </c>
      <c r="R2396" t="str">
        <f t="shared" si="224"/>
        <v>West</v>
      </c>
      <c r="S2396" t="str">
        <f t="shared" si="225"/>
        <v>Hospitalization</v>
      </c>
      <c r="T2396" t="str">
        <f t="shared" si="226"/>
        <v>Within SLA</v>
      </c>
      <c r="U2396">
        <f t="shared" si="227"/>
        <v>0</v>
      </c>
    </row>
    <row r="2397" spans="1:21" x14ac:dyDescent="0.3">
      <c r="A2397" t="s">
        <v>5422</v>
      </c>
      <c r="B2397" t="s">
        <v>5111</v>
      </c>
      <c r="C2397" t="s">
        <v>5112</v>
      </c>
      <c r="D2397" t="s">
        <v>182</v>
      </c>
      <c r="E2397" t="s">
        <v>18</v>
      </c>
      <c r="F2397">
        <v>53356.49</v>
      </c>
      <c r="G2397" s="1">
        <v>45893</v>
      </c>
      <c r="H2397" s="1">
        <v>45903</v>
      </c>
      <c r="I2397" t="s">
        <v>19</v>
      </c>
      <c r="J2397">
        <v>10</v>
      </c>
      <c r="K2397">
        <v>7</v>
      </c>
      <c r="L2397" t="s">
        <v>450</v>
      </c>
      <c r="M2397" t="s">
        <v>94</v>
      </c>
      <c r="N2397" t="s">
        <v>42</v>
      </c>
      <c r="O2397">
        <f t="shared" si="222"/>
        <v>1</v>
      </c>
      <c r="P2397" t="str">
        <f t="shared" si="223"/>
        <v>Valid</v>
      </c>
      <c r="Q2397" t="str">
        <f>_xlfn.XLOOKUP(B2397,Customers!$A:$A,Customers!$C:$C,"Not Found")</f>
        <v>West</v>
      </c>
      <c r="R2397" t="str">
        <f t="shared" si="224"/>
        <v>South</v>
      </c>
      <c r="S2397" t="str">
        <f t="shared" si="225"/>
        <v>Trip Cancellation</v>
      </c>
      <c r="T2397" t="str">
        <f t="shared" si="226"/>
        <v>SLA Breach</v>
      </c>
      <c r="U2397">
        <f t="shared" si="227"/>
        <v>3</v>
      </c>
    </row>
    <row r="2398" spans="1:21" x14ac:dyDescent="0.3">
      <c r="A2398" t="s">
        <v>5423</v>
      </c>
      <c r="B2398" t="s">
        <v>1262</v>
      </c>
      <c r="C2398" t="s">
        <v>1263</v>
      </c>
      <c r="D2398" t="s">
        <v>216</v>
      </c>
      <c r="E2398" t="s">
        <v>39</v>
      </c>
      <c r="F2398">
        <v>92068.28</v>
      </c>
      <c r="G2398" s="1">
        <v>45909</v>
      </c>
      <c r="I2398" t="s">
        <v>40</v>
      </c>
      <c r="J2398">
        <v>22</v>
      </c>
      <c r="K2398">
        <v>15</v>
      </c>
      <c r="L2398" t="s">
        <v>54</v>
      </c>
      <c r="M2398" t="s">
        <v>55</v>
      </c>
      <c r="N2398" t="s">
        <v>42</v>
      </c>
      <c r="O2398">
        <f t="shared" si="222"/>
        <v>1</v>
      </c>
      <c r="P2398" t="str">
        <f t="shared" si="223"/>
        <v>Valid</v>
      </c>
      <c r="Q2398" t="str">
        <f>_xlfn.XLOOKUP(B2398,Customers!$A:$A,Customers!$C:$C,"Not Found")</f>
        <v>Central</v>
      </c>
      <c r="R2398" t="str">
        <f t="shared" si="224"/>
        <v>North</v>
      </c>
      <c r="S2398" t="str">
        <f t="shared" si="225"/>
        <v>Outpatient</v>
      </c>
      <c r="T2398" t="str">
        <f t="shared" si="226"/>
        <v>SLA Breach</v>
      </c>
      <c r="U2398">
        <f t="shared" si="227"/>
        <v>7</v>
      </c>
    </row>
    <row r="2399" spans="1:21" x14ac:dyDescent="0.3">
      <c r="A2399" t="s">
        <v>5424</v>
      </c>
      <c r="B2399" t="s">
        <v>5425</v>
      </c>
      <c r="C2399" t="s">
        <v>5426</v>
      </c>
      <c r="D2399" t="s">
        <v>69</v>
      </c>
      <c r="E2399" t="s">
        <v>18</v>
      </c>
      <c r="F2399">
        <v>159268.88</v>
      </c>
      <c r="G2399" s="1">
        <v>45874</v>
      </c>
      <c r="H2399" s="1">
        <v>45886</v>
      </c>
      <c r="I2399" t="s">
        <v>19</v>
      </c>
      <c r="J2399">
        <v>12</v>
      </c>
      <c r="K2399">
        <v>12</v>
      </c>
      <c r="L2399" t="s">
        <v>610</v>
      </c>
      <c r="M2399" t="s">
        <v>49</v>
      </c>
      <c r="N2399" t="s">
        <v>42</v>
      </c>
      <c r="O2399">
        <f t="shared" si="222"/>
        <v>1</v>
      </c>
      <c r="P2399" t="str">
        <f t="shared" si="223"/>
        <v>Valid</v>
      </c>
      <c r="Q2399" t="str">
        <f>_xlfn.XLOOKUP(B2399,Customers!$A:$A,Customers!$C:$C,"Not Found")</f>
        <v>North</v>
      </c>
      <c r="R2399" t="str">
        <f t="shared" si="224"/>
        <v>South</v>
      </c>
      <c r="S2399" t="str">
        <f t="shared" si="225"/>
        <v>Property Damage</v>
      </c>
      <c r="T2399" t="str">
        <f t="shared" si="226"/>
        <v>Within SLA</v>
      </c>
      <c r="U2399">
        <f t="shared" si="227"/>
        <v>0</v>
      </c>
    </row>
    <row r="2400" spans="1:21" x14ac:dyDescent="0.3">
      <c r="A2400" t="s">
        <v>5427</v>
      </c>
      <c r="B2400" t="s">
        <v>5428</v>
      </c>
      <c r="C2400" t="s">
        <v>5429</v>
      </c>
      <c r="D2400" t="s">
        <v>102</v>
      </c>
      <c r="E2400" t="s">
        <v>18</v>
      </c>
      <c r="F2400">
        <v>443348.31</v>
      </c>
      <c r="G2400" s="1">
        <v>45919</v>
      </c>
      <c r="H2400" s="1">
        <v>45934</v>
      </c>
      <c r="I2400" t="s">
        <v>19</v>
      </c>
      <c r="J2400">
        <v>15</v>
      </c>
      <c r="K2400">
        <v>20</v>
      </c>
      <c r="L2400" t="s">
        <v>166</v>
      </c>
      <c r="M2400" t="s">
        <v>29</v>
      </c>
      <c r="N2400" t="s">
        <v>30</v>
      </c>
      <c r="O2400">
        <f t="shared" si="222"/>
        <v>1</v>
      </c>
      <c r="P2400" t="str">
        <f t="shared" si="223"/>
        <v>Valid</v>
      </c>
      <c r="Q2400" t="str">
        <f>_xlfn.XLOOKUP(B2400,Customers!$A:$A,Customers!$C:$C,"Not Found")</f>
        <v>South</v>
      </c>
      <c r="R2400" t="str">
        <f t="shared" si="224"/>
        <v>South</v>
      </c>
      <c r="S2400" t="str">
        <f t="shared" si="225"/>
        <v>Maturity</v>
      </c>
      <c r="T2400" t="str">
        <f t="shared" si="226"/>
        <v>Within SLA</v>
      </c>
      <c r="U2400">
        <f t="shared" si="227"/>
        <v>0</v>
      </c>
    </row>
    <row r="2401" spans="1:21" x14ac:dyDescent="0.3">
      <c r="A2401" t="s">
        <v>5430</v>
      </c>
      <c r="B2401" t="s">
        <v>1698</v>
      </c>
      <c r="C2401" t="s">
        <v>1699</v>
      </c>
      <c r="D2401" t="s">
        <v>53</v>
      </c>
      <c r="E2401" t="s">
        <v>18</v>
      </c>
      <c r="F2401">
        <v>54339.75</v>
      </c>
      <c r="G2401" s="1">
        <v>45668</v>
      </c>
      <c r="H2401" s="1">
        <v>45691</v>
      </c>
      <c r="I2401" t="s">
        <v>19</v>
      </c>
      <c r="J2401">
        <v>23</v>
      </c>
      <c r="K2401">
        <v>15</v>
      </c>
      <c r="L2401" t="s">
        <v>580</v>
      </c>
      <c r="M2401" t="s">
        <v>55</v>
      </c>
      <c r="N2401" t="s">
        <v>88</v>
      </c>
      <c r="O2401">
        <f t="shared" si="222"/>
        <v>1</v>
      </c>
      <c r="P2401" t="str">
        <f t="shared" si="223"/>
        <v>Valid</v>
      </c>
      <c r="Q2401" t="str">
        <f>_xlfn.XLOOKUP(B2401,Customers!$A:$A,Customers!$C:$C,"Not Found")</f>
        <v>Central</v>
      </c>
      <c r="R2401" t="str">
        <f t="shared" si="224"/>
        <v>South</v>
      </c>
      <c r="S2401" t="str">
        <f t="shared" si="225"/>
        <v>Hospitalization</v>
      </c>
      <c r="T2401" t="str">
        <f t="shared" si="226"/>
        <v>SLA Breach</v>
      </c>
      <c r="U2401">
        <f t="shared" si="227"/>
        <v>8</v>
      </c>
    </row>
    <row r="2402" spans="1:21" x14ac:dyDescent="0.3">
      <c r="A2402" t="s">
        <v>5431</v>
      </c>
      <c r="B2402" t="s">
        <v>5432</v>
      </c>
      <c r="C2402" t="s">
        <v>5433</v>
      </c>
      <c r="D2402" t="s">
        <v>92</v>
      </c>
      <c r="E2402" t="s">
        <v>27</v>
      </c>
      <c r="F2402">
        <v>43973.279999999999</v>
      </c>
      <c r="G2402" s="1">
        <v>45843</v>
      </c>
      <c r="H2402" s="1">
        <v>45857</v>
      </c>
      <c r="I2402" t="s">
        <v>19</v>
      </c>
      <c r="J2402">
        <v>14</v>
      </c>
      <c r="K2402">
        <v>7</v>
      </c>
      <c r="L2402" t="s">
        <v>491</v>
      </c>
      <c r="M2402" t="s">
        <v>94</v>
      </c>
      <c r="N2402" t="s">
        <v>42</v>
      </c>
      <c r="O2402">
        <f t="shared" si="222"/>
        <v>1</v>
      </c>
      <c r="P2402" t="str">
        <f t="shared" si="223"/>
        <v>Valid</v>
      </c>
      <c r="Q2402" t="str">
        <f>_xlfn.XLOOKUP(B2402,Customers!$A:$A,Customers!$C:$C,"Not Found")</f>
        <v>West</v>
      </c>
      <c r="R2402" t="str">
        <f t="shared" si="224"/>
        <v>West</v>
      </c>
      <c r="S2402" t="str">
        <f t="shared" si="225"/>
        <v>Baggage Loss</v>
      </c>
      <c r="T2402" t="str">
        <f t="shared" si="226"/>
        <v>SLA Breach</v>
      </c>
      <c r="U2402">
        <f t="shared" si="227"/>
        <v>7</v>
      </c>
    </row>
    <row r="2403" spans="1:21" x14ac:dyDescent="0.3">
      <c r="A2403" t="s">
        <v>5434</v>
      </c>
      <c r="B2403" t="s">
        <v>5285</v>
      </c>
      <c r="C2403" t="s">
        <v>5435</v>
      </c>
      <c r="D2403" t="s">
        <v>46</v>
      </c>
      <c r="E2403" t="s">
        <v>18</v>
      </c>
      <c r="F2403">
        <v>64833.96</v>
      </c>
      <c r="G2403" s="1">
        <v>45882</v>
      </c>
      <c r="H2403" s="1">
        <v>45908</v>
      </c>
      <c r="I2403" t="s">
        <v>47</v>
      </c>
      <c r="J2403">
        <v>26</v>
      </c>
      <c r="K2403">
        <v>10</v>
      </c>
      <c r="L2403" t="s">
        <v>651</v>
      </c>
      <c r="M2403" t="s">
        <v>21</v>
      </c>
      <c r="N2403" t="s">
        <v>88</v>
      </c>
      <c r="O2403">
        <f t="shared" si="222"/>
        <v>1</v>
      </c>
      <c r="P2403" t="str">
        <f t="shared" si="223"/>
        <v>Valid</v>
      </c>
      <c r="Q2403" t="str">
        <f>_xlfn.XLOOKUP(B2403,Customers!$A:$A,Customers!$C:$C,"Not Found")</f>
        <v>East</v>
      </c>
      <c r="R2403" t="str">
        <f t="shared" si="224"/>
        <v>South</v>
      </c>
      <c r="S2403" t="str">
        <f t="shared" si="225"/>
        <v>Theft</v>
      </c>
      <c r="T2403" t="str">
        <f t="shared" si="226"/>
        <v>SLA Breach</v>
      </c>
      <c r="U2403">
        <f t="shared" si="227"/>
        <v>16</v>
      </c>
    </row>
    <row r="2404" spans="1:21" x14ac:dyDescent="0.3">
      <c r="A2404" t="s">
        <v>5436</v>
      </c>
      <c r="B2404" t="s">
        <v>5437</v>
      </c>
      <c r="C2404" t="s">
        <v>5438</v>
      </c>
      <c r="D2404" t="s">
        <v>154</v>
      </c>
      <c r="E2404" t="s">
        <v>39</v>
      </c>
      <c r="F2404">
        <v>49956.63</v>
      </c>
      <c r="G2404" s="1">
        <v>45946</v>
      </c>
      <c r="H2404" s="1">
        <v>45952</v>
      </c>
      <c r="I2404" t="s">
        <v>47</v>
      </c>
      <c r="J2404">
        <v>6</v>
      </c>
      <c r="K2404">
        <v>10</v>
      </c>
      <c r="L2404" t="s">
        <v>193</v>
      </c>
      <c r="M2404" t="s">
        <v>21</v>
      </c>
      <c r="N2404" t="s">
        <v>22</v>
      </c>
      <c r="O2404">
        <f t="shared" si="222"/>
        <v>1</v>
      </c>
      <c r="P2404" t="str">
        <f t="shared" si="223"/>
        <v>Valid</v>
      </c>
      <c r="Q2404" t="str">
        <f>_xlfn.XLOOKUP(B2404,Customers!$A:$A,Customers!$C:$C,"Not Found")</f>
        <v>North</v>
      </c>
      <c r="R2404" t="str">
        <f t="shared" si="224"/>
        <v>North</v>
      </c>
      <c r="S2404" t="str">
        <f t="shared" si="225"/>
        <v>Vehicle Damage</v>
      </c>
      <c r="T2404" t="str">
        <f t="shared" si="226"/>
        <v>Within SLA</v>
      </c>
      <c r="U2404">
        <f t="shared" si="227"/>
        <v>0</v>
      </c>
    </row>
    <row r="2405" spans="1:21" x14ac:dyDescent="0.3">
      <c r="A2405" t="s">
        <v>5439</v>
      </c>
      <c r="B2405" t="s">
        <v>5084</v>
      </c>
      <c r="C2405" t="s">
        <v>5440</v>
      </c>
      <c r="D2405" t="s">
        <v>102</v>
      </c>
      <c r="E2405" t="s">
        <v>18</v>
      </c>
      <c r="F2405">
        <v>237873.89</v>
      </c>
      <c r="G2405" s="1">
        <v>45890</v>
      </c>
      <c r="H2405" s="1">
        <v>45908</v>
      </c>
      <c r="I2405" t="s">
        <v>19</v>
      </c>
      <c r="J2405">
        <v>18</v>
      </c>
      <c r="K2405">
        <v>20</v>
      </c>
      <c r="L2405" t="s">
        <v>183</v>
      </c>
      <c r="M2405" t="s">
        <v>29</v>
      </c>
      <c r="N2405" t="s">
        <v>30</v>
      </c>
      <c r="O2405">
        <f t="shared" si="222"/>
        <v>1</v>
      </c>
      <c r="P2405" t="str">
        <f t="shared" si="223"/>
        <v>Valid</v>
      </c>
      <c r="Q2405" t="str">
        <f>_xlfn.XLOOKUP(B2405,Customers!$A:$A,Customers!$C:$C,"Not Found")</f>
        <v>Central</v>
      </c>
      <c r="R2405" t="str">
        <f t="shared" si="224"/>
        <v>South</v>
      </c>
      <c r="S2405" t="str">
        <f t="shared" si="225"/>
        <v>Maturity</v>
      </c>
      <c r="T2405" t="str">
        <f t="shared" si="226"/>
        <v>Within SLA</v>
      </c>
      <c r="U2405">
        <f t="shared" si="227"/>
        <v>0</v>
      </c>
    </row>
    <row r="2406" spans="1:21" x14ac:dyDescent="0.3">
      <c r="A2406" t="s">
        <v>5441</v>
      </c>
      <c r="B2406" t="s">
        <v>5442</v>
      </c>
      <c r="C2406" t="s">
        <v>5443</v>
      </c>
      <c r="D2406" t="s">
        <v>17</v>
      </c>
      <c r="E2406" t="s">
        <v>39</v>
      </c>
      <c r="F2406">
        <v>45390.89</v>
      </c>
      <c r="G2406" s="1">
        <v>45740</v>
      </c>
      <c r="H2406" s="1">
        <v>45744</v>
      </c>
      <c r="I2406" t="s">
        <v>19</v>
      </c>
      <c r="J2406">
        <v>4</v>
      </c>
      <c r="K2406">
        <v>10</v>
      </c>
      <c r="L2406" t="s">
        <v>87</v>
      </c>
      <c r="M2406" t="s">
        <v>21</v>
      </c>
      <c r="N2406" t="s">
        <v>22</v>
      </c>
      <c r="O2406">
        <f t="shared" si="222"/>
        <v>1</v>
      </c>
      <c r="P2406" t="str">
        <f t="shared" si="223"/>
        <v>Valid</v>
      </c>
      <c r="Q2406" t="str">
        <f>_xlfn.XLOOKUP(B2406,Customers!$A:$A,Customers!$C:$C,"Not Found")</f>
        <v>North</v>
      </c>
      <c r="R2406" t="str">
        <f t="shared" si="224"/>
        <v>North</v>
      </c>
      <c r="S2406" t="str">
        <f t="shared" si="225"/>
        <v>Accident</v>
      </c>
      <c r="T2406" t="str">
        <f t="shared" si="226"/>
        <v>Within SLA</v>
      </c>
      <c r="U2406">
        <f t="shared" si="227"/>
        <v>0</v>
      </c>
    </row>
    <row r="2407" spans="1:21" x14ac:dyDescent="0.3">
      <c r="A2407" t="s">
        <v>5444</v>
      </c>
      <c r="B2407" t="s">
        <v>1636</v>
      </c>
      <c r="C2407" t="s">
        <v>1637</v>
      </c>
      <c r="D2407" t="s">
        <v>26</v>
      </c>
      <c r="E2407" t="s">
        <v>173</v>
      </c>
      <c r="F2407">
        <v>249929.83</v>
      </c>
      <c r="G2407" s="1">
        <v>45877</v>
      </c>
      <c r="H2407" s="1">
        <v>45905</v>
      </c>
      <c r="I2407" t="s">
        <v>19</v>
      </c>
      <c r="J2407">
        <v>28</v>
      </c>
      <c r="K2407">
        <v>20</v>
      </c>
      <c r="L2407" t="s">
        <v>79</v>
      </c>
      <c r="M2407" t="s">
        <v>29</v>
      </c>
      <c r="N2407" t="s">
        <v>30</v>
      </c>
      <c r="O2407">
        <f t="shared" si="222"/>
        <v>1</v>
      </c>
      <c r="P2407" t="str">
        <f t="shared" si="223"/>
        <v>Valid</v>
      </c>
      <c r="Q2407" t="str">
        <f>_xlfn.XLOOKUP(B2407,Customers!$A:$A,Customers!$C:$C,"Not Found")</f>
        <v>South</v>
      </c>
      <c r="R2407" t="str">
        <f t="shared" si="224"/>
        <v>Central</v>
      </c>
      <c r="S2407" t="str">
        <f t="shared" si="225"/>
        <v>Disability</v>
      </c>
      <c r="T2407" t="str">
        <f t="shared" si="226"/>
        <v>SLA Breach</v>
      </c>
      <c r="U2407">
        <f t="shared" si="227"/>
        <v>8</v>
      </c>
    </row>
    <row r="2408" spans="1:21" x14ac:dyDescent="0.3">
      <c r="A2408" t="s">
        <v>5445</v>
      </c>
      <c r="B2408" t="s">
        <v>4277</v>
      </c>
      <c r="C2408" t="s">
        <v>4278</v>
      </c>
      <c r="D2408" t="s">
        <v>17</v>
      </c>
      <c r="E2408" t="s">
        <v>27</v>
      </c>
      <c r="F2408">
        <v>64658.22</v>
      </c>
      <c r="G2408" s="1">
        <v>45740</v>
      </c>
      <c r="I2408" t="s">
        <v>40</v>
      </c>
      <c r="J2408">
        <v>4</v>
      </c>
      <c r="K2408">
        <v>10</v>
      </c>
      <c r="L2408" t="s">
        <v>630</v>
      </c>
      <c r="M2408" t="s">
        <v>21</v>
      </c>
      <c r="N2408" t="s">
        <v>30</v>
      </c>
      <c r="O2408">
        <f t="shared" si="222"/>
        <v>1</v>
      </c>
      <c r="P2408" t="str">
        <f t="shared" si="223"/>
        <v>Valid</v>
      </c>
      <c r="Q2408" t="str">
        <f>_xlfn.XLOOKUP(B2408,Customers!$A:$A,Customers!$C:$C,"Not Found")</f>
        <v>North</v>
      </c>
      <c r="R2408" t="str">
        <f t="shared" si="224"/>
        <v>West</v>
      </c>
      <c r="S2408" t="str">
        <f t="shared" si="225"/>
        <v>Accident</v>
      </c>
      <c r="T2408" t="str">
        <f t="shared" si="226"/>
        <v>Within SLA</v>
      </c>
      <c r="U2408">
        <f t="shared" si="227"/>
        <v>0</v>
      </c>
    </row>
    <row r="2409" spans="1:21" x14ac:dyDescent="0.3">
      <c r="A2409" t="s">
        <v>5446</v>
      </c>
      <c r="B2409" t="s">
        <v>4871</v>
      </c>
      <c r="C2409" t="s">
        <v>4872</v>
      </c>
      <c r="D2409" t="s">
        <v>154</v>
      </c>
      <c r="E2409" t="s">
        <v>74</v>
      </c>
      <c r="F2409">
        <v>100147.66</v>
      </c>
      <c r="G2409" s="1">
        <v>45730</v>
      </c>
      <c r="H2409" s="1">
        <v>45745</v>
      </c>
      <c r="I2409" t="s">
        <v>19</v>
      </c>
      <c r="J2409">
        <v>15</v>
      </c>
      <c r="K2409">
        <v>10</v>
      </c>
      <c r="L2409" t="s">
        <v>166</v>
      </c>
      <c r="M2409" t="s">
        <v>21</v>
      </c>
      <c r="N2409" t="s">
        <v>30</v>
      </c>
      <c r="O2409">
        <f t="shared" si="222"/>
        <v>1</v>
      </c>
      <c r="P2409" t="str">
        <f t="shared" si="223"/>
        <v>Valid</v>
      </c>
      <c r="Q2409" t="str">
        <f>_xlfn.XLOOKUP(B2409,Customers!$A:$A,Customers!$C:$C,"Not Found")</f>
        <v>South</v>
      </c>
      <c r="R2409" t="str">
        <f t="shared" si="224"/>
        <v>East</v>
      </c>
      <c r="S2409" t="str">
        <f t="shared" si="225"/>
        <v>Vehicle Damage</v>
      </c>
      <c r="T2409" t="str">
        <f t="shared" si="226"/>
        <v>SLA Breach</v>
      </c>
      <c r="U2409">
        <f t="shared" si="227"/>
        <v>5</v>
      </c>
    </row>
    <row r="2410" spans="1:21" x14ac:dyDescent="0.3">
      <c r="A2410" t="s">
        <v>5447</v>
      </c>
      <c r="B2410" t="s">
        <v>1425</v>
      </c>
      <c r="C2410" t="s">
        <v>5448</v>
      </c>
      <c r="D2410" t="s">
        <v>26</v>
      </c>
      <c r="E2410" t="s">
        <v>74</v>
      </c>
      <c r="F2410">
        <v>800167.25</v>
      </c>
      <c r="G2410" s="1">
        <v>45864</v>
      </c>
      <c r="H2410" s="1">
        <v>45891</v>
      </c>
      <c r="I2410" t="s">
        <v>47</v>
      </c>
      <c r="J2410">
        <v>27</v>
      </c>
      <c r="K2410">
        <v>20</v>
      </c>
      <c r="L2410" t="s">
        <v>212</v>
      </c>
      <c r="M2410" t="s">
        <v>29</v>
      </c>
      <c r="N2410" t="s">
        <v>30</v>
      </c>
      <c r="O2410">
        <f t="shared" si="222"/>
        <v>1</v>
      </c>
      <c r="P2410" t="str">
        <f t="shared" si="223"/>
        <v>Valid</v>
      </c>
      <c r="Q2410" t="str">
        <f>_xlfn.XLOOKUP(B2410,Customers!$A:$A,Customers!$C:$C,"Not Found")</f>
        <v>North</v>
      </c>
      <c r="R2410" t="str">
        <f t="shared" si="224"/>
        <v>East</v>
      </c>
      <c r="S2410" t="str">
        <f t="shared" si="225"/>
        <v>Disability</v>
      </c>
      <c r="T2410" t="str">
        <f t="shared" si="226"/>
        <v>SLA Breach</v>
      </c>
      <c r="U2410">
        <f t="shared" si="227"/>
        <v>7</v>
      </c>
    </row>
    <row r="2411" spans="1:21" x14ac:dyDescent="0.3">
      <c r="A2411" t="s">
        <v>5449</v>
      </c>
      <c r="B2411" t="s">
        <v>5450</v>
      </c>
      <c r="C2411" t="s">
        <v>5451</v>
      </c>
      <c r="D2411" t="s">
        <v>59</v>
      </c>
      <c r="E2411" t="s">
        <v>18</v>
      </c>
      <c r="F2411">
        <v>122998.74</v>
      </c>
      <c r="G2411" s="1">
        <v>45769</v>
      </c>
      <c r="H2411" s="1">
        <v>45786</v>
      </c>
      <c r="I2411" t="s">
        <v>19</v>
      </c>
      <c r="J2411">
        <v>17</v>
      </c>
      <c r="K2411">
        <v>15</v>
      </c>
      <c r="L2411" t="s">
        <v>150</v>
      </c>
      <c r="M2411" t="s">
        <v>55</v>
      </c>
      <c r="N2411" t="s">
        <v>42</v>
      </c>
      <c r="O2411">
        <f t="shared" si="222"/>
        <v>1</v>
      </c>
      <c r="P2411" t="str">
        <f t="shared" si="223"/>
        <v>Valid</v>
      </c>
      <c r="Q2411" t="str">
        <f>_xlfn.XLOOKUP(B2411,Customers!$A:$A,Customers!$C:$C,"Not Found")</f>
        <v>South</v>
      </c>
      <c r="R2411" t="str">
        <f t="shared" si="224"/>
        <v>South</v>
      </c>
      <c r="S2411" t="str">
        <f t="shared" si="225"/>
        <v>Critical Illness</v>
      </c>
      <c r="T2411" t="str">
        <f t="shared" si="226"/>
        <v>SLA Breach</v>
      </c>
      <c r="U2411">
        <f t="shared" si="227"/>
        <v>2</v>
      </c>
    </row>
    <row r="2412" spans="1:21" x14ac:dyDescent="0.3">
      <c r="A2412" t="s">
        <v>5452</v>
      </c>
      <c r="B2412" t="s">
        <v>5453</v>
      </c>
      <c r="C2412" t="s">
        <v>5454</v>
      </c>
      <c r="D2412" t="s">
        <v>116</v>
      </c>
      <c r="E2412" t="s">
        <v>18</v>
      </c>
      <c r="F2412">
        <v>32373.83</v>
      </c>
      <c r="G2412" s="1">
        <v>45768</v>
      </c>
      <c r="H2412" s="1">
        <v>45778</v>
      </c>
      <c r="I2412" t="s">
        <v>19</v>
      </c>
      <c r="J2412">
        <v>10</v>
      </c>
      <c r="K2412">
        <v>7</v>
      </c>
      <c r="L2412" t="s">
        <v>651</v>
      </c>
      <c r="M2412" t="s">
        <v>94</v>
      </c>
      <c r="N2412" t="s">
        <v>30</v>
      </c>
      <c r="O2412">
        <f t="shared" si="222"/>
        <v>1</v>
      </c>
      <c r="P2412" t="str">
        <f t="shared" si="223"/>
        <v>Valid</v>
      </c>
      <c r="Q2412" t="str">
        <f>_xlfn.XLOOKUP(B2412,Customers!$A:$A,Customers!$C:$C,"Not Found")</f>
        <v>West</v>
      </c>
      <c r="R2412" t="str">
        <f t="shared" si="224"/>
        <v>South</v>
      </c>
      <c r="S2412" t="str">
        <f t="shared" si="225"/>
        <v>Medical Emergency</v>
      </c>
      <c r="T2412" t="str">
        <f t="shared" si="226"/>
        <v>SLA Breach</v>
      </c>
      <c r="U2412">
        <f t="shared" si="227"/>
        <v>3</v>
      </c>
    </row>
    <row r="2413" spans="1:21" x14ac:dyDescent="0.3">
      <c r="A2413" t="s">
        <v>5455</v>
      </c>
      <c r="B2413" t="s">
        <v>4711</v>
      </c>
      <c r="C2413" t="s">
        <v>5456</v>
      </c>
      <c r="D2413" t="s">
        <v>216</v>
      </c>
      <c r="E2413" t="s">
        <v>18</v>
      </c>
      <c r="F2413">
        <v>23163.26</v>
      </c>
      <c r="G2413" s="1">
        <v>45842</v>
      </c>
      <c r="I2413" t="s">
        <v>64</v>
      </c>
      <c r="J2413">
        <v>25</v>
      </c>
      <c r="K2413">
        <v>15</v>
      </c>
      <c r="L2413" t="s">
        <v>227</v>
      </c>
      <c r="M2413" t="s">
        <v>55</v>
      </c>
      <c r="N2413" t="s">
        <v>42</v>
      </c>
      <c r="O2413">
        <f t="shared" si="222"/>
        <v>1</v>
      </c>
      <c r="P2413" t="str">
        <f t="shared" si="223"/>
        <v>Valid</v>
      </c>
      <c r="Q2413" t="str">
        <f>_xlfn.XLOOKUP(B2413,Customers!$A:$A,Customers!$C:$C,"Not Found")</f>
        <v>South</v>
      </c>
      <c r="R2413" t="str">
        <f t="shared" si="224"/>
        <v>South</v>
      </c>
      <c r="S2413" t="str">
        <f t="shared" si="225"/>
        <v>Outpatient</v>
      </c>
      <c r="T2413" t="str">
        <f t="shared" si="226"/>
        <v>SLA Breach</v>
      </c>
      <c r="U2413">
        <f t="shared" si="227"/>
        <v>10</v>
      </c>
    </row>
    <row r="2414" spans="1:21" x14ac:dyDescent="0.3">
      <c r="A2414" t="s">
        <v>5457</v>
      </c>
      <c r="B2414" t="s">
        <v>1000</v>
      </c>
      <c r="C2414" t="s">
        <v>5458</v>
      </c>
      <c r="D2414" t="s">
        <v>102</v>
      </c>
      <c r="E2414" t="s">
        <v>27</v>
      </c>
      <c r="F2414">
        <v>1445321.18</v>
      </c>
      <c r="G2414" s="1">
        <v>45722</v>
      </c>
      <c r="I2414" t="s">
        <v>40</v>
      </c>
      <c r="J2414">
        <v>14</v>
      </c>
      <c r="K2414">
        <v>20</v>
      </c>
      <c r="L2414" t="s">
        <v>373</v>
      </c>
      <c r="M2414" t="s">
        <v>29</v>
      </c>
      <c r="N2414" t="s">
        <v>22</v>
      </c>
      <c r="O2414">
        <f t="shared" si="222"/>
        <v>1</v>
      </c>
      <c r="P2414" t="str">
        <f t="shared" si="223"/>
        <v>Valid</v>
      </c>
      <c r="Q2414" t="str">
        <f>_xlfn.XLOOKUP(B2414,Customers!$A:$A,Customers!$C:$C,"Not Found")</f>
        <v>Central</v>
      </c>
      <c r="R2414" t="str">
        <f t="shared" si="224"/>
        <v>West</v>
      </c>
      <c r="S2414" t="str">
        <f t="shared" si="225"/>
        <v>Maturity</v>
      </c>
      <c r="T2414" t="str">
        <f t="shared" si="226"/>
        <v>Within SLA</v>
      </c>
      <c r="U2414">
        <f t="shared" si="227"/>
        <v>0</v>
      </c>
    </row>
    <row r="2415" spans="1:21" x14ac:dyDescent="0.3">
      <c r="A2415" t="s">
        <v>5459</v>
      </c>
      <c r="B2415" t="s">
        <v>5460</v>
      </c>
      <c r="C2415" t="s">
        <v>5461</v>
      </c>
      <c r="D2415" t="s">
        <v>102</v>
      </c>
      <c r="E2415" t="s">
        <v>27</v>
      </c>
      <c r="F2415">
        <v>189352.98</v>
      </c>
      <c r="G2415" s="1">
        <v>45704</v>
      </c>
      <c r="H2415" s="1">
        <v>45725</v>
      </c>
      <c r="I2415" t="s">
        <v>19</v>
      </c>
      <c r="J2415">
        <v>21</v>
      </c>
      <c r="K2415">
        <v>20</v>
      </c>
      <c r="L2415" t="s">
        <v>223</v>
      </c>
      <c r="M2415" t="s">
        <v>29</v>
      </c>
      <c r="N2415" t="s">
        <v>88</v>
      </c>
      <c r="O2415">
        <f t="shared" si="222"/>
        <v>1</v>
      </c>
      <c r="P2415" t="str">
        <f t="shared" si="223"/>
        <v>Valid</v>
      </c>
      <c r="Q2415" t="str">
        <f>_xlfn.XLOOKUP(B2415,Customers!$A:$A,Customers!$C:$C,"Not Found")</f>
        <v>West</v>
      </c>
      <c r="R2415" t="str">
        <f t="shared" si="224"/>
        <v>West</v>
      </c>
      <c r="S2415" t="str">
        <f t="shared" si="225"/>
        <v>Maturity</v>
      </c>
      <c r="T2415" t="str">
        <f t="shared" si="226"/>
        <v>SLA Breach</v>
      </c>
      <c r="U2415">
        <f t="shared" si="227"/>
        <v>1</v>
      </c>
    </row>
    <row r="2416" spans="1:21" x14ac:dyDescent="0.3">
      <c r="A2416" t="s">
        <v>5462</v>
      </c>
      <c r="B2416" t="s">
        <v>503</v>
      </c>
      <c r="C2416" t="s">
        <v>5463</v>
      </c>
      <c r="D2416" t="s">
        <v>289</v>
      </c>
      <c r="E2416" t="s">
        <v>18</v>
      </c>
      <c r="F2416">
        <v>41897.74</v>
      </c>
      <c r="G2416" s="1">
        <v>45803</v>
      </c>
      <c r="H2416" s="1">
        <v>45810</v>
      </c>
      <c r="I2416" t="s">
        <v>19</v>
      </c>
      <c r="J2416">
        <v>7</v>
      </c>
      <c r="K2416">
        <v>10</v>
      </c>
      <c r="L2416" t="s">
        <v>178</v>
      </c>
      <c r="M2416" t="s">
        <v>21</v>
      </c>
      <c r="N2416" t="s">
        <v>30</v>
      </c>
      <c r="O2416">
        <f t="shared" si="222"/>
        <v>1</v>
      </c>
      <c r="P2416" t="str">
        <f t="shared" si="223"/>
        <v>Valid</v>
      </c>
      <c r="Q2416" t="str">
        <f>_xlfn.XLOOKUP(B2416,Customers!$A:$A,Customers!$C:$C,"Not Found")</f>
        <v>East</v>
      </c>
      <c r="R2416" t="str">
        <f t="shared" si="224"/>
        <v>South</v>
      </c>
      <c r="S2416" t="str">
        <f t="shared" si="225"/>
        <v>vehicle damage</v>
      </c>
      <c r="T2416" t="str">
        <f t="shared" si="226"/>
        <v>Within SLA</v>
      </c>
      <c r="U2416">
        <f t="shared" si="227"/>
        <v>0</v>
      </c>
    </row>
    <row r="2417" spans="1:21" x14ac:dyDescent="0.3">
      <c r="A2417" t="s">
        <v>5464</v>
      </c>
      <c r="B2417" t="s">
        <v>5465</v>
      </c>
      <c r="C2417" t="s">
        <v>5466</v>
      </c>
      <c r="D2417" t="s">
        <v>116</v>
      </c>
      <c r="E2417" t="s">
        <v>27</v>
      </c>
      <c r="F2417">
        <v>68231.92</v>
      </c>
      <c r="G2417" s="1">
        <v>45711</v>
      </c>
      <c r="I2417" t="s">
        <v>64</v>
      </c>
      <c r="J2417">
        <v>9</v>
      </c>
      <c r="K2417">
        <v>7</v>
      </c>
      <c r="L2417" t="s">
        <v>404</v>
      </c>
      <c r="M2417" t="s">
        <v>94</v>
      </c>
      <c r="N2417" t="s">
        <v>22</v>
      </c>
      <c r="O2417">
        <f t="shared" si="222"/>
        <v>1</v>
      </c>
      <c r="P2417" t="str">
        <f t="shared" si="223"/>
        <v>Valid</v>
      </c>
      <c r="Q2417" t="str">
        <f>_xlfn.XLOOKUP(B2417,Customers!$A:$A,Customers!$C:$C,"Not Found")</f>
        <v>North</v>
      </c>
      <c r="R2417" t="str">
        <f t="shared" si="224"/>
        <v>West</v>
      </c>
      <c r="S2417" t="str">
        <f t="shared" si="225"/>
        <v>Medical Emergency</v>
      </c>
      <c r="T2417" t="str">
        <f t="shared" si="226"/>
        <v>SLA Breach</v>
      </c>
      <c r="U2417">
        <f t="shared" si="227"/>
        <v>2</v>
      </c>
    </row>
    <row r="2418" spans="1:21" x14ac:dyDescent="0.3">
      <c r="A2418" t="s">
        <v>5467</v>
      </c>
      <c r="B2418" t="s">
        <v>5468</v>
      </c>
      <c r="C2418" t="s">
        <v>5469</v>
      </c>
      <c r="D2418" t="s">
        <v>34</v>
      </c>
      <c r="E2418" t="s">
        <v>39</v>
      </c>
      <c r="F2418">
        <v>146642.18</v>
      </c>
      <c r="G2418" s="1">
        <v>45903</v>
      </c>
      <c r="H2418" s="1">
        <v>45935</v>
      </c>
      <c r="I2418" t="s">
        <v>47</v>
      </c>
      <c r="J2418">
        <v>32</v>
      </c>
      <c r="K2418">
        <v>20</v>
      </c>
      <c r="L2418" t="s">
        <v>548</v>
      </c>
      <c r="M2418" t="s">
        <v>29</v>
      </c>
      <c r="N2418" t="s">
        <v>88</v>
      </c>
      <c r="O2418">
        <f t="shared" si="222"/>
        <v>1</v>
      </c>
      <c r="P2418" t="str">
        <f t="shared" si="223"/>
        <v>Valid</v>
      </c>
      <c r="Q2418" t="str">
        <f>_xlfn.XLOOKUP(B2418,Customers!$A:$A,Customers!$C:$C,"Not Found")</f>
        <v>South</v>
      </c>
      <c r="R2418" t="str">
        <f t="shared" si="224"/>
        <v>North</v>
      </c>
      <c r="S2418" t="str">
        <f t="shared" si="225"/>
        <v>Death Benefit</v>
      </c>
      <c r="T2418" t="str">
        <f t="shared" si="226"/>
        <v>SLA Breach</v>
      </c>
      <c r="U2418">
        <f t="shared" si="227"/>
        <v>12</v>
      </c>
    </row>
    <row r="2419" spans="1:21" x14ac:dyDescent="0.3">
      <c r="A2419" t="s">
        <v>5470</v>
      </c>
      <c r="B2419" t="s">
        <v>5471</v>
      </c>
      <c r="C2419" t="s">
        <v>5472</v>
      </c>
      <c r="D2419" t="s">
        <v>111</v>
      </c>
      <c r="E2419" t="s">
        <v>39</v>
      </c>
      <c r="F2419">
        <v>140069.73000000001</v>
      </c>
      <c r="G2419" s="1">
        <v>45891</v>
      </c>
      <c r="I2419" t="s">
        <v>40</v>
      </c>
      <c r="J2419">
        <v>24</v>
      </c>
      <c r="K2419">
        <v>12</v>
      </c>
      <c r="L2419" t="s">
        <v>366</v>
      </c>
      <c r="M2419" t="s">
        <v>49</v>
      </c>
      <c r="N2419" t="s">
        <v>88</v>
      </c>
      <c r="O2419">
        <f t="shared" si="222"/>
        <v>1</v>
      </c>
      <c r="P2419" t="str">
        <f t="shared" si="223"/>
        <v>Valid</v>
      </c>
      <c r="Q2419" t="str">
        <f>_xlfn.XLOOKUP(B2419,Customers!$A:$A,Customers!$C:$C,"Not Found")</f>
        <v>Central</v>
      </c>
      <c r="R2419" t="str">
        <f t="shared" si="224"/>
        <v>North</v>
      </c>
      <c r="S2419" t="str">
        <f t="shared" si="225"/>
        <v>Fire</v>
      </c>
      <c r="T2419" t="str">
        <f t="shared" si="226"/>
        <v>SLA Breach</v>
      </c>
      <c r="U2419">
        <f t="shared" si="227"/>
        <v>12</v>
      </c>
    </row>
    <row r="2420" spans="1:21" x14ac:dyDescent="0.3">
      <c r="A2420" t="s">
        <v>5473</v>
      </c>
      <c r="B2420" t="s">
        <v>1024</v>
      </c>
      <c r="C2420" t="s">
        <v>5474</v>
      </c>
      <c r="D2420" t="s">
        <v>59</v>
      </c>
      <c r="E2420" t="s">
        <v>39</v>
      </c>
      <c r="F2420">
        <v>62913.85</v>
      </c>
      <c r="G2420" s="1">
        <v>45973</v>
      </c>
      <c r="H2420" s="1">
        <v>45988</v>
      </c>
      <c r="I2420" t="s">
        <v>19</v>
      </c>
      <c r="J2420">
        <v>15</v>
      </c>
      <c r="K2420">
        <v>15</v>
      </c>
      <c r="L2420" t="s">
        <v>163</v>
      </c>
      <c r="M2420" t="s">
        <v>55</v>
      </c>
      <c r="N2420" t="s">
        <v>30</v>
      </c>
      <c r="O2420">
        <f t="shared" si="222"/>
        <v>1</v>
      </c>
      <c r="P2420" t="str">
        <f t="shared" si="223"/>
        <v>Valid</v>
      </c>
      <c r="Q2420" t="str">
        <f>_xlfn.XLOOKUP(B2420,Customers!$A:$A,Customers!$C:$C,"Not Found")</f>
        <v>Central</v>
      </c>
      <c r="R2420" t="str">
        <f t="shared" si="224"/>
        <v>North</v>
      </c>
      <c r="S2420" t="str">
        <f t="shared" si="225"/>
        <v>Critical Illness</v>
      </c>
      <c r="T2420" t="str">
        <f t="shared" si="226"/>
        <v>Within SLA</v>
      </c>
      <c r="U2420">
        <f t="shared" si="227"/>
        <v>0</v>
      </c>
    </row>
    <row r="2421" spans="1:21" x14ac:dyDescent="0.3">
      <c r="A2421" t="s">
        <v>5475</v>
      </c>
      <c r="B2421" t="s">
        <v>4255</v>
      </c>
      <c r="C2421" t="s">
        <v>4256</v>
      </c>
      <c r="D2421" t="s">
        <v>34</v>
      </c>
      <c r="E2421" t="s">
        <v>18</v>
      </c>
      <c r="F2421">
        <v>254559.52</v>
      </c>
      <c r="G2421" s="1">
        <v>45713</v>
      </c>
      <c r="H2421" s="1">
        <v>45737</v>
      </c>
      <c r="I2421" t="s">
        <v>19</v>
      </c>
      <c r="J2421">
        <v>24</v>
      </c>
      <c r="K2421">
        <v>20</v>
      </c>
      <c r="L2421" t="s">
        <v>770</v>
      </c>
      <c r="M2421" t="s">
        <v>29</v>
      </c>
      <c r="N2421" t="s">
        <v>42</v>
      </c>
      <c r="O2421">
        <f t="shared" si="222"/>
        <v>1</v>
      </c>
      <c r="P2421" t="str">
        <f t="shared" si="223"/>
        <v>Valid</v>
      </c>
      <c r="Q2421" t="str">
        <f>_xlfn.XLOOKUP(B2421,Customers!$A:$A,Customers!$C:$C,"Not Found")</f>
        <v>North</v>
      </c>
      <c r="R2421" t="str">
        <f t="shared" si="224"/>
        <v>South</v>
      </c>
      <c r="S2421" t="str">
        <f t="shared" si="225"/>
        <v>Death Benefit</v>
      </c>
      <c r="T2421" t="str">
        <f t="shared" si="226"/>
        <v>SLA Breach</v>
      </c>
      <c r="U2421">
        <f t="shared" si="227"/>
        <v>4</v>
      </c>
    </row>
    <row r="2422" spans="1:21" x14ac:dyDescent="0.3">
      <c r="A2422" t="s">
        <v>5476</v>
      </c>
      <c r="B2422" t="s">
        <v>3806</v>
      </c>
      <c r="C2422" t="s">
        <v>5477</v>
      </c>
      <c r="D2422" t="s">
        <v>46</v>
      </c>
      <c r="E2422" t="s">
        <v>18</v>
      </c>
      <c r="F2422">
        <v>67134.38</v>
      </c>
      <c r="G2422" s="1">
        <v>45907</v>
      </c>
      <c r="H2422" s="1">
        <v>45915</v>
      </c>
      <c r="I2422" t="s">
        <v>19</v>
      </c>
      <c r="J2422">
        <v>8</v>
      </c>
      <c r="K2422">
        <v>10</v>
      </c>
      <c r="L2422" t="s">
        <v>242</v>
      </c>
      <c r="M2422" t="s">
        <v>21</v>
      </c>
      <c r="N2422" t="s">
        <v>30</v>
      </c>
      <c r="O2422">
        <f t="shared" si="222"/>
        <v>1</v>
      </c>
      <c r="P2422" t="str">
        <f t="shared" si="223"/>
        <v>Valid</v>
      </c>
      <c r="Q2422" t="str">
        <f>_xlfn.XLOOKUP(B2422,Customers!$A:$A,Customers!$C:$C,"Not Found")</f>
        <v>South</v>
      </c>
      <c r="R2422" t="str">
        <f t="shared" si="224"/>
        <v>South</v>
      </c>
      <c r="S2422" t="str">
        <f t="shared" si="225"/>
        <v>Theft</v>
      </c>
      <c r="T2422" t="str">
        <f t="shared" si="226"/>
        <v>Within SLA</v>
      </c>
      <c r="U2422">
        <f t="shared" si="227"/>
        <v>0</v>
      </c>
    </row>
    <row r="2423" spans="1:21" x14ac:dyDescent="0.3">
      <c r="A2423" t="s">
        <v>5478</v>
      </c>
      <c r="B2423" t="s">
        <v>5479</v>
      </c>
      <c r="C2423" t="s">
        <v>5480</v>
      </c>
      <c r="D2423" t="s">
        <v>59</v>
      </c>
      <c r="E2423" t="s">
        <v>173</v>
      </c>
      <c r="F2423">
        <v>39125.69</v>
      </c>
      <c r="G2423" s="1">
        <v>45663</v>
      </c>
      <c r="H2423" s="1">
        <v>45675</v>
      </c>
      <c r="I2423" t="s">
        <v>19</v>
      </c>
      <c r="J2423">
        <v>12</v>
      </c>
      <c r="K2423">
        <v>15</v>
      </c>
      <c r="L2423" t="s">
        <v>93</v>
      </c>
      <c r="M2423" t="s">
        <v>55</v>
      </c>
      <c r="N2423" t="s">
        <v>30</v>
      </c>
      <c r="O2423">
        <f t="shared" si="222"/>
        <v>1</v>
      </c>
      <c r="P2423" t="str">
        <f t="shared" si="223"/>
        <v>Valid</v>
      </c>
      <c r="Q2423" t="str">
        <f>_xlfn.XLOOKUP(B2423,Customers!$A:$A,Customers!$C:$C,"Not Found")</f>
        <v>West</v>
      </c>
      <c r="R2423" t="str">
        <f t="shared" si="224"/>
        <v>Central</v>
      </c>
      <c r="S2423" t="str">
        <f t="shared" si="225"/>
        <v>Critical Illness</v>
      </c>
      <c r="T2423" t="str">
        <f t="shared" si="226"/>
        <v>Within SLA</v>
      </c>
      <c r="U2423">
        <f t="shared" si="227"/>
        <v>0</v>
      </c>
    </row>
    <row r="2424" spans="1:21" x14ac:dyDescent="0.3">
      <c r="A2424" t="s">
        <v>5481</v>
      </c>
      <c r="B2424" t="s">
        <v>2941</v>
      </c>
      <c r="C2424" t="s">
        <v>2942</v>
      </c>
      <c r="D2424" t="s">
        <v>182</v>
      </c>
      <c r="E2424" t="s">
        <v>18</v>
      </c>
      <c r="F2424">
        <v>27686.15</v>
      </c>
      <c r="G2424" s="1">
        <v>45864</v>
      </c>
      <c r="H2424" s="1">
        <v>45871</v>
      </c>
      <c r="I2424" t="s">
        <v>19</v>
      </c>
      <c r="J2424">
        <v>7</v>
      </c>
      <c r="K2424">
        <v>7</v>
      </c>
      <c r="L2424" t="s">
        <v>450</v>
      </c>
      <c r="M2424" t="s">
        <v>94</v>
      </c>
      <c r="N2424" t="s">
        <v>30</v>
      </c>
      <c r="O2424">
        <f t="shared" si="222"/>
        <v>1</v>
      </c>
      <c r="P2424" t="str">
        <f t="shared" si="223"/>
        <v>Valid</v>
      </c>
      <c r="Q2424" t="str">
        <f>_xlfn.XLOOKUP(B2424,Customers!$A:$A,Customers!$C:$C,"Not Found")</f>
        <v>East</v>
      </c>
      <c r="R2424" t="str">
        <f t="shared" si="224"/>
        <v>South</v>
      </c>
      <c r="S2424" t="str">
        <f t="shared" si="225"/>
        <v>Trip Cancellation</v>
      </c>
      <c r="T2424" t="str">
        <f t="shared" si="226"/>
        <v>Within SLA</v>
      </c>
      <c r="U2424">
        <f t="shared" si="227"/>
        <v>0</v>
      </c>
    </row>
    <row r="2425" spans="1:21" x14ac:dyDescent="0.3">
      <c r="A2425" t="s">
        <v>5482</v>
      </c>
      <c r="B2425" t="s">
        <v>2356</v>
      </c>
      <c r="C2425" t="s">
        <v>2357</v>
      </c>
      <c r="D2425" t="s">
        <v>59</v>
      </c>
      <c r="E2425" t="s">
        <v>18</v>
      </c>
      <c r="F2425">
        <v>165591.04000000001</v>
      </c>
      <c r="G2425" s="1">
        <v>45719</v>
      </c>
      <c r="H2425" s="1">
        <v>45735</v>
      </c>
      <c r="I2425" t="s">
        <v>19</v>
      </c>
      <c r="J2425">
        <v>16</v>
      </c>
      <c r="K2425">
        <v>15</v>
      </c>
      <c r="L2425" t="s">
        <v>244</v>
      </c>
      <c r="M2425" t="s">
        <v>55</v>
      </c>
      <c r="N2425" t="s">
        <v>42</v>
      </c>
      <c r="O2425">
        <f t="shared" si="222"/>
        <v>1</v>
      </c>
      <c r="P2425" t="str">
        <f t="shared" si="223"/>
        <v>Valid</v>
      </c>
      <c r="Q2425" t="str">
        <f>_xlfn.XLOOKUP(B2425,Customers!$A:$A,Customers!$C:$C,"Not Found")</f>
        <v>West</v>
      </c>
      <c r="R2425" t="str">
        <f t="shared" si="224"/>
        <v>South</v>
      </c>
      <c r="S2425" t="str">
        <f t="shared" si="225"/>
        <v>Critical Illness</v>
      </c>
      <c r="T2425" t="str">
        <f t="shared" si="226"/>
        <v>SLA Breach</v>
      </c>
      <c r="U2425">
        <f t="shared" si="227"/>
        <v>1</v>
      </c>
    </row>
    <row r="2426" spans="1:21" x14ac:dyDescent="0.3">
      <c r="A2426" t="s">
        <v>5483</v>
      </c>
      <c r="B2426" t="s">
        <v>938</v>
      </c>
      <c r="C2426" t="s">
        <v>939</v>
      </c>
      <c r="D2426" t="s">
        <v>59</v>
      </c>
      <c r="E2426" t="s">
        <v>39</v>
      </c>
      <c r="F2426">
        <v>80975.89</v>
      </c>
      <c r="G2426" s="1">
        <v>45899</v>
      </c>
      <c r="H2426" s="1">
        <v>45910</v>
      </c>
      <c r="I2426" t="s">
        <v>19</v>
      </c>
      <c r="J2426">
        <v>11</v>
      </c>
      <c r="K2426">
        <v>15</v>
      </c>
      <c r="L2426" t="s">
        <v>204</v>
      </c>
      <c r="M2426" t="s">
        <v>55</v>
      </c>
      <c r="N2426" t="s">
        <v>30</v>
      </c>
      <c r="O2426">
        <f t="shared" si="222"/>
        <v>1</v>
      </c>
      <c r="P2426" t="str">
        <f t="shared" si="223"/>
        <v>Valid</v>
      </c>
      <c r="Q2426" t="str">
        <f>_xlfn.XLOOKUP(B2426,Customers!$A:$A,Customers!$C:$C,"Not Found")</f>
        <v>South</v>
      </c>
      <c r="R2426" t="str">
        <f t="shared" si="224"/>
        <v>North</v>
      </c>
      <c r="S2426" t="str">
        <f t="shared" si="225"/>
        <v>Critical Illness</v>
      </c>
      <c r="T2426" t="str">
        <f t="shared" si="226"/>
        <v>Within SLA</v>
      </c>
      <c r="U2426">
        <f t="shared" si="227"/>
        <v>0</v>
      </c>
    </row>
    <row r="2427" spans="1:21" x14ac:dyDescent="0.3">
      <c r="A2427" t="s">
        <v>5484</v>
      </c>
      <c r="B2427" t="s">
        <v>3436</v>
      </c>
      <c r="C2427" t="s">
        <v>3437</v>
      </c>
      <c r="D2427" t="s">
        <v>53</v>
      </c>
      <c r="E2427" t="s">
        <v>39</v>
      </c>
      <c r="F2427">
        <v>826106.69</v>
      </c>
      <c r="G2427" s="1">
        <v>45683</v>
      </c>
      <c r="H2427" s="1">
        <v>45702</v>
      </c>
      <c r="I2427" t="s">
        <v>19</v>
      </c>
      <c r="J2427">
        <v>19</v>
      </c>
      <c r="K2427">
        <v>15</v>
      </c>
      <c r="L2427" t="s">
        <v>159</v>
      </c>
      <c r="M2427" t="s">
        <v>55</v>
      </c>
      <c r="N2427" t="s">
        <v>30</v>
      </c>
      <c r="O2427">
        <f t="shared" si="222"/>
        <v>1</v>
      </c>
      <c r="P2427" t="str">
        <f t="shared" si="223"/>
        <v>Valid</v>
      </c>
      <c r="Q2427" t="str">
        <f>_xlfn.XLOOKUP(B2427,Customers!$A:$A,Customers!$C:$C,"Not Found")</f>
        <v>South</v>
      </c>
      <c r="R2427" t="str">
        <f t="shared" si="224"/>
        <v>North</v>
      </c>
      <c r="S2427" t="str">
        <f t="shared" si="225"/>
        <v>Hospitalization</v>
      </c>
      <c r="T2427" t="str">
        <f t="shared" si="226"/>
        <v>SLA Breach</v>
      </c>
      <c r="U2427">
        <f t="shared" si="227"/>
        <v>4</v>
      </c>
    </row>
    <row r="2428" spans="1:21" x14ac:dyDescent="0.3">
      <c r="A2428" t="s">
        <v>5485</v>
      </c>
      <c r="B2428" t="s">
        <v>5486</v>
      </c>
      <c r="C2428" t="s">
        <v>5487</v>
      </c>
      <c r="D2428" t="s">
        <v>59</v>
      </c>
      <c r="E2428" t="s">
        <v>39</v>
      </c>
      <c r="F2428">
        <v>90215.27</v>
      </c>
      <c r="G2428" s="1">
        <v>45671</v>
      </c>
      <c r="H2428" s="1">
        <v>45689</v>
      </c>
      <c r="I2428" t="s">
        <v>47</v>
      </c>
      <c r="J2428">
        <v>18</v>
      </c>
      <c r="K2428">
        <v>15</v>
      </c>
      <c r="L2428" t="s">
        <v>244</v>
      </c>
      <c r="M2428" t="s">
        <v>55</v>
      </c>
      <c r="N2428" t="s">
        <v>42</v>
      </c>
      <c r="O2428">
        <f t="shared" si="222"/>
        <v>1</v>
      </c>
      <c r="P2428" t="str">
        <f t="shared" si="223"/>
        <v>Valid</v>
      </c>
      <c r="Q2428" t="str">
        <f>_xlfn.XLOOKUP(B2428,Customers!$A:$A,Customers!$C:$C,"Not Found")</f>
        <v>South</v>
      </c>
      <c r="R2428" t="str">
        <f t="shared" si="224"/>
        <v>North</v>
      </c>
      <c r="S2428" t="str">
        <f t="shared" si="225"/>
        <v>Critical Illness</v>
      </c>
      <c r="T2428" t="str">
        <f t="shared" si="226"/>
        <v>SLA Breach</v>
      </c>
      <c r="U2428">
        <f t="shared" si="227"/>
        <v>3</v>
      </c>
    </row>
    <row r="2429" spans="1:21" x14ac:dyDescent="0.3">
      <c r="A2429" t="s">
        <v>5488</v>
      </c>
      <c r="B2429" t="s">
        <v>4700</v>
      </c>
      <c r="C2429" t="s">
        <v>4701</v>
      </c>
      <c r="D2429" t="s">
        <v>216</v>
      </c>
      <c r="E2429" t="s">
        <v>39</v>
      </c>
      <c r="F2429">
        <v>39051.07</v>
      </c>
      <c r="G2429" s="1">
        <v>45752</v>
      </c>
      <c r="H2429" s="1">
        <v>45766</v>
      </c>
      <c r="I2429" t="s">
        <v>19</v>
      </c>
      <c r="J2429">
        <v>14</v>
      </c>
      <c r="K2429">
        <v>15</v>
      </c>
      <c r="L2429" t="s">
        <v>136</v>
      </c>
      <c r="M2429" t="s">
        <v>55</v>
      </c>
      <c r="N2429" t="s">
        <v>30</v>
      </c>
      <c r="O2429">
        <f t="shared" si="222"/>
        <v>1</v>
      </c>
      <c r="P2429" t="str">
        <f t="shared" si="223"/>
        <v>Valid</v>
      </c>
      <c r="Q2429" t="str">
        <f>_xlfn.XLOOKUP(B2429,Customers!$A:$A,Customers!$C:$C,"Not Found")</f>
        <v>West</v>
      </c>
      <c r="R2429" t="str">
        <f t="shared" si="224"/>
        <v>North</v>
      </c>
      <c r="S2429" t="str">
        <f t="shared" si="225"/>
        <v>Outpatient</v>
      </c>
      <c r="T2429" t="str">
        <f t="shared" si="226"/>
        <v>Within SLA</v>
      </c>
      <c r="U2429">
        <f t="shared" si="227"/>
        <v>0</v>
      </c>
    </row>
    <row r="2430" spans="1:21" x14ac:dyDescent="0.3">
      <c r="A2430" t="s">
        <v>5489</v>
      </c>
      <c r="B2430" t="s">
        <v>1285</v>
      </c>
      <c r="C2430" t="s">
        <v>1286</v>
      </c>
      <c r="D2430" t="s">
        <v>17</v>
      </c>
      <c r="E2430" t="s">
        <v>18</v>
      </c>
      <c r="F2430">
        <v>46311.17</v>
      </c>
      <c r="G2430" s="1">
        <v>45774</v>
      </c>
      <c r="I2430" t="s">
        <v>64</v>
      </c>
      <c r="J2430">
        <v>11</v>
      </c>
      <c r="K2430">
        <v>10</v>
      </c>
      <c r="L2430" t="s">
        <v>28</v>
      </c>
      <c r="M2430" t="s">
        <v>21</v>
      </c>
      <c r="N2430" t="s">
        <v>30</v>
      </c>
      <c r="O2430">
        <f t="shared" si="222"/>
        <v>1</v>
      </c>
      <c r="P2430" t="str">
        <f t="shared" si="223"/>
        <v>Valid</v>
      </c>
      <c r="Q2430" t="str">
        <f>_xlfn.XLOOKUP(B2430,Customers!$A:$A,Customers!$C:$C,"Not Found")</f>
        <v>South</v>
      </c>
      <c r="R2430" t="str">
        <f t="shared" si="224"/>
        <v>South</v>
      </c>
      <c r="S2430" t="str">
        <f t="shared" si="225"/>
        <v>Accident</v>
      </c>
      <c r="T2430" t="str">
        <f t="shared" si="226"/>
        <v>SLA Breach</v>
      </c>
      <c r="U2430">
        <f t="shared" si="227"/>
        <v>1</v>
      </c>
    </row>
    <row r="2431" spans="1:21" x14ac:dyDescent="0.3">
      <c r="A2431" t="s">
        <v>5490</v>
      </c>
      <c r="B2431" t="s">
        <v>4177</v>
      </c>
      <c r="C2431" t="s">
        <v>4178</v>
      </c>
      <c r="D2431" t="s">
        <v>17</v>
      </c>
      <c r="E2431" t="s">
        <v>39</v>
      </c>
      <c r="F2431">
        <v>18484.98</v>
      </c>
      <c r="G2431" s="1">
        <v>45911</v>
      </c>
      <c r="H2431" s="1">
        <v>45917</v>
      </c>
      <c r="I2431" t="s">
        <v>19</v>
      </c>
      <c r="J2431">
        <v>6</v>
      </c>
      <c r="K2431">
        <v>10</v>
      </c>
      <c r="L2431" t="s">
        <v>35</v>
      </c>
      <c r="M2431" t="s">
        <v>21</v>
      </c>
      <c r="N2431" t="s">
        <v>22</v>
      </c>
      <c r="O2431">
        <f t="shared" si="222"/>
        <v>1</v>
      </c>
      <c r="P2431" t="str">
        <f t="shared" si="223"/>
        <v>Valid</v>
      </c>
      <c r="Q2431" t="str">
        <f>_xlfn.XLOOKUP(B2431,Customers!$A:$A,Customers!$C:$C,"Not Found")</f>
        <v>Central</v>
      </c>
      <c r="R2431" t="str">
        <f t="shared" si="224"/>
        <v>North</v>
      </c>
      <c r="S2431" t="str">
        <f t="shared" si="225"/>
        <v>Accident</v>
      </c>
      <c r="T2431" t="str">
        <f t="shared" si="226"/>
        <v>Within SLA</v>
      </c>
      <c r="U2431">
        <f t="shared" si="227"/>
        <v>0</v>
      </c>
    </row>
    <row r="2432" spans="1:21" x14ac:dyDescent="0.3">
      <c r="A2432" t="s">
        <v>5491</v>
      </c>
      <c r="B2432" t="s">
        <v>5492</v>
      </c>
      <c r="C2432" t="s">
        <v>5493</v>
      </c>
      <c r="D2432" t="s">
        <v>182</v>
      </c>
      <c r="E2432" t="s">
        <v>39</v>
      </c>
      <c r="F2432">
        <v>60439.63</v>
      </c>
      <c r="G2432" s="1">
        <v>45722</v>
      </c>
      <c r="I2432" t="s">
        <v>64</v>
      </c>
      <c r="J2432">
        <v>2</v>
      </c>
      <c r="K2432">
        <v>7</v>
      </c>
      <c r="L2432" t="s">
        <v>864</v>
      </c>
      <c r="M2432" t="s">
        <v>94</v>
      </c>
      <c r="N2432" t="s">
        <v>22</v>
      </c>
      <c r="O2432">
        <f t="shared" si="222"/>
        <v>1</v>
      </c>
      <c r="P2432" t="str">
        <f t="shared" si="223"/>
        <v>Valid</v>
      </c>
      <c r="Q2432" t="str">
        <f>_xlfn.XLOOKUP(B2432,Customers!$A:$A,Customers!$C:$C,"Not Found")</f>
        <v>East</v>
      </c>
      <c r="R2432" t="str">
        <f t="shared" si="224"/>
        <v>North</v>
      </c>
      <c r="S2432" t="str">
        <f t="shared" si="225"/>
        <v>Trip Cancellation</v>
      </c>
      <c r="T2432" t="str">
        <f t="shared" si="226"/>
        <v>Within SLA</v>
      </c>
      <c r="U2432">
        <f t="shared" si="227"/>
        <v>0</v>
      </c>
    </row>
    <row r="2433" spans="1:21" x14ac:dyDescent="0.3">
      <c r="A2433" t="s">
        <v>5494</v>
      </c>
      <c r="B2433" t="s">
        <v>5495</v>
      </c>
      <c r="C2433" t="s">
        <v>5496</v>
      </c>
      <c r="D2433" t="s">
        <v>46</v>
      </c>
      <c r="E2433" t="s">
        <v>27</v>
      </c>
      <c r="F2433">
        <v>184553.48</v>
      </c>
      <c r="G2433" s="1">
        <v>45920</v>
      </c>
      <c r="H2433" s="1">
        <v>45921</v>
      </c>
      <c r="I2433" t="s">
        <v>19</v>
      </c>
      <c r="J2433">
        <v>1</v>
      </c>
      <c r="K2433">
        <v>10</v>
      </c>
      <c r="L2433" t="s">
        <v>87</v>
      </c>
      <c r="M2433" t="s">
        <v>21</v>
      </c>
      <c r="N2433" t="s">
        <v>22</v>
      </c>
      <c r="O2433">
        <f t="shared" si="222"/>
        <v>1</v>
      </c>
      <c r="P2433" t="str">
        <f t="shared" si="223"/>
        <v>Valid</v>
      </c>
      <c r="Q2433" t="str">
        <f>_xlfn.XLOOKUP(B2433,Customers!$A:$A,Customers!$C:$C,"Not Found")</f>
        <v>South</v>
      </c>
      <c r="R2433" t="str">
        <f t="shared" si="224"/>
        <v>West</v>
      </c>
      <c r="S2433" t="str">
        <f t="shared" si="225"/>
        <v>Theft</v>
      </c>
      <c r="T2433" t="str">
        <f t="shared" si="226"/>
        <v>Within SLA</v>
      </c>
      <c r="U2433">
        <f t="shared" si="227"/>
        <v>0</v>
      </c>
    </row>
    <row r="2434" spans="1:21" x14ac:dyDescent="0.3">
      <c r="A2434" t="s">
        <v>5497</v>
      </c>
      <c r="B2434" t="s">
        <v>1282</v>
      </c>
      <c r="C2434" t="s">
        <v>1298</v>
      </c>
      <c r="D2434" t="s">
        <v>53</v>
      </c>
      <c r="E2434" t="s">
        <v>173</v>
      </c>
      <c r="F2434">
        <v>147019.81</v>
      </c>
      <c r="G2434" s="1">
        <v>45823</v>
      </c>
      <c r="H2434" s="1">
        <v>45840</v>
      </c>
      <c r="I2434" t="s">
        <v>19</v>
      </c>
      <c r="J2434">
        <v>17</v>
      </c>
      <c r="K2434">
        <v>15</v>
      </c>
      <c r="L2434" t="s">
        <v>491</v>
      </c>
      <c r="M2434" t="s">
        <v>55</v>
      </c>
      <c r="N2434" t="s">
        <v>42</v>
      </c>
      <c r="O2434">
        <f t="shared" ref="O2434:O2497" si="228">COUNTIF($A:$A,A2434)</f>
        <v>1</v>
      </c>
      <c r="P2434" t="str">
        <f t="shared" ref="P2434:P2497" si="229">IF(F2434="","Missing Amount","Valid")</f>
        <v>Valid</v>
      </c>
      <c r="Q2434" t="str">
        <f>_xlfn.XLOOKUP(B2434,Customers!$A:$A,Customers!$C:$C,"Not Found")</f>
        <v>West</v>
      </c>
      <c r="R2434" t="str">
        <f t="shared" ref="R2434:R2497" si="230">IF(E2434="",Q2434,E2434)</f>
        <v>Central</v>
      </c>
      <c r="S2434" t="str">
        <f t="shared" ref="S2434:S2497" si="231">IF(D2434="Hospitalisation","Hospitalization",IF(D2434="Medical Emerg.","Medical Emergency",IF(D2434="Property dmg","Property Damage",IF(D2434="Vehicle dmg","Vehicle Damage",D2434))))</f>
        <v>Hospitalization</v>
      </c>
      <c r="T2434" t="str">
        <f t="shared" ref="T2434:T2497" si="232">IF(J2434&gt;K2434,"SLA Breach","Within SLA")</f>
        <v>SLA Breach</v>
      </c>
      <c r="U2434">
        <f t="shared" ref="U2434:U2497" si="233">IF(J2434&gt;K2434,J2434-K2434,0)</f>
        <v>2</v>
      </c>
    </row>
    <row r="2435" spans="1:21" x14ac:dyDescent="0.3">
      <c r="A2435" t="s">
        <v>5498</v>
      </c>
      <c r="B2435" t="s">
        <v>32</v>
      </c>
      <c r="C2435" t="s">
        <v>4461</v>
      </c>
      <c r="D2435" t="s">
        <v>111</v>
      </c>
      <c r="E2435" t="s">
        <v>39</v>
      </c>
      <c r="F2435">
        <v>63713.45</v>
      </c>
      <c r="G2435" s="1">
        <v>45681</v>
      </c>
      <c r="I2435" t="s">
        <v>64</v>
      </c>
      <c r="J2435">
        <v>12</v>
      </c>
      <c r="K2435">
        <v>12</v>
      </c>
      <c r="L2435" t="s">
        <v>404</v>
      </c>
      <c r="M2435" t="s">
        <v>49</v>
      </c>
      <c r="N2435" t="s">
        <v>30</v>
      </c>
      <c r="O2435">
        <f t="shared" si="228"/>
        <v>1</v>
      </c>
      <c r="P2435" t="str">
        <f t="shared" si="229"/>
        <v>Valid</v>
      </c>
      <c r="Q2435" t="str">
        <f>_xlfn.XLOOKUP(B2435,Customers!$A:$A,Customers!$C:$C,"Not Found")</f>
        <v>East</v>
      </c>
      <c r="R2435" t="str">
        <f t="shared" si="230"/>
        <v>North</v>
      </c>
      <c r="S2435" t="str">
        <f t="shared" si="231"/>
        <v>Fire</v>
      </c>
      <c r="T2435" t="str">
        <f t="shared" si="232"/>
        <v>Within SLA</v>
      </c>
      <c r="U2435">
        <f t="shared" si="233"/>
        <v>0</v>
      </c>
    </row>
    <row r="2436" spans="1:21" x14ac:dyDescent="0.3">
      <c r="A2436" t="s">
        <v>5499</v>
      </c>
      <c r="B2436" t="s">
        <v>2927</v>
      </c>
      <c r="C2436" t="s">
        <v>2928</v>
      </c>
      <c r="D2436" t="s">
        <v>59</v>
      </c>
      <c r="E2436" t="s">
        <v>27</v>
      </c>
      <c r="F2436">
        <v>48209.72</v>
      </c>
      <c r="G2436" s="1">
        <v>45976</v>
      </c>
      <c r="H2436" s="1">
        <v>45989</v>
      </c>
      <c r="I2436" t="s">
        <v>19</v>
      </c>
      <c r="J2436">
        <v>13</v>
      </c>
      <c r="K2436">
        <v>15</v>
      </c>
      <c r="L2436" t="s">
        <v>132</v>
      </c>
      <c r="M2436" t="s">
        <v>55</v>
      </c>
      <c r="N2436" t="s">
        <v>30</v>
      </c>
      <c r="O2436">
        <f t="shared" si="228"/>
        <v>1</v>
      </c>
      <c r="P2436" t="str">
        <f t="shared" si="229"/>
        <v>Valid</v>
      </c>
      <c r="Q2436" t="str">
        <f>_xlfn.XLOOKUP(B2436,Customers!$A:$A,Customers!$C:$C,"Not Found")</f>
        <v>South</v>
      </c>
      <c r="R2436" t="str">
        <f t="shared" si="230"/>
        <v>West</v>
      </c>
      <c r="S2436" t="str">
        <f t="shared" si="231"/>
        <v>Critical Illness</v>
      </c>
      <c r="T2436" t="str">
        <f t="shared" si="232"/>
        <v>Within SLA</v>
      </c>
      <c r="U2436">
        <f t="shared" si="233"/>
        <v>0</v>
      </c>
    </row>
    <row r="2437" spans="1:21" x14ac:dyDescent="0.3">
      <c r="A2437" t="s">
        <v>5500</v>
      </c>
      <c r="B2437" t="s">
        <v>493</v>
      </c>
      <c r="C2437" t="s">
        <v>5501</v>
      </c>
      <c r="D2437" t="s">
        <v>154</v>
      </c>
      <c r="E2437" t="s">
        <v>27</v>
      </c>
      <c r="F2437">
        <v>104920.29</v>
      </c>
      <c r="G2437" s="1">
        <v>45848</v>
      </c>
      <c r="H2437" s="1">
        <v>45852</v>
      </c>
      <c r="I2437" t="s">
        <v>19</v>
      </c>
      <c r="J2437">
        <v>4</v>
      </c>
      <c r="K2437">
        <v>10</v>
      </c>
      <c r="L2437" t="s">
        <v>244</v>
      </c>
      <c r="M2437" t="s">
        <v>21</v>
      </c>
      <c r="N2437" t="s">
        <v>30</v>
      </c>
      <c r="O2437">
        <f t="shared" si="228"/>
        <v>1</v>
      </c>
      <c r="P2437" t="str">
        <f t="shared" si="229"/>
        <v>Valid</v>
      </c>
      <c r="Q2437" t="str">
        <f>_xlfn.XLOOKUP(B2437,Customers!$A:$A,Customers!$C:$C,"Not Found")</f>
        <v>North</v>
      </c>
      <c r="R2437" t="str">
        <f t="shared" si="230"/>
        <v>West</v>
      </c>
      <c r="S2437" t="str">
        <f t="shared" si="231"/>
        <v>Vehicle Damage</v>
      </c>
      <c r="T2437" t="str">
        <f t="shared" si="232"/>
        <v>Within SLA</v>
      </c>
      <c r="U2437">
        <f t="shared" si="233"/>
        <v>0</v>
      </c>
    </row>
    <row r="2438" spans="1:21" x14ac:dyDescent="0.3">
      <c r="A2438" t="s">
        <v>5502</v>
      </c>
      <c r="B2438" t="s">
        <v>1698</v>
      </c>
      <c r="C2438" t="s">
        <v>3121</v>
      </c>
      <c r="D2438" t="s">
        <v>59</v>
      </c>
      <c r="E2438" t="s">
        <v>74</v>
      </c>
      <c r="F2438">
        <v>60584.43</v>
      </c>
      <c r="G2438" s="1">
        <v>45942</v>
      </c>
      <c r="I2438" t="s">
        <v>64</v>
      </c>
      <c r="J2438">
        <v>14</v>
      </c>
      <c r="K2438">
        <v>15</v>
      </c>
      <c r="L2438" t="s">
        <v>580</v>
      </c>
      <c r="M2438" t="s">
        <v>55</v>
      </c>
      <c r="N2438" t="s">
        <v>22</v>
      </c>
      <c r="O2438">
        <f t="shared" si="228"/>
        <v>1</v>
      </c>
      <c r="P2438" t="str">
        <f t="shared" si="229"/>
        <v>Valid</v>
      </c>
      <c r="Q2438" t="str">
        <f>_xlfn.XLOOKUP(B2438,Customers!$A:$A,Customers!$C:$C,"Not Found")</f>
        <v>Central</v>
      </c>
      <c r="R2438" t="str">
        <f t="shared" si="230"/>
        <v>East</v>
      </c>
      <c r="S2438" t="str">
        <f t="shared" si="231"/>
        <v>Critical Illness</v>
      </c>
      <c r="T2438" t="str">
        <f t="shared" si="232"/>
        <v>Within SLA</v>
      </c>
      <c r="U2438">
        <f t="shared" si="233"/>
        <v>0</v>
      </c>
    </row>
    <row r="2439" spans="1:21" x14ac:dyDescent="0.3">
      <c r="A2439" t="s">
        <v>5503</v>
      </c>
      <c r="B2439" t="s">
        <v>198</v>
      </c>
      <c r="C2439" t="s">
        <v>3953</v>
      </c>
      <c r="D2439" t="s">
        <v>111</v>
      </c>
      <c r="E2439" t="s">
        <v>27</v>
      </c>
      <c r="F2439">
        <v>62869.14</v>
      </c>
      <c r="G2439" s="1">
        <v>45687</v>
      </c>
      <c r="H2439" s="1">
        <v>45697</v>
      </c>
      <c r="I2439" t="s">
        <v>19</v>
      </c>
      <c r="J2439">
        <v>10</v>
      </c>
      <c r="K2439">
        <v>12</v>
      </c>
      <c r="L2439" t="s">
        <v>174</v>
      </c>
      <c r="M2439" t="s">
        <v>49</v>
      </c>
      <c r="N2439" t="s">
        <v>30</v>
      </c>
      <c r="O2439">
        <f t="shared" si="228"/>
        <v>1</v>
      </c>
      <c r="P2439" t="str">
        <f t="shared" si="229"/>
        <v>Valid</v>
      </c>
      <c r="Q2439" t="str">
        <f>_xlfn.XLOOKUP(B2439,Customers!$A:$A,Customers!$C:$C,"Not Found")</f>
        <v>West</v>
      </c>
      <c r="R2439" t="str">
        <f t="shared" si="230"/>
        <v>West</v>
      </c>
      <c r="S2439" t="str">
        <f t="shared" si="231"/>
        <v>Fire</v>
      </c>
      <c r="T2439" t="str">
        <f t="shared" si="232"/>
        <v>Within SLA</v>
      </c>
      <c r="U2439">
        <f t="shared" si="233"/>
        <v>0</v>
      </c>
    </row>
    <row r="2440" spans="1:21" x14ac:dyDescent="0.3">
      <c r="A2440" t="s">
        <v>5504</v>
      </c>
      <c r="B2440" t="s">
        <v>4883</v>
      </c>
      <c r="C2440" t="s">
        <v>4884</v>
      </c>
      <c r="D2440" t="s">
        <v>154</v>
      </c>
      <c r="E2440" t="s">
        <v>74</v>
      </c>
      <c r="F2440">
        <v>34545.800000000003</v>
      </c>
      <c r="G2440" s="1">
        <v>45808</v>
      </c>
      <c r="H2440" s="1">
        <v>45824</v>
      </c>
      <c r="I2440" t="s">
        <v>19</v>
      </c>
      <c r="J2440">
        <v>16</v>
      </c>
      <c r="K2440">
        <v>10</v>
      </c>
      <c r="L2440" t="s">
        <v>117</v>
      </c>
      <c r="M2440" t="s">
        <v>21</v>
      </c>
      <c r="N2440" t="s">
        <v>30</v>
      </c>
      <c r="O2440">
        <f t="shared" si="228"/>
        <v>1</v>
      </c>
      <c r="P2440" t="str">
        <f t="shared" si="229"/>
        <v>Valid</v>
      </c>
      <c r="Q2440" t="str">
        <f>_xlfn.XLOOKUP(B2440,Customers!$A:$A,Customers!$C:$C,"Not Found")</f>
        <v>East</v>
      </c>
      <c r="R2440" t="str">
        <f t="shared" si="230"/>
        <v>East</v>
      </c>
      <c r="S2440" t="str">
        <f t="shared" si="231"/>
        <v>Vehicle Damage</v>
      </c>
      <c r="T2440" t="str">
        <f t="shared" si="232"/>
        <v>SLA Breach</v>
      </c>
      <c r="U2440">
        <f t="shared" si="233"/>
        <v>6</v>
      </c>
    </row>
    <row r="2441" spans="1:21" x14ac:dyDescent="0.3">
      <c r="A2441" t="s">
        <v>5505</v>
      </c>
      <c r="B2441" t="s">
        <v>3370</v>
      </c>
      <c r="C2441" t="s">
        <v>3371</v>
      </c>
      <c r="D2441" t="s">
        <v>725</v>
      </c>
      <c r="E2441" t="s">
        <v>173</v>
      </c>
      <c r="F2441">
        <v>101097.19</v>
      </c>
      <c r="G2441" s="1">
        <v>45720</v>
      </c>
      <c r="H2441" s="1">
        <v>45751</v>
      </c>
      <c r="I2441" t="s">
        <v>19</v>
      </c>
      <c r="J2441">
        <v>31</v>
      </c>
      <c r="K2441">
        <v>7</v>
      </c>
      <c r="L2441" t="s">
        <v>107</v>
      </c>
      <c r="M2441" t="s">
        <v>94</v>
      </c>
      <c r="N2441" t="s">
        <v>88</v>
      </c>
      <c r="O2441">
        <f t="shared" si="228"/>
        <v>1</v>
      </c>
      <c r="P2441" t="str">
        <f t="shared" si="229"/>
        <v>Valid</v>
      </c>
      <c r="Q2441" t="str">
        <f>_xlfn.XLOOKUP(B2441,Customers!$A:$A,Customers!$C:$C,"Not Found")</f>
        <v>West</v>
      </c>
      <c r="R2441" t="str">
        <f t="shared" si="230"/>
        <v>Central</v>
      </c>
      <c r="S2441" t="str">
        <f t="shared" si="231"/>
        <v>Medical Emergency</v>
      </c>
      <c r="T2441" t="str">
        <f t="shared" si="232"/>
        <v>SLA Breach</v>
      </c>
      <c r="U2441">
        <f t="shared" si="233"/>
        <v>24</v>
      </c>
    </row>
    <row r="2442" spans="1:21" x14ac:dyDescent="0.3">
      <c r="A2442" t="s">
        <v>5506</v>
      </c>
      <c r="B2442" t="s">
        <v>1010</v>
      </c>
      <c r="C2442" t="s">
        <v>2756</v>
      </c>
      <c r="D2442" t="s">
        <v>182</v>
      </c>
      <c r="E2442" t="s">
        <v>39</v>
      </c>
      <c r="F2442">
        <v>22187.13</v>
      </c>
      <c r="G2442" s="1">
        <v>45830</v>
      </c>
      <c r="H2442" s="1">
        <v>45845</v>
      </c>
      <c r="I2442" t="s">
        <v>19</v>
      </c>
      <c r="J2442">
        <v>15</v>
      </c>
      <c r="K2442">
        <v>7</v>
      </c>
      <c r="L2442" t="s">
        <v>864</v>
      </c>
      <c r="M2442" t="s">
        <v>94</v>
      </c>
      <c r="N2442" t="s">
        <v>42</v>
      </c>
      <c r="O2442">
        <f t="shared" si="228"/>
        <v>1</v>
      </c>
      <c r="P2442" t="str">
        <f t="shared" si="229"/>
        <v>Valid</v>
      </c>
      <c r="Q2442" t="str">
        <f>_xlfn.XLOOKUP(B2442,Customers!$A:$A,Customers!$C:$C,"Not Found")</f>
        <v>South</v>
      </c>
      <c r="R2442" t="str">
        <f t="shared" si="230"/>
        <v>North</v>
      </c>
      <c r="S2442" t="str">
        <f t="shared" si="231"/>
        <v>Trip Cancellation</v>
      </c>
      <c r="T2442" t="str">
        <f t="shared" si="232"/>
        <v>SLA Breach</v>
      </c>
      <c r="U2442">
        <f t="shared" si="233"/>
        <v>8</v>
      </c>
    </row>
    <row r="2443" spans="1:21" x14ac:dyDescent="0.3">
      <c r="A2443" t="s">
        <v>5507</v>
      </c>
      <c r="B2443" t="s">
        <v>4807</v>
      </c>
      <c r="C2443" t="s">
        <v>5034</v>
      </c>
      <c r="D2443" t="s">
        <v>154</v>
      </c>
      <c r="E2443" t="s">
        <v>74</v>
      </c>
      <c r="F2443">
        <v>111606.98</v>
      </c>
      <c r="G2443" s="1">
        <v>45919</v>
      </c>
      <c r="I2443" t="s">
        <v>64</v>
      </c>
      <c r="J2443">
        <v>9</v>
      </c>
      <c r="K2443">
        <v>10</v>
      </c>
      <c r="L2443" t="s">
        <v>242</v>
      </c>
      <c r="M2443" t="s">
        <v>21</v>
      </c>
      <c r="N2443" t="s">
        <v>30</v>
      </c>
      <c r="O2443">
        <f t="shared" si="228"/>
        <v>1</v>
      </c>
      <c r="P2443" t="str">
        <f t="shared" si="229"/>
        <v>Valid</v>
      </c>
      <c r="Q2443" t="str">
        <f>_xlfn.XLOOKUP(B2443,Customers!$A:$A,Customers!$C:$C,"Not Found")</f>
        <v>East</v>
      </c>
      <c r="R2443" t="str">
        <f t="shared" si="230"/>
        <v>East</v>
      </c>
      <c r="S2443" t="str">
        <f t="shared" si="231"/>
        <v>Vehicle Damage</v>
      </c>
      <c r="T2443" t="str">
        <f t="shared" si="232"/>
        <v>Within SLA</v>
      </c>
      <c r="U2443">
        <f t="shared" si="233"/>
        <v>0</v>
      </c>
    </row>
    <row r="2444" spans="1:21" x14ac:dyDescent="0.3">
      <c r="A2444" t="s">
        <v>5508</v>
      </c>
      <c r="B2444" t="s">
        <v>5509</v>
      </c>
      <c r="C2444" t="s">
        <v>5510</v>
      </c>
      <c r="D2444" t="s">
        <v>69</v>
      </c>
      <c r="E2444" t="s">
        <v>27</v>
      </c>
      <c r="F2444">
        <v>157229.07999999999</v>
      </c>
      <c r="G2444" s="1">
        <v>45941</v>
      </c>
      <c r="H2444" s="1">
        <v>45950</v>
      </c>
      <c r="I2444" t="s">
        <v>47</v>
      </c>
      <c r="J2444">
        <v>9</v>
      </c>
      <c r="K2444">
        <v>12</v>
      </c>
      <c r="L2444" t="s">
        <v>282</v>
      </c>
      <c r="M2444" t="s">
        <v>49</v>
      </c>
      <c r="N2444" t="s">
        <v>22</v>
      </c>
      <c r="O2444">
        <f t="shared" si="228"/>
        <v>1</v>
      </c>
      <c r="P2444" t="str">
        <f t="shared" si="229"/>
        <v>Valid</v>
      </c>
      <c r="Q2444" t="str">
        <f>_xlfn.XLOOKUP(B2444,Customers!$A:$A,Customers!$C:$C,"Not Found")</f>
        <v>North</v>
      </c>
      <c r="R2444" t="str">
        <f t="shared" si="230"/>
        <v>West</v>
      </c>
      <c r="S2444" t="str">
        <f t="shared" si="231"/>
        <v>Property Damage</v>
      </c>
      <c r="T2444" t="str">
        <f t="shared" si="232"/>
        <v>Within SLA</v>
      </c>
      <c r="U2444">
        <f t="shared" si="233"/>
        <v>0</v>
      </c>
    </row>
    <row r="2445" spans="1:21" x14ac:dyDescent="0.3">
      <c r="A2445" t="s">
        <v>5511</v>
      </c>
      <c r="B2445" t="s">
        <v>2869</v>
      </c>
      <c r="C2445" t="s">
        <v>5241</v>
      </c>
      <c r="D2445" t="s">
        <v>59</v>
      </c>
      <c r="E2445" t="s">
        <v>173</v>
      </c>
      <c r="F2445">
        <v>48960.82</v>
      </c>
      <c r="G2445" s="1">
        <v>45982</v>
      </c>
      <c r="H2445" s="1">
        <v>45999</v>
      </c>
      <c r="I2445" t="s">
        <v>19</v>
      </c>
      <c r="J2445">
        <v>17</v>
      </c>
      <c r="K2445">
        <v>15</v>
      </c>
      <c r="L2445" t="s">
        <v>117</v>
      </c>
      <c r="M2445" t="s">
        <v>55</v>
      </c>
      <c r="N2445" t="s">
        <v>42</v>
      </c>
      <c r="O2445">
        <f t="shared" si="228"/>
        <v>1</v>
      </c>
      <c r="P2445" t="str">
        <f t="shared" si="229"/>
        <v>Valid</v>
      </c>
      <c r="Q2445" t="str">
        <f>_xlfn.XLOOKUP(B2445,Customers!$A:$A,Customers!$C:$C,"Not Found")</f>
        <v>South</v>
      </c>
      <c r="R2445" t="str">
        <f t="shared" si="230"/>
        <v>Central</v>
      </c>
      <c r="S2445" t="str">
        <f t="shared" si="231"/>
        <v>Critical Illness</v>
      </c>
      <c r="T2445" t="str">
        <f t="shared" si="232"/>
        <v>SLA Breach</v>
      </c>
      <c r="U2445">
        <f t="shared" si="233"/>
        <v>2</v>
      </c>
    </row>
    <row r="2446" spans="1:21" x14ac:dyDescent="0.3">
      <c r="A2446" t="s">
        <v>5512</v>
      </c>
      <c r="B2446" t="s">
        <v>923</v>
      </c>
      <c r="C2446" t="s">
        <v>5513</v>
      </c>
      <c r="D2446" t="s">
        <v>216</v>
      </c>
      <c r="E2446" t="s">
        <v>74</v>
      </c>
      <c r="F2446">
        <v>87269.86</v>
      </c>
      <c r="G2446" s="1">
        <v>45745</v>
      </c>
      <c r="I2446" t="s">
        <v>40</v>
      </c>
      <c r="J2446">
        <v>26</v>
      </c>
      <c r="K2446">
        <v>15</v>
      </c>
      <c r="L2446" t="s">
        <v>1047</v>
      </c>
      <c r="M2446" t="s">
        <v>55</v>
      </c>
      <c r="N2446" t="s">
        <v>22</v>
      </c>
      <c r="O2446">
        <f t="shared" si="228"/>
        <v>1</v>
      </c>
      <c r="P2446" t="str">
        <f t="shared" si="229"/>
        <v>Valid</v>
      </c>
      <c r="Q2446" t="str">
        <f>_xlfn.XLOOKUP(B2446,Customers!$A:$A,Customers!$C:$C,"Not Found")</f>
        <v>North</v>
      </c>
      <c r="R2446" t="str">
        <f t="shared" si="230"/>
        <v>East</v>
      </c>
      <c r="S2446" t="str">
        <f t="shared" si="231"/>
        <v>Outpatient</v>
      </c>
      <c r="T2446" t="str">
        <f t="shared" si="232"/>
        <v>SLA Breach</v>
      </c>
      <c r="U2446">
        <f t="shared" si="233"/>
        <v>11</v>
      </c>
    </row>
    <row r="2447" spans="1:21" x14ac:dyDescent="0.3">
      <c r="A2447" t="s">
        <v>5514</v>
      </c>
      <c r="B2447" t="s">
        <v>546</v>
      </c>
      <c r="C2447" t="s">
        <v>5515</v>
      </c>
      <c r="D2447" t="s">
        <v>59</v>
      </c>
      <c r="E2447" t="s">
        <v>173</v>
      </c>
      <c r="F2447">
        <v>44340.82</v>
      </c>
      <c r="G2447" s="1">
        <v>45748</v>
      </c>
      <c r="H2447" s="1">
        <v>45757</v>
      </c>
      <c r="I2447" t="s">
        <v>19</v>
      </c>
      <c r="J2447">
        <v>9</v>
      </c>
      <c r="K2447">
        <v>15</v>
      </c>
      <c r="L2447" t="s">
        <v>561</v>
      </c>
      <c r="M2447" t="s">
        <v>55</v>
      </c>
      <c r="N2447" t="s">
        <v>30</v>
      </c>
      <c r="O2447">
        <f t="shared" si="228"/>
        <v>1</v>
      </c>
      <c r="P2447" t="str">
        <f t="shared" si="229"/>
        <v>Valid</v>
      </c>
      <c r="Q2447" t="str">
        <f>_xlfn.XLOOKUP(B2447,Customers!$A:$A,Customers!$C:$C,"Not Found")</f>
        <v>North</v>
      </c>
      <c r="R2447" t="str">
        <f t="shared" si="230"/>
        <v>Central</v>
      </c>
      <c r="S2447" t="str">
        <f t="shared" si="231"/>
        <v>Critical Illness</v>
      </c>
      <c r="T2447" t="str">
        <f t="shared" si="232"/>
        <v>Within SLA</v>
      </c>
      <c r="U2447">
        <f t="shared" si="233"/>
        <v>0</v>
      </c>
    </row>
    <row r="2448" spans="1:21" x14ac:dyDescent="0.3">
      <c r="A2448" t="s">
        <v>5516</v>
      </c>
      <c r="B2448" t="s">
        <v>1607</v>
      </c>
      <c r="C2448" t="s">
        <v>3049</v>
      </c>
      <c r="D2448" t="s">
        <v>34</v>
      </c>
      <c r="E2448" t="s">
        <v>27</v>
      </c>
      <c r="F2448">
        <v>768889.1</v>
      </c>
      <c r="G2448" s="1">
        <v>45914</v>
      </c>
      <c r="I2448" t="s">
        <v>64</v>
      </c>
      <c r="J2448">
        <v>20</v>
      </c>
      <c r="K2448">
        <v>20</v>
      </c>
      <c r="L2448" t="s">
        <v>60</v>
      </c>
      <c r="M2448" t="s">
        <v>29</v>
      </c>
      <c r="N2448" t="s">
        <v>30</v>
      </c>
      <c r="O2448">
        <f t="shared" si="228"/>
        <v>1</v>
      </c>
      <c r="P2448" t="str">
        <f t="shared" si="229"/>
        <v>Valid</v>
      </c>
      <c r="Q2448" t="str">
        <f>_xlfn.XLOOKUP(B2448,Customers!$A:$A,Customers!$C:$C,"Not Found")</f>
        <v>South</v>
      </c>
      <c r="R2448" t="str">
        <f t="shared" si="230"/>
        <v>West</v>
      </c>
      <c r="S2448" t="str">
        <f t="shared" si="231"/>
        <v>Death Benefit</v>
      </c>
      <c r="T2448" t="str">
        <f t="shared" si="232"/>
        <v>Within SLA</v>
      </c>
      <c r="U2448">
        <f t="shared" si="233"/>
        <v>0</v>
      </c>
    </row>
    <row r="2449" spans="1:21" x14ac:dyDescent="0.3">
      <c r="A2449" t="s">
        <v>5517</v>
      </c>
      <c r="B2449" t="s">
        <v>5518</v>
      </c>
      <c r="C2449" t="s">
        <v>5519</v>
      </c>
      <c r="D2449" t="s">
        <v>111</v>
      </c>
      <c r="E2449" t="s">
        <v>27</v>
      </c>
      <c r="F2449">
        <v>60853.15</v>
      </c>
      <c r="G2449" s="1">
        <v>45917</v>
      </c>
      <c r="H2449" s="1">
        <v>45926</v>
      </c>
      <c r="I2449" t="s">
        <v>19</v>
      </c>
      <c r="J2449">
        <v>9</v>
      </c>
      <c r="K2449">
        <v>12</v>
      </c>
      <c r="L2449" t="s">
        <v>98</v>
      </c>
      <c r="M2449" t="s">
        <v>49</v>
      </c>
      <c r="N2449" t="s">
        <v>30</v>
      </c>
      <c r="O2449">
        <f t="shared" si="228"/>
        <v>1</v>
      </c>
      <c r="P2449" t="str">
        <f t="shared" si="229"/>
        <v>Valid</v>
      </c>
      <c r="Q2449" t="str">
        <f>_xlfn.XLOOKUP(B2449,Customers!$A:$A,Customers!$C:$C,"Not Found")</f>
        <v>West</v>
      </c>
      <c r="R2449" t="str">
        <f t="shared" si="230"/>
        <v>West</v>
      </c>
      <c r="S2449" t="str">
        <f t="shared" si="231"/>
        <v>Fire</v>
      </c>
      <c r="T2449" t="str">
        <f t="shared" si="232"/>
        <v>Within SLA</v>
      </c>
      <c r="U2449">
        <f t="shared" si="233"/>
        <v>0</v>
      </c>
    </row>
    <row r="2450" spans="1:21" x14ac:dyDescent="0.3">
      <c r="A2450" t="s">
        <v>5520</v>
      </c>
      <c r="B2450" t="s">
        <v>1861</v>
      </c>
      <c r="C2450" t="s">
        <v>1870</v>
      </c>
      <c r="D2450" t="s">
        <v>46</v>
      </c>
      <c r="E2450" t="s">
        <v>27</v>
      </c>
      <c r="F2450">
        <v>82418.899999999994</v>
      </c>
      <c r="G2450" s="1">
        <v>45768</v>
      </c>
      <c r="H2450" s="1">
        <v>45774</v>
      </c>
      <c r="I2450" t="s">
        <v>19</v>
      </c>
      <c r="J2450">
        <v>6</v>
      </c>
      <c r="K2450">
        <v>10</v>
      </c>
      <c r="L2450" t="s">
        <v>79</v>
      </c>
      <c r="M2450" t="s">
        <v>21</v>
      </c>
      <c r="N2450" t="s">
        <v>30</v>
      </c>
      <c r="O2450">
        <f t="shared" si="228"/>
        <v>1</v>
      </c>
      <c r="P2450" t="str">
        <f t="shared" si="229"/>
        <v>Valid</v>
      </c>
      <c r="Q2450" t="str">
        <f>_xlfn.XLOOKUP(B2450,Customers!$A:$A,Customers!$C:$C,"Not Found")</f>
        <v>East</v>
      </c>
      <c r="R2450" t="str">
        <f t="shared" si="230"/>
        <v>West</v>
      </c>
      <c r="S2450" t="str">
        <f t="shared" si="231"/>
        <v>Theft</v>
      </c>
      <c r="T2450" t="str">
        <f t="shared" si="232"/>
        <v>Within SLA</v>
      </c>
      <c r="U2450">
        <f t="shared" si="233"/>
        <v>0</v>
      </c>
    </row>
    <row r="2451" spans="1:21" x14ac:dyDescent="0.3">
      <c r="A2451" t="s">
        <v>5521</v>
      </c>
      <c r="B2451" t="s">
        <v>2947</v>
      </c>
      <c r="C2451" t="s">
        <v>5522</v>
      </c>
      <c r="D2451" t="s">
        <v>111</v>
      </c>
      <c r="E2451" t="s">
        <v>27</v>
      </c>
      <c r="F2451">
        <v>79778.34</v>
      </c>
      <c r="G2451" s="1">
        <v>45772</v>
      </c>
      <c r="H2451" s="1">
        <v>45779</v>
      </c>
      <c r="I2451" t="s">
        <v>47</v>
      </c>
      <c r="J2451">
        <v>7</v>
      </c>
      <c r="K2451">
        <v>12</v>
      </c>
      <c r="L2451" t="s">
        <v>166</v>
      </c>
      <c r="M2451" t="s">
        <v>49</v>
      </c>
      <c r="N2451" t="s">
        <v>30</v>
      </c>
      <c r="O2451">
        <f t="shared" si="228"/>
        <v>1</v>
      </c>
      <c r="P2451" t="str">
        <f t="shared" si="229"/>
        <v>Valid</v>
      </c>
      <c r="Q2451" t="str">
        <f>_xlfn.XLOOKUP(B2451,Customers!$A:$A,Customers!$C:$C,"Not Found")</f>
        <v>West</v>
      </c>
      <c r="R2451" t="str">
        <f t="shared" si="230"/>
        <v>West</v>
      </c>
      <c r="S2451" t="str">
        <f t="shared" si="231"/>
        <v>Fire</v>
      </c>
      <c r="T2451" t="str">
        <f t="shared" si="232"/>
        <v>Within SLA</v>
      </c>
      <c r="U2451">
        <f t="shared" si="233"/>
        <v>0</v>
      </c>
    </row>
    <row r="2452" spans="1:21" x14ac:dyDescent="0.3">
      <c r="A2452" t="s">
        <v>5523</v>
      </c>
      <c r="B2452" t="s">
        <v>5524</v>
      </c>
      <c r="C2452" t="s">
        <v>5525</v>
      </c>
      <c r="D2452" t="s">
        <v>216</v>
      </c>
      <c r="E2452" t="s">
        <v>74</v>
      </c>
      <c r="F2452">
        <v>46593.78</v>
      </c>
      <c r="G2452" s="1">
        <v>45723</v>
      </c>
      <c r="I2452" t="s">
        <v>40</v>
      </c>
      <c r="J2452">
        <v>20</v>
      </c>
      <c r="K2452">
        <v>15</v>
      </c>
      <c r="L2452" t="s">
        <v>79</v>
      </c>
      <c r="M2452" t="s">
        <v>55</v>
      </c>
      <c r="N2452" t="s">
        <v>30</v>
      </c>
      <c r="O2452">
        <f t="shared" si="228"/>
        <v>1</v>
      </c>
      <c r="P2452" t="str">
        <f t="shared" si="229"/>
        <v>Valid</v>
      </c>
      <c r="Q2452" t="str">
        <f>_xlfn.XLOOKUP(B2452,Customers!$A:$A,Customers!$C:$C,"Not Found")</f>
        <v>West</v>
      </c>
      <c r="R2452" t="str">
        <f t="shared" si="230"/>
        <v>East</v>
      </c>
      <c r="S2452" t="str">
        <f t="shared" si="231"/>
        <v>Outpatient</v>
      </c>
      <c r="T2452" t="str">
        <f t="shared" si="232"/>
        <v>SLA Breach</v>
      </c>
      <c r="U2452">
        <f t="shared" si="233"/>
        <v>5</v>
      </c>
    </row>
    <row r="2453" spans="1:21" x14ac:dyDescent="0.3">
      <c r="A2453" t="s">
        <v>5526</v>
      </c>
      <c r="B2453" t="s">
        <v>1222</v>
      </c>
      <c r="C2453" t="s">
        <v>5527</v>
      </c>
      <c r="D2453" t="s">
        <v>216</v>
      </c>
      <c r="E2453" t="s">
        <v>27</v>
      </c>
      <c r="F2453">
        <v>171212.38</v>
      </c>
      <c r="G2453" s="1">
        <v>45920</v>
      </c>
      <c r="I2453" t="s">
        <v>40</v>
      </c>
      <c r="J2453">
        <v>13</v>
      </c>
      <c r="K2453">
        <v>15</v>
      </c>
      <c r="L2453" t="s">
        <v>70</v>
      </c>
      <c r="M2453" t="s">
        <v>55</v>
      </c>
      <c r="N2453" t="s">
        <v>30</v>
      </c>
      <c r="O2453">
        <f t="shared" si="228"/>
        <v>1</v>
      </c>
      <c r="P2453" t="str">
        <f t="shared" si="229"/>
        <v>Valid</v>
      </c>
      <c r="Q2453" t="str">
        <f>_xlfn.XLOOKUP(B2453,Customers!$A:$A,Customers!$C:$C,"Not Found")</f>
        <v>North</v>
      </c>
      <c r="R2453" t="str">
        <f t="shared" si="230"/>
        <v>West</v>
      </c>
      <c r="S2453" t="str">
        <f t="shared" si="231"/>
        <v>Outpatient</v>
      </c>
      <c r="T2453" t="str">
        <f t="shared" si="232"/>
        <v>Within SLA</v>
      </c>
      <c r="U2453">
        <f t="shared" si="233"/>
        <v>0</v>
      </c>
    </row>
    <row r="2454" spans="1:21" x14ac:dyDescent="0.3">
      <c r="A2454" t="s">
        <v>5528</v>
      </c>
      <c r="B2454" t="s">
        <v>4035</v>
      </c>
      <c r="C2454" t="s">
        <v>4036</v>
      </c>
      <c r="D2454" t="s">
        <v>59</v>
      </c>
      <c r="E2454" t="s">
        <v>39</v>
      </c>
      <c r="F2454">
        <v>60575.33</v>
      </c>
      <c r="G2454" s="1">
        <v>45695</v>
      </c>
      <c r="H2454" s="1">
        <v>45706</v>
      </c>
      <c r="I2454" t="s">
        <v>19</v>
      </c>
      <c r="J2454">
        <v>11</v>
      </c>
      <c r="K2454">
        <v>15</v>
      </c>
      <c r="L2454" t="s">
        <v>60</v>
      </c>
      <c r="M2454" t="s">
        <v>55</v>
      </c>
      <c r="N2454" t="s">
        <v>30</v>
      </c>
      <c r="O2454">
        <f t="shared" si="228"/>
        <v>1</v>
      </c>
      <c r="P2454" t="str">
        <f t="shared" si="229"/>
        <v>Valid</v>
      </c>
      <c r="Q2454" t="str">
        <f>_xlfn.XLOOKUP(B2454,Customers!$A:$A,Customers!$C:$C,"Not Found")</f>
        <v>East</v>
      </c>
      <c r="R2454" t="str">
        <f t="shared" si="230"/>
        <v>North</v>
      </c>
      <c r="S2454" t="str">
        <f t="shared" si="231"/>
        <v>Critical Illness</v>
      </c>
      <c r="T2454" t="str">
        <f t="shared" si="232"/>
        <v>Within SLA</v>
      </c>
      <c r="U2454">
        <f t="shared" si="233"/>
        <v>0</v>
      </c>
    </row>
    <row r="2455" spans="1:21" x14ac:dyDescent="0.3">
      <c r="A2455" t="s">
        <v>5529</v>
      </c>
      <c r="B2455" t="s">
        <v>4540</v>
      </c>
      <c r="C2455" t="s">
        <v>5530</v>
      </c>
      <c r="D2455" t="s">
        <v>59</v>
      </c>
      <c r="E2455" t="s">
        <v>173</v>
      </c>
      <c r="F2455">
        <v>25878.26</v>
      </c>
      <c r="G2455" s="1">
        <v>45848</v>
      </c>
      <c r="H2455" s="1">
        <v>45869</v>
      </c>
      <c r="I2455" t="s">
        <v>19</v>
      </c>
      <c r="J2455">
        <v>21</v>
      </c>
      <c r="K2455">
        <v>15</v>
      </c>
      <c r="L2455" t="s">
        <v>630</v>
      </c>
      <c r="M2455" t="s">
        <v>55</v>
      </c>
      <c r="N2455" t="s">
        <v>30</v>
      </c>
      <c r="O2455">
        <f t="shared" si="228"/>
        <v>1</v>
      </c>
      <c r="P2455" t="str">
        <f t="shared" si="229"/>
        <v>Valid</v>
      </c>
      <c r="Q2455" t="str">
        <f>_xlfn.XLOOKUP(B2455,Customers!$A:$A,Customers!$C:$C,"Not Found")</f>
        <v>East</v>
      </c>
      <c r="R2455" t="str">
        <f t="shared" si="230"/>
        <v>Central</v>
      </c>
      <c r="S2455" t="str">
        <f t="shared" si="231"/>
        <v>Critical Illness</v>
      </c>
      <c r="T2455" t="str">
        <f t="shared" si="232"/>
        <v>SLA Breach</v>
      </c>
      <c r="U2455">
        <f t="shared" si="233"/>
        <v>6</v>
      </c>
    </row>
    <row r="2456" spans="1:21" x14ac:dyDescent="0.3">
      <c r="A2456" t="s">
        <v>5531</v>
      </c>
      <c r="B2456" t="s">
        <v>3932</v>
      </c>
      <c r="C2456" t="s">
        <v>3933</v>
      </c>
      <c r="D2456" t="s">
        <v>34</v>
      </c>
      <c r="E2456" t="s">
        <v>27</v>
      </c>
      <c r="F2456">
        <v>395276.1</v>
      </c>
      <c r="G2456" s="1">
        <v>45786</v>
      </c>
      <c r="H2456" s="1">
        <v>45804</v>
      </c>
      <c r="I2456" t="s">
        <v>19</v>
      </c>
      <c r="J2456">
        <v>18</v>
      </c>
      <c r="K2456">
        <v>20</v>
      </c>
      <c r="L2456" t="s">
        <v>93</v>
      </c>
      <c r="M2456" t="s">
        <v>29</v>
      </c>
      <c r="N2456" t="s">
        <v>30</v>
      </c>
      <c r="O2456">
        <f t="shared" si="228"/>
        <v>1</v>
      </c>
      <c r="P2456" t="str">
        <f t="shared" si="229"/>
        <v>Valid</v>
      </c>
      <c r="Q2456" t="str">
        <f>_xlfn.XLOOKUP(B2456,Customers!$A:$A,Customers!$C:$C,"Not Found")</f>
        <v>West</v>
      </c>
      <c r="R2456" t="str">
        <f t="shared" si="230"/>
        <v>West</v>
      </c>
      <c r="S2456" t="str">
        <f t="shared" si="231"/>
        <v>Death Benefit</v>
      </c>
      <c r="T2456" t="str">
        <f t="shared" si="232"/>
        <v>Within SLA</v>
      </c>
      <c r="U2456">
        <f t="shared" si="233"/>
        <v>0</v>
      </c>
    </row>
    <row r="2457" spans="1:21" x14ac:dyDescent="0.3">
      <c r="A2457" t="s">
        <v>5532</v>
      </c>
      <c r="B2457" t="s">
        <v>1708</v>
      </c>
      <c r="C2457" t="s">
        <v>1709</v>
      </c>
      <c r="D2457" t="s">
        <v>92</v>
      </c>
      <c r="E2457" t="s">
        <v>27</v>
      </c>
      <c r="F2457">
        <v>18940.95</v>
      </c>
      <c r="G2457" s="1">
        <v>45840</v>
      </c>
      <c r="H2457" s="1">
        <v>45853</v>
      </c>
      <c r="I2457" t="s">
        <v>19</v>
      </c>
      <c r="J2457">
        <v>13</v>
      </c>
      <c r="K2457">
        <v>7</v>
      </c>
      <c r="L2457" t="s">
        <v>83</v>
      </c>
      <c r="M2457" t="s">
        <v>94</v>
      </c>
      <c r="N2457" t="s">
        <v>30</v>
      </c>
      <c r="O2457">
        <f t="shared" si="228"/>
        <v>1</v>
      </c>
      <c r="P2457" t="str">
        <f t="shared" si="229"/>
        <v>Valid</v>
      </c>
      <c r="Q2457" t="str">
        <f>_xlfn.XLOOKUP(B2457,Customers!$A:$A,Customers!$C:$C,"Not Found")</f>
        <v>South</v>
      </c>
      <c r="R2457" t="str">
        <f t="shared" si="230"/>
        <v>West</v>
      </c>
      <c r="S2457" t="str">
        <f t="shared" si="231"/>
        <v>Baggage Loss</v>
      </c>
      <c r="T2457" t="str">
        <f t="shared" si="232"/>
        <v>SLA Breach</v>
      </c>
      <c r="U2457">
        <f t="shared" si="233"/>
        <v>6</v>
      </c>
    </row>
    <row r="2458" spans="1:21" x14ac:dyDescent="0.3">
      <c r="A2458" t="s">
        <v>5533</v>
      </c>
      <c r="B2458" t="s">
        <v>4995</v>
      </c>
      <c r="C2458" t="s">
        <v>5534</v>
      </c>
      <c r="D2458" t="s">
        <v>216</v>
      </c>
      <c r="E2458" t="s">
        <v>39</v>
      </c>
      <c r="F2458">
        <v>94168.92</v>
      </c>
      <c r="G2458" s="1">
        <v>45966</v>
      </c>
      <c r="I2458" t="s">
        <v>40</v>
      </c>
      <c r="J2458">
        <v>7</v>
      </c>
      <c r="K2458">
        <v>15</v>
      </c>
      <c r="L2458" t="s">
        <v>128</v>
      </c>
      <c r="M2458" t="s">
        <v>55</v>
      </c>
      <c r="N2458" t="s">
        <v>30</v>
      </c>
      <c r="O2458">
        <f t="shared" si="228"/>
        <v>1</v>
      </c>
      <c r="P2458" t="str">
        <f t="shared" si="229"/>
        <v>Valid</v>
      </c>
      <c r="Q2458" t="str">
        <f>_xlfn.XLOOKUP(B2458,Customers!$A:$A,Customers!$C:$C,"Not Found")</f>
        <v>South</v>
      </c>
      <c r="R2458" t="str">
        <f t="shared" si="230"/>
        <v>North</v>
      </c>
      <c r="S2458" t="str">
        <f t="shared" si="231"/>
        <v>Outpatient</v>
      </c>
      <c r="T2458" t="str">
        <f t="shared" si="232"/>
        <v>Within SLA</v>
      </c>
      <c r="U2458">
        <f t="shared" si="233"/>
        <v>0</v>
      </c>
    </row>
    <row r="2459" spans="1:21" x14ac:dyDescent="0.3">
      <c r="A2459" t="s">
        <v>5535</v>
      </c>
      <c r="B2459" t="s">
        <v>4526</v>
      </c>
      <c r="C2459" t="s">
        <v>4527</v>
      </c>
      <c r="D2459" t="s">
        <v>102</v>
      </c>
      <c r="E2459" t="s">
        <v>18</v>
      </c>
      <c r="F2459">
        <v>523355.52</v>
      </c>
      <c r="G2459" s="1">
        <v>45928</v>
      </c>
      <c r="I2459" t="s">
        <v>40</v>
      </c>
      <c r="J2459">
        <v>13</v>
      </c>
      <c r="K2459">
        <v>20</v>
      </c>
      <c r="L2459" t="s">
        <v>610</v>
      </c>
      <c r="M2459" t="s">
        <v>29</v>
      </c>
      <c r="N2459" t="s">
        <v>30</v>
      </c>
      <c r="O2459">
        <f t="shared" si="228"/>
        <v>1</v>
      </c>
      <c r="P2459" t="str">
        <f t="shared" si="229"/>
        <v>Valid</v>
      </c>
      <c r="Q2459" t="str">
        <f>_xlfn.XLOOKUP(B2459,Customers!$A:$A,Customers!$C:$C,"Not Found")</f>
        <v>South</v>
      </c>
      <c r="R2459" t="str">
        <f t="shared" si="230"/>
        <v>South</v>
      </c>
      <c r="S2459" t="str">
        <f t="shared" si="231"/>
        <v>Maturity</v>
      </c>
      <c r="T2459" t="str">
        <f t="shared" si="232"/>
        <v>Within SLA</v>
      </c>
      <c r="U2459">
        <f t="shared" si="233"/>
        <v>0</v>
      </c>
    </row>
    <row r="2460" spans="1:21" x14ac:dyDescent="0.3">
      <c r="A2460" t="s">
        <v>5536</v>
      </c>
      <c r="B2460" t="s">
        <v>945</v>
      </c>
      <c r="C2460" t="s">
        <v>1058</v>
      </c>
      <c r="D2460" t="s">
        <v>182</v>
      </c>
      <c r="E2460" t="s">
        <v>18</v>
      </c>
      <c r="F2460">
        <v>37826.370000000003</v>
      </c>
      <c r="G2460" s="1">
        <v>45960</v>
      </c>
      <c r="I2460" t="s">
        <v>64</v>
      </c>
      <c r="J2460">
        <v>5</v>
      </c>
      <c r="K2460">
        <v>7</v>
      </c>
      <c r="L2460" t="s">
        <v>373</v>
      </c>
      <c r="M2460" t="s">
        <v>94</v>
      </c>
      <c r="N2460" t="s">
        <v>22</v>
      </c>
      <c r="O2460">
        <f t="shared" si="228"/>
        <v>1</v>
      </c>
      <c r="P2460" t="str">
        <f t="shared" si="229"/>
        <v>Valid</v>
      </c>
      <c r="Q2460" t="str">
        <f>_xlfn.XLOOKUP(B2460,Customers!$A:$A,Customers!$C:$C,"Not Found")</f>
        <v>North</v>
      </c>
      <c r="R2460" t="str">
        <f t="shared" si="230"/>
        <v>South</v>
      </c>
      <c r="S2460" t="str">
        <f t="shared" si="231"/>
        <v>Trip Cancellation</v>
      </c>
      <c r="T2460" t="str">
        <f t="shared" si="232"/>
        <v>Within SLA</v>
      </c>
      <c r="U2460">
        <f t="shared" si="233"/>
        <v>0</v>
      </c>
    </row>
    <row r="2461" spans="1:21" x14ac:dyDescent="0.3">
      <c r="A2461" t="s">
        <v>5537</v>
      </c>
      <c r="B2461" t="s">
        <v>4828</v>
      </c>
      <c r="C2461" t="s">
        <v>5538</v>
      </c>
      <c r="D2461" t="s">
        <v>154</v>
      </c>
      <c r="E2461" t="s">
        <v>18</v>
      </c>
      <c r="F2461">
        <v>115828.42</v>
      </c>
      <c r="G2461" s="1">
        <v>45890</v>
      </c>
      <c r="H2461" s="1">
        <v>45899</v>
      </c>
      <c r="I2461" t="s">
        <v>19</v>
      </c>
      <c r="J2461">
        <v>9</v>
      </c>
      <c r="K2461">
        <v>10</v>
      </c>
      <c r="L2461" t="s">
        <v>174</v>
      </c>
      <c r="M2461" t="s">
        <v>21</v>
      </c>
      <c r="N2461" t="s">
        <v>30</v>
      </c>
      <c r="O2461">
        <f t="shared" si="228"/>
        <v>1</v>
      </c>
      <c r="P2461" t="str">
        <f t="shared" si="229"/>
        <v>Valid</v>
      </c>
      <c r="Q2461" t="str">
        <f>_xlfn.XLOOKUP(B2461,Customers!$A:$A,Customers!$C:$C,"Not Found")</f>
        <v>East</v>
      </c>
      <c r="R2461" t="str">
        <f t="shared" si="230"/>
        <v>South</v>
      </c>
      <c r="S2461" t="str">
        <f t="shared" si="231"/>
        <v>Vehicle Damage</v>
      </c>
      <c r="T2461" t="str">
        <f t="shared" si="232"/>
        <v>Within SLA</v>
      </c>
      <c r="U2461">
        <f t="shared" si="233"/>
        <v>0</v>
      </c>
    </row>
    <row r="2462" spans="1:21" x14ac:dyDescent="0.3">
      <c r="A2462" t="s">
        <v>5539</v>
      </c>
      <c r="B2462" t="s">
        <v>2460</v>
      </c>
      <c r="C2462" t="s">
        <v>5540</v>
      </c>
      <c r="D2462" t="s">
        <v>92</v>
      </c>
      <c r="E2462" t="s">
        <v>27</v>
      </c>
      <c r="F2462">
        <v>12902.17</v>
      </c>
      <c r="G2462" s="1">
        <v>45801</v>
      </c>
      <c r="H2462" s="1">
        <v>45829</v>
      </c>
      <c r="I2462" t="s">
        <v>19</v>
      </c>
      <c r="J2462">
        <v>28</v>
      </c>
      <c r="K2462">
        <v>7</v>
      </c>
      <c r="L2462" t="s">
        <v>28</v>
      </c>
      <c r="M2462" t="s">
        <v>94</v>
      </c>
      <c r="N2462" t="s">
        <v>88</v>
      </c>
      <c r="O2462">
        <f t="shared" si="228"/>
        <v>1</v>
      </c>
      <c r="P2462" t="str">
        <f t="shared" si="229"/>
        <v>Valid</v>
      </c>
      <c r="Q2462" t="str">
        <f>_xlfn.XLOOKUP(B2462,Customers!$A:$A,Customers!$C:$C,"Not Found")</f>
        <v>West</v>
      </c>
      <c r="R2462" t="str">
        <f t="shared" si="230"/>
        <v>West</v>
      </c>
      <c r="S2462" t="str">
        <f t="shared" si="231"/>
        <v>Baggage Loss</v>
      </c>
      <c r="T2462" t="str">
        <f t="shared" si="232"/>
        <v>SLA Breach</v>
      </c>
      <c r="U2462">
        <f t="shared" si="233"/>
        <v>21</v>
      </c>
    </row>
    <row r="2463" spans="1:21" x14ac:dyDescent="0.3">
      <c r="A2463" t="s">
        <v>5541</v>
      </c>
      <c r="B2463" t="s">
        <v>5542</v>
      </c>
      <c r="C2463" t="s">
        <v>5543</v>
      </c>
      <c r="D2463" t="s">
        <v>53</v>
      </c>
      <c r="E2463" t="s">
        <v>173</v>
      </c>
      <c r="F2463">
        <v>185239.64</v>
      </c>
      <c r="G2463" s="1">
        <v>45982</v>
      </c>
      <c r="I2463" t="s">
        <v>40</v>
      </c>
      <c r="J2463">
        <v>11</v>
      </c>
      <c r="K2463">
        <v>15</v>
      </c>
      <c r="L2463" t="s">
        <v>590</v>
      </c>
      <c r="M2463" t="s">
        <v>55</v>
      </c>
      <c r="N2463" t="s">
        <v>30</v>
      </c>
      <c r="O2463">
        <f t="shared" si="228"/>
        <v>1</v>
      </c>
      <c r="P2463" t="str">
        <f t="shared" si="229"/>
        <v>Valid</v>
      </c>
      <c r="Q2463" t="str">
        <f>_xlfn.XLOOKUP(B2463,Customers!$A:$A,Customers!$C:$C,"Not Found")</f>
        <v>West</v>
      </c>
      <c r="R2463" t="str">
        <f t="shared" si="230"/>
        <v>Central</v>
      </c>
      <c r="S2463" t="str">
        <f t="shared" si="231"/>
        <v>Hospitalization</v>
      </c>
      <c r="T2463" t="str">
        <f t="shared" si="232"/>
        <v>Within SLA</v>
      </c>
      <c r="U2463">
        <f t="shared" si="233"/>
        <v>0</v>
      </c>
    </row>
    <row r="2464" spans="1:21" x14ac:dyDescent="0.3">
      <c r="A2464" t="s">
        <v>5544</v>
      </c>
      <c r="B2464" t="s">
        <v>5545</v>
      </c>
      <c r="C2464" t="s">
        <v>5546</v>
      </c>
      <c r="D2464" t="s">
        <v>59</v>
      </c>
      <c r="E2464" t="s">
        <v>27</v>
      </c>
      <c r="F2464">
        <v>70057.05</v>
      </c>
      <c r="G2464" s="1">
        <v>45845</v>
      </c>
      <c r="H2464" s="1">
        <v>45859</v>
      </c>
      <c r="I2464" t="s">
        <v>19</v>
      </c>
      <c r="J2464">
        <v>14</v>
      </c>
      <c r="K2464">
        <v>15</v>
      </c>
      <c r="L2464" t="s">
        <v>787</v>
      </c>
      <c r="M2464" t="s">
        <v>55</v>
      </c>
      <c r="N2464" t="s">
        <v>30</v>
      </c>
      <c r="O2464">
        <f t="shared" si="228"/>
        <v>1</v>
      </c>
      <c r="P2464" t="str">
        <f t="shared" si="229"/>
        <v>Valid</v>
      </c>
      <c r="Q2464" t="str">
        <f>_xlfn.XLOOKUP(B2464,Customers!$A:$A,Customers!$C:$C,"Not Found")</f>
        <v>East</v>
      </c>
      <c r="R2464" t="str">
        <f t="shared" si="230"/>
        <v>West</v>
      </c>
      <c r="S2464" t="str">
        <f t="shared" si="231"/>
        <v>Critical Illness</v>
      </c>
      <c r="T2464" t="str">
        <f t="shared" si="232"/>
        <v>Within SLA</v>
      </c>
      <c r="U2464">
        <f t="shared" si="233"/>
        <v>0</v>
      </c>
    </row>
    <row r="2465" spans="1:21" x14ac:dyDescent="0.3">
      <c r="A2465" t="s">
        <v>5547</v>
      </c>
      <c r="B2465" t="s">
        <v>2614</v>
      </c>
      <c r="C2465" t="s">
        <v>2615</v>
      </c>
      <c r="D2465" t="s">
        <v>17</v>
      </c>
      <c r="E2465" t="s">
        <v>18</v>
      </c>
      <c r="F2465">
        <v>25714.82</v>
      </c>
      <c r="G2465" s="1">
        <v>45779</v>
      </c>
      <c r="H2465" s="1">
        <v>45786</v>
      </c>
      <c r="I2465" t="s">
        <v>19</v>
      </c>
      <c r="J2465">
        <v>7</v>
      </c>
      <c r="K2465">
        <v>10</v>
      </c>
      <c r="L2465" t="s">
        <v>331</v>
      </c>
      <c r="M2465" t="s">
        <v>21</v>
      </c>
      <c r="N2465" t="s">
        <v>30</v>
      </c>
      <c r="O2465">
        <f t="shared" si="228"/>
        <v>1</v>
      </c>
      <c r="P2465" t="str">
        <f t="shared" si="229"/>
        <v>Valid</v>
      </c>
      <c r="Q2465" t="str">
        <f>_xlfn.XLOOKUP(B2465,Customers!$A:$A,Customers!$C:$C,"Not Found")</f>
        <v>West</v>
      </c>
      <c r="R2465" t="str">
        <f t="shared" si="230"/>
        <v>South</v>
      </c>
      <c r="S2465" t="str">
        <f t="shared" si="231"/>
        <v>Accident</v>
      </c>
      <c r="T2465" t="str">
        <f t="shared" si="232"/>
        <v>Within SLA</v>
      </c>
      <c r="U2465">
        <f t="shared" si="233"/>
        <v>0</v>
      </c>
    </row>
    <row r="2466" spans="1:21" x14ac:dyDescent="0.3">
      <c r="A2466" t="s">
        <v>5548</v>
      </c>
      <c r="B2466" t="s">
        <v>632</v>
      </c>
      <c r="C2466" t="s">
        <v>1632</v>
      </c>
      <c r="D2466" t="s">
        <v>154</v>
      </c>
      <c r="E2466" t="s">
        <v>173</v>
      </c>
      <c r="F2466">
        <v>13182.76</v>
      </c>
      <c r="G2466" s="1">
        <v>45943</v>
      </c>
      <c r="I2466" t="s">
        <v>40</v>
      </c>
      <c r="J2466">
        <v>14</v>
      </c>
      <c r="K2466">
        <v>10</v>
      </c>
      <c r="L2466" t="s">
        <v>450</v>
      </c>
      <c r="M2466" t="s">
        <v>21</v>
      </c>
      <c r="N2466" t="s">
        <v>30</v>
      </c>
      <c r="O2466">
        <f t="shared" si="228"/>
        <v>1</v>
      </c>
      <c r="P2466" t="str">
        <f t="shared" si="229"/>
        <v>Valid</v>
      </c>
      <c r="Q2466" t="str">
        <f>_xlfn.XLOOKUP(B2466,Customers!$A:$A,Customers!$C:$C,"Not Found")</f>
        <v>North</v>
      </c>
      <c r="R2466" t="str">
        <f t="shared" si="230"/>
        <v>Central</v>
      </c>
      <c r="S2466" t="str">
        <f t="shared" si="231"/>
        <v>Vehicle Damage</v>
      </c>
      <c r="T2466" t="str">
        <f t="shared" si="232"/>
        <v>SLA Breach</v>
      </c>
      <c r="U2466">
        <f t="shared" si="233"/>
        <v>4</v>
      </c>
    </row>
    <row r="2467" spans="1:21" x14ac:dyDescent="0.3">
      <c r="A2467" t="s">
        <v>5549</v>
      </c>
      <c r="B2467" t="s">
        <v>473</v>
      </c>
      <c r="C2467" t="s">
        <v>474</v>
      </c>
      <c r="D2467" t="s">
        <v>203</v>
      </c>
      <c r="E2467" t="s">
        <v>173</v>
      </c>
      <c r="F2467">
        <v>69560.67</v>
      </c>
      <c r="G2467" s="1">
        <v>45976</v>
      </c>
      <c r="H2467" s="1">
        <v>46007</v>
      </c>
      <c r="I2467" t="s">
        <v>19</v>
      </c>
      <c r="J2467">
        <v>31</v>
      </c>
      <c r="K2467">
        <v>15</v>
      </c>
      <c r="L2467" t="s">
        <v>296</v>
      </c>
      <c r="M2467" t="s">
        <v>55</v>
      </c>
      <c r="N2467" t="s">
        <v>88</v>
      </c>
      <c r="O2467">
        <f t="shared" si="228"/>
        <v>1</v>
      </c>
      <c r="P2467" t="str">
        <f t="shared" si="229"/>
        <v>Valid</v>
      </c>
      <c r="Q2467" t="str">
        <f>_xlfn.XLOOKUP(B2467,Customers!$A:$A,Customers!$C:$C,"Not Found")</f>
        <v>North</v>
      </c>
      <c r="R2467" t="str">
        <f t="shared" si="230"/>
        <v>Central</v>
      </c>
      <c r="S2467" t="str">
        <f t="shared" si="231"/>
        <v>Hospitalization</v>
      </c>
      <c r="T2467" t="str">
        <f t="shared" si="232"/>
        <v>SLA Breach</v>
      </c>
      <c r="U2467">
        <f t="shared" si="233"/>
        <v>16</v>
      </c>
    </row>
    <row r="2468" spans="1:21" x14ac:dyDescent="0.3">
      <c r="A2468" t="s">
        <v>5550</v>
      </c>
      <c r="B2468" t="s">
        <v>2703</v>
      </c>
      <c r="C2468" t="s">
        <v>2704</v>
      </c>
      <c r="D2468" t="s">
        <v>111</v>
      </c>
      <c r="E2468" t="s">
        <v>27</v>
      </c>
      <c r="F2468">
        <v>65986.3</v>
      </c>
      <c r="G2468" s="1">
        <v>45817</v>
      </c>
      <c r="H2468" s="1">
        <v>45823</v>
      </c>
      <c r="I2468" t="s">
        <v>19</v>
      </c>
      <c r="J2468">
        <v>6</v>
      </c>
      <c r="K2468">
        <v>12</v>
      </c>
      <c r="L2468" t="s">
        <v>28</v>
      </c>
      <c r="M2468" t="s">
        <v>49</v>
      </c>
      <c r="N2468" t="s">
        <v>22</v>
      </c>
      <c r="O2468">
        <f t="shared" si="228"/>
        <v>1</v>
      </c>
      <c r="P2468" t="str">
        <f t="shared" si="229"/>
        <v>Valid</v>
      </c>
      <c r="Q2468" t="str">
        <f>_xlfn.XLOOKUP(B2468,Customers!$A:$A,Customers!$C:$C,"Not Found")</f>
        <v>South</v>
      </c>
      <c r="R2468" t="str">
        <f t="shared" si="230"/>
        <v>West</v>
      </c>
      <c r="S2468" t="str">
        <f t="shared" si="231"/>
        <v>Fire</v>
      </c>
      <c r="T2468" t="str">
        <f t="shared" si="232"/>
        <v>Within SLA</v>
      </c>
      <c r="U2468">
        <f t="shared" si="233"/>
        <v>0</v>
      </c>
    </row>
    <row r="2469" spans="1:21" x14ac:dyDescent="0.3">
      <c r="A2469" t="s">
        <v>5551</v>
      </c>
      <c r="B2469" t="s">
        <v>5552</v>
      </c>
      <c r="C2469" t="s">
        <v>5553</v>
      </c>
      <c r="D2469" t="s">
        <v>34</v>
      </c>
      <c r="E2469" t="s">
        <v>18</v>
      </c>
      <c r="F2469">
        <v>181784.97</v>
      </c>
      <c r="G2469" s="1">
        <v>45934</v>
      </c>
      <c r="H2469" s="1">
        <v>45946</v>
      </c>
      <c r="I2469" t="s">
        <v>19</v>
      </c>
      <c r="J2469">
        <v>12</v>
      </c>
      <c r="K2469">
        <v>20</v>
      </c>
      <c r="L2469" t="s">
        <v>150</v>
      </c>
      <c r="M2469" t="s">
        <v>29</v>
      </c>
      <c r="N2469" t="s">
        <v>30</v>
      </c>
      <c r="O2469">
        <f t="shared" si="228"/>
        <v>1</v>
      </c>
      <c r="P2469" t="str">
        <f t="shared" si="229"/>
        <v>Valid</v>
      </c>
      <c r="Q2469" t="str">
        <f>_xlfn.XLOOKUP(B2469,Customers!$A:$A,Customers!$C:$C,"Not Found")</f>
        <v>South</v>
      </c>
      <c r="R2469" t="str">
        <f t="shared" si="230"/>
        <v>South</v>
      </c>
      <c r="S2469" t="str">
        <f t="shared" si="231"/>
        <v>Death Benefit</v>
      </c>
      <c r="T2469" t="str">
        <f t="shared" si="232"/>
        <v>Within SLA</v>
      </c>
      <c r="U2469">
        <f t="shared" si="233"/>
        <v>0</v>
      </c>
    </row>
    <row r="2470" spans="1:21" x14ac:dyDescent="0.3">
      <c r="A2470" t="s">
        <v>5554</v>
      </c>
      <c r="B2470" t="s">
        <v>5555</v>
      </c>
      <c r="C2470" t="s">
        <v>5556</v>
      </c>
      <c r="D2470" t="s">
        <v>46</v>
      </c>
      <c r="E2470" t="s">
        <v>27</v>
      </c>
      <c r="F2470">
        <v>136703.66</v>
      </c>
      <c r="G2470" s="1">
        <v>45822</v>
      </c>
      <c r="H2470" s="1">
        <v>45835</v>
      </c>
      <c r="I2470" t="s">
        <v>19</v>
      </c>
      <c r="J2470">
        <v>13</v>
      </c>
      <c r="K2470">
        <v>12</v>
      </c>
      <c r="L2470" t="s">
        <v>310</v>
      </c>
      <c r="M2470" t="s">
        <v>49</v>
      </c>
      <c r="N2470" t="s">
        <v>30</v>
      </c>
      <c r="O2470">
        <f t="shared" si="228"/>
        <v>1</v>
      </c>
      <c r="P2470" t="str">
        <f t="shared" si="229"/>
        <v>Valid</v>
      </c>
      <c r="Q2470" t="str">
        <f>_xlfn.XLOOKUP(B2470,Customers!$A:$A,Customers!$C:$C,"Not Found")</f>
        <v>West</v>
      </c>
      <c r="R2470" t="str">
        <f t="shared" si="230"/>
        <v>West</v>
      </c>
      <c r="S2470" t="str">
        <f t="shared" si="231"/>
        <v>Theft</v>
      </c>
      <c r="T2470" t="str">
        <f t="shared" si="232"/>
        <v>SLA Breach</v>
      </c>
      <c r="U2470">
        <f t="shared" si="233"/>
        <v>1</v>
      </c>
    </row>
    <row r="2471" spans="1:21" x14ac:dyDescent="0.3">
      <c r="A2471" t="s">
        <v>5557</v>
      </c>
      <c r="B2471" t="s">
        <v>1944</v>
      </c>
      <c r="C2471" t="s">
        <v>1945</v>
      </c>
      <c r="D2471" t="s">
        <v>111</v>
      </c>
      <c r="E2471" t="s">
        <v>18</v>
      </c>
      <c r="F2471">
        <v>336519.46</v>
      </c>
      <c r="G2471" s="1">
        <v>45822</v>
      </c>
      <c r="I2471" t="s">
        <v>40</v>
      </c>
      <c r="J2471">
        <v>15</v>
      </c>
      <c r="K2471">
        <v>12</v>
      </c>
      <c r="L2471" t="s">
        <v>140</v>
      </c>
      <c r="M2471" t="s">
        <v>49</v>
      </c>
      <c r="N2471" t="s">
        <v>42</v>
      </c>
      <c r="O2471">
        <f t="shared" si="228"/>
        <v>1</v>
      </c>
      <c r="P2471" t="str">
        <f t="shared" si="229"/>
        <v>Valid</v>
      </c>
      <c r="Q2471" t="str">
        <f>_xlfn.XLOOKUP(B2471,Customers!$A:$A,Customers!$C:$C,"Not Found")</f>
        <v>East</v>
      </c>
      <c r="R2471" t="str">
        <f t="shared" si="230"/>
        <v>South</v>
      </c>
      <c r="S2471" t="str">
        <f t="shared" si="231"/>
        <v>Fire</v>
      </c>
      <c r="T2471" t="str">
        <f t="shared" si="232"/>
        <v>SLA Breach</v>
      </c>
      <c r="U2471">
        <f t="shared" si="233"/>
        <v>3</v>
      </c>
    </row>
    <row r="2472" spans="1:21" x14ac:dyDescent="0.3">
      <c r="A2472" t="s">
        <v>5558</v>
      </c>
      <c r="B2472" t="s">
        <v>4314</v>
      </c>
      <c r="C2472" t="s">
        <v>4315</v>
      </c>
      <c r="D2472" t="s">
        <v>154</v>
      </c>
      <c r="E2472" t="s">
        <v>39</v>
      </c>
      <c r="F2472">
        <v>36172.97</v>
      </c>
      <c r="G2472" s="1">
        <v>45834</v>
      </c>
      <c r="H2472" s="1">
        <v>45851</v>
      </c>
      <c r="I2472" t="s">
        <v>19</v>
      </c>
      <c r="J2472">
        <v>17</v>
      </c>
      <c r="K2472">
        <v>10</v>
      </c>
      <c r="L2472" t="s">
        <v>244</v>
      </c>
      <c r="M2472" t="s">
        <v>21</v>
      </c>
      <c r="N2472" t="s">
        <v>42</v>
      </c>
      <c r="O2472">
        <f t="shared" si="228"/>
        <v>1</v>
      </c>
      <c r="P2472" t="str">
        <f t="shared" si="229"/>
        <v>Valid</v>
      </c>
      <c r="Q2472" t="str">
        <f>_xlfn.XLOOKUP(B2472,Customers!$A:$A,Customers!$C:$C,"Not Found")</f>
        <v>North</v>
      </c>
      <c r="R2472" t="str">
        <f t="shared" si="230"/>
        <v>North</v>
      </c>
      <c r="S2472" t="str">
        <f t="shared" si="231"/>
        <v>Vehicle Damage</v>
      </c>
      <c r="T2472" t="str">
        <f t="shared" si="232"/>
        <v>SLA Breach</v>
      </c>
      <c r="U2472">
        <f t="shared" si="233"/>
        <v>7</v>
      </c>
    </row>
    <row r="2473" spans="1:21" x14ac:dyDescent="0.3">
      <c r="A2473" t="s">
        <v>5559</v>
      </c>
      <c r="B2473" t="s">
        <v>416</v>
      </c>
      <c r="C2473" t="s">
        <v>2898</v>
      </c>
      <c r="D2473" t="s">
        <v>111</v>
      </c>
      <c r="E2473" t="s">
        <v>74</v>
      </c>
      <c r="F2473">
        <v>116781.08</v>
      </c>
      <c r="G2473" s="1">
        <v>45825</v>
      </c>
      <c r="H2473" s="1">
        <v>45827</v>
      </c>
      <c r="I2473" t="s">
        <v>19</v>
      </c>
      <c r="J2473">
        <v>2</v>
      </c>
      <c r="K2473">
        <v>12</v>
      </c>
      <c r="L2473" t="s">
        <v>864</v>
      </c>
      <c r="M2473" t="s">
        <v>49</v>
      </c>
      <c r="N2473" t="s">
        <v>30</v>
      </c>
      <c r="O2473">
        <f t="shared" si="228"/>
        <v>1</v>
      </c>
      <c r="P2473" t="str">
        <f t="shared" si="229"/>
        <v>Valid</v>
      </c>
      <c r="Q2473" t="str">
        <f>_xlfn.XLOOKUP(B2473,Customers!$A:$A,Customers!$C:$C,"Not Found")</f>
        <v>East</v>
      </c>
      <c r="R2473" t="str">
        <f t="shared" si="230"/>
        <v>East</v>
      </c>
      <c r="S2473" t="str">
        <f t="shared" si="231"/>
        <v>Fire</v>
      </c>
      <c r="T2473" t="str">
        <f t="shared" si="232"/>
        <v>Within SLA</v>
      </c>
      <c r="U2473">
        <f t="shared" si="233"/>
        <v>0</v>
      </c>
    </row>
    <row r="2474" spans="1:21" x14ac:dyDescent="0.3">
      <c r="A2474" t="s">
        <v>5560</v>
      </c>
      <c r="B2474" t="s">
        <v>1309</v>
      </c>
      <c r="C2474" t="s">
        <v>1310</v>
      </c>
      <c r="D2474" t="s">
        <v>53</v>
      </c>
      <c r="E2474" t="s">
        <v>27</v>
      </c>
      <c r="F2474">
        <v>58767.87</v>
      </c>
      <c r="G2474" s="1">
        <v>45956</v>
      </c>
      <c r="H2474" s="1">
        <v>45965</v>
      </c>
      <c r="I2474" t="s">
        <v>47</v>
      </c>
      <c r="J2474">
        <v>9</v>
      </c>
      <c r="K2474">
        <v>15</v>
      </c>
      <c r="L2474" t="s">
        <v>268</v>
      </c>
      <c r="M2474" t="s">
        <v>55</v>
      </c>
      <c r="N2474" t="s">
        <v>30</v>
      </c>
      <c r="O2474">
        <f t="shared" si="228"/>
        <v>1</v>
      </c>
      <c r="P2474" t="str">
        <f t="shared" si="229"/>
        <v>Valid</v>
      </c>
      <c r="Q2474" t="str">
        <f>_xlfn.XLOOKUP(B2474,Customers!$A:$A,Customers!$C:$C,"Not Found")</f>
        <v>East</v>
      </c>
      <c r="R2474" t="str">
        <f t="shared" si="230"/>
        <v>West</v>
      </c>
      <c r="S2474" t="str">
        <f t="shared" si="231"/>
        <v>Hospitalization</v>
      </c>
      <c r="T2474" t="str">
        <f t="shared" si="232"/>
        <v>Within SLA</v>
      </c>
      <c r="U2474">
        <f t="shared" si="233"/>
        <v>0</v>
      </c>
    </row>
    <row r="2475" spans="1:21" x14ac:dyDescent="0.3">
      <c r="A2475" t="s">
        <v>5561</v>
      </c>
      <c r="B2475" t="s">
        <v>5562</v>
      </c>
      <c r="C2475" t="s">
        <v>5563</v>
      </c>
      <c r="D2475" t="s">
        <v>46</v>
      </c>
      <c r="E2475" t="s">
        <v>18</v>
      </c>
      <c r="F2475">
        <v>57914.05</v>
      </c>
      <c r="G2475" s="1">
        <v>45959</v>
      </c>
      <c r="H2475" s="1">
        <v>45972</v>
      </c>
      <c r="I2475" t="s">
        <v>19</v>
      </c>
      <c r="J2475">
        <v>13</v>
      </c>
      <c r="K2475">
        <v>12</v>
      </c>
      <c r="L2475" t="s">
        <v>590</v>
      </c>
      <c r="M2475" t="s">
        <v>49</v>
      </c>
      <c r="N2475" t="s">
        <v>30</v>
      </c>
      <c r="O2475">
        <f t="shared" si="228"/>
        <v>1</v>
      </c>
      <c r="P2475" t="str">
        <f t="shared" si="229"/>
        <v>Valid</v>
      </c>
      <c r="Q2475" t="str">
        <f>_xlfn.XLOOKUP(B2475,Customers!$A:$A,Customers!$C:$C,"Not Found")</f>
        <v>West</v>
      </c>
      <c r="R2475" t="str">
        <f t="shared" si="230"/>
        <v>South</v>
      </c>
      <c r="S2475" t="str">
        <f t="shared" si="231"/>
        <v>Theft</v>
      </c>
      <c r="T2475" t="str">
        <f t="shared" si="232"/>
        <v>SLA Breach</v>
      </c>
      <c r="U2475">
        <f t="shared" si="233"/>
        <v>1</v>
      </c>
    </row>
    <row r="2476" spans="1:21" x14ac:dyDescent="0.3">
      <c r="A2476" t="s">
        <v>5564</v>
      </c>
      <c r="B2476" t="s">
        <v>1309</v>
      </c>
      <c r="C2476" t="s">
        <v>1310</v>
      </c>
      <c r="D2476" t="s">
        <v>53</v>
      </c>
      <c r="E2476" t="s">
        <v>173</v>
      </c>
      <c r="F2476">
        <v>43916.66</v>
      </c>
      <c r="G2476" s="1">
        <v>45922</v>
      </c>
      <c r="H2476" s="1">
        <v>45940</v>
      </c>
      <c r="I2476" t="s">
        <v>19</v>
      </c>
      <c r="J2476">
        <v>18</v>
      </c>
      <c r="K2476">
        <v>15</v>
      </c>
      <c r="L2476" t="s">
        <v>136</v>
      </c>
      <c r="M2476" t="s">
        <v>55</v>
      </c>
      <c r="N2476" t="s">
        <v>30</v>
      </c>
      <c r="O2476">
        <f t="shared" si="228"/>
        <v>1</v>
      </c>
      <c r="P2476" t="str">
        <f t="shared" si="229"/>
        <v>Valid</v>
      </c>
      <c r="Q2476" t="str">
        <f>_xlfn.XLOOKUP(B2476,Customers!$A:$A,Customers!$C:$C,"Not Found")</f>
        <v>East</v>
      </c>
      <c r="R2476" t="str">
        <f t="shared" si="230"/>
        <v>Central</v>
      </c>
      <c r="S2476" t="str">
        <f t="shared" si="231"/>
        <v>Hospitalization</v>
      </c>
      <c r="T2476" t="str">
        <f t="shared" si="232"/>
        <v>SLA Breach</v>
      </c>
      <c r="U2476">
        <f t="shared" si="233"/>
        <v>3</v>
      </c>
    </row>
    <row r="2477" spans="1:21" x14ac:dyDescent="0.3">
      <c r="A2477" t="s">
        <v>5565</v>
      </c>
      <c r="B2477" t="s">
        <v>5486</v>
      </c>
      <c r="C2477" t="s">
        <v>5566</v>
      </c>
      <c r="D2477" t="s">
        <v>102</v>
      </c>
      <c r="E2477" t="s">
        <v>173</v>
      </c>
      <c r="F2477">
        <v>872417.12</v>
      </c>
      <c r="G2477" s="1">
        <v>45854</v>
      </c>
      <c r="H2477" s="1">
        <v>45869</v>
      </c>
      <c r="I2477" t="s">
        <v>19</v>
      </c>
      <c r="J2477">
        <v>15</v>
      </c>
      <c r="K2477">
        <v>20</v>
      </c>
      <c r="L2477" t="s">
        <v>787</v>
      </c>
      <c r="M2477" t="s">
        <v>29</v>
      </c>
      <c r="N2477" t="s">
        <v>30</v>
      </c>
      <c r="O2477">
        <f t="shared" si="228"/>
        <v>1</v>
      </c>
      <c r="P2477" t="str">
        <f t="shared" si="229"/>
        <v>Valid</v>
      </c>
      <c r="Q2477" t="str">
        <f>_xlfn.XLOOKUP(B2477,Customers!$A:$A,Customers!$C:$C,"Not Found")</f>
        <v>South</v>
      </c>
      <c r="R2477" t="str">
        <f t="shared" si="230"/>
        <v>Central</v>
      </c>
      <c r="S2477" t="str">
        <f t="shared" si="231"/>
        <v>Maturity</v>
      </c>
      <c r="T2477" t="str">
        <f t="shared" si="232"/>
        <v>Within SLA</v>
      </c>
      <c r="U2477">
        <f t="shared" si="233"/>
        <v>0</v>
      </c>
    </row>
    <row r="2478" spans="1:21" x14ac:dyDescent="0.3">
      <c r="A2478" t="s">
        <v>5567</v>
      </c>
      <c r="B2478" t="s">
        <v>1303</v>
      </c>
      <c r="C2478" t="s">
        <v>1304</v>
      </c>
      <c r="D2478" t="s">
        <v>53</v>
      </c>
      <c r="E2478" t="s">
        <v>74</v>
      </c>
      <c r="F2478">
        <v>85736.45</v>
      </c>
      <c r="G2478" s="1">
        <v>45695</v>
      </c>
      <c r="H2478" s="1">
        <v>45712</v>
      </c>
      <c r="I2478" t="s">
        <v>19</v>
      </c>
      <c r="J2478">
        <v>17</v>
      </c>
      <c r="K2478">
        <v>15</v>
      </c>
      <c r="L2478" t="s">
        <v>427</v>
      </c>
      <c r="M2478" t="s">
        <v>55</v>
      </c>
      <c r="N2478" t="s">
        <v>30</v>
      </c>
      <c r="O2478">
        <f t="shared" si="228"/>
        <v>1</v>
      </c>
      <c r="P2478" t="str">
        <f t="shared" si="229"/>
        <v>Valid</v>
      </c>
      <c r="Q2478" t="str">
        <f>_xlfn.XLOOKUP(B2478,Customers!$A:$A,Customers!$C:$C,"Not Found")</f>
        <v>West</v>
      </c>
      <c r="R2478" t="str">
        <f t="shared" si="230"/>
        <v>East</v>
      </c>
      <c r="S2478" t="str">
        <f t="shared" si="231"/>
        <v>Hospitalization</v>
      </c>
      <c r="T2478" t="str">
        <f t="shared" si="232"/>
        <v>SLA Breach</v>
      </c>
      <c r="U2478">
        <f t="shared" si="233"/>
        <v>2</v>
      </c>
    </row>
    <row r="2479" spans="1:21" x14ac:dyDescent="0.3">
      <c r="A2479" t="s">
        <v>5568</v>
      </c>
      <c r="B2479" t="s">
        <v>1730</v>
      </c>
      <c r="C2479" t="s">
        <v>5569</v>
      </c>
      <c r="D2479" t="s">
        <v>69</v>
      </c>
      <c r="E2479" t="s">
        <v>39</v>
      </c>
      <c r="F2479">
        <v>97214.82</v>
      </c>
      <c r="G2479" s="1">
        <v>45770</v>
      </c>
      <c r="H2479" s="1">
        <v>45782</v>
      </c>
      <c r="I2479" t="s">
        <v>19</v>
      </c>
      <c r="J2479">
        <v>12</v>
      </c>
      <c r="K2479">
        <v>12</v>
      </c>
      <c r="L2479" t="s">
        <v>770</v>
      </c>
      <c r="M2479" t="s">
        <v>49</v>
      </c>
      <c r="N2479" t="s">
        <v>42</v>
      </c>
      <c r="O2479">
        <f t="shared" si="228"/>
        <v>1</v>
      </c>
      <c r="P2479" t="str">
        <f t="shared" si="229"/>
        <v>Valid</v>
      </c>
      <c r="Q2479" t="str">
        <f>_xlfn.XLOOKUP(B2479,Customers!$A:$A,Customers!$C:$C,"Not Found")</f>
        <v>South</v>
      </c>
      <c r="R2479" t="str">
        <f t="shared" si="230"/>
        <v>North</v>
      </c>
      <c r="S2479" t="str">
        <f t="shared" si="231"/>
        <v>Property Damage</v>
      </c>
      <c r="T2479" t="str">
        <f t="shared" si="232"/>
        <v>Within SLA</v>
      </c>
      <c r="U2479">
        <f t="shared" si="233"/>
        <v>0</v>
      </c>
    </row>
    <row r="2480" spans="1:21" x14ac:dyDescent="0.3">
      <c r="A2480" t="s">
        <v>5570</v>
      </c>
      <c r="B2480" t="s">
        <v>4608</v>
      </c>
      <c r="C2480" t="s">
        <v>5571</v>
      </c>
      <c r="D2480" t="s">
        <v>46</v>
      </c>
      <c r="E2480" t="s">
        <v>39</v>
      </c>
      <c r="F2480">
        <v>41635.22</v>
      </c>
      <c r="G2480" s="1">
        <v>45705</v>
      </c>
      <c r="H2480" s="1">
        <v>45712</v>
      </c>
      <c r="I2480" t="s">
        <v>19</v>
      </c>
      <c r="J2480">
        <v>7</v>
      </c>
      <c r="K2480">
        <v>10</v>
      </c>
      <c r="L2480" t="s">
        <v>548</v>
      </c>
      <c r="M2480" t="s">
        <v>21</v>
      </c>
      <c r="N2480" t="s">
        <v>30</v>
      </c>
      <c r="O2480">
        <f t="shared" si="228"/>
        <v>1</v>
      </c>
      <c r="P2480" t="str">
        <f t="shared" si="229"/>
        <v>Valid</v>
      </c>
      <c r="Q2480" t="str">
        <f>_xlfn.XLOOKUP(B2480,Customers!$A:$A,Customers!$C:$C,"Not Found")</f>
        <v>North</v>
      </c>
      <c r="R2480" t="str">
        <f t="shared" si="230"/>
        <v>North</v>
      </c>
      <c r="S2480" t="str">
        <f t="shared" si="231"/>
        <v>Theft</v>
      </c>
      <c r="T2480" t="str">
        <f t="shared" si="232"/>
        <v>Within SLA</v>
      </c>
      <c r="U2480">
        <f t="shared" si="233"/>
        <v>0</v>
      </c>
    </row>
    <row r="2481" spans="1:21" x14ac:dyDescent="0.3">
      <c r="A2481" t="s">
        <v>5572</v>
      </c>
      <c r="B2481" t="s">
        <v>5573</v>
      </c>
      <c r="C2481" t="s">
        <v>5574</v>
      </c>
      <c r="D2481" t="s">
        <v>26</v>
      </c>
      <c r="E2481" t="s">
        <v>27</v>
      </c>
      <c r="F2481">
        <v>313402.03000000003</v>
      </c>
      <c r="G2481" s="1">
        <v>45671</v>
      </c>
      <c r="H2481" s="1">
        <v>45692</v>
      </c>
      <c r="I2481" t="s">
        <v>47</v>
      </c>
      <c r="J2481">
        <v>21</v>
      </c>
      <c r="K2481">
        <v>20</v>
      </c>
      <c r="L2481" t="s">
        <v>341</v>
      </c>
      <c r="M2481" t="s">
        <v>29</v>
      </c>
      <c r="N2481" t="s">
        <v>30</v>
      </c>
      <c r="O2481">
        <f t="shared" si="228"/>
        <v>1</v>
      </c>
      <c r="P2481" t="str">
        <f t="shared" si="229"/>
        <v>Valid</v>
      </c>
      <c r="Q2481" t="str">
        <f>_xlfn.XLOOKUP(B2481,Customers!$A:$A,Customers!$C:$C,"Not Found")</f>
        <v>Central</v>
      </c>
      <c r="R2481" t="str">
        <f t="shared" si="230"/>
        <v>West</v>
      </c>
      <c r="S2481" t="str">
        <f t="shared" si="231"/>
        <v>Disability</v>
      </c>
      <c r="T2481" t="str">
        <f t="shared" si="232"/>
        <v>SLA Breach</v>
      </c>
      <c r="U2481">
        <f t="shared" si="233"/>
        <v>1</v>
      </c>
    </row>
    <row r="2482" spans="1:21" x14ac:dyDescent="0.3">
      <c r="A2482" t="s">
        <v>5575</v>
      </c>
      <c r="B2482" t="s">
        <v>923</v>
      </c>
      <c r="C2482" t="s">
        <v>5513</v>
      </c>
      <c r="D2482" t="s">
        <v>53</v>
      </c>
      <c r="E2482" t="s">
        <v>27</v>
      </c>
      <c r="F2482">
        <v>56144.89</v>
      </c>
      <c r="G2482" s="1">
        <v>45869</v>
      </c>
      <c r="H2482" s="1">
        <v>45876</v>
      </c>
      <c r="I2482" t="s">
        <v>19</v>
      </c>
      <c r="J2482">
        <v>7</v>
      </c>
      <c r="K2482">
        <v>15</v>
      </c>
      <c r="L2482" t="s">
        <v>541</v>
      </c>
      <c r="M2482" t="s">
        <v>55</v>
      </c>
      <c r="N2482" t="s">
        <v>30</v>
      </c>
      <c r="O2482">
        <f t="shared" si="228"/>
        <v>1</v>
      </c>
      <c r="P2482" t="str">
        <f t="shared" si="229"/>
        <v>Valid</v>
      </c>
      <c r="Q2482" t="str">
        <f>_xlfn.XLOOKUP(B2482,Customers!$A:$A,Customers!$C:$C,"Not Found")</f>
        <v>North</v>
      </c>
      <c r="R2482" t="str">
        <f t="shared" si="230"/>
        <v>West</v>
      </c>
      <c r="S2482" t="str">
        <f t="shared" si="231"/>
        <v>Hospitalization</v>
      </c>
      <c r="T2482" t="str">
        <f t="shared" si="232"/>
        <v>Within SLA</v>
      </c>
      <c r="U2482">
        <f t="shared" si="233"/>
        <v>0</v>
      </c>
    </row>
    <row r="2483" spans="1:21" x14ac:dyDescent="0.3">
      <c r="A2483" t="s">
        <v>5576</v>
      </c>
      <c r="B2483" t="s">
        <v>1818</v>
      </c>
      <c r="C2483" t="s">
        <v>5577</v>
      </c>
      <c r="D2483" t="s">
        <v>182</v>
      </c>
      <c r="E2483" t="s">
        <v>74</v>
      </c>
      <c r="F2483">
        <v>105185.13</v>
      </c>
      <c r="G2483" s="1">
        <v>45758</v>
      </c>
      <c r="I2483" t="s">
        <v>40</v>
      </c>
      <c r="J2483">
        <v>22</v>
      </c>
      <c r="K2483">
        <v>7</v>
      </c>
      <c r="L2483" t="s">
        <v>174</v>
      </c>
      <c r="M2483" t="s">
        <v>94</v>
      </c>
      <c r="N2483" t="s">
        <v>42</v>
      </c>
      <c r="O2483">
        <f t="shared" si="228"/>
        <v>1</v>
      </c>
      <c r="P2483" t="str">
        <f t="shared" si="229"/>
        <v>Valid</v>
      </c>
      <c r="Q2483" t="str">
        <f>_xlfn.XLOOKUP(B2483,Customers!$A:$A,Customers!$C:$C,"Not Found")</f>
        <v>East</v>
      </c>
      <c r="R2483" t="str">
        <f t="shared" si="230"/>
        <v>East</v>
      </c>
      <c r="S2483" t="str">
        <f t="shared" si="231"/>
        <v>Trip Cancellation</v>
      </c>
      <c r="T2483" t="str">
        <f t="shared" si="232"/>
        <v>SLA Breach</v>
      </c>
      <c r="U2483">
        <f t="shared" si="233"/>
        <v>15</v>
      </c>
    </row>
    <row r="2484" spans="1:21" x14ac:dyDescent="0.3">
      <c r="A2484" t="s">
        <v>5578</v>
      </c>
      <c r="B2484" t="s">
        <v>3128</v>
      </c>
      <c r="C2484" t="s">
        <v>3129</v>
      </c>
      <c r="D2484" t="s">
        <v>289</v>
      </c>
      <c r="E2484" t="s">
        <v>39</v>
      </c>
      <c r="F2484">
        <v>76559.3</v>
      </c>
      <c r="G2484" s="1">
        <v>45684</v>
      </c>
      <c r="H2484" s="1">
        <v>45694</v>
      </c>
      <c r="I2484" t="s">
        <v>19</v>
      </c>
      <c r="J2484">
        <v>10</v>
      </c>
      <c r="K2484">
        <v>10</v>
      </c>
      <c r="L2484" t="s">
        <v>366</v>
      </c>
      <c r="M2484" t="s">
        <v>21</v>
      </c>
      <c r="N2484" t="s">
        <v>30</v>
      </c>
      <c r="O2484">
        <f t="shared" si="228"/>
        <v>1</v>
      </c>
      <c r="P2484" t="str">
        <f t="shared" si="229"/>
        <v>Valid</v>
      </c>
      <c r="Q2484" t="str">
        <f>_xlfn.XLOOKUP(B2484,Customers!$A:$A,Customers!$C:$C,"Not Found")</f>
        <v>North</v>
      </c>
      <c r="R2484" t="str">
        <f t="shared" si="230"/>
        <v>North</v>
      </c>
      <c r="S2484" t="str">
        <f t="shared" si="231"/>
        <v>vehicle damage</v>
      </c>
      <c r="T2484" t="str">
        <f t="shared" si="232"/>
        <v>Within SLA</v>
      </c>
      <c r="U2484">
        <f t="shared" si="233"/>
        <v>0</v>
      </c>
    </row>
    <row r="2485" spans="1:21" x14ac:dyDescent="0.3">
      <c r="A2485" t="s">
        <v>5579</v>
      </c>
      <c r="B2485" t="s">
        <v>3673</v>
      </c>
      <c r="C2485" t="s">
        <v>4851</v>
      </c>
      <c r="D2485" t="s">
        <v>17</v>
      </c>
      <c r="E2485" t="s">
        <v>39</v>
      </c>
      <c r="F2485">
        <v>71167.48</v>
      </c>
      <c r="G2485" s="1">
        <v>45730</v>
      </c>
      <c r="H2485" s="1">
        <v>45741</v>
      </c>
      <c r="I2485" t="s">
        <v>19</v>
      </c>
      <c r="J2485">
        <v>11</v>
      </c>
      <c r="K2485">
        <v>10</v>
      </c>
      <c r="L2485" t="s">
        <v>65</v>
      </c>
      <c r="M2485" t="s">
        <v>21</v>
      </c>
      <c r="N2485" t="s">
        <v>30</v>
      </c>
      <c r="O2485">
        <f t="shared" si="228"/>
        <v>1</v>
      </c>
      <c r="P2485" t="str">
        <f t="shared" si="229"/>
        <v>Valid</v>
      </c>
      <c r="Q2485" t="str">
        <f>_xlfn.XLOOKUP(B2485,Customers!$A:$A,Customers!$C:$C,"Not Found")</f>
        <v>West</v>
      </c>
      <c r="R2485" t="str">
        <f t="shared" si="230"/>
        <v>North</v>
      </c>
      <c r="S2485" t="str">
        <f t="shared" si="231"/>
        <v>Accident</v>
      </c>
      <c r="T2485" t="str">
        <f t="shared" si="232"/>
        <v>SLA Breach</v>
      </c>
      <c r="U2485">
        <f t="shared" si="233"/>
        <v>1</v>
      </c>
    </row>
    <row r="2486" spans="1:21" x14ac:dyDescent="0.3">
      <c r="A2486" t="s">
        <v>5580</v>
      </c>
      <c r="B2486" t="s">
        <v>2089</v>
      </c>
      <c r="C2486" t="s">
        <v>5304</v>
      </c>
      <c r="D2486" t="s">
        <v>34</v>
      </c>
      <c r="E2486" t="s">
        <v>39</v>
      </c>
      <c r="F2486">
        <v>323664.55</v>
      </c>
      <c r="G2486" s="1">
        <v>45680</v>
      </c>
      <c r="H2486" s="1">
        <v>45703</v>
      </c>
      <c r="I2486" t="s">
        <v>19</v>
      </c>
      <c r="J2486">
        <v>23</v>
      </c>
      <c r="K2486">
        <v>20</v>
      </c>
      <c r="L2486" t="s">
        <v>128</v>
      </c>
      <c r="M2486" t="s">
        <v>29</v>
      </c>
      <c r="N2486" t="s">
        <v>30</v>
      </c>
      <c r="O2486">
        <f t="shared" si="228"/>
        <v>1</v>
      </c>
      <c r="P2486" t="str">
        <f t="shared" si="229"/>
        <v>Valid</v>
      </c>
      <c r="Q2486" t="str">
        <f>_xlfn.XLOOKUP(B2486,Customers!$A:$A,Customers!$C:$C,"Not Found")</f>
        <v>Central</v>
      </c>
      <c r="R2486" t="str">
        <f t="shared" si="230"/>
        <v>North</v>
      </c>
      <c r="S2486" t="str">
        <f t="shared" si="231"/>
        <v>Death Benefit</v>
      </c>
      <c r="T2486" t="str">
        <f t="shared" si="232"/>
        <v>SLA Breach</v>
      </c>
      <c r="U2486">
        <f t="shared" si="233"/>
        <v>3</v>
      </c>
    </row>
    <row r="2487" spans="1:21" x14ac:dyDescent="0.3">
      <c r="A2487" t="s">
        <v>5581</v>
      </c>
      <c r="B2487" t="s">
        <v>1852</v>
      </c>
      <c r="C2487" t="s">
        <v>1853</v>
      </c>
      <c r="D2487" t="s">
        <v>26</v>
      </c>
      <c r="E2487" t="s">
        <v>27</v>
      </c>
      <c r="F2487">
        <v>701946.87</v>
      </c>
      <c r="G2487" s="1">
        <v>45701</v>
      </c>
      <c r="H2487" s="1">
        <v>45723</v>
      </c>
      <c r="I2487" t="s">
        <v>19</v>
      </c>
      <c r="J2487">
        <v>22</v>
      </c>
      <c r="K2487">
        <v>20</v>
      </c>
      <c r="L2487" t="s">
        <v>681</v>
      </c>
      <c r="M2487" t="s">
        <v>29</v>
      </c>
      <c r="N2487" t="s">
        <v>30</v>
      </c>
      <c r="O2487">
        <f t="shared" si="228"/>
        <v>1</v>
      </c>
      <c r="P2487" t="str">
        <f t="shared" si="229"/>
        <v>Valid</v>
      </c>
      <c r="Q2487" t="str">
        <f>_xlfn.XLOOKUP(B2487,Customers!$A:$A,Customers!$C:$C,"Not Found")</f>
        <v>Central</v>
      </c>
      <c r="R2487" t="str">
        <f t="shared" si="230"/>
        <v>West</v>
      </c>
      <c r="S2487" t="str">
        <f t="shared" si="231"/>
        <v>Disability</v>
      </c>
      <c r="T2487" t="str">
        <f t="shared" si="232"/>
        <v>SLA Breach</v>
      </c>
      <c r="U2487">
        <f t="shared" si="233"/>
        <v>2</v>
      </c>
    </row>
    <row r="2488" spans="1:21" x14ac:dyDescent="0.3">
      <c r="A2488" t="s">
        <v>5582</v>
      </c>
      <c r="B2488" t="s">
        <v>2471</v>
      </c>
      <c r="C2488" t="s">
        <v>2472</v>
      </c>
      <c r="D2488" t="s">
        <v>111</v>
      </c>
      <c r="E2488" t="s">
        <v>74</v>
      </c>
      <c r="F2488">
        <v>108433.18</v>
      </c>
      <c r="G2488" s="1">
        <v>45824</v>
      </c>
      <c r="H2488" s="1">
        <v>45840</v>
      </c>
      <c r="I2488" t="s">
        <v>19</v>
      </c>
      <c r="J2488">
        <v>16</v>
      </c>
      <c r="K2488">
        <v>12</v>
      </c>
      <c r="L2488" t="s">
        <v>704</v>
      </c>
      <c r="M2488" t="s">
        <v>49</v>
      </c>
      <c r="N2488" t="s">
        <v>30</v>
      </c>
      <c r="O2488">
        <f t="shared" si="228"/>
        <v>1</v>
      </c>
      <c r="P2488" t="str">
        <f t="shared" si="229"/>
        <v>Valid</v>
      </c>
      <c r="Q2488" t="str">
        <f>_xlfn.XLOOKUP(B2488,Customers!$A:$A,Customers!$C:$C,"Not Found")</f>
        <v>West</v>
      </c>
      <c r="R2488" t="str">
        <f t="shared" si="230"/>
        <v>East</v>
      </c>
      <c r="S2488" t="str">
        <f t="shared" si="231"/>
        <v>Fire</v>
      </c>
      <c r="T2488" t="str">
        <f t="shared" si="232"/>
        <v>SLA Breach</v>
      </c>
      <c r="U2488">
        <f t="shared" si="233"/>
        <v>4</v>
      </c>
    </row>
    <row r="2489" spans="1:21" x14ac:dyDescent="0.3">
      <c r="A2489" t="s">
        <v>5583</v>
      </c>
      <c r="B2489" t="s">
        <v>1882</v>
      </c>
      <c r="C2489" t="s">
        <v>1883</v>
      </c>
      <c r="D2489" t="s">
        <v>17</v>
      </c>
      <c r="E2489" t="s">
        <v>39</v>
      </c>
      <c r="F2489">
        <v>47688.21</v>
      </c>
      <c r="G2489" s="1">
        <v>45882</v>
      </c>
      <c r="H2489" s="1">
        <v>45888</v>
      </c>
      <c r="I2489" t="s">
        <v>19</v>
      </c>
      <c r="J2489">
        <v>6</v>
      </c>
      <c r="K2489">
        <v>10</v>
      </c>
      <c r="L2489" t="s">
        <v>244</v>
      </c>
      <c r="M2489" t="s">
        <v>21</v>
      </c>
      <c r="N2489" t="s">
        <v>30</v>
      </c>
      <c r="O2489">
        <f t="shared" si="228"/>
        <v>1</v>
      </c>
      <c r="P2489" t="str">
        <f t="shared" si="229"/>
        <v>Valid</v>
      </c>
      <c r="Q2489" t="str">
        <f>_xlfn.XLOOKUP(B2489,Customers!$A:$A,Customers!$C:$C,"Not Found")</f>
        <v>West</v>
      </c>
      <c r="R2489" t="str">
        <f t="shared" si="230"/>
        <v>North</v>
      </c>
      <c r="S2489" t="str">
        <f t="shared" si="231"/>
        <v>Accident</v>
      </c>
      <c r="T2489" t="str">
        <f t="shared" si="232"/>
        <v>Within SLA</v>
      </c>
      <c r="U2489">
        <f t="shared" si="233"/>
        <v>0</v>
      </c>
    </row>
    <row r="2490" spans="1:21" x14ac:dyDescent="0.3">
      <c r="A2490" t="s">
        <v>5584</v>
      </c>
      <c r="B2490" t="s">
        <v>5585</v>
      </c>
      <c r="C2490" t="s">
        <v>5586</v>
      </c>
      <c r="D2490" t="s">
        <v>59</v>
      </c>
      <c r="E2490" t="s">
        <v>74</v>
      </c>
      <c r="F2490">
        <v>94381.05</v>
      </c>
      <c r="G2490" s="1">
        <v>45921</v>
      </c>
      <c r="H2490" s="1">
        <v>45932</v>
      </c>
      <c r="I2490" t="s">
        <v>19</v>
      </c>
      <c r="J2490">
        <v>11</v>
      </c>
      <c r="K2490">
        <v>15</v>
      </c>
      <c r="L2490" t="s">
        <v>491</v>
      </c>
      <c r="M2490" t="s">
        <v>55</v>
      </c>
      <c r="N2490" t="s">
        <v>30</v>
      </c>
      <c r="O2490">
        <f t="shared" si="228"/>
        <v>1</v>
      </c>
      <c r="P2490" t="str">
        <f t="shared" si="229"/>
        <v>Valid</v>
      </c>
      <c r="Q2490" t="str">
        <f>_xlfn.XLOOKUP(B2490,Customers!$A:$A,Customers!$C:$C,"Not Found")</f>
        <v>North</v>
      </c>
      <c r="R2490" t="str">
        <f t="shared" si="230"/>
        <v>East</v>
      </c>
      <c r="S2490" t="str">
        <f t="shared" si="231"/>
        <v>Critical Illness</v>
      </c>
      <c r="T2490" t="str">
        <f t="shared" si="232"/>
        <v>Within SLA</v>
      </c>
      <c r="U2490">
        <f t="shared" si="233"/>
        <v>0</v>
      </c>
    </row>
    <row r="2491" spans="1:21" x14ac:dyDescent="0.3">
      <c r="A2491" t="s">
        <v>5587</v>
      </c>
      <c r="B2491" t="s">
        <v>3382</v>
      </c>
      <c r="C2491" t="s">
        <v>3383</v>
      </c>
      <c r="D2491" t="s">
        <v>111</v>
      </c>
      <c r="E2491" t="s">
        <v>173</v>
      </c>
      <c r="F2491">
        <v>183984.57</v>
      </c>
      <c r="G2491" s="1">
        <v>45790</v>
      </c>
      <c r="I2491" t="s">
        <v>40</v>
      </c>
      <c r="J2491">
        <v>11</v>
      </c>
      <c r="K2491">
        <v>12</v>
      </c>
      <c r="L2491" t="s">
        <v>174</v>
      </c>
      <c r="M2491" t="s">
        <v>49</v>
      </c>
      <c r="N2491" t="s">
        <v>30</v>
      </c>
      <c r="O2491">
        <f t="shared" si="228"/>
        <v>1</v>
      </c>
      <c r="P2491" t="str">
        <f t="shared" si="229"/>
        <v>Valid</v>
      </c>
      <c r="Q2491" t="str">
        <f>_xlfn.XLOOKUP(B2491,Customers!$A:$A,Customers!$C:$C,"Not Found")</f>
        <v>East</v>
      </c>
      <c r="R2491" t="str">
        <f t="shared" si="230"/>
        <v>Central</v>
      </c>
      <c r="S2491" t="str">
        <f t="shared" si="231"/>
        <v>Fire</v>
      </c>
      <c r="T2491" t="str">
        <f t="shared" si="232"/>
        <v>Within SLA</v>
      </c>
      <c r="U2491">
        <f t="shared" si="233"/>
        <v>0</v>
      </c>
    </row>
    <row r="2492" spans="1:21" x14ac:dyDescent="0.3">
      <c r="A2492" t="s">
        <v>5588</v>
      </c>
      <c r="B2492" t="s">
        <v>3210</v>
      </c>
      <c r="C2492" t="s">
        <v>3211</v>
      </c>
      <c r="D2492" t="s">
        <v>59</v>
      </c>
      <c r="E2492" t="s">
        <v>18</v>
      </c>
      <c r="F2492">
        <v>183382.96</v>
      </c>
      <c r="G2492" s="1">
        <v>45905</v>
      </c>
      <c r="H2492" s="1">
        <v>45918</v>
      </c>
      <c r="I2492" t="s">
        <v>19</v>
      </c>
      <c r="J2492">
        <v>13</v>
      </c>
      <c r="K2492">
        <v>15</v>
      </c>
      <c r="L2492" t="s">
        <v>193</v>
      </c>
      <c r="M2492" t="s">
        <v>55</v>
      </c>
      <c r="N2492" t="s">
        <v>30</v>
      </c>
      <c r="O2492">
        <f t="shared" si="228"/>
        <v>1</v>
      </c>
      <c r="P2492" t="str">
        <f t="shared" si="229"/>
        <v>Valid</v>
      </c>
      <c r="Q2492" t="str">
        <f>_xlfn.XLOOKUP(B2492,Customers!$A:$A,Customers!$C:$C,"Not Found")</f>
        <v>West</v>
      </c>
      <c r="R2492" t="str">
        <f t="shared" si="230"/>
        <v>South</v>
      </c>
      <c r="S2492" t="str">
        <f t="shared" si="231"/>
        <v>Critical Illness</v>
      </c>
      <c r="T2492" t="str">
        <f t="shared" si="232"/>
        <v>Within SLA</v>
      </c>
      <c r="U2492">
        <f t="shared" si="233"/>
        <v>0</v>
      </c>
    </row>
    <row r="2493" spans="1:21" x14ac:dyDescent="0.3">
      <c r="A2493" t="s">
        <v>5589</v>
      </c>
      <c r="B2493" t="s">
        <v>5225</v>
      </c>
      <c r="C2493" t="s">
        <v>5226</v>
      </c>
      <c r="D2493" t="s">
        <v>216</v>
      </c>
      <c r="E2493" t="s">
        <v>39</v>
      </c>
      <c r="F2493">
        <v>97749.5</v>
      </c>
      <c r="G2493" s="1">
        <v>45689</v>
      </c>
      <c r="I2493" t="s">
        <v>64</v>
      </c>
      <c r="J2493">
        <v>7</v>
      </c>
      <c r="K2493">
        <v>15</v>
      </c>
      <c r="L2493" t="s">
        <v>35</v>
      </c>
      <c r="M2493" t="s">
        <v>55</v>
      </c>
      <c r="N2493" t="s">
        <v>30</v>
      </c>
      <c r="O2493">
        <f t="shared" si="228"/>
        <v>1</v>
      </c>
      <c r="P2493" t="str">
        <f t="shared" si="229"/>
        <v>Valid</v>
      </c>
      <c r="Q2493" t="str">
        <f>_xlfn.XLOOKUP(B2493,Customers!$A:$A,Customers!$C:$C,"Not Found")</f>
        <v>South</v>
      </c>
      <c r="R2493" t="str">
        <f t="shared" si="230"/>
        <v>North</v>
      </c>
      <c r="S2493" t="str">
        <f t="shared" si="231"/>
        <v>Outpatient</v>
      </c>
      <c r="T2493" t="str">
        <f t="shared" si="232"/>
        <v>Within SLA</v>
      </c>
      <c r="U2493">
        <f t="shared" si="233"/>
        <v>0</v>
      </c>
    </row>
    <row r="2494" spans="1:21" x14ac:dyDescent="0.3">
      <c r="A2494" t="s">
        <v>5590</v>
      </c>
      <c r="B2494" t="s">
        <v>5591</v>
      </c>
      <c r="C2494" t="s">
        <v>5592</v>
      </c>
      <c r="D2494" t="s">
        <v>116</v>
      </c>
      <c r="E2494" t="s">
        <v>74</v>
      </c>
      <c r="F2494">
        <v>34823.51</v>
      </c>
      <c r="G2494" s="1">
        <v>45700</v>
      </c>
      <c r="I2494" t="s">
        <v>40</v>
      </c>
      <c r="J2494">
        <v>11</v>
      </c>
      <c r="K2494">
        <v>7</v>
      </c>
      <c r="L2494" t="s">
        <v>813</v>
      </c>
      <c r="M2494" t="s">
        <v>94</v>
      </c>
      <c r="N2494" t="s">
        <v>30</v>
      </c>
      <c r="O2494">
        <f t="shared" si="228"/>
        <v>1</v>
      </c>
      <c r="P2494" t="str">
        <f t="shared" si="229"/>
        <v>Valid</v>
      </c>
      <c r="Q2494" t="str">
        <f>_xlfn.XLOOKUP(B2494,Customers!$A:$A,Customers!$C:$C,"Not Found")</f>
        <v>West</v>
      </c>
      <c r="R2494" t="str">
        <f t="shared" si="230"/>
        <v>East</v>
      </c>
      <c r="S2494" t="str">
        <f t="shared" si="231"/>
        <v>Medical Emergency</v>
      </c>
      <c r="T2494" t="str">
        <f t="shared" si="232"/>
        <v>SLA Breach</v>
      </c>
      <c r="U2494">
        <f t="shared" si="233"/>
        <v>4</v>
      </c>
    </row>
    <row r="2495" spans="1:21" x14ac:dyDescent="0.3">
      <c r="A2495" t="s">
        <v>5593</v>
      </c>
      <c r="B2495" t="s">
        <v>2556</v>
      </c>
      <c r="C2495" t="s">
        <v>5594</v>
      </c>
      <c r="D2495" t="s">
        <v>216</v>
      </c>
      <c r="E2495" t="s">
        <v>173</v>
      </c>
      <c r="F2495">
        <v>162054.32</v>
      </c>
      <c r="G2495" s="1">
        <v>45767</v>
      </c>
      <c r="I2495" t="s">
        <v>40</v>
      </c>
      <c r="J2495">
        <v>12</v>
      </c>
      <c r="K2495">
        <v>15</v>
      </c>
      <c r="L2495" t="s">
        <v>140</v>
      </c>
      <c r="M2495" t="s">
        <v>55</v>
      </c>
      <c r="N2495" t="s">
        <v>22</v>
      </c>
      <c r="O2495">
        <f t="shared" si="228"/>
        <v>1</v>
      </c>
      <c r="P2495" t="str">
        <f t="shared" si="229"/>
        <v>Valid</v>
      </c>
      <c r="Q2495" t="str">
        <f>_xlfn.XLOOKUP(B2495,Customers!$A:$A,Customers!$C:$C,"Not Found")</f>
        <v>Central</v>
      </c>
      <c r="R2495" t="str">
        <f t="shared" si="230"/>
        <v>Central</v>
      </c>
      <c r="S2495" t="str">
        <f t="shared" si="231"/>
        <v>Outpatient</v>
      </c>
      <c r="T2495" t="str">
        <f t="shared" si="232"/>
        <v>Within SLA</v>
      </c>
      <c r="U2495">
        <f t="shared" si="233"/>
        <v>0</v>
      </c>
    </row>
    <row r="2496" spans="1:21" x14ac:dyDescent="0.3">
      <c r="A2496" t="s">
        <v>5595</v>
      </c>
      <c r="B2496" t="s">
        <v>1113</v>
      </c>
      <c r="C2496" t="s">
        <v>1114</v>
      </c>
      <c r="D2496" t="s">
        <v>4731</v>
      </c>
      <c r="E2496" t="s">
        <v>39</v>
      </c>
      <c r="F2496">
        <v>5073.32</v>
      </c>
      <c r="G2496" s="1">
        <v>45870</v>
      </c>
      <c r="H2496" s="1">
        <v>45882</v>
      </c>
      <c r="I2496" t="s">
        <v>19</v>
      </c>
      <c r="J2496">
        <v>12</v>
      </c>
      <c r="K2496">
        <v>7</v>
      </c>
      <c r="L2496" t="s">
        <v>65</v>
      </c>
      <c r="M2496" t="s">
        <v>94</v>
      </c>
      <c r="N2496" t="s">
        <v>42</v>
      </c>
      <c r="O2496">
        <f t="shared" si="228"/>
        <v>1</v>
      </c>
      <c r="P2496" t="str">
        <f t="shared" si="229"/>
        <v>Valid</v>
      </c>
      <c r="Q2496" t="str">
        <f>_xlfn.XLOOKUP(B2496,Customers!$A:$A,Customers!$C:$C,"Not Found")</f>
        <v>South</v>
      </c>
      <c r="R2496" t="str">
        <f t="shared" si="230"/>
        <v>North</v>
      </c>
      <c r="S2496" t="str">
        <f t="shared" si="231"/>
        <v>medical emergency</v>
      </c>
      <c r="T2496" t="str">
        <f t="shared" si="232"/>
        <v>SLA Breach</v>
      </c>
      <c r="U2496">
        <f t="shared" si="233"/>
        <v>5</v>
      </c>
    </row>
    <row r="2497" spans="1:21" x14ac:dyDescent="0.3">
      <c r="A2497" t="s">
        <v>5596</v>
      </c>
      <c r="B2497" t="s">
        <v>339</v>
      </c>
      <c r="C2497" t="s">
        <v>340</v>
      </c>
      <c r="D2497" t="s">
        <v>216</v>
      </c>
      <c r="E2497" t="s">
        <v>39</v>
      </c>
      <c r="F2497">
        <v>90015.96</v>
      </c>
      <c r="G2497" s="1">
        <v>45704</v>
      </c>
      <c r="I2497" t="s">
        <v>64</v>
      </c>
      <c r="J2497">
        <v>19</v>
      </c>
      <c r="K2497">
        <v>15</v>
      </c>
      <c r="L2497" t="s">
        <v>128</v>
      </c>
      <c r="M2497" t="s">
        <v>55</v>
      </c>
      <c r="N2497" t="s">
        <v>42</v>
      </c>
      <c r="O2497">
        <f t="shared" si="228"/>
        <v>1</v>
      </c>
      <c r="P2497" t="str">
        <f t="shared" si="229"/>
        <v>Valid</v>
      </c>
      <c r="Q2497" t="str">
        <f>_xlfn.XLOOKUP(B2497,Customers!$A:$A,Customers!$C:$C,"Not Found")</f>
        <v>Central</v>
      </c>
      <c r="R2497" t="str">
        <f t="shared" si="230"/>
        <v>North</v>
      </c>
      <c r="S2497" t="str">
        <f t="shared" si="231"/>
        <v>Outpatient</v>
      </c>
      <c r="T2497" t="str">
        <f t="shared" si="232"/>
        <v>SLA Breach</v>
      </c>
      <c r="U2497">
        <f t="shared" si="233"/>
        <v>4</v>
      </c>
    </row>
    <row r="2498" spans="1:21" x14ac:dyDescent="0.3">
      <c r="A2498" t="s">
        <v>5597</v>
      </c>
      <c r="B2498" t="s">
        <v>5598</v>
      </c>
      <c r="C2498" t="s">
        <v>5599</v>
      </c>
      <c r="D2498" t="s">
        <v>17</v>
      </c>
      <c r="E2498" t="s">
        <v>74</v>
      </c>
      <c r="F2498">
        <v>44456.38</v>
      </c>
      <c r="G2498" s="1">
        <v>45658</v>
      </c>
      <c r="H2498" s="1">
        <v>45670</v>
      </c>
      <c r="I2498" t="s">
        <v>19</v>
      </c>
      <c r="J2498">
        <v>12</v>
      </c>
      <c r="K2498">
        <v>10</v>
      </c>
      <c r="L2498" t="s">
        <v>166</v>
      </c>
      <c r="M2498" t="s">
        <v>21</v>
      </c>
      <c r="N2498" t="s">
        <v>30</v>
      </c>
      <c r="O2498">
        <f t="shared" ref="O2498:O2561" si="234">COUNTIF($A:$A,A2498)</f>
        <v>1</v>
      </c>
      <c r="P2498" t="str">
        <f t="shared" ref="P2498:P2561" si="235">IF(F2498="","Missing Amount","Valid")</f>
        <v>Valid</v>
      </c>
      <c r="Q2498" t="str">
        <f>_xlfn.XLOOKUP(B2498,Customers!$A:$A,Customers!$C:$C,"Not Found")</f>
        <v>North</v>
      </c>
      <c r="R2498" t="str">
        <f t="shared" ref="R2498:R2561" si="236">IF(E2498="",Q2498,E2498)</f>
        <v>East</v>
      </c>
      <c r="S2498" t="str">
        <f t="shared" ref="S2498:S2561" si="237">IF(D2498="Hospitalisation","Hospitalization",IF(D2498="Medical Emerg.","Medical Emergency",IF(D2498="Property dmg","Property Damage",IF(D2498="Vehicle dmg","Vehicle Damage",D2498))))</f>
        <v>Accident</v>
      </c>
      <c r="T2498" t="str">
        <f t="shared" ref="T2498:T2561" si="238">IF(J2498&gt;K2498,"SLA Breach","Within SLA")</f>
        <v>SLA Breach</v>
      </c>
      <c r="U2498">
        <f t="shared" ref="U2498:U2561" si="239">IF(J2498&gt;K2498,J2498-K2498,0)</f>
        <v>2</v>
      </c>
    </row>
    <row r="2499" spans="1:21" x14ac:dyDescent="0.3">
      <c r="A2499" t="s">
        <v>5600</v>
      </c>
      <c r="B2499" t="s">
        <v>4042</v>
      </c>
      <c r="C2499" t="s">
        <v>5601</v>
      </c>
      <c r="D2499" t="s">
        <v>59</v>
      </c>
      <c r="E2499" t="s">
        <v>18</v>
      </c>
      <c r="F2499">
        <v>88268.160000000003</v>
      </c>
      <c r="G2499" s="1">
        <v>45857</v>
      </c>
      <c r="H2499" s="1">
        <v>45867</v>
      </c>
      <c r="I2499" t="s">
        <v>19</v>
      </c>
      <c r="J2499">
        <v>10</v>
      </c>
      <c r="K2499">
        <v>15</v>
      </c>
      <c r="L2499" t="s">
        <v>431</v>
      </c>
      <c r="M2499" t="s">
        <v>55</v>
      </c>
      <c r="N2499" t="s">
        <v>22</v>
      </c>
      <c r="O2499">
        <f t="shared" si="234"/>
        <v>1</v>
      </c>
      <c r="P2499" t="str">
        <f t="shared" si="235"/>
        <v>Valid</v>
      </c>
      <c r="Q2499" t="str">
        <f>_xlfn.XLOOKUP(B2499,Customers!$A:$A,Customers!$C:$C,"Not Found")</f>
        <v>Central</v>
      </c>
      <c r="R2499" t="str">
        <f t="shared" si="236"/>
        <v>South</v>
      </c>
      <c r="S2499" t="str">
        <f t="shared" si="237"/>
        <v>Critical Illness</v>
      </c>
      <c r="T2499" t="str">
        <f t="shared" si="238"/>
        <v>Within SLA</v>
      </c>
      <c r="U2499">
        <f t="shared" si="239"/>
        <v>0</v>
      </c>
    </row>
    <row r="2500" spans="1:21" x14ac:dyDescent="0.3">
      <c r="A2500" t="s">
        <v>5602</v>
      </c>
      <c r="B2500" t="s">
        <v>5148</v>
      </c>
      <c r="C2500" t="s">
        <v>5603</v>
      </c>
      <c r="D2500" t="s">
        <v>92</v>
      </c>
      <c r="E2500" t="s">
        <v>173</v>
      </c>
      <c r="F2500">
        <v>37803.58</v>
      </c>
      <c r="G2500" s="1">
        <v>45794</v>
      </c>
      <c r="I2500" t="s">
        <v>40</v>
      </c>
      <c r="J2500">
        <v>18</v>
      </c>
      <c r="K2500">
        <v>7</v>
      </c>
      <c r="L2500" t="s">
        <v>353</v>
      </c>
      <c r="M2500" t="s">
        <v>94</v>
      </c>
      <c r="N2500" t="s">
        <v>42</v>
      </c>
      <c r="O2500">
        <f t="shared" si="234"/>
        <v>1</v>
      </c>
      <c r="P2500" t="str">
        <f t="shared" si="235"/>
        <v>Valid</v>
      </c>
      <c r="Q2500" t="str">
        <f>_xlfn.XLOOKUP(B2500,Customers!$A:$A,Customers!$C:$C,"Not Found")</f>
        <v>South</v>
      </c>
      <c r="R2500" t="str">
        <f t="shared" si="236"/>
        <v>Central</v>
      </c>
      <c r="S2500" t="str">
        <f t="shared" si="237"/>
        <v>Baggage Loss</v>
      </c>
      <c r="T2500" t="str">
        <f t="shared" si="238"/>
        <v>SLA Breach</v>
      </c>
      <c r="U2500">
        <f t="shared" si="239"/>
        <v>11</v>
      </c>
    </row>
    <row r="2501" spans="1:21" x14ac:dyDescent="0.3">
      <c r="A2501" t="s">
        <v>5604</v>
      </c>
      <c r="B2501" t="s">
        <v>439</v>
      </c>
      <c r="C2501" t="s">
        <v>440</v>
      </c>
      <c r="D2501" t="s">
        <v>216</v>
      </c>
      <c r="E2501" t="s">
        <v>27</v>
      </c>
      <c r="F2501">
        <v>190929.35</v>
      </c>
      <c r="G2501" s="1">
        <v>45800</v>
      </c>
      <c r="H2501" s="1">
        <v>45822</v>
      </c>
      <c r="I2501" t="s">
        <v>19</v>
      </c>
      <c r="J2501">
        <v>22</v>
      </c>
      <c r="K2501">
        <v>15</v>
      </c>
      <c r="L2501" t="s">
        <v>770</v>
      </c>
      <c r="M2501" t="s">
        <v>55</v>
      </c>
      <c r="N2501" t="s">
        <v>30</v>
      </c>
      <c r="O2501">
        <f t="shared" si="234"/>
        <v>1</v>
      </c>
      <c r="P2501" t="str">
        <f t="shared" si="235"/>
        <v>Valid</v>
      </c>
      <c r="Q2501" t="str">
        <f>_xlfn.XLOOKUP(B2501,Customers!$A:$A,Customers!$C:$C,"Not Found")</f>
        <v>South</v>
      </c>
      <c r="R2501" t="str">
        <f t="shared" si="236"/>
        <v>West</v>
      </c>
      <c r="S2501" t="str">
        <f t="shared" si="237"/>
        <v>Outpatient</v>
      </c>
      <c r="T2501" t="str">
        <f t="shared" si="238"/>
        <v>SLA Breach</v>
      </c>
      <c r="U2501">
        <f t="shared" si="239"/>
        <v>7</v>
      </c>
    </row>
    <row r="2502" spans="1:21" x14ac:dyDescent="0.3">
      <c r="A2502" t="s">
        <v>5605</v>
      </c>
      <c r="B2502" t="s">
        <v>5606</v>
      </c>
      <c r="C2502" t="s">
        <v>5607</v>
      </c>
      <c r="D2502" t="s">
        <v>26</v>
      </c>
      <c r="E2502" t="s">
        <v>39</v>
      </c>
      <c r="F2502">
        <v>121979.3</v>
      </c>
      <c r="G2502" s="1">
        <v>45798</v>
      </c>
      <c r="I2502" t="s">
        <v>64</v>
      </c>
      <c r="J2502">
        <v>24</v>
      </c>
      <c r="K2502">
        <v>20</v>
      </c>
      <c r="L2502" t="s">
        <v>117</v>
      </c>
      <c r="M2502" t="s">
        <v>29</v>
      </c>
      <c r="N2502" t="s">
        <v>42</v>
      </c>
      <c r="O2502">
        <f t="shared" si="234"/>
        <v>1</v>
      </c>
      <c r="P2502" t="str">
        <f t="shared" si="235"/>
        <v>Valid</v>
      </c>
      <c r="Q2502" t="str">
        <f>_xlfn.XLOOKUP(B2502,Customers!$A:$A,Customers!$C:$C,"Not Found")</f>
        <v>West</v>
      </c>
      <c r="R2502" t="str">
        <f t="shared" si="236"/>
        <v>North</v>
      </c>
      <c r="S2502" t="str">
        <f t="shared" si="237"/>
        <v>Disability</v>
      </c>
      <c r="T2502" t="str">
        <f t="shared" si="238"/>
        <v>SLA Breach</v>
      </c>
      <c r="U2502">
        <f t="shared" si="239"/>
        <v>4</v>
      </c>
    </row>
    <row r="2503" spans="1:21" x14ac:dyDescent="0.3">
      <c r="A2503" t="s">
        <v>5608</v>
      </c>
      <c r="B2503" t="s">
        <v>2529</v>
      </c>
      <c r="C2503" t="s">
        <v>3629</v>
      </c>
      <c r="D2503" t="s">
        <v>116</v>
      </c>
      <c r="E2503" t="s">
        <v>173</v>
      </c>
      <c r="F2503">
        <v>18796.57</v>
      </c>
      <c r="G2503" s="1">
        <v>45970</v>
      </c>
      <c r="H2503" s="1">
        <v>45975</v>
      </c>
      <c r="I2503" t="s">
        <v>47</v>
      </c>
      <c r="J2503">
        <v>5</v>
      </c>
      <c r="K2503">
        <v>7</v>
      </c>
      <c r="L2503" t="s">
        <v>349</v>
      </c>
      <c r="M2503" t="s">
        <v>94</v>
      </c>
      <c r="N2503" t="s">
        <v>30</v>
      </c>
      <c r="O2503">
        <f t="shared" si="234"/>
        <v>1</v>
      </c>
      <c r="P2503" t="str">
        <f t="shared" si="235"/>
        <v>Valid</v>
      </c>
      <c r="Q2503" t="str">
        <f>_xlfn.XLOOKUP(B2503,Customers!$A:$A,Customers!$C:$C,"Not Found")</f>
        <v>North</v>
      </c>
      <c r="R2503" t="str">
        <f t="shared" si="236"/>
        <v>Central</v>
      </c>
      <c r="S2503" t="str">
        <f t="shared" si="237"/>
        <v>Medical Emergency</v>
      </c>
      <c r="T2503" t="str">
        <f t="shared" si="238"/>
        <v>Within SLA</v>
      </c>
      <c r="U2503">
        <f t="shared" si="239"/>
        <v>0</v>
      </c>
    </row>
    <row r="2504" spans="1:21" x14ac:dyDescent="0.3">
      <c r="A2504" t="s">
        <v>5609</v>
      </c>
      <c r="B2504" t="s">
        <v>997</v>
      </c>
      <c r="C2504" t="s">
        <v>5610</v>
      </c>
      <c r="D2504" t="s">
        <v>59</v>
      </c>
      <c r="E2504" t="s">
        <v>27</v>
      </c>
      <c r="F2504">
        <v>47679.76</v>
      </c>
      <c r="G2504" s="1">
        <v>45696</v>
      </c>
      <c r="H2504" s="1">
        <v>45697</v>
      </c>
      <c r="I2504" t="s">
        <v>19</v>
      </c>
      <c r="J2504">
        <v>1</v>
      </c>
      <c r="K2504">
        <v>15</v>
      </c>
      <c r="L2504" t="s">
        <v>278</v>
      </c>
      <c r="M2504" t="s">
        <v>55</v>
      </c>
      <c r="N2504" t="s">
        <v>22</v>
      </c>
      <c r="O2504">
        <f t="shared" si="234"/>
        <v>1</v>
      </c>
      <c r="P2504" t="str">
        <f t="shared" si="235"/>
        <v>Valid</v>
      </c>
      <c r="Q2504" t="str">
        <f>_xlfn.XLOOKUP(B2504,Customers!$A:$A,Customers!$C:$C,"Not Found")</f>
        <v>North</v>
      </c>
      <c r="R2504" t="str">
        <f t="shared" si="236"/>
        <v>West</v>
      </c>
      <c r="S2504" t="str">
        <f t="shared" si="237"/>
        <v>Critical Illness</v>
      </c>
      <c r="T2504" t="str">
        <f t="shared" si="238"/>
        <v>Within SLA</v>
      </c>
      <c r="U2504">
        <f t="shared" si="239"/>
        <v>0</v>
      </c>
    </row>
    <row r="2505" spans="1:21" x14ac:dyDescent="0.3">
      <c r="A2505" t="s">
        <v>5611</v>
      </c>
      <c r="B2505" t="s">
        <v>5612</v>
      </c>
      <c r="C2505" t="s">
        <v>5613</v>
      </c>
      <c r="D2505" t="s">
        <v>59</v>
      </c>
      <c r="E2505" t="s">
        <v>74</v>
      </c>
      <c r="F2505">
        <v>57293.97</v>
      </c>
      <c r="G2505" s="1">
        <v>45861</v>
      </c>
      <c r="H2505" s="1">
        <v>45870</v>
      </c>
      <c r="I2505" t="s">
        <v>19</v>
      </c>
      <c r="J2505">
        <v>9</v>
      </c>
      <c r="K2505">
        <v>15</v>
      </c>
      <c r="L2505" t="s">
        <v>93</v>
      </c>
      <c r="M2505" t="s">
        <v>55</v>
      </c>
      <c r="N2505" t="s">
        <v>30</v>
      </c>
      <c r="O2505">
        <f t="shared" si="234"/>
        <v>1</v>
      </c>
      <c r="P2505" t="str">
        <f t="shared" si="235"/>
        <v>Valid</v>
      </c>
      <c r="Q2505" t="str">
        <f>_xlfn.XLOOKUP(B2505,Customers!$A:$A,Customers!$C:$C,"Not Found")</f>
        <v>South</v>
      </c>
      <c r="R2505" t="str">
        <f t="shared" si="236"/>
        <v>East</v>
      </c>
      <c r="S2505" t="str">
        <f t="shared" si="237"/>
        <v>Critical Illness</v>
      </c>
      <c r="T2505" t="str">
        <f t="shared" si="238"/>
        <v>Within SLA</v>
      </c>
      <c r="U2505">
        <f t="shared" si="239"/>
        <v>0</v>
      </c>
    </row>
    <row r="2506" spans="1:21" x14ac:dyDescent="0.3">
      <c r="A2506" t="s">
        <v>5614</v>
      </c>
      <c r="B2506" t="s">
        <v>429</v>
      </c>
      <c r="C2506" t="s">
        <v>5175</v>
      </c>
      <c r="D2506" t="s">
        <v>154</v>
      </c>
      <c r="E2506" t="s">
        <v>18</v>
      </c>
      <c r="F2506">
        <v>26675.599999999999</v>
      </c>
      <c r="G2506" s="1">
        <v>45913</v>
      </c>
      <c r="I2506" t="s">
        <v>40</v>
      </c>
      <c r="J2506">
        <v>19</v>
      </c>
      <c r="K2506">
        <v>10</v>
      </c>
      <c r="L2506" t="s">
        <v>345</v>
      </c>
      <c r="M2506" t="s">
        <v>21</v>
      </c>
      <c r="N2506" t="s">
        <v>88</v>
      </c>
      <c r="O2506">
        <f t="shared" si="234"/>
        <v>1</v>
      </c>
      <c r="P2506" t="str">
        <f t="shared" si="235"/>
        <v>Valid</v>
      </c>
      <c r="Q2506" t="str">
        <f>_xlfn.XLOOKUP(B2506,Customers!$A:$A,Customers!$C:$C,"Not Found")</f>
        <v>North</v>
      </c>
      <c r="R2506" t="str">
        <f t="shared" si="236"/>
        <v>South</v>
      </c>
      <c r="S2506" t="str">
        <f t="shared" si="237"/>
        <v>Vehicle Damage</v>
      </c>
      <c r="T2506" t="str">
        <f t="shared" si="238"/>
        <v>SLA Breach</v>
      </c>
      <c r="U2506">
        <f t="shared" si="239"/>
        <v>9</v>
      </c>
    </row>
    <row r="2507" spans="1:21" x14ac:dyDescent="0.3">
      <c r="A2507" t="s">
        <v>5615</v>
      </c>
      <c r="B2507" t="s">
        <v>5616</v>
      </c>
      <c r="C2507" t="s">
        <v>5617</v>
      </c>
      <c r="D2507" t="s">
        <v>17</v>
      </c>
      <c r="E2507" t="s">
        <v>27</v>
      </c>
      <c r="F2507">
        <v>260792.07</v>
      </c>
      <c r="G2507" s="1">
        <v>45913</v>
      </c>
      <c r="I2507" t="s">
        <v>40</v>
      </c>
      <c r="J2507">
        <v>11</v>
      </c>
      <c r="K2507">
        <v>10</v>
      </c>
      <c r="L2507" t="s">
        <v>323</v>
      </c>
      <c r="M2507" t="s">
        <v>21</v>
      </c>
      <c r="N2507" t="s">
        <v>22</v>
      </c>
      <c r="O2507">
        <f t="shared" si="234"/>
        <v>1</v>
      </c>
      <c r="P2507" t="str">
        <f t="shared" si="235"/>
        <v>Valid</v>
      </c>
      <c r="Q2507" t="str">
        <f>_xlfn.XLOOKUP(B2507,Customers!$A:$A,Customers!$C:$C,"Not Found")</f>
        <v>East</v>
      </c>
      <c r="R2507" t="str">
        <f t="shared" si="236"/>
        <v>West</v>
      </c>
      <c r="S2507" t="str">
        <f t="shared" si="237"/>
        <v>Accident</v>
      </c>
      <c r="T2507" t="str">
        <f t="shared" si="238"/>
        <v>SLA Breach</v>
      </c>
      <c r="U2507">
        <f t="shared" si="239"/>
        <v>1</v>
      </c>
    </row>
    <row r="2508" spans="1:21" x14ac:dyDescent="0.3">
      <c r="A2508" t="s">
        <v>5618</v>
      </c>
      <c r="B2508" t="s">
        <v>5619</v>
      </c>
      <c r="C2508" t="s">
        <v>5620</v>
      </c>
      <c r="D2508" t="s">
        <v>182</v>
      </c>
      <c r="E2508" t="s">
        <v>173</v>
      </c>
      <c r="F2508">
        <v>52835.1</v>
      </c>
      <c r="G2508" s="1">
        <v>45686</v>
      </c>
      <c r="H2508" s="1">
        <v>45692</v>
      </c>
      <c r="I2508" t="s">
        <v>19</v>
      </c>
      <c r="J2508">
        <v>6</v>
      </c>
      <c r="K2508">
        <v>7</v>
      </c>
      <c r="L2508" t="s">
        <v>150</v>
      </c>
      <c r="M2508" t="s">
        <v>94</v>
      </c>
      <c r="N2508" t="s">
        <v>30</v>
      </c>
      <c r="O2508">
        <f t="shared" si="234"/>
        <v>1</v>
      </c>
      <c r="P2508" t="str">
        <f t="shared" si="235"/>
        <v>Valid</v>
      </c>
      <c r="Q2508" t="str">
        <f>_xlfn.XLOOKUP(B2508,Customers!$A:$A,Customers!$C:$C,"Not Found")</f>
        <v>East</v>
      </c>
      <c r="R2508" t="str">
        <f t="shared" si="236"/>
        <v>Central</v>
      </c>
      <c r="S2508" t="str">
        <f t="shared" si="237"/>
        <v>Trip Cancellation</v>
      </c>
      <c r="T2508" t="str">
        <f t="shared" si="238"/>
        <v>Within SLA</v>
      </c>
      <c r="U2508">
        <f t="shared" si="239"/>
        <v>0</v>
      </c>
    </row>
    <row r="2509" spans="1:21" x14ac:dyDescent="0.3">
      <c r="A2509" t="s">
        <v>5621</v>
      </c>
      <c r="B2509" t="s">
        <v>1975</v>
      </c>
      <c r="C2509" t="s">
        <v>5622</v>
      </c>
      <c r="D2509" t="s">
        <v>46</v>
      </c>
      <c r="E2509" t="s">
        <v>39</v>
      </c>
      <c r="G2509" s="1">
        <v>45769</v>
      </c>
      <c r="H2509" s="1">
        <v>45777</v>
      </c>
      <c r="I2509" t="s">
        <v>19</v>
      </c>
      <c r="J2509">
        <v>8</v>
      </c>
      <c r="K2509">
        <v>10</v>
      </c>
      <c r="L2509" t="s">
        <v>353</v>
      </c>
      <c r="M2509" t="s">
        <v>21</v>
      </c>
      <c r="N2509" t="s">
        <v>22</v>
      </c>
      <c r="O2509">
        <f t="shared" si="234"/>
        <v>1</v>
      </c>
      <c r="P2509" t="str">
        <f t="shared" si="235"/>
        <v>Missing Amount</v>
      </c>
      <c r="Q2509" t="str">
        <f>_xlfn.XLOOKUP(B2509,Customers!$A:$A,Customers!$C:$C,"Not Found")</f>
        <v>East</v>
      </c>
      <c r="R2509" t="str">
        <f t="shared" si="236"/>
        <v>North</v>
      </c>
      <c r="S2509" t="str">
        <f t="shared" si="237"/>
        <v>Theft</v>
      </c>
      <c r="T2509" t="str">
        <f t="shared" si="238"/>
        <v>Within SLA</v>
      </c>
      <c r="U2509">
        <f t="shared" si="239"/>
        <v>0</v>
      </c>
    </row>
    <row r="2510" spans="1:21" x14ac:dyDescent="0.3">
      <c r="A2510" t="s">
        <v>5623</v>
      </c>
      <c r="B2510" t="s">
        <v>5624</v>
      </c>
      <c r="C2510" t="s">
        <v>5625</v>
      </c>
      <c r="D2510" t="s">
        <v>26</v>
      </c>
      <c r="E2510" t="s">
        <v>18</v>
      </c>
      <c r="F2510">
        <v>303037.49</v>
      </c>
      <c r="G2510" s="1">
        <v>45978</v>
      </c>
      <c r="I2510" t="s">
        <v>64</v>
      </c>
      <c r="J2510">
        <v>15</v>
      </c>
      <c r="K2510">
        <v>20</v>
      </c>
      <c r="L2510" t="s">
        <v>48</v>
      </c>
      <c r="M2510" t="s">
        <v>29</v>
      </c>
      <c r="N2510" t="s">
        <v>30</v>
      </c>
      <c r="O2510">
        <f t="shared" si="234"/>
        <v>1</v>
      </c>
      <c r="P2510" t="str">
        <f t="shared" si="235"/>
        <v>Valid</v>
      </c>
      <c r="Q2510" t="str">
        <f>_xlfn.XLOOKUP(B2510,Customers!$A:$A,Customers!$C:$C,"Not Found")</f>
        <v>Central</v>
      </c>
      <c r="R2510" t="str">
        <f t="shared" si="236"/>
        <v>South</v>
      </c>
      <c r="S2510" t="str">
        <f t="shared" si="237"/>
        <v>Disability</v>
      </c>
      <c r="T2510" t="str">
        <f t="shared" si="238"/>
        <v>Within SLA</v>
      </c>
      <c r="U2510">
        <f t="shared" si="239"/>
        <v>0</v>
      </c>
    </row>
    <row r="2511" spans="1:21" x14ac:dyDescent="0.3">
      <c r="A2511" t="s">
        <v>5626</v>
      </c>
      <c r="B2511" t="s">
        <v>5290</v>
      </c>
      <c r="C2511" t="s">
        <v>5291</v>
      </c>
      <c r="D2511" t="s">
        <v>17</v>
      </c>
      <c r="E2511" t="s">
        <v>173</v>
      </c>
      <c r="F2511">
        <v>48999.07</v>
      </c>
      <c r="G2511" s="1">
        <v>45909</v>
      </c>
      <c r="H2511" s="1">
        <v>45929</v>
      </c>
      <c r="I2511" t="s">
        <v>19</v>
      </c>
      <c r="J2511">
        <v>20</v>
      </c>
      <c r="K2511">
        <v>10</v>
      </c>
      <c r="L2511" t="s">
        <v>349</v>
      </c>
      <c r="M2511" t="s">
        <v>21</v>
      </c>
      <c r="N2511" t="s">
        <v>42</v>
      </c>
      <c r="O2511">
        <f t="shared" si="234"/>
        <v>1</v>
      </c>
      <c r="P2511" t="str">
        <f t="shared" si="235"/>
        <v>Valid</v>
      </c>
      <c r="Q2511" t="str">
        <f>_xlfn.XLOOKUP(B2511,Customers!$A:$A,Customers!$C:$C,"Not Found")</f>
        <v>South</v>
      </c>
      <c r="R2511" t="str">
        <f t="shared" si="236"/>
        <v>Central</v>
      </c>
      <c r="S2511" t="str">
        <f t="shared" si="237"/>
        <v>Accident</v>
      </c>
      <c r="T2511" t="str">
        <f t="shared" si="238"/>
        <v>SLA Breach</v>
      </c>
      <c r="U2511">
        <f t="shared" si="239"/>
        <v>10</v>
      </c>
    </row>
    <row r="2512" spans="1:21" x14ac:dyDescent="0.3">
      <c r="A2512" t="s">
        <v>5627</v>
      </c>
      <c r="B2512" t="s">
        <v>1256</v>
      </c>
      <c r="C2512" t="s">
        <v>1257</v>
      </c>
      <c r="D2512" t="s">
        <v>17</v>
      </c>
      <c r="E2512" t="s">
        <v>18</v>
      </c>
      <c r="F2512">
        <v>71942.58</v>
      </c>
      <c r="G2512" s="1">
        <v>45966</v>
      </c>
      <c r="I2512" t="s">
        <v>64</v>
      </c>
      <c r="J2512">
        <v>11</v>
      </c>
      <c r="K2512">
        <v>10</v>
      </c>
      <c r="L2512" t="s">
        <v>159</v>
      </c>
      <c r="M2512" t="s">
        <v>21</v>
      </c>
      <c r="N2512" t="s">
        <v>30</v>
      </c>
      <c r="O2512">
        <f t="shared" si="234"/>
        <v>1</v>
      </c>
      <c r="P2512" t="str">
        <f t="shared" si="235"/>
        <v>Valid</v>
      </c>
      <c r="Q2512" t="str">
        <f>_xlfn.XLOOKUP(B2512,Customers!$A:$A,Customers!$C:$C,"Not Found")</f>
        <v>West</v>
      </c>
      <c r="R2512" t="str">
        <f t="shared" si="236"/>
        <v>South</v>
      </c>
      <c r="S2512" t="str">
        <f t="shared" si="237"/>
        <v>Accident</v>
      </c>
      <c r="T2512" t="str">
        <f t="shared" si="238"/>
        <v>SLA Breach</v>
      </c>
      <c r="U2512">
        <f t="shared" si="239"/>
        <v>1</v>
      </c>
    </row>
    <row r="2513" spans="1:21" x14ac:dyDescent="0.3">
      <c r="A2513" t="s">
        <v>5628</v>
      </c>
      <c r="B2513" t="s">
        <v>4373</v>
      </c>
      <c r="C2513" t="s">
        <v>4374</v>
      </c>
      <c r="D2513" t="s">
        <v>17</v>
      </c>
      <c r="E2513" t="s">
        <v>39</v>
      </c>
      <c r="F2513">
        <v>39462.870000000003</v>
      </c>
      <c r="G2513" s="1">
        <v>45903</v>
      </c>
      <c r="H2513" s="1">
        <v>45910</v>
      </c>
      <c r="I2513" t="s">
        <v>19</v>
      </c>
      <c r="J2513">
        <v>7</v>
      </c>
      <c r="K2513">
        <v>10</v>
      </c>
      <c r="L2513" t="s">
        <v>98</v>
      </c>
      <c r="M2513" t="s">
        <v>21</v>
      </c>
      <c r="N2513" t="s">
        <v>30</v>
      </c>
      <c r="O2513">
        <f t="shared" si="234"/>
        <v>1</v>
      </c>
      <c r="P2513" t="str">
        <f t="shared" si="235"/>
        <v>Valid</v>
      </c>
      <c r="Q2513" t="str">
        <f>_xlfn.XLOOKUP(B2513,Customers!$A:$A,Customers!$C:$C,"Not Found")</f>
        <v>South</v>
      </c>
      <c r="R2513" t="str">
        <f t="shared" si="236"/>
        <v>North</v>
      </c>
      <c r="S2513" t="str">
        <f t="shared" si="237"/>
        <v>Accident</v>
      </c>
      <c r="T2513" t="str">
        <f t="shared" si="238"/>
        <v>Within SLA</v>
      </c>
      <c r="U2513">
        <f t="shared" si="239"/>
        <v>0</v>
      </c>
    </row>
    <row r="2514" spans="1:21" x14ac:dyDescent="0.3">
      <c r="A2514" t="s">
        <v>5629</v>
      </c>
      <c r="B2514" t="s">
        <v>3765</v>
      </c>
      <c r="C2514" t="s">
        <v>3766</v>
      </c>
      <c r="D2514" t="s">
        <v>216</v>
      </c>
      <c r="E2514" t="s">
        <v>39</v>
      </c>
      <c r="F2514">
        <v>31584.92</v>
      </c>
      <c r="G2514" s="1">
        <v>45681</v>
      </c>
      <c r="H2514" s="1">
        <v>45695</v>
      </c>
      <c r="I2514" t="s">
        <v>19</v>
      </c>
      <c r="J2514">
        <v>14</v>
      </c>
      <c r="K2514">
        <v>15</v>
      </c>
      <c r="L2514" t="s">
        <v>107</v>
      </c>
      <c r="M2514" t="s">
        <v>55</v>
      </c>
      <c r="N2514" t="s">
        <v>30</v>
      </c>
      <c r="O2514">
        <f t="shared" si="234"/>
        <v>1</v>
      </c>
      <c r="P2514" t="str">
        <f t="shared" si="235"/>
        <v>Valid</v>
      </c>
      <c r="Q2514" t="str">
        <f>_xlfn.XLOOKUP(B2514,Customers!$A:$A,Customers!$C:$C,"Not Found")</f>
        <v>South</v>
      </c>
      <c r="R2514" t="str">
        <f t="shared" si="236"/>
        <v>North</v>
      </c>
      <c r="S2514" t="str">
        <f t="shared" si="237"/>
        <v>Outpatient</v>
      </c>
      <c r="T2514" t="str">
        <f t="shared" si="238"/>
        <v>Within SLA</v>
      </c>
      <c r="U2514">
        <f t="shared" si="239"/>
        <v>0</v>
      </c>
    </row>
    <row r="2515" spans="1:21" x14ac:dyDescent="0.3">
      <c r="A2515" t="s">
        <v>5630</v>
      </c>
      <c r="B2515" t="s">
        <v>5365</v>
      </c>
      <c r="C2515" t="s">
        <v>5366</v>
      </c>
      <c r="D2515" t="s">
        <v>59</v>
      </c>
      <c r="E2515" t="s">
        <v>27</v>
      </c>
      <c r="F2515">
        <v>58597.52</v>
      </c>
      <c r="G2515" s="1">
        <v>45988</v>
      </c>
      <c r="H2515" s="1">
        <v>46004</v>
      </c>
      <c r="I2515" t="s">
        <v>19</v>
      </c>
      <c r="J2515">
        <v>16</v>
      </c>
      <c r="K2515">
        <v>15</v>
      </c>
      <c r="L2515" t="s">
        <v>121</v>
      </c>
      <c r="M2515" t="s">
        <v>55</v>
      </c>
      <c r="N2515" t="s">
        <v>42</v>
      </c>
      <c r="O2515">
        <f t="shared" si="234"/>
        <v>1</v>
      </c>
      <c r="P2515" t="str">
        <f t="shared" si="235"/>
        <v>Valid</v>
      </c>
      <c r="Q2515" t="str">
        <f>_xlfn.XLOOKUP(B2515,Customers!$A:$A,Customers!$C:$C,"Not Found")</f>
        <v>West</v>
      </c>
      <c r="R2515" t="str">
        <f t="shared" si="236"/>
        <v>West</v>
      </c>
      <c r="S2515" t="str">
        <f t="shared" si="237"/>
        <v>Critical Illness</v>
      </c>
      <c r="T2515" t="str">
        <f t="shared" si="238"/>
        <v>SLA Breach</v>
      </c>
      <c r="U2515">
        <f t="shared" si="239"/>
        <v>1</v>
      </c>
    </row>
    <row r="2516" spans="1:21" x14ac:dyDescent="0.3">
      <c r="A2516" t="s">
        <v>5631</v>
      </c>
      <c r="B2516" t="s">
        <v>3578</v>
      </c>
      <c r="C2516" t="s">
        <v>3579</v>
      </c>
      <c r="D2516" t="s">
        <v>216</v>
      </c>
      <c r="E2516" t="s">
        <v>27</v>
      </c>
      <c r="F2516">
        <v>208618.99</v>
      </c>
      <c r="G2516" s="1">
        <v>45936</v>
      </c>
      <c r="I2516" t="s">
        <v>40</v>
      </c>
      <c r="J2516">
        <v>21</v>
      </c>
      <c r="K2516">
        <v>15</v>
      </c>
      <c r="L2516" t="s">
        <v>651</v>
      </c>
      <c r="M2516" t="s">
        <v>55</v>
      </c>
      <c r="N2516" t="s">
        <v>42</v>
      </c>
      <c r="O2516">
        <f t="shared" si="234"/>
        <v>1</v>
      </c>
      <c r="P2516" t="str">
        <f t="shared" si="235"/>
        <v>Valid</v>
      </c>
      <c r="Q2516" t="str">
        <f>_xlfn.XLOOKUP(B2516,Customers!$A:$A,Customers!$C:$C,"Not Found")</f>
        <v>West</v>
      </c>
      <c r="R2516" t="str">
        <f t="shared" si="236"/>
        <v>West</v>
      </c>
      <c r="S2516" t="str">
        <f t="shared" si="237"/>
        <v>Outpatient</v>
      </c>
      <c r="T2516" t="str">
        <f t="shared" si="238"/>
        <v>SLA Breach</v>
      </c>
      <c r="U2516">
        <f t="shared" si="239"/>
        <v>6</v>
      </c>
    </row>
    <row r="2517" spans="1:21" x14ac:dyDescent="0.3">
      <c r="A2517" t="s">
        <v>5632</v>
      </c>
      <c r="B2517" t="s">
        <v>824</v>
      </c>
      <c r="C2517" t="s">
        <v>825</v>
      </c>
      <c r="D2517" t="s">
        <v>154</v>
      </c>
      <c r="E2517" t="s">
        <v>39</v>
      </c>
      <c r="F2517">
        <v>24758.01</v>
      </c>
      <c r="G2517" s="1">
        <v>45878</v>
      </c>
      <c r="H2517" s="1">
        <v>45889</v>
      </c>
      <c r="I2517" t="s">
        <v>19</v>
      </c>
      <c r="J2517">
        <v>11</v>
      </c>
      <c r="K2517">
        <v>10</v>
      </c>
      <c r="L2517" t="s">
        <v>341</v>
      </c>
      <c r="M2517" t="s">
        <v>21</v>
      </c>
      <c r="N2517" t="s">
        <v>30</v>
      </c>
      <c r="O2517">
        <f t="shared" si="234"/>
        <v>1</v>
      </c>
      <c r="P2517" t="str">
        <f t="shared" si="235"/>
        <v>Valid</v>
      </c>
      <c r="Q2517" t="str">
        <f>_xlfn.XLOOKUP(B2517,Customers!$A:$A,Customers!$C:$C,"Not Found")</f>
        <v>South</v>
      </c>
      <c r="R2517" t="str">
        <f t="shared" si="236"/>
        <v>North</v>
      </c>
      <c r="S2517" t="str">
        <f t="shared" si="237"/>
        <v>Vehicle Damage</v>
      </c>
      <c r="T2517" t="str">
        <f t="shared" si="238"/>
        <v>SLA Breach</v>
      </c>
      <c r="U2517">
        <f t="shared" si="239"/>
        <v>1</v>
      </c>
    </row>
    <row r="2518" spans="1:21" x14ac:dyDescent="0.3">
      <c r="A2518" t="s">
        <v>5633</v>
      </c>
      <c r="B2518" t="s">
        <v>5634</v>
      </c>
      <c r="C2518" t="s">
        <v>5635</v>
      </c>
      <c r="D2518" t="s">
        <v>17</v>
      </c>
      <c r="E2518" t="s">
        <v>39</v>
      </c>
      <c r="F2518">
        <v>132624.07</v>
      </c>
      <c r="G2518" s="1">
        <v>45658</v>
      </c>
      <c r="H2518" s="1">
        <v>45669</v>
      </c>
      <c r="I2518" t="s">
        <v>19</v>
      </c>
      <c r="J2518">
        <v>11</v>
      </c>
      <c r="K2518">
        <v>10</v>
      </c>
      <c r="L2518" t="s">
        <v>366</v>
      </c>
      <c r="M2518" t="s">
        <v>21</v>
      </c>
      <c r="N2518" t="s">
        <v>30</v>
      </c>
      <c r="O2518">
        <f t="shared" si="234"/>
        <v>1</v>
      </c>
      <c r="P2518" t="str">
        <f t="shared" si="235"/>
        <v>Valid</v>
      </c>
      <c r="Q2518" t="str">
        <f>_xlfn.XLOOKUP(B2518,Customers!$A:$A,Customers!$C:$C,"Not Found")</f>
        <v>West</v>
      </c>
      <c r="R2518" t="str">
        <f t="shared" si="236"/>
        <v>North</v>
      </c>
      <c r="S2518" t="str">
        <f t="shared" si="237"/>
        <v>Accident</v>
      </c>
      <c r="T2518" t="str">
        <f t="shared" si="238"/>
        <v>SLA Breach</v>
      </c>
      <c r="U2518">
        <f t="shared" si="239"/>
        <v>1</v>
      </c>
    </row>
    <row r="2519" spans="1:21" x14ac:dyDescent="0.3">
      <c r="A2519" t="s">
        <v>5636</v>
      </c>
      <c r="B2519" t="s">
        <v>5637</v>
      </c>
      <c r="C2519" t="s">
        <v>5638</v>
      </c>
      <c r="D2519" t="s">
        <v>53</v>
      </c>
      <c r="E2519" t="s">
        <v>74</v>
      </c>
      <c r="F2519">
        <v>122317.23</v>
      </c>
      <c r="G2519" s="1">
        <v>45963</v>
      </c>
      <c r="I2519" t="s">
        <v>40</v>
      </c>
      <c r="J2519">
        <v>17</v>
      </c>
      <c r="K2519">
        <v>15</v>
      </c>
      <c r="L2519" t="s">
        <v>373</v>
      </c>
      <c r="M2519" t="s">
        <v>55</v>
      </c>
      <c r="N2519" t="s">
        <v>30</v>
      </c>
      <c r="O2519">
        <f t="shared" si="234"/>
        <v>1</v>
      </c>
      <c r="P2519" t="str">
        <f t="shared" si="235"/>
        <v>Valid</v>
      </c>
      <c r="Q2519" t="str">
        <f>_xlfn.XLOOKUP(B2519,Customers!$A:$A,Customers!$C:$C,"Not Found")</f>
        <v>South</v>
      </c>
      <c r="R2519" t="str">
        <f t="shared" si="236"/>
        <v>East</v>
      </c>
      <c r="S2519" t="str">
        <f t="shared" si="237"/>
        <v>Hospitalization</v>
      </c>
      <c r="T2519" t="str">
        <f t="shared" si="238"/>
        <v>SLA Breach</v>
      </c>
      <c r="U2519">
        <f t="shared" si="239"/>
        <v>2</v>
      </c>
    </row>
    <row r="2520" spans="1:21" x14ac:dyDescent="0.3">
      <c r="A2520" t="s">
        <v>5639</v>
      </c>
      <c r="B2520" t="s">
        <v>2031</v>
      </c>
      <c r="C2520" t="s">
        <v>2032</v>
      </c>
      <c r="D2520" t="s">
        <v>59</v>
      </c>
      <c r="E2520" t="s">
        <v>27</v>
      </c>
      <c r="F2520">
        <v>65554.91</v>
      </c>
      <c r="G2520" s="1">
        <v>45955</v>
      </c>
      <c r="I2520" t="s">
        <v>40</v>
      </c>
      <c r="J2520">
        <v>27</v>
      </c>
      <c r="K2520">
        <v>15</v>
      </c>
      <c r="L2520" t="s">
        <v>20</v>
      </c>
      <c r="M2520" t="s">
        <v>55</v>
      </c>
      <c r="N2520" t="s">
        <v>42</v>
      </c>
      <c r="O2520">
        <f t="shared" si="234"/>
        <v>1</v>
      </c>
      <c r="P2520" t="str">
        <f t="shared" si="235"/>
        <v>Valid</v>
      </c>
      <c r="Q2520" t="str">
        <f>_xlfn.XLOOKUP(B2520,Customers!$A:$A,Customers!$C:$C,"Not Found")</f>
        <v>West</v>
      </c>
      <c r="R2520" t="str">
        <f t="shared" si="236"/>
        <v>West</v>
      </c>
      <c r="S2520" t="str">
        <f t="shared" si="237"/>
        <v>Critical Illness</v>
      </c>
      <c r="T2520" t="str">
        <f t="shared" si="238"/>
        <v>SLA Breach</v>
      </c>
      <c r="U2520">
        <f t="shared" si="239"/>
        <v>12</v>
      </c>
    </row>
    <row r="2521" spans="1:21" x14ac:dyDescent="0.3">
      <c r="A2521" t="s">
        <v>5640</v>
      </c>
      <c r="B2521" t="s">
        <v>1116</v>
      </c>
      <c r="C2521" t="s">
        <v>1117</v>
      </c>
      <c r="D2521" t="s">
        <v>46</v>
      </c>
      <c r="E2521" t="s">
        <v>39</v>
      </c>
      <c r="F2521">
        <v>105839.72</v>
      </c>
      <c r="G2521" s="1">
        <v>45947</v>
      </c>
      <c r="H2521" s="1">
        <v>45955</v>
      </c>
      <c r="I2521" t="s">
        <v>19</v>
      </c>
      <c r="J2521">
        <v>8</v>
      </c>
      <c r="K2521">
        <v>10</v>
      </c>
      <c r="L2521" t="s">
        <v>349</v>
      </c>
      <c r="M2521" t="s">
        <v>21</v>
      </c>
      <c r="N2521" t="s">
        <v>30</v>
      </c>
      <c r="O2521">
        <f t="shared" si="234"/>
        <v>1</v>
      </c>
      <c r="P2521" t="str">
        <f t="shared" si="235"/>
        <v>Valid</v>
      </c>
      <c r="Q2521" t="str">
        <f>_xlfn.XLOOKUP(B2521,Customers!$A:$A,Customers!$C:$C,"Not Found")</f>
        <v>West</v>
      </c>
      <c r="R2521" t="str">
        <f t="shared" si="236"/>
        <v>North</v>
      </c>
      <c r="S2521" t="str">
        <f t="shared" si="237"/>
        <v>Theft</v>
      </c>
      <c r="T2521" t="str">
        <f t="shared" si="238"/>
        <v>Within SLA</v>
      </c>
      <c r="U2521">
        <f t="shared" si="239"/>
        <v>0</v>
      </c>
    </row>
    <row r="2522" spans="1:21" x14ac:dyDescent="0.3">
      <c r="A2522" t="s">
        <v>5641</v>
      </c>
      <c r="B2522" t="s">
        <v>4038</v>
      </c>
      <c r="C2522" t="s">
        <v>4734</v>
      </c>
      <c r="D2522" t="s">
        <v>17</v>
      </c>
      <c r="E2522" t="s">
        <v>74</v>
      </c>
      <c r="F2522">
        <v>74439.55</v>
      </c>
      <c r="G2522" s="1">
        <v>45757</v>
      </c>
      <c r="H2522" s="1">
        <v>45768</v>
      </c>
      <c r="I2522" t="s">
        <v>19</v>
      </c>
      <c r="J2522">
        <v>11</v>
      </c>
      <c r="K2522">
        <v>10</v>
      </c>
      <c r="L2522" t="s">
        <v>450</v>
      </c>
      <c r="M2522" t="s">
        <v>21</v>
      </c>
      <c r="N2522" t="s">
        <v>30</v>
      </c>
      <c r="O2522">
        <f t="shared" si="234"/>
        <v>1</v>
      </c>
      <c r="P2522" t="str">
        <f t="shared" si="235"/>
        <v>Valid</v>
      </c>
      <c r="Q2522" t="str">
        <f>_xlfn.XLOOKUP(B2522,Customers!$A:$A,Customers!$C:$C,"Not Found")</f>
        <v>South</v>
      </c>
      <c r="R2522" t="str">
        <f t="shared" si="236"/>
        <v>East</v>
      </c>
      <c r="S2522" t="str">
        <f t="shared" si="237"/>
        <v>Accident</v>
      </c>
      <c r="T2522" t="str">
        <f t="shared" si="238"/>
        <v>SLA Breach</v>
      </c>
      <c r="U2522">
        <f t="shared" si="239"/>
        <v>1</v>
      </c>
    </row>
    <row r="2523" spans="1:21" x14ac:dyDescent="0.3">
      <c r="A2523" t="s">
        <v>5642</v>
      </c>
      <c r="B2523" t="s">
        <v>4113</v>
      </c>
      <c r="C2523" t="s">
        <v>5643</v>
      </c>
      <c r="D2523" t="s">
        <v>69</v>
      </c>
      <c r="E2523" t="s">
        <v>74</v>
      </c>
      <c r="F2523">
        <v>27416.38</v>
      </c>
      <c r="G2523" s="1">
        <v>45964</v>
      </c>
      <c r="I2523" t="s">
        <v>40</v>
      </c>
      <c r="J2523">
        <v>9</v>
      </c>
      <c r="K2523">
        <v>12</v>
      </c>
      <c r="L2523" t="s">
        <v>580</v>
      </c>
      <c r="M2523" t="s">
        <v>49</v>
      </c>
      <c r="N2523" t="s">
        <v>22</v>
      </c>
      <c r="O2523">
        <f t="shared" si="234"/>
        <v>1</v>
      </c>
      <c r="P2523" t="str">
        <f t="shared" si="235"/>
        <v>Valid</v>
      </c>
      <c r="Q2523" t="str">
        <f>_xlfn.XLOOKUP(B2523,Customers!$A:$A,Customers!$C:$C,"Not Found")</f>
        <v>East</v>
      </c>
      <c r="R2523" t="str">
        <f t="shared" si="236"/>
        <v>East</v>
      </c>
      <c r="S2523" t="str">
        <f t="shared" si="237"/>
        <v>Property Damage</v>
      </c>
      <c r="T2523" t="str">
        <f t="shared" si="238"/>
        <v>Within SLA</v>
      </c>
      <c r="U2523">
        <f t="shared" si="239"/>
        <v>0</v>
      </c>
    </row>
    <row r="2524" spans="1:21" x14ac:dyDescent="0.3">
      <c r="A2524" t="s">
        <v>5644</v>
      </c>
      <c r="B2524" t="s">
        <v>1245</v>
      </c>
      <c r="C2524" t="s">
        <v>1246</v>
      </c>
      <c r="D2524" t="s">
        <v>26</v>
      </c>
      <c r="E2524" t="s">
        <v>39</v>
      </c>
      <c r="F2524">
        <v>230633.83</v>
      </c>
      <c r="G2524" s="1">
        <v>45660</v>
      </c>
      <c r="H2524" s="1">
        <v>45677</v>
      </c>
      <c r="I2524" t="s">
        <v>19</v>
      </c>
      <c r="J2524">
        <v>17</v>
      </c>
      <c r="K2524">
        <v>20</v>
      </c>
      <c r="L2524" t="s">
        <v>331</v>
      </c>
      <c r="M2524" t="s">
        <v>29</v>
      </c>
      <c r="N2524" t="s">
        <v>22</v>
      </c>
      <c r="O2524">
        <f t="shared" si="234"/>
        <v>1</v>
      </c>
      <c r="P2524" t="str">
        <f t="shared" si="235"/>
        <v>Valid</v>
      </c>
      <c r="Q2524" t="str">
        <f>_xlfn.XLOOKUP(B2524,Customers!$A:$A,Customers!$C:$C,"Not Found")</f>
        <v>Central</v>
      </c>
      <c r="R2524" t="str">
        <f t="shared" si="236"/>
        <v>North</v>
      </c>
      <c r="S2524" t="str">
        <f t="shared" si="237"/>
        <v>Disability</v>
      </c>
      <c r="T2524" t="str">
        <f t="shared" si="238"/>
        <v>Within SLA</v>
      </c>
      <c r="U2524">
        <f t="shared" si="239"/>
        <v>0</v>
      </c>
    </row>
    <row r="2525" spans="1:21" x14ac:dyDescent="0.3">
      <c r="A2525" t="s">
        <v>5645</v>
      </c>
      <c r="B2525" t="s">
        <v>2583</v>
      </c>
      <c r="C2525" t="s">
        <v>2584</v>
      </c>
      <c r="D2525" t="s">
        <v>154</v>
      </c>
      <c r="E2525" t="s">
        <v>18</v>
      </c>
      <c r="F2525">
        <v>50931.46</v>
      </c>
      <c r="G2525" s="1">
        <v>45849</v>
      </c>
      <c r="H2525" s="1">
        <v>45861</v>
      </c>
      <c r="I2525" t="s">
        <v>19</v>
      </c>
      <c r="J2525">
        <v>12</v>
      </c>
      <c r="K2525">
        <v>10</v>
      </c>
      <c r="L2525" t="s">
        <v>651</v>
      </c>
      <c r="M2525" t="s">
        <v>21</v>
      </c>
      <c r="N2525" t="s">
        <v>30</v>
      </c>
      <c r="O2525">
        <f t="shared" si="234"/>
        <v>1</v>
      </c>
      <c r="P2525" t="str">
        <f t="shared" si="235"/>
        <v>Valid</v>
      </c>
      <c r="Q2525" t="str">
        <f>_xlfn.XLOOKUP(B2525,Customers!$A:$A,Customers!$C:$C,"Not Found")</f>
        <v>North</v>
      </c>
      <c r="R2525" t="str">
        <f t="shared" si="236"/>
        <v>South</v>
      </c>
      <c r="S2525" t="str">
        <f t="shared" si="237"/>
        <v>Vehicle Damage</v>
      </c>
      <c r="T2525" t="str">
        <f t="shared" si="238"/>
        <v>SLA Breach</v>
      </c>
      <c r="U2525">
        <f t="shared" si="239"/>
        <v>2</v>
      </c>
    </row>
    <row r="2526" spans="1:21" x14ac:dyDescent="0.3">
      <c r="A2526" t="s">
        <v>5646</v>
      </c>
      <c r="B2526" t="s">
        <v>4897</v>
      </c>
      <c r="C2526" t="s">
        <v>4898</v>
      </c>
      <c r="D2526" t="s">
        <v>46</v>
      </c>
      <c r="E2526" t="s">
        <v>173</v>
      </c>
      <c r="F2526">
        <v>281386.53999999998</v>
      </c>
      <c r="G2526" s="1">
        <v>45914</v>
      </c>
      <c r="H2526" s="1">
        <v>45930</v>
      </c>
      <c r="I2526" t="s">
        <v>19</v>
      </c>
      <c r="J2526">
        <v>16</v>
      </c>
      <c r="K2526">
        <v>12</v>
      </c>
      <c r="L2526" t="s">
        <v>208</v>
      </c>
      <c r="M2526" t="s">
        <v>49</v>
      </c>
      <c r="N2526" t="s">
        <v>30</v>
      </c>
      <c r="O2526">
        <f t="shared" si="234"/>
        <v>1</v>
      </c>
      <c r="P2526" t="str">
        <f t="shared" si="235"/>
        <v>Valid</v>
      </c>
      <c r="Q2526" t="str">
        <f>_xlfn.XLOOKUP(B2526,Customers!$A:$A,Customers!$C:$C,"Not Found")</f>
        <v>East</v>
      </c>
      <c r="R2526" t="str">
        <f t="shared" si="236"/>
        <v>Central</v>
      </c>
      <c r="S2526" t="str">
        <f t="shared" si="237"/>
        <v>Theft</v>
      </c>
      <c r="T2526" t="str">
        <f t="shared" si="238"/>
        <v>SLA Breach</v>
      </c>
      <c r="U2526">
        <f t="shared" si="239"/>
        <v>4</v>
      </c>
    </row>
    <row r="2527" spans="1:21" x14ac:dyDescent="0.3">
      <c r="A2527" t="s">
        <v>5647</v>
      </c>
      <c r="B2527" t="s">
        <v>632</v>
      </c>
      <c r="C2527" t="s">
        <v>5648</v>
      </c>
      <c r="D2527" t="s">
        <v>216</v>
      </c>
      <c r="E2527" t="s">
        <v>173</v>
      </c>
      <c r="F2527">
        <v>65504.25</v>
      </c>
      <c r="G2527" s="1">
        <v>45732</v>
      </c>
      <c r="H2527" s="1">
        <v>45750</v>
      </c>
      <c r="I2527" t="s">
        <v>47</v>
      </c>
      <c r="J2527">
        <v>18</v>
      </c>
      <c r="K2527">
        <v>15</v>
      </c>
      <c r="L2527" t="s">
        <v>610</v>
      </c>
      <c r="M2527" t="s">
        <v>55</v>
      </c>
      <c r="N2527" t="s">
        <v>42</v>
      </c>
      <c r="O2527">
        <f t="shared" si="234"/>
        <v>1</v>
      </c>
      <c r="P2527" t="str">
        <f t="shared" si="235"/>
        <v>Valid</v>
      </c>
      <c r="Q2527" t="str">
        <f>_xlfn.XLOOKUP(B2527,Customers!$A:$A,Customers!$C:$C,"Not Found")</f>
        <v>North</v>
      </c>
      <c r="R2527" t="str">
        <f t="shared" si="236"/>
        <v>Central</v>
      </c>
      <c r="S2527" t="str">
        <f t="shared" si="237"/>
        <v>Outpatient</v>
      </c>
      <c r="T2527" t="str">
        <f t="shared" si="238"/>
        <v>SLA Breach</v>
      </c>
      <c r="U2527">
        <f t="shared" si="239"/>
        <v>3</v>
      </c>
    </row>
    <row r="2528" spans="1:21" x14ac:dyDescent="0.3">
      <c r="A2528" t="s">
        <v>5649</v>
      </c>
      <c r="B2528" t="s">
        <v>5331</v>
      </c>
      <c r="C2528" t="s">
        <v>5650</v>
      </c>
      <c r="D2528" t="s">
        <v>59</v>
      </c>
      <c r="E2528" t="s">
        <v>18</v>
      </c>
      <c r="F2528">
        <v>74112.97</v>
      </c>
      <c r="G2528" s="1">
        <v>45981</v>
      </c>
      <c r="I2528" t="s">
        <v>40</v>
      </c>
      <c r="J2528">
        <v>7</v>
      </c>
      <c r="K2528">
        <v>15</v>
      </c>
      <c r="L2528" t="s">
        <v>112</v>
      </c>
      <c r="M2528" t="s">
        <v>55</v>
      </c>
      <c r="N2528" t="s">
        <v>30</v>
      </c>
      <c r="O2528">
        <f t="shared" si="234"/>
        <v>1</v>
      </c>
      <c r="P2528" t="str">
        <f t="shared" si="235"/>
        <v>Valid</v>
      </c>
      <c r="Q2528" t="str">
        <f>_xlfn.XLOOKUP(B2528,Customers!$A:$A,Customers!$C:$C,"Not Found")</f>
        <v>North</v>
      </c>
      <c r="R2528" t="str">
        <f t="shared" si="236"/>
        <v>South</v>
      </c>
      <c r="S2528" t="str">
        <f t="shared" si="237"/>
        <v>Critical Illness</v>
      </c>
      <c r="T2528" t="str">
        <f t="shared" si="238"/>
        <v>Within SLA</v>
      </c>
      <c r="U2528">
        <f t="shared" si="239"/>
        <v>0</v>
      </c>
    </row>
    <row r="2529" spans="1:21" x14ac:dyDescent="0.3">
      <c r="A2529" t="s">
        <v>5651</v>
      </c>
      <c r="B2529" t="s">
        <v>1786</v>
      </c>
      <c r="C2529" t="s">
        <v>3428</v>
      </c>
      <c r="D2529" t="s">
        <v>154</v>
      </c>
      <c r="E2529" t="s">
        <v>173</v>
      </c>
      <c r="F2529">
        <v>30556.76</v>
      </c>
      <c r="G2529" s="1">
        <v>45853</v>
      </c>
      <c r="H2529" s="1">
        <v>45860</v>
      </c>
      <c r="I2529" t="s">
        <v>19</v>
      </c>
      <c r="J2529">
        <v>7</v>
      </c>
      <c r="K2529">
        <v>10</v>
      </c>
      <c r="L2529" t="s">
        <v>590</v>
      </c>
      <c r="M2529" t="s">
        <v>21</v>
      </c>
      <c r="N2529" t="s">
        <v>30</v>
      </c>
      <c r="O2529">
        <f t="shared" si="234"/>
        <v>1</v>
      </c>
      <c r="P2529" t="str">
        <f t="shared" si="235"/>
        <v>Valid</v>
      </c>
      <c r="Q2529" t="str">
        <f>_xlfn.XLOOKUP(B2529,Customers!$A:$A,Customers!$C:$C,"Not Found")</f>
        <v>West</v>
      </c>
      <c r="R2529" t="str">
        <f t="shared" si="236"/>
        <v>Central</v>
      </c>
      <c r="S2529" t="str">
        <f t="shared" si="237"/>
        <v>Vehicle Damage</v>
      </c>
      <c r="T2529" t="str">
        <f t="shared" si="238"/>
        <v>Within SLA</v>
      </c>
      <c r="U2529">
        <f t="shared" si="239"/>
        <v>0</v>
      </c>
    </row>
    <row r="2530" spans="1:21" x14ac:dyDescent="0.3">
      <c r="A2530" t="s">
        <v>5652</v>
      </c>
      <c r="B2530" t="s">
        <v>1964</v>
      </c>
      <c r="C2530" t="s">
        <v>1965</v>
      </c>
      <c r="D2530" t="s">
        <v>216</v>
      </c>
      <c r="E2530" t="s">
        <v>27</v>
      </c>
      <c r="F2530">
        <v>81573.960000000006</v>
      </c>
      <c r="G2530" s="1">
        <v>45712</v>
      </c>
      <c r="I2530" t="s">
        <v>40</v>
      </c>
      <c r="J2530">
        <v>10</v>
      </c>
      <c r="K2530">
        <v>15</v>
      </c>
      <c r="L2530" t="s">
        <v>580</v>
      </c>
      <c r="M2530" t="s">
        <v>55</v>
      </c>
      <c r="N2530" t="s">
        <v>22</v>
      </c>
      <c r="O2530">
        <f t="shared" si="234"/>
        <v>1</v>
      </c>
      <c r="P2530" t="str">
        <f t="shared" si="235"/>
        <v>Valid</v>
      </c>
      <c r="Q2530" t="str">
        <f>_xlfn.XLOOKUP(B2530,Customers!$A:$A,Customers!$C:$C,"Not Found")</f>
        <v>West</v>
      </c>
      <c r="R2530" t="str">
        <f t="shared" si="236"/>
        <v>West</v>
      </c>
      <c r="S2530" t="str">
        <f t="shared" si="237"/>
        <v>Outpatient</v>
      </c>
      <c r="T2530" t="str">
        <f t="shared" si="238"/>
        <v>Within SLA</v>
      </c>
      <c r="U2530">
        <f t="shared" si="239"/>
        <v>0</v>
      </c>
    </row>
    <row r="2531" spans="1:21" x14ac:dyDescent="0.3">
      <c r="A2531" t="s">
        <v>5653</v>
      </c>
      <c r="B2531" t="s">
        <v>5654</v>
      </c>
      <c r="C2531" t="s">
        <v>5655</v>
      </c>
      <c r="D2531" t="s">
        <v>69</v>
      </c>
      <c r="E2531" t="s">
        <v>173</v>
      </c>
      <c r="F2531">
        <v>50790.17</v>
      </c>
      <c r="G2531" s="1">
        <v>45965</v>
      </c>
      <c r="H2531" s="1">
        <v>45977</v>
      </c>
      <c r="I2531" t="s">
        <v>47</v>
      </c>
      <c r="J2531">
        <v>12</v>
      </c>
      <c r="K2531">
        <v>12</v>
      </c>
      <c r="L2531" t="s">
        <v>54</v>
      </c>
      <c r="M2531" t="s">
        <v>49</v>
      </c>
      <c r="N2531" t="s">
        <v>30</v>
      </c>
      <c r="O2531">
        <f t="shared" si="234"/>
        <v>1</v>
      </c>
      <c r="P2531" t="str">
        <f t="shared" si="235"/>
        <v>Valid</v>
      </c>
      <c r="Q2531" t="str">
        <f>_xlfn.XLOOKUP(B2531,Customers!$A:$A,Customers!$C:$C,"Not Found")</f>
        <v>South</v>
      </c>
      <c r="R2531" t="str">
        <f t="shared" si="236"/>
        <v>Central</v>
      </c>
      <c r="S2531" t="str">
        <f t="shared" si="237"/>
        <v>Property Damage</v>
      </c>
      <c r="T2531" t="str">
        <f t="shared" si="238"/>
        <v>Within SLA</v>
      </c>
      <c r="U2531">
        <f t="shared" si="239"/>
        <v>0</v>
      </c>
    </row>
    <row r="2532" spans="1:21" x14ac:dyDescent="0.3">
      <c r="A2532" t="s">
        <v>5656</v>
      </c>
      <c r="B2532" t="s">
        <v>751</v>
      </c>
      <c r="C2532" t="s">
        <v>752</v>
      </c>
      <c r="D2532" t="s">
        <v>26</v>
      </c>
      <c r="E2532" t="s">
        <v>173</v>
      </c>
      <c r="F2532">
        <v>607717.27</v>
      </c>
      <c r="G2532" s="1">
        <v>45700</v>
      </c>
      <c r="H2532" s="1">
        <v>45724</v>
      </c>
      <c r="I2532" t="s">
        <v>19</v>
      </c>
      <c r="J2532">
        <v>24</v>
      </c>
      <c r="K2532">
        <v>20</v>
      </c>
      <c r="L2532" t="s">
        <v>1047</v>
      </c>
      <c r="M2532" t="s">
        <v>29</v>
      </c>
      <c r="N2532" t="s">
        <v>30</v>
      </c>
      <c r="O2532">
        <f t="shared" si="234"/>
        <v>1</v>
      </c>
      <c r="P2532" t="str">
        <f t="shared" si="235"/>
        <v>Valid</v>
      </c>
      <c r="Q2532" t="str">
        <f>_xlfn.XLOOKUP(B2532,Customers!$A:$A,Customers!$C:$C,"Not Found")</f>
        <v>East</v>
      </c>
      <c r="R2532" t="str">
        <f t="shared" si="236"/>
        <v>Central</v>
      </c>
      <c r="S2532" t="str">
        <f t="shared" si="237"/>
        <v>Disability</v>
      </c>
      <c r="T2532" t="str">
        <f t="shared" si="238"/>
        <v>SLA Breach</v>
      </c>
      <c r="U2532">
        <f t="shared" si="239"/>
        <v>4</v>
      </c>
    </row>
    <row r="2533" spans="1:21" x14ac:dyDescent="0.3">
      <c r="A2533" t="s">
        <v>5657</v>
      </c>
      <c r="B2533" t="s">
        <v>3778</v>
      </c>
      <c r="C2533" t="s">
        <v>5658</v>
      </c>
      <c r="D2533" t="s">
        <v>216</v>
      </c>
      <c r="E2533" t="s">
        <v>74</v>
      </c>
      <c r="F2533">
        <v>64670.33</v>
      </c>
      <c r="G2533" s="1">
        <v>45982</v>
      </c>
      <c r="H2533" s="1">
        <v>46000</v>
      </c>
      <c r="I2533" t="s">
        <v>19</v>
      </c>
      <c r="J2533">
        <v>18</v>
      </c>
      <c r="K2533">
        <v>15</v>
      </c>
      <c r="L2533" t="s">
        <v>35</v>
      </c>
      <c r="M2533" t="s">
        <v>55</v>
      </c>
      <c r="N2533" t="s">
        <v>30</v>
      </c>
      <c r="O2533">
        <f t="shared" si="234"/>
        <v>1</v>
      </c>
      <c r="P2533" t="str">
        <f t="shared" si="235"/>
        <v>Valid</v>
      </c>
      <c r="Q2533" t="str">
        <f>_xlfn.XLOOKUP(B2533,Customers!$A:$A,Customers!$C:$C,"Not Found")</f>
        <v>West</v>
      </c>
      <c r="R2533" t="str">
        <f t="shared" si="236"/>
        <v>East</v>
      </c>
      <c r="S2533" t="str">
        <f t="shared" si="237"/>
        <v>Outpatient</v>
      </c>
      <c r="T2533" t="str">
        <f t="shared" si="238"/>
        <v>SLA Breach</v>
      </c>
      <c r="U2533">
        <f t="shared" si="239"/>
        <v>3</v>
      </c>
    </row>
    <row r="2534" spans="1:21" x14ac:dyDescent="0.3">
      <c r="A2534" t="s">
        <v>5659</v>
      </c>
      <c r="B2534" t="s">
        <v>4574</v>
      </c>
      <c r="C2534" t="s">
        <v>5660</v>
      </c>
      <c r="D2534" t="s">
        <v>46</v>
      </c>
      <c r="E2534" t="s">
        <v>74</v>
      </c>
      <c r="F2534">
        <v>29965.63</v>
      </c>
      <c r="G2534" s="1">
        <v>45985</v>
      </c>
      <c r="H2534" s="1">
        <v>46000</v>
      </c>
      <c r="I2534" t="s">
        <v>19</v>
      </c>
      <c r="J2534">
        <v>15</v>
      </c>
      <c r="K2534">
        <v>10</v>
      </c>
      <c r="L2534" t="s">
        <v>590</v>
      </c>
      <c r="M2534" t="s">
        <v>21</v>
      </c>
      <c r="N2534" t="s">
        <v>22</v>
      </c>
      <c r="O2534">
        <f t="shared" si="234"/>
        <v>1</v>
      </c>
      <c r="P2534" t="str">
        <f t="shared" si="235"/>
        <v>Valid</v>
      </c>
      <c r="Q2534" t="str">
        <f>_xlfn.XLOOKUP(B2534,Customers!$A:$A,Customers!$C:$C,"Not Found")</f>
        <v>West</v>
      </c>
      <c r="R2534" t="str">
        <f t="shared" si="236"/>
        <v>East</v>
      </c>
      <c r="S2534" t="str">
        <f t="shared" si="237"/>
        <v>Theft</v>
      </c>
      <c r="T2534" t="str">
        <f t="shared" si="238"/>
        <v>SLA Breach</v>
      </c>
      <c r="U2534">
        <f t="shared" si="239"/>
        <v>5</v>
      </c>
    </row>
    <row r="2535" spans="1:21" x14ac:dyDescent="0.3">
      <c r="A2535" t="s">
        <v>5661</v>
      </c>
      <c r="B2535" t="s">
        <v>1813</v>
      </c>
      <c r="C2535" t="s">
        <v>5662</v>
      </c>
      <c r="D2535" t="s">
        <v>92</v>
      </c>
      <c r="E2535" t="s">
        <v>39</v>
      </c>
      <c r="F2535">
        <v>66538.350000000006</v>
      </c>
      <c r="G2535" s="1">
        <v>45974</v>
      </c>
      <c r="I2535" t="s">
        <v>64</v>
      </c>
      <c r="J2535">
        <v>18</v>
      </c>
      <c r="K2535">
        <v>7</v>
      </c>
      <c r="L2535" t="s">
        <v>590</v>
      </c>
      <c r="M2535" t="s">
        <v>94</v>
      </c>
      <c r="N2535" t="s">
        <v>88</v>
      </c>
      <c r="O2535">
        <f t="shared" si="234"/>
        <v>1</v>
      </c>
      <c r="P2535" t="str">
        <f t="shared" si="235"/>
        <v>Valid</v>
      </c>
      <c r="Q2535" t="str">
        <f>_xlfn.XLOOKUP(B2535,Customers!$A:$A,Customers!$C:$C,"Not Found")</f>
        <v>West</v>
      </c>
      <c r="R2535" t="str">
        <f t="shared" si="236"/>
        <v>North</v>
      </c>
      <c r="S2535" t="str">
        <f t="shared" si="237"/>
        <v>Baggage Loss</v>
      </c>
      <c r="T2535" t="str">
        <f t="shared" si="238"/>
        <v>SLA Breach</v>
      </c>
      <c r="U2535">
        <f t="shared" si="239"/>
        <v>11</v>
      </c>
    </row>
    <row r="2536" spans="1:21" x14ac:dyDescent="0.3">
      <c r="A2536" t="s">
        <v>5663</v>
      </c>
      <c r="B2536" t="s">
        <v>3829</v>
      </c>
      <c r="C2536" t="s">
        <v>3830</v>
      </c>
      <c r="D2536" t="s">
        <v>17</v>
      </c>
      <c r="E2536" t="s">
        <v>74</v>
      </c>
      <c r="F2536">
        <v>27811.89</v>
      </c>
      <c r="G2536" s="1">
        <v>45765</v>
      </c>
      <c r="H2536" s="1">
        <v>45773</v>
      </c>
      <c r="I2536" t="s">
        <v>19</v>
      </c>
      <c r="J2536">
        <v>8</v>
      </c>
      <c r="K2536">
        <v>10</v>
      </c>
      <c r="L2536" t="s">
        <v>244</v>
      </c>
      <c r="M2536" t="s">
        <v>21</v>
      </c>
      <c r="N2536" t="s">
        <v>30</v>
      </c>
      <c r="O2536">
        <f t="shared" si="234"/>
        <v>1</v>
      </c>
      <c r="P2536" t="str">
        <f t="shared" si="235"/>
        <v>Valid</v>
      </c>
      <c r="Q2536" t="str">
        <f>_xlfn.XLOOKUP(B2536,Customers!$A:$A,Customers!$C:$C,"Not Found")</f>
        <v>West</v>
      </c>
      <c r="R2536" t="str">
        <f t="shared" si="236"/>
        <v>East</v>
      </c>
      <c r="S2536" t="str">
        <f t="shared" si="237"/>
        <v>Accident</v>
      </c>
      <c r="T2536" t="str">
        <f t="shared" si="238"/>
        <v>Within SLA</v>
      </c>
      <c r="U2536">
        <f t="shared" si="239"/>
        <v>0</v>
      </c>
    </row>
    <row r="2537" spans="1:21" x14ac:dyDescent="0.3">
      <c r="A2537" t="s">
        <v>5664</v>
      </c>
      <c r="B2537" t="s">
        <v>2636</v>
      </c>
      <c r="C2537" t="s">
        <v>2637</v>
      </c>
      <c r="D2537" t="s">
        <v>26</v>
      </c>
      <c r="E2537" t="s">
        <v>18</v>
      </c>
      <c r="F2537">
        <v>354163.81</v>
      </c>
      <c r="G2537" s="1">
        <v>45805</v>
      </c>
      <c r="H2537" s="1">
        <v>45834</v>
      </c>
      <c r="I2537" t="s">
        <v>19</v>
      </c>
      <c r="J2537">
        <v>29</v>
      </c>
      <c r="K2537">
        <v>20</v>
      </c>
      <c r="L2537" t="s">
        <v>136</v>
      </c>
      <c r="M2537" t="s">
        <v>29</v>
      </c>
      <c r="N2537" t="s">
        <v>42</v>
      </c>
      <c r="O2537">
        <f t="shared" si="234"/>
        <v>1</v>
      </c>
      <c r="P2537" t="str">
        <f t="shared" si="235"/>
        <v>Valid</v>
      </c>
      <c r="Q2537" t="str">
        <f>_xlfn.XLOOKUP(B2537,Customers!$A:$A,Customers!$C:$C,"Not Found")</f>
        <v>South</v>
      </c>
      <c r="R2537" t="str">
        <f t="shared" si="236"/>
        <v>South</v>
      </c>
      <c r="S2537" t="str">
        <f t="shared" si="237"/>
        <v>Disability</v>
      </c>
      <c r="T2537" t="str">
        <f t="shared" si="238"/>
        <v>SLA Breach</v>
      </c>
      <c r="U2537">
        <f t="shared" si="239"/>
        <v>9</v>
      </c>
    </row>
    <row r="2538" spans="1:21" x14ac:dyDescent="0.3">
      <c r="A2538" t="s">
        <v>5665</v>
      </c>
      <c r="B2538" t="s">
        <v>77</v>
      </c>
      <c r="C2538" t="s">
        <v>2322</v>
      </c>
      <c r="D2538" t="s">
        <v>17</v>
      </c>
      <c r="E2538" t="s">
        <v>27</v>
      </c>
      <c r="F2538">
        <v>24720.98</v>
      </c>
      <c r="G2538" s="1">
        <v>45911</v>
      </c>
      <c r="H2538" s="1">
        <v>45916</v>
      </c>
      <c r="I2538" t="s">
        <v>19</v>
      </c>
      <c r="J2538">
        <v>5</v>
      </c>
      <c r="K2538">
        <v>10</v>
      </c>
      <c r="L2538" t="s">
        <v>28</v>
      </c>
      <c r="M2538" t="s">
        <v>21</v>
      </c>
      <c r="N2538" t="s">
        <v>22</v>
      </c>
      <c r="O2538">
        <f t="shared" si="234"/>
        <v>1</v>
      </c>
      <c r="P2538" t="str">
        <f t="shared" si="235"/>
        <v>Valid</v>
      </c>
      <c r="Q2538" t="str">
        <f>_xlfn.XLOOKUP(B2538,Customers!$A:$A,Customers!$C:$C,"Not Found")</f>
        <v>West</v>
      </c>
      <c r="R2538" t="str">
        <f t="shared" si="236"/>
        <v>West</v>
      </c>
      <c r="S2538" t="str">
        <f t="shared" si="237"/>
        <v>Accident</v>
      </c>
      <c r="T2538" t="str">
        <f t="shared" si="238"/>
        <v>Within SLA</v>
      </c>
      <c r="U2538">
        <f t="shared" si="239"/>
        <v>0</v>
      </c>
    </row>
    <row r="2539" spans="1:21" x14ac:dyDescent="0.3">
      <c r="A2539" t="s">
        <v>5666</v>
      </c>
      <c r="B2539" t="s">
        <v>4790</v>
      </c>
      <c r="C2539" t="s">
        <v>5667</v>
      </c>
      <c r="D2539" t="s">
        <v>53</v>
      </c>
      <c r="E2539" t="s">
        <v>39</v>
      </c>
      <c r="F2539">
        <v>102833.71</v>
      </c>
      <c r="G2539" s="1">
        <v>45926</v>
      </c>
      <c r="H2539" s="1">
        <v>45944</v>
      </c>
      <c r="I2539" t="s">
        <v>19</v>
      </c>
      <c r="J2539">
        <v>18</v>
      </c>
      <c r="K2539">
        <v>15</v>
      </c>
      <c r="L2539" t="s">
        <v>770</v>
      </c>
      <c r="M2539" t="s">
        <v>55</v>
      </c>
      <c r="N2539" t="s">
        <v>42</v>
      </c>
      <c r="O2539">
        <f t="shared" si="234"/>
        <v>1</v>
      </c>
      <c r="P2539" t="str">
        <f t="shared" si="235"/>
        <v>Valid</v>
      </c>
      <c r="Q2539" t="str">
        <f>_xlfn.XLOOKUP(B2539,Customers!$A:$A,Customers!$C:$C,"Not Found")</f>
        <v>South</v>
      </c>
      <c r="R2539" t="str">
        <f t="shared" si="236"/>
        <v>North</v>
      </c>
      <c r="S2539" t="str">
        <f t="shared" si="237"/>
        <v>Hospitalization</v>
      </c>
      <c r="T2539" t="str">
        <f t="shared" si="238"/>
        <v>SLA Breach</v>
      </c>
      <c r="U2539">
        <f t="shared" si="239"/>
        <v>3</v>
      </c>
    </row>
    <row r="2540" spans="1:21" x14ac:dyDescent="0.3">
      <c r="A2540" t="s">
        <v>5668</v>
      </c>
      <c r="B2540" t="s">
        <v>1285</v>
      </c>
      <c r="C2540" t="s">
        <v>1286</v>
      </c>
      <c r="D2540" t="s">
        <v>46</v>
      </c>
      <c r="E2540" t="s">
        <v>27</v>
      </c>
      <c r="F2540">
        <v>130099.2</v>
      </c>
      <c r="G2540" s="1">
        <v>45727</v>
      </c>
      <c r="H2540" s="1">
        <v>45739</v>
      </c>
      <c r="I2540" t="s">
        <v>19</v>
      </c>
      <c r="J2540">
        <v>12</v>
      </c>
      <c r="K2540">
        <v>10</v>
      </c>
      <c r="L2540" t="s">
        <v>366</v>
      </c>
      <c r="M2540" t="s">
        <v>21</v>
      </c>
      <c r="N2540" t="s">
        <v>30</v>
      </c>
      <c r="O2540">
        <f t="shared" si="234"/>
        <v>1</v>
      </c>
      <c r="P2540" t="str">
        <f t="shared" si="235"/>
        <v>Valid</v>
      </c>
      <c r="Q2540" t="str">
        <f>_xlfn.XLOOKUP(B2540,Customers!$A:$A,Customers!$C:$C,"Not Found")</f>
        <v>South</v>
      </c>
      <c r="R2540" t="str">
        <f t="shared" si="236"/>
        <v>West</v>
      </c>
      <c r="S2540" t="str">
        <f t="shared" si="237"/>
        <v>Theft</v>
      </c>
      <c r="T2540" t="str">
        <f t="shared" si="238"/>
        <v>SLA Breach</v>
      </c>
      <c r="U2540">
        <f t="shared" si="239"/>
        <v>2</v>
      </c>
    </row>
    <row r="2541" spans="1:21" x14ac:dyDescent="0.3">
      <c r="A2541" t="s">
        <v>5669</v>
      </c>
      <c r="B2541" t="s">
        <v>336</v>
      </c>
      <c r="C2541" t="s">
        <v>4447</v>
      </c>
      <c r="D2541" t="s">
        <v>46</v>
      </c>
      <c r="E2541" t="s">
        <v>173</v>
      </c>
      <c r="F2541">
        <v>42650.97</v>
      </c>
      <c r="G2541" s="1">
        <v>45821</v>
      </c>
      <c r="H2541" s="1">
        <v>45836</v>
      </c>
      <c r="I2541" t="s">
        <v>19</v>
      </c>
      <c r="J2541">
        <v>15</v>
      </c>
      <c r="K2541">
        <v>10</v>
      </c>
      <c r="L2541" t="s">
        <v>83</v>
      </c>
      <c r="M2541" t="s">
        <v>21</v>
      </c>
      <c r="N2541" t="s">
        <v>30</v>
      </c>
      <c r="O2541">
        <f t="shared" si="234"/>
        <v>1</v>
      </c>
      <c r="P2541" t="str">
        <f t="shared" si="235"/>
        <v>Valid</v>
      </c>
      <c r="Q2541" t="str">
        <f>_xlfn.XLOOKUP(B2541,Customers!$A:$A,Customers!$C:$C,"Not Found")</f>
        <v>South</v>
      </c>
      <c r="R2541" t="str">
        <f t="shared" si="236"/>
        <v>Central</v>
      </c>
      <c r="S2541" t="str">
        <f t="shared" si="237"/>
        <v>Theft</v>
      </c>
      <c r="T2541" t="str">
        <f t="shared" si="238"/>
        <v>SLA Breach</v>
      </c>
      <c r="U2541">
        <f t="shared" si="239"/>
        <v>5</v>
      </c>
    </row>
    <row r="2542" spans="1:21" x14ac:dyDescent="0.3">
      <c r="A2542" t="s">
        <v>5670</v>
      </c>
      <c r="B2542" t="s">
        <v>381</v>
      </c>
      <c r="C2542" t="s">
        <v>5671</v>
      </c>
      <c r="D2542" t="s">
        <v>53</v>
      </c>
      <c r="E2542" t="s">
        <v>39</v>
      </c>
      <c r="F2542">
        <v>39479.660000000003</v>
      </c>
      <c r="G2542" s="1">
        <v>45786</v>
      </c>
      <c r="H2542" s="1">
        <v>45814</v>
      </c>
      <c r="I2542" t="s">
        <v>19</v>
      </c>
      <c r="J2542">
        <v>28</v>
      </c>
      <c r="K2542">
        <v>15</v>
      </c>
      <c r="L2542" t="s">
        <v>411</v>
      </c>
      <c r="M2542" t="s">
        <v>55</v>
      </c>
      <c r="N2542" t="s">
        <v>88</v>
      </c>
      <c r="O2542">
        <f t="shared" si="234"/>
        <v>1</v>
      </c>
      <c r="P2542" t="str">
        <f t="shared" si="235"/>
        <v>Valid</v>
      </c>
      <c r="Q2542" t="str">
        <f>_xlfn.XLOOKUP(B2542,Customers!$A:$A,Customers!$C:$C,"Not Found")</f>
        <v>West</v>
      </c>
      <c r="R2542" t="str">
        <f t="shared" si="236"/>
        <v>North</v>
      </c>
      <c r="S2542" t="str">
        <f t="shared" si="237"/>
        <v>Hospitalization</v>
      </c>
      <c r="T2542" t="str">
        <f t="shared" si="238"/>
        <v>SLA Breach</v>
      </c>
      <c r="U2542">
        <f t="shared" si="239"/>
        <v>13</v>
      </c>
    </row>
    <row r="2543" spans="1:21" x14ac:dyDescent="0.3">
      <c r="A2543" t="s">
        <v>5672</v>
      </c>
      <c r="B2543" t="s">
        <v>429</v>
      </c>
      <c r="C2543" t="s">
        <v>2354</v>
      </c>
      <c r="D2543" t="s">
        <v>59</v>
      </c>
      <c r="E2543" t="s">
        <v>27</v>
      </c>
      <c r="F2543">
        <v>40286.39</v>
      </c>
      <c r="G2543" s="1">
        <v>45889</v>
      </c>
      <c r="I2543" t="s">
        <v>40</v>
      </c>
      <c r="J2543">
        <v>12</v>
      </c>
      <c r="K2543">
        <v>15</v>
      </c>
      <c r="L2543" t="s">
        <v>450</v>
      </c>
      <c r="M2543" t="s">
        <v>55</v>
      </c>
      <c r="N2543" t="s">
        <v>30</v>
      </c>
      <c r="O2543">
        <f t="shared" si="234"/>
        <v>1</v>
      </c>
      <c r="P2543" t="str">
        <f t="shared" si="235"/>
        <v>Valid</v>
      </c>
      <c r="Q2543" t="str">
        <f>_xlfn.XLOOKUP(B2543,Customers!$A:$A,Customers!$C:$C,"Not Found")</f>
        <v>North</v>
      </c>
      <c r="R2543" t="str">
        <f t="shared" si="236"/>
        <v>West</v>
      </c>
      <c r="S2543" t="str">
        <f t="shared" si="237"/>
        <v>Critical Illness</v>
      </c>
      <c r="T2543" t="str">
        <f t="shared" si="238"/>
        <v>Within SLA</v>
      </c>
      <c r="U2543">
        <f t="shared" si="239"/>
        <v>0</v>
      </c>
    </row>
    <row r="2544" spans="1:21" x14ac:dyDescent="0.3">
      <c r="A2544" t="s">
        <v>5673</v>
      </c>
      <c r="B2544" t="s">
        <v>3606</v>
      </c>
      <c r="C2544" t="s">
        <v>3607</v>
      </c>
      <c r="D2544" t="s">
        <v>46</v>
      </c>
      <c r="E2544" t="s">
        <v>27</v>
      </c>
      <c r="F2544">
        <v>62702.39</v>
      </c>
      <c r="G2544" s="1">
        <v>45916</v>
      </c>
      <c r="H2544" s="1">
        <v>45937</v>
      </c>
      <c r="I2544" t="s">
        <v>19</v>
      </c>
      <c r="J2544">
        <v>21</v>
      </c>
      <c r="K2544">
        <v>10</v>
      </c>
      <c r="L2544" t="s">
        <v>103</v>
      </c>
      <c r="M2544" t="s">
        <v>21</v>
      </c>
      <c r="N2544" t="s">
        <v>30</v>
      </c>
      <c r="O2544">
        <f t="shared" si="234"/>
        <v>1</v>
      </c>
      <c r="P2544" t="str">
        <f t="shared" si="235"/>
        <v>Valid</v>
      </c>
      <c r="Q2544" t="str">
        <f>_xlfn.XLOOKUP(B2544,Customers!$A:$A,Customers!$C:$C,"Not Found")</f>
        <v>South</v>
      </c>
      <c r="R2544" t="str">
        <f t="shared" si="236"/>
        <v>West</v>
      </c>
      <c r="S2544" t="str">
        <f t="shared" si="237"/>
        <v>Theft</v>
      </c>
      <c r="T2544" t="str">
        <f t="shared" si="238"/>
        <v>SLA Breach</v>
      </c>
      <c r="U2544">
        <f t="shared" si="239"/>
        <v>11</v>
      </c>
    </row>
    <row r="2545" spans="1:21" x14ac:dyDescent="0.3">
      <c r="A2545" t="s">
        <v>5674</v>
      </c>
      <c r="B2545" t="s">
        <v>5675</v>
      </c>
      <c r="C2545" t="s">
        <v>5676</v>
      </c>
      <c r="D2545" t="s">
        <v>26</v>
      </c>
      <c r="E2545" t="s">
        <v>74</v>
      </c>
      <c r="F2545">
        <v>1050458.52</v>
      </c>
      <c r="G2545" s="1">
        <v>45802</v>
      </c>
      <c r="H2545" s="1">
        <v>45830</v>
      </c>
      <c r="I2545" t="s">
        <v>19</v>
      </c>
      <c r="J2545">
        <v>28</v>
      </c>
      <c r="K2545">
        <v>20</v>
      </c>
      <c r="L2545" t="s">
        <v>159</v>
      </c>
      <c r="M2545" t="s">
        <v>29</v>
      </c>
      <c r="N2545" t="s">
        <v>42</v>
      </c>
      <c r="O2545">
        <f t="shared" si="234"/>
        <v>1</v>
      </c>
      <c r="P2545" t="str">
        <f t="shared" si="235"/>
        <v>Valid</v>
      </c>
      <c r="Q2545" t="str">
        <f>_xlfn.XLOOKUP(B2545,Customers!$A:$A,Customers!$C:$C,"Not Found")</f>
        <v>North</v>
      </c>
      <c r="R2545" t="str">
        <f t="shared" si="236"/>
        <v>East</v>
      </c>
      <c r="S2545" t="str">
        <f t="shared" si="237"/>
        <v>Disability</v>
      </c>
      <c r="T2545" t="str">
        <f t="shared" si="238"/>
        <v>SLA Breach</v>
      </c>
      <c r="U2545">
        <f t="shared" si="239"/>
        <v>8</v>
      </c>
    </row>
    <row r="2546" spans="1:21" x14ac:dyDescent="0.3">
      <c r="A2546" t="s">
        <v>5677</v>
      </c>
      <c r="B2546" t="s">
        <v>893</v>
      </c>
      <c r="C2546" t="s">
        <v>5678</v>
      </c>
      <c r="D2546" t="s">
        <v>59</v>
      </c>
      <c r="E2546" t="s">
        <v>173</v>
      </c>
      <c r="F2546">
        <v>170174.59</v>
      </c>
      <c r="G2546" s="1">
        <v>45955</v>
      </c>
      <c r="H2546" s="1">
        <v>45980</v>
      </c>
      <c r="I2546" t="s">
        <v>19</v>
      </c>
      <c r="J2546">
        <v>25</v>
      </c>
      <c r="K2546">
        <v>15</v>
      </c>
      <c r="L2546" t="s">
        <v>813</v>
      </c>
      <c r="M2546" t="s">
        <v>55</v>
      </c>
      <c r="N2546" t="s">
        <v>42</v>
      </c>
      <c r="O2546">
        <f t="shared" si="234"/>
        <v>1</v>
      </c>
      <c r="P2546" t="str">
        <f t="shared" si="235"/>
        <v>Valid</v>
      </c>
      <c r="Q2546" t="str">
        <f>_xlfn.XLOOKUP(B2546,Customers!$A:$A,Customers!$C:$C,"Not Found")</f>
        <v>East</v>
      </c>
      <c r="R2546" t="str">
        <f t="shared" si="236"/>
        <v>Central</v>
      </c>
      <c r="S2546" t="str">
        <f t="shared" si="237"/>
        <v>Critical Illness</v>
      </c>
      <c r="T2546" t="str">
        <f t="shared" si="238"/>
        <v>SLA Breach</v>
      </c>
      <c r="U2546">
        <f t="shared" si="239"/>
        <v>10</v>
      </c>
    </row>
    <row r="2547" spans="1:21" x14ac:dyDescent="0.3">
      <c r="A2547" t="s">
        <v>5679</v>
      </c>
      <c r="B2547" t="s">
        <v>4206</v>
      </c>
      <c r="C2547" t="s">
        <v>4207</v>
      </c>
      <c r="D2547" t="s">
        <v>46</v>
      </c>
      <c r="E2547" t="s">
        <v>74</v>
      </c>
      <c r="F2547">
        <v>139100.73000000001</v>
      </c>
      <c r="G2547" s="1">
        <v>45759</v>
      </c>
      <c r="H2547" s="1">
        <v>45770</v>
      </c>
      <c r="I2547" t="s">
        <v>19</v>
      </c>
      <c r="J2547">
        <v>11</v>
      </c>
      <c r="K2547">
        <v>10</v>
      </c>
      <c r="L2547" t="s">
        <v>204</v>
      </c>
      <c r="M2547" t="s">
        <v>21</v>
      </c>
      <c r="N2547" t="s">
        <v>30</v>
      </c>
      <c r="O2547">
        <f t="shared" si="234"/>
        <v>1</v>
      </c>
      <c r="P2547" t="str">
        <f t="shared" si="235"/>
        <v>Valid</v>
      </c>
      <c r="Q2547" t="str">
        <f>_xlfn.XLOOKUP(B2547,Customers!$A:$A,Customers!$C:$C,"Not Found")</f>
        <v>Central</v>
      </c>
      <c r="R2547" t="str">
        <f t="shared" si="236"/>
        <v>East</v>
      </c>
      <c r="S2547" t="str">
        <f t="shared" si="237"/>
        <v>Theft</v>
      </c>
      <c r="T2547" t="str">
        <f t="shared" si="238"/>
        <v>SLA Breach</v>
      </c>
      <c r="U2547">
        <f t="shared" si="239"/>
        <v>1</v>
      </c>
    </row>
    <row r="2548" spans="1:21" x14ac:dyDescent="0.3">
      <c r="A2548" t="s">
        <v>5680</v>
      </c>
      <c r="B2548" t="s">
        <v>3423</v>
      </c>
      <c r="C2548" t="s">
        <v>5681</v>
      </c>
      <c r="D2548" t="s">
        <v>46</v>
      </c>
      <c r="E2548" t="s">
        <v>18</v>
      </c>
      <c r="F2548">
        <v>32425.42</v>
      </c>
      <c r="G2548" s="1">
        <v>45910</v>
      </c>
      <c r="H2548" s="1">
        <v>45920</v>
      </c>
      <c r="I2548" t="s">
        <v>19</v>
      </c>
      <c r="J2548">
        <v>10</v>
      </c>
      <c r="K2548">
        <v>10</v>
      </c>
      <c r="L2548" t="s">
        <v>155</v>
      </c>
      <c r="M2548" t="s">
        <v>21</v>
      </c>
      <c r="N2548" t="s">
        <v>30</v>
      </c>
      <c r="O2548">
        <f t="shared" si="234"/>
        <v>1</v>
      </c>
      <c r="P2548" t="str">
        <f t="shared" si="235"/>
        <v>Valid</v>
      </c>
      <c r="Q2548" t="str">
        <f>_xlfn.XLOOKUP(B2548,Customers!$A:$A,Customers!$C:$C,"Not Found")</f>
        <v>Central</v>
      </c>
      <c r="R2548" t="str">
        <f t="shared" si="236"/>
        <v>South</v>
      </c>
      <c r="S2548" t="str">
        <f t="shared" si="237"/>
        <v>Theft</v>
      </c>
      <c r="T2548" t="str">
        <f t="shared" si="238"/>
        <v>Within SLA</v>
      </c>
      <c r="U2548">
        <f t="shared" si="239"/>
        <v>0</v>
      </c>
    </row>
    <row r="2549" spans="1:21" x14ac:dyDescent="0.3">
      <c r="A2549" t="s">
        <v>5682</v>
      </c>
      <c r="B2549" t="s">
        <v>997</v>
      </c>
      <c r="C2549" t="s">
        <v>5683</v>
      </c>
      <c r="D2549" t="s">
        <v>111</v>
      </c>
      <c r="E2549" t="s">
        <v>74</v>
      </c>
      <c r="F2549">
        <v>224410.38</v>
      </c>
      <c r="G2549" s="1">
        <v>45805</v>
      </c>
      <c r="I2549" t="s">
        <v>64</v>
      </c>
      <c r="J2549">
        <v>22</v>
      </c>
      <c r="K2549">
        <v>12</v>
      </c>
      <c r="L2549" t="s">
        <v>166</v>
      </c>
      <c r="M2549" t="s">
        <v>49</v>
      </c>
      <c r="N2549" t="s">
        <v>42</v>
      </c>
      <c r="O2549">
        <f t="shared" si="234"/>
        <v>1</v>
      </c>
      <c r="P2549" t="str">
        <f t="shared" si="235"/>
        <v>Valid</v>
      </c>
      <c r="Q2549" t="str">
        <f>_xlfn.XLOOKUP(B2549,Customers!$A:$A,Customers!$C:$C,"Not Found")</f>
        <v>North</v>
      </c>
      <c r="R2549" t="str">
        <f t="shared" si="236"/>
        <v>East</v>
      </c>
      <c r="S2549" t="str">
        <f t="shared" si="237"/>
        <v>Fire</v>
      </c>
      <c r="T2549" t="str">
        <f t="shared" si="238"/>
        <v>SLA Breach</v>
      </c>
      <c r="U2549">
        <f t="shared" si="239"/>
        <v>10</v>
      </c>
    </row>
    <row r="2550" spans="1:21" x14ac:dyDescent="0.3">
      <c r="A2550" t="s">
        <v>5684</v>
      </c>
      <c r="B2550" t="s">
        <v>3182</v>
      </c>
      <c r="C2550" t="s">
        <v>3183</v>
      </c>
      <c r="D2550" t="s">
        <v>154</v>
      </c>
      <c r="E2550" t="s">
        <v>74</v>
      </c>
      <c r="F2550">
        <v>123467.95</v>
      </c>
      <c r="G2550" s="1">
        <v>45693</v>
      </c>
      <c r="I2550" t="s">
        <v>40</v>
      </c>
      <c r="J2550">
        <v>15</v>
      </c>
      <c r="K2550">
        <v>10</v>
      </c>
      <c r="L2550" t="s">
        <v>28</v>
      </c>
      <c r="M2550" t="s">
        <v>21</v>
      </c>
      <c r="N2550" t="s">
        <v>30</v>
      </c>
      <c r="O2550">
        <f t="shared" si="234"/>
        <v>1</v>
      </c>
      <c r="P2550" t="str">
        <f t="shared" si="235"/>
        <v>Valid</v>
      </c>
      <c r="Q2550" t="str">
        <f>_xlfn.XLOOKUP(B2550,Customers!$A:$A,Customers!$C:$C,"Not Found")</f>
        <v>West</v>
      </c>
      <c r="R2550" t="str">
        <f t="shared" si="236"/>
        <v>East</v>
      </c>
      <c r="S2550" t="str">
        <f t="shared" si="237"/>
        <v>Vehicle Damage</v>
      </c>
      <c r="T2550" t="str">
        <f t="shared" si="238"/>
        <v>SLA Breach</v>
      </c>
      <c r="U2550">
        <f t="shared" si="239"/>
        <v>5</v>
      </c>
    </row>
    <row r="2551" spans="1:21" x14ac:dyDescent="0.3">
      <c r="A2551" t="s">
        <v>5685</v>
      </c>
      <c r="B2551" t="s">
        <v>3809</v>
      </c>
      <c r="C2551" t="s">
        <v>3810</v>
      </c>
      <c r="D2551" t="s">
        <v>26</v>
      </c>
      <c r="E2551" t="s">
        <v>18</v>
      </c>
      <c r="F2551">
        <v>365780.77</v>
      </c>
      <c r="G2551" s="1">
        <v>45760</v>
      </c>
      <c r="H2551" s="1">
        <v>45778</v>
      </c>
      <c r="I2551" t="s">
        <v>19</v>
      </c>
      <c r="J2551">
        <v>18</v>
      </c>
      <c r="K2551">
        <v>20</v>
      </c>
      <c r="L2551" t="s">
        <v>54</v>
      </c>
      <c r="M2551" t="s">
        <v>29</v>
      </c>
      <c r="N2551" t="s">
        <v>30</v>
      </c>
      <c r="O2551">
        <f t="shared" si="234"/>
        <v>1</v>
      </c>
      <c r="P2551" t="str">
        <f t="shared" si="235"/>
        <v>Valid</v>
      </c>
      <c r="Q2551" t="str">
        <f>_xlfn.XLOOKUP(B2551,Customers!$A:$A,Customers!$C:$C,"Not Found")</f>
        <v>East</v>
      </c>
      <c r="R2551" t="str">
        <f t="shared" si="236"/>
        <v>South</v>
      </c>
      <c r="S2551" t="str">
        <f t="shared" si="237"/>
        <v>Disability</v>
      </c>
      <c r="T2551" t="str">
        <f t="shared" si="238"/>
        <v>Within SLA</v>
      </c>
      <c r="U2551">
        <f t="shared" si="239"/>
        <v>0</v>
      </c>
    </row>
    <row r="2552" spans="1:21" x14ac:dyDescent="0.3">
      <c r="A2552" t="s">
        <v>5686</v>
      </c>
      <c r="B2552" t="s">
        <v>5687</v>
      </c>
      <c r="C2552" t="s">
        <v>5688</v>
      </c>
      <c r="D2552" t="s">
        <v>34</v>
      </c>
      <c r="E2552" t="s">
        <v>27</v>
      </c>
      <c r="F2552">
        <v>198993.6</v>
      </c>
      <c r="G2552" s="1">
        <v>45937</v>
      </c>
      <c r="H2552" s="1">
        <v>45954</v>
      </c>
      <c r="I2552" t="s">
        <v>19</v>
      </c>
      <c r="J2552">
        <v>17</v>
      </c>
      <c r="K2552">
        <v>20</v>
      </c>
      <c r="L2552" t="s">
        <v>373</v>
      </c>
      <c r="M2552" t="s">
        <v>29</v>
      </c>
      <c r="N2552" t="s">
        <v>30</v>
      </c>
      <c r="O2552">
        <f t="shared" si="234"/>
        <v>1</v>
      </c>
      <c r="P2552" t="str">
        <f t="shared" si="235"/>
        <v>Valid</v>
      </c>
      <c r="Q2552" t="str">
        <f>_xlfn.XLOOKUP(B2552,Customers!$A:$A,Customers!$C:$C,"Not Found")</f>
        <v>South</v>
      </c>
      <c r="R2552" t="str">
        <f t="shared" si="236"/>
        <v>West</v>
      </c>
      <c r="S2552" t="str">
        <f t="shared" si="237"/>
        <v>Death Benefit</v>
      </c>
      <c r="T2552" t="str">
        <f t="shared" si="238"/>
        <v>Within SLA</v>
      </c>
      <c r="U2552">
        <f t="shared" si="239"/>
        <v>0</v>
      </c>
    </row>
    <row r="2553" spans="1:21" x14ac:dyDescent="0.3">
      <c r="A2553" t="s">
        <v>5689</v>
      </c>
      <c r="B2553" t="s">
        <v>5690</v>
      </c>
      <c r="C2553" t="s">
        <v>5691</v>
      </c>
      <c r="D2553" t="s">
        <v>216</v>
      </c>
      <c r="E2553" t="s">
        <v>74</v>
      </c>
      <c r="F2553">
        <v>159904.25</v>
      </c>
      <c r="G2553" s="1">
        <v>45799</v>
      </c>
      <c r="H2553" s="1">
        <v>45816</v>
      </c>
      <c r="I2553" t="s">
        <v>19</v>
      </c>
      <c r="J2553">
        <v>17</v>
      </c>
      <c r="K2553">
        <v>15</v>
      </c>
      <c r="L2553" t="s">
        <v>1047</v>
      </c>
      <c r="M2553" t="s">
        <v>55</v>
      </c>
      <c r="N2553" t="s">
        <v>30</v>
      </c>
      <c r="O2553">
        <f t="shared" si="234"/>
        <v>1</v>
      </c>
      <c r="P2553" t="str">
        <f t="shared" si="235"/>
        <v>Valid</v>
      </c>
      <c r="Q2553" t="str">
        <f>_xlfn.XLOOKUP(B2553,Customers!$A:$A,Customers!$C:$C,"Not Found")</f>
        <v>East</v>
      </c>
      <c r="R2553" t="str">
        <f t="shared" si="236"/>
        <v>East</v>
      </c>
      <c r="S2553" t="str">
        <f t="shared" si="237"/>
        <v>Outpatient</v>
      </c>
      <c r="T2553" t="str">
        <f t="shared" si="238"/>
        <v>SLA Breach</v>
      </c>
      <c r="U2553">
        <f t="shared" si="239"/>
        <v>2</v>
      </c>
    </row>
    <row r="2554" spans="1:21" x14ac:dyDescent="0.3">
      <c r="A2554" t="s">
        <v>5692</v>
      </c>
      <c r="B2554" t="s">
        <v>5693</v>
      </c>
      <c r="C2554" t="s">
        <v>5694</v>
      </c>
      <c r="D2554" t="s">
        <v>34</v>
      </c>
      <c r="E2554" t="s">
        <v>18</v>
      </c>
      <c r="F2554">
        <v>193093.24</v>
      </c>
      <c r="G2554" s="1">
        <v>45921</v>
      </c>
      <c r="H2554" s="1">
        <v>45933</v>
      </c>
      <c r="I2554" t="s">
        <v>19</v>
      </c>
      <c r="J2554">
        <v>12</v>
      </c>
      <c r="K2554">
        <v>20</v>
      </c>
      <c r="L2554" t="s">
        <v>278</v>
      </c>
      <c r="M2554" t="s">
        <v>29</v>
      </c>
      <c r="N2554" t="s">
        <v>30</v>
      </c>
      <c r="O2554">
        <f t="shared" si="234"/>
        <v>1</v>
      </c>
      <c r="P2554" t="str">
        <f t="shared" si="235"/>
        <v>Valid</v>
      </c>
      <c r="Q2554" t="str">
        <f>_xlfn.XLOOKUP(B2554,Customers!$A:$A,Customers!$C:$C,"Not Found")</f>
        <v>South</v>
      </c>
      <c r="R2554" t="str">
        <f t="shared" si="236"/>
        <v>South</v>
      </c>
      <c r="S2554" t="str">
        <f t="shared" si="237"/>
        <v>Death Benefit</v>
      </c>
      <c r="T2554" t="str">
        <f t="shared" si="238"/>
        <v>Within SLA</v>
      </c>
      <c r="U2554">
        <f t="shared" si="239"/>
        <v>0</v>
      </c>
    </row>
    <row r="2555" spans="1:21" x14ac:dyDescent="0.3">
      <c r="A2555" t="s">
        <v>5695</v>
      </c>
      <c r="B2555" t="s">
        <v>4739</v>
      </c>
      <c r="C2555" t="s">
        <v>4740</v>
      </c>
      <c r="D2555" t="s">
        <v>182</v>
      </c>
      <c r="E2555" t="s">
        <v>18</v>
      </c>
      <c r="F2555">
        <v>45988.42</v>
      </c>
      <c r="G2555" s="1">
        <v>45884</v>
      </c>
      <c r="H2555" s="1">
        <v>45885</v>
      </c>
      <c r="I2555" t="s">
        <v>19</v>
      </c>
      <c r="J2555">
        <v>1</v>
      </c>
      <c r="K2555">
        <v>7</v>
      </c>
      <c r="L2555" t="s">
        <v>54</v>
      </c>
      <c r="M2555" t="s">
        <v>94</v>
      </c>
      <c r="N2555" t="s">
        <v>22</v>
      </c>
      <c r="O2555">
        <f t="shared" si="234"/>
        <v>1</v>
      </c>
      <c r="P2555" t="str">
        <f t="shared" si="235"/>
        <v>Valid</v>
      </c>
      <c r="Q2555" t="str">
        <f>_xlfn.XLOOKUP(B2555,Customers!$A:$A,Customers!$C:$C,"Not Found")</f>
        <v>West</v>
      </c>
      <c r="R2555" t="str">
        <f t="shared" si="236"/>
        <v>South</v>
      </c>
      <c r="S2555" t="str">
        <f t="shared" si="237"/>
        <v>Trip Cancellation</v>
      </c>
      <c r="T2555" t="str">
        <f t="shared" si="238"/>
        <v>Within SLA</v>
      </c>
      <c r="U2555">
        <f t="shared" si="239"/>
        <v>0</v>
      </c>
    </row>
    <row r="2556" spans="1:21" x14ac:dyDescent="0.3">
      <c r="A2556" t="s">
        <v>5696</v>
      </c>
      <c r="B2556" t="s">
        <v>5697</v>
      </c>
      <c r="C2556" t="s">
        <v>5698</v>
      </c>
      <c r="D2556" t="s">
        <v>154</v>
      </c>
      <c r="E2556" t="s">
        <v>18</v>
      </c>
      <c r="F2556">
        <v>50750.85</v>
      </c>
      <c r="G2556" s="1">
        <v>45796</v>
      </c>
      <c r="H2556" s="1">
        <v>45805</v>
      </c>
      <c r="I2556" t="s">
        <v>19</v>
      </c>
      <c r="J2556">
        <v>9</v>
      </c>
      <c r="K2556">
        <v>10</v>
      </c>
      <c r="L2556" t="s">
        <v>366</v>
      </c>
      <c r="M2556" t="s">
        <v>21</v>
      </c>
      <c r="N2556" t="s">
        <v>30</v>
      </c>
      <c r="O2556">
        <f t="shared" si="234"/>
        <v>1</v>
      </c>
      <c r="P2556" t="str">
        <f t="shared" si="235"/>
        <v>Valid</v>
      </c>
      <c r="Q2556" t="str">
        <f>_xlfn.XLOOKUP(B2556,Customers!$A:$A,Customers!$C:$C,"Not Found")</f>
        <v>West</v>
      </c>
      <c r="R2556" t="str">
        <f t="shared" si="236"/>
        <v>South</v>
      </c>
      <c r="S2556" t="str">
        <f t="shared" si="237"/>
        <v>Vehicle Damage</v>
      </c>
      <c r="T2556" t="str">
        <f t="shared" si="238"/>
        <v>Within SLA</v>
      </c>
      <c r="U2556">
        <f t="shared" si="239"/>
        <v>0</v>
      </c>
    </row>
    <row r="2557" spans="1:21" x14ac:dyDescent="0.3">
      <c r="A2557" t="s">
        <v>5699</v>
      </c>
      <c r="B2557" t="s">
        <v>3373</v>
      </c>
      <c r="C2557" t="s">
        <v>3374</v>
      </c>
      <c r="D2557" t="s">
        <v>216</v>
      </c>
      <c r="E2557" t="s">
        <v>74</v>
      </c>
      <c r="F2557">
        <v>44793.58</v>
      </c>
      <c r="G2557" s="1">
        <v>45725</v>
      </c>
      <c r="H2557" s="1">
        <v>45737</v>
      </c>
      <c r="I2557" t="s">
        <v>19</v>
      </c>
      <c r="J2557">
        <v>12</v>
      </c>
      <c r="K2557">
        <v>15</v>
      </c>
      <c r="L2557" t="s">
        <v>341</v>
      </c>
      <c r="M2557" t="s">
        <v>55</v>
      </c>
      <c r="N2557" t="s">
        <v>30</v>
      </c>
      <c r="O2557">
        <f t="shared" si="234"/>
        <v>1</v>
      </c>
      <c r="P2557" t="str">
        <f t="shared" si="235"/>
        <v>Valid</v>
      </c>
      <c r="Q2557" t="str">
        <f>_xlfn.XLOOKUP(B2557,Customers!$A:$A,Customers!$C:$C,"Not Found")</f>
        <v>North</v>
      </c>
      <c r="R2557" t="str">
        <f t="shared" si="236"/>
        <v>East</v>
      </c>
      <c r="S2557" t="str">
        <f t="shared" si="237"/>
        <v>Outpatient</v>
      </c>
      <c r="T2557" t="str">
        <f t="shared" si="238"/>
        <v>Within SLA</v>
      </c>
      <c r="U2557">
        <f t="shared" si="239"/>
        <v>0</v>
      </c>
    </row>
    <row r="2558" spans="1:21" x14ac:dyDescent="0.3">
      <c r="A2558" t="s">
        <v>5700</v>
      </c>
      <c r="B2558" t="s">
        <v>733</v>
      </c>
      <c r="C2558" t="s">
        <v>1520</v>
      </c>
      <c r="D2558" t="s">
        <v>59</v>
      </c>
      <c r="E2558" t="s">
        <v>74</v>
      </c>
      <c r="F2558">
        <v>65315.87</v>
      </c>
      <c r="G2558" s="1">
        <v>45899</v>
      </c>
      <c r="H2558" s="1">
        <v>45923</v>
      </c>
      <c r="I2558" t="s">
        <v>19</v>
      </c>
      <c r="J2558">
        <v>24</v>
      </c>
      <c r="K2558">
        <v>15</v>
      </c>
      <c r="L2558" t="s">
        <v>331</v>
      </c>
      <c r="M2558" t="s">
        <v>55</v>
      </c>
      <c r="N2558" t="s">
        <v>30</v>
      </c>
      <c r="O2558">
        <f t="shared" si="234"/>
        <v>1</v>
      </c>
      <c r="P2558" t="str">
        <f t="shared" si="235"/>
        <v>Valid</v>
      </c>
      <c r="Q2558" t="str">
        <f>_xlfn.XLOOKUP(B2558,Customers!$A:$A,Customers!$C:$C,"Not Found")</f>
        <v>South</v>
      </c>
      <c r="R2558" t="str">
        <f t="shared" si="236"/>
        <v>East</v>
      </c>
      <c r="S2558" t="str">
        <f t="shared" si="237"/>
        <v>Critical Illness</v>
      </c>
      <c r="T2558" t="str">
        <f t="shared" si="238"/>
        <v>SLA Breach</v>
      </c>
      <c r="U2558">
        <f t="shared" si="239"/>
        <v>9</v>
      </c>
    </row>
    <row r="2559" spans="1:21" x14ac:dyDescent="0.3">
      <c r="A2559" t="s">
        <v>5701</v>
      </c>
      <c r="B2559" t="s">
        <v>3285</v>
      </c>
      <c r="C2559" t="s">
        <v>4912</v>
      </c>
      <c r="D2559" t="s">
        <v>59</v>
      </c>
      <c r="E2559" t="s">
        <v>18</v>
      </c>
      <c r="F2559">
        <v>305450.96000000002</v>
      </c>
      <c r="G2559" s="1">
        <v>45884</v>
      </c>
      <c r="H2559" s="1">
        <v>45896</v>
      </c>
      <c r="I2559" t="s">
        <v>19</v>
      </c>
      <c r="J2559">
        <v>12</v>
      </c>
      <c r="K2559">
        <v>15</v>
      </c>
      <c r="L2559" t="s">
        <v>98</v>
      </c>
      <c r="M2559" t="s">
        <v>55</v>
      </c>
      <c r="N2559" t="s">
        <v>30</v>
      </c>
      <c r="O2559">
        <f t="shared" si="234"/>
        <v>1</v>
      </c>
      <c r="P2559" t="str">
        <f t="shared" si="235"/>
        <v>Valid</v>
      </c>
      <c r="Q2559" t="str">
        <f>_xlfn.XLOOKUP(B2559,Customers!$A:$A,Customers!$C:$C,"Not Found")</f>
        <v>West</v>
      </c>
      <c r="R2559" t="str">
        <f t="shared" si="236"/>
        <v>South</v>
      </c>
      <c r="S2559" t="str">
        <f t="shared" si="237"/>
        <v>Critical Illness</v>
      </c>
      <c r="T2559" t="str">
        <f t="shared" si="238"/>
        <v>Within SLA</v>
      </c>
      <c r="U2559">
        <f t="shared" si="239"/>
        <v>0</v>
      </c>
    </row>
    <row r="2560" spans="1:21" x14ac:dyDescent="0.3">
      <c r="A2560" t="s">
        <v>5702</v>
      </c>
      <c r="B2560" t="s">
        <v>1607</v>
      </c>
      <c r="C2560" t="s">
        <v>3610</v>
      </c>
      <c r="D2560" t="s">
        <v>182</v>
      </c>
      <c r="E2560" t="s">
        <v>27</v>
      </c>
      <c r="F2560">
        <v>14060.48</v>
      </c>
      <c r="G2560" s="1">
        <v>45762</v>
      </c>
      <c r="I2560" t="s">
        <v>64</v>
      </c>
      <c r="J2560">
        <v>10</v>
      </c>
      <c r="K2560">
        <v>7</v>
      </c>
      <c r="L2560" t="s">
        <v>349</v>
      </c>
      <c r="M2560" t="s">
        <v>94</v>
      </c>
      <c r="N2560" t="s">
        <v>30</v>
      </c>
      <c r="O2560">
        <f t="shared" si="234"/>
        <v>1</v>
      </c>
      <c r="P2560" t="str">
        <f t="shared" si="235"/>
        <v>Valid</v>
      </c>
      <c r="Q2560" t="str">
        <f>_xlfn.XLOOKUP(B2560,Customers!$A:$A,Customers!$C:$C,"Not Found")</f>
        <v>South</v>
      </c>
      <c r="R2560" t="str">
        <f t="shared" si="236"/>
        <v>West</v>
      </c>
      <c r="S2560" t="str">
        <f t="shared" si="237"/>
        <v>Trip Cancellation</v>
      </c>
      <c r="T2560" t="str">
        <f t="shared" si="238"/>
        <v>SLA Breach</v>
      </c>
      <c r="U2560">
        <f t="shared" si="239"/>
        <v>3</v>
      </c>
    </row>
    <row r="2561" spans="1:21" x14ac:dyDescent="0.3">
      <c r="A2561" t="s">
        <v>5703</v>
      </c>
      <c r="B2561" t="s">
        <v>2146</v>
      </c>
      <c r="C2561" t="s">
        <v>4385</v>
      </c>
      <c r="D2561" t="s">
        <v>102</v>
      </c>
      <c r="E2561" t="s">
        <v>173</v>
      </c>
      <c r="F2561">
        <v>571503.44999999995</v>
      </c>
      <c r="G2561" s="1">
        <v>45682</v>
      </c>
      <c r="I2561" t="s">
        <v>40</v>
      </c>
      <c r="J2561">
        <v>23</v>
      </c>
      <c r="K2561">
        <v>20</v>
      </c>
      <c r="L2561" t="s">
        <v>770</v>
      </c>
      <c r="M2561" t="s">
        <v>29</v>
      </c>
      <c r="N2561" t="s">
        <v>22</v>
      </c>
      <c r="O2561">
        <f t="shared" si="234"/>
        <v>1</v>
      </c>
      <c r="P2561" t="str">
        <f t="shared" si="235"/>
        <v>Valid</v>
      </c>
      <c r="Q2561" t="str">
        <f>_xlfn.XLOOKUP(B2561,Customers!$A:$A,Customers!$C:$C,"Not Found")</f>
        <v>South</v>
      </c>
      <c r="R2561" t="str">
        <f t="shared" si="236"/>
        <v>Central</v>
      </c>
      <c r="S2561" t="str">
        <f t="shared" si="237"/>
        <v>Maturity</v>
      </c>
      <c r="T2561" t="str">
        <f t="shared" si="238"/>
        <v>SLA Breach</v>
      </c>
      <c r="U2561">
        <f t="shared" si="239"/>
        <v>3</v>
      </c>
    </row>
    <row r="2562" spans="1:21" x14ac:dyDescent="0.3">
      <c r="A2562" t="s">
        <v>5704</v>
      </c>
      <c r="B2562" t="s">
        <v>2749</v>
      </c>
      <c r="C2562" t="s">
        <v>5705</v>
      </c>
      <c r="D2562" t="s">
        <v>34</v>
      </c>
      <c r="E2562" t="s">
        <v>74</v>
      </c>
      <c r="F2562">
        <v>517989.09</v>
      </c>
      <c r="G2562" s="1">
        <v>45788</v>
      </c>
      <c r="I2562" t="s">
        <v>40</v>
      </c>
      <c r="J2562">
        <v>33</v>
      </c>
      <c r="K2562">
        <v>20</v>
      </c>
      <c r="L2562" t="s">
        <v>310</v>
      </c>
      <c r="M2562" t="s">
        <v>29</v>
      </c>
      <c r="N2562" t="s">
        <v>42</v>
      </c>
      <c r="O2562">
        <f t="shared" ref="O2562:O2625" si="240">COUNTIF($A:$A,A2562)</f>
        <v>1</v>
      </c>
      <c r="P2562" t="str">
        <f t="shared" ref="P2562:P2625" si="241">IF(F2562="","Missing Amount","Valid")</f>
        <v>Valid</v>
      </c>
      <c r="Q2562" t="str">
        <f>_xlfn.XLOOKUP(B2562,Customers!$A:$A,Customers!$C:$C,"Not Found")</f>
        <v>South</v>
      </c>
      <c r="R2562" t="str">
        <f t="shared" ref="R2562:R2625" si="242">IF(E2562="",Q2562,E2562)</f>
        <v>East</v>
      </c>
      <c r="S2562" t="str">
        <f t="shared" ref="S2562:S2625" si="243">IF(D2562="Hospitalisation","Hospitalization",IF(D2562="Medical Emerg.","Medical Emergency",IF(D2562="Property dmg","Property Damage",IF(D2562="Vehicle dmg","Vehicle Damage",D2562))))</f>
        <v>Death Benefit</v>
      </c>
      <c r="T2562" t="str">
        <f t="shared" ref="T2562:T2625" si="244">IF(J2562&gt;K2562,"SLA Breach","Within SLA")</f>
        <v>SLA Breach</v>
      </c>
      <c r="U2562">
        <f t="shared" ref="U2562:U2625" si="245">IF(J2562&gt;K2562,J2562-K2562,0)</f>
        <v>13</v>
      </c>
    </row>
    <row r="2563" spans="1:21" x14ac:dyDescent="0.3">
      <c r="A2563" t="s">
        <v>5706</v>
      </c>
      <c r="B2563" t="s">
        <v>4845</v>
      </c>
      <c r="C2563" t="s">
        <v>5707</v>
      </c>
      <c r="D2563" t="s">
        <v>17</v>
      </c>
      <c r="E2563" t="s">
        <v>27</v>
      </c>
      <c r="F2563">
        <v>57658.51</v>
      </c>
      <c r="G2563" s="1">
        <v>45658</v>
      </c>
      <c r="I2563" t="s">
        <v>40</v>
      </c>
      <c r="J2563">
        <v>5</v>
      </c>
      <c r="K2563">
        <v>10</v>
      </c>
      <c r="L2563" t="s">
        <v>296</v>
      </c>
      <c r="M2563" t="s">
        <v>21</v>
      </c>
      <c r="N2563" t="s">
        <v>30</v>
      </c>
      <c r="O2563">
        <f t="shared" si="240"/>
        <v>1</v>
      </c>
      <c r="P2563" t="str">
        <f t="shared" si="241"/>
        <v>Valid</v>
      </c>
      <c r="Q2563" t="str">
        <f>_xlfn.XLOOKUP(B2563,Customers!$A:$A,Customers!$C:$C,"Not Found")</f>
        <v>West</v>
      </c>
      <c r="R2563" t="str">
        <f t="shared" si="242"/>
        <v>West</v>
      </c>
      <c r="S2563" t="str">
        <f t="shared" si="243"/>
        <v>Accident</v>
      </c>
      <c r="T2563" t="str">
        <f t="shared" si="244"/>
        <v>Within SLA</v>
      </c>
      <c r="U2563">
        <f t="shared" si="245"/>
        <v>0</v>
      </c>
    </row>
    <row r="2564" spans="1:21" x14ac:dyDescent="0.3">
      <c r="A2564" t="s">
        <v>5708</v>
      </c>
      <c r="B2564" t="s">
        <v>667</v>
      </c>
      <c r="C2564" t="s">
        <v>5709</v>
      </c>
      <c r="D2564" t="s">
        <v>34</v>
      </c>
      <c r="E2564" t="s">
        <v>173</v>
      </c>
      <c r="F2564">
        <v>209540.41</v>
      </c>
      <c r="G2564" s="1">
        <v>45916</v>
      </c>
      <c r="H2564" s="1">
        <v>45936</v>
      </c>
      <c r="I2564" t="s">
        <v>19</v>
      </c>
      <c r="J2564">
        <v>20</v>
      </c>
      <c r="K2564">
        <v>20</v>
      </c>
      <c r="L2564" t="s">
        <v>174</v>
      </c>
      <c r="M2564" t="s">
        <v>29</v>
      </c>
      <c r="N2564" t="s">
        <v>30</v>
      </c>
      <c r="O2564">
        <f t="shared" si="240"/>
        <v>1</v>
      </c>
      <c r="P2564" t="str">
        <f t="shared" si="241"/>
        <v>Valid</v>
      </c>
      <c r="Q2564" t="str">
        <f>_xlfn.XLOOKUP(B2564,Customers!$A:$A,Customers!$C:$C,"Not Found")</f>
        <v>East</v>
      </c>
      <c r="R2564" t="str">
        <f t="shared" si="242"/>
        <v>Central</v>
      </c>
      <c r="S2564" t="str">
        <f t="shared" si="243"/>
        <v>Death Benefit</v>
      </c>
      <c r="T2564" t="str">
        <f t="shared" si="244"/>
        <v>Within SLA</v>
      </c>
      <c r="U2564">
        <f t="shared" si="245"/>
        <v>0</v>
      </c>
    </row>
    <row r="2565" spans="1:21" x14ac:dyDescent="0.3">
      <c r="A2565" t="s">
        <v>5710</v>
      </c>
      <c r="B2565" t="s">
        <v>4495</v>
      </c>
      <c r="C2565" t="s">
        <v>4496</v>
      </c>
      <c r="D2565" t="s">
        <v>111</v>
      </c>
      <c r="E2565" t="s">
        <v>39</v>
      </c>
      <c r="F2565">
        <v>48864.85</v>
      </c>
      <c r="G2565" s="1">
        <v>45735</v>
      </c>
      <c r="I2565" t="s">
        <v>40</v>
      </c>
      <c r="J2565">
        <v>15</v>
      </c>
      <c r="K2565">
        <v>12</v>
      </c>
      <c r="L2565" t="s">
        <v>121</v>
      </c>
      <c r="M2565" t="s">
        <v>49</v>
      </c>
      <c r="N2565" t="s">
        <v>30</v>
      </c>
      <c r="O2565">
        <f t="shared" si="240"/>
        <v>1</v>
      </c>
      <c r="P2565" t="str">
        <f t="shared" si="241"/>
        <v>Valid</v>
      </c>
      <c r="Q2565" t="str">
        <f>_xlfn.XLOOKUP(B2565,Customers!$A:$A,Customers!$C:$C,"Not Found")</f>
        <v>East</v>
      </c>
      <c r="R2565" t="str">
        <f t="shared" si="242"/>
        <v>North</v>
      </c>
      <c r="S2565" t="str">
        <f t="shared" si="243"/>
        <v>Fire</v>
      </c>
      <c r="T2565" t="str">
        <f t="shared" si="244"/>
        <v>SLA Breach</v>
      </c>
      <c r="U2565">
        <f t="shared" si="245"/>
        <v>3</v>
      </c>
    </row>
    <row r="2566" spans="1:21" x14ac:dyDescent="0.3">
      <c r="A2566" t="s">
        <v>5711</v>
      </c>
      <c r="B2566" t="s">
        <v>521</v>
      </c>
      <c r="C2566" t="s">
        <v>5712</v>
      </c>
      <c r="D2566" t="s">
        <v>17</v>
      </c>
      <c r="E2566" t="s">
        <v>39</v>
      </c>
      <c r="F2566">
        <v>150202.94</v>
      </c>
      <c r="G2566" s="1">
        <v>45789</v>
      </c>
      <c r="H2566" s="1">
        <v>45807</v>
      </c>
      <c r="I2566" t="s">
        <v>19</v>
      </c>
      <c r="J2566">
        <v>18</v>
      </c>
      <c r="K2566">
        <v>10</v>
      </c>
      <c r="L2566" t="s">
        <v>388</v>
      </c>
      <c r="M2566" t="s">
        <v>21</v>
      </c>
      <c r="N2566" t="s">
        <v>30</v>
      </c>
      <c r="O2566">
        <f t="shared" si="240"/>
        <v>1</v>
      </c>
      <c r="P2566" t="str">
        <f t="shared" si="241"/>
        <v>Valid</v>
      </c>
      <c r="Q2566" t="str">
        <f>_xlfn.XLOOKUP(B2566,Customers!$A:$A,Customers!$C:$C,"Not Found")</f>
        <v>South</v>
      </c>
      <c r="R2566" t="str">
        <f t="shared" si="242"/>
        <v>North</v>
      </c>
      <c r="S2566" t="str">
        <f t="shared" si="243"/>
        <v>Accident</v>
      </c>
      <c r="T2566" t="str">
        <f t="shared" si="244"/>
        <v>SLA Breach</v>
      </c>
      <c r="U2566">
        <f t="shared" si="245"/>
        <v>8</v>
      </c>
    </row>
    <row r="2567" spans="1:21" x14ac:dyDescent="0.3">
      <c r="A2567" t="s">
        <v>5713</v>
      </c>
      <c r="B2567" t="s">
        <v>3493</v>
      </c>
      <c r="C2567" t="s">
        <v>3494</v>
      </c>
      <c r="D2567" t="s">
        <v>102</v>
      </c>
      <c r="E2567" t="s">
        <v>39</v>
      </c>
      <c r="F2567">
        <v>138449.12</v>
      </c>
      <c r="G2567" s="1">
        <v>45725</v>
      </c>
      <c r="H2567" s="1">
        <v>45736</v>
      </c>
      <c r="I2567" t="s">
        <v>47</v>
      </c>
      <c r="J2567">
        <v>11</v>
      </c>
      <c r="K2567">
        <v>20</v>
      </c>
      <c r="L2567" t="s">
        <v>411</v>
      </c>
      <c r="M2567" t="s">
        <v>29</v>
      </c>
      <c r="N2567" t="s">
        <v>30</v>
      </c>
      <c r="O2567">
        <f t="shared" si="240"/>
        <v>1</v>
      </c>
      <c r="P2567" t="str">
        <f t="shared" si="241"/>
        <v>Valid</v>
      </c>
      <c r="Q2567" t="str">
        <f>_xlfn.XLOOKUP(B2567,Customers!$A:$A,Customers!$C:$C,"Not Found")</f>
        <v>South</v>
      </c>
      <c r="R2567" t="str">
        <f t="shared" si="242"/>
        <v>North</v>
      </c>
      <c r="S2567" t="str">
        <f t="shared" si="243"/>
        <v>Maturity</v>
      </c>
      <c r="T2567" t="str">
        <f t="shared" si="244"/>
        <v>Within SLA</v>
      </c>
      <c r="U2567">
        <f t="shared" si="245"/>
        <v>0</v>
      </c>
    </row>
    <row r="2568" spans="1:21" x14ac:dyDescent="0.3">
      <c r="A2568" t="s">
        <v>5714</v>
      </c>
      <c r="B2568" t="s">
        <v>3859</v>
      </c>
      <c r="C2568" t="s">
        <v>5715</v>
      </c>
      <c r="D2568" t="s">
        <v>53</v>
      </c>
      <c r="E2568" t="s">
        <v>74</v>
      </c>
      <c r="F2568">
        <v>13876.83</v>
      </c>
      <c r="G2568" s="1">
        <v>45963</v>
      </c>
      <c r="H2568" s="1">
        <v>45978</v>
      </c>
      <c r="I2568" t="s">
        <v>19</v>
      </c>
      <c r="J2568">
        <v>15</v>
      </c>
      <c r="K2568">
        <v>15</v>
      </c>
      <c r="L2568" t="s">
        <v>300</v>
      </c>
      <c r="M2568" t="s">
        <v>55</v>
      </c>
      <c r="N2568" t="s">
        <v>30</v>
      </c>
      <c r="O2568">
        <f t="shared" si="240"/>
        <v>1</v>
      </c>
      <c r="P2568" t="str">
        <f t="shared" si="241"/>
        <v>Valid</v>
      </c>
      <c r="Q2568" t="str">
        <f>_xlfn.XLOOKUP(B2568,Customers!$A:$A,Customers!$C:$C,"Not Found")</f>
        <v>West</v>
      </c>
      <c r="R2568" t="str">
        <f t="shared" si="242"/>
        <v>East</v>
      </c>
      <c r="S2568" t="str">
        <f t="shared" si="243"/>
        <v>Hospitalization</v>
      </c>
      <c r="T2568" t="str">
        <f t="shared" si="244"/>
        <v>Within SLA</v>
      </c>
      <c r="U2568">
        <f t="shared" si="245"/>
        <v>0</v>
      </c>
    </row>
    <row r="2569" spans="1:21" x14ac:dyDescent="0.3">
      <c r="A2569" t="s">
        <v>5716</v>
      </c>
      <c r="B2569" t="s">
        <v>5717</v>
      </c>
      <c r="C2569" t="s">
        <v>5718</v>
      </c>
      <c r="D2569" t="s">
        <v>59</v>
      </c>
      <c r="E2569" t="s">
        <v>18</v>
      </c>
      <c r="F2569">
        <v>103836.31</v>
      </c>
      <c r="G2569" s="1">
        <v>45936</v>
      </c>
      <c r="H2569" s="1">
        <v>45945</v>
      </c>
      <c r="I2569" t="s">
        <v>19</v>
      </c>
      <c r="J2569">
        <v>9</v>
      </c>
      <c r="K2569">
        <v>15</v>
      </c>
      <c r="L2569" t="s">
        <v>580</v>
      </c>
      <c r="M2569" t="s">
        <v>55</v>
      </c>
      <c r="N2569" t="s">
        <v>30</v>
      </c>
      <c r="O2569">
        <f t="shared" si="240"/>
        <v>1</v>
      </c>
      <c r="P2569" t="str">
        <f t="shared" si="241"/>
        <v>Valid</v>
      </c>
      <c r="Q2569" t="str">
        <f>_xlfn.XLOOKUP(B2569,Customers!$A:$A,Customers!$C:$C,"Not Found")</f>
        <v>West</v>
      </c>
      <c r="R2569" t="str">
        <f t="shared" si="242"/>
        <v>South</v>
      </c>
      <c r="S2569" t="str">
        <f t="shared" si="243"/>
        <v>Critical Illness</v>
      </c>
      <c r="T2569" t="str">
        <f t="shared" si="244"/>
        <v>Within SLA</v>
      </c>
      <c r="U2569">
        <f t="shared" si="245"/>
        <v>0</v>
      </c>
    </row>
    <row r="2570" spans="1:21" x14ac:dyDescent="0.3">
      <c r="A2570" t="s">
        <v>5719</v>
      </c>
      <c r="B2570" t="s">
        <v>1216</v>
      </c>
      <c r="C2570" t="s">
        <v>1217</v>
      </c>
      <c r="D2570" t="s">
        <v>154</v>
      </c>
      <c r="E2570" t="s">
        <v>74</v>
      </c>
      <c r="F2570">
        <v>27015.03</v>
      </c>
      <c r="G2570" s="1">
        <v>45970</v>
      </c>
      <c r="H2570" s="1">
        <v>45981</v>
      </c>
      <c r="I2570" t="s">
        <v>19</v>
      </c>
      <c r="J2570">
        <v>11</v>
      </c>
      <c r="K2570">
        <v>10</v>
      </c>
      <c r="L2570" t="s">
        <v>107</v>
      </c>
      <c r="M2570" t="s">
        <v>21</v>
      </c>
      <c r="N2570" t="s">
        <v>30</v>
      </c>
      <c r="O2570">
        <f t="shared" si="240"/>
        <v>1</v>
      </c>
      <c r="P2570" t="str">
        <f t="shared" si="241"/>
        <v>Valid</v>
      </c>
      <c r="Q2570" t="str">
        <f>_xlfn.XLOOKUP(B2570,Customers!$A:$A,Customers!$C:$C,"Not Found")</f>
        <v>South</v>
      </c>
      <c r="R2570" t="str">
        <f t="shared" si="242"/>
        <v>East</v>
      </c>
      <c r="S2570" t="str">
        <f t="shared" si="243"/>
        <v>Vehicle Damage</v>
      </c>
      <c r="T2570" t="str">
        <f t="shared" si="244"/>
        <v>SLA Breach</v>
      </c>
      <c r="U2570">
        <f t="shared" si="245"/>
        <v>1</v>
      </c>
    </row>
    <row r="2571" spans="1:21" x14ac:dyDescent="0.3">
      <c r="A2571" t="s">
        <v>5720</v>
      </c>
      <c r="B2571" t="s">
        <v>5721</v>
      </c>
      <c r="C2571" t="s">
        <v>5722</v>
      </c>
      <c r="D2571" t="s">
        <v>46</v>
      </c>
      <c r="E2571" t="s">
        <v>74</v>
      </c>
      <c r="F2571">
        <v>60525.39</v>
      </c>
      <c r="G2571" s="1">
        <v>45910</v>
      </c>
      <c r="I2571" t="s">
        <v>40</v>
      </c>
      <c r="J2571">
        <v>33</v>
      </c>
      <c r="K2571">
        <v>10</v>
      </c>
      <c r="L2571" t="s">
        <v>296</v>
      </c>
      <c r="M2571" t="s">
        <v>21</v>
      </c>
      <c r="N2571" t="s">
        <v>88</v>
      </c>
      <c r="O2571">
        <f t="shared" si="240"/>
        <v>1</v>
      </c>
      <c r="P2571" t="str">
        <f t="shared" si="241"/>
        <v>Valid</v>
      </c>
      <c r="Q2571" t="str">
        <f>_xlfn.XLOOKUP(B2571,Customers!$A:$A,Customers!$C:$C,"Not Found")</f>
        <v>North</v>
      </c>
      <c r="R2571" t="str">
        <f t="shared" si="242"/>
        <v>East</v>
      </c>
      <c r="S2571" t="str">
        <f t="shared" si="243"/>
        <v>Theft</v>
      </c>
      <c r="T2571" t="str">
        <f t="shared" si="244"/>
        <v>SLA Breach</v>
      </c>
      <c r="U2571">
        <f t="shared" si="245"/>
        <v>23</v>
      </c>
    </row>
    <row r="2572" spans="1:21" x14ac:dyDescent="0.3">
      <c r="A2572" t="s">
        <v>5723</v>
      </c>
      <c r="B2572" t="s">
        <v>1950</v>
      </c>
      <c r="C2572" t="s">
        <v>5724</v>
      </c>
      <c r="D2572" t="s">
        <v>69</v>
      </c>
      <c r="E2572" t="s">
        <v>39</v>
      </c>
      <c r="F2572">
        <v>45924.97</v>
      </c>
      <c r="G2572" s="1">
        <v>45699</v>
      </c>
      <c r="H2572" s="1">
        <v>45706</v>
      </c>
      <c r="I2572" t="s">
        <v>19</v>
      </c>
      <c r="J2572">
        <v>7</v>
      </c>
      <c r="K2572">
        <v>12</v>
      </c>
      <c r="L2572" t="s">
        <v>98</v>
      </c>
      <c r="M2572" t="s">
        <v>49</v>
      </c>
      <c r="N2572" t="s">
        <v>30</v>
      </c>
      <c r="O2572">
        <f t="shared" si="240"/>
        <v>1</v>
      </c>
      <c r="P2572" t="str">
        <f t="shared" si="241"/>
        <v>Valid</v>
      </c>
      <c r="Q2572" t="str">
        <f>_xlfn.XLOOKUP(B2572,Customers!$A:$A,Customers!$C:$C,"Not Found")</f>
        <v>South</v>
      </c>
      <c r="R2572" t="str">
        <f t="shared" si="242"/>
        <v>North</v>
      </c>
      <c r="S2572" t="str">
        <f t="shared" si="243"/>
        <v>Property Damage</v>
      </c>
      <c r="T2572" t="str">
        <f t="shared" si="244"/>
        <v>Within SLA</v>
      </c>
      <c r="U2572">
        <f t="shared" si="245"/>
        <v>0</v>
      </c>
    </row>
    <row r="2573" spans="1:21" x14ac:dyDescent="0.3">
      <c r="A2573" t="s">
        <v>5725</v>
      </c>
      <c r="B2573" t="s">
        <v>2811</v>
      </c>
      <c r="C2573" t="s">
        <v>5726</v>
      </c>
      <c r="D2573" t="s">
        <v>46</v>
      </c>
      <c r="E2573" t="s">
        <v>18</v>
      </c>
      <c r="F2573">
        <v>75386.11</v>
      </c>
      <c r="G2573" s="1">
        <v>45880</v>
      </c>
      <c r="H2573" s="1">
        <v>45881</v>
      </c>
      <c r="I2573" t="s">
        <v>19</v>
      </c>
      <c r="J2573">
        <v>1</v>
      </c>
      <c r="K2573">
        <v>12</v>
      </c>
      <c r="L2573" t="s">
        <v>112</v>
      </c>
      <c r="M2573" t="s">
        <v>49</v>
      </c>
      <c r="N2573" t="s">
        <v>22</v>
      </c>
      <c r="O2573">
        <f t="shared" si="240"/>
        <v>1</v>
      </c>
      <c r="P2573" t="str">
        <f t="shared" si="241"/>
        <v>Valid</v>
      </c>
      <c r="Q2573" t="str">
        <f>_xlfn.XLOOKUP(B2573,Customers!$A:$A,Customers!$C:$C,"Not Found")</f>
        <v>North</v>
      </c>
      <c r="R2573" t="str">
        <f t="shared" si="242"/>
        <v>South</v>
      </c>
      <c r="S2573" t="str">
        <f t="shared" si="243"/>
        <v>Theft</v>
      </c>
      <c r="T2573" t="str">
        <f t="shared" si="244"/>
        <v>Within SLA</v>
      </c>
      <c r="U2573">
        <f t="shared" si="245"/>
        <v>0</v>
      </c>
    </row>
    <row r="2574" spans="1:21" x14ac:dyDescent="0.3">
      <c r="A2574" t="s">
        <v>5727</v>
      </c>
      <c r="B2574" t="s">
        <v>2428</v>
      </c>
      <c r="C2574" t="s">
        <v>5728</v>
      </c>
      <c r="D2574" t="s">
        <v>111</v>
      </c>
      <c r="E2574" t="s">
        <v>39</v>
      </c>
      <c r="F2574">
        <v>115076.3</v>
      </c>
      <c r="G2574" s="1">
        <v>45810</v>
      </c>
      <c r="H2574" s="1">
        <v>45826</v>
      </c>
      <c r="I2574" t="s">
        <v>19</v>
      </c>
      <c r="J2574">
        <v>16</v>
      </c>
      <c r="K2574">
        <v>12</v>
      </c>
      <c r="L2574" t="s">
        <v>1047</v>
      </c>
      <c r="M2574" t="s">
        <v>49</v>
      </c>
      <c r="N2574" t="s">
        <v>30</v>
      </c>
      <c r="O2574">
        <f t="shared" si="240"/>
        <v>1</v>
      </c>
      <c r="P2574" t="str">
        <f t="shared" si="241"/>
        <v>Valid</v>
      </c>
      <c r="Q2574" t="str">
        <f>_xlfn.XLOOKUP(B2574,Customers!$A:$A,Customers!$C:$C,"Not Found")</f>
        <v>North</v>
      </c>
      <c r="R2574" t="str">
        <f t="shared" si="242"/>
        <v>North</v>
      </c>
      <c r="S2574" t="str">
        <f t="shared" si="243"/>
        <v>Fire</v>
      </c>
      <c r="T2574" t="str">
        <f t="shared" si="244"/>
        <v>SLA Breach</v>
      </c>
      <c r="U2574">
        <f t="shared" si="245"/>
        <v>4</v>
      </c>
    </row>
    <row r="2575" spans="1:21" x14ac:dyDescent="0.3">
      <c r="A2575" t="s">
        <v>5729</v>
      </c>
      <c r="B2575" t="s">
        <v>3502</v>
      </c>
      <c r="C2575" t="s">
        <v>3503</v>
      </c>
      <c r="D2575" t="s">
        <v>102</v>
      </c>
      <c r="E2575" t="s">
        <v>74</v>
      </c>
      <c r="F2575">
        <v>357910.74</v>
      </c>
      <c r="G2575" s="1">
        <v>45893</v>
      </c>
      <c r="I2575" t="s">
        <v>40</v>
      </c>
      <c r="J2575">
        <v>31</v>
      </c>
      <c r="K2575">
        <v>20</v>
      </c>
      <c r="L2575" t="s">
        <v>204</v>
      </c>
      <c r="M2575" t="s">
        <v>29</v>
      </c>
      <c r="N2575" t="s">
        <v>42</v>
      </c>
      <c r="O2575">
        <f t="shared" si="240"/>
        <v>1</v>
      </c>
      <c r="P2575" t="str">
        <f t="shared" si="241"/>
        <v>Valid</v>
      </c>
      <c r="Q2575" t="str">
        <f>_xlfn.XLOOKUP(B2575,Customers!$A:$A,Customers!$C:$C,"Not Found")</f>
        <v>East</v>
      </c>
      <c r="R2575" t="str">
        <f t="shared" si="242"/>
        <v>East</v>
      </c>
      <c r="S2575" t="str">
        <f t="shared" si="243"/>
        <v>Maturity</v>
      </c>
      <c r="T2575" t="str">
        <f t="shared" si="244"/>
        <v>SLA Breach</v>
      </c>
      <c r="U2575">
        <f t="shared" si="245"/>
        <v>11</v>
      </c>
    </row>
    <row r="2576" spans="1:21" x14ac:dyDescent="0.3">
      <c r="A2576" t="s">
        <v>5730</v>
      </c>
      <c r="B2576" t="s">
        <v>518</v>
      </c>
      <c r="C2576" t="s">
        <v>5731</v>
      </c>
      <c r="D2576" t="s">
        <v>17</v>
      </c>
      <c r="E2576" t="s">
        <v>18</v>
      </c>
      <c r="F2576">
        <v>155180.41</v>
      </c>
      <c r="G2576" s="1">
        <v>45889</v>
      </c>
      <c r="H2576" s="1">
        <v>45902</v>
      </c>
      <c r="I2576" t="s">
        <v>19</v>
      </c>
      <c r="J2576">
        <v>13</v>
      </c>
      <c r="K2576">
        <v>10</v>
      </c>
      <c r="L2576" t="s">
        <v>87</v>
      </c>
      <c r="M2576" t="s">
        <v>21</v>
      </c>
      <c r="N2576" t="s">
        <v>42</v>
      </c>
      <c r="O2576">
        <f t="shared" si="240"/>
        <v>1</v>
      </c>
      <c r="P2576" t="str">
        <f t="shared" si="241"/>
        <v>Valid</v>
      </c>
      <c r="Q2576" t="str">
        <f>_xlfn.XLOOKUP(B2576,Customers!$A:$A,Customers!$C:$C,"Not Found")</f>
        <v>West</v>
      </c>
      <c r="R2576" t="str">
        <f t="shared" si="242"/>
        <v>South</v>
      </c>
      <c r="S2576" t="str">
        <f t="shared" si="243"/>
        <v>Accident</v>
      </c>
      <c r="T2576" t="str">
        <f t="shared" si="244"/>
        <v>SLA Breach</v>
      </c>
      <c r="U2576">
        <f t="shared" si="245"/>
        <v>3</v>
      </c>
    </row>
    <row r="2577" spans="1:21" x14ac:dyDescent="0.3">
      <c r="A2577" t="s">
        <v>5732</v>
      </c>
      <c r="B2577" t="s">
        <v>1077</v>
      </c>
      <c r="C2577" t="s">
        <v>5733</v>
      </c>
      <c r="D2577" t="s">
        <v>53</v>
      </c>
      <c r="E2577" t="s">
        <v>39</v>
      </c>
      <c r="F2577">
        <v>85077.2</v>
      </c>
      <c r="G2577" s="1">
        <v>45879</v>
      </c>
      <c r="H2577" s="1">
        <v>45902</v>
      </c>
      <c r="I2577" t="s">
        <v>19</v>
      </c>
      <c r="J2577">
        <v>23</v>
      </c>
      <c r="K2577">
        <v>15</v>
      </c>
      <c r="L2577" t="s">
        <v>79</v>
      </c>
      <c r="M2577" t="s">
        <v>55</v>
      </c>
      <c r="N2577" t="s">
        <v>88</v>
      </c>
      <c r="O2577">
        <f t="shared" si="240"/>
        <v>1</v>
      </c>
      <c r="P2577" t="str">
        <f t="shared" si="241"/>
        <v>Valid</v>
      </c>
      <c r="Q2577" t="str">
        <f>_xlfn.XLOOKUP(B2577,Customers!$A:$A,Customers!$C:$C,"Not Found")</f>
        <v>South</v>
      </c>
      <c r="R2577" t="str">
        <f t="shared" si="242"/>
        <v>North</v>
      </c>
      <c r="S2577" t="str">
        <f t="shared" si="243"/>
        <v>Hospitalization</v>
      </c>
      <c r="T2577" t="str">
        <f t="shared" si="244"/>
        <v>SLA Breach</v>
      </c>
      <c r="U2577">
        <f t="shared" si="245"/>
        <v>8</v>
      </c>
    </row>
    <row r="2578" spans="1:21" x14ac:dyDescent="0.3">
      <c r="A2578" t="s">
        <v>5734</v>
      </c>
      <c r="B2578" t="s">
        <v>598</v>
      </c>
      <c r="C2578" t="s">
        <v>3478</v>
      </c>
      <c r="D2578" t="s">
        <v>46</v>
      </c>
      <c r="E2578" t="s">
        <v>39</v>
      </c>
      <c r="F2578">
        <v>69689.55</v>
      </c>
      <c r="G2578" s="1">
        <v>45867</v>
      </c>
      <c r="I2578" t="s">
        <v>40</v>
      </c>
      <c r="J2578">
        <v>22</v>
      </c>
      <c r="K2578">
        <v>10</v>
      </c>
      <c r="L2578" t="s">
        <v>1047</v>
      </c>
      <c r="M2578" t="s">
        <v>21</v>
      </c>
      <c r="N2578" t="s">
        <v>42</v>
      </c>
      <c r="O2578">
        <f t="shared" si="240"/>
        <v>1</v>
      </c>
      <c r="P2578" t="str">
        <f t="shared" si="241"/>
        <v>Valid</v>
      </c>
      <c r="Q2578" t="str">
        <f>_xlfn.XLOOKUP(B2578,Customers!$A:$A,Customers!$C:$C,"Not Found")</f>
        <v>East</v>
      </c>
      <c r="R2578" t="str">
        <f t="shared" si="242"/>
        <v>North</v>
      </c>
      <c r="S2578" t="str">
        <f t="shared" si="243"/>
        <v>Theft</v>
      </c>
      <c r="T2578" t="str">
        <f t="shared" si="244"/>
        <v>SLA Breach</v>
      </c>
      <c r="U2578">
        <f t="shared" si="245"/>
        <v>12</v>
      </c>
    </row>
    <row r="2579" spans="1:21" x14ac:dyDescent="0.3">
      <c r="A2579" t="s">
        <v>5735</v>
      </c>
      <c r="B2579" t="s">
        <v>3682</v>
      </c>
      <c r="C2579" t="s">
        <v>3683</v>
      </c>
      <c r="D2579" t="s">
        <v>46</v>
      </c>
      <c r="E2579" t="s">
        <v>27</v>
      </c>
      <c r="F2579">
        <v>55618</v>
      </c>
      <c r="G2579" s="1">
        <v>45934</v>
      </c>
      <c r="H2579" s="1">
        <v>45937</v>
      </c>
      <c r="I2579" t="s">
        <v>19</v>
      </c>
      <c r="J2579">
        <v>3</v>
      </c>
      <c r="K2579">
        <v>10</v>
      </c>
      <c r="L2579" t="s">
        <v>331</v>
      </c>
      <c r="M2579" t="s">
        <v>21</v>
      </c>
      <c r="N2579" t="s">
        <v>30</v>
      </c>
      <c r="O2579">
        <f t="shared" si="240"/>
        <v>1</v>
      </c>
      <c r="P2579" t="str">
        <f t="shared" si="241"/>
        <v>Valid</v>
      </c>
      <c r="Q2579" t="str">
        <f>_xlfn.XLOOKUP(B2579,Customers!$A:$A,Customers!$C:$C,"Not Found")</f>
        <v>Central</v>
      </c>
      <c r="R2579" t="str">
        <f t="shared" si="242"/>
        <v>West</v>
      </c>
      <c r="S2579" t="str">
        <f t="shared" si="243"/>
        <v>Theft</v>
      </c>
      <c r="T2579" t="str">
        <f t="shared" si="244"/>
        <v>Within SLA</v>
      </c>
      <c r="U2579">
        <f t="shared" si="245"/>
        <v>0</v>
      </c>
    </row>
    <row r="2580" spans="1:21" x14ac:dyDescent="0.3">
      <c r="A2580" t="s">
        <v>5736</v>
      </c>
      <c r="B2580" t="s">
        <v>442</v>
      </c>
      <c r="C2580" t="s">
        <v>5737</v>
      </c>
      <c r="D2580" t="s">
        <v>154</v>
      </c>
      <c r="E2580" t="s">
        <v>18</v>
      </c>
      <c r="F2580">
        <v>118504.97</v>
      </c>
      <c r="G2580" s="1">
        <v>45948</v>
      </c>
      <c r="I2580" t="s">
        <v>64</v>
      </c>
      <c r="J2580">
        <v>10</v>
      </c>
      <c r="K2580">
        <v>10</v>
      </c>
      <c r="L2580" t="s">
        <v>610</v>
      </c>
      <c r="M2580" t="s">
        <v>21</v>
      </c>
      <c r="N2580" t="s">
        <v>30</v>
      </c>
      <c r="O2580">
        <f t="shared" si="240"/>
        <v>1</v>
      </c>
      <c r="P2580" t="str">
        <f t="shared" si="241"/>
        <v>Valid</v>
      </c>
      <c r="Q2580" t="str">
        <f>_xlfn.XLOOKUP(B2580,Customers!$A:$A,Customers!$C:$C,"Not Found")</f>
        <v>West</v>
      </c>
      <c r="R2580" t="str">
        <f t="shared" si="242"/>
        <v>South</v>
      </c>
      <c r="S2580" t="str">
        <f t="shared" si="243"/>
        <v>Vehicle Damage</v>
      </c>
      <c r="T2580" t="str">
        <f t="shared" si="244"/>
        <v>Within SLA</v>
      </c>
      <c r="U2580">
        <f t="shared" si="245"/>
        <v>0</v>
      </c>
    </row>
    <row r="2581" spans="1:21" x14ac:dyDescent="0.3">
      <c r="A2581" t="s">
        <v>5738</v>
      </c>
      <c r="B2581" t="s">
        <v>5057</v>
      </c>
      <c r="C2581" t="s">
        <v>5058</v>
      </c>
      <c r="D2581" t="s">
        <v>17</v>
      </c>
      <c r="E2581" t="s">
        <v>27</v>
      </c>
      <c r="F2581">
        <v>31162.59</v>
      </c>
      <c r="G2581" s="1">
        <v>45836</v>
      </c>
      <c r="H2581" s="1">
        <v>45840</v>
      </c>
      <c r="I2581" t="s">
        <v>19</v>
      </c>
      <c r="J2581">
        <v>4</v>
      </c>
      <c r="K2581">
        <v>10</v>
      </c>
      <c r="L2581" t="s">
        <v>300</v>
      </c>
      <c r="M2581" t="s">
        <v>21</v>
      </c>
      <c r="N2581" t="s">
        <v>22</v>
      </c>
      <c r="O2581">
        <f t="shared" si="240"/>
        <v>1</v>
      </c>
      <c r="P2581" t="str">
        <f t="shared" si="241"/>
        <v>Valid</v>
      </c>
      <c r="Q2581" t="str">
        <f>_xlfn.XLOOKUP(B2581,Customers!$A:$A,Customers!$C:$C,"Not Found")</f>
        <v>Central</v>
      </c>
      <c r="R2581" t="str">
        <f t="shared" si="242"/>
        <v>West</v>
      </c>
      <c r="S2581" t="str">
        <f t="shared" si="243"/>
        <v>Accident</v>
      </c>
      <c r="T2581" t="str">
        <f t="shared" si="244"/>
        <v>Within SLA</v>
      </c>
      <c r="U2581">
        <f t="shared" si="245"/>
        <v>0</v>
      </c>
    </row>
    <row r="2582" spans="1:21" x14ac:dyDescent="0.3">
      <c r="A2582" t="s">
        <v>5739</v>
      </c>
      <c r="B2582" t="s">
        <v>2428</v>
      </c>
      <c r="C2582" t="s">
        <v>5728</v>
      </c>
      <c r="D2582" t="s">
        <v>1254</v>
      </c>
      <c r="E2582" t="s">
        <v>27</v>
      </c>
      <c r="F2582">
        <v>82769.7</v>
      </c>
      <c r="G2582" s="1">
        <v>45658</v>
      </c>
      <c r="H2582" s="1">
        <v>45673</v>
      </c>
      <c r="I2582" t="s">
        <v>19</v>
      </c>
      <c r="J2582">
        <v>15</v>
      </c>
      <c r="K2582">
        <v>12</v>
      </c>
      <c r="L2582" t="s">
        <v>121</v>
      </c>
      <c r="M2582" t="s">
        <v>49</v>
      </c>
      <c r="N2582" t="s">
        <v>30</v>
      </c>
      <c r="O2582">
        <f t="shared" si="240"/>
        <v>1</v>
      </c>
      <c r="P2582" t="str">
        <f t="shared" si="241"/>
        <v>Valid</v>
      </c>
      <c r="Q2582" t="str">
        <f>_xlfn.XLOOKUP(B2582,Customers!$A:$A,Customers!$C:$C,"Not Found")</f>
        <v>North</v>
      </c>
      <c r="R2582" t="str">
        <f t="shared" si="242"/>
        <v>West</v>
      </c>
      <c r="S2582" t="str">
        <f t="shared" si="243"/>
        <v>Property Damage</v>
      </c>
      <c r="T2582" t="str">
        <f t="shared" si="244"/>
        <v>SLA Breach</v>
      </c>
      <c r="U2582">
        <f t="shared" si="245"/>
        <v>3</v>
      </c>
    </row>
    <row r="2583" spans="1:21" x14ac:dyDescent="0.3">
      <c r="A2583" t="s">
        <v>5740</v>
      </c>
      <c r="B2583" t="s">
        <v>2395</v>
      </c>
      <c r="C2583" t="s">
        <v>2396</v>
      </c>
      <c r="D2583" t="s">
        <v>26</v>
      </c>
      <c r="E2583" t="s">
        <v>74</v>
      </c>
      <c r="F2583">
        <v>299750.45</v>
      </c>
      <c r="G2583" s="1">
        <v>45663</v>
      </c>
      <c r="H2583" s="1">
        <v>45700</v>
      </c>
      <c r="I2583" t="s">
        <v>47</v>
      </c>
      <c r="J2583">
        <v>37</v>
      </c>
      <c r="K2583">
        <v>20</v>
      </c>
      <c r="L2583" t="s">
        <v>606</v>
      </c>
      <c r="M2583" t="s">
        <v>29</v>
      </c>
      <c r="N2583" t="s">
        <v>88</v>
      </c>
      <c r="O2583">
        <f t="shared" si="240"/>
        <v>1</v>
      </c>
      <c r="P2583" t="str">
        <f t="shared" si="241"/>
        <v>Valid</v>
      </c>
      <c r="Q2583" t="str">
        <f>_xlfn.XLOOKUP(B2583,Customers!$A:$A,Customers!$C:$C,"Not Found")</f>
        <v>West</v>
      </c>
      <c r="R2583" t="str">
        <f t="shared" si="242"/>
        <v>East</v>
      </c>
      <c r="S2583" t="str">
        <f t="shared" si="243"/>
        <v>Disability</v>
      </c>
      <c r="T2583" t="str">
        <f t="shared" si="244"/>
        <v>SLA Breach</v>
      </c>
      <c r="U2583">
        <f t="shared" si="245"/>
        <v>17</v>
      </c>
    </row>
    <row r="2584" spans="1:21" x14ac:dyDescent="0.3">
      <c r="A2584" t="s">
        <v>5741</v>
      </c>
      <c r="B2584" t="s">
        <v>2487</v>
      </c>
      <c r="C2584" t="s">
        <v>2488</v>
      </c>
      <c r="D2584" t="s">
        <v>154</v>
      </c>
      <c r="E2584" t="s">
        <v>39</v>
      </c>
      <c r="F2584">
        <v>36067.01</v>
      </c>
      <c r="G2584" s="1">
        <v>45669</v>
      </c>
      <c r="H2584" s="1">
        <v>45674</v>
      </c>
      <c r="I2584" t="s">
        <v>19</v>
      </c>
      <c r="J2584">
        <v>5</v>
      </c>
      <c r="K2584">
        <v>10</v>
      </c>
      <c r="L2584" t="s">
        <v>411</v>
      </c>
      <c r="M2584" t="s">
        <v>21</v>
      </c>
      <c r="N2584" t="s">
        <v>22</v>
      </c>
      <c r="O2584">
        <f t="shared" si="240"/>
        <v>1</v>
      </c>
      <c r="P2584" t="str">
        <f t="shared" si="241"/>
        <v>Valid</v>
      </c>
      <c r="Q2584" t="str">
        <f>_xlfn.XLOOKUP(B2584,Customers!$A:$A,Customers!$C:$C,"Not Found")</f>
        <v>East</v>
      </c>
      <c r="R2584" t="str">
        <f t="shared" si="242"/>
        <v>North</v>
      </c>
      <c r="S2584" t="str">
        <f t="shared" si="243"/>
        <v>Vehicle Damage</v>
      </c>
      <c r="T2584" t="str">
        <f t="shared" si="244"/>
        <v>Within SLA</v>
      </c>
      <c r="U2584">
        <f t="shared" si="245"/>
        <v>0</v>
      </c>
    </row>
    <row r="2585" spans="1:21" x14ac:dyDescent="0.3">
      <c r="A2585" t="s">
        <v>5742</v>
      </c>
      <c r="B2585" t="s">
        <v>643</v>
      </c>
      <c r="C2585" t="s">
        <v>644</v>
      </c>
      <c r="D2585" t="s">
        <v>59</v>
      </c>
      <c r="E2585" t="s">
        <v>74</v>
      </c>
      <c r="F2585">
        <v>210588.28</v>
      </c>
      <c r="G2585" s="1">
        <v>45946</v>
      </c>
      <c r="I2585" t="s">
        <v>64</v>
      </c>
      <c r="J2585">
        <v>17</v>
      </c>
      <c r="K2585">
        <v>15</v>
      </c>
      <c r="L2585" t="s">
        <v>35</v>
      </c>
      <c r="M2585" t="s">
        <v>55</v>
      </c>
      <c r="N2585" t="s">
        <v>30</v>
      </c>
      <c r="O2585">
        <f t="shared" si="240"/>
        <v>1</v>
      </c>
      <c r="P2585" t="str">
        <f t="shared" si="241"/>
        <v>Valid</v>
      </c>
      <c r="Q2585" t="str">
        <f>_xlfn.XLOOKUP(B2585,Customers!$A:$A,Customers!$C:$C,"Not Found")</f>
        <v>West</v>
      </c>
      <c r="R2585" t="str">
        <f t="shared" si="242"/>
        <v>East</v>
      </c>
      <c r="S2585" t="str">
        <f t="shared" si="243"/>
        <v>Critical Illness</v>
      </c>
      <c r="T2585" t="str">
        <f t="shared" si="244"/>
        <v>SLA Breach</v>
      </c>
      <c r="U2585">
        <f t="shared" si="245"/>
        <v>2</v>
      </c>
    </row>
    <row r="2586" spans="1:21" x14ac:dyDescent="0.3">
      <c r="A2586" t="s">
        <v>5743</v>
      </c>
      <c r="B2586" t="s">
        <v>4550</v>
      </c>
      <c r="C2586" t="s">
        <v>4551</v>
      </c>
      <c r="D2586" t="s">
        <v>69</v>
      </c>
      <c r="E2586" t="s">
        <v>39</v>
      </c>
      <c r="F2586">
        <v>135302.21</v>
      </c>
      <c r="G2586" s="1">
        <v>45810</v>
      </c>
      <c r="H2586" s="1">
        <v>45811</v>
      </c>
      <c r="I2586" t="s">
        <v>47</v>
      </c>
      <c r="J2586">
        <v>1</v>
      </c>
      <c r="K2586">
        <v>12</v>
      </c>
      <c r="L2586" t="s">
        <v>75</v>
      </c>
      <c r="M2586" t="s">
        <v>49</v>
      </c>
      <c r="N2586" t="s">
        <v>22</v>
      </c>
      <c r="O2586">
        <f t="shared" si="240"/>
        <v>1</v>
      </c>
      <c r="P2586" t="str">
        <f t="shared" si="241"/>
        <v>Valid</v>
      </c>
      <c r="Q2586" t="str">
        <f>_xlfn.XLOOKUP(B2586,Customers!$A:$A,Customers!$C:$C,"Not Found")</f>
        <v>Central</v>
      </c>
      <c r="R2586" t="str">
        <f t="shared" si="242"/>
        <v>North</v>
      </c>
      <c r="S2586" t="str">
        <f t="shared" si="243"/>
        <v>Property Damage</v>
      </c>
      <c r="T2586" t="str">
        <f t="shared" si="244"/>
        <v>Within SLA</v>
      </c>
      <c r="U2586">
        <f t="shared" si="245"/>
        <v>0</v>
      </c>
    </row>
    <row r="2587" spans="1:21" x14ac:dyDescent="0.3">
      <c r="A2587" t="s">
        <v>5744</v>
      </c>
      <c r="B2587" t="s">
        <v>3923</v>
      </c>
      <c r="C2587" t="s">
        <v>3924</v>
      </c>
      <c r="D2587" t="s">
        <v>34</v>
      </c>
      <c r="E2587" t="s">
        <v>27</v>
      </c>
      <c r="F2587">
        <v>135246.85999999999</v>
      </c>
      <c r="G2587" s="1">
        <v>45815</v>
      </c>
      <c r="H2587" s="1">
        <v>45830</v>
      </c>
      <c r="I2587" t="s">
        <v>19</v>
      </c>
      <c r="J2587">
        <v>15</v>
      </c>
      <c r="K2587">
        <v>20</v>
      </c>
      <c r="L2587" t="s">
        <v>166</v>
      </c>
      <c r="M2587" t="s">
        <v>29</v>
      </c>
      <c r="N2587" t="s">
        <v>30</v>
      </c>
      <c r="O2587">
        <f t="shared" si="240"/>
        <v>1</v>
      </c>
      <c r="P2587" t="str">
        <f t="shared" si="241"/>
        <v>Valid</v>
      </c>
      <c r="Q2587" t="str">
        <f>_xlfn.XLOOKUP(B2587,Customers!$A:$A,Customers!$C:$C,"Not Found")</f>
        <v>West</v>
      </c>
      <c r="R2587" t="str">
        <f t="shared" si="242"/>
        <v>West</v>
      </c>
      <c r="S2587" t="str">
        <f t="shared" si="243"/>
        <v>Death Benefit</v>
      </c>
      <c r="T2587" t="str">
        <f t="shared" si="244"/>
        <v>Within SLA</v>
      </c>
      <c r="U2587">
        <f t="shared" si="245"/>
        <v>0</v>
      </c>
    </row>
    <row r="2588" spans="1:21" x14ac:dyDescent="0.3">
      <c r="A2588" t="s">
        <v>5745</v>
      </c>
      <c r="B2588" t="s">
        <v>5746</v>
      </c>
      <c r="C2588" t="s">
        <v>5747</v>
      </c>
      <c r="D2588" t="s">
        <v>154</v>
      </c>
      <c r="E2588" t="s">
        <v>27</v>
      </c>
      <c r="F2588">
        <v>84758.67</v>
      </c>
      <c r="G2588" s="1">
        <v>45752</v>
      </c>
      <c r="H2588" s="1">
        <v>45759</v>
      </c>
      <c r="I2588" t="s">
        <v>19</v>
      </c>
      <c r="J2588">
        <v>7</v>
      </c>
      <c r="K2588">
        <v>10</v>
      </c>
      <c r="L2588" t="s">
        <v>48</v>
      </c>
      <c r="M2588" t="s">
        <v>21</v>
      </c>
      <c r="N2588" t="s">
        <v>30</v>
      </c>
      <c r="O2588">
        <f t="shared" si="240"/>
        <v>1</v>
      </c>
      <c r="P2588" t="str">
        <f t="shared" si="241"/>
        <v>Valid</v>
      </c>
      <c r="Q2588" t="str">
        <f>_xlfn.XLOOKUP(B2588,Customers!$A:$A,Customers!$C:$C,"Not Found")</f>
        <v>North</v>
      </c>
      <c r="R2588" t="str">
        <f t="shared" si="242"/>
        <v>West</v>
      </c>
      <c r="S2588" t="str">
        <f t="shared" si="243"/>
        <v>Vehicle Damage</v>
      </c>
      <c r="T2588" t="str">
        <f t="shared" si="244"/>
        <v>Within SLA</v>
      </c>
      <c r="U2588">
        <f t="shared" si="245"/>
        <v>0</v>
      </c>
    </row>
    <row r="2589" spans="1:21" x14ac:dyDescent="0.3">
      <c r="A2589" t="s">
        <v>5748</v>
      </c>
      <c r="B2589" t="s">
        <v>5749</v>
      </c>
      <c r="C2589" t="s">
        <v>5750</v>
      </c>
      <c r="D2589" t="s">
        <v>216</v>
      </c>
      <c r="E2589" t="s">
        <v>18</v>
      </c>
      <c r="F2589">
        <v>199180.77</v>
      </c>
      <c r="G2589" s="1">
        <v>45968</v>
      </c>
      <c r="I2589" t="s">
        <v>64</v>
      </c>
      <c r="J2589">
        <v>18</v>
      </c>
      <c r="K2589">
        <v>15</v>
      </c>
      <c r="L2589" t="s">
        <v>41</v>
      </c>
      <c r="M2589" t="s">
        <v>55</v>
      </c>
      <c r="N2589" t="s">
        <v>42</v>
      </c>
      <c r="O2589">
        <f t="shared" si="240"/>
        <v>1</v>
      </c>
      <c r="P2589" t="str">
        <f t="shared" si="241"/>
        <v>Valid</v>
      </c>
      <c r="Q2589" t="str">
        <f>_xlfn.XLOOKUP(B2589,Customers!$A:$A,Customers!$C:$C,"Not Found")</f>
        <v>Central</v>
      </c>
      <c r="R2589" t="str">
        <f t="shared" si="242"/>
        <v>South</v>
      </c>
      <c r="S2589" t="str">
        <f t="shared" si="243"/>
        <v>Outpatient</v>
      </c>
      <c r="T2589" t="str">
        <f t="shared" si="244"/>
        <v>SLA Breach</v>
      </c>
      <c r="U2589">
        <f t="shared" si="245"/>
        <v>3</v>
      </c>
    </row>
    <row r="2590" spans="1:21" x14ac:dyDescent="0.3">
      <c r="A2590" t="s">
        <v>5751</v>
      </c>
      <c r="B2590" t="s">
        <v>4159</v>
      </c>
      <c r="C2590" t="s">
        <v>5752</v>
      </c>
      <c r="D2590" t="s">
        <v>46</v>
      </c>
      <c r="E2590" t="s">
        <v>18</v>
      </c>
      <c r="F2590">
        <v>40715.019999999997</v>
      </c>
      <c r="G2590" s="1">
        <v>45738</v>
      </c>
      <c r="H2590" s="1">
        <v>45759</v>
      </c>
      <c r="I2590" t="s">
        <v>19</v>
      </c>
      <c r="J2590">
        <v>21</v>
      </c>
      <c r="K2590">
        <v>10</v>
      </c>
      <c r="L2590" t="s">
        <v>268</v>
      </c>
      <c r="M2590" t="s">
        <v>21</v>
      </c>
      <c r="N2590" t="s">
        <v>88</v>
      </c>
      <c r="O2590">
        <f t="shared" si="240"/>
        <v>1</v>
      </c>
      <c r="P2590" t="str">
        <f t="shared" si="241"/>
        <v>Valid</v>
      </c>
      <c r="Q2590" t="str">
        <f>_xlfn.XLOOKUP(B2590,Customers!$A:$A,Customers!$C:$C,"Not Found")</f>
        <v>East</v>
      </c>
      <c r="R2590" t="str">
        <f t="shared" si="242"/>
        <v>South</v>
      </c>
      <c r="S2590" t="str">
        <f t="shared" si="243"/>
        <v>Theft</v>
      </c>
      <c r="T2590" t="str">
        <f t="shared" si="244"/>
        <v>SLA Breach</v>
      </c>
      <c r="U2590">
        <f t="shared" si="245"/>
        <v>11</v>
      </c>
    </row>
    <row r="2591" spans="1:21" x14ac:dyDescent="0.3">
      <c r="A2591" t="s">
        <v>5753</v>
      </c>
      <c r="B2591" t="s">
        <v>1497</v>
      </c>
      <c r="C2591" t="s">
        <v>1498</v>
      </c>
      <c r="D2591" t="s">
        <v>92</v>
      </c>
      <c r="E2591" t="s">
        <v>27</v>
      </c>
      <c r="F2591">
        <v>72693.600000000006</v>
      </c>
      <c r="G2591" s="1">
        <v>45956</v>
      </c>
      <c r="H2591" s="1">
        <v>45967</v>
      </c>
      <c r="I2591" t="s">
        <v>19</v>
      </c>
      <c r="J2591">
        <v>11</v>
      </c>
      <c r="K2591">
        <v>7</v>
      </c>
      <c r="L2591" t="s">
        <v>770</v>
      </c>
      <c r="M2591" t="s">
        <v>94</v>
      </c>
      <c r="N2591" t="s">
        <v>30</v>
      </c>
      <c r="O2591">
        <f t="shared" si="240"/>
        <v>1</v>
      </c>
      <c r="P2591" t="str">
        <f t="shared" si="241"/>
        <v>Valid</v>
      </c>
      <c r="Q2591" t="str">
        <f>_xlfn.XLOOKUP(B2591,Customers!$A:$A,Customers!$C:$C,"Not Found")</f>
        <v>North</v>
      </c>
      <c r="R2591" t="str">
        <f t="shared" si="242"/>
        <v>West</v>
      </c>
      <c r="S2591" t="str">
        <f t="shared" si="243"/>
        <v>Baggage Loss</v>
      </c>
      <c r="T2591" t="str">
        <f t="shared" si="244"/>
        <v>SLA Breach</v>
      </c>
      <c r="U2591">
        <f t="shared" si="245"/>
        <v>4</v>
      </c>
    </row>
    <row r="2592" spans="1:21" x14ac:dyDescent="0.3">
      <c r="A2592" t="s">
        <v>5754</v>
      </c>
      <c r="B2592" t="s">
        <v>2092</v>
      </c>
      <c r="C2592" t="s">
        <v>2093</v>
      </c>
      <c r="D2592" t="s">
        <v>69</v>
      </c>
      <c r="E2592" t="s">
        <v>74</v>
      </c>
      <c r="F2592">
        <v>129990.98</v>
      </c>
      <c r="G2592" s="1">
        <v>45881</v>
      </c>
      <c r="H2592" s="1">
        <v>45893</v>
      </c>
      <c r="I2592" t="s">
        <v>19</v>
      </c>
      <c r="J2592">
        <v>12</v>
      </c>
      <c r="K2592">
        <v>12</v>
      </c>
      <c r="L2592" t="s">
        <v>70</v>
      </c>
      <c r="M2592" t="s">
        <v>49</v>
      </c>
      <c r="N2592" t="s">
        <v>30</v>
      </c>
      <c r="O2592">
        <f t="shared" si="240"/>
        <v>1</v>
      </c>
      <c r="P2592" t="str">
        <f t="shared" si="241"/>
        <v>Valid</v>
      </c>
      <c r="Q2592" t="str">
        <f>_xlfn.XLOOKUP(B2592,Customers!$A:$A,Customers!$C:$C,"Not Found")</f>
        <v>South</v>
      </c>
      <c r="R2592" t="str">
        <f t="shared" si="242"/>
        <v>East</v>
      </c>
      <c r="S2592" t="str">
        <f t="shared" si="243"/>
        <v>Property Damage</v>
      </c>
      <c r="T2592" t="str">
        <f t="shared" si="244"/>
        <v>Within SLA</v>
      </c>
      <c r="U2592">
        <f t="shared" si="245"/>
        <v>0</v>
      </c>
    </row>
    <row r="2593" spans="1:21" x14ac:dyDescent="0.3">
      <c r="A2593" t="s">
        <v>5755</v>
      </c>
      <c r="B2593" t="s">
        <v>775</v>
      </c>
      <c r="C2593" t="s">
        <v>2991</v>
      </c>
      <c r="D2593" t="s">
        <v>182</v>
      </c>
      <c r="E2593" t="s">
        <v>39</v>
      </c>
      <c r="F2593">
        <v>34202.25</v>
      </c>
      <c r="G2593" s="1">
        <v>45791</v>
      </c>
      <c r="I2593" t="s">
        <v>40</v>
      </c>
      <c r="J2593">
        <v>10</v>
      </c>
      <c r="K2593">
        <v>7</v>
      </c>
      <c r="L2593" t="s">
        <v>770</v>
      </c>
      <c r="M2593" t="s">
        <v>94</v>
      </c>
      <c r="N2593" t="s">
        <v>42</v>
      </c>
      <c r="O2593">
        <f t="shared" si="240"/>
        <v>1</v>
      </c>
      <c r="P2593" t="str">
        <f t="shared" si="241"/>
        <v>Valid</v>
      </c>
      <c r="Q2593" t="str">
        <f>_xlfn.XLOOKUP(B2593,Customers!$A:$A,Customers!$C:$C,"Not Found")</f>
        <v>North</v>
      </c>
      <c r="R2593" t="str">
        <f t="shared" si="242"/>
        <v>North</v>
      </c>
      <c r="S2593" t="str">
        <f t="shared" si="243"/>
        <v>Trip Cancellation</v>
      </c>
      <c r="T2593" t="str">
        <f t="shared" si="244"/>
        <v>SLA Breach</v>
      </c>
      <c r="U2593">
        <f t="shared" si="245"/>
        <v>3</v>
      </c>
    </row>
    <row r="2594" spans="1:21" x14ac:dyDescent="0.3">
      <c r="A2594" t="s">
        <v>5756</v>
      </c>
      <c r="B2594" t="s">
        <v>2758</v>
      </c>
      <c r="C2594" t="s">
        <v>2759</v>
      </c>
      <c r="D2594" t="s">
        <v>92</v>
      </c>
      <c r="E2594" t="s">
        <v>27</v>
      </c>
      <c r="F2594">
        <v>65375.8</v>
      </c>
      <c r="G2594" s="1">
        <v>45879</v>
      </c>
      <c r="H2594" s="1">
        <v>45884</v>
      </c>
      <c r="I2594" t="s">
        <v>19</v>
      </c>
      <c r="J2594">
        <v>5</v>
      </c>
      <c r="K2594">
        <v>7</v>
      </c>
      <c r="L2594" t="s">
        <v>70</v>
      </c>
      <c r="M2594" t="s">
        <v>94</v>
      </c>
      <c r="N2594" t="s">
        <v>42</v>
      </c>
      <c r="O2594">
        <f t="shared" si="240"/>
        <v>1</v>
      </c>
      <c r="P2594" t="str">
        <f t="shared" si="241"/>
        <v>Valid</v>
      </c>
      <c r="Q2594" t="str">
        <f>_xlfn.XLOOKUP(B2594,Customers!$A:$A,Customers!$C:$C,"Not Found")</f>
        <v>Central</v>
      </c>
      <c r="R2594" t="str">
        <f t="shared" si="242"/>
        <v>West</v>
      </c>
      <c r="S2594" t="str">
        <f t="shared" si="243"/>
        <v>Baggage Loss</v>
      </c>
      <c r="T2594" t="str">
        <f t="shared" si="244"/>
        <v>Within SLA</v>
      </c>
      <c r="U2594">
        <f t="shared" si="245"/>
        <v>0</v>
      </c>
    </row>
    <row r="2595" spans="1:21" x14ac:dyDescent="0.3">
      <c r="A2595" t="s">
        <v>5757</v>
      </c>
      <c r="B2595" t="s">
        <v>1116</v>
      </c>
      <c r="C2595" t="s">
        <v>5758</v>
      </c>
      <c r="D2595" t="s">
        <v>154</v>
      </c>
      <c r="E2595" t="s">
        <v>18</v>
      </c>
      <c r="F2595">
        <v>74202.69</v>
      </c>
      <c r="G2595" s="1">
        <v>45969</v>
      </c>
      <c r="H2595" s="1">
        <v>45982</v>
      </c>
      <c r="I2595" t="s">
        <v>19</v>
      </c>
      <c r="J2595">
        <v>13</v>
      </c>
      <c r="K2595">
        <v>10</v>
      </c>
      <c r="L2595" t="s">
        <v>112</v>
      </c>
      <c r="M2595" t="s">
        <v>21</v>
      </c>
      <c r="N2595" t="s">
        <v>42</v>
      </c>
      <c r="O2595">
        <f t="shared" si="240"/>
        <v>1</v>
      </c>
      <c r="P2595" t="str">
        <f t="shared" si="241"/>
        <v>Valid</v>
      </c>
      <c r="Q2595" t="str">
        <f>_xlfn.XLOOKUP(B2595,Customers!$A:$A,Customers!$C:$C,"Not Found")</f>
        <v>West</v>
      </c>
      <c r="R2595" t="str">
        <f t="shared" si="242"/>
        <v>South</v>
      </c>
      <c r="S2595" t="str">
        <f t="shared" si="243"/>
        <v>Vehicle Damage</v>
      </c>
      <c r="T2595" t="str">
        <f t="shared" si="244"/>
        <v>SLA Breach</v>
      </c>
      <c r="U2595">
        <f t="shared" si="245"/>
        <v>3</v>
      </c>
    </row>
    <row r="2596" spans="1:21" x14ac:dyDescent="0.3">
      <c r="A2596" t="s">
        <v>5759</v>
      </c>
      <c r="B2596" t="s">
        <v>1184</v>
      </c>
      <c r="C2596" t="s">
        <v>1185</v>
      </c>
      <c r="D2596" t="s">
        <v>46</v>
      </c>
      <c r="E2596" t="s">
        <v>173</v>
      </c>
      <c r="F2596">
        <v>83769.990000000005</v>
      </c>
      <c r="G2596" s="1">
        <v>45679</v>
      </c>
      <c r="H2596" s="1">
        <v>45686</v>
      </c>
      <c r="I2596" t="s">
        <v>19</v>
      </c>
      <c r="J2596">
        <v>7</v>
      </c>
      <c r="K2596">
        <v>10</v>
      </c>
      <c r="L2596" t="s">
        <v>93</v>
      </c>
      <c r="M2596" t="s">
        <v>21</v>
      </c>
      <c r="N2596" t="s">
        <v>30</v>
      </c>
      <c r="O2596">
        <f t="shared" si="240"/>
        <v>1</v>
      </c>
      <c r="P2596" t="str">
        <f t="shared" si="241"/>
        <v>Valid</v>
      </c>
      <c r="Q2596" t="str">
        <f>_xlfn.XLOOKUP(B2596,Customers!$A:$A,Customers!$C:$C,"Not Found")</f>
        <v>West</v>
      </c>
      <c r="R2596" t="str">
        <f t="shared" si="242"/>
        <v>Central</v>
      </c>
      <c r="S2596" t="str">
        <f t="shared" si="243"/>
        <v>Theft</v>
      </c>
      <c r="T2596" t="str">
        <f t="shared" si="244"/>
        <v>Within SLA</v>
      </c>
      <c r="U2596">
        <f t="shared" si="245"/>
        <v>0</v>
      </c>
    </row>
    <row r="2597" spans="1:21" x14ac:dyDescent="0.3">
      <c r="A2597" t="s">
        <v>5760</v>
      </c>
      <c r="B2597" t="s">
        <v>5761</v>
      </c>
      <c r="C2597" t="s">
        <v>5762</v>
      </c>
      <c r="D2597" t="s">
        <v>182</v>
      </c>
      <c r="E2597" t="s">
        <v>27</v>
      </c>
      <c r="F2597">
        <v>31854.81</v>
      </c>
      <c r="G2597" s="1">
        <v>45677</v>
      </c>
      <c r="H2597" s="1">
        <v>45678</v>
      </c>
      <c r="I2597" t="s">
        <v>19</v>
      </c>
      <c r="J2597">
        <v>1</v>
      </c>
      <c r="K2597">
        <v>7</v>
      </c>
      <c r="L2597" t="s">
        <v>541</v>
      </c>
      <c r="M2597" t="s">
        <v>94</v>
      </c>
      <c r="N2597" t="s">
        <v>30</v>
      </c>
      <c r="O2597">
        <f t="shared" si="240"/>
        <v>1</v>
      </c>
      <c r="P2597" t="str">
        <f t="shared" si="241"/>
        <v>Valid</v>
      </c>
      <c r="Q2597" t="str">
        <f>_xlfn.XLOOKUP(B2597,Customers!$A:$A,Customers!$C:$C,"Not Found")</f>
        <v>East</v>
      </c>
      <c r="R2597" t="str">
        <f t="shared" si="242"/>
        <v>West</v>
      </c>
      <c r="S2597" t="str">
        <f t="shared" si="243"/>
        <v>Trip Cancellation</v>
      </c>
      <c r="T2597" t="str">
        <f t="shared" si="244"/>
        <v>Within SLA</v>
      </c>
      <c r="U2597">
        <f t="shared" si="245"/>
        <v>0</v>
      </c>
    </row>
    <row r="2598" spans="1:21" x14ac:dyDescent="0.3">
      <c r="A2598" t="s">
        <v>5763</v>
      </c>
      <c r="B2598" t="s">
        <v>358</v>
      </c>
      <c r="C2598" t="s">
        <v>359</v>
      </c>
      <c r="D2598" t="s">
        <v>17</v>
      </c>
      <c r="E2598" t="s">
        <v>18</v>
      </c>
      <c r="F2598">
        <v>20788.96</v>
      </c>
      <c r="G2598" s="1">
        <v>45715</v>
      </c>
      <c r="H2598" s="1">
        <v>45727</v>
      </c>
      <c r="I2598" t="s">
        <v>19</v>
      </c>
      <c r="J2598">
        <v>12</v>
      </c>
      <c r="K2598">
        <v>10</v>
      </c>
      <c r="L2598" t="s">
        <v>651</v>
      </c>
      <c r="M2598" t="s">
        <v>21</v>
      </c>
      <c r="N2598" t="s">
        <v>30</v>
      </c>
      <c r="O2598">
        <f t="shared" si="240"/>
        <v>1</v>
      </c>
      <c r="P2598" t="str">
        <f t="shared" si="241"/>
        <v>Valid</v>
      </c>
      <c r="Q2598" t="str">
        <f>_xlfn.XLOOKUP(B2598,Customers!$A:$A,Customers!$C:$C,"Not Found")</f>
        <v>Central</v>
      </c>
      <c r="R2598" t="str">
        <f t="shared" si="242"/>
        <v>South</v>
      </c>
      <c r="S2598" t="str">
        <f t="shared" si="243"/>
        <v>Accident</v>
      </c>
      <c r="T2598" t="str">
        <f t="shared" si="244"/>
        <v>SLA Breach</v>
      </c>
      <c r="U2598">
        <f t="shared" si="245"/>
        <v>2</v>
      </c>
    </row>
    <row r="2599" spans="1:21" x14ac:dyDescent="0.3">
      <c r="A2599" t="s">
        <v>5764</v>
      </c>
      <c r="B2599" t="s">
        <v>4226</v>
      </c>
      <c r="C2599" t="s">
        <v>4227</v>
      </c>
      <c r="D2599" t="s">
        <v>182</v>
      </c>
      <c r="E2599" t="s">
        <v>18</v>
      </c>
      <c r="F2599">
        <v>39200.36</v>
      </c>
      <c r="G2599" s="1">
        <v>45879</v>
      </c>
      <c r="H2599" s="1">
        <v>45889</v>
      </c>
      <c r="I2599" t="s">
        <v>19</v>
      </c>
      <c r="J2599">
        <v>10</v>
      </c>
      <c r="K2599">
        <v>7</v>
      </c>
      <c r="L2599" t="s">
        <v>117</v>
      </c>
      <c r="M2599" t="s">
        <v>94</v>
      </c>
      <c r="N2599" t="s">
        <v>30</v>
      </c>
      <c r="O2599">
        <f t="shared" si="240"/>
        <v>1</v>
      </c>
      <c r="P2599" t="str">
        <f t="shared" si="241"/>
        <v>Valid</v>
      </c>
      <c r="Q2599" t="str">
        <f>_xlfn.XLOOKUP(B2599,Customers!$A:$A,Customers!$C:$C,"Not Found")</f>
        <v>Central</v>
      </c>
      <c r="R2599" t="str">
        <f t="shared" si="242"/>
        <v>South</v>
      </c>
      <c r="S2599" t="str">
        <f t="shared" si="243"/>
        <v>Trip Cancellation</v>
      </c>
      <c r="T2599" t="str">
        <f t="shared" si="244"/>
        <v>SLA Breach</v>
      </c>
      <c r="U2599">
        <f t="shared" si="245"/>
        <v>3</v>
      </c>
    </row>
    <row r="2600" spans="1:21" x14ac:dyDescent="0.3">
      <c r="A2600" t="s">
        <v>5765</v>
      </c>
      <c r="B2600" t="s">
        <v>3376</v>
      </c>
      <c r="C2600" t="s">
        <v>4601</v>
      </c>
      <c r="D2600" t="s">
        <v>111</v>
      </c>
      <c r="E2600" t="s">
        <v>18</v>
      </c>
      <c r="F2600">
        <v>129591.13</v>
      </c>
      <c r="G2600" s="1">
        <v>45833</v>
      </c>
      <c r="H2600" s="1">
        <v>45860</v>
      </c>
      <c r="I2600" t="s">
        <v>19</v>
      </c>
      <c r="J2600">
        <v>27</v>
      </c>
      <c r="K2600">
        <v>12</v>
      </c>
      <c r="L2600" t="s">
        <v>349</v>
      </c>
      <c r="M2600" t="s">
        <v>49</v>
      </c>
      <c r="N2600" t="s">
        <v>88</v>
      </c>
      <c r="O2600">
        <f t="shared" si="240"/>
        <v>1</v>
      </c>
      <c r="P2600" t="str">
        <f t="shared" si="241"/>
        <v>Valid</v>
      </c>
      <c r="Q2600" t="str">
        <f>_xlfn.XLOOKUP(B2600,Customers!$A:$A,Customers!$C:$C,"Not Found")</f>
        <v>West</v>
      </c>
      <c r="R2600" t="str">
        <f t="shared" si="242"/>
        <v>South</v>
      </c>
      <c r="S2600" t="str">
        <f t="shared" si="243"/>
        <v>Fire</v>
      </c>
      <c r="T2600" t="str">
        <f t="shared" si="244"/>
        <v>SLA Breach</v>
      </c>
      <c r="U2600">
        <f t="shared" si="245"/>
        <v>15</v>
      </c>
    </row>
    <row r="2601" spans="1:21" x14ac:dyDescent="0.3">
      <c r="A2601" t="s">
        <v>5766</v>
      </c>
      <c r="B2601" t="s">
        <v>2237</v>
      </c>
      <c r="C2601" t="s">
        <v>2238</v>
      </c>
      <c r="D2601" t="s">
        <v>216</v>
      </c>
      <c r="E2601" t="s">
        <v>27</v>
      </c>
      <c r="F2601">
        <v>66395.53</v>
      </c>
      <c r="G2601" s="1">
        <v>45885</v>
      </c>
      <c r="H2601" s="1">
        <v>45891</v>
      </c>
      <c r="I2601" t="s">
        <v>19</v>
      </c>
      <c r="J2601">
        <v>6</v>
      </c>
      <c r="K2601">
        <v>15</v>
      </c>
      <c r="L2601" t="s">
        <v>278</v>
      </c>
      <c r="M2601" t="s">
        <v>55</v>
      </c>
      <c r="N2601" t="s">
        <v>30</v>
      </c>
      <c r="O2601">
        <f t="shared" si="240"/>
        <v>1</v>
      </c>
      <c r="P2601" t="str">
        <f t="shared" si="241"/>
        <v>Valid</v>
      </c>
      <c r="Q2601" t="str">
        <f>_xlfn.XLOOKUP(B2601,Customers!$A:$A,Customers!$C:$C,"Not Found")</f>
        <v>South</v>
      </c>
      <c r="R2601" t="str">
        <f t="shared" si="242"/>
        <v>West</v>
      </c>
      <c r="S2601" t="str">
        <f t="shared" si="243"/>
        <v>Outpatient</v>
      </c>
      <c r="T2601" t="str">
        <f t="shared" si="244"/>
        <v>Within SLA</v>
      </c>
      <c r="U2601">
        <f t="shared" si="245"/>
        <v>0</v>
      </c>
    </row>
    <row r="2602" spans="1:21" x14ac:dyDescent="0.3">
      <c r="A2602" t="s">
        <v>5767</v>
      </c>
      <c r="B2602" t="s">
        <v>1912</v>
      </c>
      <c r="C2602" t="s">
        <v>5768</v>
      </c>
      <c r="D2602" t="s">
        <v>46</v>
      </c>
      <c r="E2602" t="s">
        <v>39</v>
      </c>
      <c r="F2602">
        <v>12393.65</v>
      </c>
      <c r="G2602" s="1">
        <v>45793</v>
      </c>
      <c r="H2602" s="1">
        <v>45802</v>
      </c>
      <c r="I2602" t="s">
        <v>19</v>
      </c>
      <c r="J2602">
        <v>9</v>
      </c>
      <c r="K2602">
        <v>10</v>
      </c>
      <c r="L2602" t="s">
        <v>431</v>
      </c>
      <c r="M2602" t="s">
        <v>21</v>
      </c>
      <c r="N2602" t="s">
        <v>30</v>
      </c>
      <c r="O2602">
        <f t="shared" si="240"/>
        <v>1</v>
      </c>
      <c r="P2602" t="str">
        <f t="shared" si="241"/>
        <v>Valid</v>
      </c>
      <c r="Q2602" t="str">
        <f>_xlfn.XLOOKUP(B2602,Customers!$A:$A,Customers!$C:$C,"Not Found")</f>
        <v>Central</v>
      </c>
      <c r="R2602" t="str">
        <f t="shared" si="242"/>
        <v>North</v>
      </c>
      <c r="S2602" t="str">
        <f t="shared" si="243"/>
        <v>Theft</v>
      </c>
      <c r="T2602" t="str">
        <f t="shared" si="244"/>
        <v>Within SLA</v>
      </c>
      <c r="U2602">
        <f t="shared" si="245"/>
        <v>0</v>
      </c>
    </row>
    <row r="2603" spans="1:21" x14ac:dyDescent="0.3">
      <c r="A2603" t="s">
        <v>5769</v>
      </c>
      <c r="B2603" t="s">
        <v>364</v>
      </c>
      <c r="C2603" t="s">
        <v>2469</v>
      </c>
      <c r="D2603" t="s">
        <v>34</v>
      </c>
      <c r="E2603" t="s">
        <v>18</v>
      </c>
      <c r="F2603">
        <v>449498.07</v>
      </c>
      <c r="G2603" s="1">
        <v>45938</v>
      </c>
      <c r="H2603" s="1">
        <v>45955</v>
      </c>
      <c r="I2603" t="s">
        <v>19</v>
      </c>
      <c r="J2603">
        <v>17</v>
      </c>
      <c r="K2603">
        <v>20</v>
      </c>
      <c r="L2603" t="s">
        <v>155</v>
      </c>
      <c r="M2603" t="s">
        <v>29</v>
      </c>
      <c r="N2603" t="s">
        <v>22</v>
      </c>
      <c r="O2603">
        <f t="shared" si="240"/>
        <v>1</v>
      </c>
      <c r="P2603" t="str">
        <f t="shared" si="241"/>
        <v>Valid</v>
      </c>
      <c r="Q2603" t="str">
        <f>_xlfn.XLOOKUP(B2603,Customers!$A:$A,Customers!$C:$C,"Not Found")</f>
        <v>South</v>
      </c>
      <c r="R2603" t="str">
        <f t="shared" si="242"/>
        <v>South</v>
      </c>
      <c r="S2603" t="str">
        <f t="shared" si="243"/>
        <v>Death Benefit</v>
      </c>
      <c r="T2603" t="str">
        <f t="shared" si="244"/>
        <v>Within SLA</v>
      </c>
      <c r="U2603">
        <f t="shared" si="245"/>
        <v>0</v>
      </c>
    </row>
    <row r="2604" spans="1:21" x14ac:dyDescent="0.3">
      <c r="A2604" t="s">
        <v>5770</v>
      </c>
      <c r="B2604" t="s">
        <v>2667</v>
      </c>
      <c r="C2604" t="s">
        <v>2668</v>
      </c>
      <c r="D2604" t="s">
        <v>92</v>
      </c>
      <c r="E2604" t="s">
        <v>27</v>
      </c>
      <c r="F2604">
        <v>17149.48</v>
      </c>
      <c r="G2604" s="1">
        <v>45814</v>
      </c>
      <c r="H2604" s="1">
        <v>45821</v>
      </c>
      <c r="I2604" t="s">
        <v>47</v>
      </c>
      <c r="J2604">
        <v>7</v>
      </c>
      <c r="K2604">
        <v>7</v>
      </c>
      <c r="L2604" t="s">
        <v>79</v>
      </c>
      <c r="M2604" t="s">
        <v>94</v>
      </c>
      <c r="N2604" t="s">
        <v>30</v>
      </c>
      <c r="O2604">
        <f t="shared" si="240"/>
        <v>1</v>
      </c>
      <c r="P2604" t="str">
        <f t="shared" si="241"/>
        <v>Valid</v>
      </c>
      <c r="Q2604" t="str">
        <f>_xlfn.XLOOKUP(B2604,Customers!$A:$A,Customers!$C:$C,"Not Found")</f>
        <v>East</v>
      </c>
      <c r="R2604" t="str">
        <f t="shared" si="242"/>
        <v>West</v>
      </c>
      <c r="S2604" t="str">
        <f t="shared" si="243"/>
        <v>Baggage Loss</v>
      </c>
      <c r="T2604" t="str">
        <f t="shared" si="244"/>
        <v>Within SLA</v>
      </c>
      <c r="U2604">
        <f t="shared" si="245"/>
        <v>0</v>
      </c>
    </row>
    <row r="2605" spans="1:21" x14ac:dyDescent="0.3">
      <c r="A2605" t="s">
        <v>5771</v>
      </c>
      <c r="B2605" t="s">
        <v>5772</v>
      </c>
      <c r="C2605" t="s">
        <v>5773</v>
      </c>
      <c r="D2605" t="s">
        <v>26</v>
      </c>
      <c r="E2605" t="s">
        <v>39</v>
      </c>
      <c r="F2605">
        <v>144227.38</v>
      </c>
      <c r="G2605" s="1">
        <v>45815</v>
      </c>
      <c r="I2605" t="s">
        <v>40</v>
      </c>
      <c r="J2605">
        <v>36</v>
      </c>
      <c r="K2605">
        <v>20</v>
      </c>
      <c r="L2605" t="s">
        <v>163</v>
      </c>
      <c r="M2605" t="s">
        <v>29</v>
      </c>
      <c r="N2605" t="s">
        <v>88</v>
      </c>
      <c r="O2605">
        <f t="shared" si="240"/>
        <v>1</v>
      </c>
      <c r="P2605" t="str">
        <f t="shared" si="241"/>
        <v>Valid</v>
      </c>
      <c r="Q2605" t="str">
        <f>_xlfn.XLOOKUP(B2605,Customers!$A:$A,Customers!$C:$C,"Not Found")</f>
        <v>South</v>
      </c>
      <c r="R2605" t="str">
        <f t="shared" si="242"/>
        <v>North</v>
      </c>
      <c r="S2605" t="str">
        <f t="shared" si="243"/>
        <v>Disability</v>
      </c>
      <c r="T2605" t="str">
        <f t="shared" si="244"/>
        <v>SLA Breach</v>
      </c>
      <c r="U2605">
        <f t="shared" si="245"/>
        <v>16</v>
      </c>
    </row>
    <row r="2606" spans="1:21" x14ac:dyDescent="0.3">
      <c r="A2606" t="s">
        <v>5774</v>
      </c>
      <c r="B2606" t="s">
        <v>5775</v>
      </c>
      <c r="C2606" t="s">
        <v>5776</v>
      </c>
      <c r="D2606" t="s">
        <v>17</v>
      </c>
      <c r="E2606" t="s">
        <v>39</v>
      </c>
      <c r="F2606">
        <v>29375.82</v>
      </c>
      <c r="G2606" s="1">
        <v>45818</v>
      </c>
      <c r="H2606" s="1">
        <v>45822</v>
      </c>
      <c r="I2606" t="s">
        <v>19</v>
      </c>
      <c r="J2606">
        <v>4</v>
      </c>
      <c r="K2606">
        <v>10</v>
      </c>
      <c r="L2606" t="s">
        <v>155</v>
      </c>
      <c r="M2606" t="s">
        <v>21</v>
      </c>
      <c r="N2606" t="s">
        <v>30</v>
      </c>
      <c r="O2606">
        <f t="shared" si="240"/>
        <v>1</v>
      </c>
      <c r="P2606" t="str">
        <f t="shared" si="241"/>
        <v>Valid</v>
      </c>
      <c r="Q2606" t="str">
        <f>_xlfn.XLOOKUP(B2606,Customers!$A:$A,Customers!$C:$C,"Not Found")</f>
        <v>West</v>
      </c>
      <c r="R2606" t="str">
        <f t="shared" si="242"/>
        <v>North</v>
      </c>
      <c r="S2606" t="str">
        <f t="shared" si="243"/>
        <v>Accident</v>
      </c>
      <c r="T2606" t="str">
        <f t="shared" si="244"/>
        <v>Within SLA</v>
      </c>
      <c r="U2606">
        <f t="shared" si="245"/>
        <v>0</v>
      </c>
    </row>
    <row r="2607" spans="1:21" x14ac:dyDescent="0.3">
      <c r="A2607" t="s">
        <v>5777</v>
      </c>
      <c r="B2607" t="s">
        <v>2746</v>
      </c>
      <c r="C2607" t="s">
        <v>5778</v>
      </c>
      <c r="D2607" t="s">
        <v>154</v>
      </c>
      <c r="E2607" t="s">
        <v>27</v>
      </c>
      <c r="F2607">
        <v>18192.71</v>
      </c>
      <c r="G2607" s="1">
        <v>45738</v>
      </c>
      <c r="I2607" t="s">
        <v>40</v>
      </c>
      <c r="J2607">
        <v>4</v>
      </c>
      <c r="K2607">
        <v>10</v>
      </c>
      <c r="L2607" t="s">
        <v>103</v>
      </c>
      <c r="M2607" t="s">
        <v>21</v>
      </c>
      <c r="N2607" t="s">
        <v>30</v>
      </c>
      <c r="O2607">
        <f t="shared" si="240"/>
        <v>1</v>
      </c>
      <c r="P2607" t="str">
        <f t="shared" si="241"/>
        <v>Valid</v>
      </c>
      <c r="Q2607" t="str">
        <f>_xlfn.XLOOKUP(B2607,Customers!$A:$A,Customers!$C:$C,"Not Found")</f>
        <v>North</v>
      </c>
      <c r="R2607" t="str">
        <f t="shared" si="242"/>
        <v>West</v>
      </c>
      <c r="S2607" t="str">
        <f t="shared" si="243"/>
        <v>Vehicle Damage</v>
      </c>
      <c r="T2607" t="str">
        <f t="shared" si="244"/>
        <v>Within SLA</v>
      </c>
      <c r="U2607">
        <f t="shared" si="245"/>
        <v>0</v>
      </c>
    </row>
    <row r="2608" spans="1:21" x14ac:dyDescent="0.3">
      <c r="A2608" t="s">
        <v>5779</v>
      </c>
      <c r="B2608" t="s">
        <v>1781</v>
      </c>
      <c r="C2608" t="s">
        <v>1782</v>
      </c>
      <c r="D2608" t="s">
        <v>46</v>
      </c>
      <c r="E2608" t="s">
        <v>74</v>
      </c>
      <c r="F2608">
        <v>87750.61</v>
      </c>
      <c r="G2608" s="1">
        <v>45983</v>
      </c>
      <c r="H2608" s="1">
        <v>45999</v>
      </c>
      <c r="I2608" t="s">
        <v>19</v>
      </c>
      <c r="J2608">
        <v>16</v>
      </c>
      <c r="K2608">
        <v>10</v>
      </c>
      <c r="L2608" t="s">
        <v>107</v>
      </c>
      <c r="M2608" t="s">
        <v>21</v>
      </c>
      <c r="N2608" t="s">
        <v>42</v>
      </c>
      <c r="O2608">
        <f t="shared" si="240"/>
        <v>1</v>
      </c>
      <c r="P2608" t="str">
        <f t="shared" si="241"/>
        <v>Valid</v>
      </c>
      <c r="Q2608" t="str">
        <f>_xlfn.XLOOKUP(B2608,Customers!$A:$A,Customers!$C:$C,"Not Found")</f>
        <v>South</v>
      </c>
      <c r="R2608" t="str">
        <f t="shared" si="242"/>
        <v>East</v>
      </c>
      <c r="S2608" t="str">
        <f t="shared" si="243"/>
        <v>Theft</v>
      </c>
      <c r="T2608" t="str">
        <f t="shared" si="244"/>
        <v>SLA Breach</v>
      </c>
      <c r="U2608">
        <f t="shared" si="245"/>
        <v>6</v>
      </c>
    </row>
    <row r="2609" spans="1:21" x14ac:dyDescent="0.3">
      <c r="A2609" t="s">
        <v>5780</v>
      </c>
      <c r="B2609" t="s">
        <v>4690</v>
      </c>
      <c r="C2609" t="s">
        <v>5781</v>
      </c>
      <c r="D2609" t="s">
        <v>59</v>
      </c>
      <c r="E2609" t="s">
        <v>74</v>
      </c>
      <c r="F2609">
        <v>393100.45</v>
      </c>
      <c r="G2609" s="1">
        <v>45672</v>
      </c>
      <c r="H2609" s="1">
        <v>45688</v>
      </c>
      <c r="I2609" t="s">
        <v>19</v>
      </c>
      <c r="J2609">
        <v>16</v>
      </c>
      <c r="K2609">
        <v>15</v>
      </c>
      <c r="L2609" t="s">
        <v>373</v>
      </c>
      <c r="M2609" t="s">
        <v>55</v>
      </c>
      <c r="N2609" t="s">
        <v>22</v>
      </c>
      <c r="O2609">
        <f t="shared" si="240"/>
        <v>1</v>
      </c>
      <c r="P2609" t="str">
        <f t="shared" si="241"/>
        <v>Valid</v>
      </c>
      <c r="Q2609" t="str">
        <f>_xlfn.XLOOKUP(B2609,Customers!$A:$A,Customers!$C:$C,"Not Found")</f>
        <v>Central</v>
      </c>
      <c r="R2609" t="str">
        <f t="shared" si="242"/>
        <v>East</v>
      </c>
      <c r="S2609" t="str">
        <f t="shared" si="243"/>
        <v>Critical Illness</v>
      </c>
      <c r="T2609" t="str">
        <f t="shared" si="244"/>
        <v>SLA Breach</v>
      </c>
      <c r="U2609">
        <f t="shared" si="245"/>
        <v>1</v>
      </c>
    </row>
    <row r="2610" spans="1:21" x14ac:dyDescent="0.3">
      <c r="A2610" t="s">
        <v>5782</v>
      </c>
      <c r="B2610" t="s">
        <v>51</v>
      </c>
      <c r="C2610" t="s">
        <v>2581</v>
      </c>
      <c r="D2610" t="s">
        <v>17</v>
      </c>
      <c r="E2610" t="s">
        <v>18</v>
      </c>
      <c r="F2610">
        <v>44587.54</v>
      </c>
      <c r="G2610" s="1">
        <v>45666</v>
      </c>
      <c r="H2610" s="1">
        <v>45670</v>
      </c>
      <c r="I2610" t="s">
        <v>19</v>
      </c>
      <c r="J2610">
        <v>4</v>
      </c>
      <c r="K2610">
        <v>10</v>
      </c>
      <c r="L2610" t="s">
        <v>223</v>
      </c>
      <c r="M2610" t="s">
        <v>21</v>
      </c>
      <c r="N2610" t="s">
        <v>42</v>
      </c>
      <c r="O2610">
        <f t="shared" si="240"/>
        <v>1</v>
      </c>
      <c r="P2610" t="str">
        <f t="shared" si="241"/>
        <v>Valid</v>
      </c>
      <c r="Q2610" t="str">
        <f>_xlfn.XLOOKUP(B2610,Customers!$A:$A,Customers!$C:$C,"Not Found")</f>
        <v>West</v>
      </c>
      <c r="R2610" t="str">
        <f t="shared" si="242"/>
        <v>South</v>
      </c>
      <c r="S2610" t="str">
        <f t="shared" si="243"/>
        <v>Accident</v>
      </c>
      <c r="T2610" t="str">
        <f t="shared" si="244"/>
        <v>Within SLA</v>
      </c>
      <c r="U2610">
        <f t="shared" si="245"/>
        <v>0</v>
      </c>
    </row>
    <row r="2611" spans="1:21" x14ac:dyDescent="0.3">
      <c r="A2611" t="s">
        <v>5783</v>
      </c>
      <c r="B2611" t="s">
        <v>3327</v>
      </c>
      <c r="C2611" t="s">
        <v>3328</v>
      </c>
      <c r="D2611" t="s">
        <v>59</v>
      </c>
      <c r="E2611" t="s">
        <v>74</v>
      </c>
      <c r="F2611">
        <v>144938.12</v>
      </c>
      <c r="G2611" s="1">
        <v>45814</v>
      </c>
      <c r="H2611" s="1">
        <v>45828</v>
      </c>
      <c r="I2611" t="s">
        <v>19</v>
      </c>
      <c r="J2611">
        <v>14</v>
      </c>
      <c r="K2611">
        <v>15</v>
      </c>
      <c r="L2611" t="s">
        <v>87</v>
      </c>
      <c r="M2611" t="s">
        <v>55</v>
      </c>
      <c r="N2611" t="s">
        <v>30</v>
      </c>
      <c r="O2611">
        <f t="shared" si="240"/>
        <v>1</v>
      </c>
      <c r="P2611" t="str">
        <f t="shared" si="241"/>
        <v>Valid</v>
      </c>
      <c r="Q2611" t="str">
        <f>_xlfn.XLOOKUP(B2611,Customers!$A:$A,Customers!$C:$C,"Not Found")</f>
        <v>South</v>
      </c>
      <c r="R2611" t="str">
        <f t="shared" si="242"/>
        <v>East</v>
      </c>
      <c r="S2611" t="str">
        <f t="shared" si="243"/>
        <v>Critical Illness</v>
      </c>
      <c r="T2611" t="str">
        <f t="shared" si="244"/>
        <v>Within SLA</v>
      </c>
      <c r="U2611">
        <f t="shared" si="245"/>
        <v>0</v>
      </c>
    </row>
    <row r="2612" spans="1:21" x14ac:dyDescent="0.3">
      <c r="A2612" t="s">
        <v>5784</v>
      </c>
      <c r="B2612" t="s">
        <v>2941</v>
      </c>
      <c r="C2612" t="s">
        <v>5785</v>
      </c>
      <c r="D2612" t="s">
        <v>26</v>
      </c>
      <c r="E2612" t="s">
        <v>74</v>
      </c>
      <c r="F2612">
        <v>282289.89</v>
      </c>
      <c r="G2612" s="1">
        <v>45888</v>
      </c>
      <c r="H2612" s="1">
        <v>45903</v>
      </c>
      <c r="I2612" t="s">
        <v>47</v>
      </c>
      <c r="J2612">
        <v>15</v>
      </c>
      <c r="K2612">
        <v>20</v>
      </c>
      <c r="L2612" t="s">
        <v>223</v>
      </c>
      <c r="M2612" t="s">
        <v>29</v>
      </c>
      <c r="N2612" t="s">
        <v>30</v>
      </c>
      <c r="O2612">
        <f t="shared" si="240"/>
        <v>1</v>
      </c>
      <c r="P2612" t="str">
        <f t="shared" si="241"/>
        <v>Valid</v>
      </c>
      <c r="Q2612" t="str">
        <f>_xlfn.XLOOKUP(B2612,Customers!$A:$A,Customers!$C:$C,"Not Found")</f>
        <v>East</v>
      </c>
      <c r="R2612" t="str">
        <f t="shared" si="242"/>
        <v>East</v>
      </c>
      <c r="S2612" t="str">
        <f t="shared" si="243"/>
        <v>Disability</v>
      </c>
      <c r="T2612" t="str">
        <f t="shared" si="244"/>
        <v>Within SLA</v>
      </c>
      <c r="U2612">
        <f t="shared" si="245"/>
        <v>0</v>
      </c>
    </row>
    <row r="2613" spans="1:21" x14ac:dyDescent="0.3">
      <c r="A2613" t="s">
        <v>5786</v>
      </c>
      <c r="B2613" t="s">
        <v>3493</v>
      </c>
      <c r="C2613" t="s">
        <v>5391</v>
      </c>
      <c r="D2613" t="s">
        <v>59</v>
      </c>
      <c r="E2613" t="s">
        <v>18</v>
      </c>
      <c r="F2613">
        <v>101685.36</v>
      </c>
      <c r="G2613" s="1">
        <v>45809</v>
      </c>
      <c r="I2613" t="s">
        <v>40</v>
      </c>
      <c r="J2613">
        <v>25</v>
      </c>
      <c r="K2613">
        <v>15</v>
      </c>
      <c r="L2613" t="s">
        <v>60</v>
      </c>
      <c r="M2613" t="s">
        <v>55</v>
      </c>
      <c r="N2613" t="s">
        <v>88</v>
      </c>
      <c r="O2613">
        <f t="shared" si="240"/>
        <v>1</v>
      </c>
      <c r="P2613" t="str">
        <f t="shared" si="241"/>
        <v>Valid</v>
      </c>
      <c r="Q2613" t="str">
        <f>_xlfn.XLOOKUP(B2613,Customers!$A:$A,Customers!$C:$C,"Not Found")</f>
        <v>South</v>
      </c>
      <c r="R2613" t="str">
        <f t="shared" si="242"/>
        <v>South</v>
      </c>
      <c r="S2613" t="str">
        <f t="shared" si="243"/>
        <v>Critical Illness</v>
      </c>
      <c r="T2613" t="str">
        <f t="shared" si="244"/>
        <v>SLA Breach</v>
      </c>
      <c r="U2613">
        <f t="shared" si="245"/>
        <v>10</v>
      </c>
    </row>
    <row r="2614" spans="1:21" x14ac:dyDescent="0.3">
      <c r="A2614" t="s">
        <v>5787</v>
      </c>
      <c r="B2614" t="s">
        <v>815</v>
      </c>
      <c r="C2614" t="s">
        <v>3792</v>
      </c>
      <c r="D2614" t="s">
        <v>154</v>
      </c>
      <c r="E2614" t="s">
        <v>173</v>
      </c>
      <c r="F2614">
        <v>62245.67</v>
      </c>
      <c r="G2614" s="1">
        <v>45922</v>
      </c>
      <c r="H2614" s="1">
        <v>45948</v>
      </c>
      <c r="I2614" t="s">
        <v>19</v>
      </c>
      <c r="J2614">
        <v>26</v>
      </c>
      <c r="K2614">
        <v>10</v>
      </c>
      <c r="L2614" t="s">
        <v>450</v>
      </c>
      <c r="M2614" t="s">
        <v>21</v>
      </c>
      <c r="N2614" t="s">
        <v>42</v>
      </c>
      <c r="O2614">
        <f t="shared" si="240"/>
        <v>1</v>
      </c>
      <c r="P2614" t="str">
        <f t="shared" si="241"/>
        <v>Valid</v>
      </c>
      <c r="Q2614" t="str">
        <f>_xlfn.XLOOKUP(B2614,Customers!$A:$A,Customers!$C:$C,"Not Found")</f>
        <v>East</v>
      </c>
      <c r="R2614" t="str">
        <f t="shared" si="242"/>
        <v>Central</v>
      </c>
      <c r="S2614" t="str">
        <f t="shared" si="243"/>
        <v>Vehicle Damage</v>
      </c>
      <c r="T2614" t="str">
        <f t="shared" si="244"/>
        <v>SLA Breach</v>
      </c>
      <c r="U2614">
        <f t="shared" si="245"/>
        <v>16</v>
      </c>
    </row>
    <row r="2615" spans="1:21" x14ac:dyDescent="0.3">
      <c r="A2615" t="s">
        <v>5788</v>
      </c>
      <c r="B2615" t="s">
        <v>2866</v>
      </c>
      <c r="C2615" t="s">
        <v>5789</v>
      </c>
      <c r="D2615" t="s">
        <v>59</v>
      </c>
      <c r="E2615" t="s">
        <v>39</v>
      </c>
      <c r="F2615">
        <v>141338.03</v>
      </c>
      <c r="G2615" s="1">
        <v>45777</v>
      </c>
      <c r="H2615" s="1">
        <v>45793</v>
      </c>
      <c r="I2615" t="s">
        <v>19</v>
      </c>
      <c r="J2615">
        <v>16</v>
      </c>
      <c r="K2615">
        <v>15</v>
      </c>
      <c r="L2615" t="s">
        <v>704</v>
      </c>
      <c r="M2615" t="s">
        <v>55</v>
      </c>
      <c r="N2615" t="s">
        <v>30</v>
      </c>
      <c r="O2615">
        <f t="shared" si="240"/>
        <v>1</v>
      </c>
      <c r="P2615" t="str">
        <f t="shared" si="241"/>
        <v>Valid</v>
      </c>
      <c r="Q2615" t="str">
        <f>_xlfn.XLOOKUP(B2615,Customers!$A:$A,Customers!$C:$C,"Not Found")</f>
        <v>North</v>
      </c>
      <c r="R2615" t="str">
        <f t="shared" si="242"/>
        <v>North</v>
      </c>
      <c r="S2615" t="str">
        <f t="shared" si="243"/>
        <v>Critical Illness</v>
      </c>
      <c r="T2615" t="str">
        <f t="shared" si="244"/>
        <v>SLA Breach</v>
      </c>
      <c r="U2615">
        <f t="shared" si="245"/>
        <v>1</v>
      </c>
    </row>
    <row r="2616" spans="1:21" x14ac:dyDescent="0.3">
      <c r="A2616" t="s">
        <v>5790</v>
      </c>
      <c r="B2616" t="s">
        <v>1999</v>
      </c>
      <c r="C2616" t="s">
        <v>5791</v>
      </c>
      <c r="D2616" t="s">
        <v>26</v>
      </c>
      <c r="E2616" t="s">
        <v>18</v>
      </c>
      <c r="F2616">
        <v>136794.32999999999</v>
      </c>
      <c r="G2616" s="1">
        <v>45735</v>
      </c>
      <c r="I2616" t="s">
        <v>64</v>
      </c>
      <c r="J2616">
        <v>15</v>
      </c>
      <c r="K2616">
        <v>20</v>
      </c>
      <c r="L2616" t="s">
        <v>1047</v>
      </c>
      <c r="M2616" t="s">
        <v>29</v>
      </c>
      <c r="N2616" t="s">
        <v>30</v>
      </c>
      <c r="O2616">
        <f t="shared" si="240"/>
        <v>1</v>
      </c>
      <c r="P2616" t="str">
        <f t="shared" si="241"/>
        <v>Valid</v>
      </c>
      <c r="Q2616" t="str">
        <f>_xlfn.XLOOKUP(B2616,Customers!$A:$A,Customers!$C:$C,"Not Found")</f>
        <v>North</v>
      </c>
      <c r="R2616" t="str">
        <f t="shared" si="242"/>
        <v>South</v>
      </c>
      <c r="S2616" t="str">
        <f t="shared" si="243"/>
        <v>Disability</v>
      </c>
      <c r="T2616" t="str">
        <f t="shared" si="244"/>
        <v>Within SLA</v>
      </c>
      <c r="U2616">
        <f t="shared" si="245"/>
        <v>0</v>
      </c>
    </row>
    <row r="2617" spans="1:21" x14ac:dyDescent="0.3">
      <c r="A2617" t="s">
        <v>5792</v>
      </c>
      <c r="B2617" t="s">
        <v>236</v>
      </c>
      <c r="C2617" t="s">
        <v>3505</v>
      </c>
      <c r="D2617" t="s">
        <v>154</v>
      </c>
      <c r="E2617" t="s">
        <v>173</v>
      </c>
      <c r="F2617">
        <v>69345.429999999993</v>
      </c>
      <c r="G2617" s="1">
        <v>45870</v>
      </c>
      <c r="H2617" s="1">
        <v>45879</v>
      </c>
      <c r="I2617" t="s">
        <v>19</v>
      </c>
      <c r="J2617">
        <v>9</v>
      </c>
      <c r="K2617">
        <v>10</v>
      </c>
      <c r="L2617" t="s">
        <v>681</v>
      </c>
      <c r="M2617" t="s">
        <v>21</v>
      </c>
      <c r="N2617" t="s">
        <v>30</v>
      </c>
      <c r="O2617">
        <f t="shared" si="240"/>
        <v>1</v>
      </c>
      <c r="P2617" t="str">
        <f t="shared" si="241"/>
        <v>Valid</v>
      </c>
      <c r="Q2617" t="str">
        <f>_xlfn.XLOOKUP(B2617,Customers!$A:$A,Customers!$C:$C,"Not Found")</f>
        <v>South</v>
      </c>
      <c r="R2617" t="str">
        <f t="shared" si="242"/>
        <v>Central</v>
      </c>
      <c r="S2617" t="str">
        <f t="shared" si="243"/>
        <v>Vehicle Damage</v>
      </c>
      <c r="T2617" t="str">
        <f t="shared" si="244"/>
        <v>Within SLA</v>
      </c>
      <c r="U2617">
        <f t="shared" si="245"/>
        <v>0</v>
      </c>
    </row>
    <row r="2618" spans="1:21" x14ac:dyDescent="0.3">
      <c r="A2618" t="s">
        <v>5793</v>
      </c>
      <c r="B2618" t="s">
        <v>1887</v>
      </c>
      <c r="C2618" t="s">
        <v>5794</v>
      </c>
      <c r="D2618" t="s">
        <v>216</v>
      </c>
      <c r="E2618" t="s">
        <v>39</v>
      </c>
      <c r="F2618">
        <v>177732.89</v>
      </c>
      <c r="G2618" s="1">
        <v>45739</v>
      </c>
      <c r="H2618" s="1">
        <v>45747</v>
      </c>
      <c r="I2618" t="s">
        <v>19</v>
      </c>
      <c r="J2618">
        <v>8</v>
      </c>
      <c r="K2618">
        <v>15</v>
      </c>
      <c r="L2618" t="s">
        <v>48</v>
      </c>
      <c r="M2618" t="s">
        <v>55</v>
      </c>
      <c r="N2618" t="s">
        <v>30</v>
      </c>
      <c r="O2618">
        <f t="shared" si="240"/>
        <v>1</v>
      </c>
      <c r="P2618" t="str">
        <f t="shared" si="241"/>
        <v>Valid</v>
      </c>
      <c r="Q2618" t="str">
        <f>_xlfn.XLOOKUP(B2618,Customers!$A:$A,Customers!$C:$C,"Not Found")</f>
        <v>East</v>
      </c>
      <c r="R2618" t="str">
        <f t="shared" si="242"/>
        <v>North</v>
      </c>
      <c r="S2618" t="str">
        <f t="shared" si="243"/>
        <v>Outpatient</v>
      </c>
      <c r="T2618" t="str">
        <f t="shared" si="244"/>
        <v>Within SLA</v>
      </c>
      <c r="U2618">
        <f t="shared" si="245"/>
        <v>0</v>
      </c>
    </row>
    <row r="2619" spans="1:21" x14ac:dyDescent="0.3">
      <c r="A2619" t="s">
        <v>5795</v>
      </c>
      <c r="B2619" t="s">
        <v>1027</v>
      </c>
      <c r="C2619" t="s">
        <v>5796</v>
      </c>
      <c r="D2619" t="s">
        <v>154</v>
      </c>
      <c r="E2619" t="s">
        <v>173</v>
      </c>
      <c r="F2619">
        <v>102528.8</v>
      </c>
      <c r="G2619" s="1">
        <v>45835</v>
      </c>
      <c r="H2619" s="1">
        <v>45848</v>
      </c>
      <c r="I2619" t="s">
        <v>19</v>
      </c>
      <c r="J2619">
        <v>13</v>
      </c>
      <c r="K2619">
        <v>10</v>
      </c>
      <c r="L2619" t="s">
        <v>630</v>
      </c>
      <c r="M2619" t="s">
        <v>21</v>
      </c>
      <c r="N2619" t="s">
        <v>22</v>
      </c>
      <c r="O2619">
        <f t="shared" si="240"/>
        <v>1</v>
      </c>
      <c r="P2619" t="str">
        <f t="shared" si="241"/>
        <v>Valid</v>
      </c>
      <c r="Q2619" t="str">
        <f>_xlfn.XLOOKUP(B2619,Customers!$A:$A,Customers!$C:$C,"Not Found")</f>
        <v>North</v>
      </c>
      <c r="R2619" t="str">
        <f t="shared" si="242"/>
        <v>Central</v>
      </c>
      <c r="S2619" t="str">
        <f t="shared" si="243"/>
        <v>Vehicle Damage</v>
      </c>
      <c r="T2619" t="str">
        <f t="shared" si="244"/>
        <v>SLA Breach</v>
      </c>
      <c r="U2619">
        <f t="shared" si="245"/>
        <v>3</v>
      </c>
    </row>
    <row r="2620" spans="1:21" x14ac:dyDescent="0.3">
      <c r="A2620" t="s">
        <v>5797</v>
      </c>
      <c r="B2620" t="s">
        <v>3904</v>
      </c>
      <c r="C2620" t="s">
        <v>5798</v>
      </c>
      <c r="D2620" t="s">
        <v>92</v>
      </c>
      <c r="E2620" t="s">
        <v>18</v>
      </c>
      <c r="F2620">
        <v>37089.03</v>
      </c>
      <c r="G2620" s="1">
        <v>45870</v>
      </c>
      <c r="H2620" s="1">
        <v>45871</v>
      </c>
      <c r="I2620" t="s">
        <v>47</v>
      </c>
      <c r="J2620">
        <v>1</v>
      </c>
      <c r="K2620">
        <v>7</v>
      </c>
      <c r="L2620" t="s">
        <v>20</v>
      </c>
      <c r="M2620" t="s">
        <v>94</v>
      </c>
      <c r="N2620" t="s">
        <v>30</v>
      </c>
      <c r="O2620">
        <f t="shared" si="240"/>
        <v>1</v>
      </c>
      <c r="P2620" t="str">
        <f t="shared" si="241"/>
        <v>Valid</v>
      </c>
      <c r="Q2620" t="str">
        <f>_xlfn.XLOOKUP(B2620,Customers!$A:$A,Customers!$C:$C,"Not Found")</f>
        <v>North</v>
      </c>
      <c r="R2620" t="str">
        <f t="shared" si="242"/>
        <v>South</v>
      </c>
      <c r="S2620" t="str">
        <f t="shared" si="243"/>
        <v>Baggage Loss</v>
      </c>
      <c r="T2620" t="str">
        <f t="shared" si="244"/>
        <v>Within SLA</v>
      </c>
      <c r="U2620">
        <f t="shared" si="245"/>
        <v>0</v>
      </c>
    </row>
    <row r="2621" spans="1:21" x14ac:dyDescent="0.3">
      <c r="A2621" t="s">
        <v>5799</v>
      </c>
      <c r="B2621" t="s">
        <v>4382</v>
      </c>
      <c r="C2621" t="s">
        <v>4383</v>
      </c>
      <c r="D2621" t="s">
        <v>116</v>
      </c>
      <c r="E2621" t="s">
        <v>39</v>
      </c>
      <c r="F2621">
        <v>31963.1</v>
      </c>
      <c r="G2621" s="1">
        <v>45696</v>
      </c>
      <c r="H2621" s="1">
        <v>45700</v>
      </c>
      <c r="I2621" t="s">
        <v>19</v>
      </c>
      <c r="J2621">
        <v>4</v>
      </c>
      <c r="K2621">
        <v>7</v>
      </c>
      <c r="L2621" t="s">
        <v>223</v>
      </c>
      <c r="M2621" t="s">
        <v>94</v>
      </c>
      <c r="N2621" t="s">
        <v>30</v>
      </c>
      <c r="O2621">
        <f t="shared" si="240"/>
        <v>1</v>
      </c>
      <c r="P2621" t="str">
        <f t="shared" si="241"/>
        <v>Valid</v>
      </c>
      <c r="Q2621" t="str">
        <f>_xlfn.XLOOKUP(B2621,Customers!$A:$A,Customers!$C:$C,"Not Found")</f>
        <v>South</v>
      </c>
      <c r="R2621" t="str">
        <f t="shared" si="242"/>
        <v>North</v>
      </c>
      <c r="S2621" t="str">
        <f t="shared" si="243"/>
        <v>Medical Emergency</v>
      </c>
      <c r="T2621" t="str">
        <f t="shared" si="244"/>
        <v>Within SLA</v>
      </c>
      <c r="U2621">
        <f t="shared" si="245"/>
        <v>0</v>
      </c>
    </row>
    <row r="2622" spans="1:21" x14ac:dyDescent="0.3">
      <c r="A2622" t="s">
        <v>5800</v>
      </c>
      <c r="B2622" t="s">
        <v>5801</v>
      </c>
      <c r="C2622" t="s">
        <v>5802</v>
      </c>
      <c r="D2622" t="s">
        <v>111</v>
      </c>
      <c r="E2622" t="s">
        <v>39</v>
      </c>
      <c r="F2622">
        <v>87000.4</v>
      </c>
      <c r="G2622" s="1">
        <v>45734</v>
      </c>
      <c r="H2622" s="1">
        <v>45738</v>
      </c>
      <c r="I2622" t="s">
        <v>19</v>
      </c>
      <c r="J2622">
        <v>4</v>
      </c>
      <c r="K2622">
        <v>12</v>
      </c>
      <c r="L2622" t="s">
        <v>242</v>
      </c>
      <c r="M2622" t="s">
        <v>49</v>
      </c>
      <c r="N2622" t="s">
        <v>22</v>
      </c>
      <c r="O2622">
        <f t="shared" si="240"/>
        <v>1</v>
      </c>
      <c r="P2622" t="str">
        <f t="shared" si="241"/>
        <v>Valid</v>
      </c>
      <c r="Q2622" t="str">
        <f>_xlfn.XLOOKUP(B2622,Customers!$A:$A,Customers!$C:$C,"Not Found")</f>
        <v>West</v>
      </c>
      <c r="R2622" t="str">
        <f t="shared" si="242"/>
        <v>North</v>
      </c>
      <c r="S2622" t="str">
        <f t="shared" si="243"/>
        <v>Fire</v>
      </c>
      <c r="T2622" t="str">
        <f t="shared" si="244"/>
        <v>Within SLA</v>
      </c>
      <c r="U2622">
        <f t="shared" si="245"/>
        <v>0</v>
      </c>
    </row>
    <row r="2623" spans="1:21" x14ac:dyDescent="0.3">
      <c r="A2623" t="s">
        <v>5803</v>
      </c>
      <c r="B2623" t="s">
        <v>5804</v>
      </c>
      <c r="C2623" t="s">
        <v>5805</v>
      </c>
      <c r="D2623" t="s">
        <v>102</v>
      </c>
      <c r="E2623" t="s">
        <v>18</v>
      </c>
      <c r="F2623">
        <v>238532.28</v>
      </c>
      <c r="G2623" s="1">
        <v>45674</v>
      </c>
      <c r="H2623" s="1">
        <v>45684</v>
      </c>
      <c r="I2623" t="s">
        <v>19</v>
      </c>
      <c r="J2623">
        <v>10</v>
      </c>
      <c r="K2623">
        <v>20</v>
      </c>
      <c r="L2623" t="s">
        <v>208</v>
      </c>
      <c r="M2623" t="s">
        <v>29</v>
      </c>
      <c r="N2623" t="s">
        <v>22</v>
      </c>
      <c r="O2623">
        <f t="shared" si="240"/>
        <v>1</v>
      </c>
      <c r="P2623" t="str">
        <f t="shared" si="241"/>
        <v>Valid</v>
      </c>
      <c r="Q2623" t="str">
        <f>_xlfn.XLOOKUP(B2623,Customers!$A:$A,Customers!$C:$C,"Not Found")</f>
        <v>West</v>
      </c>
      <c r="R2623" t="str">
        <f t="shared" si="242"/>
        <v>South</v>
      </c>
      <c r="S2623" t="str">
        <f t="shared" si="243"/>
        <v>Maturity</v>
      </c>
      <c r="T2623" t="str">
        <f t="shared" si="244"/>
        <v>Within SLA</v>
      </c>
      <c r="U2623">
        <f t="shared" si="245"/>
        <v>0</v>
      </c>
    </row>
    <row r="2624" spans="1:21" x14ac:dyDescent="0.3">
      <c r="A2624" t="s">
        <v>5806</v>
      </c>
      <c r="B2624" t="s">
        <v>5807</v>
      </c>
      <c r="C2624" t="s">
        <v>5808</v>
      </c>
      <c r="D2624" t="s">
        <v>111</v>
      </c>
      <c r="E2624" t="s">
        <v>173</v>
      </c>
      <c r="F2624">
        <v>40078.120000000003</v>
      </c>
      <c r="G2624" s="1">
        <v>45728</v>
      </c>
      <c r="H2624" s="1">
        <v>45744</v>
      </c>
      <c r="I2624" t="s">
        <v>19</v>
      </c>
      <c r="J2624">
        <v>16</v>
      </c>
      <c r="K2624">
        <v>12</v>
      </c>
      <c r="L2624" t="s">
        <v>204</v>
      </c>
      <c r="M2624" t="s">
        <v>49</v>
      </c>
      <c r="N2624" t="s">
        <v>22</v>
      </c>
      <c r="O2624">
        <f t="shared" si="240"/>
        <v>1</v>
      </c>
      <c r="P2624" t="str">
        <f t="shared" si="241"/>
        <v>Valid</v>
      </c>
      <c r="Q2624" t="str">
        <f>_xlfn.XLOOKUP(B2624,Customers!$A:$A,Customers!$C:$C,"Not Found")</f>
        <v>East</v>
      </c>
      <c r="R2624" t="str">
        <f t="shared" si="242"/>
        <v>Central</v>
      </c>
      <c r="S2624" t="str">
        <f t="shared" si="243"/>
        <v>Fire</v>
      </c>
      <c r="T2624" t="str">
        <f t="shared" si="244"/>
        <v>SLA Breach</v>
      </c>
      <c r="U2624">
        <f t="shared" si="245"/>
        <v>4</v>
      </c>
    </row>
    <row r="2625" spans="1:21" x14ac:dyDescent="0.3">
      <c r="A2625" t="s">
        <v>5809</v>
      </c>
      <c r="B2625" t="s">
        <v>3509</v>
      </c>
      <c r="C2625" t="s">
        <v>3510</v>
      </c>
      <c r="D2625" t="s">
        <v>46</v>
      </c>
      <c r="E2625" t="s">
        <v>173</v>
      </c>
      <c r="F2625">
        <v>90148.15</v>
      </c>
      <c r="G2625" s="1">
        <v>45955</v>
      </c>
      <c r="H2625" s="1">
        <v>45967</v>
      </c>
      <c r="I2625" t="s">
        <v>19</v>
      </c>
      <c r="J2625">
        <v>12</v>
      </c>
      <c r="K2625">
        <v>10</v>
      </c>
      <c r="L2625" t="s">
        <v>431</v>
      </c>
      <c r="M2625" t="s">
        <v>21</v>
      </c>
      <c r="N2625" t="s">
        <v>42</v>
      </c>
      <c r="O2625">
        <f t="shared" si="240"/>
        <v>1</v>
      </c>
      <c r="P2625" t="str">
        <f t="shared" si="241"/>
        <v>Valid</v>
      </c>
      <c r="Q2625" t="str">
        <f>_xlfn.XLOOKUP(B2625,Customers!$A:$A,Customers!$C:$C,"Not Found")</f>
        <v>South</v>
      </c>
      <c r="R2625" t="str">
        <f t="shared" si="242"/>
        <v>Central</v>
      </c>
      <c r="S2625" t="str">
        <f t="shared" si="243"/>
        <v>Theft</v>
      </c>
      <c r="T2625" t="str">
        <f t="shared" si="244"/>
        <v>SLA Breach</v>
      </c>
      <c r="U2625">
        <f t="shared" si="245"/>
        <v>2</v>
      </c>
    </row>
    <row r="2626" spans="1:21" x14ac:dyDescent="0.3">
      <c r="A2626" t="s">
        <v>5810</v>
      </c>
      <c r="B2626" t="s">
        <v>4367</v>
      </c>
      <c r="C2626" t="s">
        <v>4368</v>
      </c>
      <c r="D2626" t="s">
        <v>17</v>
      </c>
      <c r="E2626" t="s">
        <v>74</v>
      </c>
      <c r="F2626">
        <v>157831.09</v>
      </c>
      <c r="G2626" s="1">
        <v>45662</v>
      </c>
      <c r="H2626" s="1">
        <v>45666</v>
      </c>
      <c r="I2626" t="s">
        <v>19</v>
      </c>
      <c r="J2626">
        <v>4</v>
      </c>
      <c r="K2626">
        <v>10</v>
      </c>
      <c r="L2626" t="s">
        <v>268</v>
      </c>
      <c r="M2626" t="s">
        <v>21</v>
      </c>
      <c r="N2626" t="s">
        <v>22</v>
      </c>
      <c r="O2626">
        <f t="shared" ref="O2626:O2689" si="246">COUNTIF($A:$A,A2626)</f>
        <v>1</v>
      </c>
      <c r="P2626" t="str">
        <f t="shared" ref="P2626:P2689" si="247">IF(F2626="","Missing Amount","Valid")</f>
        <v>Valid</v>
      </c>
      <c r="Q2626" t="str">
        <f>_xlfn.XLOOKUP(B2626,Customers!$A:$A,Customers!$C:$C,"Not Found")</f>
        <v>East</v>
      </c>
      <c r="R2626" t="str">
        <f t="shared" ref="R2626:R2689" si="248">IF(E2626="",Q2626,E2626)</f>
        <v>East</v>
      </c>
      <c r="S2626" t="str">
        <f t="shared" ref="S2626:S2689" si="249">IF(D2626="Hospitalisation","Hospitalization",IF(D2626="Medical Emerg.","Medical Emergency",IF(D2626="Property dmg","Property Damage",IF(D2626="Vehicle dmg","Vehicle Damage",D2626))))</f>
        <v>Accident</v>
      </c>
      <c r="T2626" t="str">
        <f t="shared" ref="T2626:T2689" si="250">IF(J2626&gt;K2626,"SLA Breach","Within SLA")</f>
        <v>Within SLA</v>
      </c>
      <c r="U2626">
        <f t="shared" ref="U2626:U2689" si="251">IF(J2626&gt;K2626,J2626-K2626,0)</f>
        <v>0</v>
      </c>
    </row>
    <row r="2627" spans="1:21" x14ac:dyDescent="0.3">
      <c r="A2627" t="s">
        <v>5811</v>
      </c>
      <c r="B2627" t="s">
        <v>2947</v>
      </c>
      <c r="C2627" t="s">
        <v>5214</v>
      </c>
      <c r="D2627" t="s">
        <v>46</v>
      </c>
      <c r="E2627" t="s">
        <v>39</v>
      </c>
      <c r="F2627">
        <v>78689.78</v>
      </c>
      <c r="G2627" s="1">
        <v>45905</v>
      </c>
      <c r="H2627" s="1">
        <v>45920</v>
      </c>
      <c r="I2627" t="s">
        <v>19</v>
      </c>
      <c r="J2627">
        <v>15</v>
      </c>
      <c r="K2627">
        <v>10</v>
      </c>
      <c r="L2627" t="s">
        <v>252</v>
      </c>
      <c r="M2627" t="s">
        <v>21</v>
      </c>
      <c r="N2627" t="s">
        <v>30</v>
      </c>
      <c r="O2627">
        <f t="shared" si="246"/>
        <v>1</v>
      </c>
      <c r="P2627" t="str">
        <f t="shared" si="247"/>
        <v>Valid</v>
      </c>
      <c r="Q2627" t="str">
        <f>_xlfn.XLOOKUP(B2627,Customers!$A:$A,Customers!$C:$C,"Not Found")</f>
        <v>West</v>
      </c>
      <c r="R2627" t="str">
        <f t="shared" si="248"/>
        <v>North</v>
      </c>
      <c r="S2627" t="str">
        <f t="shared" si="249"/>
        <v>Theft</v>
      </c>
      <c r="T2627" t="str">
        <f t="shared" si="250"/>
        <v>SLA Breach</v>
      </c>
      <c r="U2627">
        <f t="shared" si="251"/>
        <v>5</v>
      </c>
    </row>
    <row r="2628" spans="1:21" x14ac:dyDescent="0.3">
      <c r="A2628" t="s">
        <v>5812</v>
      </c>
      <c r="B2628" t="s">
        <v>1755</v>
      </c>
      <c r="C2628" t="s">
        <v>1756</v>
      </c>
      <c r="D2628" t="s">
        <v>59</v>
      </c>
      <c r="E2628" t="s">
        <v>74</v>
      </c>
      <c r="F2628">
        <v>85923.38</v>
      </c>
      <c r="G2628" s="1">
        <v>45717</v>
      </c>
      <c r="H2628" s="1">
        <v>45729</v>
      </c>
      <c r="I2628" t="s">
        <v>19</v>
      </c>
      <c r="J2628">
        <v>12</v>
      </c>
      <c r="K2628">
        <v>15</v>
      </c>
      <c r="L2628" t="s">
        <v>388</v>
      </c>
      <c r="M2628" t="s">
        <v>55</v>
      </c>
      <c r="N2628" t="s">
        <v>22</v>
      </c>
      <c r="O2628">
        <f t="shared" si="246"/>
        <v>1</v>
      </c>
      <c r="P2628" t="str">
        <f t="shared" si="247"/>
        <v>Valid</v>
      </c>
      <c r="Q2628" t="str">
        <f>_xlfn.XLOOKUP(B2628,Customers!$A:$A,Customers!$C:$C,"Not Found")</f>
        <v>Central</v>
      </c>
      <c r="R2628" t="str">
        <f t="shared" si="248"/>
        <v>East</v>
      </c>
      <c r="S2628" t="str">
        <f t="shared" si="249"/>
        <v>Critical Illness</v>
      </c>
      <c r="T2628" t="str">
        <f t="shared" si="250"/>
        <v>Within SLA</v>
      </c>
      <c r="U2628">
        <f t="shared" si="251"/>
        <v>0</v>
      </c>
    </row>
    <row r="2629" spans="1:21" x14ac:dyDescent="0.3">
      <c r="A2629" t="s">
        <v>5813</v>
      </c>
      <c r="B2629" t="s">
        <v>3032</v>
      </c>
      <c r="C2629" t="s">
        <v>3033</v>
      </c>
      <c r="D2629" t="s">
        <v>17</v>
      </c>
      <c r="E2629" t="s">
        <v>18</v>
      </c>
      <c r="F2629">
        <v>95946.2</v>
      </c>
      <c r="G2629" s="1">
        <v>45812</v>
      </c>
      <c r="H2629" s="1">
        <v>45824</v>
      </c>
      <c r="I2629" t="s">
        <v>19</v>
      </c>
      <c r="J2629">
        <v>12</v>
      </c>
      <c r="K2629">
        <v>10</v>
      </c>
      <c r="L2629" t="s">
        <v>1047</v>
      </c>
      <c r="M2629" t="s">
        <v>21</v>
      </c>
      <c r="N2629" t="s">
        <v>30</v>
      </c>
      <c r="O2629">
        <f t="shared" si="246"/>
        <v>1</v>
      </c>
      <c r="P2629" t="str">
        <f t="shared" si="247"/>
        <v>Valid</v>
      </c>
      <c r="Q2629" t="str">
        <f>_xlfn.XLOOKUP(B2629,Customers!$A:$A,Customers!$C:$C,"Not Found")</f>
        <v>South</v>
      </c>
      <c r="R2629" t="str">
        <f t="shared" si="248"/>
        <v>South</v>
      </c>
      <c r="S2629" t="str">
        <f t="shared" si="249"/>
        <v>Accident</v>
      </c>
      <c r="T2629" t="str">
        <f t="shared" si="250"/>
        <v>SLA Breach</v>
      </c>
      <c r="U2629">
        <f t="shared" si="251"/>
        <v>2</v>
      </c>
    </row>
    <row r="2630" spans="1:21" x14ac:dyDescent="0.3">
      <c r="A2630" t="s">
        <v>5814</v>
      </c>
      <c r="B2630" t="s">
        <v>5815</v>
      </c>
      <c r="C2630" t="s">
        <v>5816</v>
      </c>
      <c r="D2630" t="s">
        <v>59</v>
      </c>
      <c r="E2630" t="s">
        <v>18</v>
      </c>
      <c r="F2630">
        <v>21448.44</v>
      </c>
      <c r="G2630" s="1">
        <v>45660</v>
      </c>
      <c r="H2630" s="1">
        <v>45668</v>
      </c>
      <c r="I2630" t="s">
        <v>19</v>
      </c>
      <c r="J2630">
        <v>8</v>
      </c>
      <c r="K2630">
        <v>15</v>
      </c>
      <c r="L2630" t="s">
        <v>278</v>
      </c>
      <c r="M2630" t="s">
        <v>55</v>
      </c>
      <c r="N2630" t="s">
        <v>30</v>
      </c>
      <c r="O2630">
        <f t="shared" si="246"/>
        <v>1</v>
      </c>
      <c r="P2630" t="str">
        <f t="shared" si="247"/>
        <v>Valid</v>
      </c>
      <c r="Q2630" t="str">
        <f>_xlfn.XLOOKUP(B2630,Customers!$A:$A,Customers!$C:$C,"Not Found")</f>
        <v>West</v>
      </c>
      <c r="R2630" t="str">
        <f t="shared" si="248"/>
        <v>South</v>
      </c>
      <c r="S2630" t="str">
        <f t="shared" si="249"/>
        <v>Critical Illness</v>
      </c>
      <c r="T2630" t="str">
        <f t="shared" si="250"/>
        <v>Within SLA</v>
      </c>
      <c r="U2630">
        <f t="shared" si="251"/>
        <v>0</v>
      </c>
    </row>
    <row r="2631" spans="1:21" x14ac:dyDescent="0.3">
      <c r="A2631" t="s">
        <v>5817</v>
      </c>
      <c r="B2631" t="s">
        <v>5818</v>
      </c>
      <c r="C2631" t="s">
        <v>5819</v>
      </c>
      <c r="D2631" t="s">
        <v>46</v>
      </c>
      <c r="E2631" t="s">
        <v>39</v>
      </c>
      <c r="F2631">
        <v>46745.57</v>
      </c>
      <c r="G2631" s="1">
        <v>45823</v>
      </c>
      <c r="H2631" s="1">
        <v>45832</v>
      </c>
      <c r="I2631" t="s">
        <v>19</v>
      </c>
      <c r="J2631">
        <v>9</v>
      </c>
      <c r="K2631">
        <v>10</v>
      </c>
      <c r="L2631" t="s">
        <v>242</v>
      </c>
      <c r="M2631" t="s">
        <v>21</v>
      </c>
      <c r="N2631" t="s">
        <v>30</v>
      </c>
      <c r="O2631">
        <f t="shared" si="246"/>
        <v>1</v>
      </c>
      <c r="P2631" t="str">
        <f t="shared" si="247"/>
        <v>Valid</v>
      </c>
      <c r="Q2631" t="str">
        <f>_xlfn.XLOOKUP(B2631,Customers!$A:$A,Customers!$C:$C,"Not Found")</f>
        <v>South</v>
      </c>
      <c r="R2631" t="str">
        <f t="shared" si="248"/>
        <v>North</v>
      </c>
      <c r="S2631" t="str">
        <f t="shared" si="249"/>
        <v>Theft</v>
      </c>
      <c r="T2631" t="str">
        <f t="shared" si="250"/>
        <v>Within SLA</v>
      </c>
      <c r="U2631">
        <f t="shared" si="251"/>
        <v>0</v>
      </c>
    </row>
    <row r="2632" spans="1:21" x14ac:dyDescent="0.3">
      <c r="A2632" t="s">
        <v>5820</v>
      </c>
      <c r="B2632" t="s">
        <v>4554</v>
      </c>
      <c r="C2632" t="s">
        <v>4555</v>
      </c>
      <c r="D2632" t="s">
        <v>53</v>
      </c>
      <c r="E2632" t="s">
        <v>18</v>
      </c>
      <c r="F2632">
        <v>81016.14</v>
      </c>
      <c r="G2632" s="1">
        <v>45969</v>
      </c>
      <c r="H2632" s="1">
        <v>45978</v>
      </c>
      <c r="I2632" t="s">
        <v>19</v>
      </c>
      <c r="J2632">
        <v>9</v>
      </c>
      <c r="K2632">
        <v>15</v>
      </c>
      <c r="L2632" t="s">
        <v>223</v>
      </c>
      <c r="M2632" t="s">
        <v>55</v>
      </c>
      <c r="N2632" t="s">
        <v>30</v>
      </c>
      <c r="O2632">
        <f t="shared" si="246"/>
        <v>1</v>
      </c>
      <c r="P2632" t="str">
        <f t="shared" si="247"/>
        <v>Valid</v>
      </c>
      <c r="Q2632" t="str">
        <f>_xlfn.XLOOKUP(B2632,Customers!$A:$A,Customers!$C:$C,"Not Found")</f>
        <v>North</v>
      </c>
      <c r="R2632" t="str">
        <f t="shared" si="248"/>
        <v>South</v>
      </c>
      <c r="S2632" t="str">
        <f t="shared" si="249"/>
        <v>Hospitalization</v>
      </c>
      <c r="T2632" t="str">
        <f t="shared" si="250"/>
        <v>Within SLA</v>
      </c>
      <c r="U2632">
        <f t="shared" si="251"/>
        <v>0</v>
      </c>
    </row>
    <row r="2633" spans="1:21" x14ac:dyDescent="0.3">
      <c r="A2633" t="s">
        <v>5821</v>
      </c>
      <c r="B2633" t="s">
        <v>3719</v>
      </c>
      <c r="C2633" t="s">
        <v>3720</v>
      </c>
      <c r="D2633" t="s">
        <v>216</v>
      </c>
      <c r="E2633" t="s">
        <v>18</v>
      </c>
      <c r="F2633">
        <v>28029.34</v>
      </c>
      <c r="G2633" s="1">
        <v>45696</v>
      </c>
      <c r="I2633" t="s">
        <v>40</v>
      </c>
      <c r="J2633">
        <v>22</v>
      </c>
      <c r="K2633">
        <v>15</v>
      </c>
      <c r="L2633" t="s">
        <v>87</v>
      </c>
      <c r="M2633" t="s">
        <v>55</v>
      </c>
      <c r="N2633" t="s">
        <v>88</v>
      </c>
      <c r="O2633">
        <f t="shared" si="246"/>
        <v>1</v>
      </c>
      <c r="P2633" t="str">
        <f t="shared" si="247"/>
        <v>Valid</v>
      </c>
      <c r="Q2633" t="str">
        <f>_xlfn.XLOOKUP(B2633,Customers!$A:$A,Customers!$C:$C,"Not Found")</f>
        <v>Central</v>
      </c>
      <c r="R2633" t="str">
        <f t="shared" si="248"/>
        <v>South</v>
      </c>
      <c r="S2633" t="str">
        <f t="shared" si="249"/>
        <v>Outpatient</v>
      </c>
      <c r="T2633" t="str">
        <f t="shared" si="250"/>
        <v>SLA Breach</v>
      </c>
      <c r="U2633">
        <f t="shared" si="251"/>
        <v>7</v>
      </c>
    </row>
    <row r="2634" spans="1:21" x14ac:dyDescent="0.3">
      <c r="A2634" t="s">
        <v>5822</v>
      </c>
      <c r="B2634" t="s">
        <v>467</v>
      </c>
      <c r="C2634" t="s">
        <v>2552</v>
      </c>
      <c r="D2634" t="s">
        <v>46</v>
      </c>
      <c r="E2634" t="s">
        <v>27</v>
      </c>
      <c r="F2634">
        <v>122094.99</v>
      </c>
      <c r="G2634" s="1">
        <v>45761</v>
      </c>
      <c r="H2634" s="1">
        <v>45762</v>
      </c>
      <c r="I2634" t="s">
        <v>19</v>
      </c>
      <c r="J2634">
        <v>1</v>
      </c>
      <c r="K2634">
        <v>12</v>
      </c>
      <c r="L2634" t="s">
        <v>65</v>
      </c>
      <c r="M2634" t="s">
        <v>49</v>
      </c>
      <c r="N2634" t="s">
        <v>22</v>
      </c>
      <c r="O2634">
        <f t="shared" si="246"/>
        <v>1</v>
      </c>
      <c r="P2634" t="str">
        <f t="shared" si="247"/>
        <v>Valid</v>
      </c>
      <c r="Q2634" t="str">
        <f>_xlfn.XLOOKUP(B2634,Customers!$A:$A,Customers!$C:$C,"Not Found")</f>
        <v>North</v>
      </c>
      <c r="R2634" t="str">
        <f t="shared" si="248"/>
        <v>West</v>
      </c>
      <c r="S2634" t="str">
        <f t="shared" si="249"/>
        <v>Theft</v>
      </c>
      <c r="T2634" t="str">
        <f t="shared" si="250"/>
        <v>Within SLA</v>
      </c>
      <c r="U2634">
        <f t="shared" si="251"/>
        <v>0</v>
      </c>
    </row>
    <row r="2635" spans="1:21" x14ac:dyDescent="0.3">
      <c r="A2635" t="s">
        <v>5823</v>
      </c>
      <c r="B2635" t="s">
        <v>649</v>
      </c>
      <c r="C2635" t="s">
        <v>650</v>
      </c>
      <c r="D2635" t="s">
        <v>17</v>
      </c>
      <c r="E2635" t="s">
        <v>18</v>
      </c>
      <c r="F2635">
        <v>19519.189999999999</v>
      </c>
      <c r="G2635" s="1">
        <v>45746</v>
      </c>
      <c r="H2635" s="1">
        <v>45754</v>
      </c>
      <c r="I2635" t="s">
        <v>19</v>
      </c>
      <c r="J2635">
        <v>8</v>
      </c>
      <c r="K2635">
        <v>10</v>
      </c>
      <c r="L2635" t="s">
        <v>787</v>
      </c>
      <c r="M2635" t="s">
        <v>21</v>
      </c>
      <c r="N2635" t="s">
        <v>30</v>
      </c>
      <c r="O2635">
        <f t="shared" si="246"/>
        <v>1</v>
      </c>
      <c r="P2635" t="str">
        <f t="shared" si="247"/>
        <v>Valid</v>
      </c>
      <c r="Q2635" t="str">
        <f>_xlfn.XLOOKUP(B2635,Customers!$A:$A,Customers!$C:$C,"Not Found")</f>
        <v>South</v>
      </c>
      <c r="R2635" t="str">
        <f t="shared" si="248"/>
        <v>South</v>
      </c>
      <c r="S2635" t="str">
        <f t="shared" si="249"/>
        <v>Accident</v>
      </c>
      <c r="T2635" t="str">
        <f t="shared" si="250"/>
        <v>Within SLA</v>
      </c>
      <c r="U2635">
        <f t="shared" si="251"/>
        <v>0</v>
      </c>
    </row>
    <row r="2636" spans="1:21" x14ac:dyDescent="0.3">
      <c r="A2636" t="s">
        <v>5824</v>
      </c>
      <c r="B2636" t="s">
        <v>5761</v>
      </c>
      <c r="C2636" t="s">
        <v>5825</v>
      </c>
      <c r="D2636" t="s">
        <v>92</v>
      </c>
      <c r="E2636" t="s">
        <v>39</v>
      </c>
      <c r="F2636">
        <v>47013.14</v>
      </c>
      <c r="G2636" s="1">
        <v>45892</v>
      </c>
      <c r="I2636" t="s">
        <v>40</v>
      </c>
      <c r="J2636">
        <v>23</v>
      </c>
      <c r="K2636">
        <v>7</v>
      </c>
      <c r="L2636" t="s">
        <v>1047</v>
      </c>
      <c r="M2636" t="s">
        <v>94</v>
      </c>
      <c r="N2636" t="s">
        <v>88</v>
      </c>
      <c r="O2636">
        <f t="shared" si="246"/>
        <v>1</v>
      </c>
      <c r="P2636" t="str">
        <f t="shared" si="247"/>
        <v>Valid</v>
      </c>
      <c r="Q2636" t="str">
        <f>_xlfn.XLOOKUP(B2636,Customers!$A:$A,Customers!$C:$C,"Not Found")</f>
        <v>East</v>
      </c>
      <c r="R2636" t="str">
        <f t="shared" si="248"/>
        <v>North</v>
      </c>
      <c r="S2636" t="str">
        <f t="shared" si="249"/>
        <v>Baggage Loss</v>
      </c>
      <c r="T2636" t="str">
        <f t="shared" si="250"/>
        <v>SLA Breach</v>
      </c>
      <c r="U2636">
        <f t="shared" si="251"/>
        <v>16</v>
      </c>
    </row>
    <row r="2637" spans="1:21" x14ac:dyDescent="0.3">
      <c r="A2637" t="s">
        <v>5826</v>
      </c>
      <c r="B2637" t="s">
        <v>2875</v>
      </c>
      <c r="C2637" t="s">
        <v>2876</v>
      </c>
      <c r="D2637" t="s">
        <v>92</v>
      </c>
      <c r="E2637" t="s">
        <v>39</v>
      </c>
      <c r="F2637">
        <v>34743.86</v>
      </c>
      <c r="G2637" s="1">
        <v>45933</v>
      </c>
      <c r="H2637" s="1">
        <v>45951</v>
      </c>
      <c r="I2637" t="s">
        <v>19</v>
      </c>
      <c r="J2637">
        <v>18</v>
      </c>
      <c r="K2637">
        <v>7</v>
      </c>
      <c r="L2637" t="s">
        <v>252</v>
      </c>
      <c r="M2637" t="s">
        <v>94</v>
      </c>
      <c r="N2637" t="s">
        <v>88</v>
      </c>
      <c r="O2637">
        <f t="shared" si="246"/>
        <v>1</v>
      </c>
      <c r="P2637" t="str">
        <f t="shared" si="247"/>
        <v>Valid</v>
      </c>
      <c r="Q2637" t="str">
        <f>_xlfn.XLOOKUP(B2637,Customers!$A:$A,Customers!$C:$C,"Not Found")</f>
        <v>West</v>
      </c>
      <c r="R2637" t="str">
        <f t="shared" si="248"/>
        <v>North</v>
      </c>
      <c r="S2637" t="str">
        <f t="shared" si="249"/>
        <v>Baggage Loss</v>
      </c>
      <c r="T2637" t="str">
        <f t="shared" si="250"/>
        <v>SLA Breach</v>
      </c>
      <c r="U2637">
        <f t="shared" si="251"/>
        <v>11</v>
      </c>
    </row>
    <row r="2638" spans="1:21" x14ac:dyDescent="0.3">
      <c r="A2638" t="s">
        <v>5827</v>
      </c>
      <c r="B2638" t="s">
        <v>2056</v>
      </c>
      <c r="C2638" t="s">
        <v>3815</v>
      </c>
      <c r="D2638" t="s">
        <v>69</v>
      </c>
      <c r="E2638" t="s">
        <v>27</v>
      </c>
      <c r="F2638">
        <v>97166.23</v>
      </c>
      <c r="G2638" s="1">
        <v>45748</v>
      </c>
      <c r="H2638" s="1">
        <v>45760</v>
      </c>
      <c r="I2638" t="s">
        <v>19</v>
      </c>
      <c r="J2638">
        <v>12</v>
      </c>
      <c r="K2638">
        <v>12</v>
      </c>
      <c r="L2638" t="s">
        <v>681</v>
      </c>
      <c r="M2638" t="s">
        <v>49</v>
      </c>
      <c r="N2638" t="s">
        <v>30</v>
      </c>
      <c r="O2638">
        <f t="shared" si="246"/>
        <v>1</v>
      </c>
      <c r="P2638" t="str">
        <f t="shared" si="247"/>
        <v>Valid</v>
      </c>
      <c r="Q2638" t="str">
        <f>_xlfn.XLOOKUP(B2638,Customers!$A:$A,Customers!$C:$C,"Not Found")</f>
        <v>South</v>
      </c>
      <c r="R2638" t="str">
        <f t="shared" si="248"/>
        <v>West</v>
      </c>
      <c r="S2638" t="str">
        <f t="shared" si="249"/>
        <v>Property Damage</v>
      </c>
      <c r="T2638" t="str">
        <f t="shared" si="250"/>
        <v>Within SLA</v>
      </c>
      <c r="U2638">
        <f t="shared" si="251"/>
        <v>0</v>
      </c>
    </row>
    <row r="2639" spans="1:21" x14ac:dyDescent="0.3">
      <c r="A2639" t="s">
        <v>5828</v>
      </c>
      <c r="B2639" t="s">
        <v>2273</v>
      </c>
      <c r="C2639" t="s">
        <v>2274</v>
      </c>
      <c r="D2639" t="s">
        <v>59</v>
      </c>
      <c r="E2639" t="s">
        <v>27</v>
      </c>
      <c r="F2639">
        <v>139433.03</v>
      </c>
      <c r="G2639" s="1">
        <v>45700</v>
      </c>
      <c r="H2639" s="1">
        <v>45716</v>
      </c>
      <c r="I2639" t="s">
        <v>19</v>
      </c>
      <c r="J2639">
        <v>16</v>
      </c>
      <c r="K2639">
        <v>15</v>
      </c>
      <c r="L2639" t="s">
        <v>128</v>
      </c>
      <c r="M2639" t="s">
        <v>55</v>
      </c>
      <c r="N2639" t="s">
        <v>42</v>
      </c>
      <c r="O2639">
        <f t="shared" si="246"/>
        <v>1</v>
      </c>
      <c r="P2639" t="str">
        <f t="shared" si="247"/>
        <v>Valid</v>
      </c>
      <c r="Q2639" t="str">
        <f>_xlfn.XLOOKUP(B2639,Customers!$A:$A,Customers!$C:$C,"Not Found")</f>
        <v>West</v>
      </c>
      <c r="R2639" t="str">
        <f t="shared" si="248"/>
        <v>West</v>
      </c>
      <c r="S2639" t="str">
        <f t="shared" si="249"/>
        <v>Critical Illness</v>
      </c>
      <c r="T2639" t="str">
        <f t="shared" si="250"/>
        <v>SLA Breach</v>
      </c>
      <c r="U2639">
        <f t="shared" si="251"/>
        <v>1</v>
      </c>
    </row>
    <row r="2640" spans="1:21" x14ac:dyDescent="0.3">
      <c r="A2640" t="s">
        <v>5829</v>
      </c>
      <c r="B2640" t="s">
        <v>5148</v>
      </c>
      <c r="C2640" t="s">
        <v>5603</v>
      </c>
      <c r="D2640" t="s">
        <v>116</v>
      </c>
      <c r="E2640" t="s">
        <v>39</v>
      </c>
      <c r="F2640">
        <v>33008.57</v>
      </c>
      <c r="G2640" s="1">
        <v>45954</v>
      </c>
      <c r="I2640" t="s">
        <v>64</v>
      </c>
      <c r="J2640">
        <v>6</v>
      </c>
      <c r="K2640">
        <v>7</v>
      </c>
      <c r="L2640" t="s">
        <v>345</v>
      </c>
      <c r="M2640" t="s">
        <v>94</v>
      </c>
      <c r="N2640" t="s">
        <v>30</v>
      </c>
      <c r="O2640">
        <f t="shared" si="246"/>
        <v>1</v>
      </c>
      <c r="P2640" t="str">
        <f t="shared" si="247"/>
        <v>Valid</v>
      </c>
      <c r="Q2640" t="str">
        <f>_xlfn.XLOOKUP(B2640,Customers!$A:$A,Customers!$C:$C,"Not Found")</f>
        <v>South</v>
      </c>
      <c r="R2640" t="str">
        <f t="shared" si="248"/>
        <v>North</v>
      </c>
      <c r="S2640" t="str">
        <f t="shared" si="249"/>
        <v>Medical Emergency</v>
      </c>
      <c r="T2640" t="str">
        <f t="shared" si="250"/>
        <v>Within SLA</v>
      </c>
      <c r="U2640">
        <f t="shared" si="251"/>
        <v>0</v>
      </c>
    </row>
    <row r="2641" spans="1:21" x14ac:dyDescent="0.3">
      <c r="A2641" t="s">
        <v>5830</v>
      </c>
      <c r="B2641" t="s">
        <v>5831</v>
      </c>
      <c r="C2641" t="s">
        <v>5832</v>
      </c>
      <c r="D2641" t="s">
        <v>116</v>
      </c>
      <c r="F2641">
        <v>40861.99</v>
      </c>
      <c r="G2641" s="1">
        <v>45692</v>
      </c>
      <c r="I2641" t="s">
        <v>40</v>
      </c>
      <c r="J2641">
        <v>15</v>
      </c>
      <c r="K2641">
        <v>7</v>
      </c>
      <c r="L2641" t="s">
        <v>121</v>
      </c>
      <c r="M2641" t="s">
        <v>94</v>
      </c>
      <c r="N2641" t="s">
        <v>30</v>
      </c>
      <c r="O2641">
        <f t="shared" si="246"/>
        <v>1</v>
      </c>
      <c r="P2641" t="str">
        <f t="shared" si="247"/>
        <v>Valid</v>
      </c>
      <c r="Q2641" t="str">
        <f>_xlfn.XLOOKUP(B2641,Customers!$A:$A,Customers!$C:$C,"Not Found")</f>
        <v>East</v>
      </c>
      <c r="R2641" t="str">
        <f t="shared" si="248"/>
        <v>East</v>
      </c>
      <c r="S2641" t="str">
        <f t="shared" si="249"/>
        <v>Medical Emergency</v>
      </c>
      <c r="T2641" t="str">
        <f t="shared" si="250"/>
        <v>SLA Breach</v>
      </c>
      <c r="U2641">
        <f t="shared" si="251"/>
        <v>8</v>
      </c>
    </row>
    <row r="2642" spans="1:21" x14ac:dyDescent="0.3">
      <c r="A2642" t="s">
        <v>5833</v>
      </c>
      <c r="B2642" t="s">
        <v>1027</v>
      </c>
      <c r="C2642" t="s">
        <v>4490</v>
      </c>
      <c r="D2642" t="s">
        <v>17</v>
      </c>
      <c r="E2642" t="s">
        <v>27</v>
      </c>
      <c r="F2642">
        <v>78154.97</v>
      </c>
      <c r="G2642" s="1">
        <v>45944</v>
      </c>
      <c r="H2642" s="1">
        <v>45954</v>
      </c>
      <c r="I2642" t="s">
        <v>19</v>
      </c>
      <c r="J2642">
        <v>10</v>
      </c>
      <c r="K2642">
        <v>10</v>
      </c>
      <c r="L2642" t="s">
        <v>431</v>
      </c>
      <c r="M2642" t="s">
        <v>21</v>
      </c>
      <c r="N2642" t="s">
        <v>30</v>
      </c>
      <c r="O2642">
        <f t="shared" si="246"/>
        <v>1</v>
      </c>
      <c r="P2642" t="str">
        <f t="shared" si="247"/>
        <v>Valid</v>
      </c>
      <c r="Q2642" t="str">
        <f>_xlfn.XLOOKUP(B2642,Customers!$A:$A,Customers!$C:$C,"Not Found")</f>
        <v>North</v>
      </c>
      <c r="R2642" t="str">
        <f t="shared" si="248"/>
        <v>West</v>
      </c>
      <c r="S2642" t="str">
        <f t="shared" si="249"/>
        <v>Accident</v>
      </c>
      <c r="T2642" t="str">
        <f t="shared" si="250"/>
        <v>Within SLA</v>
      </c>
      <c r="U2642">
        <f t="shared" si="251"/>
        <v>0</v>
      </c>
    </row>
    <row r="2643" spans="1:21" x14ac:dyDescent="0.3">
      <c r="A2643" t="s">
        <v>5834</v>
      </c>
      <c r="B2643" t="s">
        <v>5835</v>
      </c>
      <c r="C2643" t="s">
        <v>5836</v>
      </c>
      <c r="D2643" t="s">
        <v>92</v>
      </c>
      <c r="E2643" t="s">
        <v>39</v>
      </c>
      <c r="F2643">
        <v>17153.36</v>
      </c>
      <c r="G2643" s="1">
        <v>45844</v>
      </c>
      <c r="H2643" s="1">
        <v>45845</v>
      </c>
      <c r="I2643" t="s">
        <v>19</v>
      </c>
      <c r="J2643">
        <v>1</v>
      </c>
      <c r="K2643">
        <v>7</v>
      </c>
      <c r="L2643" t="s">
        <v>590</v>
      </c>
      <c r="M2643" t="s">
        <v>94</v>
      </c>
      <c r="N2643" t="s">
        <v>22</v>
      </c>
      <c r="O2643">
        <f t="shared" si="246"/>
        <v>1</v>
      </c>
      <c r="P2643" t="str">
        <f t="shared" si="247"/>
        <v>Valid</v>
      </c>
      <c r="Q2643" t="str">
        <f>_xlfn.XLOOKUP(B2643,Customers!$A:$A,Customers!$C:$C,"Not Found")</f>
        <v>North</v>
      </c>
      <c r="R2643" t="str">
        <f t="shared" si="248"/>
        <v>North</v>
      </c>
      <c r="S2643" t="str">
        <f t="shared" si="249"/>
        <v>Baggage Loss</v>
      </c>
      <c r="T2643" t="str">
        <f t="shared" si="250"/>
        <v>Within SLA</v>
      </c>
      <c r="U2643">
        <f t="shared" si="251"/>
        <v>0</v>
      </c>
    </row>
    <row r="2644" spans="1:21" x14ac:dyDescent="0.3">
      <c r="A2644" t="s">
        <v>5837</v>
      </c>
      <c r="B2644" t="s">
        <v>5838</v>
      </c>
      <c r="C2644" t="s">
        <v>5839</v>
      </c>
      <c r="D2644" t="s">
        <v>17</v>
      </c>
      <c r="E2644" t="s">
        <v>18</v>
      </c>
      <c r="F2644">
        <v>180144.27</v>
      </c>
      <c r="G2644" s="1">
        <v>45919</v>
      </c>
      <c r="H2644" s="1">
        <v>45923</v>
      </c>
      <c r="I2644" t="s">
        <v>19</v>
      </c>
      <c r="J2644">
        <v>4</v>
      </c>
      <c r="K2644">
        <v>10</v>
      </c>
      <c r="L2644" t="s">
        <v>87</v>
      </c>
      <c r="M2644" t="s">
        <v>21</v>
      </c>
      <c r="N2644" t="s">
        <v>30</v>
      </c>
      <c r="O2644">
        <f t="shared" si="246"/>
        <v>1</v>
      </c>
      <c r="P2644" t="str">
        <f t="shared" si="247"/>
        <v>Valid</v>
      </c>
      <c r="Q2644" t="str">
        <f>_xlfn.XLOOKUP(B2644,Customers!$A:$A,Customers!$C:$C,"Not Found")</f>
        <v>West</v>
      </c>
      <c r="R2644" t="str">
        <f t="shared" si="248"/>
        <v>South</v>
      </c>
      <c r="S2644" t="str">
        <f t="shared" si="249"/>
        <v>Accident</v>
      </c>
      <c r="T2644" t="str">
        <f t="shared" si="250"/>
        <v>Within SLA</v>
      </c>
      <c r="U2644">
        <f t="shared" si="251"/>
        <v>0</v>
      </c>
    </row>
    <row r="2645" spans="1:21" x14ac:dyDescent="0.3">
      <c r="A2645" t="s">
        <v>5840</v>
      </c>
      <c r="B2645" t="s">
        <v>2351</v>
      </c>
      <c r="C2645" t="s">
        <v>5841</v>
      </c>
      <c r="D2645" t="s">
        <v>46</v>
      </c>
      <c r="E2645" t="s">
        <v>173</v>
      </c>
      <c r="F2645">
        <v>247203.31</v>
      </c>
      <c r="G2645" s="1">
        <v>45938</v>
      </c>
      <c r="H2645" s="1">
        <v>45952</v>
      </c>
      <c r="I2645" t="s">
        <v>19</v>
      </c>
      <c r="J2645">
        <v>14</v>
      </c>
      <c r="K2645">
        <v>12</v>
      </c>
      <c r="L2645" t="s">
        <v>75</v>
      </c>
      <c r="M2645" t="s">
        <v>49</v>
      </c>
      <c r="N2645" t="s">
        <v>30</v>
      </c>
      <c r="O2645">
        <f t="shared" si="246"/>
        <v>1</v>
      </c>
      <c r="P2645" t="str">
        <f t="shared" si="247"/>
        <v>Valid</v>
      </c>
      <c r="Q2645" t="str">
        <f>_xlfn.XLOOKUP(B2645,Customers!$A:$A,Customers!$C:$C,"Not Found")</f>
        <v>East</v>
      </c>
      <c r="R2645" t="str">
        <f t="shared" si="248"/>
        <v>Central</v>
      </c>
      <c r="S2645" t="str">
        <f t="shared" si="249"/>
        <v>Theft</v>
      </c>
      <c r="T2645" t="str">
        <f t="shared" si="250"/>
        <v>SLA Breach</v>
      </c>
      <c r="U2645">
        <f t="shared" si="251"/>
        <v>2</v>
      </c>
    </row>
    <row r="2646" spans="1:21" x14ac:dyDescent="0.3">
      <c r="A2646" t="s">
        <v>5842</v>
      </c>
      <c r="B2646" t="s">
        <v>2132</v>
      </c>
      <c r="C2646" t="s">
        <v>2133</v>
      </c>
      <c r="D2646" t="s">
        <v>216</v>
      </c>
      <c r="E2646" t="s">
        <v>18</v>
      </c>
      <c r="F2646">
        <v>112315.51</v>
      </c>
      <c r="G2646" s="1">
        <v>45889</v>
      </c>
      <c r="H2646" s="1">
        <v>45910</v>
      </c>
      <c r="I2646" t="s">
        <v>19</v>
      </c>
      <c r="J2646">
        <v>21</v>
      </c>
      <c r="K2646">
        <v>15</v>
      </c>
      <c r="L2646" t="s">
        <v>204</v>
      </c>
      <c r="M2646" t="s">
        <v>55</v>
      </c>
      <c r="N2646" t="s">
        <v>42</v>
      </c>
      <c r="O2646">
        <f t="shared" si="246"/>
        <v>1</v>
      </c>
      <c r="P2646" t="str">
        <f t="shared" si="247"/>
        <v>Valid</v>
      </c>
      <c r="Q2646" t="str">
        <f>_xlfn.XLOOKUP(B2646,Customers!$A:$A,Customers!$C:$C,"Not Found")</f>
        <v>South</v>
      </c>
      <c r="R2646" t="str">
        <f t="shared" si="248"/>
        <v>South</v>
      </c>
      <c r="S2646" t="str">
        <f t="shared" si="249"/>
        <v>Outpatient</v>
      </c>
      <c r="T2646" t="str">
        <f t="shared" si="250"/>
        <v>SLA Breach</v>
      </c>
      <c r="U2646">
        <f t="shared" si="251"/>
        <v>6</v>
      </c>
    </row>
    <row r="2647" spans="1:21" x14ac:dyDescent="0.3">
      <c r="A2647" t="s">
        <v>5843</v>
      </c>
      <c r="B2647" t="s">
        <v>757</v>
      </c>
      <c r="C2647" t="s">
        <v>758</v>
      </c>
      <c r="D2647" t="s">
        <v>59</v>
      </c>
      <c r="E2647" t="s">
        <v>18</v>
      </c>
      <c r="F2647">
        <v>93727.32</v>
      </c>
      <c r="G2647" s="1">
        <v>45784</v>
      </c>
      <c r="H2647" s="1">
        <v>45800</v>
      </c>
      <c r="I2647" t="s">
        <v>19</v>
      </c>
      <c r="J2647">
        <v>16</v>
      </c>
      <c r="K2647">
        <v>15</v>
      </c>
      <c r="L2647" t="s">
        <v>128</v>
      </c>
      <c r="M2647" t="s">
        <v>55</v>
      </c>
      <c r="N2647" t="s">
        <v>42</v>
      </c>
      <c r="O2647">
        <f t="shared" si="246"/>
        <v>1</v>
      </c>
      <c r="P2647" t="str">
        <f t="shared" si="247"/>
        <v>Valid</v>
      </c>
      <c r="Q2647" t="str">
        <f>_xlfn.XLOOKUP(B2647,Customers!$A:$A,Customers!$C:$C,"Not Found")</f>
        <v>East</v>
      </c>
      <c r="R2647" t="str">
        <f t="shared" si="248"/>
        <v>South</v>
      </c>
      <c r="S2647" t="str">
        <f t="shared" si="249"/>
        <v>Critical Illness</v>
      </c>
      <c r="T2647" t="str">
        <f t="shared" si="250"/>
        <v>SLA Breach</v>
      </c>
      <c r="U2647">
        <f t="shared" si="251"/>
        <v>1</v>
      </c>
    </row>
    <row r="2648" spans="1:21" x14ac:dyDescent="0.3">
      <c r="A2648" t="s">
        <v>5844</v>
      </c>
      <c r="B2648" t="s">
        <v>2497</v>
      </c>
      <c r="C2648" t="s">
        <v>5845</v>
      </c>
      <c r="D2648" t="s">
        <v>17</v>
      </c>
      <c r="E2648" t="s">
        <v>74</v>
      </c>
      <c r="F2648">
        <v>105858.39</v>
      </c>
      <c r="G2648" s="1">
        <v>45766</v>
      </c>
      <c r="H2648" s="1">
        <v>45775</v>
      </c>
      <c r="I2648" t="s">
        <v>19</v>
      </c>
      <c r="J2648">
        <v>9</v>
      </c>
      <c r="K2648">
        <v>10</v>
      </c>
      <c r="L2648" t="s">
        <v>150</v>
      </c>
      <c r="M2648" t="s">
        <v>21</v>
      </c>
      <c r="N2648" t="s">
        <v>22</v>
      </c>
      <c r="O2648">
        <f t="shared" si="246"/>
        <v>1</v>
      </c>
      <c r="P2648" t="str">
        <f t="shared" si="247"/>
        <v>Valid</v>
      </c>
      <c r="Q2648" t="str">
        <f>_xlfn.XLOOKUP(B2648,Customers!$A:$A,Customers!$C:$C,"Not Found")</f>
        <v>West</v>
      </c>
      <c r="R2648" t="str">
        <f t="shared" si="248"/>
        <v>East</v>
      </c>
      <c r="S2648" t="str">
        <f t="shared" si="249"/>
        <v>Accident</v>
      </c>
      <c r="T2648" t="str">
        <f t="shared" si="250"/>
        <v>Within SLA</v>
      </c>
      <c r="U2648">
        <f t="shared" si="251"/>
        <v>0</v>
      </c>
    </row>
    <row r="2649" spans="1:21" x14ac:dyDescent="0.3">
      <c r="A2649" t="s">
        <v>5846</v>
      </c>
      <c r="B2649" t="s">
        <v>5847</v>
      </c>
      <c r="C2649" t="s">
        <v>5848</v>
      </c>
      <c r="D2649" t="s">
        <v>34</v>
      </c>
      <c r="E2649" t="s">
        <v>39</v>
      </c>
      <c r="F2649">
        <v>680537.13</v>
      </c>
      <c r="G2649" s="1">
        <v>45873</v>
      </c>
      <c r="H2649" s="1">
        <v>45890</v>
      </c>
      <c r="I2649" t="s">
        <v>19</v>
      </c>
      <c r="J2649">
        <v>17</v>
      </c>
      <c r="K2649">
        <v>20</v>
      </c>
      <c r="L2649" t="s">
        <v>331</v>
      </c>
      <c r="M2649" t="s">
        <v>29</v>
      </c>
      <c r="N2649" t="s">
        <v>30</v>
      </c>
      <c r="O2649">
        <f t="shared" si="246"/>
        <v>1</v>
      </c>
      <c r="P2649" t="str">
        <f t="shared" si="247"/>
        <v>Valid</v>
      </c>
      <c r="Q2649" t="str">
        <f>_xlfn.XLOOKUP(B2649,Customers!$A:$A,Customers!$C:$C,"Not Found")</f>
        <v>North</v>
      </c>
      <c r="R2649" t="str">
        <f t="shared" si="248"/>
        <v>North</v>
      </c>
      <c r="S2649" t="str">
        <f t="shared" si="249"/>
        <v>Death Benefit</v>
      </c>
      <c r="T2649" t="str">
        <f t="shared" si="250"/>
        <v>Within SLA</v>
      </c>
      <c r="U2649">
        <f t="shared" si="251"/>
        <v>0</v>
      </c>
    </row>
    <row r="2650" spans="1:21" x14ac:dyDescent="0.3">
      <c r="A2650" t="s">
        <v>5849</v>
      </c>
      <c r="B2650" t="s">
        <v>2709</v>
      </c>
      <c r="C2650" t="s">
        <v>2710</v>
      </c>
      <c r="D2650" t="s">
        <v>216</v>
      </c>
      <c r="E2650" t="s">
        <v>27</v>
      </c>
      <c r="F2650">
        <v>293033.75</v>
      </c>
      <c r="G2650" s="1">
        <v>45830</v>
      </c>
      <c r="H2650" s="1">
        <v>45861</v>
      </c>
      <c r="I2650" t="s">
        <v>19</v>
      </c>
      <c r="J2650">
        <v>31</v>
      </c>
      <c r="K2650">
        <v>15</v>
      </c>
      <c r="L2650" t="s">
        <v>1047</v>
      </c>
      <c r="M2650" t="s">
        <v>55</v>
      </c>
      <c r="N2650" t="s">
        <v>88</v>
      </c>
      <c r="O2650">
        <f t="shared" si="246"/>
        <v>1</v>
      </c>
      <c r="P2650" t="str">
        <f t="shared" si="247"/>
        <v>Valid</v>
      </c>
      <c r="Q2650" t="str">
        <f>_xlfn.XLOOKUP(B2650,Customers!$A:$A,Customers!$C:$C,"Not Found")</f>
        <v>East</v>
      </c>
      <c r="R2650" t="str">
        <f t="shared" si="248"/>
        <v>West</v>
      </c>
      <c r="S2650" t="str">
        <f t="shared" si="249"/>
        <v>Outpatient</v>
      </c>
      <c r="T2650" t="str">
        <f t="shared" si="250"/>
        <v>SLA Breach</v>
      </c>
      <c r="U2650">
        <f t="shared" si="251"/>
        <v>16</v>
      </c>
    </row>
    <row r="2651" spans="1:21" x14ac:dyDescent="0.3">
      <c r="A2651" t="s">
        <v>5850</v>
      </c>
      <c r="B2651" t="s">
        <v>2228</v>
      </c>
      <c r="C2651" t="s">
        <v>5851</v>
      </c>
      <c r="D2651" t="s">
        <v>46</v>
      </c>
      <c r="E2651" t="s">
        <v>27</v>
      </c>
      <c r="F2651">
        <v>45714.11</v>
      </c>
      <c r="G2651" s="1">
        <v>45959</v>
      </c>
      <c r="H2651" s="1">
        <v>45969</v>
      </c>
      <c r="I2651" t="s">
        <v>19</v>
      </c>
      <c r="J2651">
        <v>10</v>
      </c>
      <c r="K2651">
        <v>10</v>
      </c>
      <c r="L2651" t="s">
        <v>140</v>
      </c>
      <c r="M2651" t="s">
        <v>21</v>
      </c>
      <c r="N2651" t="s">
        <v>42</v>
      </c>
      <c r="O2651">
        <f t="shared" si="246"/>
        <v>1</v>
      </c>
      <c r="P2651" t="str">
        <f t="shared" si="247"/>
        <v>Valid</v>
      </c>
      <c r="Q2651" t="str">
        <f>_xlfn.XLOOKUP(B2651,Customers!$A:$A,Customers!$C:$C,"Not Found")</f>
        <v>West</v>
      </c>
      <c r="R2651" t="str">
        <f t="shared" si="248"/>
        <v>West</v>
      </c>
      <c r="S2651" t="str">
        <f t="shared" si="249"/>
        <v>Theft</v>
      </c>
      <c r="T2651" t="str">
        <f t="shared" si="250"/>
        <v>Within SLA</v>
      </c>
      <c r="U2651">
        <f t="shared" si="251"/>
        <v>0</v>
      </c>
    </row>
    <row r="2652" spans="1:21" x14ac:dyDescent="0.3">
      <c r="A2652" t="s">
        <v>5852</v>
      </c>
      <c r="B2652" t="s">
        <v>5853</v>
      </c>
      <c r="C2652" t="s">
        <v>5854</v>
      </c>
      <c r="D2652" t="s">
        <v>111</v>
      </c>
      <c r="E2652" t="s">
        <v>27</v>
      </c>
      <c r="F2652">
        <v>217079.1</v>
      </c>
      <c r="G2652" s="1">
        <v>45913</v>
      </c>
      <c r="I2652" t="s">
        <v>40</v>
      </c>
      <c r="J2652">
        <v>13</v>
      </c>
      <c r="K2652">
        <v>12</v>
      </c>
      <c r="L2652" t="s">
        <v>75</v>
      </c>
      <c r="M2652" t="s">
        <v>49</v>
      </c>
      <c r="N2652" t="s">
        <v>30</v>
      </c>
      <c r="O2652">
        <f t="shared" si="246"/>
        <v>1</v>
      </c>
      <c r="P2652" t="str">
        <f t="shared" si="247"/>
        <v>Valid</v>
      </c>
      <c r="Q2652" t="str">
        <f>_xlfn.XLOOKUP(B2652,Customers!$A:$A,Customers!$C:$C,"Not Found")</f>
        <v>South</v>
      </c>
      <c r="R2652" t="str">
        <f t="shared" si="248"/>
        <v>West</v>
      </c>
      <c r="S2652" t="str">
        <f t="shared" si="249"/>
        <v>Fire</v>
      </c>
      <c r="T2652" t="str">
        <f t="shared" si="250"/>
        <v>SLA Breach</v>
      </c>
      <c r="U2652">
        <f t="shared" si="251"/>
        <v>1</v>
      </c>
    </row>
    <row r="2653" spans="1:21" x14ac:dyDescent="0.3">
      <c r="A2653" t="s">
        <v>5855</v>
      </c>
      <c r="B2653" t="s">
        <v>507</v>
      </c>
      <c r="C2653" t="s">
        <v>508</v>
      </c>
      <c r="D2653" t="s">
        <v>46</v>
      </c>
      <c r="E2653" t="s">
        <v>74</v>
      </c>
      <c r="F2653">
        <v>61418.18</v>
      </c>
      <c r="G2653" s="1">
        <v>45955</v>
      </c>
      <c r="H2653" s="1">
        <v>45974</v>
      </c>
      <c r="I2653" t="s">
        <v>19</v>
      </c>
      <c r="J2653">
        <v>19</v>
      </c>
      <c r="K2653">
        <v>10</v>
      </c>
      <c r="L2653" t="s">
        <v>704</v>
      </c>
      <c r="M2653" t="s">
        <v>21</v>
      </c>
      <c r="N2653" t="s">
        <v>42</v>
      </c>
      <c r="O2653">
        <f t="shared" si="246"/>
        <v>1</v>
      </c>
      <c r="P2653" t="str">
        <f t="shared" si="247"/>
        <v>Valid</v>
      </c>
      <c r="Q2653" t="str">
        <f>_xlfn.XLOOKUP(B2653,Customers!$A:$A,Customers!$C:$C,"Not Found")</f>
        <v>North</v>
      </c>
      <c r="R2653" t="str">
        <f t="shared" si="248"/>
        <v>East</v>
      </c>
      <c r="S2653" t="str">
        <f t="shared" si="249"/>
        <v>Theft</v>
      </c>
      <c r="T2653" t="str">
        <f t="shared" si="250"/>
        <v>SLA Breach</v>
      </c>
      <c r="U2653">
        <f t="shared" si="251"/>
        <v>9</v>
      </c>
    </row>
    <row r="2654" spans="1:21" x14ac:dyDescent="0.3">
      <c r="A2654" t="s">
        <v>5856</v>
      </c>
      <c r="B2654" t="s">
        <v>2544</v>
      </c>
      <c r="C2654" t="s">
        <v>4102</v>
      </c>
      <c r="D2654" t="s">
        <v>34</v>
      </c>
      <c r="E2654" t="s">
        <v>27</v>
      </c>
      <c r="F2654">
        <v>105406.86</v>
      </c>
      <c r="G2654" s="1">
        <v>45790</v>
      </c>
      <c r="I2654" t="s">
        <v>40</v>
      </c>
      <c r="J2654">
        <v>21</v>
      </c>
      <c r="K2654">
        <v>20</v>
      </c>
      <c r="L2654" t="s">
        <v>65</v>
      </c>
      <c r="M2654" t="s">
        <v>29</v>
      </c>
      <c r="N2654" t="s">
        <v>30</v>
      </c>
      <c r="O2654">
        <f t="shared" si="246"/>
        <v>1</v>
      </c>
      <c r="P2654" t="str">
        <f t="shared" si="247"/>
        <v>Valid</v>
      </c>
      <c r="Q2654" t="str">
        <f>_xlfn.XLOOKUP(B2654,Customers!$A:$A,Customers!$C:$C,"Not Found")</f>
        <v>South</v>
      </c>
      <c r="R2654" t="str">
        <f t="shared" si="248"/>
        <v>West</v>
      </c>
      <c r="S2654" t="str">
        <f t="shared" si="249"/>
        <v>Death Benefit</v>
      </c>
      <c r="T2654" t="str">
        <f t="shared" si="250"/>
        <v>SLA Breach</v>
      </c>
      <c r="U2654">
        <f t="shared" si="251"/>
        <v>1</v>
      </c>
    </row>
    <row r="2655" spans="1:21" x14ac:dyDescent="0.3">
      <c r="A2655" t="s">
        <v>5857</v>
      </c>
      <c r="B2655" t="s">
        <v>785</v>
      </c>
      <c r="C2655" t="s">
        <v>786</v>
      </c>
      <c r="D2655" t="s">
        <v>238</v>
      </c>
      <c r="E2655" t="s">
        <v>18</v>
      </c>
      <c r="F2655">
        <v>112070.68</v>
      </c>
      <c r="G2655" s="1">
        <v>45814</v>
      </c>
      <c r="H2655" s="1">
        <v>45829</v>
      </c>
      <c r="I2655" t="s">
        <v>19</v>
      </c>
      <c r="J2655">
        <v>15</v>
      </c>
      <c r="K2655">
        <v>10</v>
      </c>
      <c r="L2655" t="s">
        <v>282</v>
      </c>
      <c r="M2655" t="s">
        <v>21</v>
      </c>
      <c r="N2655" t="s">
        <v>42</v>
      </c>
      <c r="O2655">
        <f t="shared" si="246"/>
        <v>1</v>
      </c>
      <c r="P2655" t="str">
        <f t="shared" si="247"/>
        <v>Valid</v>
      </c>
      <c r="Q2655" t="str">
        <f>_xlfn.XLOOKUP(B2655,Customers!$A:$A,Customers!$C:$C,"Not Found")</f>
        <v>Central</v>
      </c>
      <c r="R2655" t="str">
        <f t="shared" si="248"/>
        <v>South</v>
      </c>
      <c r="S2655" t="str">
        <f t="shared" si="249"/>
        <v>Vehicle Damage</v>
      </c>
      <c r="T2655" t="str">
        <f t="shared" si="250"/>
        <v>SLA Breach</v>
      </c>
      <c r="U2655">
        <f t="shared" si="251"/>
        <v>5</v>
      </c>
    </row>
    <row r="2656" spans="1:21" x14ac:dyDescent="0.3">
      <c r="A2656" t="s">
        <v>5858</v>
      </c>
      <c r="B2656" t="s">
        <v>2118</v>
      </c>
      <c r="C2656" t="s">
        <v>2986</v>
      </c>
      <c r="D2656" t="s">
        <v>46</v>
      </c>
      <c r="E2656" t="s">
        <v>173</v>
      </c>
      <c r="F2656">
        <v>168706.48</v>
      </c>
      <c r="G2656" s="1">
        <v>45952</v>
      </c>
      <c r="H2656" s="1">
        <v>45960</v>
      </c>
      <c r="I2656" t="s">
        <v>19</v>
      </c>
      <c r="J2656">
        <v>8</v>
      </c>
      <c r="K2656">
        <v>10</v>
      </c>
      <c r="L2656" t="s">
        <v>606</v>
      </c>
      <c r="M2656" t="s">
        <v>21</v>
      </c>
      <c r="N2656" t="s">
        <v>30</v>
      </c>
      <c r="O2656">
        <f t="shared" si="246"/>
        <v>1</v>
      </c>
      <c r="P2656" t="str">
        <f t="shared" si="247"/>
        <v>Valid</v>
      </c>
      <c r="Q2656" t="str">
        <f>_xlfn.XLOOKUP(B2656,Customers!$A:$A,Customers!$C:$C,"Not Found")</f>
        <v>North</v>
      </c>
      <c r="R2656" t="str">
        <f t="shared" si="248"/>
        <v>Central</v>
      </c>
      <c r="S2656" t="str">
        <f t="shared" si="249"/>
        <v>Theft</v>
      </c>
      <c r="T2656" t="str">
        <f t="shared" si="250"/>
        <v>Within SLA</v>
      </c>
      <c r="U2656">
        <f t="shared" si="251"/>
        <v>0</v>
      </c>
    </row>
    <row r="2657" spans="1:21" x14ac:dyDescent="0.3">
      <c r="A2657" t="s">
        <v>5859</v>
      </c>
      <c r="B2657" t="s">
        <v>4564</v>
      </c>
      <c r="C2657" t="s">
        <v>5860</v>
      </c>
      <c r="D2657" t="s">
        <v>46</v>
      </c>
      <c r="E2657" t="s">
        <v>39</v>
      </c>
      <c r="F2657">
        <v>122346.22</v>
      </c>
      <c r="G2657" s="1">
        <v>45756</v>
      </c>
      <c r="H2657" s="1">
        <v>45776</v>
      </c>
      <c r="I2657" t="s">
        <v>19</v>
      </c>
      <c r="J2657">
        <v>20</v>
      </c>
      <c r="K2657">
        <v>10</v>
      </c>
      <c r="L2657" t="s">
        <v>310</v>
      </c>
      <c r="M2657" t="s">
        <v>21</v>
      </c>
      <c r="N2657" t="s">
        <v>30</v>
      </c>
      <c r="O2657">
        <f t="shared" si="246"/>
        <v>1</v>
      </c>
      <c r="P2657" t="str">
        <f t="shared" si="247"/>
        <v>Valid</v>
      </c>
      <c r="Q2657" t="str">
        <f>_xlfn.XLOOKUP(B2657,Customers!$A:$A,Customers!$C:$C,"Not Found")</f>
        <v>East</v>
      </c>
      <c r="R2657" t="str">
        <f t="shared" si="248"/>
        <v>North</v>
      </c>
      <c r="S2657" t="str">
        <f t="shared" si="249"/>
        <v>Theft</v>
      </c>
      <c r="T2657" t="str">
        <f t="shared" si="250"/>
        <v>SLA Breach</v>
      </c>
      <c r="U2657">
        <f t="shared" si="251"/>
        <v>10</v>
      </c>
    </row>
    <row r="2658" spans="1:21" x14ac:dyDescent="0.3">
      <c r="A2658" t="s">
        <v>5861</v>
      </c>
      <c r="B2658" t="s">
        <v>5862</v>
      </c>
      <c r="C2658" t="s">
        <v>5863</v>
      </c>
      <c r="D2658" t="s">
        <v>26</v>
      </c>
      <c r="E2658" t="s">
        <v>18</v>
      </c>
      <c r="F2658">
        <v>268774.59000000003</v>
      </c>
      <c r="G2658" s="1">
        <v>45933</v>
      </c>
      <c r="H2658" s="1">
        <v>45949</v>
      </c>
      <c r="I2658" t="s">
        <v>19</v>
      </c>
      <c r="J2658">
        <v>16</v>
      </c>
      <c r="K2658">
        <v>20</v>
      </c>
      <c r="L2658" t="s">
        <v>35</v>
      </c>
      <c r="M2658" t="s">
        <v>29</v>
      </c>
      <c r="N2658" t="s">
        <v>22</v>
      </c>
      <c r="O2658">
        <f t="shared" si="246"/>
        <v>1</v>
      </c>
      <c r="P2658" t="str">
        <f t="shared" si="247"/>
        <v>Valid</v>
      </c>
      <c r="Q2658" t="str">
        <f>_xlfn.XLOOKUP(B2658,Customers!$A:$A,Customers!$C:$C,"Not Found")</f>
        <v>South</v>
      </c>
      <c r="R2658" t="str">
        <f t="shared" si="248"/>
        <v>South</v>
      </c>
      <c r="S2658" t="str">
        <f t="shared" si="249"/>
        <v>Disability</v>
      </c>
      <c r="T2658" t="str">
        <f t="shared" si="250"/>
        <v>Within SLA</v>
      </c>
      <c r="U2658">
        <f t="shared" si="251"/>
        <v>0</v>
      </c>
    </row>
    <row r="2659" spans="1:21" x14ac:dyDescent="0.3">
      <c r="A2659" t="s">
        <v>5864</v>
      </c>
      <c r="B2659" t="s">
        <v>5471</v>
      </c>
      <c r="C2659" t="s">
        <v>5472</v>
      </c>
      <c r="D2659" t="s">
        <v>46</v>
      </c>
      <c r="E2659" t="s">
        <v>173</v>
      </c>
      <c r="F2659">
        <v>141510.49</v>
      </c>
      <c r="G2659" s="1">
        <v>45849</v>
      </c>
      <c r="H2659" s="1">
        <v>45858</v>
      </c>
      <c r="I2659" t="s">
        <v>47</v>
      </c>
      <c r="J2659">
        <v>9</v>
      </c>
      <c r="K2659">
        <v>12</v>
      </c>
      <c r="L2659" t="s">
        <v>561</v>
      </c>
      <c r="M2659" t="s">
        <v>49</v>
      </c>
      <c r="N2659" t="s">
        <v>22</v>
      </c>
      <c r="O2659">
        <f t="shared" si="246"/>
        <v>1</v>
      </c>
      <c r="P2659" t="str">
        <f t="shared" si="247"/>
        <v>Valid</v>
      </c>
      <c r="Q2659" t="str">
        <f>_xlfn.XLOOKUP(B2659,Customers!$A:$A,Customers!$C:$C,"Not Found")</f>
        <v>Central</v>
      </c>
      <c r="R2659" t="str">
        <f t="shared" si="248"/>
        <v>Central</v>
      </c>
      <c r="S2659" t="str">
        <f t="shared" si="249"/>
        <v>Theft</v>
      </c>
      <c r="T2659" t="str">
        <f t="shared" si="250"/>
        <v>Within SLA</v>
      </c>
      <c r="U2659">
        <f t="shared" si="251"/>
        <v>0</v>
      </c>
    </row>
    <row r="2660" spans="1:21" x14ac:dyDescent="0.3">
      <c r="A2660" t="s">
        <v>5865</v>
      </c>
      <c r="B2660" t="s">
        <v>77</v>
      </c>
      <c r="C2660" t="s">
        <v>1970</v>
      </c>
      <c r="D2660" t="s">
        <v>53</v>
      </c>
      <c r="E2660" t="s">
        <v>173</v>
      </c>
      <c r="F2660">
        <v>133874.97</v>
      </c>
      <c r="G2660" s="1">
        <v>45797</v>
      </c>
      <c r="H2660" s="1">
        <v>45811</v>
      </c>
      <c r="I2660" t="s">
        <v>19</v>
      </c>
      <c r="J2660">
        <v>14</v>
      </c>
      <c r="K2660">
        <v>15</v>
      </c>
      <c r="L2660" t="s">
        <v>244</v>
      </c>
      <c r="M2660" t="s">
        <v>55</v>
      </c>
      <c r="N2660" t="s">
        <v>30</v>
      </c>
      <c r="O2660">
        <f t="shared" si="246"/>
        <v>1</v>
      </c>
      <c r="P2660" t="str">
        <f t="shared" si="247"/>
        <v>Valid</v>
      </c>
      <c r="Q2660" t="str">
        <f>_xlfn.XLOOKUP(B2660,Customers!$A:$A,Customers!$C:$C,"Not Found")</f>
        <v>West</v>
      </c>
      <c r="R2660" t="str">
        <f t="shared" si="248"/>
        <v>Central</v>
      </c>
      <c r="S2660" t="str">
        <f t="shared" si="249"/>
        <v>Hospitalization</v>
      </c>
      <c r="T2660" t="str">
        <f t="shared" si="250"/>
        <v>Within SLA</v>
      </c>
      <c r="U2660">
        <f t="shared" si="251"/>
        <v>0</v>
      </c>
    </row>
    <row r="2661" spans="1:21" x14ac:dyDescent="0.3">
      <c r="A2661" t="s">
        <v>5866</v>
      </c>
      <c r="B2661" t="s">
        <v>485</v>
      </c>
      <c r="C2661" t="s">
        <v>486</v>
      </c>
      <c r="D2661" t="s">
        <v>154</v>
      </c>
      <c r="E2661" t="s">
        <v>74</v>
      </c>
      <c r="F2661">
        <v>94331.07</v>
      </c>
      <c r="G2661" s="1">
        <v>45966</v>
      </c>
      <c r="H2661" s="1">
        <v>45992</v>
      </c>
      <c r="I2661" t="s">
        <v>19</v>
      </c>
      <c r="J2661">
        <v>26</v>
      </c>
      <c r="K2661">
        <v>10</v>
      </c>
      <c r="L2661" t="s">
        <v>606</v>
      </c>
      <c r="M2661" t="s">
        <v>21</v>
      </c>
      <c r="N2661" t="s">
        <v>88</v>
      </c>
      <c r="O2661">
        <f t="shared" si="246"/>
        <v>1</v>
      </c>
      <c r="P2661" t="str">
        <f t="shared" si="247"/>
        <v>Valid</v>
      </c>
      <c r="Q2661" t="str">
        <f>_xlfn.XLOOKUP(B2661,Customers!$A:$A,Customers!$C:$C,"Not Found")</f>
        <v>East</v>
      </c>
      <c r="R2661" t="str">
        <f t="shared" si="248"/>
        <v>East</v>
      </c>
      <c r="S2661" t="str">
        <f t="shared" si="249"/>
        <v>Vehicle Damage</v>
      </c>
      <c r="T2661" t="str">
        <f t="shared" si="250"/>
        <v>SLA Breach</v>
      </c>
      <c r="U2661">
        <f t="shared" si="251"/>
        <v>16</v>
      </c>
    </row>
    <row r="2662" spans="1:21" x14ac:dyDescent="0.3">
      <c r="A2662" t="s">
        <v>5867</v>
      </c>
      <c r="B2662" t="s">
        <v>445</v>
      </c>
      <c r="C2662" t="s">
        <v>446</v>
      </c>
      <c r="D2662" t="s">
        <v>53</v>
      </c>
      <c r="E2662" t="s">
        <v>74</v>
      </c>
      <c r="F2662">
        <v>189086.1</v>
      </c>
      <c r="G2662" s="1">
        <v>45746</v>
      </c>
      <c r="H2662" s="1">
        <v>45754</v>
      </c>
      <c r="I2662" t="s">
        <v>19</v>
      </c>
      <c r="J2662">
        <v>8</v>
      </c>
      <c r="K2662">
        <v>15</v>
      </c>
      <c r="L2662" t="s">
        <v>681</v>
      </c>
      <c r="M2662" t="s">
        <v>55</v>
      </c>
      <c r="N2662" t="s">
        <v>22</v>
      </c>
      <c r="O2662">
        <f t="shared" si="246"/>
        <v>1</v>
      </c>
      <c r="P2662" t="str">
        <f t="shared" si="247"/>
        <v>Valid</v>
      </c>
      <c r="Q2662" t="str">
        <f>_xlfn.XLOOKUP(B2662,Customers!$A:$A,Customers!$C:$C,"Not Found")</f>
        <v>East</v>
      </c>
      <c r="R2662" t="str">
        <f t="shared" si="248"/>
        <v>East</v>
      </c>
      <c r="S2662" t="str">
        <f t="shared" si="249"/>
        <v>Hospitalization</v>
      </c>
      <c r="T2662" t="str">
        <f t="shared" si="250"/>
        <v>Within SLA</v>
      </c>
      <c r="U2662">
        <f t="shared" si="251"/>
        <v>0</v>
      </c>
    </row>
    <row r="2663" spans="1:21" x14ac:dyDescent="0.3">
      <c r="A2663" t="s">
        <v>5868</v>
      </c>
      <c r="B2663" t="s">
        <v>148</v>
      </c>
      <c r="C2663" t="s">
        <v>149</v>
      </c>
      <c r="D2663" t="s">
        <v>59</v>
      </c>
      <c r="E2663" t="s">
        <v>39</v>
      </c>
      <c r="F2663">
        <v>156897.17000000001</v>
      </c>
      <c r="G2663" s="1">
        <v>45885</v>
      </c>
      <c r="I2663" t="s">
        <v>64</v>
      </c>
      <c r="J2663">
        <v>11</v>
      </c>
      <c r="K2663">
        <v>15</v>
      </c>
      <c r="L2663" t="s">
        <v>770</v>
      </c>
      <c r="M2663" t="s">
        <v>55</v>
      </c>
      <c r="N2663" t="s">
        <v>30</v>
      </c>
      <c r="O2663">
        <f t="shared" si="246"/>
        <v>1</v>
      </c>
      <c r="P2663" t="str">
        <f t="shared" si="247"/>
        <v>Valid</v>
      </c>
      <c r="Q2663" t="str">
        <f>_xlfn.XLOOKUP(B2663,Customers!$A:$A,Customers!$C:$C,"Not Found")</f>
        <v>West</v>
      </c>
      <c r="R2663" t="str">
        <f t="shared" si="248"/>
        <v>North</v>
      </c>
      <c r="S2663" t="str">
        <f t="shared" si="249"/>
        <v>Critical Illness</v>
      </c>
      <c r="T2663" t="str">
        <f t="shared" si="250"/>
        <v>Within SLA</v>
      </c>
      <c r="U2663">
        <f t="shared" si="251"/>
        <v>0</v>
      </c>
    </row>
    <row r="2664" spans="1:21" x14ac:dyDescent="0.3">
      <c r="A2664" t="s">
        <v>5869</v>
      </c>
      <c r="B2664" t="s">
        <v>5028</v>
      </c>
      <c r="C2664" t="s">
        <v>5870</v>
      </c>
      <c r="D2664" t="s">
        <v>26</v>
      </c>
      <c r="E2664" t="s">
        <v>27</v>
      </c>
      <c r="F2664">
        <v>205931.51</v>
      </c>
      <c r="G2664" s="1">
        <v>45776</v>
      </c>
      <c r="H2664" s="1">
        <v>45800</v>
      </c>
      <c r="I2664" t="s">
        <v>19</v>
      </c>
      <c r="J2664">
        <v>24</v>
      </c>
      <c r="K2664">
        <v>20</v>
      </c>
      <c r="L2664" t="s">
        <v>813</v>
      </c>
      <c r="M2664" t="s">
        <v>29</v>
      </c>
      <c r="N2664" t="s">
        <v>42</v>
      </c>
      <c r="O2664">
        <f t="shared" si="246"/>
        <v>1</v>
      </c>
      <c r="P2664" t="str">
        <f t="shared" si="247"/>
        <v>Valid</v>
      </c>
      <c r="Q2664" t="str">
        <f>_xlfn.XLOOKUP(B2664,Customers!$A:$A,Customers!$C:$C,"Not Found")</f>
        <v>South</v>
      </c>
      <c r="R2664" t="str">
        <f t="shared" si="248"/>
        <v>West</v>
      </c>
      <c r="S2664" t="str">
        <f t="shared" si="249"/>
        <v>Disability</v>
      </c>
      <c r="T2664" t="str">
        <f t="shared" si="250"/>
        <v>SLA Breach</v>
      </c>
      <c r="U2664">
        <f t="shared" si="251"/>
        <v>4</v>
      </c>
    </row>
    <row r="2665" spans="1:21" x14ac:dyDescent="0.3">
      <c r="A2665" t="s">
        <v>5871</v>
      </c>
      <c r="B2665" t="s">
        <v>5872</v>
      </c>
      <c r="C2665" t="s">
        <v>5873</v>
      </c>
      <c r="D2665" t="s">
        <v>111</v>
      </c>
      <c r="E2665" t="s">
        <v>39</v>
      </c>
      <c r="F2665">
        <v>111909.6</v>
      </c>
      <c r="G2665" s="1">
        <v>45977</v>
      </c>
      <c r="H2665" s="1">
        <v>45988</v>
      </c>
      <c r="I2665" t="s">
        <v>19</v>
      </c>
      <c r="J2665">
        <v>11</v>
      </c>
      <c r="K2665">
        <v>12</v>
      </c>
      <c r="L2665" t="s">
        <v>163</v>
      </c>
      <c r="M2665" t="s">
        <v>49</v>
      </c>
      <c r="N2665" t="s">
        <v>30</v>
      </c>
      <c r="O2665">
        <f t="shared" si="246"/>
        <v>1</v>
      </c>
      <c r="P2665" t="str">
        <f t="shared" si="247"/>
        <v>Valid</v>
      </c>
      <c r="Q2665" t="str">
        <f>_xlfn.XLOOKUP(B2665,Customers!$A:$A,Customers!$C:$C,"Not Found")</f>
        <v>East</v>
      </c>
      <c r="R2665" t="str">
        <f t="shared" si="248"/>
        <v>North</v>
      </c>
      <c r="S2665" t="str">
        <f t="shared" si="249"/>
        <v>Fire</v>
      </c>
      <c r="T2665" t="str">
        <f t="shared" si="250"/>
        <v>Within SLA</v>
      </c>
      <c r="U2665">
        <f t="shared" si="251"/>
        <v>0</v>
      </c>
    </row>
    <row r="2666" spans="1:21" x14ac:dyDescent="0.3">
      <c r="A2666" t="s">
        <v>5874</v>
      </c>
      <c r="B2666" t="s">
        <v>5432</v>
      </c>
      <c r="C2666" t="s">
        <v>5433</v>
      </c>
      <c r="D2666" t="s">
        <v>182</v>
      </c>
      <c r="E2666" t="s">
        <v>18</v>
      </c>
      <c r="F2666">
        <v>21608.66</v>
      </c>
      <c r="G2666" s="1">
        <v>45840</v>
      </c>
      <c r="I2666" t="s">
        <v>40</v>
      </c>
      <c r="J2666">
        <v>23</v>
      </c>
      <c r="K2666">
        <v>7</v>
      </c>
      <c r="L2666" t="s">
        <v>366</v>
      </c>
      <c r="M2666" t="s">
        <v>94</v>
      </c>
      <c r="N2666" t="s">
        <v>88</v>
      </c>
      <c r="O2666">
        <f t="shared" si="246"/>
        <v>1</v>
      </c>
      <c r="P2666" t="str">
        <f t="shared" si="247"/>
        <v>Valid</v>
      </c>
      <c r="Q2666" t="str">
        <f>_xlfn.XLOOKUP(B2666,Customers!$A:$A,Customers!$C:$C,"Not Found")</f>
        <v>West</v>
      </c>
      <c r="R2666" t="str">
        <f t="shared" si="248"/>
        <v>South</v>
      </c>
      <c r="S2666" t="str">
        <f t="shared" si="249"/>
        <v>Trip Cancellation</v>
      </c>
      <c r="T2666" t="str">
        <f t="shared" si="250"/>
        <v>SLA Breach</v>
      </c>
      <c r="U2666">
        <f t="shared" si="251"/>
        <v>16</v>
      </c>
    </row>
    <row r="2667" spans="1:21" x14ac:dyDescent="0.3">
      <c r="A2667" t="s">
        <v>5875</v>
      </c>
      <c r="B2667" t="s">
        <v>3391</v>
      </c>
      <c r="C2667" t="s">
        <v>5876</v>
      </c>
      <c r="D2667" t="s">
        <v>59</v>
      </c>
      <c r="E2667" t="s">
        <v>18</v>
      </c>
      <c r="F2667">
        <v>94391.360000000001</v>
      </c>
      <c r="G2667" s="1">
        <v>45851</v>
      </c>
      <c r="I2667" t="s">
        <v>64</v>
      </c>
      <c r="J2667">
        <v>15</v>
      </c>
      <c r="K2667">
        <v>15</v>
      </c>
      <c r="L2667" t="s">
        <v>48</v>
      </c>
      <c r="M2667" t="s">
        <v>55</v>
      </c>
      <c r="N2667" t="s">
        <v>30</v>
      </c>
      <c r="O2667">
        <f t="shared" si="246"/>
        <v>1</v>
      </c>
      <c r="P2667" t="str">
        <f t="shared" si="247"/>
        <v>Valid</v>
      </c>
      <c r="Q2667" t="str">
        <f>_xlfn.XLOOKUP(B2667,Customers!$A:$A,Customers!$C:$C,"Not Found")</f>
        <v>East</v>
      </c>
      <c r="R2667" t="str">
        <f t="shared" si="248"/>
        <v>South</v>
      </c>
      <c r="S2667" t="str">
        <f t="shared" si="249"/>
        <v>Critical Illness</v>
      </c>
      <c r="T2667" t="str">
        <f t="shared" si="250"/>
        <v>Within SLA</v>
      </c>
      <c r="U2667">
        <f t="shared" si="251"/>
        <v>0</v>
      </c>
    </row>
    <row r="2668" spans="1:21" x14ac:dyDescent="0.3">
      <c r="A2668" t="s">
        <v>5877</v>
      </c>
      <c r="B2668" t="s">
        <v>429</v>
      </c>
      <c r="C2668" t="s">
        <v>2354</v>
      </c>
      <c r="D2668" t="s">
        <v>216</v>
      </c>
      <c r="E2668" t="s">
        <v>173</v>
      </c>
      <c r="F2668">
        <v>25226.51</v>
      </c>
      <c r="G2668" s="1">
        <v>45763</v>
      </c>
      <c r="I2668" t="s">
        <v>64</v>
      </c>
      <c r="J2668">
        <v>30</v>
      </c>
      <c r="K2668">
        <v>15</v>
      </c>
      <c r="L2668" t="s">
        <v>331</v>
      </c>
      <c r="M2668" t="s">
        <v>55</v>
      </c>
      <c r="N2668" t="s">
        <v>88</v>
      </c>
      <c r="O2668">
        <f t="shared" si="246"/>
        <v>1</v>
      </c>
      <c r="P2668" t="str">
        <f t="shared" si="247"/>
        <v>Valid</v>
      </c>
      <c r="Q2668" t="str">
        <f>_xlfn.XLOOKUP(B2668,Customers!$A:$A,Customers!$C:$C,"Not Found")</f>
        <v>North</v>
      </c>
      <c r="R2668" t="str">
        <f t="shared" si="248"/>
        <v>Central</v>
      </c>
      <c r="S2668" t="str">
        <f t="shared" si="249"/>
        <v>Outpatient</v>
      </c>
      <c r="T2668" t="str">
        <f t="shared" si="250"/>
        <v>SLA Breach</v>
      </c>
      <c r="U2668">
        <f t="shared" si="251"/>
        <v>15</v>
      </c>
    </row>
    <row r="2669" spans="1:21" x14ac:dyDescent="0.3">
      <c r="A2669" t="s">
        <v>5878</v>
      </c>
      <c r="B2669" t="s">
        <v>1485</v>
      </c>
      <c r="C2669" t="s">
        <v>5879</v>
      </c>
      <c r="D2669" t="s">
        <v>26</v>
      </c>
      <c r="E2669" t="s">
        <v>173</v>
      </c>
      <c r="F2669">
        <v>1050631.6799999999</v>
      </c>
      <c r="G2669" s="1">
        <v>45665</v>
      </c>
      <c r="H2669" s="1">
        <v>45684</v>
      </c>
      <c r="I2669" t="s">
        <v>19</v>
      </c>
      <c r="J2669">
        <v>19</v>
      </c>
      <c r="K2669">
        <v>20</v>
      </c>
      <c r="L2669" t="s">
        <v>310</v>
      </c>
      <c r="M2669" t="s">
        <v>29</v>
      </c>
      <c r="N2669" t="s">
        <v>30</v>
      </c>
      <c r="O2669">
        <f t="shared" si="246"/>
        <v>1</v>
      </c>
      <c r="P2669" t="str">
        <f t="shared" si="247"/>
        <v>Valid</v>
      </c>
      <c r="Q2669" t="str">
        <f>_xlfn.XLOOKUP(B2669,Customers!$A:$A,Customers!$C:$C,"Not Found")</f>
        <v>North</v>
      </c>
      <c r="R2669" t="str">
        <f t="shared" si="248"/>
        <v>Central</v>
      </c>
      <c r="S2669" t="str">
        <f t="shared" si="249"/>
        <v>Disability</v>
      </c>
      <c r="T2669" t="str">
        <f t="shared" si="250"/>
        <v>Within SLA</v>
      </c>
      <c r="U2669">
        <f t="shared" si="251"/>
        <v>0</v>
      </c>
    </row>
    <row r="2670" spans="1:21" x14ac:dyDescent="0.3">
      <c r="A2670" t="s">
        <v>5880</v>
      </c>
      <c r="B2670" t="s">
        <v>984</v>
      </c>
      <c r="C2670" t="s">
        <v>1433</v>
      </c>
      <c r="D2670" t="s">
        <v>182</v>
      </c>
      <c r="E2670" t="s">
        <v>173</v>
      </c>
      <c r="F2670">
        <v>18072.72</v>
      </c>
      <c r="G2670" s="1">
        <v>45989</v>
      </c>
      <c r="H2670" s="1">
        <v>45995</v>
      </c>
      <c r="I2670" t="s">
        <v>19</v>
      </c>
      <c r="J2670">
        <v>6</v>
      </c>
      <c r="K2670">
        <v>7</v>
      </c>
      <c r="L2670" t="s">
        <v>431</v>
      </c>
      <c r="M2670" t="s">
        <v>94</v>
      </c>
      <c r="N2670" t="s">
        <v>30</v>
      </c>
      <c r="O2670">
        <f t="shared" si="246"/>
        <v>1</v>
      </c>
      <c r="P2670" t="str">
        <f t="shared" si="247"/>
        <v>Valid</v>
      </c>
      <c r="Q2670" t="str">
        <f>_xlfn.XLOOKUP(B2670,Customers!$A:$A,Customers!$C:$C,"Not Found")</f>
        <v>West</v>
      </c>
      <c r="R2670" t="str">
        <f t="shared" si="248"/>
        <v>Central</v>
      </c>
      <c r="S2670" t="str">
        <f t="shared" si="249"/>
        <v>Trip Cancellation</v>
      </c>
      <c r="T2670" t="str">
        <f t="shared" si="250"/>
        <v>Within SLA</v>
      </c>
      <c r="U2670">
        <f t="shared" si="251"/>
        <v>0</v>
      </c>
    </row>
    <row r="2671" spans="1:21" x14ac:dyDescent="0.3">
      <c r="A2671" t="s">
        <v>5881</v>
      </c>
      <c r="B2671" t="s">
        <v>4242</v>
      </c>
      <c r="C2671" t="s">
        <v>5882</v>
      </c>
      <c r="D2671" t="s">
        <v>102</v>
      </c>
      <c r="E2671" t="s">
        <v>27</v>
      </c>
      <c r="F2671">
        <v>214912.52</v>
      </c>
      <c r="G2671" s="1">
        <v>45807</v>
      </c>
      <c r="I2671" t="s">
        <v>64</v>
      </c>
      <c r="J2671">
        <v>29</v>
      </c>
      <c r="K2671">
        <v>20</v>
      </c>
      <c r="L2671" t="s">
        <v>651</v>
      </c>
      <c r="M2671" t="s">
        <v>29</v>
      </c>
      <c r="N2671" t="s">
        <v>88</v>
      </c>
      <c r="O2671">
        <f t="shared" si="246"/>
        <v>1</v>
      </c>
      <c r="P2671" t="str">
        <f t="shared" si="247"/>
        <v>Valid</v>
      </c>
      <c r="Q2671" t="str">
        <f>_xlfn.XLOOKUP(B2671,Customers!$A:$A,Customers!$C:$C,"Not Found")</f>
        <v>South</v>
      </c>
      <c r="R2671" t="str">
        <f t="shared" si="248"/>
        <v>West</v>
      </c>
      <c r="S2671" t="str">
        <f t="shared" si="249"/>
        <v>Maturity</v>
      </c>
      <c r="T2671" t="str">
        <f t="shared" si="250"/>
        <v>SLA Breach</v>
      </c>
      <c r="U2671">
        <f t="shared" si="251"/>
        <v>9</v>
      </c>
    </row>
    <row r="2672" spans="1:21" x14ac:dyDescent="0.3">
      <c r="A2672" t="s">
        <v>5883</v>
      </c>
      <c r="B2672" t="s">
        <v>5884</v>
      </c>
      <c r="C2672" t="s">
        <v>5885</v>
      </c>
      <c r="D2672" t="s">
        <v>53</v>
      </c>
      <c r="E2672" t="s">
        <v>18</v>
      </c>
      <c r="F2672">
        <v>89697.03</v>
      </c>
      <c r="G2672" s="1">
        <v>45878</v>
      </c>
      <c r="H2672" s="1">
        <v>45898</v>
      </c>
      <c r="I2672" t="s">
        <v>19</v>
      </c>
      <c r="J2672">
        <v>20</v>
      </c>
      <c r="K2672">
        <v>15</v>
      </c>
      <c r="L2672" t="s">
        <v>20</v>
      </c>
      <c r="M2672" t="s">
        <v>55</v>
      </c>
      <c r="N2672" t="s">
        <v>30</v>
      </c>
      <c r="O2672">
        <f t="shared" si="246"/>
        <v>1</v>
      </c>
      <c r="P2672" t="str">
        <f t="shared" si="247"/>
        <v>Valid</v>
      </c>
      <c r="Q2672" t="str">
        <f>_xlfn.XLOOKUP(B2672,Customers!$A:$A,Customers!$C:$C,"Not Found")</f>
        <v>North</v>
      </c>
      <c r="R2672" t="str">
        <f t="shared" si="248"/>
        <v>South</v>
      </c>
      <c r="S2672" t="str">
        <f t="shared" si="249"/>
        <v>Hospitalization</v>
      </c>
      <c r="T2672" t="str">
        <f t="shared" si="250"/>
        <v>SLA Breach</v>
      </c>
      <c r="U2672">
        <f t="shared" si="251"/>
        <v>5</v>
      </c>
    </row>
    <row r="2673" spans="1:21" x14ac:dyDescent="0.3">
      <c r="A2673" t="s">
        <v>5886</v>
      </c>
      <c r="B2673" t="s">
        <v>4339</v>
      </c>
      <c r="C2673" t="s">
        <v>4340</v>
      </c>
      <c r="D2673" t="s">
        <v>26</v>
      </c>
      <c r="E2673" t="s">
        <v>39</v>
      </c>
      <c r="F2673">
        <v>122520.9</v>
      </c>
      <c r="G2673" s="1">
        <v>45959</v>
      </c>
      <c r="I2673" t="s">
        <v>40</v>
      </c>
      <c r="J2673">
        <v>12</v>
      </c>
      <c r="K2673">
        <v>20</v>
      </c>
      <c r="L2673" t="s">
        <v>282</v>
      </c>
      <c r="M2673" t="s">
        <v>29</v>
      </c>
      <c r="N2673" t="s">
        <v>22</v>
      </c>
      <c r="O2673">
        <f t="shared" si="246"/>
        <v>1</v>
      </c>
      <c r="P2673" t="str">
        <f t="shared" si="247"/>
        <v>Valid</v>
      </c>
      <c r="Q2673" t="str">
        <f>_xlfn.XLOOKUP(B2673,Customers!$A:$A,Customers!$C:$C,"Not Found")</f>
        <v>South</v>
      </c>
      <c r="R2673" t="str">
        <f t="shared" si="248"/>
        <v>North</v>
      </c>
      <c r="S2673" t="str">
        <f t="shared" si="249"/>
        <v>Disability</v>
      </c>
      <c r="T2673" t="str">
        <f t="shared" si="250"/>
        <v>Within SLA</v>
      </c>
      <c r="U2673">
        <f t="shared" si="251"/>
        <v>0</v>
      </c>
    </row>
    <row r="2674" spans="1:21" x14ac:dyDescent="0.3">
      <c r="A2674" t="s">
        <v>5887</v>
      </c>
      <c r="B2674" t="s">
        <v>2924</v>
      </c>
      <c r="C2674" t="s">
        <v>2925</v>
      </c>
      <c r="D2674" t="s">
        <v>46</v>
      </c>
      <c r="E2674" t="s">
        <v>18</v>
      </c>
      <c r="F2674">
        <v>52268.19</v>
      </c>
      <c r="G2674" s="1">
        <v>45776</v>
      </c>
      <c r="H2674" s="1">
        <v>45783</v>
      </c>
      <c r="I2674" t="s">
        <v>19</v>
      </c>
      <c r="J2674">
        <v>7</v>
      </c>
      <c r="K2674">
        <v>10</v>
      </c>
      <c r="L2674" t="s">
        <v>501</v>
      </c>
      <c r="M2674" t="s">
        <v>21</v>
      </c>
      <c r="N2674" t="s">
        <v>30</v>
      </c>
      <c r="O2674">
        <f t="shared" si="246"/>
        <v>1</v>
      </c>
      <c r="P2674" t="str">
        <f t="shared" si="247"/>
        <v>Valid</v>
      </c>
      <c r="Q2674" t="str">
        <f>_xlfn.XLOOKUP(B2674,Customers!$A:$A,Customers!$C:$C,"Not Found")</f>
        <v>North</v>
      </c>
      <c r="R2674" t="str">
        <f t="shared" si="248"/>
        <v>South</v>
      </c>
      <c r="S2674" t="str">
        <f t="shared" si="249"/>
        <v>Theft</v>
      </c>
      <c r="T2674" t="str">
        <f t="shared" si="250"/>
        <v>Within SLA</v>
      </c>
      <c r="U2674">
        <f t="shared" si="251"/>
        <v>0</v>
      </c>
    </row>
    <row r="2675" spans="1:21" x14ac:dyDescent="0.3">
      <c r="A2675" t="s">
        <v>5888</v>
      </c>
      <c r="B2675" t="s">
        <v>699</v>
      </c>
      <c r="C2675" t="s">
        <v>700</v>
      </c>
      <c r="D2675" t="s">
        <v>69</v>
      </c>
      <c r="E2675" t="s">
        <v>18</v>
      </c>
      <c r="F2675">
        <v>122740.58</v>
      </c>
      <c r="G2675" s="1">
        <v>45669</v>
      </c>
      <c r="H2675" s="1">
        <v>45675</v>
      </c>
      <c r="I2675" t="s">
        <v>19</v>
      </c>
      <c r="J2675">
        <v>6</v>
      </c>
      <c r="K2675">
        <v>12</v>
      </c>
      <c r="L2675" t="s">
        <v>163</v>
      </c>
      <c r="M2675" t="s">
        <v>49</v>
      </c>
      <c r="N2675" t="s">
        <v>30</v>
      </c>
      <c r="O2675">
        <f t="shared" si="246"/>
        <v>1</v>
      </c>
      <c r="P2675" t="str">
        <f t="shared" si="247"/>
        <v>Valid</v>
      </c>
      <c r="Q2675" t="str">
        <f>_xlfn.XLOOKUP(B2675,Customers!$A:$A,Customers!$C:$C,"Not Found")</f>
        <v>North</v>
      </c>
      <c r="R2675" t="str">
        <f t="shared" si="248"/>
        <v>South</v>
      </c>
      <c r="S2675" t="str">
        <f t="shared" si="249"/>
        <v>Property Damage</v>
      </c>
      <c r="T2675" t="str">
        <f t="shared" si="250"/>
        <v>Within SLA</v>
      </c>
      <c r="U2675">
        <f t="shared" si="251"/>
        <v>0</v>
      </c>
    </row>
    <row r="2676" spans="1:21" x14ac:dyDescent="0.3">
      <c r="A2676" t="s">
        <v>5889</v>
      </c>
      <c r="B2676" t="s">
        <v>5890</v>
      </c>
      <c r="C2676" t="s">
        <v>5891</v>
      </c>
      <c r="D2676" t="s">
        <v>46</v>
      </c>
      <c r="E2676" t="s">
        <v>27</v>
      </c>
      <c r="F2676">
        <v>189807.85</v>
      </c>
      <c r="G2676" s="1">
        <v>45918</v>
      </c>
      <c r="H2676" s="1">
        <v>45938</v>
      </c>
      <c r="I2676" t="s">
        <v>19</v>
      </c>
      <c r="J2676">
        <v>20</v>
      </c>
      <c r="K2676">
        <v>10</v>
      </c>
      <c r="L2676" t="s">
        <v>103</v>
      </c>
      <c r="M2676" t="s">
        <v>21</v>
      </c>
      <c r="N2676" t="s">
        <v>42</v>
      </c>
      <c r="O2676">
        <f t="shared" si="246"/>
        <v>1</v>
      </c>
      <c r="P2676" t="str">
        <f t="shared" si="247"/>
        <v>Valid</v>
      </c>
      <c r="Q2676" t="str">
        <f>_xlfn.XLOOKUP(B2676,Customers!$A:$A,Customers!$C:$C,"Not Found")</f>
        <v>Central</v>
      </c>
      <c r="R2676" t="str">
        <f t="shared" si="248"/>
        <v>West</v>
      </c>
      <c r="S2676" t="str">
        <f t="shared" si="249"/>
        <v>Theft</v>
      </c>
      <c r="T2676" t="str">
        <f t="shared" si="250"/>
        <v>SLA Breach</v>
      </c>
      <c r="U2676">
        <f t="shared" si="251"/>
        <v>10</v>
      </c>
    </row>
    <row r="2677" spans="1:21" x14ac:dyDescent="0.3">
      <c r="A2677" t="s">
        <v>5892</v>
      </c>
      <c r="B2677" t="s">
        <v>588</v>
      </c>
      <c r="C2677" t="s">
        <v>589</v>
      </c>
      <c r="D2677" t="s">
        <v>69</v>
      </c>
      <c r="E2677" t="s">
        <v>18</v>
      </c>
      <c r="F2677">
        <v>120643.23</v>
      </c>
      <c r="G2677" s="1">
        <v>45864</v>
      </c>
      <c r="H2677" s="1">
        <v>45873</v>
      </c>
      <c r="I2677" t="s">
        <v>47</v>
      </c>
      <c r="J2677">
        <v>9</v>
      </c>
      <c r="K2677">
        <v>12</v>
      </c>
      <c r="L2677" t="s">
        <v>252</v>
      </c>
      <c r="M2677" t="s">
        <v>49</v>
      </c>
      <c r="N2677" t="s">
        <v>30</v>
      </c>
      <c r="O2677">
        <f t="shared" si="246"/>
        <v>1</v>
      </c>
      <c r="P2677" t="str">
        <f t="shared" si="247"/>
        <v>Valid</v>
      </c>
      <c r="Q2677" t="str">
        <f>_xlfn.XLOOKUP(B2677,Customers!$A:$A,Customers!$C:$C,"Not Found")</f>
        <v>North</v>
      </c>
      <c r="R2677" t="str">
        <f t="shared" si="248"/>
        <v>South</v>
      </c>
      <c r="S2677" t="str">
        <f t="shared" si="249"/>
        <v>Property Damage</v>
      </c>
      <c r="T2677" t="str">
        <f t="shared" si="250"/>
        <v>Within SLA</v>
      </c>
      <c r="U2677">
        <f t="shared" si="251"/>
        <v>0</v>
      </c>
    </row>
    <row r="2678" spans="1:21" x14ac:dyDescent="0.3">
      <c r="A2678" t="s">
        <v>5893</v>
      </c>
      <c r="B2678" t="s">
        <v>1730</v>
      </c>
      <c r="C2678" t="s">
        <v>5569</v>
      </c>
      <c r="D2678" t="s">
        <v>111</v>
      </c>
      <c r="E2678" t="s">
        <v>173</v>
      </c>
      <c r="F2678">
        <v>84505.14</v>
      </c>
      <c r="G2678" s="1">
        <v>45873</v>
      </c>
      <c r="H2678" s="1">
        <v>45891</v>
      </c>
      <c r="I2678" t="s">
        <v>19</v>
      </c>
      <c r="J2678">
        <v>18</v>
      </c>
      <c r="K2678">
        <v>12</v>
      </c>
      <c r="L2678" t="s">
        <v>300</v>
      </c>
      <c r="M2678" t="s">
        <v>49</v>
      </c>
      <c r="N2678" t="s">
        <v>42</v>
      </c>
      <c r="O2678">
        <f t="shared" si="246"/>
        <v>1</v>
      </c>
      <c r="P2678" t="str">
        <f t="shared" si="247"/>
        <v>Valid</v>
      </c>
      <c r="Q2678" t="str">
        <f>_xlfn.XLOOKUP(B2678,Customers!$A:$A,Customers!$C:$C,"Not Found")</f>
        <v>South</v>
      </c>
      <c r="R2678" t="str">
        <f t="shared" si="248"/>
        <v>Central</v>
      </c>
      <c r="S2678" t="str">
        <f t="shared" si="249"/>
        <v>Fire</v>
      </c>
      <c r="T2678" t="str">
        <f t="shared" si="250"/>
        <v>SLA Breach</v>
      </c>
      <c r="U2678">
        <f t="shared" si="251"/>
        <v>6</v>
      </c>
    </row>
    <row r="2679" spans="1:21" x14ac:dyDescent="0.3">
      <c r="A2679" t="s">
        <v>5894</v>
      </c>
      <c r="B2679" t="s">
        <v>5895</v>
      </c>
      <c r="C2679" t="s">
        <v>5896</v>
      </c>
      <c r="D2679" t="s">
        <v>154</v>
      </c>
      <c r="E2679" t="s">
        <v>18</v>
      </c>
      <c r="F2679">
        <v>31272.06</v>
      </c>
      <c r="G2679" s="1">
        <v>45784</v>
      </c>
      <c r="H2679" s="1">
        <v>45792</v>
      </c>
      <c r="I2679" t="s">
        <v>19</v>
      </c>
      <c r="J2679">
        <v>8</v>
      </c>
      <c r="K2679">
        <v>10</v>
      </c>
      <c r="L2679" t="s">
        <v>431</v>
      </c>
      <c r="M2679" t="s">
        <v>21</v>
      </c>
      <c r="N2679" t="s">
        <v>30</v>
      </c>
      <c r="O2679">
        <f t="shared" si="246"/>
        <v>1</v>
      </c>
      <c r="P2679" t="str">
        <f t="shared" si="247"/>
        <v>Valid</v>
      </c>
      <c r="Q2679" t="str">
        <f>_xlfn.XLOOKUP(B2679,Customers!$A:$A,Customers!$C:$C,"Not Found")</f>
        <v>Central</v>
      </c>
      <c r="R2679" t="str">
        <f t="shared" si="248"/>
        <v>South</v>
      </c>
      <c r="S2679" t="str">
        <f t="shared" si="249"/>
        <v>Vehicle Damage</v>
      </c>
      <c r="T2679" t="str">
        <f t="shared" si="250"/>
        <v>Within SLA</v>
      </c>
      <c r="U2679">
        <f t="shared" si="251"/>
        <v>0</v>
      </c>
    </row>
    <row r="2680" spans="1:21" x14ac:dyDescent="0.3">
      <c r="A2680" t="s">
        <v>5897</v>
      </c>
      <c r="B2680" t="s">
        <v>821</v>
      </c>
      <c r="C2680" t="s">
        <v>822</v>
      </c>
      <c r="D2680" t="s">
        <v>216</v>
      </c>
      <c r="E2680" t="s">
        <v>18</v>
      </c>
      <c r="F2680">
        <v>341228</v>
      </c>
      <c r="G2680" s="1">
        <v>45961</v>
      </c>
      <c r="I2680" t="s">
        <v>40</v>
      </c>
      <c r="J2680">
        <v>22</v>
      </c>
      <c r="K2680">
        <v>15</v>
      </c>
      <c r="L2680" t="s">
        <v>193</v>
      </c>
      <c r="M2680" t="s">
        <v>55</v>
      </c>
      <c r="N2680" t="s">
        <v>42</v>
      </c>
      <c r="O2680">
        <f t="shared" si="246"/>
        <v>1</v>
      </c>
      <c r="P2680" t="str">
        <f t="shared" si="247"/>
        <v>Valid</v>
      </c>
      <c r="Q2680" t="str">
        <f>_xlfn.XLOOKUP(B2680,Customers!$A:$A,Customers!$C:$C,"Not Found")</f>
        <v>East</v>
      </c>
      <c r="R2680" t="str">
        <f t="shared" si="248"/>
        <v>South</v>
      </c>
      <c r="S2680" t="str">
        <f t="shared" si="249"/>
        <v>Outpatient</v>
      </c>
      <c r="T2680" t="str">
        <f t="shared" si="250"/>
        <v>SLA Breach</v>
      </c>
      <c r="U2680">
        <f t="shared" si="251"/>
        <v>7</v>
      </c>
    </row>
    <row r="2681" spans="1:21" x14ac:dyDescent="0.3">
      <c r="A2681" t="s">
        <v>5898</v>
      </c>
      <c r="B2681" t="s">
        <v>5899</v>
      </c>
      <c r="C2681" t="s">
        <v>5900</v>
      </c>
      <c r="D2681" t="s">
        <v>111</v>
      </c>
      <c r="E2681" t="s">
        <v>27</v>
      </c>
      <c r="F2681">
        <v>115622.5</v>
      </c>
      <c r="G2681" s="1">
        <v>45792</v>
      </c>
      <c r="H2681" s="1">
        <v>45807</v>
      </c>
      <c r="I2681" t="s">
        <v>19</v>
      </c>
      <c r="J2681">
        <v>15</v>
      </c>
      <c r="K2681">
        <v>12</v>
      </c>
      <c r="L2681" t="s">
        <v>610</v>
      </c>
      <c r="M2681" t="s">
        <v>49</v>
      </c>
      <c r="N2681" t="s">
        <v>42</v>
      </c>
      <c r="O2681">
        <f t="shared" si="246"/>
        <v>1</v>
      </c>
      <c r="P2681" t="str">
        <f t="shared" si="247"/>
        <v>Valid</v>
      </c>
      <c r="Q2681" t="str">
        <f>_xlfn.XLOOKUP(B2681,Customers!$A:$A,Customers!$C:$C,"Not Found")</f>
        <v>North</v>
      </c>
      <c r="R2681" t="str">
        <f t="shared" si="248"/>
        <v>West</v>
      </c>
      <c r="S2681" t="str">
        <f t="shared" si="249"/>
        <v>Fire</v>
      </c>
      <c r="T2681" t="str">
        <f t="shared" si="250"/>
        <v>SLA Breach</v>
      </c>
      <c r="U2681">
        <f t="shared" si="251"/>
        <v>3</v>
      </c>
    </row>
    <row r="2682" spans="1:21" x14ac:dyDescent="0.3">
      <c r="A2682" t="s">
        <v>5901</v>
      </c>
      <c r="B2682" t="s">
        <v>4162</v>
      </c>
      <c r="C2682" t="s">
        <v>5902</v>
      </c>
      <c r="D2682" t="s">
        <v>34</v>
      </c>
      <c r="E2682" t="s">
        <v>74</v>
      </c>
      <c r="F2682">
        <v>316510.19</v>
      </c>
      <c r="G2682" s="1">
        <v>45669</v>
      </c>
      <c r="H2682" s="1">
        <v>45696</v>
      </c>
      <c r="I2682" t="s">
        <v>19</v>
      </c>
      <c r="J2682">
        <v>27</v>
      </c>
      <c r="K2682">
        <v>20</v>
      </c>
      <c r="L2682" t="s">
        <v>163</v>
      </c>
      <c r="M2682" t="s">
        <v>29</v>
      </c>
      <c r="N2682" t="s">
        <v>30</v>
      </c>
      <c r="O2682">
        <f t="shared" si="246"/>
        <v>1</v>
      </c>
      <c r="P2682" t="str">
        <f t="shared" si="247"/>
        <v>Valid</v>
      </c>
      <c r="Q2682" t="str">
        <f>_xlfn.XLOOKUP(B2682,Customers!$A:$A,Customers!$C:$C,"Not Found")</f>
        <v>West</v>
      </c>
      <c r="R2682" t="str">
        <f t="shared" si="248"/>
        <v>East</v>
      </c>
      <c r="S2682" t="str">
        <f t="shared" si="249"/>
        <v>Death Benefit</v>
      </c>
      <c r="T2682" t="str">
        <f t="shared" si="250"/>
        <v>SLA Breach</v>
      </c>
      <c r="U2682">
        <f t="shared" si="251"/>
        <v>7</v>
      </c>
    </row>
    <row r="2683" spans="1:21" x14ac:dyDescent="0.3">
      <c r="A2683" t="s">
        <v>5903</v>
      </c>
      <c r="B2683" t="s">
        <v>3285</v>
      </c>
      <c r="C2683" t="s">
        <v>5904</v>
      </c>
      <c r="D2683" t="s">
        <v>46</v>
      </c>
      <c r="E2683" t="s">
        <v>18</v>
      </c>
      <c r="F2683">
        <v>26653.69</v>
      </c>
      <c r="G2683" s="1">
        <v>45847</v>
      </c>
      <c r="H2683" s="1">
        <v>45860</v>
      </c>
      <c r="I2683" t="s">
        <v>19</v>
      </c>
      <c r="J2683">
        <v>13</v>
      </c>
      <c r="K2683">
        <v>10</v>
      </c>
      <c r="L2683" t="s">
        <v>212</v>
      </c>
      <c r="M2683" t="s">
        <v>21</v>
      </c>
      <c r="N2683" t="s">
        <v>30</v>
      </c>
      <c r="O2683">
        <f t="shared" si="246"/>
        <v>1</v>
      </c>
      <c r="P2683" t="str">
        <f t="shared" si="247"/>
        <v>Valid</v>
      </c>
      <c r="Q2683" t="str">
        <f>_xlfn.XLOOKUP(B2683,Customers!$A:$A,Customers!$C:$C,"Not Found")</f>
        <v>West</v>
      </c>
      <c r="R2683" t="str">
        <f t="shared" si="248"/>
        <v>South</v>
      </c>
      <c r="S2683" t="str">
        <f t="shared" si="249"/>
        <v>Theft</v>
      </c>
      <c r="T2683" t="str">
        <f t="shared" si="250"/>
        <v>SLA Breach</v>
      </c>
      <c r="U2683">
        <f t="shared" si="251"/>
        <v>3</v>
      </c>
    </row>
    <row r="2684" spans="1:21" x14ac:dyDescent="0.3">
      <c r="A2684" t="s">
        <v>5905</v>
      </c>
      <c r="B2684" t="s">
        <v>3943</v>
      </c>
      <c r="C2684" t="s">
        <v>3944</v>
      </c>
      <c r="D2684" t="s">
        <v>59</v>
      </c>
      <c r="E2684" t="s">
        <v>27</v>
      </c>
      <c r="F2684">
        <v>119549.48</v>
      </c>
      <c r="G2684" s="1">
        <v>45917</v>
      </c>
      <c r="H2684" s="1">
        <v>45933</v>
      </c>
      <c r="I2684" t="s">
        <v>19</v>
      </c>
      <c r="J2684">
        <v>16</v>
      </c>
      <c r="K2684">
        <v>15</v>
      </c>
      <c r="L2684" t="s">
        <v>83</v>
      </c>
      <c r="M2684" t="s">
        <v>55</v>
      </c>
      <c r="N2684" t="s">
        <v>30</v>
      </c>
      <c r="O2684">
        <f t="shared" si="246"/>
        <v>1</v>
      </c>
      <c r="P2684" t="str">
        <f t="shared" si="247"/>
        <v>Valid</v>
      </c>
      <c r="Q2684" t="str">
        <f>_xlfn.XLOOKUP(B2684,Customers!$A:$A,Customers!$C:$C,"Not Found")</f>
        <v>East</v>
      </c>
      <c r="R2684" t="str">
        <f t="shared" si="248"/>
        <v>West</v>
      </c>
      <c r="S2684" t="str">
        <f t="shared" si="249"/>
        <v>Critical Illness</v>
      </c>
      <c r="T2684" t="str">
        <f t="shared" si="250"/>
        <v>SLA Breach</v>
      </c>
      <c r="U2684">
        <f t="shared" si="251"/>
        <v>1</v>
      </c>
    </row>
    <row r="2685" spans="1:21" x14ac:dyDescent="0.3">
      <c r="A2685" t="s">
        <v>5906</v>
      </c>
      <c r="B2685" t="s">
        <v>5907</v>
      </c>
      <c r="C2685" t="s">
        <v>5908</v>
      </c>
      <c r="D2685" t="s">
        <v>154</v>
      </c>
      <c r="E2685" t="s">
        <v>74</v>
      </c>
      <c r="F2685">
        <v>44351.24</v>
      </c>
      <c r="G2685" s="1">
        <v>45795</v>
      </c>
      <c r="H2685" s="1">
        <v>45801</v>
      </c>
      <c r="I2685" t="s">
        <v>47</v>
      </c>
      <c r="J2685">
        <v>6</v>
      </c>
      <c r="K2685">
        <v>10</v>
      </c>
      <c r="L2685" t="s">
        <v>349</v>
      </c>
      <c r="M2685" t="s">
        <v>21</v>
      </c>
      <c r="N2685" t="s">
        <v>22</v>
      </c>
      <c r="O2685">
        <f t="shared" si="246"/>
        <v>1</v>
      </c>
      <c r="P2685" t="str">
        <f t="shared" si="247"/>
        <v>Valid</v>
      </c>
      <c r="Q2685" t="str">
        <f>_xlfn.XLOOKUP(B2685,Customers!$A:$A,Customers!$C:$C,"Not Found")</f>
        <v>North</v>
      </c>
      <c r="R2685" t="str">
        <f t="shared" si="248"/>
        <v>East</v>
      </c>
      <c r="S2685" t="str">
        <f t="shared" si="249"/>
        <v>Vehicle Damage</v>
      </c>
      <c r="T2685" t="str">
        <f t="shared" si="250"/>
        <v>Within SLA</v>
      </c>
      <c r="U2685">
        <f t="shared" si="251"/>
        <v>0</v>
      </c>
    </row>
    <row r="2686" spans="1:21" x14ac:dyDescent="0.3">
      <c r="A2686" t="s">
        <v>5909</v>
      </c>
      <c r="B2686" t="s">
        <v>24</v>
      </c>
      <c r="C2686" t="s">
        <v>5910</v>
      </c>
      <c r="D2686" t="s">
        <v>46</v>
      </c>
      <c r="E2686" t="s">
        <v>39</v>
      </c>
      <c r="F2686">
        <v>286308.03000000003</v>
      </c>
      <c r="G2686" s="1">
        <v>45810</v>
      </c>
      <c r="H2686" s="1">
        <v>45824</v>
      </c>
      <c r="I2686" t="s">
        <v>19</v>
      </c>
      <c r="J2686">
        <v>14</v>
      </c>
      <c r="K2686">
        <v>12</v>
      </c>
      <c r="L2686" t="s">
        <v>98</v>
      </c>
      <c r="M2686" t="s">
        <v>49</v>
      </c>
      <c r="N2686" t="s">
        <v>30</v>
      </c>
      <c r="O2686">
        <f t="shared" si="246"/>
        <v>1</v>
      </c>
      <c r="P2686" t="str">
        <f t="shared" si="247"/>
        <v>Valid</v>
      </c>
      <c r="Q2686" t="str">
        <f>_xlfn.XLOOKUP(B2686,Customers!$A:$A,Customers!$C:$C,"Not Found")</f>
        <v>East</v>
      </c>
      <c r="R2686" t="str">
        <f t="shared" si="248"/>
        <v>North</v>
      </c>
      <c r="S2686" t="str">
        <f t="shared" si="249"/>
        <v>Theft</v>
      </c>
      <c r="T2686" t="str">
        <f t="shared" si="250"/>
        <v>SLA Breach</v>
      </c>
      <c r="U2686">
        <f t="shared" si="251"/>
        <v>2</v>
      </c>
    </row>
    <row r="2687" spans="1:21" x14ac:dyDescent="0.3">
      <c r="A2687" t="s">
        <v>5911</v>
      </c>
      <c r="B2687" t="s">
        <v>1322</v>
      </c>
      <c r="C2687" t="s">
        <v>2172</v>
      </c>
      <c r="D2687" t="s">
        <v>216</v>
      </c>
      <c r="E2687" t="s">
        <v>74</v>
      </c>
      <c r="F2687">
        <v>114950.7</v>
      </c>
      <c r="G2687" s="1">
        <v>45965</v>
      </c>
      <c r="H2687" s="1">
        <v>45977</v>
      </c>
      <c r="I2687" t="s">
        <v>19</v>
      </c>
      <c r="J2687">
        <v>12</v>
      </c>
      <c r="K2687">
        <v>15</v>
      </c>
      <c r="L2687" t="s">
        <v>323</v>
      </c>
      <c r="M2687" t="s">
        <v>55</v>
      </c>
      <c r="N2687" t="s">
        <v>30</v>
      </c>
      <c r="O2687">
        <f t="shared" si="246"/>
        <v>1</v>
      </c>
      <c r="P2687" t="str">
        <f t="shared" si="247"/>
        <v>Valid</v>
      </c>
      <c r="Q2687" t="str">
        <f>_xlfn.XLOOKUP(B2687,Customers!$A:$A,Customers!$C:$C,"Not Found")</f>
        <v>North</v>
      </c>
      <c r="R2687" t="str">
        <f t="shared" si="248"/>
        <v>East</v>
      </c>
      <c r="S2687" t="str">
        <f t="shared" si="249"/>
        <v>Outpatient</v>
      </c>
      <c r="T2687" t="str">
        <f t="shared" si="250"/>
        <v>Within SLA</v>
      </c>
      <c r="U2687">
        <f t="shared" si="251"/>
        <v>0</v>
      </c>
    </row>
    <row r="2688" spans="1:21" x14ac:dyDescent="0.3">
      <c r="A2688" t="s">
        <v>5912</v>
      </c>
      <c r="B2688" t="s">
        <v>4131</v>
      </c>
      <c r="C2688" t="s">
        <v>4132</v>
      </c>
      <c r="D2688" t="s">
        <v>17</v>
      </c>
      <c r="E2688" t="s">
        <v>173</v>
      </c>
      <c r="F2688">
        <v>70502.009999999995</v>
      </c>
      <c r="G2688" s="1">
        <v>45854</v>
      </c>
      <c r="H2688" s="1">
        <v>45870</v>
      </c>
      <c r="I2688" t="s">
        <v>19</v>
      </c>
      <c r="J2688">
        <v>16</v>
      </c>
      <c r="K2688">
        <v>10</v>
      </c>
      <c r="L2688" t="s">
        <v>366</v>
      </c>
      <c r="M2688" t="s">
        <v>21</v>
      </c>
      <c r="N2688" t="s">
        <v>30</v>
      </c>
      <c r="O2688">
        <f t="shared" si="246"/>
        <v>1</v>
      </c>
      <c r="P2688" t="str">
        <f t="shared" si="247"/>
        <v>Valid</v>
      </c>
      <c r="Q2688" t="str">
        <f>_xlfn.XLOOKUP(B2688,Customers!$A:$A,Customers!$C:$C,"Not Found")</f>
        <v>West</v>
      </c>
      <c r="R2688" t="str">
        <f t="shared" si="248"/>
        <v>Central</v>
      </c>
      <c r="S2688" t="str">
        <f t="shared" si="249"/>
        <v>Accident</v>
      </c>
      <c r="T2688" t="str">
        <f t="shared" si="250"/>
        <v>SLA Breach</v>
      </c>
      <c r="U2688">
        <f t="shared" si="251"/>
        <v>6</v>
      </c>
    </row>
    <row r="2689" spans="1:21" x14ac:dyDescent="0.3">
      <c r="A2689" t="s">
        <v>5913</v>
      </c>
      <c r="B2689" t="s">
        <v>1256</v>
      </c>
      <c r="C2689" t="s">
        <v>5914</v>
      </c>
      <c r="D2689" t="s">
        <v>182</v>
      </c>
      <c r="E2689" t="s">
        <v>39</v>
      </c>
      <c r="F2689">
        <v>12697.12</v>
      </c>
      <c r="G2689" s="1">
        <v>45759</v>
      </c>
      <c r="I2689" t="s">
        <v>40</v>
      </c>
      <c r="J2689">
        <v>26</v>
      </c>
      <c r="K2689">
        <v>7</v>
      </c>
      <c r="L2689" t="s">
        <v>610</v>
      </c>
      <c r="M2689" t="s">
        <v>94</v>
      </c>
      <c r="N2689" t="s">
        <v>88</v>
      </c>
      <c r="O2689">
        <f t="shared" si="246"/>
        <v>1</v>
      </c>
      <c r="P2689" t="str">
        <f t="shared" si="247"/>
        <v>Valid</v>
      </c>
      <c r="Q2689" t="str">
        <f>_xlfn.XLOOKUP(B2689,Customers!$A:$A,Customers!$C:$C,"Not Found")</f>
        <v>West</v>
      </c>
      <c r="R2689" t="str">
        <f t="shared" si="248"/>
        <v>North</v>
      </c>
      <c r="S2689" t="str">
        <f t="shared" si="249"/>
        <v>Trip Cancellation</v>
      </c>
      <c r="T2689" t="str">
        <f t="shared" si="250"/>
        <v>SLA Breach</v>
      </c>
      <c r="U2689">
        <f t="shared" si="251"/>
        <v>19</v>
      </c>
    </row>
    <row r="2690" spans="1:21" x14ac:dyDescent="0.3">
      <c r="A2690" t="s">
        <v>5915</v>
      </c>
      <c r="B2690" t="s">
        <v>920</v>
      </c>
      <c r="C2690" t="s">
        <v>921</v>
      </c>
      <c r="D2690" t="s">
        <v>17</v>
      </c>
      <c r="E2690" t="s">
        <v>18</v>
      </c>
      <c r="F2690">
        <v>60981.05</v>
      </c>
      <c r="G2690" s="1">
        <v>45778</v>
      </c>
      <c r="H2690" s="1">
        <v>45789</v>
      </c>
      <c r="I2690" t="s">
        <v>19</v>
      </c>
      <c r="J2690">
        <v>11</v>
      </c>
      <c r="K2690">
        <v>10</v>
      </c>
      <c r="L2690" t="s">
        <v>103</v>
      </c>
      <c r="M2690" t="s">
        <v>21</v>
      </c>
      <c r="N2690" t="s">
        <v>30</v>
      </c>
      <c r="O2690">
        <f t="shared" ref="O2690:O2753" si="252">COUNTIF($A:$A,A2690)</f>
        <v>1</v>
      </c>
      <c r="P2690" t="str">
        <f t="shared" ref="P2690:P2753" si="253">IF(F2690="","Missing Amount","Valid")</f>
        <v>Valid</v>
      </c>
      <c r="Q2690" t="str">
        <f>_xlfn.XLOOKUP(B2690,Customers!$A:$A,Customers!$C:$C,"Not Found")</f>
        <v>East</v>
      </c>
      <c r="R2690" t="str">
        <f t="shared" ref="R2690:R2753" si="254">IF(E2690="",Q2690,E2690)</f>
        <v>South</v>
      </c>
      <c r="S2690" t="str">
        <f t="shared" ref="S2690:S2753" si="255">IF(D2690="Hospitalisation","Hospitalization",IF(D2690="Medical Emerg.","Medical Emergency",IF(D2690="Property dmg","Property Damage",IF(D2690="Vehicle dmg","Vehicle Damage",D2690))))</f>
        <v>Accident</v>
      </c>
      <c r="T2690" t="str">
        <f t="shared" ref="T2690:T2753" si="256">IF(J2690&gt;K2690,"SLA Breach","Within SLA")</f>
        <v>SLA Breach</v>
      </c>
      <c r="U2690">
        <f t="shared" ref="U2690:U2753" si="257">IF(J2690&gt;K2690,J2690-K2690,0)</f>
        <v>1</v>
      </c>
    </row>
    <row r="2691" spans="1:21" x14ac:dyDescent="0.3">
      <c r="A2691" t="s">
        <v>5916</v>
      </c>
      <c r="B2691" t="s">
        <v>1993</v>
      </c>
      <c r="C2691" t="s">
        <v>5917</v>
      </c>
      <c r="D2691" t="s">
        <v>34</v>
      </c>
      <c r="E2691" t="s">
        <v>18</v>
      </c>
      <c r="F2691">
        <v>261073.55</v>
      </c>
      <c r="G2691" s="1">
        <v>45911</v>
      </c>
      <c r="H2691" s="1">
        <v>45924</v>
      </c>
      <c r="I2691" t="s">
        <v>19</v>
      </c>
      <c r="J2691">
        <v>13</v>
      </c>
      <c r="K2691">
        <v>20</v>
      </c>
      <c r="L2691" t="s">
        <v>136</v>
      </c>
      <c r="M2691" t="s">
        <v>29</v>
      </c>
      <c r="N2691" t="s">
        <v>30</v>
      </c>
      <c r="O2691">
        <f t="shared" si="252"/>
        <v>1</v>
      </c>
      <c r="P2691" t="str">
        <f t="shared" si="253"/>
        <v>Valid</v>
      </c>
      <c r="Q2691" t="str">
        <f>_xlfn.XLOOKUP(B2691,Customers!$A:$A,Customers!$C:$C,"Not Found")</f>
        <v>East</v>
      </c>
      <c r="R2691" t="str">
        <f t="shared" si="254"/>
        <v>South</v>
      </c>
      <c r="S2691" t="str">
        <f t="shared" si="255"/>
        <v>Death Benefit</v>
      </c>
      <c r="T2691" t="str">
        <f t="shared" si="256"/>
        <v>Within SLA</v>
      </c>
      <c r="U2691">
        <f t="shared" si="257"/>
        <v>0</v>
      </c>
    </row>
    <row r="2692" spans="1:21" x14ac:dyDescent="0.3">
      <c r="A2692" t="s">
        <v>5918</v>
      </c>
      <c r="B2692" t="s">
        <v>1291</v>
      </c>
      <c r="C2692" t="s">
        <v>5919</v>
      </c>
      <c r="D2692" t="s">
        <v>46</v>
      </c>
      <c r="E2692" t="s">
        <v>74</v>
      </c>
      <c r="F2692">
        <v>119153.06</v>
      </c>
      <c r="G2692" s="1">
        <v>45907</v>
      </c>
      <c r="H2692" s="1">
        <v>45915</v>
      </c>
      <c r="I2692" t="s">
        <v>19</v>
      </c>
      <c r="J2692">
        <v>8</v>
      </c>
      <c r="K2692">
        <v>12</v>
      </c>
      <c r="L2692" t="s">
        <v>450</v>
      </c>
      <c r="M2692" t="s">
        <v>49</v>
      </c>
      <c r="N2692" t="s">
        <v>22</v>
      </c>
      <c r="O2692">
        <f t="shared" si="252"/>
        <v>1</v>
      </c>
      <c r="P2692" t="str">
        <f t="shared" si="253"/>
        <v>Valid</v>
      </c>
      <c r="Q2692" t="str">
        <f>_xlfn.XLOOKUP(B2692,Customers!$A:$A,Customers!$C:$C,"Not Found")</f>
        <v>East</v>
      </c>
      <c r="R2692" t="str">
        <f t="shared" si="254"/>
        <v>East</v>
      </c>
      <c r="S2692" t="str">
        <f t="shared" si="255"/>
        <v>Theft</v>
      </c>
      <c r="T2692" t="str">
        <f t="shared" si="256"/>
        <v>Within SLA</v>
      </c>
      <c r="U2692">
        <f t="shared" si="257"/>
        <v>0</v>
      </c>
    </row>
    <row r="2693" spans="1:21" x14ac:dyDescent="0.3">
      <c r="A2693" t="s">
        <v>5920</v>
      </c>
      <c r="B2693" t="s">
        <v>2185</v>
      </c>
      <c r="C2693" t="s">
        <v>3035</v>
      </c>
      <c r="D2693" t="s">
        <v>102</v>
      </c>
      <c r="E2693" t="s">
        <v>173</v>
      </c>
      <c r="F2693">
        <v>83367.39</v>
      </c>
      <c r="G2693" s="1">
        <v>45688</v>
      </c>
      <c r="I2693" t="s">
        <v>40</v>
      </c>
      <c r="J2693">
        <v>14</v>
      </c>
      <c r="K2693">
        <v>20</v>
      </c>
      <c r="L2693" t="s">
        <v>296</v>
      </c>
      <c r="M2693" t="s">
        <v>29</v>
      </c>
      <c r="N2693" t="s">
        <v>22</v>
      </c>
      <c r="O2693">
        <f t="shared" si="252"/>
        <v>1</v>
      </c>
      <c r="P2693" t="str">
        <f t="shared" si="253"/>
        <v>Valid</v>
      </c>
      <c r="Q2693" t="str">
        <f>_xlfn.XLOOKUP(B2693,Customers!$A:$A,Customers!$C:$C,"Not Found")</f>
        <v>West</v>
      </c>
      <c r="R2693" t="str">
        <f t="shared" si="254"/>
        <v>Central</v>
      </c>
      <c r="S2693" t="str">
        <f t="shared" si="255"/>
        <v>Maturity</v>
      </c>
      <c r="T2693" t="str">
        <f t="shared" si="256"/>
        <v>Within SLA</v>
      </c>
      <c r="U2693">
        <f t="shared" si="257"/>
        <v>0</v>
      </c>
    </row>
    <row r="2694" spans="1:21" x14ac:dyDescent="0.3">
      <c r="A2694" t="s">
        <v>5921</v>
      </c>
      <c r="B2694" t="s">
        <v>5922</v>
      </c>
      <c r="C2694" t="s">
        <v>5923</v>
      </c>
      <c r="D2694" t="s">
        <v>154</v>
      </c>
      <c r="E2694" t="s">
        <v>18</v>
      </c>
      <c r="F2694">
        <v>35987.4</v>
      </c>
      <c r="G2694" s="1">
        <v>45916</v>
      </c>
      <c r="H2694" s="1">
        <v>45917</v>
      </c>
      <c r="I2694" t="s">
        <v>47</v>
      </c>
      <c r="J2694">
        <v>1</v>
      </c>
      <c r="K2694">
        <v>10</v>
      </c>
      <c r="L2694" t="s">
        <v>282</v>
      </c>
      <c r="M2694" t="s">
        <v>21</v>
      </c>
      <c r="N2694" t="s">
        <v>22</v>
      </c>
      <c r="O2694">
        <f t="shared" si="252"/>
        <v>1</v>
      </c>
      <c r="P2694" t="str">
        <f t="shared" si="253"/>
        <v>Valid</v>
      </c>
      <c r="Q2694" t="str">
        <f>_xlfn.XLOOKUP(B2694,Customers!$A:$A,Customers!$C:$C,"Not Found")</f>
        <v>South</v>
      </c>
      <c r="R2694" t="str">
        <f t="shared" si="254"/>
        <v>South</v>
      </c>
      <c r="S2694" t="str">
        <f t="shared" si="255"/>
        <v>Vehicle Damage</v>
      </c>
      <c r="T2694" t="str">
        <f t="shared" si="256"/>
        <v>Within SLA</v>
      </c>
      <c r="U2694">
        <f t="shared" si="257"/>
        <v>0</v>
      </c>
    </row>
    <row r="2695" spans="1:21" x14ac:dyDescent="0.3">
      <c r="A2695" t="s">
        <v>5924</v>
      </c>
      <c r="B2695" t="s">
        <v>2092</v>
      </c>
      <c r="C2695" t="s">
        <v>2093</v>
      </c>
      <c r="D2695" t="s">
        <v>69</v>
      </c>
      <c r="E2695" t="s">
        <v>27</v>
      </c>
      <c r="F2695">
        <v>79691.210000000006</v>
      </c>
      <c r="G2695" s="1">
        <v>45769</v>
      </c>
      <c r="H2695" s="1">
        <v>45784</v>
      </c>
      <c r="I2695" t="s">
        <v>19</v>
      </c>
      <c r="J2695">
        <v>15</v>
      </c>
      <c r="K2695">
        <v>12</v>
      </c>
      <c r="L2695" t="s">
        <v>166</v>
      </c>
      <c r="M2695" t="s">
        <v>49</v>
      </c>
      <c r="N2695" t="s">
        <v>42</v>
      </c>
      <c r="O2695">
        <f t="shared" si="252"/>
        <v>1</v>
      </c>
      <c r="P2695" t="str">
        <f t="shared" si="253"/>
        <v>Valid</v>
      </c>
      <c r="Q2695" t="str">
        <f>_xlfn.XLOOKUP(B2695,Customers!$A:$A,Customers!$C:$C,"Not Found")</f>
        <v>South</v>
      </c>
      <c r="R2695" t="str">
        <f t="shared" si="254"/>
        <v>West</v>
      </c>
      <c r="S2695" t="str">
        <f t="shared" si="255"/>
        <v>Property Damage</v>
      </c>
      <c r="T2695" t="str">
        <f t="shared" si="256"/>
        <v>SLA Breach</v>
      </c>
      <c r="U2695">
        <f t="shared" si="257"/>
        <v>3</v>
      </c>
    </row>
    <row r="2696" spans="1:21" x14ac:dyDescent="0.3">
      <c r="A2696" t="s">
        <v>5925</v>
      </c>
      <c r="B2696" t="s">
        <v>2224</v>
      </c>
      <c r="C2696" t="s">
        <v>2225</v>
      </c>
      <c r="D2696" t="s">
        <v>26</v>
      </c>
      <c r="E2696" t="s">
        <v>27</v>
      </c>
      <c r="F2696">
        <v>415264.7</v>
      </c>
      <c r="G2696" s="1">
        <v>45702</v>
      </c>
      <c r="H2696" s="1">
        <v>45721</v>
      </c>
      <c r="I2696" t="s">
        <v>19</v>
      </c>
      <c r="J2696">
        <v>19</v>
      </c>
      <c r="K2696">
        <v>20</v>
      </c>
      <c r="L2696" t="s">
        <v>244</v>
      </c>
      <c r="M2696" t="s">
        <v>29</v>
      </c>
      <c r="N2696" t="s">
        <v>30</v>
      </c>
      <c r="O2696">
        <f t="shared" si="252"/>
        <v>1</v>
      </c>
      <c r="P2696" t="str">
        <f t="shared" si="253"/>
        <v>Valid</v>
      </c>
      <c r="Q2696" t="str">
        <f>_xlfn.XLOOKUP(B2696,Customers!$A:$A,Customers!$C:$C,"Not Found")</f>
        <v>North</v>
      </c>
      <c r="R2696" t="str">
        <f t="shared" si="254"/>
        <v>West</v>
      </c>
      <c r="S2696" t="str">
        <f t="shared" si="255"/>
        <v>Disability</v>
      </c>
      <c r="T2696" t="str">
        <f t="shared" si="256"/>
        <v>Within SLA</v>
      </c>
      <c r="U2696">
        <f t="shared" si="257"/>
        <v>0</v>
      </c>
    </row>
    <row r="2697" spans="1:21" x14ac:dyDescent="0.3">
      <c r="A2697" t="s">
        <v>5926</v>
      </c>
      <c r="B2697" t="s">
        <v>198</v>
      </c>
      <c r="C2697" t="s">
        <v>3532</v>
      </c>
      <c r="D2697" t="s">
        <v>34</v>
      </c>
      <c r="E2697" t="s">
        <v>18</v>
      </c>
      <c r="F2697">
        <v>85543.17</v>
      </c>
      <c r="G2697" s="1">
        <v>45710</v>
      </c>
      <c r="I2697" t="s">
        <v>64</v>
      </c>
      <c r="J2697">
        <v>22</v>
      </c>
      <c r="K2697">
        <v>20</v>
      </c>
      <c r="L2697" t="s">
        <v>227</v>
      </c>
      <c r="M2697" t="s">
        <v>29</v>
      </c>
      <c r="N2697" t="s">
        <v>30</v>
      </c>
      <c r="O2697">
        <f t="shared" si="252"/>
        <v>1</v>
      </c>
      <c r="P2697" t="str">
        <f t="shared" si="253"/>
        <v>Valid</v>
      </c>
      <c r="Q2697" t="str">
        <f>_xlfn.XLOOKUP(B2697,Customers!$A:$A,Customers!$C:$C,"Not Found")</f>
        <v>West</v>
      </c>
      <c r="R2697" t="str">
        <f t="shared" si="254"/>
        <v>South</v>
      </c>
      <c r="S2697" t="str">
        <f t="shared" si="255"/>
        <v>Death Benefit</v>
      </c>
      <c r="T2697" t="str">
        <f t="shared" si="256"/>
        <v>SLA Breach</v>
      </c>
      <c r="U2697">
        <f t="shared" si="257"/>
        <v>2</v>
      </c>
    </row>
    <row r="2698" spans="1:21" x14ac:dyDescent="0.3">
      <c r="A2698" t="s">
        <v>5927</v>
      </c>
      <c r="B2698" t="s">
        <v>5928</v>
      </c>
      <c r="C2698" t="s">
        <v>5929</v>
      </c>
      <c r="D2698" t="s">
        <v>154</v>
      </c>
      <c r="E2698" t="s">
        <v>27</v>
      </c>
      <c r="F2698">
        <v>159573.51999999999</v>
      </c>
      <c r="G2698" s="1">
        <v>45952</v>
      </c>
      <c r="H2698" s="1">
        <v>45965</v>
      </c>
      <c r="I2698" t="s">
        <v>19</v>
      </c>
      <c r="J2698">
        <v>13</v>
      </c>
      <c r="K2698">
        <v>10</v>
      </c>
      <c r="L2698" t="s">
        <v>630</v>
      </c>
      <c r="M2698" t="s">
        <v>21</v>
      </c>
      <c r="N2698" t="s">
        <v>30</v>
      </c>
      <c r="O2698">
        <f t="shared" si="252"/>
        <v>1</v>
      </c>
      <c r="P2698" t="str">
        <f t="shared" si="253"/>
        <v>Valid</v>
      </c>
      <c r="Q2698" t="str">
        <f>_xlfn.XLOOKUP(B2698,Customers!$A:$A,Customers!$C:$C,"Not Found")</f>
        <v>North</v>
      </c>
      <c r="R2698" t="str">
        <f t="shared" si="254"/>
        <v>West</v>
      </c>
      <c r="S2698" t="str">
        <f t="shared" si="255"/>
        <v>Vehicle Damage</v>
      </c>
      <c r="T2698" t="str">
        <f t="shared" si="256"/>
        <v>SLA Breach</v>
      </c>
      <c r="U2698">
        <f t="shared" si="257"/>
        <v>3</v>
      </c>
    </row>
    <row r="2699" spans="1:21" x14ac:dyDescent="0.3">
      <c r="A2699" t="s">
        <v>5930</v>
      </c>
      <c r="B2699" t="s">
        <v>4283</v>
      </c>
      <c r="C2699" t="s">
        <v>4284</v>
      </c>
      <c r="D2699" t="s">
        <v>154</v>
      </c>
      <c r="E2699" t="s">
        <v>173</v>
      </c>
      <c r="F2699">
        <v>145716.94</v>
      </c>
      <c r="G2699" s="1">
        <v>45731</v>
      </c>
      <c r="I2699" t="s">
        <v>40</v>
      </c>
      <c r="J2699">
        <v>18</v>
      </c>
      <c r="K2699">
        <v>10</v>
      </c>
      <c r="L2699" t="s">
        <v>166</v>
      </c>
      <c r="M2699" t="s">
        <v>21</v>
      </c>
      <c r="N2699" t="s">
        <v>42</v>
      </c>
      <c r="O2699">
        <f t="shared" si="252"/>
        <v>1</v>
      </c>
      <c r="P2699" t="str">
        <f t="shared" si="253"/>
        <v>Valid</v>
      </c>
      <c r="Q2699" t="str">
        <f>_xlfn.XLOOKUP(B2699,Customers!$A:$A,Customers!$C:$C,"Not Found")</f>
        <v>South</v>
      </c>
      <c r="R2699" t="str">
        <f t="shared" si="254"/>
        <v>Central</v>
      </c>
      <c r="S2699" t="str">
        <f t="shared" si="255"/>
        <v>Vehicle Damage</v>
      </c>
      <c r="T2699" t="str">
        <f t="shared" si="256"/>
        <v>SLA Breach</v>
      </c>
      <c r="U2699">
        <f t="shared" si="257"/>
        <v>8</v>
      </c>
    </row>
    <row r="2700" spans="1:21" x14ac:dyDescent="0.3">
      <c r="A2700" t="s">
        <v>5931</v>
      </c>
      <c r="B2700" t="s">
        <v>969</v>
      </c>
      <c r="C2700" t="s">
        <v>4212</v>
      </c>
      <c r="D2700" t="s">
        <v>17</v>
      </c>
      <c r="E2700" t="s">
        <v>173</v>
      </c>
      <c r="F2700">
        <v>34056.639999999999</v>
      </c>
      <c r="G2700" s="1">
        <v>45829</v>
      </c>
      <c r="H2700" s="1">
        <v>45839</v>
      </c>
      <c r="I2700" t="s">
        <v>19</v>
      </c>
      <c r="J2700">
        <v>10</v>
      </c>
      <c r="K2700">
        <v>10</v>
      </c>
      <c r="L2700" t="s">
        <v>150</v>
      </c>
      <c r="M2700" t="s">
        <v>21</v>
      </c>
      <c r="N2700" t="s">
        <v>30</v>
      </c>
      <c r="O2700">
        <f t="shared" si="252"/>
        <v>1</v>
      </c>
      <c r="P2700" t="str">
        <f t="shared" si="253"/>
        <v>Valid</v>
      </c>
      <c r="Q2700" t="str">
        <f>_xlfn.XLOOKUP(B2700,Customers!$A:$A,Customers!$C:$C,"Not Found")</f>
        <v>West</v>
      </c>
      <c r="R2700" t="str">
        <f t="shared" si="254"/>
        <v>Central</v>
      </c>
      <c r="S2700" t="str">
        <f t="shared" si="255"/>
        <v>Accident</v>
      </c>
      <c r="T2700" t="str">
        <f t="shared" si="256"/>
        <v>Within SLA</v>
      </c>
      <c r="U2700">
        <f t="shared" si="257"/>
        <v>0</v>
      </c>
    </row>
    <row r="2701" spans="1:21" x14ac:dyDescent="0.3">
      <c r="A2701" t="s">
        <v>5932</v>
      </c>
      <c r="B2701" t="s">
        <v>2703</v>
      </c>
      <c r="C2701" t="s">
        <v>5933</v>
      </c>
      <c r="D2701" t="s">
        <v>17</v>
      </c>
      <c r="E2701" t="s">
        <v>74</v>
      </c>
      <c r="F2701">
        <v>323518.84000000003</v>
      </c>
      <c r="G2701" s="1">
        <v>45846</v>
      </c>
      <c r="I2701" t="s">
        <v>64</v>
      </c>
      <c r="J2701">
        <v>10</v>
      </c>
      <c r="K2701">
        <v>10</v>
      </c>
      <c r="L2701" t="s">
        <v>121</v>
      </c>
      <c r="M2701" t="s">
        <v>21</v>
      </c>
      <c r="N2701" t="s">
        <v>30</v>
      </c>
      <c r="O2701">
        <f t="shared" si="252"/>
        <v>1</v>
      </c>
      <c r="P2701" t="str">
        <f t="shared" si="253"/>
        <v>Valid</v>
      </c>
      <c r="Q2701" t="str">
        <f>_xlfn.XLOOKUP(B2701,Customers!$A:$A,Customers!$C:$C,"Not Found")</f>
        <v>South</v>
      </c>
      <c r="R2701" t="str">
        <f t="shared" si="254"/>
        <v>East</v>
      </c>
      <c r="S2701" t="str">
        <f t="shared" si="255"/>
        <v>Accident</v>
      </c>
      <c r="T2701" t="str">
        <f t="shared" si="256"/>
        <v>Within SLA</v>
      </c>
      <c r="U2701">
        <f t="shared" si="257"/>
        <v>0</v>
      </c>
    </row>
    <row r="2702" spans="1:21" x14ac:dyDescent="0.3">
      <c r="A2702" t="s">
        <v>5934</v>
      </c>
      <c r="B2702" t="s">
        <v>5935</v>
      </c>
      <c r="C2702" t="s">
        <v>5936</v>
      </c>
      <c r="D2702" t="s">
        <v>216</v>
      </c>
      <c r="E2702" t="s">
        <v>39</v>
      </c>
      <c r="F2702">
        <v>99243.49</v>
      </c>
      <c r="G2702" s="1">
        <v>45824</v>
      </c>
      <c r="H2702" s="1">
        <v>45844</v>
      </c>
      <c r="I2702" t="s">
        <v>19</v>
      </c>
      <c r="J2702">
        <v>20</v>
      </c>
      <c r="K2702">
        <v>15</v>
      </c>
      <c r="L2702" t="s">
        <v>212</v>
      </c>
      <c r="M2702" t="s">
        <v>55</v>
      </c>
      <c r="N2702" t="s">
        <v>42</v>
      </c>
      <c r="O2702">
        <f t="shared" si="252"/>
        <v>1</v>
      </c>
      <c r="P2702" t="str">
        <f t="shared" si="253"/>
        <v>Valid</v>
      </c>
      <c r="Q2702" t="str">
        <f>_xlfn.XLOOKUP(B2702,Customers!$A:$A,Customers!$C:$C,"Not Found")</f>
        <v>West</v>
      </c>
      <c r="R2702" t="str">
        <f t="shared" si="254"/>
        <v>North</v>
      </c>
      <c r="S2702" t="str">
        <f t="shared" si="255"/>
        <v>Outpatient</v>
      </c>
      <c r="T2702" t="str">
        <f t="shared" si="256"/>
        <v>SLA Breach</v>
      </c>
      <c r="U2702">
        <f t="shared" si="257"/>
        <v>5</v>
      </c>
    </row>
    <row r="2703" spans="1:21" x14ac:dyDescent="0.3">
      <c r="A2703" t="s">
        <v>5937</v>
      </c>
      <c r="B2703" t="s">
        <v>5938</v>
      </c>
      <c r="C2703" t="s">
        <v>5939</v>
      </c>
      <c r="D2703" t="s">
        <v>216</v>
      </c>
      <c r="E2703" t="s">
        <v>39</v>
      </c>
      <c r="F2703">
        <v>79188.490000000005</v>
      </c>
      <c r="G2703" s="1">
        <v>45772</v>
      </c>
      <c r="H2703" s="1">
        <v>45789</v>
      </c>
      <c r="I2703" t="s">
        <v>19</v>
      </c>
      <c r="J2703">
        <v>17</v>
      </c>
      <c r="K2703">
        <v>15</v>
      </c>
      <c r="L2703" t="s">
        <v>79</v>
      </c>
      <c r="M2703" t="s">
        <v>55</v>
      </c>
      <c r="N2703" t="s">
        <v>42</v>
      </c>
      <c r="O2703">
        <f t="shared" si="252"/>
        <v>1</v>
      </c>
      <c r="P2703" t="str">
        <f t="shared" si="253"/>
        <v>Valid</v>
      </c>
      <c r="Q2703" t="str">
        <f>_xlfn.XLOOKUP(B2703,Customers!$A:$A,Customers!$C:$C,"Not Found")</f>
        <v>East</v>
      </c>
      <c r="R2703" t="str">
        <f t="shared" si="254"/>
        <v>North</v>
      </c>
      <c r="S2703" t="str">
        <f t="shared" si="255"/>
        <v>Outpatient</v>
      </c>
      <c r="T2703" t="str">
        <f t="shared" si="256"/>
        <v>SLA Breach</v>
      </c>
      <c r="U2703">
        <f t="shared" si="257"/>
        <v>2</v>
      </c>
    </row>
    <row r="2704" spans="1:21" x14ac:dyDescent="0.3">
      <c r="A2704" t="s">
        <v>5940</v>
      </c>
      <c r="B2704" t="s">
        <v>4974</v>
      </c>
      <c r="C2704" t="s">
        <v>4975</v>
      </c>
      <c r="D2704" t="s">
        <v>111</v>
      </c>
      <c r="E2704" t="s">
        <v>18</v>
      </c>
      <c r="F2704">
        <v>161845.01</v>
      </c>
      <c r="G2704" s="1">
        <v>45666</v>
      </c>
      <c r="H2704" s="1">
        <v>45674</v>
      </c>
      <c r="I2704" t="s">
        <v>19</v>
      </c>
      <c r="J2704">
        <v>8</v>
      </c>
      <c r="K2704">
        <v>12</v>
      </c>
      <c r="L2704" t="s">
        <v>606</v>
      </c>
      <c r="M2704" t="s">
        <v>49</v>
      </c>
      <c r="N2704" t="s">
        <v>30</v>
      </c>
      <c r="O2704">
        <f t="shared" si="252"/>
        <v>1</v>
      </c>
      <c r="P2704" t="str">
        <f t="shared" si="253"/>
        <v>Valid</v>
      </c>
      <c r="Q2704" t="str">
        <f>_xlfn.XLOOKUP(B2704,Customers!$A:$A,Customers!$C:$C,"Not Found")</f>
        <v>East</v>
      </c>
      <c r="R2704" t="str">
        <f t="shared" si="254"/>
        <v>South</v>
      </c>
      <c r="S2704" t="str">
        <f t="shared" si="255"/>
        <v>Fire</v>
      </c>
      <c r="T2704" t="str">
        <f t="shared" si="256"/>
        <v>Within SLA</v>
      </c>
      <c r="U2704">
        <f t="shared" si="257"/>
        <v>0</v>
      </c>
    </row>
    <row r="2705" spans="1:21" x14ac:dyDescent="0.3">
      <c r="A2705" t="s">
        <v>5941</v>
      </c>
      <c r="B2705" t="s">
        <v>5942</v>
      </c>
      <c r="C2705" t="s">
        <v>5943</v>
      </c>
      <c r="D2705" t="s">
        <v>34</v>
      </c>
      <c r="E2705" t="s">
        <v>74</v>
      </c>
      <c r="F2705">
        <v>393682.44</v>
      </c>
      <c r="G2705" s="1">
        <v>45674</v>
      </c>
      <c r="H2705" s="1">
        <v>45690</v>
      </c>
      <c r="I2705" t="s">
        <v>19</v>
      </c>
      <c r="J2705">
        <v>16</v>
      </c>
      <c r="K2705">
        <v>20</v>
      </c>
      <c r="L2705" t="s">
        <v>242</v>
      </c>
      <c r="M2705" t="s">
        <v>29</v>
      </c>
      <c r="N2705" t="s">
        <v>22</v>
      </c>
      <c r="O2705">
        <f t="shared" si="252"/>
        <v>1</v>
      </c>
      <c r="P2705" t="str">
        <f t="shared" si="253"/>
        <v>Valid</v>
      </c>
      <c r="Q2705" t="str">
        <f>_xlfn.XLOOKUP(B2705,Customers!$A:$A,Customers!$C:$C,"Not Found")</f>
        <v>Central</v>
      </c>
      <c r="R2705" t="str">
        <f t="shared" si="254"/>
        <v>East</v>
      </c>
      <c r="S2705" t="str">
        <f t="shared" si="255"/>
        <v>Death Benefit</v>
      </c>
      <c r="T2705" t="str">
        <f t="shared" si="256"/>
        <v>Within SLA</v>
      </c>
      <c r="U2705">
        <f t="shared" si="257"/>
        <v>0</v>
      </c>
    </row>
    <row r="2706" spans="1:21" x14ac:dyDescent="0.3">
      <c r="A2706" t="s">
        <v>5944</v>
      </c>
      <c r="B2706" t="s">
        <v>1589</v>
      </c>
      <c r="C2706" t="s">
        <v>2215</v>
      </c>
      <c r="D2706" t="s">
        <v>216</v>
      </c>
      <c r="E2706" t="s">
        <v>18</v>
      </c>
      <c r="F2706">
        <v>91728.67</v>
      </c>
      <c r="G2706" s="1">
        <v>45818</v>
      </c>
      <c r="H2706" s="1">
        <v>45827</v>
      </c>
      <c r="I2706" t="s">
        <v>19</v>
      </c>
      <c r="J2706">
        <v>9</v>
      </c>
      <c r="K2706">
        <v>15</v>
      </c>
      <c r="L2706" t="s">
        <v>132</v>
      </c>
      <c r="M2706" t="s">
        <v>55</v>
      </c>
      <c r="N2706" t="s">
        <v>30</v>
      </c>
      <c r="O2706">
        <f t="shared" si="252"/>
        <v>1</v>
      </c>
      <c r="P2706" t="str">
        <f t="shared" si="253"/>
        <v>Valid</v>
      </c>
      <c r="Q2706" t="str">
        <f>_xlfn.XLOOKUP(B2706,Customers!$A:$A,Customers!$C:$C,"Not Found")</f>
        <v>Central</v>
      </c>
      <c r="R2706" t="str">
        <f t="shared" si="254"/>
        <v>South</v>
      </c>
      <c r="S2706" t="str">
        <f t="shared" si="255"/>
        <v>Outpatient</v>
      </c>
      <c r="T2706" t="str">
        <f t="shared" si="256"/>
        <v>Within SLA</v>
      </c>
      <c r="U2706">
        <f t="shared" si="257"/>
        <v>0</v>
      </c>
    </row>
    <row r="2707" spans="1:21" x14ac:dyDescent="0.3">
      <c r="A2707" t="s">
        <v>5945</v>
      </c>
      <c r="B2707" t="s">
        <v>1639</v>
      </c>
      <c r="C2707" t="s">
        <v>1640</v>
      </c>
      <c r="D2707" t="s">
        <v>216</v>
      </c>
      <c r="E2707" t="s">
        <v>27</v>
      </c>
      <c r="F2707">
        <v>42001.72</v>
      </c>
      <c r="G2707" s="1">
        <v>45946</v>
      </c>
      <c r="I2707" t="s">
        <v>64</v>
      </c>
      <c r="J2707">
        <v>21</v>
      </c>
      <c r="K2707">
        <v>15</v>
      </c>
      <c r="L2707" t="s">
        <v>450</v>
      </c>
      <c r="M2707" t="s">
        <v>55</v>
      </c>
      <c r="N2707" t="s">
        <v>42</v>
      </c>
      <c r="O2707">
        <f t="shared" si="252"/>
        <v>1</v>
      </c>
      <c r="P2707" t="str">
        <f t="shared" si="253"/>
        <v>Valid</v>
      </c>
      <c r="Q2707" t="str">
        <f>_xlfn.XLOOKUP(B2707,Customers!$A:$A,Customers!$C:$C,"Not Found")</f>
        <v>South</v>
      </c>
      <c r="R2707" t="str">
        <f t="shared" si="254"/>
        <v>West</v>
      </c>
      <c r="S2707" t="str">
        <f t="shared" si="255"/>
        <v>Outpatient</v>
      </c>
      <c r="T2707" t="str">
        <f t="shared" si="256"/>
        <v>SLA Breach</v>
      </c>
      <c r="U2707">
        <f t="shared" si="257"/>
        <v>6</v>
      </c>
    </row>
    <row r="2708" spans="1:21" x14ac:dyDescent="0.3">
      <c r="A2708" t="s">
        <v>5946</v>
      </c>
      <c r="B2708" t="s">
        <v>5947</v>
      </c>
      <c r="C2708" t="s">
        <v>5948</v>
      </c>
      <c r="D2708" t="s">
        <v>46</v>
      </c>
      <c r="E2708" t="s">
        <v>27</v>
      </c>
      <c r="F2708">
        <v>48921.72</v>
      </c>
      <c r="G2708" s="1">
        <v>45939</v>
      </c>
      <c r="H2708" s="1">
        <v>45949</v>
      </c>
      <c r="I2708" t="s">
        <v>19</v>
      </c>
      <c r="J2708">
        <v>10</v>
      </c>
      <c r="K2708">
        <v>10</v>
      </c>
      <c r="L2708" t="s">
        <v>83</v>
      </c>
      <c r="M2708" t="s">
        <v>21</v>
      </c>
      <c r="N2708" t="s">
        <v>22</v>
      </c>
      <c r="O2708">
        <f t="shared" si="252"/>
        <v>1</v>
      </c>
      <c r="P2708" t="str">
        <f t="shared" si="253"/>
        <v>Valid</v>
      </c>
      <c r="Q2708" t="str">
        <f>_xlfn.XLOOKUP(B2708,Customers!$A:$A,Customers!$C:$C,"Not Found")</f>
        <v>North</v>
      </c>
      <c r="R2708" t="str">
        <f t="shared" si="254"/>
        <v>West</v>
      </c>
      <c r="S2708" t="str">
        <f t="shared" si="255"/>
        <v>Theft</v>
      </c>
      <c r="T2708" t="str">
        <f t="shared" si="256"/>
        <v>Within SLA</v>
      </c>
      <c r="U2708">
        <f t="shared" si="257"/>
        <v>0</v>
      </c>
    </row>
    <row r="2709" spans="1:21" x14ac:dyDescent="0.3">
      <c r="A2709" t="s">
        <v>5949</v>
      </c>
      <c r="B2709" t="s">
        <v>2217</v>
      </c>
      <c r="C2709" t="s">
        <v>2218</v>
      </c>
      <c r="D2709" t="s">
        <v>46</v>
      </c>
      <c r="E2709" t="s">
        <v>39</v>
      </c>
      <c r="F2709">
        <v>81992.649999999994</v>
      </c>
      <c r="G2709" s="1">
        <v>45883</v>
      </c>
      <c r="H2709" s="1">
        <v>45898</v>
      </c>
      <c r="I2709" t="s">
        <v>19</v>
      </c>
      <c r="J2709">
        <v>15</v>
      </c>
      <c r="K2709">
        <v>10</v>
      </c>
      <c r="L2709" t="s">
        <v>268</v>
      </c>
      <c r="M2709" t="s">
        <v>21</v>
      </c>
      <c r="N2709" t="s">
        <v>30</v>
      </c>
      <c r="O2709">
        <f t="shared" si="252"/>
        <v>1</v>
      </c>
      <c r="P2709" t="str">
        <f t="shared" si="253"/>
        <v>Valid</v>
      </c>
      <c r="Q2709" t="str">
        <f>_xlfn.XLOOKUP(B2709,Customers!$A:$A,Customers!$C:$C,"Not Found")</f>
        <v>Central</v>
      </c>
      <c r="R2709" t="str">
        <f t="shared" si="254"/>
        <v>North</v>
      </c>
      <c r="S2709" t="str">
        <f t="shared" si="255"/>
        <v>Theft</v>
      </c>
      <c r="T2709" t="str">
        <f t="shared" si="256"/>
        <v>SLA Breach</v>
      </c>
      <c r="U2709">
        <f t="shared" si="257"/>
        <v>5</v>
      </c>
    </row>
    <row r="2710" spans="1:21" x14ac:dyDescent="0.3">
      <c r="A2710" t="s">
        <v>5950</v>
      </c>
      <c r="B2710" t="s">
        <v>5951</v>
      </c>
      <c r="C2710" t="s">
        <v>5952</v>
      </c>
      <c r="D2710" t="s">
        <v>111</v>
      </c>
      <c r="E2710" t="s">
        <v>173</v>
      </c>
      <c r="F2710">
        <v>189172</v>
      </c>
      <c r="G2710" s="1">
        <v>45752</v>
      </c>
      <c r="H2710" s="1">
        <v>45756</v>
      </c>
      <c r="I2710" t="s">
        <v>19</v>
      </c>
      <c r="J2710">
        <v>4</v>
      </c>
      <c r="K2710">
        <v>12</v>
      </c>
      <c r="L2710" t="s">
        <v>150</v>
      </c>
      <c r="M2710" t="s">
        <v>49</v>
      </c>
      <c r="N2710" t="s">
        <v>22</v>
      </c>
      <c r="O2710">
        <f t="shared" si="252"/>
        <v>1</v>
      </c>
      <c r="P2710" t="str">
        <f t="shared" si="253"/>
        <v>Valid</v>
      </c>
      <c r="Q2710" t="str">
        <f>_xlfn.XLOOKUP(B2710,Customers!$A:$A,Customers!$C:$C,"Not Found")</f>
        <v>West</v>
      </c>
      <c r="R2710" t="str">
        <f t="shared" si="254"/>
        <v>Central</v>
      </c>
      <c r="S2710" t="str">
        <f t="shared" si="255"/>
        <v>Fire</v>
      </c>
      <c r="T2710" t="str">
        <f t="shared" si="256"/>
        <v>Within SLA</v>
      </c>
      <c r="U2710">
        <f t="shared" si="257"/>
        <v>0</v>
      </c>
    </row>
    <row r="2711" spans="1:21" x14ac:dyDescent="0.3">
      <c r="A2711" t="s">
        <v>5953</v>
      </c>
      <c r="B2711" t="s">
        <v>2808</v>
      </c>
      <c r="C2711" t="s">
        <v>2809</v>
      </c>
      <c r="D2711" t="s">
        <v>116</v>
      </c>
      <c r="E2711" t="s">
        <v>39</v>
      </c>
      <c r="F2711">
        <v>76471.240000000005</v>
      </c>
      <c r="G2711" s="1">
        <v>45977</v>
      </c>
      <c r="H2711" s="1">
        <v>46002</v>
      </c>
      <c r="I2711" t="s">
        <v>19</v>
      </c>
      <c r="J2711">
        <v>25</v>
      </c>
      <c r="K2711">
        <v>7</v>
      </c>
      <c r="L2711" t="s">
        <v>79</v>
      </c>
      <c r="M2711" t="s">
        <v>94</v>
      </c>
      <c r="N2711" t="s">
        <v>88</v>
      </c>
      <c r="O2711">
        <f t="shared" si="252"/>
        <v>1</v>
      </c>
      <c r="P2711" t="str">
        <f t="shared" si="253"/>
        <v>Valid</v>
      </c>
      <c r="Q2711" t="str">
        <f>_xlfn.XLOOKUP(B2711,Customers!$A:$A,Customers!$C:$C,"Not Found")</f>
        <v>North</v>
      </c>
      <c r="R2711" t="str">
        <f t="shared" si="254"/>
        <v>North</v>
      </c>
      <c r="S2711" t="str">
        <f t="shared" si="255"/>
        <v>Medical Emergency</v>
      </c>
      <c r="T2711" t="str">
        <f t="shared" si="256"/>
        <v>SLA Breach</v>
      </c>
      <c r="U2711">
        <f t="shared" si="257"/>
        <v>18</v>
      </c>
    </row>
    <row r="2712" spans="1:21" x14ac:dyDescent="0.3">
      <c r="A2712" t="s">
        <v>5954</v>
      </c>
      <c r="B2712" t="s">
        <v>2366</v>
      </c>
      <c r="C2712" t="s">
        <v>5955</v>
      </c>
      <c r="D2712" t="s">
        <v>116</v>
      </c>
      <c r="E2712" t="s">
        <v>18</v>
      </c>
      <c r="F2712">
        <v>22287.21</v>
      </c>
      <c r="G2712" s="1">
        <v>45785</v>
      </c>
      <c r="H2712" s="1">
        <v>45786</v>
      </c>
      <c r="I2712" t="s">
        <v>19</v>
      </c>
      <c r="J2712">
        <v>1</v>
      </c>
      <c r="K2712">
        <v>7</v>
      </c>
      <c r="L2712" t="s">
        <v>54</v>
      </c>
      <c r="M2712" t="s">
        <v>94</v>
      </c>
      <c r="N2712" t="s">
        <v>22</v>
      </c>
      <c r="O2712">
        <f t="shared" si="252"/>
        <v>1</v>
      </c>
      <c r="P2712" t="str">
        <f t="shared" si="253"/>
        <v>Valid</v>
      </c>
      <c r="Q2712" t="str">
        <f>_xlfn.XLOOKUP(B2712,Customers!$A:$A,Customers!$C:$C,"Not Found")</f>
        <v>East</v>
      </c>
      <c r="R2712" t="str">
        <f t="shared" si="254"/>
        <v>South</v>
      </c>
      <c r="S2712" t="str">
        <f t="shared" si="255"/>
        <v>Medical Emergency</v>
      </c>
      <c r="T2712" t="str">
        <f t="shared" si="256"/>
        <v>Within SLA</v>
      </c>
      <c r="U2712">
        <f t="shared" si="257"/>
        <v>0</v>
      </c>
    </row>
    <row r="2713" spans="1:21" x14ac:dyDescent="0.3">
      <c r="A2713" t="s">
        <v>5956</v>
      </c>
      <c r="B2713" t="s">
        <v>5957</v>
      </c>
      <c r="C2713" t="s">
        <v>5958</v>
      </c>
      <c r="D2713" t="s">
        <v>216</v>
      </c>
      <c r="F2713">
        <v>89492.63</v>
      </c>
      <c r="G2713" s="1">
        <v>45925</v>
      </c>
      <c r="H2713" s="1">
        <v>45936</v>
      </c>
      <c r="I2713" t="s">
        <v>19</v>
      </c>
      <c r="J2713">
        <v>11</v>
      </c>
      <c r="K2713">
        <v>15</v>
      </c>
      <c r="L2713" t="s">
        <v>159</v>
      </c>
      <c r="M2713" t="s">
        <v>55</v>
      </c>
      <c r="N2713" t="s">
        <v>30</v>
      </c>
      <c r="O2713">
        <f t="shared" si="252"/>
        <v>1</v>
      </c>
      <c r="P2713" t="str">
        <f t="shared" si="253"/>
        <v>Valid</v>
      </c>
      <c r="Q2713" t="str">
        <f>_xlfn.XLOOKUP(B2713,Customers!$A:$A,Customers!$C:$C,"Not Found")</f>
        <v>West</v>
      </c>
      <c r="R2713" t="str">
        <f t="shared" si="254"/>
        <v>West</v>
      </c>
      <c r="S2713" t="str">
        <f t="shared" si="255"/>
        <v>Outpatient</v>
      </c>
      <c r="T2713" t="str">
        <f t="shared" si="256"/>
        <v>Within SLA</v>
      </c>
      <c r="U2713">
        <f t="shared" si="257"/>
        <v>0</v>
      </c>
    </row>
    <row r="2714" spans="1:21" x14ac:dyDescent="0.3">
      <c r="A2714" t="s">
        <v>5959</v>
      </c>
      <c r="B2714" t="s">
        <v>3959</v>
      </c>
      <c r="C2714" t="s">
        <v>3960</v>
      </c>
      <c r="D2714" t="s">
        <v>17</v>
      </c>
      <c r="E2714" t="s">
        <v>39</v>
      </c>
      <c r="F2714">
        <v>42316.79</v>
      </c>
      <c r="G2714" s="1">
        <v>45703</v>
      </c>
      <c r="H2714" s="1">
        <v>45714</v>
      </c>
      <c r="I2714" t="s">
        <v>19</v>
      </c>
      <c r="J2714">
        <v>11</v>
      </c>
      <c r="K2714">
        <v>10</v>
      </c>
      <c r="L2714" t="s">
        <v>112</v>
      </c>
      <c r="M2714" t="s">
        <v>21</v>
      </c>
      <c r="N2714" t="s">
        <v>30</v>
      </c>
      <c r="O2714">
        <f t="shared" si="252"/>
        <v>1</v>
      </c>
      <c r="P2714" t="str">
        <f t="shared" si="253"/>
        <v>Valid</v>
      </c>
      <c r="Q2714" t="str">
        <f>_xlfn.XLOOKUP(B2714,Customers!$A:$A,Customers!$C:$C,"Not Found")</f>
        <v>North</v>
      </c>
      <c r="R2714" t="str">
        <f t="shared" si="254"/>
        <v>North</v>
      </c>
      <c r="S2714" t="str">
        <f t="shared" si="255"/>
        <v>Accident</v>
      </c>
      <c r="T2714" t="str">
        <f t="shared" si="256"/>
        <v>SLA Breach</v>
      </c>
      <c r="U2714">
        <f t="shared" si="257"/>
        <v>1</v>
      </c>
    </row>
    <row r="2715" spans="1:21" x14ac:dyDescent="0.3">
      <c r="A2715" t="s">
        <v>5960</v>
      </c>
      <c r="B2715" t="s">
        <v>1291</v>
      </c>
      <c r="C2715" t="s">
        <v>1292</v>
      </c>
      <c r="D2715" t="s">
        <v>69</v>
      </c>
      <c r="E2715" t="s">
        <v>18</v>
      </c>
      <c r="F2715">
        <v>223962.59</v>
      </c>
      <c r="G2715" s="1">
        <v>45844</v>
      </c>
      <c r="H2715" s="1">
        <v>45860</v>
      </c>
      <c r="I2715" t="s">
        <v>19</v>
      </c>
      <c r="J2715">
        <v>16</v>
      </c>
      <c r="K2715">
        <v>12</v>
      </c>
      <c r="L2715" t="s">
        <v>204</v>
      </c>
      <c r="M2715" t="s">
        <v>49</v>
      </c>
      <c r="N2715" t="s">
        <v>30</v>
      </c>
      <c r="O2715">
        <f t="shared" si="252"/>
        <v>1</v>
      </c>
      <c r="P2715" t="str">
        <f t="shared" si="253"/>
        <v>Valid</v>
      </c>
      <c r="Q2715" t="str">
        <f>_xlfn.XLOOKUP(B2715,Customers!$A:$A,Customers!$C:$C,"Not Found")</f>
        <v>East</v>
      </c>
      <c r="R2715" t="str">
        <f t="shared" si="254"/>
        <v>South</v>
      </c>
      <c r="S2715" t="str">
        <f t="shared" si="255"/>
        <v>Property Damage</v>
      </c>
      <c r="T2715" t="str">
        <f t="shared" si="256"/>
        <v>SLA Breach</v>
      </c>
      <c r="U2715">
        <f t="shared" si="257"/>
        <v>4</v>
      </c>
    </row>
    <row r="2716" spans="1:21" x14ac:dyDescent="0.3">
      <c r="A2716" t="s">
        <v>5961</v>
      </c>
      <c r="B2716" t="s">
        <v>3051</v>
      </c>
      <c r="C2716" t="s">
        <v>4059</v>
      </c>
      <c r="D2716" t="s">
        <v>46</v>
      </c>
      <c r="E2716" t="s">
        <v>173</v>
      </c>
      <c r="F2716">
        <v>53091.54</v>
      </c>
      <c r="G2716" s="1">
        <v>45731</v>
      </c>
      <c r="I2716" t="s">
        <v>40</v>
      </c>
      <c r="J2716">
        <v>29</v>
      </c>
      <c r="K2716">
        <v>10</v>
      </c>
      <c r="L2716" t="s">
        <v>787</v>
      </c>
      <c r="M2716" t="s">
        <v>21</v>
      </c>
      <c r="N2716" t="s">
        <v>88</v>
      </c>
      <c r="O2716">
        <f t="shared" si="252"/>
        <v>1</v>
      </c>
      <c r="P2716" t="str">
        <f t="shared" si="253"/>
        <v>Valid</v>
      </c>
      <c r="Q2716" t="str">
        <f>_xlfn.XLOOKUP(B2716,Customers!$A:$A,Customers!$C:$C,"Not Found")</f>
        <v>East</v>
      </c>
      <c r="R2716" t="str">
        <f t="shared" si="254"/>
        <v>Central</v>
      </c>
      <c r="S2716" t="str">
        <f t="shared" si="255"/>
        <v>Theft</v>
      </c>
      <c r="T2716" t="str">
        <f t="shared" si="256"/>
        <v>SLA Breach</v>
      </c>
      <c r="U2716">
        <f t="shared" si="257"/>
        <v>19</v>
      </c>
    </row>
    <row r="2717" spans="1:21" x14ac:dyDescent="0.3">
      <c r="A2717" t="s">
        <v>5962</v>
      </c>
      <c r="B2717" t="s">
        <v>2715</v>
      </c>
      <c r="C2717" t="s">
        <v>2716</v>
      </c>
      <c r="D2717" t="s">
        <v>53</v>
      </c>
      <c r="E2717" t="s">
        <v>173</v>
      </c>
      <c r="F2717">
        <v>58003.37</v>
      </c>
      <c r="G2717" s="1">
        <v>45811</v>
      </c>
      <c r="H2717" s="1">
        <v>45829</v>
      </c>
      <c r="I2717" t="s">
        <v>19</v>
      </c>
      <c r="J2717">
        <v>18</v>
      </c>
      <c r="K2717">
        <v>15</v>
      </c>
      <c r="L2717" t="s">
        <v>140</v>
      </c>
      <c r="M2717" t="s">
        <v>55</v>
      </c>
      <c r="N2717" t="s">
        <v>30</v>
      </c>
      <c r="O2717">
        <f t="shared" si="252"/>
        <v>1</v>
      </c>
      <c r="P2717" t="str">
        <f t="shared" si="253"/>
        <v>Valid</v>
      </c>
      <c r="Q2717" t="str">
        <f>_xlfn.XLOOKUP(B2717,Customers!$A:$A,Customers!$C:$C,"Not Found")</f>
        <v>West</v>
      </c>
      <c r="R2717" t="str">
        <f t="shared" si="254"/>
        <v>Central</v>
      </c>
      <c r="S2717" t="str">
        <f t="shared" si="255"/>
        <v>Hospitalization</v>
      </c>
      <c r="T2717" t="str">
        <f t="shared" si="256"/>
        <v>SLA Breach</v>
      </c>
      <c r="U2717">
        <f t="shared" si="257"/>
        <v>3</v>
      </c>
    </row>
    <row r="2718" spans="1:21" x14ac:dyDescent="0.3">
      <c r="A2718" t="s">
        <v>5963</v>
      </c>
      <c r="B2718" t="s">
        <v>393</v>
      </c>
      <c r="C2718" t="s">
        <v>5964</v>
      </c>
      <c r="D2718" t="s">
        <v>17</v>
      </c>
      <c r="E2718" t="s">
        <v>27</v>
      </c>
      <c r="F2718">
        <v>67671.100000000006</v>
      </c>
      <c r="G2718" s="1">
        <v>45919</v>
      </c>
      <c r="H2718" s="1">
        <v>45926</v>
      </c>
      <c r="I2718" t="s">
        <v>19</v>
      </c>
      <c r="J2718">
        <v>7</v>
      </c>
      <c r="K2718">
        <v>10</v>
      </c>
      <c r="L2718" t="s">
        <v>411</v>
      </c>
      <c r="M2718" t="s">
        <v>21</v>
      </c>
      <c r="N2718" t="s">
        <v>30</v>
      </c>
      <c r="O2718">
        <f t="shared" si="252"/>
        <v>1</v>
      </c>
      <c r="P2718" t="str">
        <f t="shared" si="253"/>
        <v>Valid</v>
      </c>
      <c r="Q2718" t="str">
        <f>_xlfn.XLOOKUP(B2718,Customers!$A:$A,Customers!$C:$C,"Not Found")</f>
        <v>East</v>
      </c>
      <c r="R2718" t="str">
        <f t="shared" si="254"/>
        <v>West</v>
      </c>
      <c r="S2718" t="str">
        <f t="shared" si="255"/>
        <v>Accident</v>
      </c>
      <c r="T2718" t="str">
        <f t="shared" si="256"/>
        <v>Within SLA</v>
      </c>
      <c r="U2718">
        <f t="shared" si="257"/>
        <v>0</v>
      </c>
    </row>
    <row r="2719" spans="1:21" x14ac:dyDescent="0.3">
      <c r="A2719" t="s">
        <v>5965</v>
      </c>
      <c r="B2719" t="s">
        <v>4082</v>
      </c>
      <c r="C2719" t="s">
        <v>4083</v>
      </c>
      <c r="D2719" t="s">
        <v>17</v>
      </c>
      <c r="E2719" t="s">
        <v>39</v>
      </c>
      <c r="F2719">
        <v>21909.43</v>
      </c>
      <c r="G2719" s="1">
        <v>45974</v>
      </c>
      <c r="H2719" s="1">
        <v>45987</v>
      </c>
      <c r="I2719" t="s">
        <v>19</v>
      </c>
      <c r="J2719">
        <v>13</v>
      </c>
      <c r="K2719">
        <v>10</v>
      </c>
      <c r="L2719" t="s">
        <v>48</v>
      </c>
      <c r="M2719" t="s">
        <v>21</v>
      </c>
      <c r="N2719" t="s">
        <v>22</v>
      </c>
      <c r="O2719">
        <f t="shared" si="252"/>
        <v>1</v>
      </c>
      <c r="P2719" t="str">
        <f t="shared" si="253"/>
        <v>Valid</v>
      </c>
      <c r="Q2719" t="str">
        <f>_xlfn.XLOOKUP(B2719,Customers!$A:$A,Customers!$C:$C,"Not Found")</f>
        <v>North</v>
      </c>
      <c r="R2719" t="str">
        <f t="shared" si="254"/>
        <v>North</v>
      </c>
      <c r="S2719" t="str">
        <f t="shared" si="255"/>
        <v>Accident</v>
      </c>
      <c r="T2719" t="str">
        <f t="shared" si="256"/>
        <v>SLA Breach</v>
      </c>
      <c r="U2719">
        <f t="shared" si="257"/>
        <v>3</v>
      </c>
    </row>
    <row r="2720" spans="1:21" x14ac:dyDescent="0.3">
      <c r="A2720" t="s">
        <v>5966</v>
      </c>
      <c r="B2720" t="s">
        <v>5967</v>
      </c>
      <c r="C2720" t="s">
        <v>5968</v>
      </c>
      <c r="D2720" t="s">
        <v>46</v>
      </c>
      <c r="E2720" t="s">
        <v>18</v>
      </c>
      <c r="F2720">
        <v>92394.42</v>
      </c>
      <c r="G2720" s="1">
        <v>45680</v>
      </c>
      <c r="I2720" t="s">
        <v>40</v>
      </c>
      <c r="J2720">
        <v>10</v>
      </c>
      <c r="K2720">
        <v>10</v>
      </c>
      <c r="L2720" t="s">
        <v>163</v>
      </c>
      <c r="M2720" t="s">
        <v>21</v>
      </c>
      <c r="N2720" t="s">
        <v>30</v>
      </c>
      <c r="O2720">
        <f t="shared" si="252"/>
        <v>1</v>
      </c>
      <c r="P2720" t="str">
        <f t="shared" si="253"/>
        <v>Valid</v>
      </c>
      <c r="Q2720" t="str">
        <f>_xlfn.XLOOKUP(B2720,Customers!$A:$A,Customers!$C:$C,"Not Found")</f>
        <v>Central</v>
      </c>
      <c r="R2720" t="str">
        <f t="shared" si="254"/>
        <v>South</v>
      </c>
      <c r="S2720" t="str">
        <f t="shared" si="255"/>
        <v>Theft</v>
      </c>
      <c r="T2720" t="str">
        <f t="shared" si="256"/>
        <v>Within SLA</v>
      </c>
      <c r="U2720">
        <f t="shared" si="257"/>
        <v>0</v>
      </c>
    </row>
    <row r="2721" spans="1:21" x14ac:dyDescent="0.3">
      <c r="A2721" t="s">
        <v>5969</v>
      </c>
      <c r="B2721" t="s">
        <v>1435</v>
      </c>
      <c r="C2721" t="s">
        <v>5970</v>
      </c>
      <c r="D2721" t="s">
        <v>46</v>
      </c>
      <c r="E2721" t="s">
        <v>18</v>
      </c>
      <c r="F2721">
        <v>53144.41</v>
      </c>
      <c r="G2721" s="1">
        <v>45799</v>
      </c>
      <c r="H2721" s="1">
        <v>45800</v>
      </c>
      <c r="I2721" t="s">
        <v>47</v>
      </c>
      <c r="J2721">
        <v>1</v>
      </c>
      <c r="K2721">
        <v>10</v>
      </c>
      <c r="L2721" t="s">
        <v>606</v>
      </c>
      <c r="M2721" t="s">
        <v>21</v>
      </c>
      <c r="N2721" t="s">
        <v>30</v>
      </c>
      <c r="O2721">
        <f t="shared" si="252"/>
        <v>1</v>
      </c>
      <c r="P2721" t="str">
        <f t="shared" si="253"/>
        <v>Valid</v>
      </c>
      <c r="Q2721" t="str">
        <f>_xlfn.XLOOKUP(B2721,Customers!$A:$A,Customers!$C:$C,"Not Found")</f>
        <v>Central</v>
      </c>
      <c r="R2721" t="str">
        <f t="shared" si="254"/>
        <v>South</v>
      </c>
      <c r="S2721" t="str">
        <f t="shared" si="255"/>
        <v>Theft</v>
      </c>
      <c r="T2721" t="str">
        <f t="shared" si="256"/>
        <v>Within SLA</v>
      </c>
      <c r="U2721">
        <f t="shared" si="257"/>
        <v>0</v>
      </c>
    </row>
    <row r="2722" spans="1:21" x14ac:dyDescent="0.3">
      <c r="A2722" t="s">
        <v>5971</v>
      </c>
      <c r="B2722" t="s">
        <v>4280</v>
      </c>
      <c r="C2722" t="s">
        <v>4281</v>
      </c>
      <c r="D2722" t="s">
        <v>53</v>
      </c>
      <c r="E2722" t="s">
        <v>39</v>
      </c>
      <c r="F2722">
        <v>513664.98</v>
      </c>
      <c r="G2722" s="1">
        <v>45682</v>
      </c>
      <c r="I2722" t="s">
        <v>40</v>
      </c>
      <c r="J2722">
        <v>29</v>
      </c>
      <c r="K2722">
        <v>15</v>
      </c>
      <c r="L2722" t="s">
        <v>87</v>
      </c>
      <c r="M2722" t="s">
        <v>55</v>
      </c>
      <c r="N2722" t="s">
        <v>88</v>
      </c>
      <c r="O2722">
        <f t="shared" si="252"/>
        <v>1</v>
      </c>
      <c r="P2722" t="str">
        <f t="shared" si="253"/>
        <v>Valid</v>
      </c>
      <c r="Q2722" t="str">
        <f>_xlfn.XLOOKUP(B2722,Customers!$A:$A,Customers!$C:$C,"Not Found")</f>
        <v>West</v>
      </c>
      <c r="R2722" t="str">
        <f t="shared" si="254"/>
        <v>North</v>
      </c>
      <c r="S2722" t="str">
        <f t="shared" si="255"/>
        <v>Hospitalization</v>
      </c>
      <c r="T2722" t="str">
        <f t="shared" si="256"/>
        <v>SLA Breach</v>
      </c>
      <c r="U2722">
        <f t="shared" si="257"/>
        <v>14</v>
      </c>
    </row>
    <row r="2723" spans="1:21" x14ac:dyDescent="0.3">
      <c r="A2723" t="s">
        <v>5972</v>
      </c>
      <c r="B2723" t="s">
        <v>1309</v>
      </c>
      <c r="C2723" t="s">
        <v>3591</v>
      </c>
      <c r="D2723" t="s">
        <v>182</v>
      </c>
      <c r="E2723" t="s">
        <v>173</v>
      </c>
      <c r="F2723">
        <v>20072.84</v>
      </c>
      <c r="G2723" s="1">
        <v>45839</v>
      </c>
      <c r="I2723" t="s">
        <v>40</v>
      </c>
      <c r="J2723">
        <v>6</v>
      </c>
      <c r="K2723">
        <v>7</v>
      </c>
      <c r="L2723" t="s">
        <v>373</v>
      </c>
      <c r="M2723" t="s">
        <v>94</v>
      </c>
      <c r="N2723" t="s">
        <v>30</v>
      </c>
      <c r="O2723">
        <f t="shared" si="252"/>
        <v>1</v>
      </c>
      <c r="P2723" t="str">
        <f t="shared" si="253"/>
        <v>Valid</v>
      </c>
      <c r="Q2723" t="str">
        <f>_xlfn.XLOOKUP(B2723,Customers!$A:$A,Customers!$C:$C,"Not Found")</f>
        <v>East</v>
      </c>
      <c r="R2723" t="str">
        <f t="shared" si="254"/>
        <v>Central</v>
      </c>
      <c r="S2723" t="str">
        <f t="shared" si="255"/>
        <v>Trip Cancellation</v>
      </c>
      <c r="T2723" t="str">
        <f t="shared" si="256"/>
        <v>Within SLA</v>
      </c>
      <c r="U2723">
        <f t="shared" si="257"/>
        <v>0</v>
      </c>
    </row>
    <row r="2724" spans="1:21" x14ac:dyDescent="0.3">
      <c r="A2724" t="s">
        <v>5973</v>
      </c>
      <c r="B2724" t="s">
        <v>315</v>
      </c>
      <c r="C2724" t="s">
        <v>5974</v>
      </c>
      <c r="D2724" t="s">
        <v>46</v>
      </c>
      <c r="E2724" t="s">
        <v>39</v>
      </c>
      <c r="F2724">
        <v>54631.98</v>
      </c>
      <c r="G2724" s="1">
        <v>45990</v>
      </c>
      <c r="H2724" s="1">
        <v>45998</v>
      </c>
      <c r="I2724" t="s">
        <v>19</v>
      </c>
      <c r="J2724">
        <v>8</v>
      </c>
      <c r="K2724">
        <v>10</v>
      </c>
      <c r="L2724" t="s">
        <v>193</v>
      </c>
      <c r="M2724" t="s">
        <v>21</v>
      </c>
      <c r="N2724" t="s">
        <v>30</v>
      </c>
      <c r="O2724">
        <f t="shared" si="252"/>
        <v>1</v>
      </c>
      <c r="P2724" t="str">
        <f t="shared" si="253"/>
        <v>Valid</v>
      </c>
      <c r="Q2724" t="str">
        <f>_xlfn.XLOOKUP(B2724,Customers!$A:$A,Customers!$C:$C,"Not Found")</f>
        <v>West</v>
      </c>
      <c r="R2724" t="str">
        <f t="shared" si="254"/>
        <v>North</v>
      </c>
      <c r="S2724" t="str">
        <f t="shared" si="255"/>
        <v>Theft</v>
      </c>
      <c r="T2724" t="str">
        <f t="shared" si="256"/>
        <v>Within SLA</v>
      </c>
      <c r="U2724">
        <f t="shared" si="257"/>
        <v>0</v>
      </c>
    </row>
    <row r="2725" spans="1:21" x14ac:dyDescent="0.3">
      <c r="A2725" t="s">
        <v>5975</v>
      </c>
      <c r="B2725" t="s">
        <v>5928</v>
      </c>
      <c r="C2725" t="s">
        <v>5929</v>
      </c>
      <c r="D2725" t="s">
        <v>17</v>
      </c>
      <c r="E2725" t="s">
        <v>27</v>
      </c>
      <c r="F2725">
        <v>125913.17</v>
      </c>
      <c r="G2725" s="1">
        <v>45769</v>
      </c>
      <c r="H2725" s="1">
        <v>45779</v>
      </c>
      <c r="I2725" t="s">
        <v>19</v>
      </c>
      <c r="J2725">
        <v>10</v>
      </c>
      <c r="K2725">
        <v>10</v>
      </c>
      <c r="L2725" t="s">
        <v>103</v>
      </c>
      <c r="M2725" t="s">
        <v>21</v>
      </c>
      <c r="N2725" t="s">
        <v>30</v>
      </c>
      <c r="O2725">
        <f t="shared" si="252"/>
        <v>1</v>
      </c>
      <c r="P2725" t="str">
        <f t="shared" si="253"/>
        <v>Valid</v>
      </c>
      <c r="Q2725" t="str">
        <f>_xlfn.XLOOKUP(B2725,Customers!$A:$A,Customers!$C:$C,"Not Found")</f>
        <v>North</v>
      </c>
      <c r="R2725" t="str">
        <f t="shared" si="254"/>
        <v>West</v>
      </c>
      <c r="S2725" t="str">
        <f t="shared" si="255"/>
        <v>Accident</v>
      </c>
      <c r="T2725" t="str">
        <f t="shared" si="256"/>
        <v>Within SLA</v>
      </c>
      <c r="U2725">
        <f t="shared" si="257"/>
        <v>0</v>
      </c>
    </row>
    <row r="2726" spans="1:21" x14ac:dyDescent="0.3">
      <c r="A2726" t="s">
        <v>5976</v>
      </c>
      <c r="B2726" t="s">
        <v>1425</v>
      </c>
      <c r="C2726" t="s">
        <v>5448</v>
      </c>
      <c r="D2726" t="s">
        <v>26</v>
      </c>
      <c r="E2726" t="s">
        <v>39</v>
      </c>
      <c r="F2726">
        <v>498739.17</v>
      </c>
      <c r="G2726" s="1">
        <v>45785</v>
      </c>
      <c r="H2726" s="1">
        <v>45805</v>
      </c>
      <c r="I2726" t="s">
        <v>19</v>
      </c>
      <c r="J2726">
        <v>20</v>
      </c>
      <c r="K2726">
        <v>20</v>
      </c>
      <c r="L2726" t="s">
        <v>349</v>
      </c>
      <c r="M2726" t="s">
        <v>29</v>
      </c>
      <c r="N2726" t="s">
        <v>30</v>
      </c>
      <c r="O2726">
        <f t="shared" si="252"/>
        <v>1</v>
      </c>
      <c r="P2726" t="str">
        <f t="shared" si="253"/>
        <v>Valid</v>
      </c>
      <c r="Q2726" t="str">
        <f>_xlfn.XLOOKUP(B2726,Customers!$A:$A,Customers!$C:$C,"Not Found")</f>
        <v>North</v>
      </c>
      <c r="R2726" t="str">
        <f t="shared" si="254"/>
        <v>North</v>
      </c>
      <c r="S2726" t="str">
        <f t="shared" si="255"/>
        <v>Disability</v>
      </c>
      <c r="T2726" t="str">
        <f t="shared" si="256"/>
        <v>Within SLA</v>
      </c>
      <c r="U2726">
        <f t="shared" si="257"/>
        <v>0</v>
      </c>
    </row>
    <row r="2727" spans="1:21" x14ac:dyDescent="0.3">
      <c r="A2727" t="s">
        <v>5977</v>
      </c>
      <c r="B2727" t="s">
        <v>5978</v>
      </c>
      <c r="C2727" t="s">
        <v>5979</v>
      </c>
      <c r="D2727" t="s">
        <v>34</v>
      </c>
      <c r="E2727" t="s">
        <v>74</v>
      </c>
      <c r="F2727">
        <v>588235.41</v>
      </c>
      <c r="G2727" s="1">
        <v>45751</v>
      </c>
      <c r="H2727" s="1">
        <v>45770</v>
      </c>
      <c r="I2727" t="s">
        <v>19</v>
      </c>
      <c r="J2727">
        <v>19</v>
      </c>
      <c r="K2727">
        <v>20</v>
      </c>
      <c r="L2727" t="s">
        <v>325</v>
      </c>
      <c r="M2727" t="s">
        <v>29</v>
      </c>
      <c r="N2727" t="s">
        <v>30</v>
      </c>
      <c r="O2727">
        <f t="shared" si="252"/>
        <v>1</v>
      </c>
      <c r="P2727" t="str">
        <f t="shared" si="253"/>
        <v>Valid</v>
      </c>
      <c r="Q2727" t="str">
        <f>_xlfn.XLOOKUP(B2727,Customers!$A:$A,Customers!$C:$C,"Not Found")</f>
        <v>West</v>
      </c>
      <c r="R2727" t="str">
        <f t="shared" si="254"/>
        <v>East</v>
      </c>
      <c r="S2727" t="str">
        <f t="shared" si="255"/>
        <v>Death Benefit</v>
      </c>
      <c r="T2727" t="str">
        <f t="shared" si="256"/>
        <v>Within SLA</v>
      </c>
      <c r="U2727">
        <f t="shared" si="257"/>
        <v>0</v>
      </c>
    </row>
    <row r="2728" spans="1:21" x14ac:dyDescent="0.3">
      <c r="A2728" t="s">
        <v>5980</v>
      </c>
      <c r="B2728" t="s">
        <v>5981</v>
      </c>
      <c r="C2728" t="s">
        <v>5982</v>
      </c>
      <c r="D2728" t="s">
        <v>46</v>
      </c>
      <c r="E2728" t="s">
        <v>39</v>
      </c>
      <c r="F2728">
        <v>54193.32</v>
      </c>
      <c r="G2728" s="1">
        <v>45940</v>
      </c>
      <c r="H2728" s="1">
        <v>45969</v>
      </c>
      <c r="I2728" t="s">
        <v>19</v>
      </c>
      <c r="J2728">
        <v>29</v>
      </c>
      <c r="K2728">
        <v>10</v>
      </c>
      <c r="L2728" t="s">
        <v>331</v>
      </c>
      <c r="M2728" t="s">
        <v>21</v>
      </c>
      <c r="N2728" t="s">
        <v>88</v>
      </c>
      <c r="O2728">
        <f t="shared" si="252"/>
        <v>1</v>
      </c>
      <c r="P2728" t="str">
        <f t="shared" si="253"/>
        <v>Valid</v>
      </c>
      <c r="Q2728" t="str">
        <f>_xlfn.XLOOKUP(B2728,Customers!$A:$A,Customers!$C:$C,"Not Found")</f>
        <v>East</v>
      </c>
      <c r="R2728" t="str">
        <f t="shared" si="254"/>
        <v>North</v>
      </c>
      <c r="S2728" t="str">
        <f t="shared" si="255"/>
        <v>Theft</v>
      </c>
      <c r="T2728" t="str">
        <f t="shared" si="256"/>
        <v>SLA Breach</v>
      </c>
      <c r="U2728">
        <f t="shared" si="257"/>
        <v>19</v>
      </c>
    </row>
    <row r="2729" spans="1:21" x14ac:dyDescent="0.3">
      <c r="A2729" t="s">
        <v>5983</v>
      </c>
      <c r="B2729" t="s">
        <v>2859</v>
      </c>
      <c r="C2729" t="s">
        <v>2860</v>
      </c>
      <c r="D2729" t="s">
        <v>46</v>
      </c>
      <c r="E2729" t="s">
        <v>39</v>
      </c>
      <c r="F2729">
        <v>52192.88</v>
      </c>
      <c r="G2729" s="1">
        <v>45940</v>
      </c>
      <c r="H2729" s="1">
        <v>45945</v>
      </c>
      <c r="I2729" t="s">
        <v>19</v>
      </c>
      <c r="J2729">
        <v>5</v>
      </c>
      <c r="K2729">
        <v>12</v>
      </c>
      <c r="L2729" t="s">
        <v>28</v>
      </c>
      <c r="M2729" t="s">
        <v>49</v>
      </c>
      <c r="N2729" t="s">
        <v>30</v>
      </c>
      <c r="O2729">
        <f t="shared" si="252"/>
        <v>1</v>
      </c>
      <c r="P2729" t="str">
        <f t="shared" si="253"/>
        <v>Valid</v>
      </c>
      <c r="Q2729" t="str">
        <f>_xlfn.XLOOKUP(B2729,Customers!$A:$A,Customers!$C:$C,"Not Found")</f>
        <v>South</v>
      </c>
      <c r="R2729" t="str">
        <f t="shared" si="254"/>
        <v>North</v>
      </c>
      <c r="S2729" t="str">
        <f t="shared" si="255"/>
        <v>Theft</v>
      </c>
      <c r="T2729" t="str">
        <f t="shared" si="256"/>
        <v>Within SLA</v>
      </c>
      <c r="U2729">
        <f t="shared" si="257"/>
        <v>0</v>
      </c>
    </row>
    <row r="2730" spans="1:21" x14ac:dyDescent="0.3">
      <c r="A2730" t="s">
        <v>5984</v>
      </c>
      <c r="B2730" t="s">
        <v>3013</v>
      </c>
      <c r="C2730" t="s">
        <v>5985</v>
      </c>
      <c r="D2730" t="s">
        <v>17</v>
      </c>
      <c r="E2730" t="s">
        <v>18</v>
      </c>
      <c r="F2730">
        <v>368226.74</v>
      </c>
      <c r="G2730" s="1">
        <v>45928</v>
      </c>
      <c r="H2730" s="1">
        <v>45938</v>
      </c>
      <c r="I2730" t="s">
        <v>19</v>
      </c>
      <c r="J2730">
        <v>10</v>
      </c>
      <c r="K2730">
        <v>10</v>
      </c>
      <c r="L2730" t="s">
        <v>651</v>
      </c>
      <c r="M2730" t="s">
        <v>21</v>
      </c>
      <c r="N2730" t="s">
        <v>30</v>
      </c>
      <c r="O2730">
        <f t="shared" si="252"/>
        <v>1</v>
      </c>
      <c r="P2730" t="str">
        <f t="shared" si="253"/>
        <v>Valid</v>
      </c>
      <c r="Q2730" t="str">
        <f>_xlfn.XLOOKUP(B2730,Customers!$A:$A,Customers!$C:$C,"Not Found")</f>
        <v>North</v>
      </c>
      <c r="R2730" t="str">
        <f t="shared" si="254"/>
        <v>South</v>
      </c>
      <c r="S2730" t="str">
        <f t="shared" si="255"/>
        <v>Accident</v>
      </c>
      <c r="T2730" t="str">
        <f t="shared" si="256"/>
        <v>Within SLA</v>
      </c>
      <c r="U2730">
        <f t="shared" si="257"/>
        <v>0</v>
      </c>
    </row>
    <row r="2731" spans="1:21" x14ac:dyDescent="0.3">
      <c r="A2731" t="s">
        <v>5986</v>
      </c>
      <c r="B2731" t="s">
        <v>4092</v>
      </c>
      <c r="C2731" t="s">
        <v>4093</v>
      </c>
      <c r="D2731" t="s">
        <v>216</v>
      </c>
      <c r="E2731" t="s">
        <v>173</v>
      </c>
      <c r="F2731">
        <v>118897.69</v>
      </c>
      <c r="G2731" s="1">
        <v>45740</v>
      </c>
      <c r="I2731" t="s">
        <v>64</v>
      </c>
      <c r="J2731">
        <v>6</v>
      </c>
      <c r="K2731">
        <v>15</v>
      </c>
      <c r="L2731" t="s">
        <v>103</v>
      </c>
      <c r="M2731" t="s">
        <v>55</v>
      </c>
      <c r="N2731" t="s">
        <v>22</v>
      </c>
      <c r="O2731">
        <f t="shared" si="252"/>
        <v>1</v>
      </c>
      <c r="P2731" t="str">
        <f t="shared" si="253"/>
        <v>Valid</v>
      </c>
      <c r="Q2731" t="str">
        <f>_xlfn.XLOOKUP(B2731,Customers!$A:$A,Customers!$C:$C,"Not Found")</f>
        <v>West</v>
      </c>
      <c r="R2731" t="str">
        <f t="shared" si="254"/>
        <v>Central</v>
      </c>
      <c r="S2731" t="str">
        <f t="shared" si="255"/>
        <v>Outpatient</v>
      </c>
      <c r="T2731" t="str">
        <f t="shared" si="256"/>
        <v>Within SLA</v>
      </c>
      <c r="U2731">
        <f t="shared" si="257"/>
        <v>0</v>
      </c>
    </row>
    <row r="2732" spans="1:21" x14ac:dyDescent="0.3">
      <c r="A2732" t="s">
        <v>5987</v>
      </c>
      <c r="B2732" t="s">
        <v>126</v>
      </c>
      <c r="C2732" t="s">
        <v>127</v>
      </c>
      <c r="D2732" t="s">
        <v>111</v>
      </c>
      <c r="E2732" t="s">
        <v>27</v>
      </c>
      <c r="F2732">
        <v>127381.65</v>
      </c>
      <c r="G2732" s="1">
        <v>45730</v>
      </c>
      <c r="H2732" s="1">
        <v>45755</v>
      </c>
      <c r="I2732" t="s">
        <v>19</v>
      </c>
      <c r="J2732">
        <v>25</v>
      </c>
      <c r="K2732">
        <v>12</v>
      </c>
      <c r="L2732" t="s">
        <v>325</v>
      </c>
      <c r="M2732" t="s">
        <v>49</v>
      </c>
      <c r="N2732" t="s">
        <v>88</v>
      </c>
      <c r="O2732">
        <f t="shared" si="252"/>
        <v>1</v>
      </c>
      <c r="P2732" t="str">
        <f t="shared" si="253"/>
        <v>Valid</v>
      </c>
      <c r="Q2732" t="str">
        <f>_xlfn.XLOOKUP(B2732,Customers!$A:$A,Customers!$C:$C,"Not Found")</f>
        <v>Central</v>
      </c>
      <c r="R2732" t="str">
        <f t="shared" si="254"/>
        <v>West</v>
      </c>
      <c r="S2732" t="str">
        <f t="shared" si="255"/>
        <v>Fire</v>
      </c>
      <c r="T2732" t="str">
        <f t="shared" si="256"/>
        <v>SLA Breach</v>
      </c>
      <c r="U2732">
        <f t="shared" si="257"/>
        <v>13</v>
      </c>
    </row>
    <row r="2733" spans="1:21" x14ac:dyDescent="0.3">
      <c r="A2733" t="s">
        <v>5988</v>
      </c>
      <c r="B2733" t="s">
        <v>5989</v>
      </c>
      <c r="C2733" t="s">
        <v>5990</v>
      </c>
      <c r="D2733" t="s">
        <v>102</v>
      </c>
      <c r="E2733" t="s">
        <v>27</v>
      </c>
      <c r="F2733">
        <v>506522.53</v>
      </c>
      <c r="G2733" s="1">
        <v>45706</v>
      </c>
      <c r="H2733" s="1">
        <v>45732</v>
      </c>
      <c r="I2733" t="s">
        <v>19</v>
      </c>
      <c r="J2733">
        <v>26</v>
      </c>
      <c r="K2733">
        <v>20</v>
      </c>
      <c r="L2733" t="s">
        <v>580</v>
      </c>
      <c r="M2733" t="s">
        <v>29</v>
      </c>
      <c r="N2733" t="s">
        <v>42</v>
      </c>
      <c r="O2733">
        <f t="shared" si="252"/>
        <v>1</v>
      </c>
      <c r="P2733" t="str">
        <f t="shared" si="253"/>
        <v>Valid</v>
      </c>
      <c r="Q2733" t="str">
        <f>_xlfn.XLOOKUP(B2733,Customers!$A:$A,Customers!$C:$C,"Not Found")</f>
        <v>North</v>
      </c>
      <c r="R2733" t="str">
        <f t="shared" si="254"/>
        <v>West</v>
      </c>
      <c r="S2733" t="str">
        <f t="shared" si="255"/>
        <v>Maturity</v>
      </c>
      <c r="T2733" t="str">
        <f t="shared" si="256"/>
        <v>SLA Breach</v>
      </c>
      <c r="U2733">
        <f t="shared" si="257"/>
        <v>6</v>
      </c>
    </row>
    <row r="2734" spans="1:21" x14ac:dyDescent="0.3">
      <c r="A2734" t="s">
        <v>5991</v>
      </c>
      <c r="B2734" t="s">
        <v>775</v>
      </c>
      <c r="C2734" t="s">
        <v>2991</v>
      </c>
      <c r="D2734" t="s">
        <v>92</v>
      </c>
      <c r="E2734" t="s">
        <v>18</v>
      </c>
      <c r="F2734">
        <v>12859.84</v>
      </c>
      <c r="G2734" s="1">
        <v>45721</v>
      </c>
      <c r="H2734" s="1">
        <v>45722</v>
      </c>
      <c r="I2734" t="s">
        <v>19</v>
      </c>
      <c r="J2734">
        <v>1</v>
      </c>
      <c r="K2734">
        <v>7</v>
      </c>
      <c r="L2734" t="s">
        <v>300</v>
      </c>
      <c r="M2734" t="s">
        <v>94</v>
      </c>
      <c r="N2734" t="s">
        <v>22</v>
      </c>
      <c r="O2734">
        <f t="shared" si="252"/>
        <v>1</v>
      </c>
      <c r="P2734" t="str">
        <f t="shared" si="253"/>
        <v>Valid</v>
      </c>
      <c r="Q2734" t="str">
        <f>_xlfn.XLOOKUP(B2734,Customers!$A:$A,Customers!$C:$C,"Not Found")</f>
        <v>North</v>
      </c>
      <c r="R2734" t="str">
        <f t="shared" si="254"/>
        <v>South</v>
      </c>
      <c r="S2734" t="str">
        <f t="shared" si="255"/>
        <v>Baggage Loss</v>
      </c>
      <c r="T2734" t="str">
        <f t="shared" si="256"/>
        <v>Within SLA</v>
      </c>
      <c r="U2734">
        <f t="shared" si="257"/>
        <v>0</v>
      </c>
    </row>
    <row r="2735" spans="1:21" x14ac:dyDescent="0.3">
      <c r="A2735" t="s">
        <v>5992</v>
      </c>
      <c r="B2735" t="s">
        <v>229</v>
      </c>
      <c r="C2735" t="s">
        <v>230</v>
      </c>
      <c r="D2735" t="s">
        <v>111</v>
      </c>
      <c r="E2735" t="s">
        <v>27</v>
      </c>
      <c r="F2735">
        <v>81760.69</v>
      </c>
      <c r="G2735" s="1">
        <v>45901</v>
      </c>
      <c r="H2735" s="1">
        <v>45907</v>
      </c>
      <c r="I2735" t="s">
        <v>19</v>
      </c>
      <c r="J2735">
        <v>6</v>
      </c>
      <c r="K2735">
        <v>12</v>
      </c>
      <c r="L2735" t="s">
        <v>323</v>
      </c>
      <c r="M2735" t="s">
        <v>49</v>
      </c>
      <c r="N2735" t="s">
        <v>30</v>
      </c>
      <c r="O2735">
        <f t="shared" si="252"/>
        <v>1</v>
      </c>
      <c r="P2735" t="str">
        <f t="shared" si="253"/>
        <v>Valid</v>
      </c>
      <c r="Q2735" t="str">
        <f>_xlfn.XLOOKUP(B2735,Customers!$A:$A,Customers!$C:$C,"Not Found")</f>
        <v>South</v>
      </c>
      <c r="R2735" t="str">
        <f t="shared" si="254"/>
        <v>West</v>
      </c>
      <c r="S2735" t="str">
        <f t="shared" si="255"/>
        <v>Fire</v>
      </c>
      <c r="T2735" t="str">
        <f t="shared" si="256"/>
        <v>Within SLA</v>
      </c>
      <c r="U2735">
        <f t="shared" si="257"/>
        <v>0</v>
      </c>
    </row>
    <row r="2736" spans="1:21" x14ac:dyDescent="0.3">
      <c r="A2736" t="s">
        <v>5993</v>
      </c>
      <c r="B2736" t="s">
        <v>5994</v>
      </c>
      <c r="C2736" t="s">
        <v>5995</v>
      </c>
      <c r="D2736" t="s">
        <v>216</v>
      </c>
      <c r="E2736" t="s">
        <v>27</v>
      </c>
      <c r="F2736">
        <v>43150.83</v>
      </c>
      <c r="G2736" s="1">
        <v>45840</v>
      </c>
      <c r="H2736" s="1">
        <v>45858</v>
      </c>
      <c r="I2736" t="s">
        <v>19</v>
      </c>
      <c r="J2736">
        <v>18</v>
      </c>
      <c r="K2736">
        <v>15</v>
      </c>
      <c r="L2736" t="s">
        <v>242</v>
      </c>
      <c r="M2736" t="s">
        <v>55</v>
      </c>
      <c r="N2736" t="s">
        <v>42</v>
      </c>
      <c r="O2736">
        <f t="shared" si="252"/>
        <v>1</v>
      </c>
      <c r="P2736" t="str">
        <f t="shared" si="253"/>
        <v>Valid</v>
      </c>
      <c r="Q2736" t="str">
        <f>_xlfn.XLOOKUP(B2736,Customers!$A:$A,Customers!$C:$C,"Not Found")</f>
        <v>North</v>
      </c>
      <c r="R2736" t="str">
        <f t="shared" si="254"/>
        <v>West</v>
      </c>
      <c r="S2736" t="str">
        <f t="shared" si="255"/>
        <v>Outpatient</v>
      </c>
      <c r="T2736" t="str">
        <f t="shared" si="256"/>
        <v>SLA Breach</v>
      </c>
      <c r="U2736">
        <f t="shared" si="257"/>
        <v>3</v>
      </c>
    </row>
    <row r="2737" spans="1:21" x14ac:dyDescent="0.3">
      <c r="A2737" t="s">
        <v>5996</v>
      </c>
      <c r="B2737" t="s">
        <v>5853</v>
      </c>
      <c r="C2737" t="s">
        <v>5854</v>
      </c>
      <c r="D2737" t="s">
        <v>111</v>
      </c>
      <c r="E2737" t="s">
        <v>74</v>
      </c>
      <c r="F2737">
        <v>122605.66</v>
      </c>
      <c r="G2737" s="1">
        <v>45938</v>
      </c>
      <c r="H2737" s="1">
        <v>45944</v>
      </c>
      <c r="I2737" t="s">
        <v>19</v>
      </c>
      <c r="J2737">
        <v>6</v>
      </c>
      <c r="K2737">
        <v>12</v>
      </c>
      <c r="L2737" t="s">
        <v>282</v>
      </c>
      <c r="M2737" t="s">
        <v>49</v>
      </c>
      <c r="N2737" t="s">
        <v>22</v>
      </c>
      <c r="O2737">
        <f t="shared" si="252"/>
        <v>1</v>
      </c>
      <c r="P2737" t="str">
        <f t="shared" si="253"/>
        <v>Valid</v>
      </c>
      <c r="Q2737" t="str">
        <f>_xlfn.XLOOKUP(B2737,Customers!$A:$A,Customers!$C:$C,"Not Found")</f>
        <v>South</v>
      </c>
      <c r="R2737" t="str">
        <f t="shared" si="254"/>
        <v>East</v>
      </c>
      <c r="S2737" t="str">
        <f t="shared" si="255"/>
        <v>Fire</v>
      </c>
      <c r="T2737" t="str">
        <f t="shared" si="256"/>
        <v>Within SLA</v>
      </c>
      <c r="U2737">
        <f t="shared" si="257"/>
        <v>0</v>
      </c>
    </row>
    <row r="2738" spans="1:21" x14ac:dyDescent="0.3">
      <c r="A2738" t="s">
        <v>5997</v>
      </c>
      <c r="B2738" t="s">
        <v>3327</v>
      </c>
      <c r="C2738" t="s">
        <v>5998</v>
      </c>
      <c r="D2738" t="s">
        <v>216</v>
      </c>
      <c r="E2738" t="s">
        <v>27</v>
      </c>
      <c r="F2738">
        <v>34704.53</v>
      </c>
      <c r="G2738" s="1">
        <v>45877</v>
      </c>
      <c r="I2738" t="s">
        <v>64</v>
      </c>
      <c r="J2738">
        <v>21</v>
      </c>
      <c r="K2738">
        <v>15</v>
      </c>
      <c r="L2738" t="s">
        <v>282</v>
      </c>
      <c r="M2738" t="s">
        <v>55</v>
      </c>
      <c r="N2738" t="s">
        <v>42</v>
      </c>
      <c r="O2738">
        <f t="shared" si="252"/>
        <v>1</v>
      </c>
      <c r="P2738" t="str">
        <f t="shared" si="253"/>
        <v>Valid</v>
      </c>
      <c r="Q2738" t="str">
        <f>_xlfn.XLOOKUP(B2738,Customers!$A:$A,Customers!$C:$C,"Not Found")</f>
        <v>South</v>
      </c>
      <c r="R2738" t="str">
        <f t="shared" si="254"/>
        <v>West</v>
      </c>
      <c r="S2738" t="str">
        <f t="shared" si="255"/>
        <v>Outpatient</v>
      </c>
      <c r="T2738" t="str">
        <f t="shared" si="256"/>
        <v>SLA Breach</v>
      </c>
      <c r="U2738">
        <f t="shared" si="257"/>
        <v>6</v>
      </c>
    </row>
    <row r="2739" spans="1:21" x14ac:dyDescent="0.3">
      <c r="A2739" t="s">
        <v>5999</v>
      </c>
      <c r="B2739" t="s">
        <v>6000</v>
      </c>
      <c r="C2739" t="s">
        <v>6001</v>
      </c>
      <c r="D2739" t="s">
        <v>182</v>
      </c>
      <c r="E2739" t="s">
        <v>173</v>
      </c>
      <c r="F2739">
        <v>46485.79</v>
      </c>
      <c r="G2739" s="1">
        <v>45967</v>
      </c>
      <c r="I2739" t="s">
        <v>64</v>
      </c>
      <c r="J2739">
        <v>14</v>
      </c>
      <c r="K2739">
        <v>7</v>
      </c>
      <c r="L2739" t="s">
        <v>580</v>
      </c>
      <c r="M2739" t="s">
        <v>94</v>
      </c>
      <c r="N2739" t="s">
        <v>30</v>
      </c>
      <c r="O2739">
        <f t="shared" si="252"/>
        <v>1</v>
      </c>
      <c r="P2739" t="str">
        <f t="shared" si="253"/>
        <v>Valid</v>
      </c>
      <c r="Q2739" t="str">
        <f>_xlfn.XLOOKUP(B2739,Customers!$A:$A,Customers!$C:$C,"Not Found")</f>
        <v>West</v>
      </c>
      <c r="R2739" t="str">
        <f t="shared" si="254"/>
        <v>Central</v>
      </c>
      <c r="S2739" t="str">
        <f t="shared" si="255"/>
        <v>Trip Cancellation</v>
      </c>
      <c r="T2739" t="str">
        <f t="shared" si="256"/>
        <v>SLA Breach</v>
      </c>
      <c r="U2739">
        <f t="shared" si="257"/>
        <v>7</v>
      </c>
    </row>
    <row r="2740" spans="1:21" x14ac:dyDescent="0.3">
      <c r="A2740" t="s">
        <v>6002</v>
      </c>
      <c r="B2740" t="s">
        <v>2245</v>
      </c>
      <c r="C2740" t="s">
        <v>2246</v>
      </c>
      <c r="D2740" t="s">
        <v>154</v>
      </c>
      <c r="E2740" t="s">
        <v>173</v>
      </c>
      <c r="F2740">
        <v>140286.41</v>
      </c>
      <c r="G2740" s="1">
        <v>45675</v>
      </c>
      <c r="I2740" t="s">
        <v>40</v>
      </c>
      <c r="J2740">
        <v>24</v>
      </c>
      <c r="K2740">
        <v>10</v>
      </c>
      <c r="L2740" t="s">
        <v>431</v>
      </c>
      <c r="M2740" t="s">
        <v>21</v>
      </c>
      <c r="N2740" t="s">
        <v>88</v>
      </c>
      <c r="O2740">
        <f t="shared" si="252"/>
        <v>1</v>
      </c>
      <c r="P2740" t="str">
        <f t="shared" si="253"/>
        <v>Valid</v>
      </c>
      <c r="Q2740" t="str">
        <f>_xlfn.XLOOKUP(B2740,Customers!$A:$A,Customers!$C:$C,"Not Found")</f>
        <v>West</v>
      </c>
      <c r="R2740" t="str">
        <f t="shared" si="254"/>
        <v>Central</v>
      </c>
      <c r="S2740" t="str">
        <f t="shared" si="255"/>
        <v>Vehicle Damage</v>
      </c>
      <c r="T2740" t="str">
        <f t="shared" si="256"/>
        <v>SLA Breach</v>
      </c>
      <c r="U2740">
        <f t="shared" si="257"/>
        <v>14</v>
      </c>
    </row>
    <row r="2741" spans="1:21" x14ac:dyDescent="0.3">
      <c r="A2741" t="s">
        <v>6003</v>
      </c>
      <c r="B2741" t="s">
        <v>1222</v>
      </c>
      <c r="C2741" t="s">
        <v>5527</v>
      </c>
      <c r="D2741" t="s">
        <v>216</v>
      </c>
      <c r="E2741" t="s">
        <v>173</v>
      </c>
      <c r="F2741">
        <v>179115.43</v>
      </c>
      <c r="G2741" s="1">
        <v>45880</v>
      </c>
      <c r="H2741" s="1">
        <v>45895</v>
      </c>
      <c r="I2741" t="s">
        <v>19</v>
      </c>
      <c r="J2741">
        <v>15</v>
      </c>
      <c r="K2741">
        <v>15</v>
      </c>
      <c r="L2741" t="s">
        <v>278</v>
      </c>
      <c r="M2741" t="s">
        <v>55</v>
      </c>
      <c r="N2741" t="s">
        <v>30</v>
      </c>
      <c r="O2741">
        <f t="shared" si="252"/>
        <v>1</v>
      </c>
      <c r="P2741" t="str">
        <f t="shared" si="253"/>
        <v>Valid</v>
      </c>
      <c r="Q2741" t="str">
        <f>_xlfn.XLOOKUP(B2741,Customers!$A:$A,Customers!$C:$C,"Not Found")</f>
        <v>North</v>
      </c>
      <c r="R2741" t="str">
        <f t="shared" si="254"/>
        <v>Central</v>
      </c>
      <c r="S2741" t="str">
        <f t="shared" si="255"/>
        <v>Outpatient</v>
      </c>
      <c r="T2741" t="str">
        <f t="shared" si="256"/>
        <v>Within SLA</v>
      </c>
      <c r="U2741">
        <f t="shared" si="257"/>
        <v>0</v>
      </c>
    </row>
    <row r="2742" spans="1:21" x14ac:dyDescent="0.3">
      <c r="A2742" t="s">
        <v>6004</v>
      </c>
      <c r="B2742" t="s">
        <v>6005</v>
      </c>
      <c r="C2742" t="s">
        <v>6006</v>
      </c>
      <c r="D2742" t="s">
        <v>17</v>
      </c>
      <c r="E2742" t="s">
        <v>74</v>
      </c>
      <c r="F2742">
        <v>86544.47</v>
      </c>
      <c r="G2742" s="1">
        <v>45697</v>
      </c>
      <c r="H2742" s="1">
        <v>45709</v>
      </c>
      <c r="I2742" t="s">
        <v>19</v>
      </c>
      <c r="J2742">
        <v>12</v>
      </c>
      <c r="K2742">
        <v>10</v>
      </c>
      <c r="L2742" t="s">
        <v>630</v>
      </c>
      <c r="M2742" t="s">
        <v>21</v>
      </c>
      <c r="N2742" t="s">
        <v>30</v>
      </c>
      <c r="O2742">
        <f t="shared" si="252"/>
        <v>1</v>
      </c>
      <c r="P2742" t="str">
        <f t="shared" si="253"/>
        <v>Valid</v>
      </c>
      <c r="Q2742" t="str">
        <f>_xlfn.XLOOKUP(B2742,Customers!$A:$A,Customers!$C:$C,"Not Found")</f>
        <v>North</v>
      </c>
      <c r="R2742" t="str">
        <f t="shared" si="254"/>
        <v>East</v>
      </c>
      <c r="S2742" t="str">
        <f t="shared" si="255"/>
        <v>Accident</v>
      </c>
      <c r="T2742" t="str">
        <f t="shared" si="256"/>
        <v>SLA Breach</v>
      </c>
      <c r="U2742">
        <f t="shared" si="257"/>
        <v>2</v>
      </c>
    </row>
    <row r="2743" spans="1:21" x14ac:dyDescent="0.3">
      <c r="A2743" t="s">
        <v>6007</v>
      </c>
      <c r="B2743" t="s">
        <v>3859</v>
      </c>
      <c r="C2743" t="s">
        <v>5715</v>
      </c>
      <c r="D2743" t="s">
        <v>216</v>
      </c>
      <c r="E2743" t="s">
        <v>39</v>
      </c>
      <c r="F2743">
        <v>96312.5</v>
      </c>
      <c r="G2743" s="1">
        <v>45774</v>
      </c>
      <c r="H2743" s="1">
        <v>45798</v>
      </c>
      <c r="I2743" t="s">
        <v>19</v>
      </c>
      <c r="J2743">
        <v>24</v>
      </c>
      <c r="K2743">
        <v>15</v>
      </c>
      <c r="L2743" t="s">
        <v>166</v>
      </c>
      <c r="M2743" t="s">
        <v>55</v>
      </c>
      <c r="N2743" t="s">
        <v>42</v>
      </c>
      <c r="O2743">
        <f t="shared" si="252"/>
        <v>1</v>
      </c>
      <c r="P2743" t="str">
        <f t="shared" si="253"/>
        <v>Valid</v>
      </c>
      <c r="Q2743" t="str">
        <f>_xlfn.XLOOKUP(B2743,Customers!$A:$A,Customers!$C:$C,"Not Found")</f>
        <v>West</v>
      </c>
      <c r="R2743" t="str">
        <f t="shared" si="254"/>
        <v>North</v>
      </c>
      <c r="S2743" t="str">
        <f t="shared" si="255"/>
        <v>Outpatient</v>
      </c>
      <c r="T2743" t="str">
        <f t="shared" si="256"/>
        <v>SLA Breach</v>
      </c>
      <c r="U2743">
        <f t="shared" si="257"/>
        <v>9</v>
      </c>
    </row>
    <row r="2744" spans="1:21" x14ac:dyDescent="0.3">
      <c r="A2744" t="s">
        <v>6008</v>
      </c>
      <c r="B2744" t="s">
        <v>3226</v>
      </c>
      <c r="C2744" t="s">
        <v>3227</v>
      </c>
      <c r="D2744" t="s">
        <v>17</v>
      </c>
      <c r="E2744" t="s">
        <v>18</v>
      </c>
      <c r="F2744">
        <v>49535.839999999997</v>
      </c>
      <c r="G2744" s="1">
        <v>45809</v>
      </c>
      <c r="I2744" t="s">
        <v>40</v>
      </c>
      <c r="J2744">
        <v>16</v>
      </c>
      <c r="K2744">
        <v>10</v>
      </c>
      <c r="L2744" t="s">
        <v>345</v>
      </c>
      <c r="M2744" t="s">
        <v>21</v>
      </c>
      <c r="N2744" t="s">
        <v>30</v>
      </c>
      <c r="O2744">
        <f t="shared" si="252"/>
        <v>1</v>
      </c>
      <c r="P2744" t="str">
        <f t="shared" si="253"/>
        <v>Valid</v>
      </c>
      <c r="Q2744" t="str">
        <f>_xlfn.XLOOKUP(B2744,Customers!$A:$A,Customers!$C:$C,"Not Found")</f>
        <v>South</v>
      </c>
      <c r="R2744" t="str">
        <f t="shared" si="254"/>
        <v>South</v>
      </c>
      <c r="S2744" t="str">
        <f t="shared" si="255"/>
        <v>Accident</v>
      </c>
      <c r="T2744" t="str">
        <f t="shared" si="256"/>
        <v>SLA Breach</v>
      </c>
      <c r="U2744">
        <f t="shared" si="257"/>
        <v>6</v>
      </c>
    </row>
    <row r="2745" spans="1:21" x14ac:dyDescent="0.3">
      <c r="A2745" t="s">
        <v>6009</v>
      </c>
      <c r="B2745" t="s">
        <v>3243</v>
      </c>
      <c r="C2745" t="s">
        <v>3244</v>
      </c>
      <c r="D2745" t="s">
        <v>216</v>
      </c>
      <c r="E2745" t="s">
        <v>39</v>
      </c>
      <c r="F2745">
        <v>113773.07</v>
      </c>
      <c r="G2745" s="1">
        <v>45828</v>
      </c>
      <c r="I2745" t="s">
        <v>64</v>
      </c>
      <c r="J2745">
        <v>10</v>
      </c>
      <c r="K2745">
        <v>15</v>
      </c>
      <c r="L2745" t="s">
        <v>242</v>
      </c>
      <c r="M2745" t="s">
        <v>55</v>
      </c>
      <c r="N2745" t="s">
        <v>30</v>
      </c>
      <c r="O2745">
        <f t="shared" si="252"/>
        <v>1</v>
      </c>
      <c r="P2745" t="str">
        <f t="shared" si="253"/>
        <v>Valid</v>
      </c>
      <c r="Q2745" t="str">
        <f>_xlfn.XLOOKUP(B2745,Customers!$A:$A,Customers!$C:$C,"Not Found")</f>
        <v>East</v>
      </c>
      <c r="R2745" t="str">
        <f t="shared" si="254"/>
        <v>North</v>
      </c>
      <c r="S2745" t="str">
        <f t="shared" si="255"/>
        <v>Outpatient</v>
      </c>
      <c r="T2745" t="str">
        <f t="shared" si="256"/>
        <v>Within SLA</v>
      </c>
      <c r="U2745">
        <f t="shared" si="257"/>
        <v>0</v>
      </c>
    </row>
    <row r="2746" spans="1:21" x14ac:dyDescent="0.3">
      <c r="A2746" t="s">
        <v>6010</v>
      </c>
      <c r="B2746" t="s">
        <v>6011</v>
      </c>
      <c r="C2746" t="s">
        <v>6012</v>
      </c>
      <c r="D2746" t="s">
        <v>34</v>
      </c>
      <c r="E2746" t="s">
        <v>18</v>
      </c>
      <c r="F2746">
        <v>279333.14</v>
      </c>
      <c r="G2746" s="1">
        <v>45728</v>
      </c>
      <c r="H2746" s="1">
        <v>45746</v>
      </c>
      <c r="I2746" t="s">
        <v>19</v>
      </c>
      <c r="J2746">
        <v>18</v>
      </c>
      <c r="K2746">
        <v>20</v>
      </c>
      <c r="L2746" t="s">
        <v>183</v>
      </c>
      <c r="M2746" t="s">
        <v>29</v>
      </c>
      <c r="N2746" t="s">
        <v>30</v>
      </c>
      <c r="O2746">
        <f t="shared" si="252"/>
        <v>1</v>
      </c>
      <c r="P2746" t="str">
        <f t="shared" si="253"/>
        <v>Valid</v>
      </c>
      <c r="Q2746" t="str">
        <f>_xlfn.XLOOKUP(B2746,Customers!$A:$A,Customers!$C:$C,"Not Found")</f>
        <v>North</v>
      </c>
      <c r="R2746" t="str">
        <f t="shared" si="254"/>
        <v>South</v>
      </c>
      <c r="S2746" t="str">
        <f t="shared" si="255"/>
        <v>Death Benefit</v>
      </c>
      <c r="T2746" t="str">
        <f t="shared" si="256"/>
        <v>Within SLA</v>
      </c>
      <c r="U2746">
        <f t="shared" si="257"/>
        <v>0</v>
      </c>
    </row>
    <row r="2747" spans="1:21" x14ac:dyDescent="0.3">
      <c r="A2747" t="s">
        <v>6013</v>
      </c>
      <c r="B2747" t="s">
        <v>6014</v>
      </c>
      <c r="C2747" t="s">
        <v>6015</v>
      </c>
      <c r="D2747" t="s">
        <v>182</v>
      </c>
      <c r="E2747" t="s">
        <v>18</v>
      </c>
      <c r="F2747">
        <v>8898.92</v>
      </c>
      <c r="G2747" s="1">
        <v>45720</v>
      </c>
      <c r="I2747" t="s">
        <v>64</v>
      </c>
      <c r="J2747">
        <v>8</v>
      </c>
      <c r="K2747">
        <v>7</v>
      </c>
      <c r="L2747" t="s">
        <v>590</v>
      </c>
      <c r="M2747" t="s">
        <v>94</v>
      </c>
      <c r="N2747" t="s">
        <v>30</v>
      </c>
      <c r="O2747">
        <f t="shared" si="252"/>
        <v>1</v>
      </c>
      <c r="P2747" t="str">
        <f t="shared" si="253"/>
        <v>Valid</v>
      </c>
      <c r="Q2747" t="str">
        <f>_xlfn.XLOOKUP(B2747,Customers!$A:$A,Customers!$C:$C,"Not Found")</f>
        <v>West</v>
      </c>
      <c r="R2747" t="str">
        <f t="shared" si="254"/>
        <v>South</v>
      </c>
      <c r="S2747" t="str">
        <f t="shared" si="255"/>
        <v>Trip Cancellation</v>
      </c>
      <c r="T2747" t="str">
        <f t="shared" si="256"/>
        <v>SLA Breach</v>
      </c>
      <c r="U2747">
        <f t="shared" si="257"/>
        <v>1</v>
      </c>
    </row>
    <row r="2748" spans="1:21" x14ac:dyDescent="0.3">
      <c r="A2748" t="s">
        <v>6016</v>
      </c>
      <c r="B2748" t="s">
        <v>442</v>
      </c>
      <c r="C2748" t="s">
        <v>443</v>
      </c>
      <c r="D2748" t="s">
        <v>17</v>
      </c>
      <c r="E2748" t="s">
        <v>27</v>
      </c>
      <c r="F2748">
        <v>43532.34</v>
      </c>
      <c r="G2748" s="1">
        <v>45707</v>
      </c>
      <c r="H2748" s="1">
        <v>45716</v>
      </c>
      <c r="I2748" t="s">
        <v>19</v>
      </c>
      <c r="J2748">
        <v>9</v>
      </c>
      <c r="K2748">
        <v>10</v>
      </c>
      <c r="L2748" t="s">
        <v>349</v>
      </c>
      <c r="M2748" t="s">
        <v>21</v>
      </c>
      <c r="N2748" t="s">
        <v>30</v>
      </c>
      <c r="O2748">
        <f t="shared" si="252"/>
        <v>1</v>
      </c>
      <c r="P2748" t="str">
        <f t="shared" si="253"/>
        <v>Valid</v>
      </c>
      <c r="Q2748" t="str">
        <f>_xlfn.XLOOKUP(B2748,Customers!$A:$A,Customers!$C:$C,"Not Found")</f>
        <v>West</v>
      </c>
      <c r="R2748" t="str">
        <f t="shared" si="254"/>
        <v>West</v>
      </c>
      <c r="S2748" t="str">
        <f t="shared" si="255"/>
        <v>Accident</v>
      </c>
      <c r="T2748" t="str">
        <f t="shared" si="256"/>
        <v>Within SLA</v>
      </c>
      <c r="U2748">
        <f t="shared" si="257"/>
        <v>0</v>
      </c>
    </row>
    <row r="2749" spans="1:21" x14ac:dyDescent="0.3">
      <c r="A2749" t="s">
        <v>6017</v>
      </c>
      <c r="B2749" t="s">
        <v>1193</v>
      </c>
      <c r="C2749" t="s">
        <v>6018</v>
      </c>
      <c r="D2749" t="s">
        <v>26</v>
      </c>
      <c r="E2749" t="s">
        <v>74</v>
      </c>
      <c r="F2749">
        <v>502090.6</v>
      </c>
      <c r="G2749" s="1">
        <v>45728</v>
      </c>
      <c r="I2749" t="s">
        <v>40</v>
      </c>
      <c r="J2749">
        <v>30</v>
      </c>
      <c r="K2749">
        <v>20</v>
      </c>
      <c r="L2749" t="s">
        <v>310</v>
      </c>
      <c r="M2749" t="s">
        <v>29</v>
      </c>
      <c r="N2749" t="s">
        <v>42</v>
      </c>
      <c r="O2749">
        <f t="shared" si="252"/>
        <v>1</v>
      </c>
      <c r="P2749" t="str">
        <f t="shared" si="253"/>
        <v>Valid</v>
      </c>
      <c r="Q2749" t="str">
        <f>_xlfn.XLOOKUP(B2749,Customers!$A:$A,Customers!$C:$C,"Not Found")</f>
        <v>Central</v>
      </c>
      <c r="R2749" t="str">
        <f t="shared" si="254"/>
        <v>East</v>
      </c>
      <c r="S2749" t="str">
        <f t="shared" si="255"/>
        <v>Disability</v>
      </c>
      <c r="T2749" t="str">
        <f t="shared" si="256"/>
        <v>SLA Breach</v>
      </c>
      <c r="U2749">
        <f t="shared" si="257"/>
        <v>10</v>
      </c>
    </row>
    <row r="2750" spans="1:21" x14ac:dyDescent="0.3">
      <c r="A2750" t="s">
        <v>6019</v>
      </c>
      <c r="B2750" t="s">
        <v>3566</v>
      </c>
      <c r="C2750" t="s">
        <v>6020</v>
      </c>
      <c r="D2750" t="s">
        <v>53</v>
      </c>
      <c r="E2750" t="s">
        <v>27</v>
      </c>
      <c r="F2750">
        <v>40891.57</v>
      </c>
      <c r="G2750" s="1">
        <v>45888</v>
      </c>
      <c r="H2750" s="1">
        <v>45899</v>
      </c>
      <c r="I2750" t="s">
        <v>19</v>
      </c>
      <c r="J2750">
        <v>11</v>
      </c>
      <c r="K2750">
        <v>15</v>
      </c>
      <c r="L2750" t="s">
        <v>107</v>
      </c>
      <c r="M2750" t="s">
        <v>55</v>
      </c>
      <c r="N2750" t="s">
        <v>42</v>
      </c>
      <c r="O2750">
        <f t="shared" si="252"/>
        <v>1</v>
      </c>
      <c r="P2750" t="str">
        <f t="shared" si="253"/>
        <v>Valid</v>
      </c>
      <c r="Q2750" t="str">
        <f>_xlfn.XLOOKUP(B2750,Customers!$A:$A,Customers!$C:$C,"Not Found")</f>
        <v>East</v>
      </c>
      <c r="R2750" t="str">
        <f t="shared" si="254"/>
        <v>West</v>
      </c>
      <c r="S2750" t="str">
        <f t="shared" si="255"/>
        <v>Hospitalization</v>
      </c>
      <c r="T2750" t="str">
        <f t="shared" si="256"/>
        <v>Within SLA</v>
      </c>
      <c r="U2750">
        <f t="shared" si="257"/>
        <v>0</v>
      </c>
    </row>
    <row r="2751" spans="1:21" x14ac:dyDescent="0.3">
      <c r="A2751" t="s">
        <v>6021</v>
      </c>
      <c r="B2751" t="s">
        <v>2442</v>
      </c>
      <c r="C2751" t="s">
        <v>2443</v>
      </c>
      <c r="D2751" t="s">
        <v>26</v>
      </c>
      <c r="E2751" t="s">
        <v>173</v>
      </c>
      <c r="F2751">
        <v>142491.19</v>
      </c>
      <c r="G2751" s="1">
        <v>45957</v>
      </c>
      <c r="I2751" t="s">
        <v>40</v>
      </c>
      <c r="J2751">
        <v>22</v>
      </c>
      <c r="K2751">
        <v>20</v>
      </c>
      <c r="L2751" t="s">
        <v>121</v>
      </c>
      <c r="M2751" t="s">
        <v>29</v>
      </c>
      <c r="N2751" t="s">
        <v>42</v>
      </c>
      <c r="O2751">
        <f t="shared" si="252"/>
        <v>1</v>
      </c>
      <c r="P2751" t="str">
        <f t="shared" si="253"/>
        <v>Valid</v>
      </c>
      <c r="Q2751" t="str">
        <f>_xlfn.XLOOKUP(B2751,Customers!$A:$A,Customers!$C:$C,"Not Found")</f>
        <v>South</v>
      </c>
      <c r="R2751" t="str">
        <f t="shared" si="254"/>
        <v>Central</v>
      </c>
      <c r="S2751" t="str">
        <f t="shared" si="255"/>
        <v>Disability</v>
      </c>
      <c r="T2751" t="str">
        <f t="shared" si="256"/>
        <v>SLA Breach</v>
      </c>
      <c r="U2751">
        <f t="shared" si="257"/>
        <v>2</v>
      </c>
    </row>
    <row r="2752" spans="1:21" x14ac:dyDescent="0.3">
      <c r="A2752" t="s">
        <v>6022</v>
      </c>
      <c r="B2752" t="s">
        <v>4596</v>
      </c>
      <c r="C2752" t="s">
        <v>4597</v>
      </c>
      <c r="D2752" t="s">
        <v>102</v>
      </c>
      <c r="E2752" t="s">
        <v>39</v>
      </c>
      <c r="F2752">
        <v>263480.81</v>
      </c>
      <c r="G2752" s="1">
        <v>45771</v>
      </c>
      <c r="H2752" s="1">
        <v>45791</v>
      </c>
      <c r="I2752" t="s">
        <v>19</v>
      </c>
      <c r="J2752">
        <v>20</v>
      </c>
      <c r="K2752">
        <v>20</v>
      </c>
      <c r="L2752" t="s">
        <v>121</v>
      </c>
      <c r="M2752" t="s">
        <v>29</v>
      </c>
      <c r="N2752" t="s">
        <v>30</v>
      </c>
      <c r="O2752">
        <f t="shared" si="252"/>
        <v>1</v>
      </c>
      <c r="P2752" t="str">
        <f t="shared" si="253"/>
        <v>Valid</v>
      </c>
      <c r="Q2752" t="str">
        <f>_xlfn.XLOOKUP(B2752,Customers!$A:$A,Customers!$C:$C,"Not Found")</f>
        <v>East</v>
      </c>
      <c r="R2752" t="str">
        <f t="shared" si="254"/>
        <v>North</v>
      </c>
      <c r="S2752" t="str">
        <f t="shared" si="255"/>
        <v>Maturity</v>
      </c>
      <c r="T2752" t="str">
        <f t="shared" si="256"/>
        <v>Within SLA</v>
      </c>
      <c r="U2752">
        <f t="shared" si="257"/>
        <v>0</v>
      </c>
    </row>
    <row r="2753" spans="1:21" x14ac:dyDescent="0.3">
      <c r="A2753" t="s">
        <v>6023</v>
      </c>
      <c r="B2753" t="s">
        <v>3904</v>
      </c>
      <c r="C2753" t="s">
        <v>5798</v>
      </c>
      <c r="D2753" t="s">
        <v>182</v>
      </c>
      <c r="E2753" t="s">
        <v>39</v>
      </c>
      <c r="F2753">
        <v>7325.84</v>
      </c>
      <c r="G2753" s="1">
        <v>45941</v>
      </c>
      <c r="H2753" s="1">
        <v>45945</v>
      </c>
      <c r="I2753" t="s">
        <v>19</v>
      </c>
      <c r="J2753">
        <v>4</v>
      </c>
      <c r="K2753">
        <v>7</v>
      </c>
      <c r="L2753" t="s">
        <v>630</v>
      </c>
      <c r="M2753" t="s">
        <v>94</v>
      </c>
      <c r="N2753" t="s">
        <v>30</v>
      </c>
      <c r="O2753">
        <f t="shared" si="252"/>
        <v>1</v>
      </c>
      <c r="P2753" t="str">
        <f t="shared" si="253"/>
        <v>Valid</v>
      </c>
      <c r="Q2753" t="str">
        <f>_xlfn.XLOOKUP(B2753,Customers!$A:$A,Customers!$C:$C,"Not Found")</f>
        <v>North</v>
      </c>
      <c r="R2753" t="str">
        <f t="shared" si="254"/>
        <v>North</v>
      </c>
      <c r="S2753" t="str">
        <f t="shared" si="255"/>
        <v>Trip Cancellation</v>
      </c>
      <c r="T2753" t="str">
        <f t="shared" si="256"/>
        <v>Within SLA</v>
      </c>
      <c r="U2753">
        <f t="shared" si="257"/>
        <v>0</v>
      </c>
    </row>
    <row r="2754" spans="1:21" x14ac:dyDescent="0.3">
      <c r="A2754" t="s">
        <v>6024</v>
      </c>
      <c r="B2754" t="s">
        <v>6025</v>
      </c>
      <c r="C2754" t="s">
        <v>6026</v>
      </c>
      <c r="D2754" t="s">
        <v>26</v>
      </c>
      <c r="E2754" t="s">
        <v>27</v>
      </c>
      <c r="F2754">
        <v>482036.72</v>
      </c>
      <c r="G2754" s="1">
        <v>45930</v>
      </c>
      <c r="I2754" t="s">
        <v>64</v>
      </c>
      <c r="J2754">
        <v>11</v>
      </c>
      <c r="K2754">
        <v>20</v>
      </c>
      <c r="L2754" t="s">
        <v>163</v>
      </c>
      <c r="M2754" t="s">
        <v>29</v>
      </c>
      <c r="N2754" t="s">
        <v>22</v>
      </c>
      <c r="O2754">
        <f t="shared" ref="O2754:O2817" si="258">COUNTIF($A:$A,A2754)</f>
        <v>1</v>
      </c>
      <c r="P2754" t="str">
        <f t="shared" ref="P2754:P2817" si="259">IF(F2754="","Missing Amount","Valid")</f>
        <v>Valid</v>
      </c>
      <c r="Q2754" t="str">
        <f>_xlfn.XLOOKUP(B2754,Customers!$A:$A,Customers!$C:$C,"Not Found")</f>
        <v>South</v>
      </c>
      <c r="R2754" t="str">
        <f t="shared" ref="R2754:R2817" si="260">IF(E2754="",Q2754,E2754)</f>
        <v>West</v>
      </c>
      <c r="S2754" t="str">
        <f t="shared" ref="S2754:S2817" si="261">IF(D2754="Hospitalisation","Hospitalization",IF(D2754="Medical Emerg.","Medical Emergency",IF(D2754="Property dmg","Property Damage",IF(D2754="Vehicle dmg","Vehicle Damage",D2754))))</f>
        <v>Disability</v>
      </c>
      <c r="T2754" t="str">
        <f t="shared" ref="T2754:T2817" si="262">IF(J2754&gt;K2754,"SLA Breach","Within SLA")</f>
        <v>Within SLA</v>
      </c>
      <c r="U2754">
        <f t="shared" ref="U2754:U2817" si="263">IF(J2754&gt;K2754,J2754-K2754,0)</f>
        <v>0</v>
      </c>
    </row>
    <row r="2755" spans="1:21" x14ac:dyDescent="0.3">
      <c r="A2755" t="s">
        <v>6027</v>
      </c>
      <c r="B2755" t="s">
        <v>1589</v>
      </c>
      <c r="C2755" t="s">
        <v>2215</v>
      </c>
      <c r="D2755" t="s">
        <v>59</v>
      </c>
      <c r="E2755" t="s">
        <v>74</v>
      </c>
      <c r="F2755">
        <v>128949.32</v>
      </c>
      <c r="G2755" s="1">
        <v>45751</v>
      </c>
      <c r="H2755" s="1">
        <v>45764</v>
      </c>
      <c r="I2755" t="s">
        <v>19</v>
      </c>
      <c r="J2755">
        <v>13</v>
      </c>
      <c r="K2755">
        <v>15</v>
      </c>
      <c r="L2755" t="s">
        <v>132</v>
      </c>
      <c r="M2755" t="s">
        <v>55</v>
      </c>
      <c r="N2755" t="s">
        <v>30</v>
      </c>
      <c r="O2755">
        <f t="shared" si="258"/>
        <v>1</v>
      </c>
      <c r="P2755" t="str">
        <f t="shared" si="259"/>
        <v>Valid</v>
      </c>
      <c r="Q2755" t="str">
        <f>_xlfn.XLOOKUP(B2755,Customers!$A:$A,Customers!$C:$C,"Not Found")</f>
        <v>Central</v>
      </c>
      <c r="R2755" t="str">
        <f t="shared" si="260"/>
        <v>East</v>
      </c>
      <c r="S2755" t="str">
        <f t="shared" si="261"/>
        <v>Critical Illness</v>
      </c>
      <c r="T2755" t="str">
        <f t="shared" si="262"/>
        <v>Within SLA</v>
      </c>
      <c r="U2755">
        <f t="shared" si="263"/>
        <v>0</v>
      </c>
    </row>
    <row r="2756" spans="1:21" x14ac:dyDescent="0.3">
      <c r="A2756" t="s">
        <v>6028</v>
      </c>
      <c r="B2756" t="s">
        <v>2471</v>
      </c>
      <c r="C2756" t="s">
        <v>6029</v>
      </c>
      <c r="D2756" t="s">
        <v>17</v>
      </c>
      <c r="E2756" t="s">
        <v>74</v>
      </c>
      <c r="F2756">
        <v>120307.28</v>
      </c>
      <c r="G2756" s="1">
        <v>45722</v>
      </c>
      <c r="I2756" t="s">
        <v>64</v>
      </c>
      <c r="J2756">
        <v>19</v>
      </c>
      <c r="K2756">
        <v>10</v>
      </c>
      <c r="L2756" t="s">
        <v>252</v>
      </c>
      <c r="M2756" t="s">
        <v>21</v>
      </c>
      <c r="N2756" t="s">
        <v>30</v>
      </c>
      <c r="O2756">
        <f t="shared" si="258"/>
        <v>1</v>
      </c>
      <c r="P2756" t="str">
        <f t="shared" si="259"/>
        <v>Valid</v>
      </c>
      <c r="Q2756" t="str">
        <f>_xlfn.XLOOKUP(B2756,Customers!$A:$A,Customers!$C:$C,"Not Found")</f>
        <v>West</v>
      </c>
      <c r="R2756" t="str">
        <f t="shared" si="260"/>
        <v>East</v>
      </c>
      <c r="S2756" t="str">
        <f t="shared" si="261"/>
        <v>Accident</v>
      </c>
      <c r="T2756" t="str">
        <f t="shared" si="262"/>
        <v>SLA Breach</v>
      </c>
      <c r="U2756">
        <f t="shared" si="263"/>
        <v>9</v>
      </c>
    </row>
    <row r="2757" spans="1:21" x14ac:dyDescent="0.3">
      <c r="A2757" t="s">
        <v>6030</v>
      </c>
      <c r="B2757" t="s">
        <v>361</v>
      </c>
      <c r="C2757" t="s">
        <v>6031</v>
      </c>
      <c r="D2757" t="s">
        <v>53</v>
      </c>
      <c r="E2757" t="s">
        <v>173</v>
      </c>
      <c r="F2757">
        <v>98145.98</v>
      </c>
      <c r="G2757" s="1">
        <v>45785</v>
      </c>
      <c r="H2757" s="1">
        <v>45791</v>
      </c>
      <c r="I2757" t="s">
        <v>19</v>
      </c>
      <c r="J2757">
        <v>6</v>
      </c>
      <c r="K2757">
        <v>15</v>
      </c>
      <c r="L2757" t="s">
        <v>212</v>
      </c>
      <c r="M2757" t="s">
        <v>55</v>
      </c>
      <c r="N2757" t="s">
        <v>22</v>
      </c>
      <c r="O2757">
        <f t="shared" si="258"/>
        <v>1</v>
      </c>
      <c r="P2757" t="str">
        <f t="shared" si="259"/>
        <v>Valid</v>
      </c>
      <c r="Q2757" t="str">
        <f>_xlfn.XLOOKUP(B2757,Customers!$A:$A,Customers!$C:$C,"Not Found")</f>
        <v>West</v>
      </c>
      <c r="R2757" t="str">
        <f t="shared" si="260"/>
        <v>Central</v>
      </c>
      <c r="S2757" t="str">
        <f t="shared" si="261"/>
        <v>Hospitalization</v>
      </c>
      <c r="T2757" t="str">
        <f t="shared" si="262"/>
        <v>Within SLA</v>
      </c>
      <c r="U2757">
        <f t="shared" si="263"/>
        <v>0</v>
      </c>
    </row>
    <row r="2758" spans="1:21" x14ac:dyDescent="0.3">
      <c r="A2758" t="s">
        <v>6032</v>
      </c>
      <c r="B2758" t="s">
        <v>6033</v>
      </c>
      <c r="C2758" t="s">
        <v>6034</v>
      </c>
      <c r="D2758" t="s">
        <v>154</v>
      </c>
      <c r="E2758" t="s">
        <v>39</v>
      </c>
      <c r="F2758">
        <v>37338.050000000003</v>
      </c>
      <c r="G2758" s="1">
        <v>45696</v>
      </c>
      <c r="H2758" s="1">
        <v>45704</v>
      </c>
      <c r="I2758" t="s">
        <v>19</v>
      </c>
      <c r="J2758">
        <v>8</v>
      </c>
      <c r="K2758">
        <v>10</v>
      </c>
      <c r="L2758" t="s">
        <v>411</v>
      </c>
      <c r="M2758" t="s">
        <v>21</v>
      </c>
      <c r="N2758" t="s">
        <v>30</v>
      </c>
      <c r="O2758">
        <f t="shared" si="258"/>
        <v>1</v>
      </c>
      <c r="P2758" t="str">
        <f t="shared" si="259"/>
        <v>Valid</v>
      </c>
      <c r="Q2758" t="str">
        <f>_xlfn.XLOOKUP(B2758,Customers!$A:$A,Customers!$C:$C,"Not Found")</f>
        <v>South</v>
      </c>
      <c r="R2758" t="str">
        <f t="shared" si="260"/>
        <v>North</v>
      </c>
      <c r="S2758" t="str">
        <f t="shared" si="261"/>
        <v>Vehicle Damage</v>
      </c>
      <c r="T2758" t="str">
        <f t="shared" si="262"/>
        <v>Within SLA</v>
      </c>
      <c r="U2758">
        <f t="shared" si="263"/>
        <v>0</v>
      </c>
    </row>
    <row r="2759" spans="1:21" x14ac:dyDescent="0.3">
      <c r="A2759" t="s">
        <v>6035</v>
      </c>
      <c r="B2759" t="s">
        <v>3882</v>
      </c>
      <c r="C2759" t="s">
        <v>3883</v>
      </c>
      <c r="D2759" t="s">
        <v>182</v>
      </c>
      <c r="E2759" t="s">
        <v>74</v>
      </c>
      <c r="F2759">
        <v>13486.1</v>
      </c>
      <c r="G2759" s="1">
        <v>45978</v>
      </c>
      <c r="H2759" s="1">
        <v>45985</v>
      </c>
      <c r="I2759" t="s">
        <v>19</v>
      </c>
      <c r="J2759">
        <v>7</v>
      </c>
      <c r="K2759">
        <v>7</v>
      </c>
      <c r="L2759" t="s">
        <v>278</v>
      </c>
      <c r="M2759" t="s">
        <v>94</v>
      </c>
      <c r="N2759" t="s">
        <v>30</v>
      </c>
      <c r="O2759">
        <f t="shared" si="258"/>
        <v>1</v>
      </c>
      <c r="P2759" t="str">
        <f t="shared" si="259"/>
        <v>Valid</v>
      </c>
      <c r="Q2759" t="str">
        <f>_xlfn.XLOOKUP(B2759,Customers!$A:$A,Customers!$C:$C,"Not Found")</f>
        <v>North</v>
      </c>
      <c r="R2759" t="str">
        <f t="shared" si="260"/>
        <v>East</v>
      </c>
      <c r="S2759" t="str">
        <f t="shared" si="261"/>
        <v>Trip Cancellation</v>
      </c>
      <c r="T2759" t="str">
        <f t="shared" si="262"/>
        <v>Within SLA</v>
      </c>
      <c r="U2759">
        <f t="shared" si="263"/>
        <v>0</v>
      </c>
    </row>
    <row r="2760" spans="1:21" x14ac:dyDescent="0.3">
      <c r="A2760" t="s">
        <v>6036</v>
      </c>
      <c r="B2760" t="s">
        <v>2028</v>
      </c>
      <c r="C2760" t="s">
        <v>2029</v>
      </c>
      <c r="D2760" t="s">
        <v>26</v>
      </c>
      <c r="E2760" t="s">
        <v>173</v>
      </c>
      <c r="F2760">
        <v>429191.78</v>
      </c>
      <c r="G2760" s="1">
        <v>45929</v>
      </c>
      <c r="H2760" s="1">
        <v>45958</v>
      </c>
      <c r="I2760" t="s">
        <v>19</v>
      </c>
      <c r="J2760">
        <v>29</v>
      </c>
      <c r="K2760">
        <v>20</v>
      </c>
      <c r="L2760" t="s">
        <v>864</v>
      </c>
      <c r="M2760" t="s">
        <v>29</v>
      </c>
      <c r="N2760" t="s">
        <v>30</v>
      </c>
      <c r="O2760">
        <f t="shared" si="258"/>
        <v>1</v>
      </c>
      <c r="P2760" t="str">
        <f t="shared" si="259"/>
        <v>Valid</v>
      </c>
      <c r="Q2760" t="str">
        <f>_xlfn.XLOOKUP(B2760,Customers!$A:$A,Customers!$C:$C,"Not Found")</f>
        <v>East</v>
      </c>
      <c r="R2760" t="str">
        <f t="shared" si="260"/>
        <v>Central</v>
      </c>
      <c r="S2760" t="str">
        <f t="shared" si="261"/>
        <v>Disability</v>
      </c>
      <c r="T2760" t="str">
        <f t="shared" si="262"/>
        <v>SLA Breach</v>
      </c>
      <c r="U2760">
        <f t="shared" si="263"/>
        <v>9</v>
      </c>
    </row>
    <row r="2761" spans="1:21" x14ac:dyDescent="0.3">
      <c r="A2761" t="s">
        <v>6037</v>
      </c>
      <c r="B2761" t="s">
        <v>6038</v>
      </c>
      <c r="C2761" t="s">
        <v>6039</v>
      </c>
      <c r="D2761" t="s">
        <v>17</v>
      </c>
      <c r="E2761" t="s">
        <v>74</v>
      </c>
      <c r="F2761">
        <v>103484.48</v>
      </c>
      <c r="G2761" s="1">
        <v>45788</v>
      </c>
      <c r="H2761" s="1">
        <v>45801</v>
      </c>
      <c r="I2761" t="s">
        <v>19</v>
      </c>
      <c r="J2761">
        <v>13</v>
      </c>
      <c r="K2761">
        <v>10</v>
      </c>
      <c r="L2761" t="s">
        <v>606</v>
      </c>
      <c r="M2761" t="s">
        <v>21</v>
      </c>
      <c r="N2761" t="s">
        <v>42</v>
      </c>
      <c r="O2761">
        <f t="shared" si="258"/>
        <v>1</v>
      </c>
      <c r="P2761" t="str">
        <f t="shared" si="259"/>
        <v>Valid</v>
      </c>
      <c r="Q2761" t="str">
        <f>_xlfn.XLOOKUP(B2761,Customers!$A:$A,Customers!$C:$C,"Not Found")</f>
        <v>East</v>
      </c>
      <c r="R2761" t="str">
        <f t="shared" si="260"/>
        <v>East</v>
      </c>
      <c r="S2761" t="str">
        <f t="shared" si="261"/>
        <v>Accident</v>
      </c>
      <c r="T2761" t="str">
        <f t="shared" si="262"/>
        <v>SLA Breach</v>
      </c>
      <c r="U2761">
        <f t="shared" si="263"/>
        <v>3</v>
      </c>
    </row>
    <row r="2762" spans="1:21" x14ac:dyDescent="0.3">
      <c r="A2762" t="s">
        <v>6040</v>
      </c>
      <c r="B2762" t="s">
        <v>6041</v>
      </c>
      <c r="C2762" t="s">
        <v>6042</v>
      </c>
      <c r="D2762" t="s">
        <v>26</v>
      </c>
      <c r="E2762" t="s">
        <v>74</v>
      </c>
      <c r="F2762">
        <v>145166.93</v>
      </c>
      <c r="G2762" s="1">
        <v>45828</v>
      </c>
      <c r="H2762" s="1">
        <v>45844</v>
      </c>
      <c r="I2762" t="s">
        <v>19</v>
      </c>
      <c r="J2762">
        <v>16</v>
      </c>
      <c r="K2762">
        <v>20</v>
      </c>
      <c r="L2762" t="s">
        <v>491</v>
      </c>
      <c r="M2762" t="s">
        <v>29</v>
      </c>
      <c r="N2762" t="s">
        <v>30</v>
      </c>
      <c r="O2762">
        <f t="shared" si="258"/>
        <v>1</v>
      </c>
      <c r="P2762" t="str">
        <f t="shared" si="259"/>
        <v>Valid</v>
      </c>
      <c r="Q2762" t="str">
        <f>_xlfn.XLOOKUP(B2762,Customers!$A:$A,Customers!$C:$C,"Not Found")</f>
        <v>West</v>
      </c>
      <c r="R2762" t="str">
        <f t="shared" si="260"/>
        <v>East</v>
      </c>
      <c r="S2762" t="str">
        <f t="shared" si="261"/>
        <v>Disability</v>
      </c>
      <c r="T2762" t="str">
        <f t="shared" si="262"/>
        <v>Within SLA</v>
      </c>
      <c r="U2762">
        <f t="shared" si="263"/>
        <v>0</v>
      </c>
    </row>
    <row r="2763" spans="1:21" x14ac:dyDescent="0.3">
      <c r="A2763" t="s">
        <v>6043</v>
      </c>
      <c r="B2763" t="s">
        <v>935</v>
      </c>
      <c r="C2763" t="s">
        <v>936</v>
      </c>
      <c r="D2763" t="s">
        <v>154</v>
      </c>
      <c r="E2763" t="s">
        <v>39</v>
      </c>
      <c r="F2763">
        <v>28830.92</v>
      </c>
      <c r="G2763" s="1">
        <v>45767</v>
      </c>
      <c r="H2763" s="1">
        <v>45783</v>
      </c>
      <c r="I2763" t="s">
        <v>19</v>
      </c>
      <c r="J2763">
        <v>16</v>
      </c>
      <c r="K2763">
        <v>10</v>
      </c>
      <c r="L2763" t="s">
        <v>159</v>
      </c>
      <c r="M2763" t="s">
        <v>21</v>
      </c>
      <c r="N2763" t="s">
        <v>42</v>
      </c>
      <c r="O2763">
        <f t="shared" si="258"/>
        <v>1</v>
      </c>
      <c r="P2763" t="str">
        <f t="shared" si="259"/>
        <v>Valid</v>
      </c>
      <c r="Q2763" t="str">
        <f>_xlfn.XLOOKUP(B2763,Customers!$A:$A,Customers!$C:$C,"Not Found")</f>
        <v>North</v>
      </c>
      <c r="R2763" t="str">
        <f t="shared" si="260"/>
        <v>North</v>
      </c>
      <c r="S2763" t="str">
        <f t="shared" si="261"/>
        <v>Vehicle Damage</v>
      </c>
      <c r="T2763" t="str">
        <f t="shared" si="262"/>
        <v>SLA Breach</v>
      </c>
      <c r="U2763">
        <f t="shared" si="263"/>
        <v>6</v>
      </c>
    </row>
    <row r="2764" spans="1:21" x14ac:dyDescent="0.3">
      <c r="A2764" t="s">
        <v>6044</v>
      </c>
      <c r="B2764" t="s">
        <v>6045</v>
      </c>
      <c r="C2764" t="s">
        <v>6046</v>
      </c>
      <c r="D2764" t="s">
        <v>182</v>
      </c>
      <c r="E2764" t="s">
        <v>18</v>
      </c>
      <c r="F2764">
        <v>29631.14</v>
      </c>
      <c r="G2764" s="1">
        <v>45658</v>
      </c>
      <c r="H2764" s="1">
        <v>45678</v>
      </c>
      <c r="I2764" t="s">
        <v>19</v>
      </c>
      <c r="J2764">
        <v>20</v>
      </c>
      <c r="K2764">
        <v>7</v>
      </c>
      <c r="L2764" t="s">
        <v>212</v>
      </c>
      <c r="M2764" t="s">
        <v>94</v>
      </c>
      <c r="N2764" t="s">
        <v>88</v>
      </c>
      <c r="O2764">
        <f t="shared" si="258"/>
        <v>1</v>
      </c>
      <c r="P2764" t="str">
        <f t="shared" si="259"/>
        <v>Valid</v>
      </c>
      <c r="Q2764" t="str">
        <f>_xlfn.XLOOKUP(B2764,Customers!$A:$A,Customers!$C:$C,"Not Found")</f>
        <v>Central</v>
      </c>
      <c r="R2764" t="str">
        <f t="shared" si="260"/>
        <v>South</v>
      </c>
      <c r="S2764" t="str">
        <f t="shared" si="261"/>
        <v>Trip Cancellation</v>
      </c>
      <c r="T2764" t="str">
        <f t="shared" si="262"/>
        <v>SLA Breach</v>
      </c>
      <c r="U2764">
        <f t="shared" si="263"/>
        <v>13</v>
      </c>
    </row>
    <row r="2765" spans="1:21" x14ac:dyDescent="0.3">
      <c r="A2765" t="s">
        <v>6047</v>
      </c>
      <c r="B2765" t="s">
        <v>3677</v>
      </c>
      <c r="C2765" t="s">
        <v>3937</v>
      </c>
      <c r="D2765" t="s">
        <v>69</v>
      </c>
      <c r="E2765" t="s">
        <v>39</v>
      </c>
      <c r="F2765">
        <v>120213.67</v>
      </c>
      <c r="G2765" s="1">
        <v>45725</v>
      </c>
      <c r="H2765" s="1">
        <v>45746</v>
      </c>
      <c r="I2765" t="s">
        <v>19</v>
      </c>
      <c r="J2765">
        <v>21</v>
      </c>
      <c r="K2765">
        <v>12</v>
      </c>
      <c r="L2765" t="s">
        <v>244</v>
      </c>
      <c r="M2765" t="s">
        <v>49</v>
      </c>
      <c r="N2765" t="s">
        <v>42</v>
      </c>
      <c r="O2765">
        <f t="shared" si="258"/>
        <v>1</v>
      </c>
      <c r="P2765" t="str">
        <f t="shared" si="259"/>
        <v>Valid</v>
      </c>
      <c r="Q2765" t="str">
        <f>_xlfn.XLOOKUP(B2765,Customers!$A:$A,Customers!$C:$C,"Not Found")</f>
        <v>North</v>
      </c>
      <c r="R2765" t="str">
        <f t="shared" si="260"/>
        <v>North</v>
      </c>
      <c r="S2765" t="str">
        <f t="shared" si="261"/>
        <v>Property Damage</v>
      </c>
      <c r="T2765" t="str">
        <f t="shared" si="262"/>
        <v>SLA Breach</v>
      </c>
      <c r="U2765">
        <f t="shared" si="263"/>
        <v>9</v>
      </c>
    </row>
    <row r="2766" spans="1:21" x14ac:dyDescent="0.3">
      <c r="A2766" t="s">
        <v>6048</v>
      </c>
      <c r="B2766" t="s">
        <v>3123</v>
      </c>
      <c r="C2766" t="s">
        <v>3124</v>
      </c>
      <c r="D2766" t="s">
        <v>17</v>
      </c>
      <c r="E2766" t="s">
        <v>74</v>
      </c>
      <c r="F2766">
        <v>119349.15</v>
      </c>
      <c r="G2766" s="1">
        <v>45674</v>
      </c>
      <c r="H2766" s="1">
        <v>45690</v>
      </c>
      <c r="I2766" t="s">
        <v>19</v>
      </c>
      <c r="J2766">
        <v>16</v>
      </c>
      <c r="K2766">
        <v>10</v>
      </c>
      <c r="L2766" t="s">
        <v>630</v>
      </c>
      <c r="M2766" t="s">
        <v>21</v>
      </c>
      <c r="N2766" t="s">
        <v>30</v>
      </c>
      <c r="O2766">
        <f t="shared" si="258"/>
        <v>1</v>
      </c>
      <c r="P2766" t="str">
        <f t="shared" si="259"/>
        <v>Valid</v>
      </c>
      <c r="Q2766" t="str">
        <f>_xlfn.XLOOKUP(B2766,Customers!$A:$A,Customers!$C:$C,"Not Found")</f>
        <v>Central</v>
      </c>
      <c r="R2766" t="str">
        <f t="shared" si="260"/>
        <v>East</v>
      </c>
      <c r="S2766" t="str">
        <f t="shared" si="261"/>
        <v>Accident</v>
      </c>
      <c r="T2766" t="str">
        <f t="shared" si="262"/>
        <v>SLA Breach</v>
      </c>
      <c r="U2766">
        <f t="shared" si="263"/>
        <v>6</v>
      </c>
    </row>
    <row r="2767" spans="1:21" x14ac:dyDescent="0.3">
      <c r="A2767" t="s">
        <v>6049</v>
      </c>
      <c r="B2767" t="s">
        <v>1601</v>
      </c>
      <c r="C2767" t="s">
        <v>2920</v>
      </c>
      <c r="D2767" t="s">
        <v>154</v>
      </c>
      <c r="E2767" t="s">
        <v>74</v>
      </c>
      <c r="F2767">
        <v>99976.59</v>
      </c>
      <c r="G2767" s="1">
        <v>45794</v>
      </c>
      <c r="H2767" s="1">
        <v>45808</v>
      </c>
      <c r="I2767" t="s">
        <v>19</v>
      </c>
      <c r="J2767">
        <v>14</v>
      </c>
      <c r="K2767">
        <v>10</v>
      </c>
      <c r="L2767" t="s">
        <v>83</v>
      </c>
      <c r="M2767" t="s">
        <v>21</v>
      </c>
      <c r="N2767" t="s">
        <v>30</v>
      </c>
      <c r="O2767">
        <f t="shared" si="258"/>
        <v>1</v>
      </c>
      <c r="P2767" t="str">
        <f t="shared" si="259"/>
        <v>Valid</v>
      </c>
      <c r="Q2767" t="str">
        <f>_xlfn.XLOOKUP(B2767,Customers!$A:$A,Customers!$C:$C,"Not Found")</f>
        <v>West</v>
      </c>
      <c r="R2767" t="str">
        <f t="shared" si="260"/>
        <v>East</v>
      </c>
      <c r="S2767" t="str">
        <f t="shared" si="261"/>
        <v>Vehicle Damage</v>
      </c>
      <c r="T2767" t="str">
        <f t="shared" si="262"/>
        <v>SLA Breach</v>
      </c>
      <c r="U2767">
        <f t="shared" si="263"/>
        <v>4</v>
      </c>
    </row>
    <row r="2768" spans="1:21" x14ac:dyDescent="0.3">
      <c r="A2768" t="s">
        <v>6050</v>
      </c>
      <c r="B2768" t="s">
        <v>6051</v>
      </c>
      <c r="C2768" t="s">
        <v>6052</v>
      </c>
      <c r="D2768" t="s">
        <v>111</v>
      </c>
      <c r="E2768" t="s">
        <v>173</v>
      </c>
      <c r="F2768">
        <v>104423.94</v>
      </c>
      <c r="G2768" s="1">
        <v>45797</v>
      </c>
      <c r="H2768" s="1">
        <v>45824</v>
      </c>
      <c r="I2768" t="s">
        <v>19</v>
      </c>
      <c r="J2768">
        <v>27</v>
      </c>
      <c r="K2768">
        <v>12</v>
      </c>
      <c r="L2768" t="s">
        <v>388</v>
      </c>
      <c r="M2768" t="s">
        <v>49</v>
      </c>
      <c r="N2768" t="s">
        <v>88</v>
      </c>
      <c r="O2768">
        <f t="shared" si="258"/>
        <v>1</v>
      </c>
      <c r="P2768" t="str">
        <f t="shared" si="259"/>
        <v>Valid</v>
      </c>
      <c r="Q2768" t="str">
        <f>_xlfn.XLOOKUP(B2768,Customers!$A:$A,Customers!$C:$C,"Not Found")</f>
        <v>East</v>
      </c>
      <c r="R2768" t="str">
        <f t="shared" si="260"/>
        <v>Central</v>
      </c>
      <c r="S2768" t="str">
        <f t="shared" si="261"/>
        <v>Fire</v>
      </c>
      <c r="T2768" t="str">
        <f t="shared" si="262"/>
        <v>SLA Breach</v>
      </c>
      <c r="U2768">
        <f t="shared" si="263"/>
        <v>15</v>
      </c>
    </row>
    <row r="2769" spans="1:21" x14ac:dyDescent="0.3">
      <c r="A2769" t="s">
        <v>6053</v>
      </c>
      <c r="B2769" t="s">
        <v>1092</v>
      </c>
      <c r="C2769" t="s">
        <v>1093</v>
      </c>
      <c r="D2769" t="s">
        <v>46</v>
      </c>
      <c r="E2769" t="s">
        <v>27</v>
      </c>
      <c r="F2769">
        <v>127417.34</v>
      </c>
      <c r="G2769" s="1">
        <v>45779</v>
      </c>
      <c r="H2769" s="1">
        <v>45783</v>
      </c>
      <c r="I2769" t="s">
        <v>19</v>
      </c>
      <c r="J2769">
        <v>4</v>
      </c>
      <c r="K2769">
        <v>10</v>
      </c>
      <c r="L2769" t="s">
        <v>208</v>
      </c>
      <c r="M2769" t="s">
        <v>21</v>
      </c>
      <c r="N2769" t="s">
        <v>22</v>
      </c>
      <c r="O2769">
        <f t="shared" si="258"/>
        <v>1</v>
      </c>
      <c r="P2769" t="str">
        <f t="shared" si="259"/>
        <v>Valid</v>
      </c>
      <c r="Q2769" t="str">
        <f>_xlfn.XLOOKUP(B2769,Customers!$A:$A,Customers!$C:$C,"Not Found")</f>
        <v>Central</v>
      </c>
      <c r="R2769" t="str">
        <f t="shared" si="260"/>
        <v>West</v>
      </c>
      <c r="S2769" t="str">
        <f t="shared" si="261"/>
        <v>Theft</v>
      </c>
      <c r="T2769" t="str">
        <f t="shared" si="262"/>
        <v>Within SLA</v>
      </c>
      <c r="U2769">
        <f t="shared" si="263"/>
        <v>0</v>
      </c>
    </row>
    <row r="2770" spans="1:21" x14ac:dyDescent="0.3">
      <c r="A2770" t="s">
        <v>6054</v>
      </c>
      <c r="B2770" t="s">
        <v>513</v>
      </c>
      <c r="C2770" t="s">
        <v>514</v>
      </c>
      <c r="D2770" t="s">
        <v>102</v>
      </c>
      <c r="E2770" t="s">
        <v>39</v>
      </c>
      <c r="F2770">
        <v>239028</v>
      </c>
      <c r="G2770" s="1">
        <v>45887</v>
      </c>
      <c r="H2770" s="1">
        <v>45904</v>
      </c>
      <c r="I2770" t="s">
        <v>19</v>
      </c>
      <c r="J2770">
        <v>17</v>
      </c>
      <c r="K2770">
        <v>20</v>
      </c>
      <c r="L2770" t="s">
        <v>117</v>
      </c>
      <c r="M2770" t="s">
        <v>29</v>
      </c>
      <c r="N2770" t="s">
        <v>30</v>
      </c>
      <c r="O2770">
        <f t="shared" si="258"/>
        <v>1</v>
      </c>
      <c r="P2770" t="str">
        <f t="shared" si="259"/>
        <v>Valid</v>
      </c>
      <c r="Q2770" t="str">
        <f>_xlfn.XLOOKUP(B2770,Customers!$A:$A,Customers!$C:$C,"Not Found")</f>
        <v>South</v>
      </c>
      <c r="R2770" t="str">
        <f t="shared" si="260"/>
        <v>North</v>
      </c>
      <c r="S2770" t="str">
        <f t="shared" si="261"/>
        <v>Maturity</v>
      </c>
      <c r="T2770" t="str">
        <f t="shared" si="262"/>
        <v>Within SLA</v>
      </c>
      <c r="U2770">
        <f t="shared" si="263"/>
        <v>0</v>
      </c>
    </row>
    <row r="2771" spans="1:21" x14ac:dyDescent="0.3">
      <c r="A2771" t="s">
        <v>6055</v>
      </c>
      <c r="B2771" t="s">
        <v>1447</v>
      </c>
      <c r="C2771" t="s">
        <v>1448</v>
      </c>
      <c r="D2771" t="s">
        <v>46</v>
      </c>
      <c r="E2771" t="s">
        <v>27</v>
      </c>
      <c r="F2771">
        <v>53187.71</v>
      </c>
      <c r="G2771" s="1">
        <v>45903</v>
      </c>
      <c r="H2771" s="1">
        <v>45915</v>
      </c>
      <c r="I2771" t="s">
        <v>19</v>
      </c>
      <c r="J2771">
        <v>12</v>
      </c>
      <c r="K2771">
        <v>10</v>
      </c>
      <c r="L2771" t="s">
        <v>300</v>
      </c>
      <c r="M2771" t="s">
        <v>21</v>
      </c>
      <c r="N2771" t="s">
        <v>30</v>
      </c>
      <c r="O2771">
        <f t="shared" si="258"/>
        <v>1</v>
      </c>
      <c r="P2771" t="str">
        <f t="shared" si="259"/>
        <v>Valid</v>
      </c>
      <c r="Q2771" t="str">
        <f>_xlfn.XLOOKUP(B2771,Customers!$A:$A,Customers!$C:$C,"Not Found")</f>
        <v>South</v>
      </c>
      <c r="R2771" t="str">
        <f t="shared" si="260"/>
        <v>West</v>
      </c>
      <c r="S2771" t="str">
        <f t="shared" si="261"/>
        <v>Theft</v>
      </c>
      <c r="T2771" t="str">
        <f t="shared" si="262"/>
        <v>SLA Breach</v>
      </c>
      <c r="U2771">
        <f t="shared" si="263"/>
        <v>2</v>
      </c>
    </row>
    <row r="2772" spans="1:21" x14ac:dyDescent="0.3">
      <c r="A2772" t="s">
        <v>6056</v>
      </c>
      <c r="B2772" t="s">
        <v>938</v>
      </c>
      <c r="C2772" t="s">
        <v>939</v>
      </c>
      <c r="D2772" t="s">
        <v>53</v>
      </c>
      <c r="E2772" t="s">
        <v>18</v>
      </c>
      <c r="F2772">
        <v>147528.59</v>
      </c>
      <c r="G2772" s="1">
        <v>45842</v>
      </c>
      <c r="H2772" s="1">
        <v>45861</v>
      </c>
      <c r="I2772" t="s">
        <v>19</v>
      </c>
      <c r="J2772">
        <v>19</v>
      </c>
      <c r="K2772">
        <v>15</v>
      </c>
      <c r="L2772" t="s">
        <v>178</v>
      </c>
      <c r="M2772" t="s">
        <v>55</v>
      </c>
      <c r="N2772" t="s">
        <v>42</v>
      </c>
      <c r="O2772">
        <f t="shared" si="258"/>
        <v>1</v>
      </c>
      <c r="P2772" t="str">
        <f t="shared" si="259"/>
        <v>Valid</v>
      </c>
      <c r="Q2772" t="str">
        <f>_xlfn.XLOOKUP(B2772,Customers!$A:$A,Customers!$C:$C,"Not Found")</f>
        <v>South</v>
      </c>
      <c r="R2772" t="str">
        <f t="shared" si="260"/>
        <v>South</v>
      </c>
      <c r="S2772" t="str">
        <f t="shared" si="261"/>
        <v>Hospitalization</v>
      </c>
      <c r="T2772" t="str">
        <f t="shared" si="262"/>
        <v>SLA Breach</v>
      </c>
      <c r="U2772">
        <f t="shared" si="263"/>
        <v>4</v>
      </c>
    </row>
    <row r="2773" spans="1:21" x14ac:dyDescent="0.3">
      <c r="A2773" t="s">
        <v>6057</v>
      </c>
      <c r="B2773" t="s">
        <v>3820</v>
      </c>
      <c r="C2773" t="s">
        <v>3821</v>
      </c>
      <c r="D2773" t="s">
        <v>46</v>
      </c>
      <c r="E2773" t="s">
        <v>27</v>
      </c>
      <c r="F2773">
        <v>121122.49</v>
      </c>
      <c r="G2773" s="1">
        <v>45773</v>
      </c>
      <c r="H2773" s="1">
        <v>45801</v>
      </c>
      <c r="I2773" t="s">
        <v>19</v>
      </c>
      <c r="J2773">
        <v>28</v>
      </c>
      <c r="K2773">
        <v>10</v>
      </c>
      <c r="L2773" t="s">
        <v>813</v>
      </c>
      <c r="M2773" t="s">
        <v>21</v>
      </c>
      <c r="N2773" t="s">
        <v>88</v>
      </c>
      <c r="O2773">
        <f t="shared" si="258"/>
        <v>1</v>
      </c>
      <c r="P2773" t="str">
        <f t="shared" si="259"/>
        <v>Valid</v>
      </c>
      <c r="Q2773" t="str">
        <f>_xlfn.XLOOKUP(B2773,Customers!$A:$A,Customers!$C:$C,"Not Found")</f>
        <v>North</v>
      </c>
      <c r="R2773" t="str">
        <f t="shared" si="260"/>
        <v>West</v>
      </c>
      <c r="S2773" t="str">
        <f t="shared" si="261"/>
        <v>Theft</v>
      </c>
      <c r="T2773" t="str">
        <f t="shared" si="262"/>
        <v>SLA Breach</v>
      </c>
      <c r="U2773">
        <f t="shared" si="263"/>
        <v>18</v>
      </c>
    </row>
    <row r="2774" spans="1:21" x14ac:dyDescent="0.3">
      <c r="A2774" t="s">
        <v>6058</v>
      </c>
      <c r="B2774" t="s">
        <v>6059</v>
      </c>
      <c r="C2774" t="s">
        <v>6060</v>
      </c>
      <c r="D2774" t="s">
        <v>46</v>
      </c>
      <c r="E2774" t="s">
        <v>18</v>
      </c>
      <c r="F2774">
        <v>123200.06</v>
      </c>
      <c r="G2774" s="1">
        <v>45774</v>
      </c>
      <c r="I2774" t="s">
        <v>40</v>
      </c>
      <c r="J2774">
        <v>7</v>
      </c>
      <c r="K2774">
        <v>10</v>
      </c>
      <c r="L2774" t="s">
        <v>208</v>
      </c>
      <c r="M2774" t="s">
        <v>21</v>
      </c>
      <c r="N2774" t="s">
        <v>22</v>
      </c>
      <c r="O2774">
        <f t="shared" si="258"/>
        <v>1</v>
      </c>
      <c r="P2774" t="str">
        <f t="shared" si="259"/>
        <v>Valid</v>
      </c>
      <c r="Q2774" t="str">
        <f>_xlfn.XLOOKUP(B2774,Customers!$A:$A,Customers!$C:$C,"Not Found")</f>
        <v>East</v>
      </c>
      <c r="R2774" t="str">
        <f t="shared" si="260"/>
        <v>South</v>
      </c>
      <c r="S2774" t="str">
        <f t="shared" si="261"/>
        <v>Theft</v>
      </c>
      <c r="T2774" t="str">
        <f t="shared" si="262"/>
        <v>Within SLA</v>
      </c>
      <c r="U2774">
        <f t="shared" si="263"/>
        <v>0</v>
      </c>
    </row>
    <row r="2775" spans="1:21" x14ac:dyDescent="0.3">
      <c r="A2775" t="s">
        <v>6061</v>
      </c>
      <c r="B2775" t="s">
        <v>745</v>
      </c>
      <c r="C2775" t="s">
        <v>746</v>
      </c>
      <c r="D2775" t="s">
        <v>53</v>
      </c>
      <c r="E2775" t="s">
        <v>27</v>
      </c>
      <c r="F2775">
        <v>75639.72</v>
      </c>
      <c r="G2775" s="1">
        <v>45811</v>
      </c>
      <c r="H2775" s="1">
        <v>45833</v>
      </c>
      <c r="I2775" t="s">
        <v>19</v>
      </c>
      <c r="J2775">
        <v>22</v>
      </c>
      <c r="K2775">
        <v>15</v>
      </c>
      <c r="L2775" t="s">
        <v>282</v>
      </c>
      <c r="M2775" t="s">
        <v>55</v>
      </c>
      <c r="N2775" t="s">
        <v>42</v>
      </c>
      <c r="O2775">
        <f t="shared" si="258"/>
        <v>1</v>
      </c>
      <c r="P2775" t="str">
        <f t="shared" si="259"/>
        <v>Valid</v>
      </c>
      <c r="Q2775" t="str">
        <f>_xlfn.XLOOKUP(B2775,Customers!$A:$A,Customers!$C:$C,"Not Found")</f>
        <v>Central</v>
      </c>
      <c r="R2775" t="str">
        <f t="shared" si="260"/>
        <v>West</v>
      </c>
      <c r="S2775" t="str">
        <f t="shared" si="261"/>
        <v>Hospitalization</v>
      </c>
      <c r="T2775" t="str">
        <f t="shared" si="262"/>
        <v>SLA Breach</v>
      </c>
      <c r="U2775">
        <f t="shared" si="263"/>
        <v>7</v>
      </c>
    </row>
    <row r="2776" spans="1:21" x14ac:dyDescent="0.3">
      <c r="A2776" t="s">
        <v>6062</v>
      </c>
      <c r="B2776" t="s">
        <v>6063</v>
      </c>
      <c r="C2776" t="s">
        <v>6064</v>
      </c>
      <c r="D2776" t="s">
        <v>46</v>
      </c>
      <c r="E2776" t="s">
        <v>173</v>
      </c>
      <c r="F2776">
        <v>68097.279999999999</v>
      </c>
      <c r="G2776" s="1">
        <v>45902</v>
      </c>
      <c r="H2776" s="1">
        <v>45903</v>
      </c>
      <c r="I2776" t="s">
        <v>19</v>
      </c>
      <c r="J2776">
        <v>1</v>
      </c>
      <c r="K2776">
        <v>10</v>
      </c>
      <c r="L2776" t="s">
        <v>561</v>
      </c>
      <c r="M2776" t="s">
        <v>21</v>
      </c>
      <c r="N2776" t="s">
        <v>30</v>
      </c>
      <c r="O2776">
        <f t="shared" si="258"/>
        <v>1</v>
      </c>
      <c r="P2776" t="str">
        <f t="shared" si="259"/>
        <v>Valid</v>
      </c>
      <c r="Q2776" t="str">
        <f>_xlfn.XLOOKUP(B2776,Customers!$A:$A,Customers!$C:$C,"Not Found")</f>
        <v>Central</v>
      </c>
      <c r="R2776" t="str">
        <f t="shared" si="260"/>
        <v>Central</v>
      </c>
      <c r="S2776" t="str">
        <f t="shared" si="261"/>
        <v>Theft</v>
      </c>
      <c r="T2776" t="str">
        <f t="shared" si="262"/>
        <v>Within SLA</v>
      </c>
      <c r="U2776">
        <f t="shared" si="263"/>
        <v>0</v>
      </c>
    </row>
    <row r="2777" spans="1:21" x14ac:dyDescent="0.3">
      <c r="A2777" t="s">
        <v>6065</v>
      </c>
      <c r="B2777" t="s">
        <v>1370</v>
      </c>
      <c r="C2777" t="s">
        <v>1371</v>
      </c>
      <c r="D2777" t="s">
        <v>46</v>
      </c>
      <c r="E2777" t="s">
        <v>39</v>
      </c>
      <c r="F2777">
        <v>62636.66</v>
      </c>
      <c r="G2777" s="1">
        <v>45765</v>
      </c>
      <c r="I2777" t="s">
        <v>64</v>
      </c>
      <c r="J2777">
        <v>24</v>
      </c>
      <c r="K2777">
        <v>12</v>
      </c>
      <c r="L2777" t="s">
        <v>35</v>
      </c>
      <c r="M2777" t="s">
        <v>49</v>
      </c>
      <c r="N2777" t="s">
        <v>88</v>
      </c>
      <c r="O2777">
        <f t="shared" si="258"/>
        <v>1</v>
      </c>
      <c r="P2777" t="str">
        <f t="shared" si="259"/>
        <v>Valid</v>
      </c>
      <c r="Q2777" t="str">
        <f>_xlfn.XLOOKUP(B2777,Customers!$A:$A,Customers!$C:$C,"Not Found")</f>
        <v>South</v>
      </c>
      <c r="R2777" t="str">
        <f t="shared" si="260"/>
        <v>North</v>
      </c>
      <c r="S2777" t="str">
        <f t="shared" si="261"/>
        <v>Theft</v>
      </c>
      <c r="T2777" t="str">
        <f t="shared" si="262"/>
        <v>SLA Breach</v>
      </c>
      <c r="U2777">
        <f t="shared" si="263"/>
        <v>12</v>
      </c>
    </row>
    <row r="2778" spans="1:21" x14ac:dyDescent="0.3">
      <c r="A2778" t="s">
        <v>6066</v>
      </c>
      <c r="B2778" t="s">
        <v>6067</v>
      </c>
      <c r="C2778" t="s">
        <v>6068</v>
      </c>
      <c r="D2778" t="s">
        <v>102</v>
      </c>
      <c r="E2778" t="s">
        <v>74</v>
      </c>
      <c r="F2778">
        <v>538478.78</v>
      </c>
      <c r="G2778" s="1">
        <v>45896</v>
      </c>
      <c r="I2778" t="s">
        <v>64</v>
      </c>
      <c r="J2778">
        <v>21</v>
      </c>
      <c r="K2778">
        <v>20</v>
      </c>
      <c r="L2778" t="s">
        <v>204</v>
      </c>
      <c r="M2778" t="s">
        <v>29</v>
      </c>
      <c r="N2778" t="s">
        <v>22</v>
      </c>
      <c r="O2778">
        <f t="shared" si="258"/>
        <v>1</v>
      </c>
      <c r="P2778" t="str">
        <f t="shared" si="259"/>
        <v>Valid</v>
      </c>
      <c r="Q2778" t="str">
        <f>_xlfn.XLOOKUP(B2778,Customers!$A:$A,Customers!$C:$C,"Not Found")</f>
        <v>West</v>
      </c>
      <c r="R2778" t="str">
        <f t="shared" si="260"/>
        <v>East</v>
      </c>
      <c r="S2778" t="str">
        <f t="shared" si="261"/>
        <v>Maturity</v>
      </c>
      <c r="T2778" t="str">
        <f t="shared" si="262"/>
        <v>SLA Breach</v>
      </c>
      <c r="U2778">
        <f t="shared" si="263"/>
        <v>1</v>
      </c>
    </row>
    <row r="2779" spans="1:21" x14ac:dyDescent="0.3">
      <c r="A2779" t="s">
        <v>6069</v>
      </c>
      <c r="B2779" t="s">
        <v>5193</v>
      </c>
      <c r="C2779" t="s">
        <v>6070</v>
      </c>
      <c r="D2779" t="s">
        <v>102</v>
      </c>
      <c r="E2779" t="s">
        <v>74</v>
      </c>
      <c r="F2779">
        <v>204268.02</v>
      </c>
      <c r="G2779" s="1">
        <v>45764</v>
      </c>
      <c r="H2779" s="1">
        <v>45788</v>
      </c>
      <c r="I2779" t="s">
        <v>47</v>
      </c>
      <c r="J2779">
        <v>24</v>
      </c>
      <c r="K2779">
        <v>20</v>
      </c>
      <c r="L2779" t="s">
        <v>787</v>
      </c>
      <c r="M2779" t="s">
        <v>29</v>
      </c>
      <c r="N2779" t="s">
        <v>30</v>
      </c>
      <c r="O2779">
        <f t="shared" si="258"/>
        <v>1</v>
      </c>
      <c r="P2779" t="str">
        <f t="shared" si="259"/>
        <v>Valid</v>
      </c>
      <c r="Q2779" t="str">
        <f>_xlfn.XLOOKUP(B2779,Customers!$A:$A,Customers!$C:$C,"Not Found")</f>
        <v>West</v>
      </c>
      <c r="R2779" t="str">
        <f t="shared" si="260"/>
        <v>East</v>
      </c>
      <c r="S2779" t="str">
        <f t="shared" si="261"/>
        <v>Maturity</v>
      </c>
      <c r="T2779" t="str">
        <f t="shared" si="262"/>
        <v>SLA Breach</v>
      </c>
      <c r="U2779">
        <f t="shared" si="263"/>
        <v>4</v>
      </c>
    </row>
    <row r="2780" spans="1:21" x14ac:dyDescent="0.3">
      <c r="A2780" t="s">
        <v>6071</v>
      </c>
      <c r="B2780" t="s">
        <v>4564</v>
      </c>
      <c r="C2780" t="s">
        <v>6072</v>
      </c>
      <c r="D2780" t="s">
        <v>59</v>
      </c>
      <c r="E2780" t="s">
        <v>18</v>
      </c>
      <c r="F2780">
        <v>23216.99</v>
      </c>
      <c r="G2780" s="1">
        <v>45839</v>
      </c>
      <c r="H2780" s="1">
        <v>45856</v>
      </c>
      <c r="I2780" t="s">
        <v>19</v>
      </c>
      <c r="J2780">
        <v>17</v>
      </c>
      <c r="K2780">
        <v>15</v>
      </c>
      <c r="L2780" t="s">
        <v>501</v>
      </c>
      <c r="M2780" t="s">
        <v>55</v>
      </c>
      <c r="N2780" t="s">
        <v>30</v>
      </c>
      <c r="O2780">
        <f t="shared" si="258"/>
        <v>1</v>
      </c>
      <c r="P2780" t="str">
        <f t="shared" si="259"/>
        <v>Valid</v>
      </c>
      <c r="Q2780" t="str">
        <f>_xlfn.XLOOKUP(B2780,Customers!$A:$A,Customers!$C:$C,"Not Found")</f>
        <v>East</v>
      </c>
      <c r="R2780" t="str">
        <f t="shared" si="260"/>
        <v>South</v>
      </c>
      <c r="S2780" t="str">
        <f t="shared" si="261"/>
        <v>Critical Illness</v>
      </c>
      <c r="T2780" t="str">
        <f t="shared" si="262"/>
        <v>SLA Breach</v>
      </c>
      <c r="U2780">
        <f t="shared" si="263"/>
        <v>2</v>
      </c>
    </row>
    <row r="2781" spans="1:21" x14ac:dyDescent="0.3">
      <c r="A2781" t="s">
        <v>6073</v>
      </c>
      <c r="B2781" t="s">
        <v>1961</v>
      </c>
      <c r="C2781" t="s">
        <v>6074</v>
      </c>
      <c r="D2781" t="s">
        <v>216</v>
      </c>
      <c r="E2781" t="s">
        <v>18</v>
      </c>
      <c r="F2781">
        <v>63813.26</v>
      </c>
      <c r="G2781" s="1">
        <v>45741</v>
      </c>
      <c r="H2781" s="1">
        <v>45754</v>
      </c>
      <c r="I2781" t="s">
        <v>19</v>
      </c>
      <c r="J2781">
        <v>13</v>
      </c>
      <c r="K2781">
        <v>15</v>
      </c>
      <c r="L2781" t="s">
        <v>103</v>
      </c>
      <c r="M2781" t="s">
        <v>55</v>
      </c>
      <c r="N2781" t="s">
        <v>30</v>
      </c>
      <c r="O2781">
        <f t="shared" si="258"/>
        <v>1</v>
      </c>
      <c r="P2781" t="str">
        <f t="shared" si="259"/>
        <v>Valid</v>
      </c>
      <c r="Q2781" t="str">
        <f>_xlfn.XLOOKUP(B2781,Customers!$A:$A,Customers!$C:$C,"Not Found")</f>
        <v>Central</v>
      </c>
      <c r="R2781" t="str">
        <f t="shared" si="260"/>
        <v>South</v>
      </c>
      <c r="S2781" t="str">
        <f t="shared" si="261"/>
        <v>Outpatient</v>
      </c>
      <c r="T2781" t="str">
        <f t="shared" si="262"/>
        <v>Within SLA</v>
      </c>
      <c r="U2781">
        <f t="shared" si="263"/>
        <v>0</v>
      </c>
    </row>
    <row r="2782" spans="1:21" x14ac:dyDescent="0.3">
      <c r="A2782" t="s">
        <v>6075</v>
      </c>
      <c r="B2782" t="s">
        <v>6076</v>
      </c>
      <c r="C2782" t="s">
        <v>6077</v>
      </c>
      <c r="D2782" t="s">
        <v>26</v>
      </c>
      <c r="E2782" t="s">
        <v>27</v>
      </c>
      <c r="F2782">
        <v>172004.84</v>
      </c>
      <c r="G2782" s="1">
        <v>45688</v>
      </c>
      <c r="H2782" s="1">
        <v>45698</v>
      </c>
      <c r="I2782" t="s">
        <v>19</v>
      </c>
      <c r="J2782">
        <v>10</v>
      </c>
      <c r="K2782">
        <v>20</v>
      </c>
      <c r="L2782" t="s">
        <v>208</v>
      </c>
      <c r="M2782" t="s">
        <v>29</v>
      </c>
      <c r="N2782" t="s">
        <v>30</v>
      </c>
      <c r="O2782">
        <f t="shared" si="258"/>
        <v>1</v>
      </c>
      <c r="P2782" t="str">
        <f t="shared" si="259"/>
        <v>Valid</v>
      </c>
      <c r="Q2782" t="str">
        <f>_xlfn.XLOOKUP(B2782,Customers!$A:$A,Customers!$C:$C,"Not Found")</f>
        <v>East</v>
      </c>
      <c r="R2782" t="str">
        <f t="shared" si="260"/>
        <v>West</v>
      </c>
      <c r="S2782" t="str">
        <f t="shared" si="261"/>
        <v>Disability</v>
      </c>
      <c r="T2782" t="str">
        <f t="shared" si="262"/>
        <v>Within SLA</v>
      </c>
      <c r="U2782">
        <f t="shared" si="263"/>
        <v>0</v>
      </c>
    </row>
    <row r="2783" spans="1:21" x14ac:dyDescent="0.3">
      <c r="A2783" t="s">
        <v>6078</v>
      </c>
      <c r="B2783" t="s">
        <v>4540</v>
      </c>
      <c r="C2783" t="s">
        <v>4541</v>
      </c>
      <c r="D2783" t="s">
        <v>17</v>
      </c>
      <c r="E2783" t="s">
        <v>18</v>
      </c>
      <c r="F2783">
        <v>11188.1</v>
      </c>
      <c r="G2783" s="1">
        <v>45824</v>
      </c>
      <c r="H2783" s="1">
        <v>45836</v>
      </c>
      <c r="I2783" t="s">
        <v>19</v>
      </c>
      <c r="J2783">
        <v>12</v>
      </c>
      <c r="K2783">
        <v>10</v>
      </c>
      <c r="L2783" t="s">
        <v>227</v>
      </c>
      <c r="M2783" t="s">
        <v>21</v>
      </c>
      <c r="N2783" t="s">
        <v>22</v>
      </c>
      <c r="O2783">
        <f t="shared" si="258"/>
        <v>1</v>
      </c>
      <c r="P2783" t="str">
        <f t="shared" si="259"/>
        <v>Valid</v>
      </c>
      <c r="Q2783" t="str">
        <f>_xlfn.XLOOKUP(B2783,Customers!$A:$A,Customers!$C:$C,"Not Found")</f>
        <v>East</v>
      </c>
      <c r="R2783" t="str">
        <f t="shared" si="260"/>
        <v>South</v>
      </c>
      <c r="S2783" t="str">
        <f t="shared" si="261"/>
        <v>Accident</v>
      </c>
      <c r="T2783" t="str">
        <f t="shared" si="262"/>
        <v>SLA Breach</v>
      </c>
      <c r="U2783">
        <f t="shared" si="263"/>
        <v>2</v>
      </c>
    </row>
    <row r="2784" spans="1:21" x14ac:dyDescent="0.3">
      <c r="A2784" t="s">
        <v>6079</v>
      </c>
      <c r="B2784" t="s">
        <v>618</v>
      </c>
      <c r="C2784" t="s">
        <v>619</v>
      </c>
      <c r="D2784" t="s">
        <v>59</v>
      </c>
      <c r="E2784" t="s">
        <v>39</v>
      </c>
      <c r="F2784">
        <v>58550.41</v>
      </c>
      <c r="G2784" s="1">
        <v>45893</v>
      </c>
      <c r="H2784" s="1">
        <v>45913</v>
      </c>
      <c r="I2784" t="s">
        <v>19</v>
      </c>
      <c r="J2784">
        <v>20</v>
      </c>
      <c r="K2784">
        <v>15</v>
      </c>
      <c r="L2784" t="s">
        <v>310</v>
      </c>
      <c r="M2784" t="s">
        <v>55</v>
      </c>
      <c r="N2784" t="s">
        <v>30</v>
      </c>
      <c r="O2784">
        <f t="shared" si="258"/>
        <v>1</v>
      </c>
      <c r="P2784" t="str">
        <f t="shared" si="259"/>
        <v>Valid</v>
      </c>
      <c r="Q2784" t="str">
        <f>_xlfn.XLOOKUP(B2784,Customers!$A:$A,Customers!$C:$C,"Not Found")</f>
        <v>West</v>
      </c>
      <c r="R2784" t="str">
        <f t="shared" si="260"/>
        <v>North</v>
      </c>
      <c r="S2784" t="str">
        <f t="shared" si="261"/>
        <v>Critical Illness</v>
      </c>
      <c r="T2784" t="str">
        <f t="shared" si="262"/>
        <v>SLA Breach</v>
      </c>
      <c r="U2784">
        <f t="shared" si="263"/>
        <v>5</v>
      </c>
    </row>
    <row r="2785" spans="1:21" x14ac:dyDescent="0.3">
      <c r="A2785" t="s">
        <v>6080</v>
      </c>
      <c r="B2785" t="s">
        <v>6081</v>
      </c>
      <c r="C2785" t="s">
        <v>6082</v>
      </c>
      <c r="D2785" t="s">
        <v>26</v>
      </c>
      <c r="E2785" t="s">
        <v>27</v>
      </c>
      <c r="F2785">
        <v>498886.93</v>
      </c>
      <c r="G2785" s="1">
        <v>45801</v>
      </c>
      <c r="H2785" s="1">
        <v>45830</v>
      </c>
      <c r="I2785" t="s">
        <v>19</v>
      </c>
      <c r="J2785">
        <v>29</v>
      </c>
      <c r="K2785">
        <v>20</v>
      </c>
      <c r="L2785" t="s">
        <v>411</v>
      </c>
      <c r="M2785" t="s">
        <v>29</v>
      </c>
      <c r="N2785" t="s">
        <v>88</v>
      </c>
      <c r="O2785">
        <f t="shared" si="258"/>
        <v>1</v>
      </c>
      <c r="P2785" t="str">
        <f t="shared" si="259"/>
        <v>Valid</v>
      </c>
      <c r="Q2785" t="str">
        <f>_xlfn.XLOOKUP(B2785,Customers!$A:$A,Customers!$C:$C,"Not Found")</f>
        <v>West</v>
      </c>
      <c r="R2785" t="str">
        <f t="shared" si="260"/>
        <v>West</v>
      </c>
      <c r="S2785" t="str">
        <f t="shared" si="261"/>
        <v>Disability</v>
      </c>
      <c r="T2785" t="str">
        <f t="shared" si="262"/>
        <v>SLA Breach</v>
      </c>
      <c r="U2785">
        <f t="shared" si="263"/>
        <v>9</v>
      </c>
    </row>
    <row r="2786" spans="1:21" x14ac:dyDescent="0.3">
      <c r="A2786" t="s">
        <v>6083</v>
      </c>
      <c r="B2786" t="s">
        <v>6084</v>
      </c>
      <c r="C2786" t="s">
        <v>6085</v>
      </c>
      <c r="D2786" t="s">
        <v>59</v>
      </c>
      <c r="E2786" t="s">
        <v>27</v>
      </c>
      <c r="F2786">
        <v>111224.25</v>
      </c>
      <c r="G2786" s="1">
        <v>45917</v>
      </c>
      <c r="H2786" s="1">
        <v>45926</v>
      </c>
      <c r="I2786" t="s">
        <v>19</v>
      </c>
      <c r="J2786">
        <v>9</v>
      </c>
      <c r="K2786">
        <v>15</v>
      </c>
      <c r="L2786" t="s">
        <v>79</v>
      </c>
      <c r="M2786" t="s">
        <v>55</v>
      </c>
      <c r="N2786" t="s">
        <v>30</v>
      </c>
      <c r="O2786">
        <f t="shared" si="258"/>
        <v>1</v>
      </c>
      <c r="P2786" t="str">
        <f t="shared" si="259"/>
        <v>Valid</v>
      </c>
      <c r="Q2786" t="str">
        <f>_xlfn.XLOOKUP(B2786,Customers!$A:$A,Customers!$C:$C,"Not Found")</f>
        <v>West</v>
      </c>
      <c r="R2786" t="str">
        <f t="shared" si="260"/>
        <v>West</v>
      </c>
      <c r="S2786" t="str">
        <f t="shared" si="261"/>
        <v>Critical Illness</v>
      </c>
      <c r="T2786" t="str">
        <f t="shared" si="262"/>
        <v>Within SLA</v>
      </c>
      <c r="U2786">
        <f t="shared" si="263"/>
        <v>0</v>
      </c>
    </row>
    <row r="2787" spans="1:21" x14ac:dyDescent="0.3">
      <c r="A2787" t="s">
        <v>6086</v>
      </c>
      <c r="B2787" t="s">
        <v>3904</v>
      </c>
      <c r="C2787" t="s">
        <v>3905</v>
      </c>
      <c r="D2787" t="s">
        <v>289</v>
      </c>
      <c r="E2787" t="s">
        <v>18</v>
      </c>
      <c r="F2787">
        <v>84950.23</v>
      </c>
      <c r="G2787" s="1">
        <v>45677</v>
      </c>
      <c r="H2787" s="1">
        <v>45693</v>
      </c>
      <c r="I2787" t="s">
        <v>19</v>
      </c>
      <c r="J2787">
        <v>16</v>
      </c>
      <c r="K2787">
        <v>10</v>
      </c>
      <c r="L2787" t="s">
        <v>227</v>
      </c>
      <c r="M2787" t="s">
        <v>21</v>
      </c>
      <c r="N2787" t="s">
        <v>30</v>
      </c>
      <c r="O2787">
        <f t="shared" si="258"/>
        <v>1</v>
      </c>
      <c r="P2787" t="str">
        <f t="shared" si="259"/>
        <v>Valid</v>
      </c>
      <c r="Q2787" t="str">
        <f>_xlfn.XLOOKUP(B2787,Customers!$A:$A,Customers!$C:$C,"Not Found")</f>
        <v>North</v>
      </c>
      <c r="R2787" t="str">
        <f t="shared" si="260"/>
        <v>South</v>
      </c>
      <c r="S2787" t="str">
        <f t="shared" si="261"/>
        <v>vehicle damage</v>
      </c>
      <c r="T2787" t="str">
        <f t="shared" si="262"/>
        <v>SLA Breach</v>
      </c>
      <c r="U2787">
        <f t="shared" si="263"/>
        <v>6</v>
      </c>
    </row>
    <row r="2788" spans="1:21" x14ac:dyDescent="0.3">
      <c r="A2788" t="s">
        <v>6087</v>
      </c>
      <c r="B2788" t="s">
        <v>6088</v>
      </c>
      <c r="C2788" t="s">
        <v>6089</v>
      </c>
      <c r="D2788" t="s">
        <v>216</v>
      </c>
      <c r="E2788" t="s">
        <v>173</v>
      </c>
      <c r="F2788">
        <v>214722.25</v>
      </c>
      <c r="G2788" s="1">
        <v>45673</v>
      </c>
      <c r="H2788" s="1">
        <v>45697</v>
      </c>
      <c r="I2788" t="s">
        <v>47</v>
      </c>
      <c r="J2788">
        <v>24</v>
      </c>
      <c r="K2788">
        <v>15</v>
      </c>
      <c r="L2788" t="s">
        <v>136</v>
      </c>
      <c r="M2788" t="s">
        <v>55</v>
      </c>
      <c r="N2788" t="s">
        <v>42</v>
      </c>
      <c r="O2788">
        <f t="shared" si="258"/>
        <v>1</v>
      </c>
      <c r="P2788" t="str">
        <f t="shared" si="259"/>
        <v>Valid</v>
      </c>
      <c r="Q2788" t="str">
        <f>_xlfn.XLOOKUP(B2788,Customers!$A:$A,Customers!$C:$C,"Not Found")</f>
        <v>North</v>
      </c>
      <c r="R2788" t="str">
        <f t="shared" si="260"/>
        <v>Central</v>
      </c>
      <c r="S2788" t="str">
        <f t="shared" si="261"/>
        <v>Outpatient</v>
      </c>
      <c r="T2788" t="str">
        <f t="shared" si="262"/>
        <v>SLA Breach</v>
      </c>
      <c r="U2788">
        <f t="shared" si="263"/>
        <v>9</v>
      </c>
    </row>
    <row r="2789" spans="1:21" x14ac:dyDescent="0.3">
      <c r="A2789" t="s">
        <v>6090</v>
      </c>
      <c r="B2789" t="s">
        <v>6059</v>
      </c>
      <c r="C2789" t="s">
        <v>6091</v>
      </c>
      <c r="D2789" t="s">
        <v>46</v>
      </c>
      <c r="E2789" t="s">
        <v>173</v>
      </c>
      <c r="F2789">
        <v>44617.82</v>
      </c>
      <c r="G2789" s="1">
        <v>45968</v>
      </c>
      <c r="H2789" s="1">
        <v>45983</v>
      </c>
      <c r="I2789" t="s">
        <v>19</v>
      </c>
      <c r="J2789">
        <v>15</v>
      </c>
      <c r="K2789">
        <v>10</v>
      </c>
      <c r="L2789" t="s">
        <v>60</v>
      </c>
      <c r="M2789" t="s">
        <v>21</v>
      </c>
      <c r="N2789" t="s">
        <v>30</v>
      </c>
      <c r="O2789">
        <f t="shared" si="258"/>
        <v>1</v>
      </c>
      <c r="P2789" t="str">
        <f t="shared" si="259"/>
        <v>Valid</v>
      </c>
      <c r="Q2789" t="str">
        <f>_xlfn.XLOOKUP(B2789,Customers!$A:$A,Customers!$C:$C,"Not Found")</f>
        <v>East</v>
      </c>
      <c r="R2789" t="str">
        <f t="shared" si="260"/>
        <v>Central</v>
      </c>
      <c r="S2789" t="str">
        <f t="shared" si="261"/>
        <v>Theft</v>
      </c>
      <c r="T2789" t="str">
        <f t="shared" si="262"/>
        <v>SLA Breach</v>
      </c>
      <c r="U2789">
        <f t="shared" si="263"/>
        <v>5</v>
      </c>
    </row>
    <row r="2790" spans="1:21" x14ac:dyDescent="0.3">
      <c r="A2790" t="s">
        <v>6092</v>
      </c>
      <c r="B2790" t="s">
        <v>5074</v>
      </c>
      <c r="C2790" t="s">
        <v>5075</v>
      </c>
      <c r="D2790" t="s">
        <v>46</v>
      </c>
      <c r="E2790" t="s">
        <v>173</v>
      </c>
      <c r="F2790">
        <v>30873</v>
      </c>
      <c r="G2790" s="1">
        <v>45847</v>
      </c>
      <c r="H2790" s="1">
        <v>45866</v>
      </c>
      <c r="I2790" t="s">
        <v>19</v>
      </c>
      <c r="J2790">
        <v>19</v>
      </c>
      <c r="K2790">
        <v>10</v>
      </c>
      <c r="L2790" t="s">
        <v>864</v>
      </c>
      <c r="M2790" t="s">
        <v>21</v>
      </c>
      <c r="N2790" t="s">
        <v>42</v>
      </c>
      <c r="O2790">
        <f t="shared" si="258"/>
        <v>1</v>
      </c>
      <c r="P2790" t="str">
        <f t="shared" si="259"/>
        <v>Valid</v>
      </c>
      <c r="Q2790" t="str">
        <f>_xlfn.XLOOKUP(B2790,Customers!$A:$A,Customers!$C:$C,"Not Found")</f>
        <v>East</v>
      </c>
      <c r="R2790" t="str">
        <f t="shared" si="260"/>
        <v>Central</v>
      </c>
      <c r="S2790" t="str">
        <f t="shared" si="261"/>
        <v>Theft</v>
      </c>
      <c r="T2790" t="str">
        <f t="shared" si="262"/>
        <v>SLA Breach</v>
      </c>
      <c r="U2790">
        <f t="shared" si="263"/>
        <v>9</v>
      </c>
    </row>
    <row r="2791" spans="1:21" x14ac:dyDescent="0.3">
      <c r="A2791" t="s">
        <v>6093</v>
      </c>
      <c r="B2791" t="s">
        <v>3240</v>
      </c>
      <c r="C2791" t="s">
        <v>3241</v>
      </c>
      <c r="D2791" t="s">
        <v>102</v>
      </c>
      <c r="E2791" t="s">
        <v>74</v>
      </c>
      <c r="F2791">
        <v>413582.06</v>
      </c>
      <c r="G2791" s="1">
        <v>45774</v>
      </c>
      <c r="H2791" s="1">
        <v>45787</v>
      </c>
      <c r="I2791" t="s">
        <v>19</v>
      </c>
      <c r="J2791">
        <v>13</v>
      </c>
      <c r="K2791">
        <v>20</v>
      </c>
      <c r="L2791" t="s">
        <v>450</v>
      </c>
      <c r="M2791" t="s">
        <v>29</v>
      </c>
      <c r="N2791" t="s">
        <v>30</v>
      </c>
      <c r="O2791">
        <f t="shared" si="258"/>
        <v>1</v>
      </c>
      <c r="P2791" t="str">
        <f t="shared" si="259"/>
        <v>Valid</v>
      </c>
      <c r="Q2791" t="str">
        <f>_xlfn.XLOOKUP(B2791,Customers!$A:$A,Customers!$C:$C,"Not Found")</f>
        <v>West</v>
      </c>
      <c r="R2791" t="str">
        <f t="shared" si="260"/>
        <v>East</v>
      </c>
      <c r="S2791" t="str">
        <f t="shared" si="261"/>
        <v>Maturity</v>
      </c>
      <c r="T2791" t="str">
        <f t="shared" si="262"/>
        <v>Within SLA</v>
      </c>
      <c r="U2791">
        <f t="shared" si="263"/>
        <v>0</v>
      </c>
    </row>
    <row r="2792" spans="1:21" x14ac:dyDescent="0.3">
      <c r="A2792" t="s">
        <v>6094</v>
      </c>
      <c r="B2792" t="s">
        <v>4903</v>
      </c>
      <c r="C2792" t="s">
        <v>4904</v>
      </c>
      <c r="D2792" t="s">
        <v>92</v>
      </c>
      <c r="E2792" t="s">
        <v>18</v>
      </c>
      <c r="F2792">
        <v>37837.25</v>
      </c>
      <c r="G2792" s="1">
        <v>45873</v>
      </c>
      <c r="H2792" s="1">
        <v>45885</v>
      </c>
      <c r="I2792" t="s">
        <v>19</v>
      </c>
      <c r="J2792">
        <v>12</v>
      </c>
      <c r="K2792">
        <v>7</v>
      </c>
      <c r="L2792" t="s">
        <v>427</v>
      </c>
      <c r="M2792" t="s">
        <v>94</v>
      </c>
      <c r="N2792" t="s">
        <v>42</v>
      </c>
      <c r="O2792">
        <f t="shared" si="258"/>
        <v>1</v>
      </c>
      <c r="P2792" t="str">
        <f t="shared" si="259"/>
        <v>Valid</v>
      </c>
      <c r="Q2792" t="str">
        <f>_xlfn.XLOOKUP(B2792,Customers!$A:$A,Customers!$C:$C,"Not Found")</f>
        <v>East</v>
      </c>
      <c r="R2792" t="str">
        <f t="shared" si="260"/>
        <v>South</v>
      </c>
      <c r="S2792" t="str">
        <f t="shared" si="261"/>
        <v>Baggage Loss</v>
      </c>
      <c r="T2792" t="str">
        <f t="shared" si="262"/>
        <v>SLA Breach</v>
      </c>
      <c r="U2792">
        <f t="shared" si="263"/>
        <v>5</v>
      </c>
    </row>
    <row r="2793" spans="1:21" x14ac:dyDescent="0.3">
      <c r="A2793" t="s">
        <v>6095</v>
      </c>
      <c r="B2793" t="s">
        <v>6096</v>
      </c>
      <c r="C2793" t="s">
        <v>6097</v>
      </c>
      <c r="D2793" t="s">
        <v>216</v>
      </c>
      <c r="E2793" t="s">
        <v>39</v>
      </c>
      <c r="F2793">
        <v>37322.65</v>
      </c>
      <c r="G2793" s="1">
        <v>45911</v>
      </c>
      <c r="H2793" s="1">
        <v>45918</v>
      </c>
      <c r="I2793" t="s">
        <v>19</v>
      </c>
      <c r="J2793">
        <v>7</v>
      </c>
      <c r="K2793">
        <v>15</v>
      </c>
      <c r="L2793" t="s">
        <v>163</v>
      </c>
      <c r="M2793" t="s">
        <v>55</v>
      </c>
      <c r="N2793" t="s">
        <v>22</v>
      </c>
      <c r="O2793">
        <f t="shared" si="258"/>
        <v>1</v>
      </c>
      <c r="P2793" t="str">
        <f t="shared" si="259"/>
        <v>Valid</v>
      </c>
      <c r="Q2793" t="str">
        <f>_xlfn.XLOOKUP(B2793,Customers!$A:$A,Customers!$C:$C,"Not Found")</f>
        <v>Central</v>
      </c>
      <c r="R2793" t="str">
        <f t="shared" si="260"/>
        <v>North</v>
      </c>
      <c r="S2793" t="str">
        <f t="shared" si="261"/>
        <v>Outpatient</v>
      </c>
      <c r="T2793" t="str">
        <f t="shared" si="262"/>
        <v>Within SLA</v>
      </c>
      <c r="U2793">
        <f t="shared" si="263"/>
        <v>0</v>
      </c>
    </row>
    <row r="2794" spans="1:21" x14ac:dyDescent="0.3">
      <c r="A2794" t="s">
        <v>6098</v>
      </c>
      <c r="B2794" t="s">
        <v>893</v>
      </c>
      <c r="C2794" t="s">
        <v>894</v>
      </c>
      <c r="D2794" t="s">
        <v>92</v>
      </c>
      <c r="E2794" t="s">
        <v>173</v>
      </c>
      <c r="F2794">
        <v>26755.13</v>
      </c>
      <c r="G2794" s="1">
        <v>45952</v>
      </c>
      <c r="H2794" s="1">
        <v>45962</v>
      </c>
      <c r="I2794" t="s">
        <v>19</v>
      </c>
      <c r="J2794">
        <v>10</v>
      </c>
      <c r="K2794">
        <v>7</v>
      </c>
      <c r="L2794" t="s">
        <v>681</v>
      </c>
      <c r="M2794" t="s">
        <v>94</v>
      </c>
      <c r="N2794" t="s">
        <v>30</v>
      </c>
      <c r="O2794">
        <f t="shared" si="258"/>
        <v>1</v>
      </c>
      <c r="P2794" t="str">
        <f t="shared" si="259"/>
        <v>Valid</v>
      </c>
      <c r="Q2794" t="str">
        <f>_xlfn.XLOOKUP(B2794,Customers!$A:$A,Customers!$C:$C,"Not Found")</f>
        <v>East</v>
      </c>
      <c r="R2794" t="str">
        <f t="shared" si="260"/>
        <v>Central</v>
      </c>
      <c r="S2794" t="str">
        <f t="shared" si="261"/>
        <v>Baggage Loss</v>
      </c>
      <c r="T2794" t="str">
        <f t="shared" si="262"/>
        <v>SLA Breach</v>
      </c>
      <c r="U2794">
        <f t="shared" si="263"/>
        <v>3</v>
      </c>
    </row>
    <row r="2795" spans="1:21" x14ac:dyDescent="0.3">
      <c r="A2795" t="s">
        <v>6099</v>
      </c>
      <c r="B2795" t="s">
        <v>1024</v>
      </c>
      <c r="C2795" t="s">
        <v>1025</v>
      </c>
      <c r="D2795" t="s">
        <v>116</v>
      </c>
      <c r="E2795" t="s">
        <v>173</v>
      </c>
      <c r="F2795">
        <v>42573.04</v>
      </c>
      <c r="G2795" s="1">
        <v>45960</v>
      </c>
      <c r="H2795" s="1">
        <v>45970</v>
      </c>
      <c r="I2795" t="s">
        <v>19</v>
      </c>
      <c r="J2795">
        <v>10</v>
      </c>
      <c r="K2795">
        <v>7</v>
      </c>
      <c r="L2795" t="s">
        <v>606</v>
      </c>
      <c r="M2795" t="s">
        <v>94</v>
      </c>
      <c r="N2795" t="s">
        <v>30</v>
      </c>
      <c r="O2795">
        <f t="shared" si="258"/>
        <v>1</v>
      </c>
      <c r="P2795" t="str">
        <f t="shared" si="259"/>
        <v>Valid</v>
      </c>
      <c r="Q2795" t="str">
        <f>_xlfn.XLOOKUP(B2795,Customers!$A:$A,Customers!$C:$C,"Not Found")</f>
        <v>Central</v>
      </c>
      <c r="R2795" t="str">
        <f t="shared" si="260"/>
        <v>Central</v>
      </c>
      <c r="S2795" t="str">
        <f t="shared" si="261"/>
        <v>Medical Emergency</v>
      </c>
      <c r="T2795" t="str">
        <f t="shared" si="262"/>
        <v>SLA Breach</v>
      </c>
      <c r="U2795">
        <f t="shared" si="263"/>
        <v>3</v>
      </c>
    </row>
    <row r="2796" spans="1:21" x14ac:dyDescent="0.3">
      <c r="A2796" t="s">
        <v>6100</v>
      </c>
      <c r="B2796" t="s">
        <v>142</v>
      </c>
      <c r="C2796" t="s">
        <v>143</v>
      </c>
      <c r="D2796" t="s">
        <v>111</v>
      </c>
      <c r="E2796" t="s">
        <v>27</v>
      </c>
      <c r="F2796">
        <v>131512.06</v>
      </c>
      <c r="G2796" s="1">
        <v>45775</v>
      </c>
      <c r="I2796" t="s">
        <v>64</v>
      </c>
      <c r="J2796">
        <v>19</v>
      </c>
      <c r="K2796">
        <v>12</v>
      </c>
      <c r="L2796" t="s">
        <v>183</v>
      </c>
      <c r="M2796" t="s">
        <v>49</v>
      </c>
      <c r="N2796" t="s">
        <v>88</v>
      </c>
      <c r="O2796">
        <f t="shared" si="258"/>
        <v>1</v>
      </c>
      <c r="P2796" t="str">
        <f t="shared" si="259"/>
        <v>Valid</v>
      </c>
      <c r="Q2796" t="str">
        <f>_xlfn.XLOOKUP(B2796,Customers!$A:$A,Customers!$C:$C,"Not Found")</f>
        <v>West</v>
      </c>
      <c r="R2796" t="str">
        <f t="shared" si="260"/>
        <v>West</v>
      </c>
      <c r="S2796" t="str">
        <f t="shared" si="261"/>
        <v>Fire</v>
      </c>
      <c r="T2796" t="str">
        <f t="shared" si="262"/>
        <v>SLA Breach</v>
      </c>
      <c r="U2796">
        <f t="shared" si="263"/>
        <v>7</v>
      </c>
    </row>
    <row r="2797" spans="1:21" x14ac:dyDescent="0.3">
      <c r="A2797" t="s">
        <v>6101</v>
      </c>
      <c r="B2797" t="s">
        <v>3168</v>
      </c>
      <c r="C2797" t="s">
        <v>3169</v>
      </c>
      <c r="D2797" t="s">
        <v>17</v>
      </c>
      <c r="E2797" t="s">
        <v>74</v>
      </c>
      <c r="F2797">
        <v>104596.21</v>
      </c>
      <c r="G2797" s="1">
        <v>45661</v>
      </c>
      <c r="H2797" s="1">
        <v>45674</v>
      </c>
      <c r="I2797" t="s">
        <v>19</v>
      </c>
      <c r="J2797">
        <v>13</v>
      </c>
      <c r="K2797">
        <v>10</v>
      </c>
      <c r="L2797" t="s">
        <v>325</v>
      </c>
      <c r="M2797" t="s">
        <v>21</v>
      </c>
      <c r="N2797" t="s">
        <v>30</v>
      </c>
      <c r="O2797">
        <f t="shared" si="258"/>
        <v>1</v>
      </c>
      <c r="P2797" t="str">
        <f t="shared" si="259"/>
        <v>Valid</v>
      </c>
      <c r="Q2797" t="str">
        <f>_xlfn.XLOOKUP(B2797,Customers!$A:$A,Customers!$C:$C,"Not Found")</f>
        <v>East</v>
      </c>
      <c r="R2797" t="str">
        <f t="shared" si="260"/>
        <v>East</v>
      </c>
      <c r="S2797" t="str">
        <f t="shared" si="261"/>
        <v>Accident</v>
      </c>
      <c r="T2797" t="str">
        <f t="shared" si="262"/>
        <v>SLA Breach</v>
      </c>
      <c r="U2797">
        <f t="shared" si="263"/>
        <v>3</v>
      </c>
    </row>
    <row r="2798" spans="1:21" x14ac:dyDescent="0.3">
      <c r="A2798" t="s">
        <v>6102</v>
      </c>
      <c r="B2798" t="s">
        <v>2059</v>
      </c>
      <c r="C2798" t="s">
        <v>6103</v>
      </c>
      <c r="D2798" t="s">
        <v>26</v>
      </c>
      <c r="E2798" t="s">
        <v>18</v>
      </c>
      <c r="F2798">
        <v>193807.55</v>
      </c>
      <c r="G2798" s="1">
        <v>45794</v>
      </c>
      <c r="H2798" s="1">
        <v>45811</v>
      </c>
      <c r="I2798" t="s">
        <v>19</v>
      </c>
      <c r="J2798">
        <v>17</v>
      </c>
      <c r="K2798">
        <v>20</v>
      </c>
      <c r="L2798" t="s">
        <v>174</v>
      </c>
      <c r="M2798" t="s">
        <v>29</v>
      </c>
      <c r="N2798" t="s">
        <v>30</v>
      </c>
      <c r="O2798">
        <f t="shared" si="258"/>
        <v>1</v>
      </c>
      <c r="P2798" t="str">
        <f t="shared" si="259"/>
        <v>Valid</v>
      </c>
      <c r="Q2798" t="str">
        <f>_xlfn.XLOOKUP(B2798,Customers!$A:$A,Customers!$C:$C,"Not Found")</f>
        <v>West</v>
      </c>
      <c r="R2798" t="str">
        <f t="shared" si="260"/>
        <v>South</v>
      </c>
      <c r="S2798" t="str">
        <f t="shared" si="261"/>
        <v>Disability</v>
      </c>
      <c r="T2798" t="str">
        <f t="shared" si="262"/>
        <v>Within SLA</v>
      </c>
      <c r="U2798">
        <f t="shared" si="263"/>
        <v>0</v>
      </c>
    </row>
    <row r="2799" spans="1:21" x14ac:dyDescent="0.3">
      <c r="A2799" t="s">
        <v>6104</v>
      </c>
      <c r="B2799" t="s">
        <v>3349</v>
      </c>
      <c r="C2799" t="s">
        <v>6105</v>
      </c>
      <c r="D2799" t="s">
        <v>92</v>
      </c>
      <c r="E2799" t="s">
        <v>27</v>
      </c>
      <c r="F2799">
        <v>11931.98</v>
      </c>
      <c r="G2799" s="1">
        <v>45699</v>
      </c>
      <c r="H2799" s="1">
        <v>45703</v>
      </c>
      <c r="I2799" t="s">
        <v>19</v>
      </c>
      <c r="J2799">
        <v>4</v>
      </c>
      <c r="K2799">
        <v>7</v>
      </c>
      <c r="L2799" t="s">
        <v>28</v>
      </c>
      <c r="M2799" t="s">
        <v>94</v>
      </c>
      <c r="N2799" t="s">
        <v>22</v>
      </c>
      <c r="O2799">
        <f t="shared" si="258"/>
        <v>1</v>
      </c>
      <c r="P2799" t="str">
        <f t="shared" si="259"/>
        <v>Valid</v>
      </c>
      <c r="Q2799" t="str">
        <f>_xlfn.XLOOKUP(B2799,Customers!$A:$A,Customers!$C:$C,"Not Found")</f>
        <v>West</v>
      </c>
      <c r="R2799" t="str">
        <f t="shared" si="260"/>
        <v>West</v>
      </c>
      <c r="S2799" t="str">
        <f t="shared" si="261"/>
        <v>Baggage Loss</v>
      </c>
      <c r="T2799" t="str">
        <f t="shared" si="262"/>
        <v>Within SLA</v>
      </c>
      <c r="U2799">
        <f t="shared" si="263"/>
        <v>0</v>
      </c>
    </row>
    <row r="2800" spans="1:21" x14ac:dyDescent="0.3">
      <c r="A2800" t="s">
        <v>6106</v>
      </c>
      <c r="B2800" t="s">
        <v>772</v>
      </c>
      <c r="C2800" t="s">
        <v>1565</v>
      </c>
      <c r="D2800" t="s">
        <v>231</v>
      </c>
      <c r="E2800" t="s">
        <v>39</v>
      </c>
      <c r="F2800">
        <v>60753.47</v>
      </c>
      <c r="G2800" s="1">
        <v>45830</v>
      </c>
      <c r="H2800" s="1">
        <v>45844</v>
      </c>
      <c r="I2800" t="s">
        <v>19</v>
      </c>
      <c r="J2800">
        <v>14</v>
      </c>
      <c r="K2800">
        <v>12</v>
      </c>
      <c r="L2800" t="s">
        <v>606</v>
      </c>
      <c r="M2800" t="s">
        <v>49</v>
      </c>
      <c r="N2800" t="s">
        <v>30</v>
      </c>
      <c r="O2800">
        <f t="shared" si="258"/>
        <v>1</v>
      </c>
      <c r="P2800" t="str">
        <f t="shared" si="259"/>
        <v>Valid</v>
      </c>
      <c r="Q2800" t="str">
        <f>_xlfn.XLOOKUP(B2800,Customers!$A:$A,Customers!$C:$C,"Not Found")</f>
        <v>Central</v>
      </c>
      <c r="R2800" t="str">
        <f t="shared" si="260"/>
        <v>North</v>
      </c>
      <c r="S2800" t="str">
        <f t="shared" si="261"/>
        <v>property damage</v>
      </c>
      <c r="T2800" t="str">
        <f t="shared" si="262"/>
        <v>SLA Breach</v>
      </c>
      <c r="U2800">
        <f t="shared" si="263"/>
        <v>2</v>
      </c>
    </row>
    <row r="2801" spans="1:21" x14ac:dyDescent="0.3">
      <c r="A2801" t="s">
        <v>6107</v>
      </c>
      <c r="B2801" t="s">
        <v>3759</v>
      </c>
      <c r="C2801" t="s">
        <v>3760</v>
      </c>
      <c r="D2801" t="s">
        <v>69</v>
      </c>
      <c r="E2801" t="s">
        <v>74</v>
      </c>
      <c r="F2801">
        <v>192926.84</v>
      </c>
      <c r="G2801" s="1">
        <v>45721</v>
      </c>
      <c r="H2801" s="1">
        <v>45737</v>
      </c>
      <c r="I2801" t="s">
        <v>19</v>
      </c>
      <c r="J2801">
        <v>16</v>
      </c>
      <c r="K2801">
        <v>12</v>
      </c>
      <c r="L2801" t="s">
        <v>349</v>
      </c>
      <c r="M2801" t="s">
        <v>49</v>
      </c>
      <c r="N2801" t="s">
        <v>42</v>
      </c>
      <c r="O2801">
        <f t="shared" si="258"/>
        <v>1</v>
      </c>
      <c r="P2801" t="str">
        <f t="shared" si="259"/>
        <v>Valid</v>
      </c>
      <c r="Q2801" t="str">
        <f>_xlfn.XLOOKUP(B2801,Customers!$A:$A,Customers!$C:$C,"Not Found")</f>
        <v>East</v>
      </c>
      <c r="R2801" t="str">
        <f t="shared" si="260"/>
        <v>East</v>
      </c>
      <c r="S2801" t="str">
        <f t="shared" si="261"/>
        <v>Property Damage</v>
      </c>
      <c r="T2801" t="str">
        <f t="shared" si="262"/>
        <v>SLA Breach</v>
      </c>
      <c r="U2801">
        <f t="shared" si="263"/>
        <v>4</v>
      </c>
    </row>
    <row r="2802" spans="1:21" x14ac:dyDescent="0.3">
      <c r="A2802" t="s">
        <v>6108</v>
      </c>
      <c r="B2802" t="s">
        <v>733</v>
      </c>
      <c r="C2802" t="s">
        <v>6109</v>
      </c>
      <c r="D2802" t="s">
        <v>154</v>
      </c>
      <c r="E2802" t="s">
        <v>27</v>
      </c>
      <c r="F2802">
        <v>127429.97</v>
      </c>
      <c r="G2802" s="1">
        <v>45881</v>
      </c>
      <c r="H2802" s="1">
        <v>45888</v>
      </c>
      <c r="I2802" t="s">
        <v>19</v>
      </c>
      <c r="J2802">
        <v>7</v>
      </c>
      <c r="K2802">
        <v>10</v>
      </c>
      <c r="L2802" t="s">
        <v>606</v>
      </c>
      <c r="M2802" t="s">
        <v>21</v>
      </c>
      <c r="N2802" t="s">
        <v>30</v>
      </c>
      <c r="O2802">
        <f t="shared" si="258"/>
        <v>1</v>
      </c>
      <c r="P2802" t="str">
        <f t="shared" si="259"/>
        <v>Valid</v>
      </c>
      <c r="Q2802" t="str">
        <f>_xlfn.XLOOKUP(B2802,Customers!$A:$A,Customers!$C:$C,"Not Found")</f>
        <v>South</v>
      </c>
      <c r="R2802" t="str">
        <f t="shared" si="260"/>
        <v>West</v>
      </c>
      <c r="S2802" t="str">
        <f t="shared" si="261"/>
        <v>Vehicle Damage</v>
      </c>
      <c r="T2802" t="str">
        <f t="shared" si="262"/>
        <v>Within SLA</v>
      </c>
      <c r="U2802">
        <f t="shared" si="263"/>
        <v>0</v>
      </c>
    </row>
    <row r="2803" spans="1:21" x14ac:dyDescent="0.3">
      <c r="A2803" t="s">
        <v>6110</v>
      </c>
      <c r="B2803" t="s">
        <v>805</v>
      </c>
      <c r="C2803" t="s">
        <v>806</v>
      </c>
      <c r="D2803" t="s">
        <v>69</v>
      </c>
      <c r="E2803" t="s">
        <v>27</v>
      </c>
      <c r="F2803">
        <v>98650.59</v>
      </c>
      <c r="G2803" s="1">
        <v>45953</v>
      </c>
      <c r="I2803" t="s">
        <v>40</v>
      </c>
      <c r="J2803">
        <v>7</v>
      </c>
      <c r="K2803">
        <v>12</v>
      </c>
      <c r="L2803" t="s">
        <v>580</v>
      </c>
      <c r="M2803" t="s">
        <v>49</v>
      </c>
      <c r="N2803" t="s">
        <v>42</v>
      </c>
      <c r="O2803">
        <f t="shared" si="258"/>
        <v>1</v>
      </c>
      <c r="P2803" t="str">
        <f t="shared" si="259"/>
        <v>Valid</v>
      </c>
      <c r="Q2803" t="str">
        <f>_xlfn.XLOOKUP(B2803,Customers!$A:$A,Customers!$C:$C,"Not Found")</f>
        <v>East</v>
      </c>
      <c r="R2803" t="str">
        <f t="shared" si="260"/>
        <v>West</v>
      </c>
      <c r="S2803" t="str">
        <f t="shared" si="261"/>
        <v>Property Damage</v>
      </c>
      <c r="T2803" t="str">
        <f t="shared" si="262"/>
        <v>Within SLA</v>
      </c>
      <c r="U2803">
        <f t="shared" si="263"/>
        <v>0</v>
      </c>
    </row>
    <row r="2804" spans="1:21" x14ac:dyDescent="0.3">
      <c r="A2804" t="s">
        <v>6111</v>
      </c>
      <c r="B2804" t="s">
        <v>6112</v>
      </c>
      <c r="C2804" t="s">
        <v>6113</v>
      </c>
      <c r="D2804" t="s">
        <v>46</v>
      </c>
      <c r="E2804" t="s">
        <v>74</v>
      </c>
      <c r="F2804">
        <v>173743.34</v>
      </c>
      <c r="G2804" s="1">
        <v>45724</v>
      </c>
      <c r="H2804" s="1">
        <v>45748</v>
      </c>
      <c r="I2804" t="s">
        <v>19</v>
      </c>
      <c r="J2804">
        <v>24</v>
      </c>
      <c r="K2804">
        <v>10</v>
      </c>
      <c r="L2804" t="s">
        <v>606</v>
      </c>
      <c r="M2804" t="s">
        <v>21</v>
      </c>
      <c r="N2804" t="s">
        <v>42</v>
      </c>
      <c r="O2804">
        <f t="shared" si="258"/>
        <v>1</v>
      </c>
      <c r="P2804" t="str">
        <f t="shared" si="259"/>
        <v>Valid</v>
      </c>
      <c r="Q2804" t="str">
        <f>_xlfn.XLOOKUP(B2804,Customers!$A:$A,Customers!$C:$C,"Not Found")</f>
        <v>East</v>
      </c>
      <c r="R2804" t="str">
        <f t="shared" si="260"/>
        <v>East</v>
      </c>
      <c r="S2804" t="str">
        <f t="shared" si="261"/>
        <v>Theft</v>
      </c>
      <c r="T2804" t="str">
        <f t="shared" si="262"/>
        <v>SLA Breach</v>
      </c>
      <c r="U2804">
        <f t="shared" si="263"/>
        <v>14</v>
      </c>
    </row>
    <row r="2805" spans="1:21" x14ac:dyDescent="0.3">
      <c r="A2805" t="s">
        <v>6114</v>
      </c>
      <c r="B2805" t="s">
        <v>1500</v>
      </c>
      <c r="C2805" t="s">
        <v>1501</v>
      </c>
      <c r="D2805" t="s">
        <v>17</v>
      </c>
      <c r="E2805" t="s">
        <v>27</v>
      </c>
      <c r="F2805">
        <v>58499.64</v>
      </c>
      <c r="G2805" s="1">
        <v>45840</v>
      </c>
      <c r="H2805" s="1">
        <v>45848</v>
      </c>
      <c r="I2805" t="s">
        <v>47</v>
      </c>
      <c r="J2805">
        <v>8</v>
      </c>
      <c r="K2805">
        <v>10</v>
      </c>
      <c r="L2805" t="s">
        <v>590</v>
      </c>
      <c r="M2805" t="s">
        <v>21</v>
      </c>
      <c r="N2805" t="s">
        <v>30</v>
      </c>
      <c r="O2805">
        <f t="shared" si="258"/>
        <v>1</v>
      </c>
      <c r="P2805" t="str">
        <f t="shared" si="259"/>
        <v>Valid</v>
      </c>
      <c r="Q2805" t="str">
        <f>_xlfn.XLOOKUP(B2805,Customers!$A:$A,Customers!$C:$C,"Not Found")</f>
        <v>North</v>
      </c>
      <c r="R2805" t="str">
        <f t="shared" si="260"/>
        <v>West</v>
      </c>
      <c r="S2805" t="str">
        <f t="shared" si="261"/>
        <v>Accident</v>
      </c>
      <c r="T2805" t="str">
        <f t="shared" si="262"/>
        <v>Within SLA</v>
      </c>
      <c r="U2805">
        <f t="shared" si="263"/>
        <v>0</v>
      </c>
    </row>
    <row r="2806" spans="1:21" x14ac:dyDescent="0.3">
      <c r="A2806" t="s">
        <v>6115</v>
      </c>
      <c r="B2806" t="s">
        <v>5624</v>
      </c>
      <c r="C2806" t="s">
        <v>5625</v>
      </c>
      <c r="D2806" t="s">
        <v>26</v>
      </c>
      <c r="E2806" t="s">
        <v>39</v>
      </c>
      <c r="F2806">
        <v>215010.76</v>
      </c>
      <c r="G2806" s="1">
        <v>45977</v>
      </c>
      <c r="H2806" s="1">
        <v>46003</v>
      </c>
      <c r="I2806" t="s">
        <v>19</v>
      </c>
      <c r="J2806">
        <v>26</v>
      </c>
      <c r="K2806">
        <v>20</v>
      </c>
      <c r="L2806" t="s">
        <v>501</v>
      </c>
      <c r="M2806" t="s">
        <v>29</v>
      </c>
      <c r="N2806" t="s">
        <v>42</v>
      </c>
      <c r="O2806">
        <f t="shared" si="258"/>
        <v>1</v>
      </c>
      <c r="P2806" t="str">
        <f t="shared" si="259"/>
        <v>Valid</v>
      </c>
      <c r="Q2806" t="str">
        <f>_xlfn.XLOOKUP(B2806,Customers!$A:$A,Customers!$C:$C,"Not Found")</f>
        <v>Central</v>
      </c>
      <c r="R2806" t="str">
        <f t="shared" si="260"/>
        <v>North</v>
      </c>
      <c r="S2806" t="str">
        <f t="shared" si="261"/>
        <v>Disability</v>
      </c>
      <c r="T2806" t="str">
        <f t="shared" si="262"/>
        <v>SLA Breach</v>
      </c>
      <c r="U2806">
        <f t="shared" si="263"/>
        <v>6</v>
      </c>
    </row>
    <row r="2807" spans="1:21" x14ac:dyDescent="0.3">
      <c r="A2807" t="s">
        <v>6116</v>
      </c>
      <c r="B2807" t="s">
        <v>1584</v>
      </c>
      <c r="C2807" t="s">
        <v>4805</v>
      </c>
      <c r="D2807" t="s">
        <v>69</v>
      </c>
      <c r="E2807" t="s">
        <v>18</v>
      </c>
      <c r="F2807">
        <v>43964.4</v>
      </c>
      <c r="G2807" s="1">
        <v>45761</v>
      </c>
      <c r="H2807" s="1">
        <v>45769</v>
      </c>
      <c r="I2807" t="s">
        <v>19</v>
      </c>
      <c r="J2807">
        <v>8</v>
      </c>
      <c r="K2807">
        <v>12</v>
      </c>
      <c r="L2807" t="s">
        <v>411</v>
      </c>
      <c r="M2807" t="s">
        <v>49</v>
      </c>
      <c r="N2807" t="s">
        <v>30</v>
      </c>
      <c r="O2807">
        <f t="shared" si="258"/>
        <v>1</v>
      </c>
      <c r="P2807" t="str">
        <f t="shared" si="259"/>
        <v>Valid</v>
      </c>
      <c r="Q2807" t="str">
        <f>_xlfn.XLOOKUP(B2807,Customers!$A:$A,Customers!$C:$C,"Not Found")</f>
        <v>East</v>
      </c>
      <c r="R2807" t="str">
        <f t="shared" si="260"/>
        <v>South</v>
      </c>
      <c r="S2807" t="str">
        <f t="shared" si="261"/>
        <v>Property Damage</v>
      </c>
      <c r="T2807" t="str">
        <f t="shared" si="262"/>
        <v>Within SLA</v>
      </c>
      <c r="U2807">
        <f t="shared" si="263"/>
        <v>0</v>
      </c>
    </row>
    <row r="2808" spans="1:21" x14ac:dyDescent="0.3">
      <c r="A2808" t="s">
        <v>6117</v>
      </c>
      <c r="B2808" t="s">
        <v>2005</v>
      </c>
      <c r="C2808" t="s">
        <v>2006</v>
      </c>
      <c r="D2808" t="s">
        <v>216</v>
      </c>
      <c r="E2808" t="s">
        <v>39</v>
      </c>
      <c r="F2808">
        <v>80918.66</v>
      </c>
      <c r="G2808" s="1">
        <v>45922</v>
      </c>
      <c r="H2808" s="1">
        <v>45936</v>
      </c>
      <c r="I2808" t="s">
        <v>19</v>
      </c>
      <c r="J2808">
        <v>14</v>
      </c>
      <c r="K2808">
        <v>15</v>
      </c>
      <c r="L2808" t="s">
        <v>411</v>
      </c>
      <c r="M2808" t="s">
        <v>55</v>
      </c>
      <c r="N2808" t="s">
        <v>30</v>
      </c>
      <c r="O2808">
        <f t="shared" si="258"/>
        <v>1</v>
      </c>
      <c r="P2808" t="str">
        <f t="shared" si="259"/>
        <v>Valid</v>
      </c>
      <c r="Q2808" t="str">
        <f>_xlfn.XLOOKUP(B2808,Customers!$A:$A,Customers!$C:$C,"Not Found")</f>
        <v>West</v>
      </c>
      <c r="R2808" t="str">
        <f t="shared" si="260"/>
        <v>North</v>
      </c>
      <c r="S2808" t="str">
        <f t="shared" si="261"/>
        <v>Outpatient</v>
      </c>
      <c r="T2808" t="str">
        <f t="shared" si="262"/>
        <v>Within SLA</v>
      </c>
      <c r="U2808">
        <f t="shared" si="263"/>
        <v>0</v>
      </c>
    </row>
    <row r="2809" spans="1:21" x14ac:dyDescent="0.3">
      <c r="A2809" t="s">
        <v>6118</v>
      </c>
      <c r="B2809" t="s">
        <v>4632</v>
      </c>
      <c r="C2809" t="s">
        <v>4633</v>
      </c>
      <c r="D2809" t="s">
        <v>111</v>
      </c>
      <c r="E2809" t="s">
        <v>18</v>
      </c>
      <c r="F2809">
        <v>219160.98</v>
      </c>
      <c r="G2809" s="1">
        <v>45672</v>
      </c>
      <c r="I2809" t="s">
        <v>40</v>
      </c>
      <c r="J2809">
        <v>30</v>
      </c>
      <c r="K2809">
        <v>12</v>
      </c>
      <c r="L2809" t="s">
        <v>491</v>
      </c>
      <c r="M2809" t="s">
        <v>49</v>
      </c>
      <c r="N2809" t="s">
        <v>88</v>
      </c>
      <c r="O2809">
        <f t="shared" si="258"/>
        <v>1</v>
      </c>
      <c r="P2809" t="str">
        <f t="shared" si="259"/>
        <v>Valid</v>
      </c>
      <c r="Q2809" t="str">
        <f>_xlfn.XLOOKUP(B2809,Customers!$A:$A,Customers!$C:$C,"Not Found")</f>
        <v>East</v>
      </c>
      <c r="R2809" t="str">
        <f t="shared" si="260"/>
        <v>South</v>
      </c>
      <c r="S2809" t="str">
        <f t="shared" si="261"/>
        <v>Fire</v>
      </c>
      <c r="T2809" t="str">
        <f t="shared" si="262"/>
        <v>SLA Breach</v>
      </c>
      <c r="U2809">
        <f t="shared" si="263"/>
        <v>18</v>
      </c>
    </row>
    <row r="2810" spans="1:21" x14ac:dyDescent="0.3">
      <c r="A2810" t="s">
        <v>6119</v>
      </c>
      <c r="B2810" t="s">
        <v>3207</v>
      </c>
      <c r="C2810" t="s">
        <v>3208</v>
      </c>
      <c r="D2810" t="s">
        <v>102</v>
      </c>
      <c r="E2810" t="s">
        <v>18</v>
      </c>
      <c r="F2810">
        <v>684245.29</v>
      </c>
      <c r="G2810" s="1">
        <v>45870</v>
      </c>
      <c r="H2810" s="1">
        <v>45884</v>
      </c>
      <c r="I2810" t="s">
        <v>19</v>
      </c>
      <c r="J2810">
        <v>14</v>
      </c>
      <c r="K2810">
        <v>20</v>
      </c>
      <c r="L2810" t="s">
        <v>166</v>
      </c>
      <c r="M2810" t="s">
        <v>29</v>
      </c>
      <c r="N2810" t="s">
        <v>22</v>
      </c>
      <c r="O2810">
        <f t="shared" si="258"/>
        <v>1</v>
      </c>
      <c r="P2810" t="str">
        <f t="shared" si="259"/>
        <v>Valid</v>
      </c>
      <c r="Q2810" t="str">
        <f>_xlfn.XLOOKUP(B2810,Customers!$A:$A,Customers!$C:$C,"Not Found")</f>
        <v>East</v>
      </c>
      <c r="R2810" t="str">
        <f t="shared" si="260"/>
        <v>South</v>
      </c>
      <c r="S2810" t="str">
        <f t="shared" si="261"/>
        <v>Maturity</v>
      </c>
      <c r="T2810" t="str">
        <f t="shared" si="262"/>
        <v>Within SLA</v>
      </c>
      <c r="U2810">
        <f t="shared" si="263"/>
        <v>0</v>
      </c>
    </row>
    <row r="2811" spans="1:21" x14ac:dyDescent="0.3">
      <c r="A2811" t="s">
        <v>6120</v>
      </c>
      <c r="B2811" t="s">
        <v>1485</v>
      </c>
      <c r="C2811" t="s">
        <v>1486</v>
      </c>
      <c r="D2811" t="s">
        <v>59</v>
      </c>
      <c r="E2811" t="s">
        <v>18</v>
      </c>
      <c r="F2811">
        <v>170320.15</v>
      </c>
      <c r="G2811" s="1">
        <v>45669</v>
      </c>
      <c r="H2811" s="1">
        <v>45696</v>
      </c>
      <c r="I2811" t="s">
        <v>19</v>
      </c>
      <c r="J2811">
        <v>27</v>
      </c>
      <c r="K2811">
        <v>15</v>
      </c>
      <c r="L2811" t="s">
        <v>223</v>
      </c>
      <c r="M2811" t="s">
        <v>55</v>
      </c>
      <c r="N2811" t="s">
        <v>88</v>
      </c>
      <c r="O2811">
        <f t="shared" si="258"/>
        <v>1</v>
      </c>
      <c r="P2811" t="str">
        <f t="shared" si="259"/>
        <v>Valid</v>
      </c>
      <c r="Q2811" t="str">
        <f>_xlfn.XLOOKUP(B2811,Customers!$A:$A,Customers!$C:$C,"Not Found")</f>
        <v>North</v>
      </c>
      <c r="R2811" t="str">
        <f t="shared" si="260"/>
        <v>South</v>
      </c>
      <c r="S2811" t="str">
        <f t="shared" si="261"/>
        <v>Critical Illness</v>
      </c>
      <c r="T2811" t="str">
        <f t="shared" si="262"/>
        <v>SLA Breach</v>
      </c>
      <c r="U2811">
        <f t="shared" si="263"/>
        <v>12</v>
      </c>
    </row>
    <row r="2812" spans="1:21" x14ac:dyDescent="0.3">
      <c r="A2812" t="s">
        <v>6121</v>
      </c>
      <c r="B2812" t="s">
        <v>6122</v>
      </c>
      <c r="C2812" t="s">
        <v>6123</v>
      </c>
      <c r="D2812" t="s">
        <v>102</v>
      </c>
      <c r="E2812" t="s">
        <v>74</v>
      </c>
      <c r="F2812">
        <v>415073.02</v>
      </c>
      <c r="G2812" s="1">
        <v>45682</v>
      </c>
      <c r="I2812" t="s">
        <v>64</v>
      </c>
      <c r="J2812">
        <v>31</v>
      </c>
      <c r="K2812">
        <v>20</v>
      </c>
      <c r="L2812" t="s">
        <v>404</v>
      </c>
      <c r="M2812" t="s">
        <v>29</v>
      </c>
      <c r="N2812" t="s">
        <v>42</v>
      </c>
      <c r="O2812">
        <f t="shared" si="258"/>
        <v>1</v>
      </c>
      <c r="P2812" t="str">
        <f t="shared" si="259"/>
        <v>Valid</v>
      </c>
      <c r="Q2812" t="str">
        <f>_xlfn.XLOOKUP(B2812,Customers!$A:$A,Customers!$C:$C,"Not Found")</f>
        <v>Central</v>
      </c>
      <c r="R2812" t="str">
        <f t="shared" si="260"/>
        <v>East</v>
      </c>
      <c r="S2812" t="str">
        <f t="shared" si="261"/>
        <v>Maturity</v>
      </c>
      <c r="T2812" t="str">
        <f t="shared" si="262"/>
        <v>SLA Breach</v>
      </c>
      <c r="U2812">
        <f t="shared" si="263"/>
        <v>11</v>
      </c>
    </row>
    <row r="2813" spans="1:21" x14ac:dyDescent="0.3">
      <c r="A2813" t="s">
        <v>6124</v>
      </c>
      <c r="B2813" t="s">
        <v>951</v>
      </c>
      <c r="C2813" t="s">
        <v>2258</v>
      </c>
      <c r="D2813" t="s">
        <v>102</v>
      </c>
      <c r="E2813" t="s">
        <v>18</v>
      </c>
      <c r="F2813">
        <v>846964.48</v>
      </c>
      <c r="G2813" s="1">
        <v>45850</v>
      </c>
      <c r="H2813" s="1">
        <v>45859</v>
      </c>
      <c r="I2813" t="s">
        <v>47</v>
      </c>
      <c r="J2813">
        <v>9</v>
      </c>
      <c r="K2813">
        <v>20</v>
      </c>
      <c r="L2813" t="s">
        <v>112</v>
      </c>
      <c r="M2813" t="s">
        <v>29</v>
      </c>
      <c r="N2813" t="s">
        <v>30</v>
      </c>
      <c r="O2813">
        <f t="shared" si="258"/>
        <v>1</v>
      </c>
      <c r="P2813" t="str">
        <f t="shared" si="259"/>
        <v>Valid</v>
      </c>
      <c r="Q2813" t="str">
        <f>_xlfn.XLOOKUP(B2813,Customers!$A:$A,Customers!$C:$C,"Not Found")</f>
        <v>South</v>
      </c>
      <c r="R2813" t="str">
        <f t="shared" si="260"/>
        <v>South</v>
      </c>
      <c r="S2813" t="str">
        <f t="shared" si="261"/>
        <v>Maturity</v>
      </c>
      <c r="T2813" t="str">
        <f t="shared" si="262"/>
        <v>Within SLA</v>
      </c>
      <c r="U2813">
        <f t="shared" si="263"/>
        <v>0</v>
      </c>
    </row>
    <row r="2814" spans="1:21" x14ac:dyDescent="0.3">
      <c r="A2814" t="s">
        <v>6125</v>
      </c>
      <c r="B2814" t="s">
        <v>6126</v>
      </c>
      <c r="C2814" t="s">
        <v>6127</v>
      </c>
      <c r="D2814" t="s">
        <v>53</v>
      </c>
      <c r="E2814" t="s">
        <v>74</v>
      </c>
      <c r="F2814">
        <v>45286.23</v>
      </c>
      <c r="G2814" s="1">
        <v>45949</v>
      </c>
      <c r="H2814" s="1">
        <v>45968</v>
      </c>
      <c r="I2814" t="s">
        <v>19</v>
      </c>
      <c r="J2814">
        <v>19</v>
      </c>
      <c r="K2814">
        <v>15</v>
      </c>
      <c r="L2814" t="s">
        <v>770</v>
      </c>
      <c r="M2814" t="s">
        <v>55</v>
      </c>
      <c r="N2814" t="s">
        <v>42</v>
      </c>
      <c r="O2814">
        <f t="shared" si="258"/>
        <v>1</v>
      </c>
      <c r="P2814" t="str">
        <f t="shared" si="259"/>
        <v>Valid</v>
      </c>
      <c r="Q2814" t="str">
        <f>_xlfn.XLOOKUP(B2814,Customers!$A:$A,Customers!$C:$C,"Not Found")</f>
        <v>South</v>
      </c>
      <c r="R2814" t="str">
        <f t="shared" si="260"/>
        <v>East</v>
      </c>
      <c r="S2814" t="str">
        <f t="shared" si="261"/>
        <v>Hospitalization</v>
      </c>
      <c r="T2814" t="str">
        <f t="shared" si="262"/>
        <v>SLA Breach</v>
      </c>
      <c r="U2814">
        <f t="shared" si="263"/>
        <v>4</v>
      </c>
    </row>
    <row r="2815" spans="1:21" x14ac:dyDescent="0.3">
      <c r="A2815" t="s">
        <v>6128</v>
      </c>
      <c r="B2815" t="s">
        <v>6129</v>
      </c>
      <c r="C2815" t="s">
        <v>6130</v>
      </c>
      <c r="D2815" t="s">
        <v>116</v>
      </c>
      <c r="E2815" t="s">
        <v>27</v>
      </c>
      <c r="F2815">
        <v>64809.88</v>
      </c>
      <c r="G2815" s="1">
        <v>45892</v>
      </c>
      <c r="H2815" s="1">
        <v>45906</v>
      </c>
      <c r="I2815" t="s">
        <v>19</v>
      </c>
      <c r="J2815">
        <v>14</v>
      </c>
      <c r="K2815">
        <v>7</v>
      </c>
      <c r="L2815" t="s">
        <v>770</v>
      </c>
      <c r="M2815" t="s">
        <v>94</v>
      </c>
      <c r="N2815" t="s">
        <v>42</v>
      </c>
      <c r="O2815">
        <f t="shared" si="258"/>
        <v>1</v>
      </c>
      <c r="P2815" t="str">
        <f t="shared" si="259"/>
        <v>Valid</v>
      </c>
      <c r="Q2815" t="str">
        <f>_xlfn.XLOOKUP(B2815,Customers!$A:$A,Customers!$C:$C,"Not Found")</f>
        <v>East</v>
      </c>
      <c r="R2815" t="str">
        <f t="shared" si="260"/>
        <v>West</v>
      </c>
      <c r="S2815" t="str">
        <f t="shared" si="261"/>
        <v>Medical Emergency</v>
      </c>
      <c r="T2815" t="str">
        <f t="shared" si="262"/>
        <v>SLA Breach</v>
      </c>
      <c r="U2815">
        <f t="shared" si="263"/>
        <v>7</v>
      </c>
    </row>
    <row r="2816" spans="1:21" x14ac:dyDescent="0.3">
      <c r="A2816" t="s">
        <v>6131</v>
      </c>
      <c r="B2816" t="s">
        <v>6132</v>
      </c>
      <c r="C2816" t="s">
        <v>6133</v>
      </c>
      <c r="D2816" t="s">
        <v>69</v>
      </c>
      <c r="E2816" t="s">
        <v>39</v>
      </c>
      <c r="F2816">
        <v>132063.98000000001</v>
      </c>
      <c r="G2816" s="1">
        <v>45795</v>
      </c>
      <c r="H2816" s="1">
        <v>45810</v>
      </c>
      <c r="I2816" t="s">
        <v>19</v>
      </c>
      <c r="J2816">
        <v>15</v>
      </c>
      <c r="K2816">
        <v>12</v>
      </c>
      <c r="L2816" t="s">
        <v>681</v>
      </c>
      <c r="M2816" t="s">
        <v>49</v>
      </c>
      <c r="N2816" t="s">
        <v>30</v>
      </c>
      <c r="O2816">
        <f t="shared" si="258"/>
        <v>1</v>
      </c>
      <c r="P2816" t="str">
        <f t="shared" si="259"/>
        <v>Valid</v>
      </c>
      <c r="Q2816" t="str">
        <f>_xlfn.XLOOKUP(B2816,Customers!$A:$A,Customers!$C:$C,"Not Found")</f>
        <v>South</v>
      </c>
      <c r="R2816" t="str">
        <f t="shared" si="260"/>
        <v>North</v>
      </c>
      <c r="S2816" t="str">
        <f t="shared" si="261"/>
        <v>Property Damage</v>
      </c>
      <c r="T2816" t="str">
        <f t="shared" si="262"/>
        <v>SLA Breach</v>
      </c>
      <c r="U2816">
        <f t="shared" si="263"/>
        <v>3</v>
      </c>
    </row>
    <row r="2817" spans="1:21" x14ac:dyDescent="0.3">
      <c r="A2817" t="s">
        <v>6134</v>
      </c>
      <c r="B2817" t="s">
        <v>1651</v>
      </c>
      <c r="C2817" t="s">
        <v>6135</v>
      </c>
      <c r="D2817" t="s">
        <v>116</v>
      </c>
      <c r="E2817" t="s">
        <v>18</v>
      </c>
      <c r="F2817">
        <v>34400.379999999997</v>
      </c>
      <c r="G2817" s="1">
        <v>45786</v>
      </c>
      <c r="H2817" s="1">
        <v>45796</v>
      </c>
      <c r="I2817" t="s">
        <v>19</v>
      </c>
      <c r="J2817">
        <v>10</v>
      </c>
      <c r="K2817">
        <v>7</v>
      </c>
      <c r="L2817" t="s">
        <v>35</v>
      </c>
      <c r="M2817" t="s">
        <v>94</v>
      </c>
      <c r="N2817" t="s">
        <v>30</v>
      </c>
      <c r="O2817">
        <f t="shared" si="258"/>
        <v>1</v>
      </c>
      <c r="P2817" t="str">
        <f t="shared" si="259"/>
        <v>Valid</v>
      </c>
      <c r="Q2817" t="str">
        <f>_xlfn.XLOOKUP(B2817,Customers!$A:$A,Customers!$C:$C,"Not Found")</f>
        <v>North</v>
      </c>
      <c r="R2817" t="str">
        <f t="shared" si="260"/>
        <v>South</v>
      </c>
      <c r="S2817" t="str">
        <f t="shared" si="261"/>
        <v>Medical Emergency</v>
      </c>
      <c r="T2817" t="str">
        <f t="shared" si="262"/>
        <v>SLA Breach</v>
      </c>
      <c r="U2817">
        <f t="shared" si="263"/>
        <v>3</v>
      </c>
    </row>
    <row r="2818" spans="1:21" x14ac:dyDescent="0.3">
      <c r="A2818" t="s">
        <v>6136</v>
      </c>
      <c r="B2818" t="s">
        <v>2804</v>
      </c>
      <c r="C2818" t="s">
        <v>3447</v>
      </c>
      <c r="D2818" t="s">
        <v>154</v>
      </c>
      <c r="E2818" t="s">
        <v>39</v>
      </c>
      <c r="F2818">
        <v>25774.97</v>
      </c>
      <c r="G2818" s="1">
        <v>45815</v>
      </c>
      <c r="H2818" s="1">
        <v>45819</v>
      </c>
      <c r="I2818" t="s">
        <v>19</v>
      </c>
      <c r="J2818">
        <v>4</v>
      </c>
      <c r="K2818">
        <v>10</v>
      </c>
      <c r="L2818" t="s">
        <v>204</v>
      </c>
      <c r="M2818" t="s">
        <v>21</v>
      </c>
      <c r="N2818" t="s">
        <v>30</v>
      </c>
      <c r="O2818">
        <f t="shared" ref="O2818:O2881" si="264">COUNTIF($A:$A,A2818)</f>
        <v>1</v>
      </c>
      <c r="P2818" t="str">
        <f t="shared" ref="P2818:P2881" si="265">IF(F2818="","Missing Amount","Valid")</f>
        <v>Valid</v>
      </c>
      <c r="Q2818" t="str">
        <f>_xlfn.XLOOKUP(B2818,Customers!$A:$A,Customers!$C:$C,"Not Found")</f>
        <v>North</v>
      </c>
      <c r="R2818" t="str">
        <f t="shared" ref="R2818:R2881" si="266">IF(E2818="",Q2818,E2818)</f>
        <v>North</v>
      </c>
      <c r="S2818" t="str">
        <f t="shared" ref="S2818:S2881" si="267">IF(D2818="Hospitalisation","Hospitalization",IF(D2818="Medical Emerg.","Medical Emergency",IF(D2818="Property dmg","Property Damage",IF(D2818="Vehicle dmg","Vehicle Damage",D2818))))</f>
        <v>Vehicle Damage</v>
      </c>
      <c r="T2818" t="str">
        <f t="shared" ref="T2818:T2881" si="268">IF(J2818&gt;K2818,"SLA Breach","Within SLA")</f>
        <v>Within SLA</v>
      </c>
      <c r="U2818">
        <f t="shared" ref="U2818:U2881" si="269">IF(J2818&gt;K2818,J2818-K2818,0)</f>
        <v>0</v>
      </c>
    </row>
    <row r="2819" spans="1:21" x14ac:dyDescent="0.3">
      <c r="A2819" t="s">
        <v>6137</v>
      </c>
      <c r="B2819" t="s">
        <v>6138</v>
      </c>
      <c r="C2819" t="s">
        <v>6139</v>
      </c>
      <c r="D2819" t="s">
        <v>111</v>
      </c>
      <c r="E2819" t="s">
        <v>39</v>
      </c>
      <c r="F2819">
        <v>137325.53</v>
      </c>
      <c r="G2819" s="1">
        <v>45754</v>
      </c>
      <c r="H2819" s="1">
        <v>45768</v>
      </c>
      <c r="I2819" t="s">
        <v>19</v>
      </c>
      <c r="J2819">
        <v>14</v>
      </c>
      <c r="K2819">
        <v>12</v>
      </c>
      <c r="L2819" t="s">
        <v>28</v>
      </c>
      <c r="M2819" t="s">
        <v>49</v>
      </c>
      <c r="N2819" t="s">
        <v>30</v>
      </c>
      <c r="O2819">
        <f t="shared" si="264"/>
        <v>1</v>
      </c>
      <c r="P2819" t="str">
        <f t="shared" si="265"/>
        <v>Valid</v>
      </c>
      <c r="Q2819" t="str">
        <f>_xlfn.XLOOKUP(B2819,Customers!$A:$A,Customers!$C:$C,"Not Found")</f>
        <v>Central</v>
      </c>
      <c r="R2819" t="str">
        <f t="shared" si="266"/>
        <v>North</v>
      </c>
      <c r="S2819" t="str">
        <f t="shared" si="267"/>
        <v>Fire</v>
      </c>
      <c r="T2819" t="str">
        <f t="shared" si="268"/>
        <v>SLA Breach</v>
      </c>
      <c r="U2819">
        <f t="shared" si="269"/>
        <v>2</v>
      </c>
    </row>
    <row r="2820" spans="1:21" x14ac:dyDescent="0.3">
      <c r="A2820" t="s">
        <v>6140</v>
      </c>
      <c r="B2820" t="s">
        <v>3594</v>
      </c>
      <c r="C2820" t="s">
        <v>5329</v>
      </c>
      <c r="D2820" t="s">
        <v>17</v>
      </c>
      <c r="E2820" t="s">
        <v>74</v>
      </c>
      <c r="F2820">
        <v>137620.67000000001</v>
      </c>
      <c r="G2820" s="1">
        <v>45663</v>
      </c>
      <c r="H2820" s="1">
        <v>45686</v>
      </c>
      <c r="I2820" t="s">
        <v>19</v>
      </c>
      <c r="J2820">
        <v>23</v>
      </c>
      <c r="K2820">
        <v>10</v>
      </c>
      <c r="L2820" t="s">
        <v>388</v>
      </c>
      <c r="M2820" t="s">
        <v>21</v>
      </c>
      <c r="N2820" t="s">
        <v>42</v>
      </c>
      <c r="O2820">
        <f t="shared" si="264"/>
        <v>1</v>
      </c>
      <c r="P2820" t="str">
        <f t="shared" si="265"/>
        <v>Valid</v>
      </c>
      <c r="Q2820" t="str">
        <f>_xlfn.XLOOKUP(B2820,Customers!$A:$A,Customers!$C:$C,"Not Found")</f>
        <v>North</v>
      </c>
      <c r="R2820" t="str">
        <f t="shared" si="266"/>
        <v>East</v>
      </c>
      <c r="S2820" t="str">
        <f t="shared" si="267"/>
        <v>Accident</v>
      </c>
      <c r="T2820" t="str">
        <f t="shared" si="268"/>
        <v>SLA Breach</v>
      </c>
      <c r="U2820">
        <f t="shared" si="269"/>
        <v>13</v>
      </c>
    </row>
    <row r="2821" spans="1:21" x14ac:dyDescent="0.3">
      <c r="A2821" t="s">
        <v>6141</v>
      </c>
      <c r="B2821" t="s">
        <v>3817</v>
      </c>
      <c r="C2821" t="s">
        <v>3855</v>
      </c>
      <c r="D2821" t="s">
        <v>59</v>
      </c>
      <c r="E2821" t="s">
        <v>173</v>
      </c>
      <c r="F2821">
        <v>21305.91</v>
      </c>
      <c r="G2821" s="1">
        <v>45927</v>
      </c>
      <c r="I2821" t="s">
        <v>64</v>
      </c>
      <c r="J2821">
        <v>16</v>
      </c>
      <c r="K2821">
        <v>15</v>
      </c>
      <c r="L2821" t="s">
        <v>174</v>
      </c>
      <c r="M2821" t="s">
        <v>55</v>
      </c>
      <c r="N2821" t="s">
        <v>30</v>
      </c>
      <c r="O2821">
        <f t="shared" si="264"/>
        <v>1</v>
      </c>
      <c r="P2821" t="str">
        <f t="shared" si="265"/>
        <v>Valid</v>
      </c>
      <c r="Q2821" t="str">
        <f>_xlfn.XLOOKUP(B2821,Customers!$A:$A,Customers!$C:$C,"Not Found")</f>
        <v>North</v>
      </c>
      <c r="R2821" t="str">
        <f t="shared" si="266"/>
        <v>Central</v>
      </c>
      <c r="S2821" t="str">
        <f t="shared" si="267"/>
        <v>Critical Illness</v>
      </c>
      <c r="T2821" t="str">
        <f t="shared" si="268"/>
        <v>SLA Breach</v>
      </c>
      <c r="U2821">
        <f t="shared" si="269"/>
        <v>1</v>
      </c>
    </row>
    <row r="2822" spans="1:21" x14ac:dyDescent="0.3">
      <c r="A2822" t="s">
        <v>6142</v>
      </c>
      <c r="B2822" t="s">
        <v>5025</v>
      </c>
      <c r="C2822" t="s">
        <v>5026</v>
      </c>
      <c r="D2822" t="s">
        <v>46</v>
      </c>
      <c r="E2822" t="s">
        <v>18</v>
      </c>
      <c r="F2822">
        <v>184488.53</v>
      </c>
      <c r="G2822" s="1">
        <v>45834</v>
      </c>
      <c r="H2822" s="1">
        <v>45842</v>
      </c>
      <c r="I2822" t="s">
        <v>19</v>
      </c>
      <c r="J2822">
        <v>8</v>
      </c>
      <c r="K2822">
        <v>12</v>
      </c>
      <c r="L2822" t="s">
        <v>610</v>
      </c>
      <c r="M2822" t="s">
        <v>49</v>
      </c>
      <c r="N2822" t="s">
        <v>42</v>
      </c>
      <c r="O2822">
        <f t="shared" si="264"/>
        <v>1</v>
      </c>
      <c r="P2822" t="str">
        <f t="shared" si="265"/>
        <v>Valid</v>
      </c>
      <c r="Q2822" t="str">
        <f>_xlfn.XLOOKUP(B2822,Customers!$A:$A,Customers!$C:$C,"Not Found")</f>
        <v>East</v>
      </c>
      <c r="R2822" t="str">
        <f t="shared" si="266"/>
        <v>South</v>
      </c>
      <c r="S2822" t="str">
        <f t="shared" si="267"/>
        <v>Theft</v>
      </c>
      <c r="T2822" t="str">
        <f t="shared" si="268"/>
        <v>Within SLA</v>
      </c>
      <c r="U2822">
        <f t="shared" si="269"/>
        <v>0</v>
      </c>
    </row>
    <row r="2823" spans="1:21" x14ac:dyDescent="0.3">
      <c r="A2823" t="s">
        <v>6143</v>
      </c>
      <c r="B2823" t="s">
        <v>6144</v>
      </c>
      <c r="C2823" t="s">
        <v>6145</v>
      </c>
      <c r="D2823" t="s">
        <v>154</v>
      </c>
      <c r="E2823" t="s">
        <v>18</v>
      </c>
      <c r="F2823">
        <v>14718.24</v>
      </c>
      <c r="G2823" s="1">
        <v>45947</v>
      </c>
      <c r="H2823" s="1">
        <v>45950</v>
      </c>
      <c r="I2823" t="s">
        <v>19</v>
      </c>
      <c r="J2823">
        <v>3</v>
      </c>
      <c r="K2823">
        <v>10</v>
      </c>
      <c r="L2823" t="s">
        <v>204</v>
      </c>
      <c r="M2823" t="s">
        <v>21</v>
      </c>
      <c r="N2823" t="s">
        <v>22</v>
      </c>
      <c r="O2823">
        <f t="shared" si="264"/>
        <v>1</v>
      </c>
      <c r="P2823" t="str">
        <f t="shared" si="265"/>
        <v>Valid</v>
      </c>
      <c r="Q2823" t="str">
        <f>_xlfn.XLOOKUP(B2823,Customers!$A:$A,Customers!$C:$C,"Not Found")</f>
        <v>East</v>
      </c>
      <c r="R2823" t="str">
        <f t="shared" si="266"/>
        <v>South</v>
      </c>
      <c r="S2823" t="str">
        <f t="shared" si="267"/>
        <v>Vehicle Damage</v>
      </c>
      <c r="T2823" t="str">
        <f t="shared" si="268"/>
        <v>Within SLA</v>
      </c>
      <c r="U2823">
        <f t="shared" si="269"/>
        <v>0</v>
      </c>
    </row>
    <row r="2824" spans="1:21" x14ac:dyDescent="0.3">
      <c r="A2824" t="s">
        <v>6146</v>
      </c>
      <c r="B2824" t="s">
        <v>6147</v>
      </c>
      <c r="C2824" t="s">
        <v>6148</v>
      </c>
      <c r="D2824" t="s">
        <v>17</v>
      </c>
      <c r="E2824" t="s">
        <v>39</v>
      </c>
      <c r="F2824">
        <v>25870.06</v>
      </c>
      <c r="G2824" s="1">
        <v>45852</v>
      </c>
      <c r="I2824" t="s">
        <v>64</v>
      </c>
      <c r="J2824">
        <v>6</v>
      </c>
      <c r="K2824">
        <v>10</v>
      </c>
      <c r="L2824" t="s">
        <v>112</v>
      </c>
      <c r="M2824" t="s">
        <v>21</v>
      </c>
      <c r="N2824" t="s">
        <v>22</v>
      </c>
      <c r="O2824">
        <f t="shared" si="264"/>
        <v>1</v>
      </c>
      <c r="P2824" t="str">
        <f t="shared" si="265"/>
        <v>Valid</v>
      </c>
      <c r="Q2824" t="str">
        <f>_xlfn.XLOOKUP(B2824,Customers!$A:$A,Customers!$C:$C,"Not Found")</f>
        <v>North</v>
      </c>
      <c r="R2824" t="str">
        <f t="shared" si="266"/>
        <v>North</v>
      </c>
      <c r="S2824" t="str">
        <f t="shared" si="267"/>
        <v>Accident</v>
      </c>
      <c r="T2824" t="str">
        <f t="shared" si="268"/>
        <v>Within SLA</v>
      </c>
      <c r="U2824">
        <f t="shared" si="269"/>
        <v>0</v>
      </c>
    </row>
    <row r="2825" spans="1:21" x14ac:dyDescent="0.3">
      <c r="A2825" t="s">
        <v>6149</v>
      </c>
      <c r="B2825" t="s">
        <v>1162</v>
      </c>
      <c r="C2825" t="s">
        <v>2339</v>
      </c>
      <c r="D2825" t="s">
        <v>92</v>
      </c>
      <c r="E2825" t="s">
        <v>39</v>
      </c>
      <c r="F2825">
        <v>28216.33</v>
      </c>
      <c r="G2825" s="1">
        <v>45786</v>
      </c>
      <c r="H2825" s="1">
        <v>45805</v>
      </c>
      <c r="I2825" t="s">
        <v>19</v>
      </c>
      <c r="J2825">
        <v>19</v>
      </c>
      <c r="K2825">
        <v>7</v>
      </c>
      <c r="L2825" t="s">
        <v>35</v>
      </c>
      <c r="M2825" t="s">
        <v>94</v>
      </c>
      <c r="N2825" t="s">
        <v>88</v>
      </c>
      <c r="O2825">
        <f t="shared" si="264"/>
        <v>1</v>
      </c>
      <c r="P2825" t="str">
        <f t="shared" si="265"/>
        <v>Valid</v>
      </c>
      <c r="Q2825" t="str">
        <f>_xlfn.XLOOKUP(B2825,Customers!$A:$A,Customers!$C:$C,"Not Found")</f>
        <v>Central</v>
      </c>
      <c r="R2825" t="str">
        <f t="shared" si="266"/>
        <v>North</v>
      </c>
      <c r="S2825" t="str">
        <f t="shared" si="267"/>
        <v>Baggage Loss</v>
      </c>
      <c r="T2825" t="str">
        <f t="shared" si="268"/>
        <v>SLA Breach</v>
      </c>
      <c r="U2825">
        <f t="shared" si="269"/>
        <v>12</v>
      </c>
    </row>
    <row r="2826" spans="1:21" x14ac:dyDescent="0.3">
      <c r="A2826" t="s">
        <v>6150</v>
      </c>
      <c r="B2826" t="s">
        <v>2703</v>
      </c>
      <c r="C2826" t="s">
        <v>6151</v>
      </c>
      <c r="D2826" t="s">
        <v>216</v>
      </c>
      <c r="E2826" t="s">
        <v>173</v>
      </c>
      <c r="F2826">
        <v>237795.81</v>
      </c>
      <c r="G2826" s="1">
        <v>45678</v>
      </c>
      <c r="H2826" s="1">
        <v>45683</v>
      </c>
      <c r="I2826" t="s">
        <v>19</v>
      </c>
      <c r="J2826">
        <v>5</v>
      </c>
      <c r="K2826">
        <v>15</v>
      </c>
      <c r="L2826" t="s">
        <v>341</v>
      </c>
      <c r="M2826" t="s">
        <v>55</v>
      </c>
      <c r="N2826" t="s">
        <v>22</v>
      </c>
      <c r="O2826">
        <f t="shared" si="264"/>
        <v>1</v>
      </c>
      <c r="P2826" t="str">
        <f t="shared" si="265"/>
        <v>Valid</v>
      </c>
      <c r="Q2826" t="str">
        <f>_xlfn.XLOOKUP(B2826,Customers!$A:$A,Customers!$C:$C,"Not Found")</f>
        <v>South</v>
      </c>
      <c r="R2826" t="str">
        <f t="shared" si="266"/>
        <v>Central</v>
      </c>
      <c r="S2826" t="str">
        <f t="shared" si="267"/>
        <v>Outpatient</v>
      </c>
      <c r="T2826" t="str">
        <f t="shared" si="268"/>
        <v>Within SLA</v>
      </c>
      <c r="U2826">
        <f t="shared" si="269"/>
        <v>0</v>
      </c>
    </row>
    <row r="2827" spans="1:21" x14ac:dyDescent="0.3">
      <c r="A2827" t="s">
        <v>6152</v>
      </c>
      <c r="B2827" t="s">
        <v>3310</v>
      </c>
      <c r="C2827" t="s">
        <v>6153</v>
      </c>
      <c r="D2827" t="s">
        <v>59</v>
      </c>
      <c r="E2827" t="s">
        <v>74</v>
      </c>
      <c r="G2827" s="1">
        <v>45907</v>
      </c>
      <c r="H2827" s="1">
        <v>45921</v>
      </c>
      <c r="I2827" t="s">
        <v>19</v>
      </c>
      <c r="J2827">
        <v>14</v>
      </c>
      <c r="K2827">
        <v>15</v>
      </c>
      <c r="L2827" t="s">
        <v>208</v>
      </c>
      <c r="M2827" t="s">
        <v>55</v>
      </c>
      <c r="N2827" t="s">
        <v>30</v>
      </c>
      <c r="O2827">
        <f t="shared" si="264"/>
        <v>1</v>
      </c>
      <c r="P2827" t="str">
        <f t="shared" si="265"/>
        <v>Missing Amount</v>
      </c>
      <c r="Q2827" t="str">
        <f>_xlfn.XLOOKUP(B2827,Customers!$A:$A,Customers!$C:$C,"Not Found")</f>
        <v>North</v>
      </c>
      <c r="R2827" t="str">
        <f t="shared" si="266"/>
        <v>East</v>
      </c>
      <c r="S2827" t="str">
        <f t="shared" si="267"/>
        <v>Critical Illness</v>
      </c>
      <c r="T2827" t="str">
        <f t="shared" si="268"/>
        <v>Within SLA</v>
      </c>
      <c r="U2827">
        <f t="shared" si="269"/>
        <v>0</v>
      </c>
    </row>
    <row r="2828" spans="1:21" x14ac:dyDescent="0.3">
      <c r="A2828" t="s">
        <v>6154</v>
      </c>
      <c r="B2828" t="s">
        <v>2451</v>
      </c>
      <c r="C2828" t="s">
        <v>2452</v>
      </c>
      <c r="D2828" t="s">
        <v>59</v>
      </c>
      <c r="E2828" t="s">
        <v>27</v>
      </c>
      <c r="F2828">
        <v>115368.2</v>
      </c>
      <c r="G2828" s="1">
        <v>45860</v>
      </c>
      <c r="H2828" s="1">
        <v>45874</v>
      </c>
      <c r="I2828" t="s">
        <v>47</v>
      </c>
      <c r="J2828">
        <v>14</v>
      </c>
      <c r="K2828">
        <v>15</v>
      </c>
      <c r="L2828" t="s">
        <v>128</v>
      </c>
      <c r="M2828" t="s">
        <v>55</v>
      </c>
      <c r="N2828" t="s">
        <v>42</v>
      </c>
      <c r="O2828">
        <f t="shared" si="264"/>
        <v>1</v>
      </c>
      <c r="P2828" t="str">
        <f t="shared" si="265"/>
        <v>Valid</v>
      </c>
      <c r="Q2828" t="str">
        <f>_xlfn.XLOOKUP(B2828,Customers!$A:$A,Customers!$C:$C,"Not Found")</f>
        <v>South</v>
      </c>
      <c r="R2828" t="str">
        <f t="shared" si="266"/>
        <v>West</v>
      </c>
      <c r="S2828" t="str">
        <f t="shared" si="267"/>
        <v>Critical Illness</v>
      </c>
      <c r="T2828" t="str">
        <f t="shared" si="268"/>
        <v>Within SLA</v>
      </c>
      <c r="U2828">
        <f t="shared" si="269"/>
        <v>0</v>
      </c>
    </row>
    <row r="2829" spans="1:21" x14ac:dyDescent="0.3">
      <c r="A2829" t="s">
        <v>6155</v>
      </c>
      <c r="B2829" t="s">
        <v>3316</v>
      </c>
      <c r="C2829" t="s">
        <v>3317</v>
      </c>
      <c r="D2829" t="s">
        <v>154</v>
      </c>
      <c r="E2829" t="s">
        <v>173</v>
      </c>
      <c r="F2829">
        <v>35980.74</v>
      </c>
      <c r="G2829" s="1">
        <v>45948</v>
      </c>
      <c r="H2829" s="1">
        <v>45968</v>
      </c>
      <c r="I2829" t="s">
        <v>19</v>
      </c>
      <c r="J2829">
        <v>20</v>
      </c>
      <c r="K2829">
        <v>10</v>
      </c>
      <c r="L2829" t="s">
        <v>54</v>
      </c>
      <c r="M2829" t="s">
        <v>21</v>
      </c>
      <c r="N2829" t="s">
        <v>42</v>
      </c>
      <c r="O2829">
        <f t="shared" si="264"/>
        <v>1</v>
      </c>
      <c r="P2829" t="str">
        <f t="shared" si="265"/>
        <v>Valid</v>
      </c>
      <c r="Q2829" t="str">
        <f>_xlfn.XLOOKUP(B2829,Customers!$A:$A,Customers!$C:$C,"Not Found")</f>
        <v>East</v>
      </c>
      <c r="R2829" t="str">
        <f t="shared" si="266"/>
        <v>Central</v>
      </c>
      <c r="S2829" t="str">
        <f t="shared" si="267"/>
        <v>Vehicle Damage</v>
      </c>
      <c r="T2829" t="str">
        <f t="shared" si="268"/>
        <v>SLA Breach</v>
      </c>
      <c r="U2829">
        <f t="shared" si="269"/>
        <v>10</v>
      </c>
    </row>
    <row r="2830" spans="1:21" x14ac:dyDescent="0.3">
      <c r="A2830" t="s">
        <v>6156</v>
      </c>
      <c r="B2830" t="s">
        <v>6157</v>
      </c>
      <c r="C2830" t="s">
        <v>6158</v>
      </c>
      <c r="D2830" t="s">
        <v>182</v>
      </c>
      <c r="E2830" t="s">
        <v>74</v>
      </c>
      <c r="F2830">
        <v>26441.14</v>
      </c>
      <c r="G2830" s="1">
        <v>45739</v>
      </c>
      <c r="H2830" s="1">
        <v>45747</v>
      </c>
      <c r="I2830" t="s">
        <v>19</v>
      </c>
      <c r="J2830">
        <v>8</v>
      </c>
      <c r="K2830">
        <v>7</v>
      </c>
      <c r="L2830" t="s">
        <v>163</v>
      </c>
      <c r="M2830" t="s">
        <v>94</v>
      </c>
      <c r="N2830" t="s">
        <v>22</v>
      </c>
      <c r="O2830">
        <f t="shared" si="264"/>
        <v>1</v>
      </c>
      <c r="P2830" t="str">
        <f t="shared" si="265"/>
        <v>Valid</v>
      </c>
      <c r="Q2830" t="str">
        <f>_xlfn.XLOOKUP(B2830,Customers!$A:$A,Customers!$C:$C,"Not Found")</f>
        <v>North</v>
      </c>
      <c r="R2830" t="str">
        <f t="shared" si="266"/>
        <v>East</v>
      </c>
      <c r="S2830" t="str">
        <f t="shared" si="267"/>
        <v>Trip Cancellation</v>
      </c>
      <c r="T2830" t="str">
        <f t="shared" si="268"/>
        <v>SLA Breach</v>
      </c>
      <c r="U2830">
        <f t="shared" si="269"/>
        <v>1</v>
      </c>
    </row>
    <row r="2831" spans="1:21" x14ac:dyDescent="0.3">
      <c r="A2831" t="s">
        <v>6159</v>
      </c>
      <c r="B2831" t="s">
        <v>161</v>
      </c>
      <c r="C2831" t="s">
        <v>162</v>
      </c>
      <c r="D2831" t="s">
        <v>111</v>
      </c>
      <c r="E2831" t="s">
        <v>39</v>
      </c>
      <c r="F2831">
        <v>106145.29</v>
      </c>
      <c r="G2831" s="1">
        <v>45785</v>
      </c>
      <c r="H2831" s="1">
        <v>45804</v>
      </c>
      <c r="I2831" t="s">
        <v>19</v>
      </c>
      <c r="J2831">
        <v>19</v>
      </c>
      <c r="K2831">
        <v>12</v>
      </c>
      <c r="L2831" t="s">
        <v>341</v>
      </c>
      <c r="M2831" t="s">
        <v>49</v>
      </c>
      <c r="N2831" t="s">
        <v>42</v>
      </c>
      <c r="O2831">
        <f t="shared" si="264"/>
        <v>1</v>
      </c>
      <c r="P2831" t="str">
        <f t="shared" si="265"/>
        <v>Valid</v>
      </c>
      <c r="Q2831" t="str">
        <f>_xlfn.XLOOKUP(B2831,Customers!$A:$A,Customers!$C:$C,"Not Found")</f>
        <v>South</v>
      </c>
      <c r="R2831" t="str">
        <f t="shared" si="266"/>
        <v>North</v>
      </c>
      <c r="S2831" t="str">
        <f t="shared" si="267"/>
        <v>Fire</v>
      </c>
      <c r="T2831" t="str">
        <f t="shared" si="268"/>
        <v>SLA Breach</v>
      </c>
      <c r="U2831">
        <f t="shared" si="269"/>
        <v>7</v>
      </c>
    </row>
    <row r="2832" spans="1:21" x14ac:dyDescent="0.3">
      <c r="A2832" t="s">
        <v>6160</v>
      </c>
      <c r="B2832" t="s">
        <v>1714</v>
      </c>
      <c r="C2832" t="s">
        <v>1715</v>
      </c>
      <c r="D2832" t="s">
        <v>46</v>
      </c>
      <c r="E2832" t="s">
        <v>27</v>
      </c>
      <c r="F2832">
        <v>317180.45</v>
      </c>
      <c r="G2832" s="1">
        <v>45738</v>
      </c>
      <c r="H2832" s="1">
        <v>45749</v>
      </c>
      <c r="I2832" t="s">
        <v>19</v>
      </c>
      <c r="J2832">
        <v>11</v>
      </c>
      <c r="K2832">
        <v>12</v>
      </c>
      <c r="L2832" t="s">
        <v>431</v>
      </c>
      <c r="M2832" t="s">
        <v>49</v>
      </c>
      <c r="N2832" t="s">
        <v>30</v>
      </c>
      <c r="O2832">
        <f t="shared" si="264"/>
        <v>1</v>
      </c>
      <c r="P2832" t="str">
        <f t="shared" si="265"/>
        <v>Valid</v>
      </c>
      <c r="Q2832" t="str">
        <f>_xlfn.XLOOKUP(B2832,Customers!$A:$A,Customers!$C:$C,"Not Found")</f>
        <v>North</v>
      </c>
      <c r="R2832" t="str">
        <f t="shared" si="266"/>
        <v>West</v>
      </c>
      <c r="S2832" t="str">
        <f t="shared" si="267"/>
        <v>Theft</v>
      </c>
      <c r="T2832" t="str">
        <f t="shared" si="268"/>
        <v>Within SLA</v>
      </c>
      <c r="U2832">
        <f t="shared" si="269"/>
        <v>0</v>
      </c>
    </row>
    <row r="2833" spans="1:21" x14ac:dyDescent="0.3">
      <c r="A2833" t="s">
        <v>6161</v>
      </c>
      <c r="B2833" t="s">
        <v>4608</v>
      </c>
      <c r="C2833" t="s">
        <v>4609</v>
      </c>
      <c r="D2833" t="s">
        <v>111</v>
      </c>
      <c r="E2833" t="s">
        <v>27</v>
      </c>
      <c r="F2833">
        <v>67676.61</v>
      </c>
      <c r="G2833" s="1">
        <v>45711</v>
      </c>
      <c r="H2833" s="1">
        <v>45734</v>
      </c>
      <c r="I2833" t="s">
        <v>19</v>
      </c>
      <c r="J2833">
        <v>23</v>
      </c>
      <c r="K2833">
        <v>12</v>
      </c>
      <c r="L2833" t="s">
        <v>242</v>
      </c>
      <c r="M2833" t="s">
        <v>49</v>
      </c>
      <c r="N2833" t="s">
        <v>88</v>
      </c>
      <c r="O2833">
        <f t="shared" si="264"/>
        <v>1</v>
      </c>
      <c r="P2833" t="str">
        <f t="shared" si="265"/>
        <v>Valid</v>
      </c>
      <c r="Q2833" t="str">
        <f>_xlfn.XLOOKUP(B2833,Customers!$A:$A,Customers!$C:$C,"Not Found")</f>
        <v>North</v>
      </c>
      <c r="R2833" t="str">
        <f t="shared" si="266"/>
        <v>West</v>
      </c>
      <c r="S2833" t="str">
        <f t="shared" si="267"/>
        <v>Fire</v>
      </c>
      <c r="T2833" t="str">
        <f t="shared" si="268"/>
        <v>SLA Breach</v>
      </c>
      <c r="U2833">
        <f t="shared" si="269"/>
        <v>11</v>
      </c>
    </row>
    <row r="2834" spans="1:21" x14ac:dyDescent="0.3">
      <c r="A2834" t="s">
        <v>6162</v>
      </c>
      <c r="B2834" t="s">
        <v>684</v>
      </c>
      <c r="C2834" t="s">
        <v>5130</v>
      </c>
      <c r="D2834" t="s">
        <v>154</v>
      </c>
      <c r="E2834" t="s">
        <v>18</v>
      </c>
      <c r="F2834">
        <v>42348.06</v>
      </c>
      <c r="G2834" s="1">
        <v>45955</v>
      </c>
      <c r="H2834" s="1">
        <v>45970</v>
      </c>
      <c r="I2834" t="s">
        <v>19</v>
      </c>
      <c r="J2834">
        <v>15</v>
      </c>
      <c r="K2834">
        <v>10</v>
      </c>
      <c r="L2834" t="s">
        <v>183</v>
      </c>
      <c r="M2834" t="s">
        <v>21</v>
      </c>
      <c r="N2834" t="s">
        <v>42</v>
      </c>
      <c r="O2834">
        <f t="shared" si="264"/>
        <v>1</v>
      </c>
      <c r="P2834" t="str">
        <f t="shared" si="265"/>
        <v>Valid</v>
      </c>
      <c r="Q2834" t="str">
        <f>_xlfn.XLOOKUP(B2834,Customers!$A:$A,Customers!$C:$C,"Not Found")</f>
        <v>South</v>
      </c>
      <c r="R2834" t="str">
        <f t="shared" si="266"/>
        <v>South</v>
      </c>
      <c r="S2834" t="str">
        <f t="shared" si="267"/>
        <v>Vehicle Damage</v>
      </c>
      <c r="T2834" t="str">
        <f t="shared" si="268"/>
        <v>SLA Breach</v>
      </c>
      <c r="U2834">
        <f t="shared" si="269"/>
        <v>5</v>
      </c>
    </row>
    <row r="2835" spans="1:21" x14ac:dyDescent="0.3">
      <c r="A2835" t="s">
        <v>6163</v>
      </c>
      <c r="B2835" t="s">
        <v>2673</v>
      </c>
      <c r="C2835" t="s">
        <v>2674</v>
      </c>
      <c r="D2835" t="s">
        <v>46</v>
      </c>
      <c r="E2835" t="s">
        <v>74</v>
      </c>
      <c r="F2835">
        <v>221498.77</v>
      </c>
      <c r="G2835" s="1">
        <v>45781</v>
      </c>
      <c r="I2835" t="s">
        <v>40</v>
      </c>
      <c r="J2835">
        <v>20</v>
      </c>
      <c r="K2835">
        <v>12</v>
      </c>
      <c r="L2835" t="s">
        <v>580</v>
      </c>
      <c r="M2835" t="s">
        <v>49</v>
      </c>
      <c r="N2835" t="s">
        <v>30</v>
      </c>
      <c r="O2835">
        <f t="shared" si="264"/>
        <v>1</v>
      </c>
      <c r="P2835" t="str">
        <f t="shared" si="265"/>
        <v>Valid</v>
      </c>
      <c r="Q2835" t="str">
        <f>_xlfn.XLOOKUP(B2835,Customers!$A:$A,Customers!$C:$C,"Not Found")</f>
        <v>South</v>
      </c>
      <c r="R2835" t="str">
        <f t="shared" si="266"/>
        <v>East</v>
      </c>
      <c r="S2835" t="str">
        <f t="shared" si="267"/>
        <v>Theft</v>
      </c>
      <c r="T2835" t="str">
        <f t="shared" si="268"/>
        <v>SLA Breach</v>
      </c>
      <c r="U2835">
        <f t="shared" si="269"/>
        <v>8</v>
      </c>
    </row>
    <row r="2836" spans="1:21" x14ac:dyDescent="0.3">
      <c r="A2836" t="s">
        <v>6164</v>
      </c>
      <c r="B2836" t="s">
        <v>1033</v>
      </c>
      <c r="C2836" t="s">
        <v>6165</v>
      </c>
      <c r="D2836" t="s">
        <v>69</v>
      </c>
      <c r="E2836" t="s">
        <v>74</v>
      </c>
      <c r="F2836">
        <v>93695.32</v>
      </c>
      <c r="G2836" s="1">
        <v>45659</v>
      </c>
      <c r="I2836" t="s">
        <v>64</v>
      </c>
      <c r="J2836">
        <v>18</v>
      </c>
      <c r="K2836">
        <v>12</v>
      </c>
      <c r="L2836" t="s">
        <v>242</v>
      </c>
      <c r="M2836" t="s">
        <v>49</v>
      </c>
      <c r="N2836" t="s">
        <v>42</v>
      </c>
      <c r="O2836">
        <f t="shared" si="264"/>
        <v>1</v>
      </c>
      <c r="P2836" t="str">
        <f t="shared" si="265"/>
        <v>Valid</v>
      </c>
      <c r="Q2836" t="str">
        <f>_xlfn.XLOOKUP(B2836,Customers!$A:$A,Customers!$C:$C,"Not Found")</f>
        <v>North</v>
      </c>
      <c r="R2836" t="str">
        <f t="shared" si="266"/>
        <v>East</v>
      </c>
      <c r="S2836" t="str">
        <f t="shared" si="267"/>
        <v>Property Damage</v>
      </c>
      <c r="T2836" t="str">
        <f t="shared" si="268"/>
        <v>SLA Breach</v>
      </c>
      <c r="U2836">
        <f t="shared" si="269"/>
        <v>6</v>
      </c>
    </row>
    <row r="2837" spans="1:21" x14ac:dyDescent="0.3">
      <c r="A2837" t="s">
        <v>6166</v>
      </c>
      <c r="B2837" t="s">
        <v>6167</v>
      </c>
      <c r="C2837" t="s">
        <v>6168</v>
      </c>
      <c r="D2837" t="s">
        <v>17</v>
      </c>
      <c r="E2837" t="s">
        <v>18</v>
      </c>
      <c r="F2837">
        <v>69961.72</v>
      </c>
      <c r="G2837" s="1">
        <v>45678</v>
      </c>
      <c r="H2837" s="1">
        <v>45690</v>
      </c>
      <c r="I2837" t="s">
        <v>19</v>
      </c>
      <c r="J2837">
        <v>12</v>
      </c>
      <c r="K2837">
        <v>10</v>
      </c>
      <c r="L2837" t="s">
        <v>60</v>
      </c>
      <c r="M2837" t="s">
        <v>21</v>
      </c>
      <c r="N2837" t="s">
        <v>42</v>
      </c>
      <c r="O2837">
        <f t="shared" si="264"/>
        <v>1</v>
      </c>
      <c r="P2837" t="str">
        <f t="shared" si="265"/>
        <v>Valid</v>
      </c>
      <c r="Q2837" t="str">
        <f>_xlfn.XLOOKUP(B2837,Customers!$A:$A,Customers!$C:$C,"Not Found")</f>
        <v>East</v>
      </c>
      <c r="R2837" t="str">
        <f t="shared" si="266"/>
        <v>South</v>
      </c>
      <c r="S2837" t="str">
        <f t="shared" si="267"/>
        <v>Accident</v>
      </c>
      <c r="T2837" t="str">
        <f t="shared" si="268"/>
        <v>SLA Breach</v>
      </c>
      <c r="U2837">
        <f t="shared" si="269"/>
        <v>2</v>
      </c>
    </row>
    <row r="2838" spans="1:21" x14ac:dyDescent="0.3">
      <c r="A2838" t="s">
        <v>6169</v>
      </c>
      <c r="B2838" t="s">
        <v>3594</v>
      </c>
      <c r="C2838" t="s">
        <v>3595</v>
      </c>
      <c r="D2838" t="s">
        <v>216</v>
      </c>
      <c r="E2838" t="s">
        <v>27</v>
      </c>
      <c r="F2838">
        <v>112789.46</v>
      </c>
      <c r="G2838" s="1">
        <v>45771</v>
      </c>
      <c r="H2838" s="1">
        <v>45793</v>
      </c>
      <c r="I2838" t="s">
        <v>19</v>
      </c>
      <c r="J2838">
        <v>22</v>
      </c>
      <c r="K2838">
        <v>15</v>
      </c>
      <c r="L2838" t="s">
        <v>681</v>
      </c>
      <c r="M2838" t="s">
        <v>55</v>
      </c>
      <c r="N2838" t="s">
        <v>42</v>
      </c>
      <c r="O2838">
        <f t="shared" si="264"/>
        <v>1</v>
      </c>
      <c r="P2838" t="str">
        <f t="shared" si="265"/>
        <v>Valid</v>
      </c>
      <c r="Q2838" t="str">
        <f>_xlfn.XLOOKUP(B2838,Customers!$A:$A,Customers!$C:$C,"Not Found")</f>
        <v>North</v>
      </c>
      <c r="R2838" t="str">
        <f t="shared" si="266"/>
        <v>West</v>
      </c>
      <c r="S2838" t="str">
        <f t="shared" si="267"/>
        <v>Outpatient</v>
      </c>
      <c r="T2838" t="str">
        <f t="shared" si="268"/>
        <v>SLA Breach</v>
      </c>
      <c r="U2838">
        <f t="shared" si="269"/>
        <v>7</v>
      </c>
    </row>
    <row r="2839" spans="1:21" x14ac:dyDescent="0.3">
      <c r="A2839" t="s">
        <v>6170</v>
      </c>
      <c r="B2839" t="s">
        <v>2680</v>
      </c>
      <c r="C2839" t="s">
        <v>2879</v>
      </c>
      <c r="D2839" t="s">
        <v>216</v>
      </c>
      <c r="E2839" t="s">
        <v>18</v>
      </c>
      <c r="F2839">
        <v>56200.27</v>
      </c>
      <c r="G2839" s="1">
        <v>45669</v>
      </c>
      <c r="H2839" s="1">
        <v>45680</v>
      </c>
      <c r="I2839" t="s">
        <v>19</v>
      </c>
      <c r="J2839">
        <v>11</v>
      </c>
      <c r="K2839">
        <v>15</v>
      </c>
      <c r="L2839" t="s">
        <v>121</v>
      </c>
      <c r="M2839" t="s">
        <v>55</v>
      </c>
      <c r="N2839" t="s">
        <v>22</v>
      </c>
      <c r="O2839">
        <f t="shared" si="264"/>
        <v>1</v>
      </c>
      <c r="P2839" t="str">
        <f t="shared" si="265"/>
        <v>Valid</v>
      </c>
      <c r="Q2839" t="str">
        <f>_xlfn.XLOOKUP(B2839,Customers!$A:$A,Customers!$C:$C,"Not Found")</f>
        <v>North</v>
      </c>
      <c r="R2839" t="str">
        <f t="shared" si="266"/>
        <v>South</v>
      </c>
      <c r="S2839" t="str">
        <f t="shared" si="267"/>
        <v>Outpatient</v>
      </c>
      <c r="T2839" t="str">
        <f t="shared" si="268"/>
        <v>Within SLA</v>
      </c>
      <c r="U2839">
        <f t="shared" si="269"/>
        <v>0</v>
      </c>
    </row>
    <row r="2840" spans="1:21" x14ac:dyDescent="0.3">
      <c r="A2840" t="s">
        <v>6171</v>
      </c>
      <c r="B2840" t="s">
        <v>6172</v>
      </c>
      <c r="C2840" t="s">
        <v>6173</v>
      </c>
      <c r="D2840" t="s">
        <v>46</v>
      </c>
      <c r="E2840" t="s">
        <v>18</v>
      </c>
      <c r="F2840">
        <v>17122.13</v>
      </c>
      <c r="G2840" s="1">
        <v>45954</v>
      </c>
      <c r="H2840" s="1">
        <v>45971</v>
      </c>
      <c r="I2840" t="s">
        <v>19</v>
      </c>
      <c r="J2840">
        <v>17</v>
      </c>
      <c r="K2840">
        <v>10</v>
      </c>
      <c r="L2840" t="s">
        <v>159</v>
      </c>
      <c r="M2840" t="s">
        <v>21</v>
      </c>
      <c r="N2840" t="s">
        <v>42</v>
      </c>
      <c r="O2840">
        <f t="shared" si="264"/>
        <v>1</v>
      </c>
      <c r="P2840" t="str">
        <f t="shared" si="265"/>
        <v>Valid</v>
      </c>
      <c r="Q2840" t="str">
        <f>_xlfn.XLOOKUP(B2840,Customers!$A:$A,Customers!$C:$C,"Not Found")</f>
        <v>West</v>
      </c>
      <c r="R2840" t="str">
        <f t="shared" si="266"/>
        <v>South</v>
      </c>
      <c r="S2840" t="str">
        <f t="shared" si="267"/>
        <v>Theft</v>
      </c>
      <c r="T2840" t="str">
        <f t="shared" si="268"/>
        <v>SLA Breach</v>
      </c>
      <c r="U2840">
        <f t="shared" si="269"/>
        <v>7</v>
      </c>
    </row>
    <row r="2841" spans="1:21" x14ac:dyDescent="0.3">
      <c r="A2841" t="s">
        <v>6174</v>
      </c>
      <c r="B2841" t="s">
        <v>507</v>
      </c>
      <c r="C2841" t="s">
        <v>6175</v>
      </c>
      <c r="D2841" t="s">
        <v>154</v>
      </c>
      <c r="E2841" t="s">
        <v>18</v>
      </c>
      <c r="F2841">
        <v>130743.76</v>
      </c>
      <c r="G2841" s="1">
        <v>45933</v>
      </c>
      <c r="H2841" s="1">
        <v>45944</v>
      </c>
      <c r="I2841" t="s">
        <v>19</v>
      </c>
      <c r="J2841">
        <v>11</v>
      </c>
      <c r="K2841">
        <v>10</v>
      </c>
      <c r="L2841" t="s">
        <v>204</v>
      </c>
      <c r="M2841" t="s">
        <v>21</v>
      </c>
      <c r="N2841" t="s">
        <v>22</v>
      </c>
      <c r="O2841">
        <f t="shared" si="264"/>
        <v>1</v>
      </c>
      <c r="P2841" t="str">
        <f t="shared" si="265"/>
        <v>Valid</v>
      </c>
      <c r="Q2841" t="str">
        <f>_xlfn.XLOOKUP(B2841,Customers!$A:$A,Customers!$C:$C,"Not Found")</f>
        <v>North</v>
      </c>
      <c r="R2841" t="str">
        <f t="shared" si="266"/>
        <v>South</v>
      </c>
      <c r="S2841" t="str">
        <f t="shared" si="267"/>
        <v>Vehicle Damage</v>
      </c>
      <c r="T2841" t="str">
        <f t="shared" si="268"/>
        <v>SLA Breach</v>
      </c>
      <c r="U2841">
        <f t="shared" si="269"/>
        <v>1</v>
      </c>
    </row>
    <row r="2842" spans="1:21" x14ac:dyDescent="0.3">
      <c r="A2842" t="s">
        <v>6176</v>
      </c>
      <c r="B2842" t="s">
        <v>869</v>
      </c>
      <c r="C2842" t="s">
        <v>870</v>
      </c>
      <c r="D2842" t="s">
        <v>53</v>
      </c>
      <c r="E2842" t="s">
        <v>74</v>
      </c>
      <c r="F2842">
        <v>91665.38</v>
      </c>
      <c r="G2842" s="1">
        <v>45960</v>
      </c>
      <c r="I2842" t="s">
        <v>40</v>
      </c>
      <c r="J2842">
        <v>23</v>
      </c>
      <c r="K2842">
        <v>15</v>
      </c>
      <c r="L2842" t="s">
        <v>117</v>
      </c>
      <c r="M2842" t="s">
        <v>55</v>
      </c>
      <c r="N2842" t="s">
        <v>30</v>
      </c>
      <c r="O2842">
        <f t="shared" si="264"/>
        <v>1</v>
      </c>
      <c r="P2842" t="str">
        <f t="shared" si="265"/>
        <v>Valid</v>
      </c>
      <c r="Q2842" t="str">
        <f>_xlfn.XLOOKUP(B2842,Customers!$A:$A,Customers!$C:$C,"Not Found")</f>
        <v>South</v>
      </c>
      <c r="R2842" t="str">
        <f t="shared" si="266"/>
        <v>East</v>
      </c>
      <c r="S2842" t="str">
        <f t="shared" si="267"/>
        <v>Hospitalization</v>
      </c>
      <c r="T2842" t="str">
        <f t="shared" si="268"/>
        <v>SLA Breach</v>
      </c>
      <c r="U2842">
        <f t="shared" si="269"/>
        <v>8</v>
      </c>
    </row>
    <row r="2843" spans="1:21" x14ac:dyDescent="0.3">
      <c r="A2843" t="s">
        <v>6177</v>
      </c>
      <c r="B2843" t="s">
        <v>6178</v>
      </c>
      <c r="C2843" t="s">
        <v>6179</v>
      </c>
      <c r="D2843" t="s">
        <v>102</v>
      </c>
      <c r="E2843" t="s">
        <v>173</v>
      </c>
      <c r="F2843">
        <v>130810.21</v>
      </c>
      <c r="G2843" s="1">
        <v>45942</v>
      </c>
      <c r="H2843" s="1">
        <v>45965</v>
      </c>
      <c r="I2843" t="s">
        <v>47</v>
      </c>
      <c r="J2843">
        <v>23</v>
      </c>
      <c r="K2843">
        <v>20</v>
      </c>
      <c r="L2843" t="s">
        <v>268</v>
      </c>
      <c r="M2843" t="s">
        <v>29</v>
      </c>
      <c r="N2843" t="s">
        <v>30</v>
      </c>
      <c r="O2843">
        <f t="shared" si="264"/>
        <v>1</v>
      </c>
      <c r="P2843" t="str">
        <f t="shared" si="265"/>
        <v>Valid</v>
      </c>
      <c r="Q2843" t="str">
        <f>_xlfn.XLOOKUP(B2843,Customers!$A:$A,Customers!$C:$C,"Not Found")</f>
        <v>West</v>
      </c>
      <c r="R2843" t="str">
        <f t="shared" si="266"/>
        <v>Central</v>
      </c>
      <c r="S2843" t="str">
        <f t="shared" si="267"/>
        <v>Maturity</v>
      </c>
      <c r="T2843" t="str">
        <f t="shared" si="268"/>
        <v>SLA Breach</v>
      </c>
      <c r="U2843">
        <f t="shared" si="269"/>
        <v>3</v>
      </c>
    </row>
    <row r="2844" spans="1:21" x14ac:dyDescent="0.3">
      <c r="A2844" t="s">
        <v>6180</v>
      </c>
      <c r="B2844" t="s">
        <v>4543</v>
      </c>
      <c r="C2844" t="s">
        <v>6181</v>
      </c>
      <c r="D2844" t="s">
        <v>53</v>
      </c>
      <c r="E2844" t="s">
        <v>74</v>
      </c>
      <c r="F2844">
        <v>140951.29</v>
      </c>
      <c r="G2844" s="1">
        <v>45674</v>
      </c>
      <c r="H2844" s="1">
        <v>45686</v>
      </c>
      <c r="I2844" t="s">
        <v>19</v>
      </c>
      <c r="J2844">
        <v>12</v>
      </c>
      <c r="K2844">
        <v>15</v>
      </c>
      <c r="L2844" t="s">
        <v>242</v>
      </c>
      <c r="M2844" t="s">
        <v>55</v>
      </c>
      <c r="N2844" t="s">
        <v>30</v>
      </c>
      <c r="O2844">
        <f t="shared" si="264"/>
        <v>1</v>
      </c>
      <c r="P2844" t="str">
        <f t="shared" si="265"/>
        <v>Valid</v>
      </c>
      <c r="Q2844" t="str">
        <f>_xlfn.XLOOKUP(B2844,Customers!$A:$A,Customers!$C:$C,"Not Found")</f>
        <v>South</v>
      </c>
      <c r="R2844" t="str">
        <f t="shared" si="266"/>
        <v>East</v>
      </c>
      <c r="S2844" t="str">
        <f t="shared" si="267"/>
        <v>Hospitalization</v>
      </c>
      <c r="T2844" t="str">
        <f t="shared" si="268"/>
        <v>Within SLA</v>
      </c>
      <c r="U2844">
        <f t="shared" si="269"/>
        <v>0</v>
      </c>
    </row>
    <row r="2845" spans="1:21" x14ac:dyDescent="0.3">
      <c r="A2845" t="s">
        <v>6182</v>
      </c>
      <c r="B2845" t="s">
        <v>4770</v>
      </c>
      <c r="C2845" t="s">
        <v>4771</v>
      </c>
      <c r="D2845" t="s">
        <v>69</v>
      </c>
      <c r="E2845" t="s">
        <v>27</v>
      </c>
      <c r="F2845">
        <v>406052.74</v>
      </c>
      <c r="G2845" s="1">
        <v>45874</v>
      </c>
      <c r="I2845" t="s">
        <v>40</v>
      </c>
      <c r="J2845">
        <v>15</v>
      </c>
      <c r="K2845">
        <v>12</v>
      </c>
      <c r="L2845" t="s">
        <v>681</v>
      </c>
      <c r="M2845" t="s">
        <v>49</v>
      </c>
      <c r="N2845" t="s">
        <v>30</v>
      </c>
      <c r="O2845">
        <f t="shared" si="264"/>
        <v>1</v>
      </c>
      <c r="P2845" t="str">
        <f t="shared" si="265"/>
        <v>Valid</v>
      </c>
      <c r="Q2845" t="str">
        <f>_xlfn.XLOOKUP(B2845,Customers!$A:$A,Customers!$C:$C,"Not Found")</f>
        <v>Central</v>
      </c>
      <c r="R2845" t="str">
        <f t="shared" si="266"/>
        <v>West</v>
      </c>
      <c r="S2845" t="str">
        <f t="shared" si="267"/>
        <v>Property Damage</v>
      </c>
      <c r="T2845" t="str">
        <f t="shared" si="268"/>
        <v>SLA Breach</v>
      </c>
      <c r="U2845">
        <f t="shared" si="269"/>
        <v>3</v>
      </c>
    </row>
    <row r="2846" spans="1:21" x14ac:dyDescent="0.3">
      <c r="A2846" t="s">
        <v>6183</v>
      </c>
      <c r="B2846" t="s">
        <v>699</v>
      </c>
      <c r="C2846" t="s">
        <v>700</v>
      </c>
      <c r="D2846" t="s">
        <v>111</v>
      </c>
      <c r="E2846" t="s">
        <v>18</v>
      </c>
      <c r="F2846">
        <v>238811.28</v>
      </c>
      <c r="G2846" s="1">
        <v>45943</v>
      </c>
      <c r="H2846" s="1">
        <v>45969</v>
      </c>
      <c r="I2846" t="s">
        <v>19</v>
      </c>
      <c r="J2846">
        <v>26</v>
      </c>
      <c r="K2846">
        <v>12</v>
      </c>
      <c r="L2846" t="s">
        <v>296</v>
      </c>
      <c r="M2846" t="s">
        <v>49</v>
      </c>
      <c r="N2846" t="s">
        <v>88</v>
      </c>
      <c r="O2846">
        <f t="shared" si="264"/>
        <v>1</v>
      </c>
      <c r="P2846" t="str">
        <f t="shared" si="265"/>
        <v>Valid</v>
      </c>
      <c r="Q2846" t="str">
        <f>_xlfn.XLOOKUP(B2846,Customers!$A:$A,Customers!$C:$C,"Not Found")</f>
        <v>North</v>
      </c>
      <c r="R2846" t="str">
        <f t="shared" si="266"/>
        <v>South</v>
      </c>
      <c r="S2846" t="str">
        <f t="shared" si="267"/>
        <v>Fire</v>
      </c>
      <c r="T2846" t="str">
        <f t="shared" si="268"/>
        <v>SLA Breach</v>
      </c>
      <c r="U2846">
        <f t="shared" si="269"/>
        <v>14</v>
      </c>
    </row>
    <row r="2847" spans="1:21" x14ac:dyDescent="0.3">
      <c r="A2847" t="s">
        <v>6184</v>
      </c>
      <c r="B2847" t="s">
        <v>4812</v>
      </c>
      <c r="C2847" t="s">
        <v>6185</v>
      </c>
      <c r="D2847" t="s">
        <v>216</v>
      </c>
      <c r="E2847" t="s">
        <v>74</v>
      </c>
      <c r="F2847">
        <v>328738.56</v>
      </c>
      <c r="G2847" s="1">
        <v>45944</v>
      </c>
      <c r="H2847" s="1">
        <v>45967</v>
      </c>
      <c r="I2847" t="s">
        <v>19</v>
      </c>
      <c r="J2847">
        <v>23</v>
      </c>
      <c r="K2847">
        <v>15</v>
      </c>
      <c r="L2847" t="s">
        <v>212</v>
      </c>
      <c r="M2847" t="s">
        <v>55</v>
      </c>
      <c r="N2847" t="s">
        <v>42</v>
      </c>
      <c r="O2847">
        <f t="shared" si="264"/>
        <v>1</v>
      </c>
      <c r="P2847" t="str">
        <f t="shared" si="265"/>
        <v>Valid</v>
      </c>
      <c r="Q2847" t="str">
        <f>_xlfn.XLOOKUP(B2847,Customers!$A:$A,Customers!$C:$C,"Not Found")</f>
        <v>Central</v>
      </c>
      <c r="R2847" t="str">
        <f t="shared" si="266"/>
        <v>East</v>
      </c>
      <c r="S2847" t="str">
        <f t="shared" si="267"/>
        <v>Outpatient</v>
      </c>
      <c r="T2847" t="str">
        <f t="shared" si="268"/>
        <v>SLA Breach</v>
      </c>
      <c r="U2847">
        <f t="shared" si="269"/>
        <v>8</v>
      </c>
    </row>
    <row r="2848" spans="1:21" x14ac:dyDescent="0.3">
      <c r="A2848" t="s">
        <v>6186</v>
      </c>
      <c r="B2848" t="s">
        <v>4550</v>
      </c>
      <c r="C2848" t="s">
        <v>6187</v>
      </c>
      <c r="D2848" t="s">
        <v>216</v>
      </c>
      <c r="E2848" t="s">
        <v>39</v>
      </c>
      <c r="F2848">
        <v>38267.339999999997</v>
      </c>
      <c r="G2848" s="1">
        <v>45811</v>
      </c>
      <c r="H2848" s="1">
        <v>45820</v>
      </c>
      <c r="I2848" t="s">
        <v>19</v>
      </c>
      <c r="J2848">
        <v>9</v>
      </c>
      <c r="K2848">
        <v>15</v>
      </c>
      <c r="L2848" t="s">
        <v>183</v>
      </c>
      <c r="M2848" t="s">
        <v>55</v>
      </c>
      <c r="N2848" t="s">
        <v>30</v>
      </c>
      <c r="O2848">
        <f t="shared" si="264"/>
        <v>1</v>
      </c>
      <c r="P2848" t="str">
        <f t="shared" si="265"/>
        <v>Valid</v>
      </c>
      <c r="Q2848" t="str">
        <f>_xlfn.XLOOKUP(B2848,Customers!$A:$A,Customers!$C:$C,"Not Found")</f>
        <v>Central</v>
      </c>
      <c r="R2848" t="str">
        <f t="shared" si="266"/>
        <v>North</v>
      </c>
      <c r="S2848" t="str">
        <f t="shared" si="267"/>
        <v>Outpatient</v>
      </c>
      <c r="T2848" t="str">
        <f t="shared" si="268"/>
        <v>Within SLA</v>
      </c>
      <c r="U2848">
        <f t="shared" si="269"/>
        <v>0</v>
      </c>
    </row>
    <row r="2849" spans="1:21" x14ac:dyDescent="0.3">
      <c r="A2849" t="s">
        <v>6188</v>
      </c>
      <c r="B2849" t="s">
        <v>2448</v>
      </c>
      <c r="C2849" t="s">
        <v>3957</v>
      </c>
      <c r="D2849" t="s">
        <v>34</v>
      </c>
      <c r="E2849" t="s">
        <v>74</v>
      </c>
      <c r="F2849">
        <v>352829.03</v>
      </c>
      <c r="G2849" s="1">
        <v>45970</v>
      </c>
      <c r="I2849" t="s">
        <v>40</v>
      </c>
      <c r="J2849">
        <v>23</v>
      </c>
      <c r="K2849">
        <v>20</v>
      </c>
      <c r="L2849" t="s">
        <v>163</v>
      </c>
      <c r="M2849" t="s">
        <v>29</v>
      </c>
      <c r="N2849" t="s">
        <v>30</v>
      </c>
      <c r="O2849">
        <f t="shared" si="264"/>
        <v>1</v>
      </c>
      <c r="P2849" t="str">
        <f t="shared" si="265"/>
        <v>Valid</v>
      </c>
      <c r="Q2849" t="str">
        <f>_xlfn.XLOOKUP(B2849,Customers!$A:$A,Customers!$C:$C,"Not Found")</f>
        <v>West</v>
      </c>
      <c r="R2849" t="str">
        <f t="shared" si="266"/>
        <v>East</v>
      </c>
      <c r="S2849" t="str">
        <f t="shared" si="267"/>
        <v>Death Benefit</v>
      </c>
      <c r="T2849" t="str">
        <f t="shared" si="268"/>
        <v>SLA Breach</v>
      </c>
      <c r="U2849">
        <f t="shared" si="269"/>
        <v>3</v>
      </c>
    </row>
    <row r="2850" spans="1:21" x14ac:dyDescent="0.3">
      <c r="A2850" t="s">
        <v>6189</v>
      </c>
      <c r="B2850" t="s">
        <v>4587</v>
      </c>
      <c r="C2850" t="s">
        <v>4588</v>
      </c>
      <c r="D2850" t="s">
        <v>154</v>
      </c>
      <c r="E2850" t="s">
        <v>27</v>
      </c>
      <c r="F2850">
        <v>81861.899999999994</v>
      </c>
      <c r="G2850" s="1">
        <v>45714</v>
      </c>
      <c r="H2850" s="1">
        <v>45722</v>
      </c>
      <c r="I2850" t="s">
        <v>19</v>
      </c>
      <c r="J2850">
        <v>8</v>
      </c>
      <c r="K2850">
        <v>10</v>
      </c>
      <c r="L2850" t="s">
        <v>174</v>
      </c>
      <c r="M2850" t="s">
        <v>21</v>
      </c>
      <c r="N2850" t="s">
        <v>22</v>
      </c>
      <c r="O2850">
        <f t="shared" si="264"/>
        <v>1</v>
      </c>
      <c r="P2850" t="str">
        <f t="shared" si="265"/>
        <v>Valid</v>
      </c>
      <c r="Q2850" t="str">
        <f>_xlfn.XLOOKUP(B2850,Customers!$A:$A,Customers!$C:$C,"Not Found")</f>
        <v>South</v>
      </c>
      <c r="R2850" t="str">
        <f t="shared" si="266"/>
        <v>West</v>
      </c>
      <c r="S2850" t="str">
        <f t="shared" si="267"/>
        <v>Vehicle Damage</v>
      </c>
      <c r="T2850" t="str">
        <f t="shared" si="268"/>
        <v>Within SLA</v>
      </c>
      <c r="U2850">
        <f t="shared" si="269"/>
        <v>0</v>
      </c>
    </row>
    <row r="2851" spans="1:21" x14ac:dyDescent="0.3">
      <c r="A2851" t="s">
        <v>6190</v>
      </c>
      <c r="B2851" t="s">
        <v>409</v>
      </c>
      <c r="C2851" t="s">
        <v>410</v>
      </c>
      <c r="D2851" t="s">
        <v>216</v>
      </c>
      <c r="E2851" t="s">
        <v>39</v>
      </c>
      <c r="F2851">
        <v>78787.600000000006</v>
      </c>
      <c r="G2851" s="1">
        <v>45887</v>
      </c>
      <c r="H2851" s="1">
        <v>45905</v>
      </c>
      <c r="I2851" t="s">
        <v>19</v>
      </c>
      <c r="J2851">
        <v>18</v>
      </c>
      <c r="K2851">
        <v>15</v>
      </c>
      <c r="L2851" t="s">
        <v>150</v>
      </c>
      <c r="M2851" t="s">
        <v>55</v>
      </c>
      <c r="N2851" t="s">
        <v>30</v>
      </c>
      <c r="O2851">
        <f t="shared" si="264"/>
        <v>1</v>
      </c>
      <c r="P2851" t="str">
        <f t="shared" si="265"/>
        <v>Valid</v>
      </c>
      <c r="Q2851" t="str">
        <f>_xlfn.XLOOKUP(B2851,Customers!$A:$A,Customers!$C:$C,"Not Found")</f>
        <v>East</v>
      </c>
      <c r="R2851" t="str">
        <f t="shared" si="266"/>
        <v>North</v>
      </c>
      <c r="S2851" t="str">
        <f t="shared" si="267"/>
        <v>Outpatient</v>
      </c>
      <c r="T2851" t="str">
        <f t="shared" si="268"/>
        <v>SLA Breach</v>
      </c>
      <c r="U2851">
        <f t="shared" si="269"/>
        <v>3</v>
      </c>
    </row>
    <row r="2852" spans="1:21" x14ac:dyDescent="0.3">
      <c r="A2852" t="s">
        <v>6191</v>
      </c>
      <c r="B2852" t="s">
        <v>6041</v>
      </c>
      <c r="C2852" t="s">
        <v>6042</v>
      </c>
      <c r="D2852" t="s">
        <v>102</v>
      </c>
      <c r="E2852" t="s">
        <v>173</v>
      </c>
      <c r="F2852">
        <v>242438.55</v>
      </c>
      <c r="G2852" s="1">
        <v>45747</v>
      </c>
      <c r="I2852" t="s">
        <v>40</v>
      </c>
      <c r="J2852">
        <v>24</v>
      </c>
      <c r="K2852">
        <v>20</v>
      </c>
      <c r="L2852" t="s">
        <v>491</v>
      </c>
      <c r="M2852" t="s">
        <v>29</v>
      </c>
      <c r="N2852" t="s">
        <v>30</v>
      </c>
      <c r="O2852">
        <f t="shared" si="264"/>
        <v>1</v>
      </c>
      <c r="P2852" t="str">
        <f t="shared" si="265"/>
        <v>Valid</v>
      </c>
      <c r="Q2852" t="str">
        <f>_xlfn.XLOOKUP(B2852,Customers!$A:$A,Customers!$C:$C,"Not Found")</f>
        <v>West</v>
      </c>
      <c r="R2852" t="str">
        <f t="shared" si="266"/>
        <v>Central</v>
      </c>
      <c r="S2852" t="str">
        <f t="shared" si="267"/>
        <v>Maturity</v>
      </c>
      <c r="T2852" t="str">
        <f t="shared" si="268"/>
        <v>SLA Breach</v>
      </c>
      <c r="U2852">
        <f t="shared" si="269"/>
        <v>4</v>
      </c>
    </row>
    <row r="2853" spans="1:21" x14ac:dyDescent="0.3">
      <c r="A2853" t="s">
        <v>6192</v>
      </c>
      <c r="B2853" t="s">
        <v>176</v>
      </c>
      <c r="C2853" t="s">
        <v>6193</v>
      </c>
      <c r="D2853" t="s">
        <v>46</v>
      </c>
      <c r="F2853">
        <v>9494.2900000000009</v>
      </c>
      <c r="G2853" s="1">
        <v>45962</v>
      </c>
      <c r="H2853" s="1">
        <v>45984</v>
      </c>
      <c r="I2853" t="s">
        <v>19</v>
      </c>
      <c r="J2853">
        <v>22</v>
      </c>
      <c r="K2853">
        <v>10</v>
      </c>
      <c r="L2853" t="s">
        <v>20</v>
      </c>
      <c r="M2853" t="s">
        <v>21</v>
      </c>
      <c r="N2853" t="s">
        <v>42</v>
      </c>
      <c r="O2853">
        <f t="shared" si="264"/>
        <v>1</v>
      </c>
      <c r="P2853" t="str">
        <f t="shared" si="265"/>
        <v>Valid</v>
      </c>
      <c r="Q2853" t="str">
        <f>_xlfn.XLOOKUP(B2853,Customers!$A:$A,Customers!$C:$C,"Not Found")</f>
        <v>East</v>
      </c>
      <c r="R2853" t="str">
        <f t="shared" si="266"/>
        <v>East</v>
      </c>
      <c r="S2853" t="str">
        <f t="shared" si="267"/>
        <v>Theft</v>
      </c>
      <c r="T2853" t="str">
        <f t="shared" si="268"/>
        <v>SLA Breach</v>
      </c>
      <c r="U2853">
        <f t="shared" si="269"/>
        <v>12</v>
      </c>
    </row>
    <row r="2854" spans="1:21" x14ac:dyDescent="0.3">
      <c r="A2854" t="s">
        <v>6194</v>
      </c>
      <c r="B2854" t="s">
        <v>1855</v>
      </c>
      <c r="C2854" t="s">
        <v>6195</v>
      </c>
      <c r="D2854" t="s">
        <v>46</v>
      </c>
      <c r="E2854" t="s">
        <v>27</v>
      </c>
      <c r="F2854">
        <v>195294.33</v>
      </c>
      <c r="G2854" s="1">
        <v>45957</v>
      </c>
      <c r="I2854" t="s">
        <v>64</v>
      </c>
      <c r="J2854">
        <v>14</v>
      </c>
      <c r="K2854">
        <v>10</v>
      </c>
      <c r="L2854" t="s">
        <v>300</v>
      </c>
      <c r="M2854" t="s">
        <v>21</v>
      </c>
      <c r="N2854" t="s">
        <v>42</v>
      </c>
      <c r="O2854">
        <f t="shared" si="264"/>
        <v>1</v>
      </c>
      <c r="P2854" t="str">
        <f t="shared" si="265"/>
        <v>Valid</v>
      </c>
      <c r="Q2854" t="str">
        <f>_xlfn.XLOOKUP(B2854,Customers!$A:$A,Customers!$C:$C,"Not Found")</f>
        <v>North</v>
      </c>
      <c r="R2854" t="str">
        <f t="shared" si="266"/>
        <v>West</v>
      </c>
      <c r="S2854" t="str">
        <f t="shared" si="267"/>
        <v>Theft</v>
      </c>
      <c r="T2854" t="str">
        <f t="shared" si="268"/>
        <v>SLA Breach</v>
      </c>
      <c r="U2854">
        <f t="shared" si="269"/>
        <v>4</v>
      </c>
    </row>
    <row r="2855" spans="1:21" x14ac:dyDescent="0.3">
      <c r="A2855" t="s">
        <v>6196</v>
      </c>
      <c r="B2855" t="s">
        <v>6197</v>
      </c>
      <c r="C2855" t="s">
        <v>6198</v>
      </c>
      <c r="D2855" t="s">
        <v>111</v>
      </c>
      <c r="E2855" t="s">
        <v>74</v>
      </c>
      <c r="F2855">
        <v>38458.269999999997</v>
      </c>
      <c r="G2855" s="1">
        <v>45965</v>
      </c>
      <c r="H2855" s="1">
        <v>45979</v>
      </c>
      <c r="I2855" t="s">
        <v>19</v>
      </c>
      <c r="J2855">
        <v>14</v>
      </c>
      <c r="K2855">
        <v>12</v>
      </c>
      <c r="L2855" t="s">
        <v>353</v>
      </c>
      <c r="M2855" t="s">
        <v>49</v>
      </c>
      <c r="N2855" t="s">
        <v>30</v>
      </c>
      <c r="O2855">
        <f t="shared" si="264"/>
        <v>1</v>
      </c>
      <c r="P2855" t="str">
        <f t="shared" si="265"/>
        <v>Valid</v>
      </c>
      <c r="Q2855" t="str">
        <f>_xlfn.XLOOKUP(B2855,Customers!$A:$A,Customers!$C:$C,"Not Found")</f>
        <v>North</v>
      </c>
      <c r="R2855" t="str">
        <f t="shared" si="266"/>
        <v>East</v>
      </c>
      <c r="S2855" t="str">
        <f t="shared" si="267"/>
        <v>Fire</v>
      </c>
      <c r="T2855" t="str">
        <f t="shared" si="268"/>
        <v>SLA Breach</v>
      </c>
      <c r="U2855">
        <f t="shared" si="269"/>
        <v>2</v>
      </c>
    </row>
    <row r="2856" spans="1:21" x14ac:dyDescent="0.3">
      <c r="A2856" t="s">
        <v>6199</v>
      </c>
      <c r="B2856" t="s">
        <v>6200</v>
      </c>
      <c r="C2856" t="s">
        <v>6201</v>
      </c>
      <c r="D2856" t="s">
        <v>69</v>
      </c>
      <c r="E2856" t="s">
        <v>27</v>
      </c>
      <c r="F2856">
        <v>197925.34</v>
      </c>
      <c r="G2856" s="1">
        <v>45678</v>
      </c>
      <c r="H2856" s="1">
        <v>45681</v>
      </c>
      <c r="I2856" t="s">
        <v>47</v>
      </c>
      <c r="J2856">
        <v>3</v>
      </c>
      <c r="K2856">
        <v>12</v>
      </c>
      <c r="L2856" t="s">
        <v>813</v>
      </c>
      <c r="M2856" t="s">
        <v>49</v>
      </c>
      <c r="N2856" t="s">
        <v>30</v>
      </c>
      <c r="O2856">
        <f t="shared" si="264"/>
        <v>1</v>
      </c>
      <c r="P2856" t="str">
        <f t="shared" si="265"/>
        <v>Valid</v>
      </c>
      <c r="Q2856" t="str">
        <f>_xlfn.XLOOKUP(B2856,Customers!$A:$A,Customers!$C:$C,"Not Found")</f>
        <v>Central</v>
      </c>
      <c r="R2856" t="str">
        <f t="shared" si="266"/>
        <v>West</v>
      </c>
      <c r="S2856" t="str">
        <f t="shared" si="267"/>
        <v>Property Damage</v>
      </c>
      <c r="T2856" t="str">
        <f t="shared" si="268"/>
        <v>Within SLA</v>
      </c>
      <c r="U2856">
        <f t="shared" si="269"/>
        <v>0</v>
      </c>
    </row>
    <row r="2857" spans="1:21" x14ac:dyDescent="0.3">
      <c r="A2857" t="s">
        <v>6202</v>
      </c>
      <c r="B2857" t="s">
        <v>6045</v>
      </c>
      <c r="C2857" t="s">
        <v>6203</v>
      </c>
      <c r="D2857" t="s">
        <v>102</v>
      </c>
      <c r="E2857" t="s">
        <v>74</v>
      </c>
      <c r="F2857">
        <v>302146.15000000002</v>
      </c>
      <c r="G2857" s="1">
        <v>45749</v>
      </c>
      <c r="I2857" t="s">
        <v>40</v>
      </c>
      <c r="J2857">
        <v>24</v>
      </c>
      <c r="K2857">
        <v>20</v>
      </c>
      <c r="L2857" t="s">
        <v>427</v>
      </c>
      <c r="M2857" t="s">
        <v>29</v>
      </c>
      <c r="N2857" t="s">
        <v>30</v>
      </c>
      <c r="O2857">
        <f t="shared" si="264"/>
        <v>1</v>
      </c>
      <c r="P2857" t="str">
        <f t="shared" si="265"/>
        <v>Valid</v>
      </c>
      <c r="Q2857" t="str">
        <f>_xlfn.XLOOKUP(B2857,Customers!$A:$A,Customers!$C:$C,"Not Found")</f>
        <v>Central</v>
      </c>
      <c r="R2857" t="str">
        <f t="shared" si="266"/>
        <v>East</v>
      </c>
      <c r="S2857" t="str">
        <f t="shared" si="267"/>
        <v>Maturity</v>
      </c>
      <c r="T2857" t="str">
        <f t="shared" si="268"/>
        <v>SLA Breach</v>
      </c>
      <c r="U2857">
        <f t="shared" si="269"/>
        <v>4</v>
      </c>
    </row>
    <row r="2858" spans="1:21" x14ac:dyDescent="0.3">
      <c r="A2858" t="s">
        <v>6204</v>
      </c>
      <c r="B2858" t="s">
        <v>5831</v>
      </c>
      <c r="C2858" t="s">
        <v>5832</v>
      </c>
      <c r="D2858" t="s">
        <v>116</v>
      </c>
      <c r="E2858" t="s">
        <v>39</v>
      </c>
      <c r="F2858">
        <v>29411.32</v>
      </c>
      <c r="G2858" s="1">
        <v>45788</v>
      </c>
      <c r="I2858" t="s">
        <v>40</v>
      </c>
      <c r="J2858">
        <v>8</v>
      </c>
      <c r="K2858">
        <v>7</v>
      </c>
      <c r="L2858" t="s">
        <v>178</v>
      </c>
      <c r="M2858" t="s">
        <v>94</v>
      </c>
      <c r="N2858" t="s">
        <v>30</v>
      </c>
      <c r="O2858">
        <f t="shared" si="264"/>
        <v>1</v>
      </c>
      <c r="P2858" t="str">
        <f t="shared" si="265"/>
        <v>Valid</v>
      </c>
      <c r="Q2858" t="str">
        <f>_xlfn.XLOOKUP(B2858,Customers!$A:$A,Customers!$C:$C,"Not Found")</f>
        <v>East</v>
      </c>
      <c r="R2858" t="str">
        <f t="shared" si="266"/>
        <v>North</v>
      </c>
      <c r="S2858" t="str">
        <f t="shared" si="267"/>
        <v>Medical Emergency</v>
      </c>
      <c r="T2858" t="str">
        <f t="shared" si="268"/>
        <v>SLA Breach</v>
      </c>
      <c r="U2858">
        <f t="shared" si="269"/>
        <v>1</v>
      </c>
    </row>
    <row r="2859" spans="1:21" x14ac:dyDescent="0.3">
      <c r="A2859" t="s">
        <v>6205</v>
      </c>
      <c r="B2859" t="s">
        <v>2237</v>
      </c>
      <c r="C2859" t="s">
        <v>2238</v>
      </c>
      <c r="D2859" t="s">
        <v>53</v>
      </c>
      <c r="E2859" t="s">
        <v>173</v>
      </c>
      <c r="F2859">
        <v>74372.69</v>
      </c>
      <c r="G2859" s="1">
        <v>45975</v>
      </c>
      <c r="H2859" s="1">
        <v>45997</v>
      </c>
      <c r="I2859" t="s">
        <v>19</v>
      </c>
      <c r="J2859">
        <v>22</v>
      </c>
      <c r="K2859">
        <v>15</v>
      </c>
      <c r="L2859" t="s">
        <v>630</v>
      </c>
      <c r="M2859" t="s">
        <v>55</v>
      </c>
      <c r="N2859" t="s">
        <v>30</v>
      </c>
      <c r="O2859">
        <f t="shared" si="264"/>
        <v>1</v>
      </c>
      <c r="P2859" t="str">
        <f t="shared" si="265"/>
        <v>Valid</v>
      </c>
      <c r="Q2859" t="str">
        <f>_xlfn.XLOOKUP(B2859,Customers!$A:$A,Customers!$C:$C,"Not Found")</f>
        <v>South</v>
      </c>
      <c r="R2859" t="str">
        <f t="shared" si="266"/>
        <v>Central</v>
      </c>
      <c r="S2859" t="str">
        <f t="shared" si="267"/>
        <v>Hospitalization</v>
      </c>
      <c r="T2859" t="str">
        <f t="shared" si="268"/>
        <v>SLA Breach</v>
      </c>
      <c r="U2859">
        <f t="shared" si="269"/>
        <v>7</v>
      </c>
    </row>
    <row r="2860" spans="1:21" x14ac:dyDescent="0.3">
      <c r="A2860" t="s">
        <v>6206</v>
      </c>
      <c r="B2860" t="s">
        <v>2002</v>
      </c>
      <c r="C2860" t="s">
        <v>6207</v>
      </c>
      <c r="D2860" t="s">
        <v>154</v>
      </c>
      <c r="E2860" t="s">
        <v>27</v>
      </c>
      <c r="F2860">
        <v>73976.62</v>
      </c>
      <c r="G2860" s="1">
        <v>45879</v>
      </c>
      <c r="H2860" s="1">
        <v>45887</v>
      </c>
      <c r="I2860" t="s">
        <v>19</v>
      </c>
      <c r="J2860">
        <v>8</v>
      </c>
      <c r="K2860">
        <v>10</v>
      </c>
      <c r="L2860" t="s">
        <v>35</v>
      </c>
      <c r="M2860" t="s">
        <v>21</v>
      </c>
      <c r="N2860" t="s">
        <v>30</v>
      </c>
      <c r="O2860">
        <f t="shared" si="264"/>
        <v>1</v>
      </c>
      <c r="P2860" t="str">
        <f t="shared" si="265"/>
        <v>Valid</v>
      </c>
      <c r="Q2860" t="str">
        <f>_xlfn.XLOOKUP(B2860,Customers!$A:$A,Customers!$C:$C,"Not Found")</f>
        <v>East</v>
      </c>
      <c r="R2860" t="str">
        <f t="shared" si="266"/>
        <v>West</v>
      </c>
      <c r="S2860" t="str">
        <f t="shared" si="267"/>
        <v>Vehicle Damage</v>
      </c>
      <c r="T2860" t="str">
        <f t="shared" si="268"/>
        <v>Within SLA</v>
      </c>
      <c r="U2860">
        <f t="shared" si="269"/>
        <v>0</v>
      </c>
    </row>
    <row r="2861" spans="1:21" x14ac:dyDescent="0.3">
      <c r="A2861" t="s">
        <v>6208</v>
      </c>
      <c r="B2861" t="s">
        <v>6209</v>
      </c>
      <c r="C2861" t="s">
        <v>6210</v>
      </c>
      <c r="D2861" t="s">
        <v>46</v>
      </c>
      <c r="E2861" t="s">
        <v>74</v>
      </c>
      <c r="F2861">
        <v>98582.46</v>
      </c>
      <c r="G2861" s="1">
        <v>45986</v>
      </c>
      <c r="H2861" s="1">
        <v>46003</v>
      </c>
      <c r="I2861" t="s">
        <v>19</v>
      </c>
      <c r="J2861">
        <v>17</v>
      </c>
      <c r="K2861">
        <v>10</v>
      </c>
      <c r="L2861" t="s">
        <v>331</v>
      </c>
      <c r="M2861" t="s">
        <v>21</v>
      </c>
      <c r="N2861" t="s">
        <v>30</v>
      </c>
      <c r="O2861">
        <f t="shared" si="264"/>
        <v>1</v>
      </c>
      <c r="P2861" t="str">
        <f t="shared" si="265"/>
        <v>Valid</v>
      </c>
      <c r="Q2861" t="str">
        <f>_xlfn.XLOOKUP(B2861,Customers!$A:$A,Customers!$C:$C,"Not Found")</f>
        <v>South</v>
      </c>
      <c r="R2861" t="str">
        <f t="shared" si="266"/>
        <v>East</v>
      </c>
      <c r="S2861" t="str">
        <f t="shared" si="267"/>
        <v>Theft</v>
      </c>
      <c r="T2861" t="str">
        <f t="shared" si="268"/>
        <v>SLA Breach</v>
      </c>
      <c r="U2861">
        <f t="shared" si="269"/>
        <v>7</v>
      </c>
    </row>
    <row r="2862" spans="1:21" x14ac:dyDescent="0.3">
      <c r="A2862" t="s">
        <v>6211</v>
      </c>
      <c r="B2862" t="s">
        <v>4463</v>
      </c>
      <c r="C2862" t="s">
        <v>4464</v>
      </c>
      <c r="D2862" t="s">
        <v>182</v>
      </c>
      <c r="E2862" t="s">
        <v>27</v>
      </c>
      <c r="F2862">
        <v>55689.98</v>
      </c>
      <c r="G2862" s="1">
        <v>45947</v>
      </c>
      <c r="I2862" t="s">
        <v>40</v>
      </c>
      <c r="J2862">
        <v>3</v>
      </c>
      <c r="K2862">
        <v>7</v>
      </c>
      <c r="L2862" t="s">
        <v>112</v>
      </c>
      <c r="M2862" t="s">
        <v>94</v>
      </c>
      <c r="N2862" t="s">
        <v>30</v>
      </c>
      <c r="O2862">
        <f t="shared" si="264"/>
        <v>1</v>
      </c>
      <c r="P2862" t="str">
        <f t="shared" si="265"/>
        <v>Valid</v>
      </c>
      <c r="Q2862" t="str">
        <f>_xlfn.XLOOKUP(B2862,Customers!$A:$A,Customers!$C:$C,"Not Found")</f>
        <v>West</v>
      </c>
      <c r="R2862" t="str">
        <f t="shared" si="266"/>
        <v>West</v>
      </c>
      <c r="S2862" t="str">
        <f t="shared" si="267"/>
        <v>Trip Cancellation</v>
      </c>
      <c r="T2862" t="str">
        <f t="shared" si="268"/>
        <v>Within SLA</v>
      </c>
      <c r="U2862">
        <f t="shared" si="269"/>
        <v>0</v>
      </c>
    </row>
    <row r="2863" spans="1:21" x14ac:dyDescent="0.3">
      <c r="A2863" t="s">
        <v>6212</v>
      </c>
      <c r="B2863" t="s">
        <v>563</v>
      </c>
      <c r="C2863" t="s">
        <v>2836</v>
      </c>
      <c r="D2863" t="s">
        <v>34</v>
      </c>
      <c r="E2863" t="s">
        <v>18</v>
      </c>
      <c r="F2863">
        <v>276427.03999999998</v>
      </c>
      <c r="G2863" s="1">
        <v>45751</v>
      </c>
      <c r="I2863" t="s">
        <v>40</v>
      </c>
      <c r="J2863">
        <v>39</v>
      </c>
      <c r="K2863">
        <v>20</v>
      </c>
      <c r="L2863" t="s">
        <v>252</v>
      </c>
      <c r="M2863" t="s">
        <v>29</v>
      </c>
      <c r="N2863" t="s">
        <v>88</v>
      </c>
      <c r="O2863">
        <f t="shared" si="264"/>
        <v>1</v>
      </c>
      <c r="P2863" t="str">
        <f t="shared" si="265"/>
        <v>Valid</v>
      </c>
      <c r="Q2863" t="str">
        <f>_xlfn.XLOOKUP(B2863,Customers!$A:$A,Customers!$C:$C,"Not Found")</f>
        <v>Central</v>
      </c>
      <c r="R2863" t="str">
        <f t="shared" si="266"/>
        <v>South</v>
      </c>
      <c r="S2863" t="str">
        <f t="shared" si="267"/>
        <v>Death Benefit</v>
      </c>
      <c r="T2863" t="str">
        <f t="shared" si="268"/>
        <v>SLA Breach</v>
      </c>
      <c r="U2863">
        <f t="shared" si="269"/>
        <v>19</v>
      </c>
    </row>
    <row r="2864" spans="1:21" x14ac:dyDescent="0.3">
      <c r="A2864" t="s">
        <v>6213</v>
      </c>
      <c r="B2864" t="s">
        <v>550</v>
      </c>
      <c r="C2864" t="s">
        <v>6214</v>
      </c>
      <c r="D2864" t="s">
        <v>69</v>
      </c>
      <c r="E2864" t="s">
        <v>27</v>
      </c>
      <c r="F2864">
        <v>50245.03</v>
      </c>
      <c r="G2864" s="1">
        <v>45721</v>
      </c>
      <c r="H2864" s="1">
        <v>45736</v>
      </c>
      <c r="I2864" t="s">
        <v>19</v>
      </c>
      <c r="J2864">
        <v>15</v>
      </c>
      <c r="K2864">
        <v>12</v>
      </c>
      <c r="L2864" t="s">
        <v>70</v>
      </c>
      <c r="M2864" t="s">
        <v>49</v>
      </c>
      <c r="N2864" t="s">
        <v>30</v>
      </c>
      <c r="O2864">
        <f t="shared" si="264"/>
        <v>1</v>
      </c>
      <c r="P2864" t="str">
        <f t="shared" si="265"/>
        <v>Valid</v>
      </c>
      <c r="Q2864" t="str">
        <f>_xlfn.XLOOKUP(B2864,Customers!$A:$A,Customers!$C:$C,"Not Found")</f>
        <v>North</v>
      </c>
      <c r="R2864" t="str">
        <f t="shared" si="266"/>
        <v>West</v>
      </c>
      <c r="S2864" t="str">
        <f t="shared" si="267"/>
        <v>Property Damage</v>
      </c>
      <c r="T2864" t="str">
        <f t="shared" si="268"/>
        <v>SLA Breach</v>
      </c>
      <c r="U2864">
        <f t="shared" si="269"/>
        <v>3</v>
      </c>
    </row>
    <row r="2865" spans="1:21" x14ac:dyDescent="0.3">
      <c r="A2865" t="s">
        <v>6215</v>
      </c>
      <c r="B2865" t="s">
        <v>1107</v>
      </c>
      <c r="C2865" t="s">
        <v>3743</v>
      </c>
      <c r="D2865" t="s">
        <v>116</v>
      </c>
      <c r="E2865" t="s">
        <v>18</v>
      </c>
      <c r="F2865">
        <v>13400.89</v>
      </c>
      <c r="G2865" s="1">
        <v>45867</v>
      </c>
      <c r="H2865" s="1">
        <v>45877</v>
      </c>
      <c r="I2865" t="s">
        <v>19</v>
      </c>
      <c r="J2865">
        <v>10</v>
      </c>
      <c r="K2865">
        <v>7</v>
      </c>
      <c r="L2865" t="s">
        <v>366</v>
      </c>
      <c r="M2865" t="s">
        <v>94</v>
      </c>
      <c r="N2865" t="s">
        <v>30</v>
      </c>
      <c r="O2865">
        <f t="shared" si="264"/>
        <v>1</v>
      </c>
      <c r="P2865" t="str">
        <f t="shared" si="265"/>
        <v>Valid</v>
      </c>
      <c r="Q2865" t="str">
        <f>_xlfn.XLOOKUP(B2865,Customers!$A:$A,Customers!$C:$C,"Not Found")</f>
        <v>Central</v>
      </c>
      <c r="R2865" t="str">
        <f t="shared" si="266"/>
        <v>South</v>
      </c>
      <c r="S2865" t="str">
        <f t="shared" si="267"/>
        <v>Medical Emergency</v>
      </c>
      <c r="T2865" t="str">
        <f t="shared" si="268"/>
        <v>SLA Breach</v>
      </c>
      <c r="U2865">
        <f t="shared" si="269"/>
        <v>3</v>
      </c>
    </row>
    <row r="2866" spans="1:21" x14ac:dyDescent="0.3">
      <c r="A2866" t="s">
        <v>6216</v>
      </c>
      <c r="B2866" t="s">
        <v>824</v>
      </c>
      <c r="C2866" t="s">
        <v>2981</v>
      </c>
      <c r="D2866" t="s">
        <v>26</v>
      </c>
      <c r="E2866" t="s">
        <v>27</v>
      </c>
      <c r="F2866">
        <v>589389.96</v>
      </c>
      <c r="G2866" s="1">
        <v>45919</v>
      </c>
      <c r="H2866" s="1">
        <v>45937</v>
      </c>
      <c r="I2866" t="s">
        <v>19</v>
      </c>
      <c r="J2866">
        <v>18</v>
      </c>
      <c r="K2866">
        <v>20</v>
      </c>
      <c r="L2866" t="s">
        <v>128</v>
      </c>
      <c r="M2866" t="s">
        <v>29</v>
      </c>
      <c r="N2866" t="s">
        <v>30</v>
      </c>
      <c r="O2866">
        <f t="shared" si="264"/>
        <v>1</v>
      </c>
      <c r="P2866" t="str">
        <f t="shared" si="265"/>
        <v>Valid</v>
      </c>
      <c r="Q2866" t="str">
        <f>_xlfn.XLOOKUP(B2866,Customers!$A:$A,Customers!$C:$C,"Not Found")</f>
        <v>South</v>
      </c>
      <c r="R2866" t="str">
        <f t="shared" si="266"/>
        <v>West</v>
      </c>
      <c r="S2866" t="str">
        <f t="shared" si="267"/>
        <v>Disability</v>
      </c>
      <c r="T2866" t="str">
        <f t="shared" si="268"/>
        <v>Within SLA</v>
      </c>
      <c r="U2866">
        <f t="shared" si="269"/>
        <v>0</v>
      </c>
    </row>
    <row r="2867" spans="1:21" x14ac:dyDescent="0.3">
      <c r="A2867" t="s">
        <v>6217</v>
      </c>
      <c r="B2867" t="s">
        <v>1149</v>
      </c>
      <c r="C2867" t="s">
        <v>6218</v>
      </c>
      <c r="D2867" t="s">
        <v>116</v>
      </c>
      <c r="E2867" t="s">
        <v>18</v>
      </c>
      <c r="F2867">
        <v>25149.62</v>
      </c>
      <c r="G2867" s="1">
        <v>45731</v>
      </c>
      <c r="H2867" s="1">
        <v>45735</v>
      </c>
      <c r="I2867" t="s">
        <v>19</v>
      </c>
      <c r="J2867">
        <v>4</v>
      </c>
      <c r="K2867">
        <v>7</v>
      </c>
      <c r="L2867" t="s">
        <v>54</v>
      </c>
      <c r="M2867" t="s">
        <v>94</v>
      </c>
      <c r="N2867" t="s">
        <v>30</v>
      </c>
      <c r="O2867">
        <f t="shared" si="264"/>
        <v>1</v>
      </c>
      <c r="P2867" t="str">
        <f t="shared" si="265"/>
        <v>Valid</v>
      </c>
      <c r="Q2867" t="str">
        <f>_xlfn.XLOOKUP(B2867,Customers!$A:$A,Customers!$C:$C,"Not Found")</f>
        <v>South</v>
      </c>
      <c r="R2867" t="str">
        <f t="shared" si="266"/>
        <v>South</v>
      </c>
      <c r="S2867" t="str">
        <f t="shared" si="267"/>
        <v>Medical Emergency</v>
      </c>
      <c r="T2867" t="str">
        <f t="shared" si="268"/>
        <v>Within SLA</v>
      </c>
      <c r="U2867">
        <f t="shared" si="269"/>
        <v>0</v>
      </c>
    </row>
    <row r="2868" spans="1:21" x14ac:dyDescent="0.3">
      <c r="A2868" t="s">
        <v>6219</v>
      </c>
      <c r="B2868" t="s">
        <v>1690</v>
      </c>
      <c r="C2868" t="s">
        <v>6220</v>
      </c>
      <c r="D2868" t="s">
        <v>216</v>
      </c>
      <c r="E2868" t="s">
        <v>27</v>
      </c>
      <c r="F2868">
        <v>43664.82</v>
      </c>
      <c r="G2868" s="1">
        <v>45882</v>
      </c>
      <c r="H2868" s="1">
        <v>45899</v>
      </c>
      <c r="I2868" t="s">
        <v>19</v>
      </c>
      <c r="J2868">
        <v>17</v>
      </c>
      <c r="K2868">
        <v>15</v>
      </c>
      <c r="L2868" t="s">
        <v>132</v>
      </c>
      <c r="M2868" t="s">
        <v>55</v>
      </c>
      <c r="N2868" t="s">
        <v>42</v>
      </c>
      <c r="O2868">
        <f t="shared" si="264"/>
        <v>1</v>
      </c>
      <c r="P2868" t="str">
        <f t="shared" si="265"/>
        <v>Valid</v>
      </c>
      <c r="Q2868" t="str">
        <f>_xlfn.XLOOKUP(B2868,Customers!$A:$A,Customers!$C:$C,"Not Found")</f>
        <v>West</v>
      </c>
      <c r="R2868" t="str">
        <f t="shared" si="266"/>
        <v>West</v>
      </c>
      <c r="S2868" t="str">
        <f t="shared" si="267"/>
        <v>Outpatient</v>
      </c>
      <c r="T2868" t="str">
        <f t="shared" si="268"/>
        <v>SLA Breach</v>
      </c>
      <c r="U2868">
        <f t="shared" si="269"/>
        <v>2</v>
      </c>
    </row>
    <row r="2869" spans="1:21" x14ac:dyDescent="0.3">
      <c r="A2869" t="s">
        <v>6221</v>
      </c>
      <c r="B2869" t="s">
        <v>1086</v>
      </c>
      <c r="C2869" t="s">
        <v>4988</v>
      </c>
      <c r="D2869" t="s">
        <v>17</v>
      </c>
      <c r="E2869" t="s">
        <v>173</v>
      </c>
      <c r="F2869">
        <v>40135.01</v>
      </c>
      <c r="G2869" s="1">
        <v>45789</v>
      </c>
      <c r="H2869" s="1">
        <v>45796</v>
      </c>
      <c r="I2869" t="s">
        <v>19</v>
      </c>
      <c r="J2869">
        <v>7</v>
      </c>
      <c r="K2869">
        <v>10</v>
      </c>
      <c r="L2869" t="s">
        <v>411</v>
      </c>
      <c r="M2869" t="s">
        <v>21</v>
      </c>
      <c r="N2869" t="s">
        <v>30</v>
      </c>
      <c r="O2869">
        <f t="shared" si="264"/>
        <v>1</v>
      </c>
      <c r="P2869" t="str">
        <f t="shared" si="265"/>
        <v>Valid</v>
      </c>
      <c r="Q2869" t="str">
        <f>_xlfn.XLOOKUP(B2869,Customers!$A:$A,Customers!$C:$C,"Not Found")</f>
        <v>South</v>
      </c>
      <c r="R2869" t="str">
        <f t="shared" si="266"/>
        <v>Central</v>
      </c>
      <c r="S2869" t="str">
        <f t="shared" si="267"/>
        <v>Accident</v>
      </c>
      <c r="T2869" t="str">
        <f t="shared" si="268"/>
        <v>Within SLA</v>
      </c>
      <c r="U2869">
        <f t="shared" si="269"/>
        <v>0</v>
      </c>
    </row>
    <row r="2870" spans="1:21" x14ac:dyDescent="0.3">
      <c r="A2870" t="s">
        <v>6222</v>
      </c>
      <c r="B2870" t="s">
        <v>2484</v>
      </c>
      <c r="C2870" t="s">
        <v>2485</v>
      </c>
      <c r="D2870" t="s">
        <v>34</v>
      </c>
      <c r="E2870" t="s">
        <v>173</v>
      </c>
      <c r="F2870">
        <v>282237.09999999998</v>
      </c>
      <c r="G2870" s="1">
        <v>45918</v>
      </c>
      <c r="H2870" s="1">
        <v>45943</v>
      </c>
      <c r="I2870" t="s">
        <v>19</v>
      </c>
      <c r="J2870">
        <v>25</v>
      </c>
      <c r="K2870">
        <v>20</v>
      </c>
      <c r="L2870" t="s">
        <v>310</v>
      </c>
      <c r="M2870" t="s">
        <v>29</v>
      </c>
      <c r="N2870" t="s">
        <v>22</v>
      </c>
      <c r="O2870">
        <f t="shared" si="264"/>
        <v>1</v>
      </c>
      <c r="P2870" t="str">
        <f t="shared" si="265"/>
        <v>Valid</v>
      </c>
      <c r="Q2870" t="str">
        <f>_xlfn.XLOOKUP(B2870,Customers!$A:$A,Customers!$C:$C,"Not Found")</f>
        <v>South</v>
      </c>
      <c r="R2870" t="str">
        <f t="shared" si="266"/>
        <v>Central</v>
      </c>
      <c r="S2870" t="str">
        <f t="shared" si="267"/>
        <v>Death Benefit</v>
      </c>
      <c r="T2870" t="str">
        <f t="shared" si="268"/>
        <v>SLA Breach</v>
      </c>
      <c r="U2870">
        <f t="shared" si="269"/>
        <v>5</v>
      </c>
    </row>
    <row r="2871" spans="1:21" x14ac:dyDescent="0.3">
      <c r="A2871" t="s">
        <v>6223</v>
      </c>
      <c r="B2871" t="s">
        <v>1645</v>
      </c>
      <c r="C2871" t="s">
        <v>1646</v>
      </c>
      <c r="D2871" t="s">
        <v>26</v>
      </c>
      <c r="F2871">
        <v>130267.72</v>
      </c>
      <c r="G2871" s="1">
        <v>45866</v>
      </c>
      <c r="H2871" s="1">
        <v>45887</v>
      </c>
      <c r="I2871" t="s">
        <v>19</v>
      </c>
      <c r="J2871">
        <v>21</v>
      </c>
      <c r="K2871">
        <v>20</v>
      </c>
      <c r="L2871" t="s">
        <v>770</v>
      </c>
      <c r="M2871" t="s">
        <v>29</v>
      </c>
      <c r="N2871" t="s">
        <v>42</v>
      </c>
      <c r="O2871">
        <f t="shared" si="264"/>
        <v>1</v>
      </c>
      <c r="P2871" t="str">
        <f t="shared" si="265"/>
        <v>Valid</v>
      </c>
      <c r="Q2871" t="str">
        <f>_xlfn.XLOOKUP(B2871,Customers!$A:$A,Customers!$C:$C,"Not Found")</f>
        <v>South</v>
      </c>
      <c r="R2871" t="str">
        <f t="shared" si="266"/>
        <v>South</v>
      </c>
      <c r="S2871" t="str">
        <f t="shared" si="267"/>
        <v>Disability</v>
      </c>
      <c r="T2871" t="str">
        <f t="shared" si="268"/>
        <v>SLA Breach</v>
      </c>
      <c r="U2871">
        <f t="shared" si="269"/>
        <v>1</v>
      </c>
    </row>
    <row r="2872" spans="1:21" x14ac:dyDescent="0.3">
      <c r="A2872" t="s">
        <v>6224</v>
      </c>
      <c r="B2872" t="s">
        <v>5872</v>
      </c>
      <c r="C2872" t="s">
        <v>5873</v>
      </c>
      <c r="D2872" t="s">
        <v>231</v>
      </c>
      <c r="E2872" t="s">
        <v>27</v>
      </c>
      <c r="F2872">
        <v>107795.88</v>
      </c>
      <c r="G2872" s="1">
        <v>45890</v>
      </c>
      <c r="I2872" t="s">
        <v>64</v>
      </c>
      <c r="J2872">
        <v>11</v>
      </c>
      <c r="K2872">
        <v>12</v>
      </c>
      <c r="L2872" t="s">
        <v>178</v>
      </c>
      <c r="M2872" t="s">
        <v>49</v>
      </c>
      <c r="N2872" t="s">
        <v>30</v>
      </c>
      <c r="O2872">
        <f t="shared" si="264"/>
        <v>1</v>
      </c>
      <c r="P2872" t="str">
        <f t="shared" si="265"/>
        <v>Valid</v>
      </c>
      <c r="Q2872" t="str">
        <f>_xlfn.XLOOKUP(B2872,Customers!$A:$A,Customers!$C:$C,"Not Found")</f>
        <v>East</v>
      </c>
      <c r="R2872" t="str">
        <f t="shared" si="266"/>
        <v>West</v>
      </c>
      <c r="S2872" t="str">
        <f t="shared" si="267"/>
        <v>property damage</v>
      </c>
      <c r="T2872" t="str">
        <f t="shared" si="268"/>
        <v>Within SLA</v>
      </c>
      <c r="U2872">
        <f t="shared" si="269"/>
        <v>0</v>
      </c>
    </row>
    <row r="2873" spans="1:21" x14ac:dyDescent="0.3">
      <c r="A2873" t="s">
        <v>6225</v>
      </c>
      <c r="B2873" t="s">
        <v>336</v>
      </c>
      <c r="C2873" t="s">
        <v>337</v>
      </c>
      <c r="D2873" t="s">
        <v>46</v>
      </c>
      <c r="E2873" t="s">
        <v>74</v>
      </c>
      <c r="F2873">
        <v>146771.5</v>
      </c>
      <c r="G2873" s="1">
        <v>45670</v>
      </c>
      <c r="H2873" s="1">
        <v>45685</v>
      </c>
      <c r="I2873" t="s">
        <v>19</v>
      </c>
      <c r="J2873">
        <v>15</v>
      </c>
      <c r="K2873">
        <v>10</v>
      </c>
      <c r="L2873" t="s">
        <v>310</v>
      </c>
      <c r="M2873" t="s">
        <v>21</v>
      </c>
      <c r="N2873" t="s">
        <v>22</v>
      </c>
      <c r="O2873">
        <f t="shared" si="264"/>
        <v>1</v>
      </c>
      <c r="P2873" t="str">
        <f t="shared" si="265"/>
        <v>Valid</v>
      </c>
      <c r="Q2873" t="str">
        <f>_xlfn.XLOOKUP(B2873,Customers!$A:$A,Customers!$C:$C,"Not Found")</f>
        <v>South</v>
      </c>
      <c r="R2873" t="str">
        <f t="shared" si="266"/>
        <v>East</v>
      </c>
      <c r="S2873" t="str">
        <f t="shared" si="267"/>
        <v>Theft</v>
      </c>
      <c r="T2873" t="str">
        <f t="shared" si="268"/>
        <v>SLA Breach</v>
      </c>
      <c r="U2873">
        <f t="shared" si="269"/>
        <v>5</v>
      </c>
    </row>
    <row r="2874" spans="1:21" x14ac:dyDescent="0.3">
      <c r="A2874" t="s">
        <v>6226</v>
      </c>
      <c r="B2874" t="s">
        <v>5111</v>
      </c>
      <c r="C2874" t="s">
        <v>5112</v>
      </c>
      <c r="D2874" t="s">
        <v>116</v>
      </c>
      <c r="E2874" t="s">
        <v>39</v>
      </c>
      <c r="F2874">
        <v>27772.560000000001</v>
      </c>
      <c r="G2874" s="1">
        <v>45939</v>
      </c>
      <c r="I2874" t="s">
        <v>64</v>
      </c>
      <c r="J2874">
        <v>7</v>
      </c>
      <c r="K2874">
        <v>7</v>
      </c>
      <c r="L2874" t="s">
        <v>227</v>
      </c>
      <c r="M2874" t="s">
        <v>94</v>
      </c>
      <c r="N2874" t="s">
        <v>30</v>
      </c>
      <c r="O2874">
        <f t="shared" si="264"/>
        <v>1</v>
      </c>
      <c r="P2874" t="str">
        <f t="shared" si="265"/>
        <v>Valid</v>
      </c>
      <c r="Q2874" t="str">
        <f>_xlfn.XLOOKUP(B2874,Customers!$A:$A,Customers!$C:$C,"Not Found")</f>
        <v>West</v>
      </c>
      <c r="R2874" t="str">
        <f t="shared" si="266"/>
        <v>North</v>
      </c>
      <c r="S2874" t="str">
        <f t="shared" si="267"/>
        <v>Medical Emergency</v>
      </c>
      <c r="T2874" t="str">
        <f t="shared" si="268"/>
        <v>Within SLA</v>
      </c>
      <c r="U2874">
        <f t="shared" si="269"/>
        <v>0</v>
      </c>
    </row>
    <row r="2875" spans="1:21" x14ac:dyDescent="0.3">
      <c r="A2875" t="s">
        <v>6227</v>
      </c>
      <c r="B2875" t="s">
        <v>2035</v>
      </c>
      <c r="C2875" t="s">
        <v>2036</v>
      </c>
      <c r="D2875" t="s">
        <v>53</v>
      </c>
      <c r="E2875" t="s">
        <v>74</v>
      </c>
      <c r="F2875">
        <v>26943.14</v>
      </c>
      <c r="G2875" s="1">
        <v>45873</v>
      </c>
      <c r="H2875" s="1">
        <v>45892</v>
      </c>
      <c r="I2875" t="s">
        <v>19</v>
      </c>
      <c r="J2875">
        <v>19</v>
      </c>
      <c r="K2875">
        <v>15</v>
      </c>
      <c r="L2875" t="s">
        <v>590</v>
      </c>
      <c r="M2875" t="s">
        <v>55</v>
      </c>
      <c r="N2875" t="s">
        <v>30</v>
      </c>
      <c r="O2875">
        <f t="shared" si="264"/>
        <v>1</v>
      </c>
      <c r="P2875" t="str">
        <f t="shared" si="265"/>
        <v>Valid</v>
      </c>
      <c r="Q2875" t="str">
        <f>_xlfn.XLOOKUP(B2875,Customers!$A:$A,Customers!$C:$C,"Not Found")</f>
        <v>West</v>
      </c>
      <c r="R2875" t="str">
        <f t="shared" si="266"/>
        <v>East</v>
      </c>
      <c r="S2875" t="str">
        <f t="shared" si="267"/>
        <v>Hospitalization</v>
      </c>
      <c r="T2875" t="str">
        <f t="shared" si="268"/>
        <v>SLA Breach</v>
      </c>
      <c r="U2875">
        <f t="shared" si="269"/>
        <v>4</v>
      </c>
    </row>
    <row r="2876" spans="1:21" x14ac:dyDescent="0.3">
      <c r="A2876" t="s">
        <v>6228</v>
      </c>
      <c r="B2876" t="s">
        <v>3349</v>
      </c>
      <c r="C2876" t="s">
        <v>3350</v>
      </c>
      <c r="D2876" t="s">
        <v>46</v>
      </c>
      <c r="E2876" t="s">
        <v>74</v>
      </c>
      <c r="F2876">
        <v>193356.79</v>
      </c>
      <c r="G2876" s="1">
        <v>45725</v>
      </c>
      <c r="H2876" s="1">
        <v>45738</v>
      </c>
      <c r="I2876" t="s">
        <v>19</v>
      </c>
      <c r="J2876">
        <v>13</v>
      </c>
      <c r="K2876">
        <v>12</v>
      </c>
      <c r="L2876" t="s">
        <v>204</v>
      </c>
      <c r="M2876" t="s">
        <v>49</v>
      </c>
      <c r="N2876" t="s">
        <v>30</v>
      </c>
      <c r="O2876">
        <f t="shared" si="264"/>
        <v>1</v>
      </c>
      <c r="P2876" t="str">
        <f t="shared" si="265"/>
        <v>Valid</v>
      </c>
      <c r="Q2876" t="str">
        <f>_xlfn.XLOOKUP(B2876,Customers!$A:$A,Customers!$C:$C,"Not Found")</f>
        <v>West</v>
      </c>
      <c r="R2876" t="str">
        <f t="shared" si="266"/>
        <v>East</v>
      </c>
      <c r="S2876" t="str">
        <f t="shared" si="267"/>
        <v>Theft</v>
      </c>
      <c r="T2876" t="str">
        <f t="shared" si="268"/>
        <v>SLA Breach</v>
      </c>
      <c r="U2876">
        <f t="shared" si="269"/>
        <v>1</v>
      </c>
    </row>
    <row r="2877" spans="1:21" x14ac:dyDescent="0.3">
      <c r="A2877" t="s">
        <v>6229</v>
      </c>
      <c r="B2877" t="s">
        <v>4245</v>
      </c>
      <c r="C2877" t="s">
        <v>4246</v>
      </c>
      <c r="D2877" t="s">
        <v>111</v>
      </c>
      <c r="E2877" t="s">
        <v>39</v>
      </c>
      <c r="F2877">
        <v>226354.89</v>
      </c>
      <c r="G2877" s="1">
        <v>45820</v>
      </c>
      <c r="H2877" s="1">
        <v>45843</v>
      </c>
      <c r="I2877" t="s">
        <v>19</v>
      </c>
      <c r="J2877">
        <v>23</v>
      </c>
      <c r="K2877">
        <v>12</v>
      </c>
      <c r="L2877" t="s">
        <v>107</v>
      </c>
      <c r="M2877" t="s">
        <v>49</v>
      </c>
      <c r="N2877" t="s">
        <v>42</v>
      </c>
      <c r="O2877">
        <f t="shared" si="264"/>
        <v>1</v>
      </c>
      <c r="P2877" t="str">
        <f t="shared" si="265"/>
        <v>Valid</v>
      </c>
      <c r="Q2877" t="str">
        <f>_xlfn.XLOOKUP(B2877,Customers!$A:$A,Customers!$C:$C,"Not Found")</f>
        <v>West</v>
      </c>
      <c r="R2877" t="str">
        <f t="shared" si="266"/>
        <v>North</v>
      </c>
      <c r="S2877" t="str">
        <f t="shared" si="267"/>
        <v>Fire</v>
      </c>
      <c r="T2877" t="str">
        <f t="shared" si="268"/>
        <v>SLA Breach</v>
      </c>
      <c r="U2877">
        <f t="shared" si="269"/>
        <v>11</v>
      </c>
    </row>
    <row r="2878" spans="1:21" x14ac:dyDescent="0.3">
      <c r="A2878" t="s">
        <v>6230</v>
      </c>
      <c r="B2878" t="s">
        <v>847</v>
      </c>
      <c r="C2878" t="s">
        <v>848</v>
      </c>
      <c r="D2878" t="s">
        <v>116</v>
      </c>
      <c r="E2878" t="s">
        <v>27</v>
      </c>
      <c r="F2878">
        <v>63885.62</v>
      </c>
      <c r="G2878" s="1">
        <v>45751</v>
      </c>
      <c r="H2878" s="1">
        <v>45763</v>
      </c>
      <c r="I2878" t="s">
        <v>19</v>
      </c>
      <c r="J2878">
        <v>12</v>
      </c>
      <c r="K2878">
        <v>7</v>
      </c>
      <c r="L2878" t="s">
        <v>83</v>
      </c>
      <c r="M2878" t="s">
        <v>94</v>
      </c>
      <c r="N2878" t="s">
        <v>42</v>
      </c>
      <c r="O2878">
        <f t="shared" si="264"/>
        <v>1</v>
      </c>
      <c r="P2878" t="str">
        <f t="shared" si="265"/>
        <v>Valid</v>
      </c>
      <c r="Q2878" t="str">
        <f>_xlfn.XLOOKUP(B2878,Customers!$A:$A,Customers!$C:$C,"Not Found")</f>
        <v>North</v>
      </c>
      <c r="R2878" t="str">
        <f t="shared" si="266"/>
        <v>West</v>
      </c>
      <c r="S2878" t="str">
        <f t="shared" si="267"/>
        <v>Medical Emergency</v>
      </c>
      <c r="T2878" t="str">
        <f t="shared" si="268"/>
        <v>SLA Breach</v>
      </c>
      <c r="U2878">
        <f t="shared" si="269"/>
        <v>5</v>
      </c>
    </row>
    <row r="2879" spans="1:21" x14ac:dyDescent="0.3">
      <c r="A2879" t="s">
        <v>6231</v>
      </c>
      <c r="B2879" t="s">
        <v>3959</v>
      </c>
      <c r="C2879" t="s">
        <v>5323</v>
      </c>
      <c r="D2879" t="s">
        <v>53</v>
      </c>
      <c r="E2879" t="s">
        <v>39</v>
      </c>
      <c r="F2879">
        <v>88322.6</v>
      </c>
      <c r="G2879" s="1">
        <v>45699</v>
      </c>
      <c r="H2879" s="1">
        <v>45715</v>
      </c>
      <c r="I2879" t="s">
        <v>19</v>
      </c>
      <c r="J2879">
        <v>16</v>
      </c>
      <c r="K2879">
        <v>15</v>
      </c>
      <c r="L2879" t="s">
        <v>117</v>
      </c>
      <c r="M2879" t="s">
        <v>55</v>
      </c>
      <c r="N2879" t="s">
        <v>42</v>
      </c>
      <c r="O2879">
        <f t="shared" si="264"/>
        <v>1</v>
      </c>
      <c r="P2879" t="str">
        <f t="shared" si="265"/>
        <v>Valid</v>
      </c>
      <c r="Q2879" t="str">
        <f>_xlfn.XLOOKUP(B2879,Customers!$A:$A,Customers!$C:$C,"Not Found")</f>
        <v>North</v>
      </c>
      <c r="R2879" t="str">
        <f t="shared" si="266"/>
        <v>North</v>
      </c>
      <c r="S2879" t="str">
        <f t="shared" si="267"/>
        <v>Hospitalization</v>
      </c>
      <c r="T2879" t="str">
        <f t="shared" si="268"/>
        <v>SLA Breach</v>
      </c>
      <c r="U2879">
        <f t="shared" si="269"/>
        <v>1</v>
      </c>
    </row>
    <row r="2880" spans="1:21" x14ac:dyDescent="0.3">
      <c r="A2880" t="s">
        <v>6232</v>
      </c>
      <c r="B2880" t="s">
        <v>6233</v>
      </c>
      <c r="C2880" t="s">
        <v>6234</v>
      </c>
      <c r="D2880" t="s">
        <v>154</v>
      </c>
      <c r="E2880" t="s">
        <v>74</v>
      </c>
      <c r="F2880">
        <v>295848.67</v>
      </c>
      <c r="G2880" s="1">
        <v>45816</v>
      </c>
      <c r="I2880" t="s">
        <v>64</v>
      </c>
      <c r="J2880">
        <v>10</v>
      </c>
      <c r="K2880">
        <v>10</v>
      </c>
      <c r="L2880" t="s">
        <v>54</v>
      </c>
      <c r="M2880" t="s">
        <v>21</v>
      </c>
      <c r="N2880" t="s">
        <v>22</v>
      </c>
      <c r="O2880">
        <f t="shared" si="264"/>
        <v>1</v>
      </c>
      <c r="P2880" t="str">
        <f t="shared" si="265"/>
        <v>Valid</v>
      </c>
      <c r="Q2880" t="str">
        <f>_xlfn.XLOOKUP(B2880,Customers!$A:$A,Customers!$C:$C,"Not Found")</f>
        <v>South</v>
      </c>
      <c r="R2880" t="str">
        <f t="shared" si="266"/>
        <v>East</v>
      </c>
      <c r="S2880" t="str">
        <f t="shared" si="267"/>
        <v>Vehicle Damage</v>
      </c>
      <c r="T2880" t="str">
        <f t="shared" si="268"/>
        <v>Within SLA</v>
      </c>
      <c r="U2880">
        <f t="shared" si="269"/>
        <v>0</v>
      </c>
    </row>
    <row r="2881" spans="1:21" x14ac:dyDescent="0.3">
      <c r="A2881" t="s">
        <v>6235</v>
      </c>
      <c r="B2881" t="s">
        <v>2497</v>
      </c>
      <c r="C2881" t="s">
        <v>6236</v>
      </c>
      <c r="D2881" t="s">
        <v>34</v>
      </c>
      <c r="E2881" t="s">
        <v>74</v>
      </c>
      <c r="F2881">
        <v>484038.5</v>
      </c>
      <c r="G2881" s="1">
        <v>45886</v>
      </c>
      <c r="I2881" t="s">
        <v>64</v>
      </c>
      <c r="J2881">
        <v>20</v>
      </c>
      <c r="K2881">
        <v>20</v>
      </c>
      <c r="L2881" t="s">
        <v>98</v>
      </c>
      <c r="M2881" t="s">
        <v>29</v>
      </c>
      <c r="N2881" t="s">
        <v>22</v>
      </c>
      <c r="O2881">
        <f t="shared" si="264"/>
        <v>1</v>
      </c>
      <c r="P2881" t="str">
        <f t="shared" si="265"/>
        <v>Valid</v>
      </c>
      <c r="Q2881" t="str">
        <f>_xlfn.XLOOKUP(B2881,Customers!$A:$A,Customers!$C:$C,"Not Found")</f>
        <v>West</v>
      </c>
      <c r="R2881" t="str">
        <f t="shared" si="266"/>
        <v>East</v>
      </c>
      <c r="S2881" t="str">
        <f t="shared" si="267"/>
        <v>Death Benefit</v>
      </c>
      <c r="T2881" t="str">
        <f t="shared" si="268"/>
        <v>Within SLA</v>
      </c>
      <c r="U2881">
        <f t="shared" si="269"/>
        <v>0</v>
      </c>
    </row>
    <row r="2882" spans="1:21" x14ac:dyDescent="0.3">
      <c r="A2882" t="s">
        <v>6237</v>
      </c>
      <c r="B2882" t="s">
        <v>4280</v>
      </c>
      <c r="C2882" t="s">
        <v>4281</v>
      </c>
      <c r="D2882" t="s">
        <v>53</v>
      </c>
      <c r="E2882" t="s">
        <v>173</v>
      </c>
      <c r="F2882">
        <v>593489.80000000005</v>
      </c>
      <c r="G2882" s="1">
        <v>45920</v>
      </c>
      <c r="I2882" t="s">
        <v>40</v>
      </c>
      <c r="J2882">
        <v>17</v>
      </c>
      <c r="K2882">
        <v>15</v>
      </c>
      <c r="L2882" t="s">
        <v>373</v>
      </c>
      <c r="M2882" t="s">
        <v>55</v>
      </c>
      <c r="N2882" t="s">
        <v>30</v>
      </c>
      <c r="O2882">
        <f t="shared" ref="O2882:O2945" si="270">COUNTIF($A:$A,A2882)</f>
        <v>1</v>
      </c>
      <c r="P2882" t="str">
        <f t="shared" ref="P2882:P2945" si="271">IF(F2882="","Missing Amount","Valid")</f>
        <v>Valid</v>
      </c>
      <c r="Q2882" t="str">
        <f>_xlfn.XLOOKUP(B2882,Customers!$A:$A,Customers!$C:$C,"Not Found")</f>
        <v>West</v>
      </c>
      <c r="R2882" t="str">
        <f t="shared" ref="R2882:R2945" si="272">IF(E2882="",Q2882,E2882)</f>
        <v>Central</v>
      </c>
      <c r="S2882" t="str">
        <f t="shared" ref="S2882:S2945" si="273">IF(D2882="Hospitalisation","Hospitalization",IF(D2882="Medical Emerg.","Medical Emergency",IF(D2882="Property dmg","Property Damage",IF(D2882="Vehicle dmg","Vehicle Damage",D2882))))</f>
        <v>Hospitalization</v>
      </c>
      <c r="T2882" t="str">
        <f t="shared" ref="T2882:T2945" si="274">IF(J2882&gt;K2882,"SLA Breach","Within SLA")</f>
        <v>SLA Breach</v>
      </c>
      <c r="U2882">
        <f t="shared" ref="U2882:U2945" si="275">IF(J2882&gt;K2882,J2882-K2882,0)</f>
        <v>2</v>
      </c>
    </row>
    <row r="2883" spans="1:21" x14ac:dyDescent="0.3">
      <c r="A2883" t="s">
        <v>6238</v>
      </c>
      <c r="B2883" t="s">
        <v>2746</v>
      </c>
      <c r="C2883" t="s">
        <v>5778</v>
      </c>
      <c r="D2883" t="s">
        <v>154</v>
      </c>
      <c r="E2883" t="s">
        <v>18</v>
      </c>
      <c r="F2883">
        <v>156478.94</v>
      </c>
      <c r="G2883" s="1">
        <v>45972</v>
      </c>
      <c r="H2883" s="1">
        <v>45982</v>
      </c>
      <c r="I2883" t="s">
        <v>19</v>
      </c>
      <c r="J2883">
        <v>10</v>
      </c>
      <c r="K2883">
        <v>10</v>
      </c>
      <c r="L2883" t="s">
        <v>204</v>
      </c>
      <c r="M2883" t="s">
        <v>21</v>
      </c>
      <c r="N2883" t="s">
        <v>22</v>
      </c>
      <c r="O2883">
        <f t="shared" si="270"/>
        <v>1</v>
      </c>
      <c r="P2883" t="str">
        <f t="shared" si="271"/>
        <v>Valid</v>
      </c>
      <c r="Q2883" t="str">
        <f>_xlfn.XLOOKUP(B2883,Customers!$A:$A,Customers!$C:$C,"Not Found")</f>
        <v>North</v>
      </c>
      <c r="R2883" t="str">
        <f t="shared" si="272"/>
        <v>South</v>
      </c>
      <c r="S2883" t="str">
        <f t="shared" si="273"/>
        <v>Vehicle Damage</v>
      </c>
      <c r="T2883" t="str">
        <f t="shared" si="274"/>
        <v>Within SLA</v>
      </c>
      <c r="U2883">
        <f t="shared" si="275"/>
        <v>0</v>
      </c>
    </row>
    <row r="2884" spans="1:21" x14ac:dyDescent="0.3">
      <c r="A2884" t="s">
        <v>6239</v>
      </c>
      <c r="B2884" t="s">
        <v>6240</v>
      </c>
      <c r="C2884" t="s">
        <v>6241</v>
      </c>
      <c r="D2884" t="s">
        <v>46</v>
      </c>
      <c r="E2884" t="s">
        <v>39</v>
      </c>
      <c r="F2884">
        <v>141658.65</v>
      </c>
      <c r="G2884" s="1">
        <v>45867</v>
      </c>
      <c r="H2884" s="1">
        <v>45880</v>
      </c>
      <c r="I2884" t="s">
        <v>19</v>
      </c>
      <c r="J2884">
        <v>13</v>
      </c>
      <c r="K2884">
        <v>10</v>
      </c>
      <c r="L2884" t="s">
        <v>112</v>
      </c>
      <c r="M2884" t="s">
        <v>21</v>
      </c>
      <c r="N2884" t="s">
        <v>30</v>
      </c>
      <c r="O2884">
        <f t="shared" si="270"/>
        <v>1</v>
      </c>
      <c r="P2884" t="str">
        <f t="shared" si="271"/>
        <v>Valid</v>
      </c>
      <c r="Q2884" t="str">
        <f>_xlfn.XLOOKUP(B2884,Customers!$A:$A,Customers!$C:$C,"Not Found")</f>
        <v>Central</v>
      </c>
      <c r="R2884" t="str">
        <f t="shared" si="272"/>
        <v>North</v>
      </c>
      <c r="S2884" t="str">
        <f t="shared" si="273"/>
        <v>Theft</v>
      </c>
      <c r="T2884" t="str">
        <f t="shared" si="274"/>
        <v>SLA Breach</v>
      </c>
      <c r="U2884">
        <f t="shared" si="275"/>
        <v>3</v>
      </c>
    </row>
    <row r="2885" spans="1:21" x14ac:dyDescent="0.3">
      <c r="A2885" t="s">
        <v>6242</v>
      </c>
      <c r="B2885" t="s">
        <v>2092</v>
      </c>
      <c r="C2885" t="s">
        <v>2093</v>
      </c>
      <c r="D2885" t="s">
        <v>46</v>
      </c>
      <c r="E2885" t="s">
        <v>74</v>
      </c>
      <c r="F2885">
        <v>73387.61</v>
      </c>
      <c r="G2885" s="1">
        <v>45658</v>
      </c>
      <c r="H2885" s="1">
        <v>45665</v>
      </c>
      <c r="I2885" t="s">
        <v>19</v>
      </c>
      <c r="J2885">
        <v>7</v>
      </c>
      <c r="K2885">
        <v>12</v>
      </c>
      <c r="L2885" t="s">
        <v>345</v>
      </c>
      <c r="M2885" t="s">
        <v>49</v>
      </c>
      <c r="N2885" t="s">
        <v>22</v>
      </c>
      <c r="O2885">
        <f t="shared" si="270"/>
        <v>1</v>
      </c>
      <c r="P2885" t="str">
        <f t="shared" si="271"/>
        <v>Valid</v>
      </c>
      <c r="Q2885" t="str">
        <f>_xlfn.XLOOKUP(B2885,Customers!$A:$A,Customers!$C:$C,"Not Found")</f>
        <v>South</v>
      </c>
      <c r="R2885" t="str">
        <f t="shared" si="272"/>
        <v>East</v>
      </c>
      <c r="S2885" t="str">
        <f t="shared" si="273"/>
        <v>Theft</v>
      </c>
      <c r="T2885" t="str">
        <f t="shared" si="274"/>
        <v>Within SLA</v>
      </c>
      <c r="U2885">
        <f t="shared" si="275"/>
        <v>0</v>
      </c>
    </row>
    <row r="2886" spans="1:21" x14ac:dyDescent="0.3">
      <c r="A2886" t="s">
        <v>6243</v>
      </c>
      <c r="B2886" t="s">
        <v>963</v>
      </c>
      <c r="C2886" t="s">
        <v>964</v>
      </c>
      <c r="D2886" t="s">
        <v>182</v>
      </c>
      <c r="E2886" t="s">
        <v>74</v>
      </c>
      <c r="F2886">
        <v>16199.75</v>
      </c>
      <c r="G2886" s="1">
        <v>45790</v>
      </c>
      <c r="H2886" s="1">
        <v>45811</v>
      </c>
      <c r="I2886" t="s">
        <v>47</v>
      </c>
      <c r="J2886">
        <v>21</v>
      </c>
      <c r="K2886">
        <v>7</v>
      </c>
      <c r="L2886" t="s">
        <v>296</v>
      </c>
      <c r="M2886" t="s">
        <v>94</v>
      </c>
      <c r="N2886" t="s">
        <v>30</v>
      </c>
      <c r="O2886">
        <f t="shared" si="270"/>
        <v>1</v>
      </c>
      <c r="P2886" t="str">
        <f t="shared" si="271"/>
        <v>Valid</v>
      </c>
      <c r="Q2886" t="str">
        <f>_xlfn.XLOOKUP(B2886,Customers!$A:$A,Customers!$C:$C,"Not Found")</f>
        <v>Central</v>
      </c>
      <c r="R2886" t="str">
        <f t="shared" si="272"/>
        <v>East</v>
      </c>
      <c r="S2886" t="str">
        <f t="shared" si="273"/>
        <v>Trip Cancellation</v>
      </c>
      <c r="T2886" t="str">
        <f t="shared" si="274"/>
        <v>SLA Breach</v>
      </c>
      <c r="U2886">
        <f t="shared" si="275"/>
        <v>14</v>
      </c>
    </row>
    <row r="2887" spans="1:21" x14ac:dyDescent="0.3">
      <c r="A2887" t="s">
        <v>6244</v>
      </c>
      <c r="B2887" t="s">
        <v>3522</v>
      </c>
      <c r="C2887" t="s">
        <v>4182</v>
      </c>
      <c r="D2887" t="s">
        <v>92</v>
      </c>
      <c r="E2887" t="s">
        <v>39</v>
      </c>
      <c r="F2887">
        <v>32339.17</v>
      </c>
      <c r="G2887" s="1">
        <v>45804</v>
      </c>
      <c r="I2887" t="s">
        <v>40</v>
      </c>
      <c r="J2887">
        <v>6</v>
      </c>
      <c r="K2887">
        <v>7</v>
      </c>
      <c r="L2887" t="s">
        <v>208</v>
      </c>
      <c r="M2887" t="s">
        <v>94</v>
      </c>
      <c r="N2887" t="s">
        <v>30</v>
      </c>
      <c r="O2887">
        <f t="shared" si="270"/>
        <v>1</v>
      </c>
      <c r="P2887" t="str">
        <f t="shared" si="271"/>
        <v>Valid</v>
      </c>
      <c r="Q2887" t="str">
        <f>_xlfn.XLOOKUP(B2887,Customers!$A:$A,Customers!$C:$C,"Not Found")</f>
        <v>Central</v>
      </c>
      <c r="R2887" t="str">
        <f t="shared" si="272"/>
        <v>North</v>
      </c>
      <c r="S2887" t="str">
        <f t="shared" si="273"/>
        <v>Baggage Loss</v>
      </c>
      <c r="T2887" t="str">
        <f t="shared" si="274"/>
        <v>Within SLA</v>
      </c>
      <c r="U2887">
        <f t="shared" si="275"/>
        <v>0</v>
      </c>
    </row>
    <row r="2888" spans="1:21" x14ac:dyDescent="0.3">
      <c r="A2888" t="s">
        <v>6245</v>
      </c>
      <c r="B2888" t="s">
        <v>533</v>
      </c>
      <c r="C2888" t="s">
        <v>1923</v>
      </c>
      <c r="D2888" t="s">
        <v>46</v>
      </c>
      <c r="E2888" t="s">
        <v>74</v>
      </c>
      <c r="F2888">
        <v>97060.79</v>
      </c>
      <c r="G2888" s="1">
        <v>45985</v>
      </c>
      <c r="H2888" s="1">
        <v>46003</v>
      </c>
      <c r="I2888" t="s">
        <v>19</v>
      </c>
      <c r="J2888">
        <v>18</v>
      </c>
      <c r="K2888">
        <v>12</v>
      </c>
      <c r="L2888" t="s">
        <v>353</v>
      </c>
      <c r="M2888" t="s">
        <v>49</v>
      </c>
      <c r="N2888" t="s">
        <v>30</v>
      </c>
      <c r="O2888">
        <f t="shared" si="270"/>
        <v>1</v>
      </c>
      <c r="P2888" t="str">
        <f t="shared" si="271"/>
        <v>Valid</v>
      </c>
      <c r="Q2888" t="str">
        <f>_xlfn.XLOOKUP(B2888,Customers!$A:$A,Customers!$C:$C,"Not Found")</f>
        <v>Central</v>
      </c>
      <c r="R2888" t="str">
        <f t="shared" si="272"/>
        <v>East</v>
      </c>
      <c r="S2888" t="str">
        <f t="shared" si="273"/>
        <v>Theft</v>
      </c>
      <c r="T2888" t="str">
        <f t="shared" si="274"/>
        <v>SLA Breach</v>
      </c>
      <c r="U2888">
        <f t="shared" si="275"/>
        <v>6</v>
      </c>
    </row>
    <row r="2889" spans="1:21" x14ac:dyDescent="0.3">
      <c r="A2889" t="s">
        <v>6246</v>
      </c>
      <c r="B2889" t="s">
        <v>850</v>
      </c>
      <c r="C2889" t="s">
        <v>6247</v>
      </c>
      <c r="D2889" t="s">
        <v>111</v>
      </c>
      <c r="E2889" t="s">
        <v>173</v>
      </c>
      <c r="F2889">
        <v>77560.05</v>
      </c>
      <c r="G2889" s="1">
        <v>45700</v>
      </c>
      <c r="H2889" s="1">
        <v>45711</v>
      </c>
      <c r="I2889" t="s">
        <v>19</v>
      </c>
      <c r="J2889">
        <v>11</v>
      </c>
      <c r="K2889">
        <v>12</v>
      </c>
      <c r="L2889" t="s">
        <v>561</v>
      </c>
      <c r="M2889" t="s">
        <v>49</v>
      </c>
      <c r="N2889" t="s">
        <v>30</v>
      </c>
      <c r="O2889">
        <f t="shared" si="270"/>
        <v>1</v>
      </c>
      <c r="P2889" t="str">
        <f t="shared" si="271"/>
        <v>Valid</v>
      </c>
      <c r="Q2889" t="str">
        <f>_xlfn.XLOOKUP(B2889,Customers!$A:$A,Customers!$C:$C,"Not Found")</f>
        <v>West</v>
      </c>
      <c r="R2889" t="str">
        <f t="shared" si="272"/>
        <v>Central</v>
      </c>
      <c r="S2889" t="str">
        <f t="shared" si="273"/>
        <v>Fire</v>
      </c>
      <c r="T2889" t="str">
        <f t="shared" si="274"/>
        <v>Within SLA</v>
      </c>
      <c r="U2889">
        <f t="shared" si="275"/>
        <v>0</v>
      </c>
    </row>
    <row r="2890" spans="1:21" x14ac:dyDescent="0.3">
      <c r="A2890" t="s">
        <v>6248</v>
      </c>
      <c r="B2890" t="s">
        <v>1485</v>
      </c>
      <c r="C2890" t="s">
        <v>6249</v>
      </c>
      <c r="D2890" t="s">
        <v>17</v>
      </c>
      <c r="E2890" t="s">
        <v>27</v>
      </c>
      <c r="F2890">
        <v>59727.41</v>
      </c>
      <c r="G2890" s="1">
        <v>45953</v>
      </c>
      <c r="I2890" t="s">
        <v>64</v>
      </c>
      <c r="J2890">
        <v>24</v>
      </c>
      <c r="K2890">
        <v>10</v>
      </c>
      <c r="L2890" t="s">
        <v>864</v>
      </c>
      <c r="M2890" t="s">
        <v>21</v>
      </c>
      <c r="N2890" t="s">
        <v>88</v>
      </c>
      <c r="O2890">
        <f t="shared" si="270"/>
        <v>1</v>
      </c>
      <c r="P2890" t="str">
        <f t="shared" si="271"/>
        <v>Valid</v>
      </c>
      <c r="Q2890" t="str">
        <f>_xlfn.XLOOKUP(B2890,Customers!$A:$A,Customers!$C:$C,"Not Found")</f>
        <v>North</v>
      </c>
      <c r="R2890" t="str">
        <f t="shared" si="272"/>
        <v>West</v>
      </c>
      <c r="S2890" t="str">
        <f t="shared" si="273"/>
        <v>Accident</v>
      </c>
      <c r="T2890" t="str">
        <f t="shared" si="274"/>
        <v>SLA Breach</v>
      </c>
      <c r="U2890">
        <f t="shared" si="275"/>
        <v>14</v>
      </c>
    </row>
    <row r="2891" spans="1:21" x14ac:dyDescent="0.3">
      <c r="A2891" t="s">
        <v>6250</v>
      </c>
      <c r="B2891" t="s">
        <v>3797</v>
      </c>
      <c r="C2891" t="s">
        <v>3798</v>
      </c>
      <c r="D2891" t="s">
        <v>154</v>
      </c>
      <c r="E2891" t="s">
        <v>39</v>
      </c>
      <c r="F2891">
        <v>57148.93</v>
      </c>
      <c r="G2891" s="1">
        <v>45727</v>
      </c>
      <c r="H2891" s="1">
        <v>45740</v>
      </c>
      <c r="I2891" t="s">
        <v>19</v>
      </c>
      <c r="J2891">
        <v>13</v>
      </c>
      <c r="K2891">
        <v>10</v>
      </c>
      <c r="L2891" t="s">
        <v>541</v>
      </c>
      <c r="M2891" t="s">
        <v>21</v>
      </c>
      <c r="N2891" t="s">
        <v>30</v>
      </c>
      <c r="O2891">
        <f t="shared" si="270"/>
        <v>1</v>
      </c>
      <c r="P2891" t="str">
        <f t="shared" si="271"/>
        <v>Valid</v>
      </c>
      <c r="Q2891" t="str">
        <f>_xlfn.XLOOKUP(B2891,Customers!$A:$A,Customers!$C:$C,"Not Found")</f>
        <v>Central</v>
      </c>
      <c r="R2891" t="str">
        <f t="shared" si="272"/>
        <v>North</v>
      </c>
      <c r="S2891" t="str">
        <f t="shared" si="273"/>
        <v>Vehicle Damage</v>
      </c>
      <c r="T2891" t="str">
        <f t="shared" si="274"/>
        <v>SLA Breach</v>
      </c>
      <c r="U2891">
        <f t="shared" si="275"/>
        <v>3</v>
      </c>
    </row>
    <row r="2892" spans="1:21" x14ac:dyDescent="0.3">
      <c r="A2892" t="s">
        <v>6251</v>
      </c>
      <c r="B2892" t="s">
        <v>6252</v>
      </c>
      <c r="C2892" t="s">
        <v>6253</v>
      </c>
      <c r="D2892" t="s">
        <v>53</v>
      </c>
      <c r="E2892" t="s">
        <v>18</v>
      </c>
      <c r="F2892">
        <v>56067.94</v>
      </c>
      <c r="G2892" s="1">
        <v>45881</v>
      </c>
      <c r="H2892" s="1">
        <v>45886</v>
      </c>
      <c r="I2892" t="s">
        <v>19</v>
      </c>
      <c r="J2892">
        <v>5</v>
      </c>
      <c r="K2892">
        <v>15</v>
      </c>
      <c r="L2892" t="s">
        <v>404</v>
      </c>
      <c r="M2892" t="s">
        <v>55</v>
      </c>
      <c r="N2892" t="s">
        <v>30</v>
      </c>
      <c r="O2892">
        <f t="shared" si="270"/>
        <v>1</v>
      </c>
      <c r="P2892" t="str">
        <f t="shared" si="271"/>
        <v>Valid</v>
      </c>
      <c r="Q2892" t="str">
        <f>_xlfn.XLOOKUP(B2892,Customers!$A:$A,Customers!$C:$C,"Not Found")</f>
        <v>West</v>
      </c>
      <c r="R2892" t="str">
        <f t="shared" si="272"/>
        <v>South</v>
      </c>
      <c r="S2892" t="str">
        <f t="shared" si="273"/>
        <v>Hospitalization</v>
      </c>
      <c r="T2892" t="str">
        <f t="shared" si="274"/>
        <v>Within SLA</v>
      </c>
      <c r="U2892">
        <f t="shared" si="275"/>
        <v>0</v>
      </c>
    </row>
    <row r="2893" spans="1:21" x14ac:dyDescent="0.3">
      <c r="A2893" t="s">
        <v>6254</v>
      </c>
      <c r="B2893" t="s">
        <v>5542</v>
      </c>
      <c r="C2893" t="s">
        <v>5543</v>
      </c>
      <c r="D2893" t="s">
        <v>59</v>
      </c>
      <c r="E2893" t="s">
        <v>74</v>
      </c>
      <c r="F2893">
        <v>130298.21</v>
      </c>
      <c r="G2893" s="1">
        <v>45822</v>
      </c>
      <c r="H2893" s="1">
        <v>45841</v>
      </c>
      <c r="I2893" t="s">
        <v>19</v>
      </c>
      <c r="J2893">
        <v>19</v>
      </c>
      <c r="K2893">
        <v>15</v>
      </c>
      <c r="L2893" t="s">
        <v>244</v>
      </c>
      <c r="M2893" t="s">
        <v>55</v>
      </c>
      <c r="N2893" t="s">
        <v>22</v>
      </c>
      <c r="O2893">
        <f t="shared" si="270"/>
        <v>1</v>
      </c>
      <c r="P2893" t="str">
        <f t="shared" si="271"/>
        <v>Valid</v>
      </c>
      <c r="Q2893" t="str">
        <f>_xlfn.XLOOKUP(B2893,Customers!$A:$A,Customers!$C:$C,"Not Found")</f>
        <v>West</v>
      </c>
      <c r="R2893" t="str">
        <f t="shared" si="272"/>
        <v>East</v>
      </c>
      <c r="S2893" t="str">
        <f t="shared" si="273"/>
        <v>Critical Illness</v>
      </c>
      <c r="T2893" t="str">
        <f t="shared" si="274"/>
        <v>SLA Breach</v>
      </c>
      <c r="U2893">
        <f t="shared" si="275"/>
        <v>4</v>
      </c>
    </row>
    <row r="2894" spans="1:21" x14ac:dyDescent="0.3">
      <c r="A2894" t="s">
        <v>6255</v>
      </c>
      <c r="B2894" t="s">
        <v>6256</v>
      </c>
      <c r="C2894" t="s">
        <v>6257</v>
      </c>
      <c r="D2894" t="s">
        <v>17</v>
      </c>
      <c r="E2894" t="s">
        <v>27</v>
      </c>
      <c r="F2894">
        <v>39876.870000000003</v>
      </c>
      <c r="G2894" s="1">
        <v>45982</v>
      </c>
      <c r="I2894" t="s">
        <v>64</v>
      </c>
      <c r="J2894">
        <v>12</v>
      </c>
      <c r="K2894">
        <v>10</v>
      </c>
      <c r="L2894" t="s">
        <v>150</v>
      </c>
      <c r="M2894" t="s">
        <v>21</v>
      </c>
      <c r="N2894" t="s">
        <v>42</v>
      </c>
      <c r="O2894">
        <f t="shared" si="270"/>
        <v>1</v>
      </c>
      <c r="P2894" t="str">
        <f t="shared" si="271"/>
        <v>Valid</v>
      </c>
      <c r="Q2894" t="str">
        <f>_xlfn.XLOOKUP(B2894,Customers!$A:$A,Customers!$C:$C,"Not Found")</f>
        <v>North</v>
      </c>
      <c r="R2894" t="str">
        <f t="shared" si="272"/>
        <v>West</v>
      </c>
      <c r="S2894" t="str">
        <f t="shared" si="273"/>
        <v>Accident</v>
      </c>
      <c r="T2894" t="str">
        <f t="shared" si="274"/>
        <v>SLA Breach</v>
      </c>
      <c r="U2894">
        <f t="shared" si="275"/>
        <v>2</v>
      </c>
    </row>
    <row r="2895" spans="1:21" x14ac:dyDescent="0.3">
      <c r="A2895" t="s">
        <v>6258</v>
      </c>
      <c r="B2895" t="s">
        <v>1927</v>
      </c>
      <c r="C2895" t="s">
        <v>1928</v>
      </c>
      <c r="D2895" t="s">
        <v>53</v>
      </c>
      <c r="E2895" t="s">
        <v>173</v>
      </c>
      <c r="F2895">
        <v>82649.31</v>
      </c>
      <c r="G2895" s="1">
        <v>45755</v>
      </c>
      <c r="H2895" s="1">
        <v>45775</v>
      </c>
      <c r="I2895" t="s">
        <v>19</v>
      </c>
      <c r="J2895">
        <v>20</v>
      </c>
      <c r="K2895">
        <v>15</v>
      </c>
      <c r="L2895" t="s">
        <v>204</v>
      </c>
      <c r="M2895" t="s">
        <v>55</v>
      </c>
      <c r="N2895" t="s">
        <v>42</v>
      </c>
      <c r="O2895">
        <f t="shared" si="270"/>
        <v>1</v>
      </c>
      <c r="P2895" t="str">
        <f t="shared" si="271"/>
        <v>Valid</v>
      </c>
      <c r="Q2895" t="str">
        <f>_xlfn.XLOOKUP(B2895,Customers!$A:$A,Customers!$C:$C,"Not Found")</f>
        <v>North</v>
      </c>
      <c r="R2895" t="str">
        <f t="shared" si="272"/>
        <v>Central</v>
      </c>
      <c r="S2895" t="str">
        <f t="shared" si="273"/>
        <v>Hospitalization</v>
      </c>
      <c r="T2895" t="str">
        <f t="shared" si="274"/>
        <v>SLA Breach</v>
      </c>
      <c r="U2895">
        <f t="shared" si="275"/>
        <v>5</v>
      </c>
    </row>
    <row r="2896" spans="1:21" x14ac:dyDescent="0.3">
      <c r="A2896" t="s">
        <v>6259</v>
      </c>
      <c r="B2896" t="s">
        <v>6260</v>
      </c>
      <c r="C2896" t="s">
        <v>6261</v>
      </c>
      <c r="D2896" t="s">
        <v>53</v>
      </c>
      <c r="E2896" t="s">
        <v>39</v>
      </c>
      <c r="F2896">
        <v>38601.49</v>
      </c>
      <c r="G2896" s="1">
        <v>45816</v>
      </c>
      <c r="H2896" s="1">
        <v>45823</v>
      </c>
      <c r="I2896" t="s">
        <v>19</v>
      </c>
      <c r="J2896">
        <v>7</v>
      </c>
      <c r="K2896">
        <v>15</v>
      </c>
      <c r="L2896" t="s">
        <v>323</v>
      </c>
      <c r="M2896" t="s">
        <v>55</v>
      </c>
      <c r="N2896" t="s">
        <v>22</v>
      </c>
      <c r="O2896">
        <f t="shared" si="270"/>
        <v>1</v>
      </c>
      <c r="P2896" t="str">
        <f t="shared" si="271"/>
        <v>Valid</v>
      </c>
      <c r="Q2896" t="str">
        <f>_xlfn.XLOOKUP(B2896,Customers!$A:$A,Customers!$C:$C,"Not Found")</f>
        <v>Central</v>
      </c>
      <c r="R2896" t="str">
        <f t="shared" si="272"/>
        <v>North</v>
      </c>
      <c r="S2896" t="str">
        <f t="shared" si="273"/>
        <v>Hospitalization</v>
      </c>
      <c r="T2896" t="str">
        <f t="shared" si="274"/>
        <v>Within SLA</v>
      </c>
      <c r="U2896">
        <f t="shared" si="275"/>
        <v>0</v>
      </c>
    </row>
    <row r="2897" spans="1:21" x14ac:dyDescent="0.3">
      <c r="A2897" t="s">
        <v>6262</v>
      </c>
      <c r="B2897" t="s">
        <v>6263</v>
      </c>
      <c r="C2897" t="s">
        <v>6264</v>
      </c>
      <c r="D2897" t="s">
        <v>53</v>
      </c>
      <c r="E2897" t="s">
        <v>74</v>
      </c>
      <c r="F2897">
        <v>90713.57</v>
      </c>
      <c r="G2897" s="1">
        <v>45874</v>
      </c>
      <c r="H2897" s="1">
        <v>45887</v>
      </c>
      <c r="I2897" t="s">
        <v>47</v>
      </c>
      <c r="J2897">
        <v>13</v>
      </c>
      <c r="K2897">
        <v>15</v>
      </c>
      <c r="L2897" t="s">
        <v>155</v>
      </c>
      <c r="M2897" t="s">
        <v>55</v>
      </c>
      <c r="N2897" t="s">
        <v>30</v>
      </c>
      <c r="O2897">
        <f t="shared" si="270"/>
        <v>1</v>
      </c>
      <c r="P2897" t="str">
        <f t="shared" si="271"/>
        <v>Valid</v>
      </c>
      <c r="Q2897" t="str">
        <f>_xlfn.XLOOKUP(B2897,Customers!$A:$A,Customers!$C:$C,"Not Found")</f>
        <v>East</v>
      </c>
      <c r="R2897" t="str">
        <f t="shared" si="272"/>
        <v>East</v>
      </c>
      <c r="S2897" t="str">
        <f t="shared" si="273"/>
        <v>Hospitalization</v>
      </c>
      <c r="T2897" t="str">
        <f t="shared" si="274"/>
        <v>Within SLA</v>
      </c>
      <c r="U2897">
        <f t="shared" si="275"/>
        <v>0</v>
      </c>
    </row>
    <row r="2898" spans="1:21" x14ac:dyDescent="0.3">
      <c r="A2898" t="s">
        <v>6265</v>
      </c>
      <c r="B2898" t="s">
        <v>171</v>
      </c>
      <c r="C2898" t="s">
        <v>172</v>
      </c>
      <c r="D2898" t="s">
        <v>154</v>
      </c>
      <c r="E2898" t="s">
        <v>173</v>
      </c>
      <c r="F2898">
        <v>74087.360000000001</v>
      </c>
      <c r="G2898" s="1">
        <v>45720</v>
      </c>
      <c r="I2898" t="s">
        <v>64</v>
      </c>
      <c r="J2898">
        <v>9</v>
      </c>
      <c r="K2898">
        <v>10</v>
      </c>
      <c r="L2898" t="s">
        <v>282</v>
      </c>
      <c r="M2898" t="s">
        <v>21</v>
      </c>
      <c r="N2898" t="s">
        <v>30</v>
      </c>
      <c r="O2898">
        <f t="shared" si="270"/>
        <v>1</v>
      </c>
      <c r="P2898" t="str">
        <f t="shared" si="271"/>
        <v>Valid</v>
      </c>
      <c r="Q2898" t="str">
        <f>_xlfn.XLOOKUP(B2898,Customers!$A:$A,Customers!$C:$C,"Not Found")</f>
        <v>Central</v>
      </c>
      <c r="R2898" t="str">
        <f t="shared" si="272"/>
        <v>Central</v>
      </c>
      <c r="S2898" t="str">
        <f t="shared" si="273"/>
        <v>Vehicle Damage</v>
      </c>
      <c r="T2898" t="str">
        <f t="shared" si="274"/>
        <v>Within SLA</v>
      </c>
      <c r="U2898">
        <f t="shared" si="275"/>
        <v>0</v>
      </c>
    </row>
    <row r="2899" spans="1:21" x14ac:dyDescent="0.3">
      <c r="A2899" t="s">
        <v>6266</v>
      </c>
      <c r="B2899" t="s">
        <v>4780</v>
      </c>
      <c r="C2899" t="s">
        <v>4781</v>
      </c>
      <c r="D2899" t="s">
        <v>216</v>
      </c>
      <c r="E2899" t="s">
        <v>39</v>
      </c>
      <c r="F2899">
        <v>45503.42</v>
      </c>
      <c r="G2899" s="1">
        <v>45746</v>
      </c>
      <c r="H2899" s="1">
        <v>45753</v>
      </c>
      <c r="I2899" t="s">
        <v>19</v>
      </c>
      <c r="J2899">
        <v>7</v>
      </c>
      <c r="K2899">
        <v>15</v>
      </c>
      <c r="L2899" t="s">
        <v>60</v>
      </c>
      <c r="M2899" t="s">
        <v>55</v>
      </c>
      <c r="N2899" t="s">
        <v>30</v>
      </c>
      <c r="O2899">
        <f t="shared" si="270"/>
        <v>1</v>
      </c>
      <c r="P2899" t="str">
        <f t="shared" si="271"/>
        <v>Valid</v>
      </c>
      <c r="Q2899" t="str">
        <f>_xlfn.XLOOKUP(B2899,Customers!$A:$A,Customers!$C:$C,"Not Found")</f>
        <v>East</v>
      </c>
      <c r="R2899" t="str">
        <f t="shared" si="272"/>
        <v>North</v>
      </c>
      <c r="S2899" t="str">
        <f t="shared" si="273"/>
        <v>Outpatient</v>
      </c>
      <c r="T2899" t="str">
        <f t="shared" si="274"/>
        <v>Within SLA</v>
      </c>
      <c r="U2899">
        <f t="shared" si="275"/>
        <v>0</v>
      </c>
    </row>
    <row r="2900" spans="1:21" x14ac:dyDescent="0.3">
      <c r="A2900" t="s">
        <v>6267</v>
      </c>
      <c r="B2900" t="s">
        <v>6268</v>
      </c>
      <c r="C2900" t="s">
        <v>6269</v>
      </c>
      <c r="D2900" t="s">
        <v>69</v>
      </c>
      <c r="E2900" t="s">
        <v>173</v>
      </c>
      <c r="F2900">
        <v>115155.9</v>
      </c>
      <c r="G2900" s="1">
        <v>45908</v>
      </c>
      <c r="I2900" t="s">
        <v>64</v>
      </c>
      <c r="J2900">
        <v>15</v>
      </c>
      <c r="K2900">
        <v>12</v>
      </c>
      <c r="L2900" t="s">
        <v>244</v>
      </c>
      <c r="M2900" t="s">
        <v>49</v>
      </c>
      <c r="N2900" t="s">
        <v>30</v>
      </c>
      <c r="O2900">
        <f t="shared" si="270"/>
        <v>1</v>
      </c>
      <c r="P2900" t="str">
        <f t="shared" si="271"/>
        <v>Valid</v>
      </c>
      <c r="Q2900" t="str">
        <f>_xlfn.XLOOKUP(B2900,Customers!$A:$A,Customers!$C:$C,"Not Found")</f>
        <v>West</v>
      </c>
      <c r="R2900" t="str">
        <f t="shared" si="272"/>
        <v>Central</v>
      </c>
      <c r="S2900" t="str">
        <f t="shared" si="273"/>
        <v>Property Damage</v>
      </c>
      <c r="T2900" t="str">
        <f t="shared" si="274"/>
        <v>SLA Breach</v>
      </c>
      <c r="U2900">
        <f t="shared" si="275"/>
        <v>3</v>
      </c>
    </row>
    <row r="2901" spans="1:21" x14ac:dyDescent="0.3">
      <c r="A2901" t="s">
        <v>6270</v>
      </c>
      <c r="B2901" t="s">
        <v>1370</v>
      </c>
      <c r="C2901" t="s">
        <v>1378</v>
      </c>
      <c r="D2901" t="s">
        <v>111</v>
      </c>
      <c r="E2901" t="s">
        <v>74</v>
      </c>
      <c r="F2901">
        <v>103223.62</v>
      </c>
      <c r="G2901" s="1">
        <v>45917</v>
      </c>
      <c r="H2901" s="1">
        <v>45935</v>
      </c>
      <c r="I2901" t="s">
        <v>19</v>
      </c>
      <c r="J2901">
        <v>18</v>
      </c>
      <c r="K2901">
        <v>12</v>
      </c>
      <c r="L2901" t="s">
        <v>1047</v>
      </c>
      <c r="M2901" t="s">
        <v>49</v>
      </c>
      <c r="N2901" t="s">
        <v>30</v>
      </c>
      <c r="O2901">
        <f t="shared" si="270"/>
        <v>1</v>
      </c>
      <c r="P2901" t="str">
        <f t="shared" si="271"/>
        <v>Valid</v>
      </c>
      <c r="Q2901" t="str">
        <f>_xlfn.XLOOKUP(B2901,Customers!$A:$A,Customers!$C:$C,"Not Found")</f>
        <v>South</v>
      </c>
      <c r="R2901" t="str">
        <f t="shared" si="272"/>
        <v>East</v>
      </c>
      <c r="S2901" t="str">
        <f t="shared" si="273"/>
        <v>Fire</v>
      </c>
      <c r="T2901" t="str">
        <f t="shared" si="274"/>
        <v>SLA Breach</v>
      </c>
      <c r="U2901">
        <f t="shared" si="275"/>
        <v>6</v>
      </c>
    </row>
    <row r="2902" spans="1:21" x14ac:dyDescent="0.3">
      <c r="A2902" t="s">
        <v>6271</v>
      </c>
      <c r="B2902" t="s">
        <v>1557</v>
      </c>
      <c r="C2902" t="s">
        <v>6272</v>
      </c>
      <c r="D2902" t="s">
        <v>46</v>
      </c>
      <c r="E2902" t="s">
        <v>27</v>
      </c>
      <c r="F2902">
        <v>81531.16</v>
      </c>
      <c r="G2902" s="1">
        <v>45883</v>
      </c>
      <c r="I2902" t="s">
        <v>40</v>
      </c>
      <c r="J2902">
        <v>15</v>
      </c>
      <c r="K2902">
        <v>12</v>
      </c>
      <c r="L2902" t="s">
        <v>548</v>
      </c>
      <c r="M2902" t="s">
        <v>49</v>
      </c>
      <c r="N2902" t="s">
        <v>42</v>
      </c>
      <c r="O2902">
        <f t="shared" si="270"/>
        <v>1</v>
      </c>
      <c r="P2902" t="str">
        <f t="shared" si="271"/>
        <v>Valid</v>
      </c>
      <c r="Q2902" t="str">
        <f>_xlfn.XLOOKUP(B2902,Customers!$A:$A,Customers!$C:$C,"Not Found")</f>
        <v>South</v>
      </c>
      <c r="R2902" t="str">
        <f t="shared" si="272"/>
        <v>West</v>
      </c>
      <c r="S2902" t="str">
        <f t="shared" si="273"/>
        <v>Theft</v>
      </c>
      <c r="T2902" t="str">
        <f t="shared" si="274"/>
        <v>SLA Breach</v>
      </c>
      <c r="U2902">
        <f t="shared" si="275"/>
        <v>3</v>
      </c>
    </row>
    <row r="2903" spans="1:21" x14ac:dyDescent="0.3">
      <c r="A2903" t="s">
        <v>6273</v>
      </c>
      <c r="B2903" t="s">
        <v>859</v>
      </c>
      <c r="C2903" t="s">
        <v>1668</v>
      </c>
      <c r="D2903" t="s">
        <v>216</v>
      </c>
      <c r="E2903" t="s">
        <v>18</v>
      </c>
      <c r="F2903">
        <v>63389.31</v>
      </c>
      <c r="G2903" s="1">
        <v>45719</v>
      </c>
      <c r="I2903" t="s">
        <v>40</v>
      </c>
      <c r="J2903">
        <v>15</v>
      </c>
      <c r="K2903">
        <v>15</v>
      </c>
      <c r="L2903" t="s">
        <v>606</v>
      </c>
      <c r="M2903" t="s">
        <v>55</v>
      </c>
      <c r="N2903" t="s">
        <v>30</v>
      </c>
      <c r="O2903">
        <f t="shared" si="270"/>
        <v>1</v>
      </c>
      <c r="P2903" t="str">
        <f t="shared" si="271"/>
        <v>Valid</v>
      </c>
      <c r="Q2903" t="str">
        <f>_xlfn.XLOOKUP(B2903,Customers!$A:$A,Customers!$C:$C,"Not Found")</f>
        <v>East</v>
      </c>
      <c r="R2903" t="str">
        <f t="shared" si="272"/>
        <v>South</v>
      </c>
      <c r="S2903" t="str">
        <f t="shared" si="273"/>
        <v>Outpatient</v>
      </c>
      <c r="T2903" t="str">
        <f t="shared" si="274"/>
        <v>Within SLA</v>
      </c>
      <c r="U2903">
        <f t="shared" si="275"/>
        <v>0</v>
      </c>
    </row>
    <row r="2904" spans="1:21" x14ac:dyDescent="0.3">
      <c r="A2904" t="s">
        <v>6274</v>
      </c>
      <c r="B2904" t="s">
        <v>3028</v>
      </c>
      <c r="C2904" t="s">
        <v>3951</v>
      </c>
      <c r="D2904" t="s">
        <v>46</v>
      </c>
      <c r="E2904" t="s">
        <v>27</v>
      </c>
      <c r="F2904">
        <v>147163.89000000001</v>
      </c>
      <c r="G2904" s="1">
        <v>45729</v>
      </c>
      <c r="I2904" t="s">
        <v>40</v>
      </c>
      <c r="J2904">
        <v>28</v>
      </c>
      <c r="K2904">
        <v>12</v>
      </c>
      <c r="L2904" t="s">
        <v>227</v>
      </c>
      <c r="M2904" t="s">
        <v>49</v>
      </c>
      <c r="N2904" t="s">
        <v>42</v>
      </c>
      <c r="O2904">
        <f t="shared" si="270"/>
        <v>1</v>
      </c>
      <c r="P2904" t="str">
        <f t="shared" si="271"/>
        <v>Valid</v>
      </c>
      <c r="Q2904" t="str">
        <f>_xlfn.XLOOKUP(B2904,Customers!$A:$A,Customers!$C:$C,"Not Found")</f>
        <v>South</v>
      </c>
      <c r="R2904" t="str">
        <f t="shared" si="272"/>
        <v>West</v>
      </c>
      <c r="S2904" t="str">
        <f t="shared" si="273"/>
        <v>Theft</v>
      </c>
      <c r="T2904" t="str">
        <f t="shared" si="274"/>
        <v>SLA Breach</v>
      </c>
      <c r="U2904">
        <f t="shared" si="275"/>
        <v>16</v>
      </c>
    </row>
    <row r="2905" spans="1:21" x14ac:dyDescent="0.3">
      <c r="A2905" t="s">
        <v>6275</v>
      </c>
      <c r="B2905" t="s">
        <v>5148</v>
      </c>
      <c r="C2905" t="s">
        <v>5603</v>
      </c>
      <c r="D2905" t="s">
        <v>182</v>
      </c>
      <c r="E2905" t="s">
        <v>173</v>
      </c>
      <c r="F2905">
        <v>30557.68</v>
      </c>
      <c r="G2905" s="1">
        <v>45961</v>
      </c>
      <c r="H2905" s="1">
        <v>45970</v>
      </c>
      <c r="I2905" t="s">
        <v>19</v>
      </c>
      <c r="J2905">
        <v>9</v>
      </c>
      <c r="K2905">
        <v>7</v>
      </c>
      <c r="L2905" t="s">
        <v>366</v>
      </c>
      <c r="M2905" t="s">
        <v>94</v>
      </c>
      <c r="N2905" t="s">
        <v>42</v>
      </c>
      <c r="O2905">
        <f t="shared" si="270"/>
        <v>1</v>
      </c>
      <c r="P2905" t="str">
        <f t="shared" si="271"/>
        <v>Valid</v>
      </c>
      <c r="Q2905" t="str">
        <f>_xlfn.XLOOKUP(B2905,Customers!$A:$A,Customers!$C:$C,"Not Found")</f>
        <v>South</v>
      </c>
      <c r="R2905" t="str">
        <f t="shared" si="272"/>
        <v>Central</v>
      </c>
      <c r="S2905" t="str">
        <f t="shared" si="273"/>
        <v>Trip Cancellation</v>
      </c>
      <c r="T2905" t="str">
        <f t="shared" si="274"/>
        <v>SLA Breach</v>
      </c>
      <c r="U2905">
        <f t="shared" si="275"/>
        <v>2</v>
      </c>
    </row>
    <row r="2906" spans="1:21" x14ac:dyDescent="0.3">
      <c r="A2906" t="s">
        <v>6276</v>
      </c>
      <c r="B2906" t="s">
        <v>4927</v>
      </c>
      <c r="C2906" t="s">
        <v>4928</v>
      </c>
      <c r="D2906" t="s">
        <v>116</v>
      </c>
      <c r="E2906" t="s">
        <v>39</v>
      </c>
      <c r="F2906">
        <v>55905.62</v>
      </c>
      <c r="G2906" s="1">
        <v>45958</v>
      </c>
      <c r="H2906" s="1">
        <v>45970</v>
      </c>
      <c r="I2906" t="s">
        <v>19</v>
      </c>
      <c r="J2906">
        <v>12</v>
      </c>
      <c r="K2906">
        <v>7</v>
      </c>
      <c r="L2906" t="s">
        <v>282</v>
      </c>
      <c r="M2906" t="s">
        <v>94</v>
      </c>
      <c r="N2906" t="s">
        <v>30</v>
      </c>
      <c r="O2906">
        <f t="shared" si="270"/>
        <v>1</v>
      </c>
      <c r="P2906" t="str">
        <f t="shared" si="271"/>
        <v>Valid</v>
      </c>
      <c r="Q2906" t="str">
        <f>_xlfn.XLOOKUP(B2906,Customers!$A:$A,Customers!$C:$C,"Not Found")</f>
        <v>East</v>
      </c>
      <c r="R2906" t="str">
        <f t="shared" si="272"/>
        <v>North</v>
      </c>
      <c r="S2906" t="str">
        <f t="shared" si="273"/>
        <v>Medical Emergency</v>
      </c>
      <c r="T2906" t="str">
        <f t="shared" si="274"/>
        <v>SLA Breach</v>
      </c>
      <c r="U2906">
        <f t="shared" si="275"/>
        <v>5</v>
      </c>
    </row>
    <row r="2907" spans="1:21" x14ac:dyDescent="0.3">
      <c r="A2907" t="s">
        <v>6277</v>
      </c>
      <c r="B2907" t="s">
        <v>4876</v>
      </c>
      <c r="C2907" t="s">
        <v>4877</v>
      </c>
      <c r="D2907" t="s">
        <v>154</v>
      </c>
      <c r="E2907" t="s">
        <v>27</v>
      </c>
      <c r="F2907">
        <v>33140.300000000003</v>
      </c>
      <c r="G2907" s="1">
        <v>45791</v>
      </c>
      <c r="H2907" s="1">
        <v>45799</v>
      </c>
      <c r="I2907" t="s">
        <v>19</v>
      </c>
      <c r="J2907">
        <v>8</v>
      </c>
      <c r="K2907">
        <v>10</v>
      </c>
      <c r="L2907" t="s">
        <v>87</v>
      </c>
      <c r="M2907" t="s">
        <v>21</v>
      </c>
      <c r="N2907" t="s">
        <v>30</v>
      </c>
      <c r="O2907">
        <f t="shared" si="270"/>
        <v>1</v>
      </c>
      <c r="P2907" t="str">
        <f t="shared" si="271"/>
        <v>Valid</v>
      </c>
      <c r="Q2907" t="str">
        <f>_xlfn.XLOOKUP(B2907,Customers!$A:$A,Customers!$C:$C,"Not Found")</f>
        <v>West</v>
      </c>
      <c r="R2907" t="str">
        <f t="shared" si="272"/>
        <v>West</v>
      </c>
      <c r="S2907" t="str">
        <f t="shared" si="273"/>
        <v>Vehicle Damage</v>
      </c>
      <c r="T2907" t="str">
        <f t="shared" si="274"/>
        <v>Within SLA</v>
      </c>
      <c r="U2907">
        <f t="shared" si="275"/>
        <v>0</v>
      </c>
    </row>
    <row r="2908" spans="1:21" x14ac:dyDescent="0.3">
      <c r="A2908" t="s">
        <v>6278</v>
      </c>
      <c r="B2908" t="s">
        <v>6279</v>
      </c>
      <c r="C2908" t="s">
        <v>6280</v>
      </c>
      <c r="D2908" t="s">
        <v>59</v>
      </c>
      <c r="E2908" t="s">
        <v>39</v>
      </c>
      <c r="F2908">
        <v>75243.990000000005</v>
      </c>
      <c r="G2908" s="1">
        <v>45842</v>
      </c>
      <c r="H2908" s="1">
        <v>45849</v>
      </c>
      <c r="I2908" t="s">
        <v>19</v>
      </c>
      <c r="J2908">
        <v>7</v>
      </c>
      <c r="K2908">
        <v>15</v>
      </c>
      <c r="L2908" t="s">
        <v>117</v>
      </c>
      <c r="M2908" t="s">
        <v>55</v>
      </c>
      <c r="N2908" t="s">
        <v>30</v>
      </c>
      <c r="O2908">
        <f t="shared" si="270"/>
        <v>1</v>
      </c>
      <c r="P2908" t="str">
        <f t="shared" si="271"/>
        <v>Valid</v>
      </c>
      <c r="Q2908" t="str">
        <f>_xlfn.XLOOKUP(B2908,Customers!$A:$A,Customers!$C:$C,"Not Found")</f>
        <v>West</v>
      </c>
      <c r="R2908" t="str">
        <f t="shared" si="272"/>
        <v>North</v>
      </c>
      <c r="S2908" t="str">
        <f t="shared" si="273"/>
        <v>Critical Illness</v>
      </c>
      <c r="T2908" t="str">
        <f t="shared" si="274"/>
        <v>Within SLA</v>
      </c>
      <c r="U2908">
        <f t="shared" si="275"/>
        <v>0</v>
      </c>
    </row>
    <row r="2909" spans="1:21" x14ac:dyDescent="0.3">
      <c r="A2909" t="s">
        <v>6281</v>
      </c>
      <c r="B2909" t="s">
        <v>210</v>
      </c>
      <c r="C2909" t="s">
        <v>211</v>
      </c>
      <c r="D2909" t="s">
        <v>53</v>
      </c>
      <c r="E2909" t="s">
        <v>18</v>
      </c>
      <c r="F2909">
        <v>57013.33</v>
      </c>
      <c r="G2909" s="1">
        <v>45676</v>
      </c>
      <c r="H2909" s="1">
        <v>45703</v>
      </c>
      <c r="I2909" t="s">
        <v>19</v>
      </c>
      <c r="J2909">
        <v>27</v>
      </c>
      <c r="K2909">
        <v>15</v>
      </c>
      <c r="L2909" t="s">
        <v>70</v>
      </c>
      <c r="M2909" t="s">
        <v>55</v>
      </c>
      <c r="N2909" t="s">
        <v>88</v>
      </c>
      <c r="O2909">
        <f t="shared" si="270"/>
        <v>1</v>
      </c>
      <c r="P2909" t="str">
        <f t="shared" si="271"/>
        <v>Valid</v>
      </c>
      <c r="Q2909" t="str">
        <f>_xlfn.XLOOKUP(B2909,Customers!$A:$A,Customers!$C:$C,"Not Found")</f>
        <v>West</v>
      </c>
      <c r="R2909" t="str">
        <f t="shared" si="272"/>
        <v>South</v>
      </c>
      <c r="S2909" t="str">
        <f t="shared" si="273"/>
        <v>Hospitalization</v>
      </c>
      <c r="T2909" t="str">
        <f t="shared" si="274"/>
        <v>SLA Breach</v>
      </c>
      <c r="U2909">
        <f t="shared" si="275"/>
        <v>12</v>
      </c>
    </row>
    <row r="2910" spans="1:21" x14ac:dyDescent="0.3">
      <c r="A2910" t="s">
        <v>6282</v>
      </c>
      <c r="B2910" t="s">
        <v>1003</v>
      </c>
      <c r="C2910" t="s">
        <v>1004</v>
      </c>
      <c r="D2910" t="s">
        <v>46</v>
      </c>
      <c r="E2910" t="s">
        <v>74</v>
      </c>
      <c r="F2910">
        <v>67605.570000000007</v>
      </c>
      <c r="G2910" s="1">
        <v>45876</v>
      </c>
      <c r="I2910" t="s">
        <v>64</v>
      </c>
      <c r="J2910">
        <v>12</v>
      </c>
      <c r="K2910">
        <v>10</v>
      </c>
      <c r="L2910" t="s">
        <v>501</v>
      </c>
      <c r="M2910" t="s">
        <v>21</v>
      </c>
      <c r="N2910" t="s">
        <v>30</v>
      </c>
      <c r="O2910">
        <f t="shared" si="270"/>
        <v>1</v>
      </c>
      <c r="P2910" t="str">
        <f t="shared" si="271"/>
        <v>Valid</v>
      </c>
      <c r="Q2910" t="str">
        <f>_xlfn.XLOOKUP(B2910,Customers!$A:$A,Customers!$C:$C,"Not Found")</f>
        <v>East</v>
      </c>
      <c r="R2910" t="str">
        <f t="shared" si="272"/>
        <v>East</v>
      </c>
      <c r="S2910" t="str">
        <f t="shared" si="273"/>
        <v>Theft</v>
      </c>
      <c r="T2910" t="str">
        <f t="shared" si="274"/>
        <v>SLA Breach</v>
      </c>
      <c r="U2910">
        <f t="shared" si="275"/>
        <v>2</v>
      </c>
    </row>
    <row r="2911" spans="1:21" x14ac:dyDescent="0.3">
      <c r="A2911" t="s">
        <v>6283</v>
      </c>
      <c r="B2911" t="s">
        <v>518</v>
      </c>
      <c r="C2911" t="s">
        <v>519</v>
      </c>
      <c r="D2911" t="s">
        <v>92</v>
      </c>
      <c r="E2911" t="s">
        <v>74</v>
      </c>
      <c r="F2911">
        <v>35736.11</v>
      </c>
      <c r="G2911" s="1">
        <v>45691</v>
      </c>
      <c r="I2911" t="s">
        <v>64</v>
      </c>
      <c r="J2911">
        <v>31</v>
      </c>
      <c r="K2911">
        <v>7</v>
      </c>
      <c r="L2911" t="s">
        <v>83</v>
      </c>
      <c r="M2911" t="s">
        <v>94</v>
      </c>
      <c r="N2911" t="s">
        <v>88</v>
      </c>
      <c r="O2911">
        <f t="shared" si="270"/>
        <v>1</v>
      </c>
      <c r="P2911" t="str">
        <f t="shared" si="271"/>
        <v>Valid</v>
      </c>
      <c r="Q2911" t="str">
        <f>_xlfn.XLOOKUP(B2911,Customers!$A:$A,Customers!$C:$C,"Not Found")</f>
        <v>West</v>
      </c>
      <c r="R2911" t="str">
        <f t="shared" si="272"/>
        <v>East</v>
      </c>
      <c r="S2911" t="str">
        <f t="shared" si="273"/>
        <v>Baggage Loss</v>
      </c>
      <c r="T2911" t="str">
        <f t="shared" si="274"/>
        <v>SLA Breach</v>
      </c>
      <c r="U2911">
        <f t="shared" si="275"/>
        <v>24</v>
      </c>
    </row>
    <row r="2912" spans="1:21" x14ac:dyDescent="0.3">
      <c r="A2912" t="s">
        <v>6284</v>
      </c>
      <c r="B2912" t="s">
        <v>6285</v>
      </c>
      <c r="C2912" t="s">
        <v>6286</v>
      </c>
      <c r="D2912" t="s">
        <v>69</v>
      </c>
      <c r="E2912" t="s">
        <v>18</v>
      </c>
      <c r="F2912">
        <v>51021</v>
      </c>
      <c r="G2912" s="1">
        <v>45686</v>
      </c>
      <c r="H2912" s="1">
        <v>45696</v>
      </c>
      <c r="I2912" t="s">
        <v>19</v>
      </c>
      <c r="J2912">
        <v>10</v>
      </c>
      <c r="K2912">
        <v>12</v>
      </c>
      <c r="L2912" t="s">
        <v>681</v>
      </c>
      <c r="M2912" t="s">
        <v>49</v>
      </c>
      <c r="N2912" t="s">
        <v>30</v>
      </c>
      <c r="O2912">
        <f t="shared" si="270"/>
        <v>1</v>
      </c>
      <c r="P2912" t="str">
        <f t="shared" si="271"/>
        <v>Valid</v>
      </c>
      <c r="Q2912" t="str">
        <f>_xlfn.XLOOKUP(B2912,Customers!$A:$A,Customers!$C:$C,"Not Found")</f>
        <v>Central</v>
      </c>
      <c r="R2912" t="str">
        <f t="shared" si="272"/>
        <v>South</v>
      </c>
      <c r="S2912" t="str">
        <f t="shared" si="273"/>
        <v>Property Damage</v>
      </c>
      <c r="T2912" t="str">
        <f t="shared" si="274"/>
        <v>Within SLA</v>
      </c>
      <c r="U2912">
        <f t="shared" si="275"/>
        <v>0</v>
      </c>
    </row>
    <row r="2913" spans="1:21" x14ac:dyDescent="0.3">
      <c r="A2913" t="s">
        <v>6287</v>
      </c>
      <c r="B2913" t="s">
        <v>5011</v>
      </c>
      <c r="C2913" t="s">
        <v>5012</v>
      </c>
      <c r="D2913" t="s">
        <v>216</v>
      </c>
      <c r="E2913" t="s">
        <v>18</v>
      </c>
      <c r="F2913">
        <v>124974.75</v>
      </c>
      <c r="G2913" s="1">
        <v>45836</v>
      </c>
      <c r="H2913" s="1">
        <v>45855</v>
      </c>
      <c r="I2913" t="s">
        <v>19</v>
      </c>
      <c r="J2913">
        <v>19</v>
      </c>
      <c r="K2913">
        <v>15</v>
      </c>
      <c r="L2913" t="s">
        <v>282</v>
      </c>
      <c r="M2913" t="s">
        <v>55</v>
      </c>
      <c r="N2913" t="s">
        <v>42</v>
      </c>
      <c r="O2913">
        <f t="shared" si="270"/>
        <v>1</v>
      </c>
      <c r="P2913" t="str">
        <f t="shared" si="271"/>
        <v>Valid</v>
      </c>
      <c r="Q2913" t="str">
        <f>_xlfn.XLOOKUP(B2913,Customers!$A:$A,Customers!$C:$C,"Not Found")</f>
        <v>East</v>
      </c>
      <c r="R2913" t="str">
        <f t="shared" si="272"/>
        <v>South</v>
      </c>
      <c r="S2913" t="str">
        <f t="shared" si="273"/>
        <v>Outpatient</v>
      </c>
      <c r="T2913" t="str">
        <f t="shared" si="274"/>
        <v>SLA Breach</v>
      </c>
      <c r="U2913">
        <f t="shared" si="275"/>
        <v>4</v>
      </c>
    </row>
    <row r="2914" spans="1:21" x14ac:dyDescent="0.3">
      <c r="A2914" t="s">
        <v>6288</v>
      </c>
      <c r="B2914" t="s">
        <v>945</v>
      </c>
      <c r="C2914" t="s">
        <v>1058</v>
      </c>
      <c r="D2914" t="s">
        <v>116</v>
      </c>
      <c r="E2914" t="s">
        <v>39</v>
      </c>
      <c r="F2914">
        <v>122365.4</v>
      </c>
      <c r="G2914" s="1">
        <v>45941</v>
      </c>
      <c r="H2914" s="1">
        <v>45945</v>
      </c>
      <c r="I2914" t="s">
        <v>19</v>
      </c>
      <c r="J2914">
        <v>4</v>
      </c>
      <c r="K2914">
        <v>7</v>
      </c>
      <c r="L2914" t="s">
        <v>163</v>
      </c>
      <c r="M2914" t="s">
        <v>94</v>
      </c>
      <c r="N2914" t="s">
        <v>30</v>
      </c>
      <c r="O2914">
        <f t="shared" si="270"/>
        <v>1</v>
      </c>
      <c r="P2914" t="str">
        <f t="shared" si="271"/>
        <v>Valid</v>
      </c>
      <c r="Q2914" t="str">
        <f>_xlfn.XLOOKUP(B2914,Customers!$A:$A,Customers!$C:$C,"Not Found")</f>
        <v>North</v>
      </c>
      <c r="R2914" t="str">
        <f t="shared" si="272"/>
        <v>North</v>
      </c>
      <c r="S2914" t="str">
        <f t="shared" si="273"/>
        <v>Medical Emergency</v>
      </c>
      <c r="T2914" t="str">
        <f t="shared" si="274"/>
        <v>Within SLA</v>
      </c>
      <c r="U2914">
        <f t="shared" si="275"/>
        <v>0</v>
      </c>
    </row>
    <row r="2915" spans="1:21" x14ac:dyDescent="0.3">
      <c r="A2915" t="s">
        <v>6289</v>
      </c>
      <c r="B2915" t="s">
        <v>6290</v>
      </c>
      <c r="C2915" t="s">
        <v>6291</v>
      </c>
      <c r="D2915" t="s">
        <v>34</v>
      </c>
      <c r="E2915" t="s">
        <v>18</v>
      </c>
      <c r="F2915">
        <v>335186</v>
      </c>
      <c r="G2915" s="1">
        <v>45962</v>
      </c>
      <c r="H2915" s="1">
        <v>45976</v>
      </c>
      <c r="I2915" t="s">
        <v>19</v>
      </c>
      <c r="J2915">
        <v>14</v>
      </c>
      <c r="K2915">
        <v>20</v>
      </c>
      <c r="L2915" t="s">
        <v>501</v>
      </c>
      <c r="M2915" t="s">
        <v>29</v>
      </c>
      <c r="N2915" t="s">
        <v>30</v>
      </c>
      <c r="O2915">
        <f t="shared" si="270"/>
        <v>1</v>
      </c>
      <c r="P2915" t="str">
        <f t="shared" si="271"/>
        <v>Valid</v>
      </c>
      <c r="Q2915" t="str">
        <f>_xlfn.XLOOKUP(B2915,Customers!$A:$A,Customers!$C:$C,"Not Found")</f>
        <v>West</v>
      </c>
      <c r="R2915" t="str">
        <f t="shared" si="272"/>
        <v>South</v>
      </c>
      <c r="S2915" t="str">
        <f t="shared" si="273"/>
        <v>Death Benefit</v>
      </c>
      <c r="T2915" t="str">
        <f t="shared" si="274"/>
        <v>Within SLA</v>
      </c>
      <c r="U2915">
        <f t="shared" si="275"/>
        <v>0</v>
      </c>
    </row>
    <row r="2916" spans="1:21" x14ac:dyDescent="0.3">
      <c r="A2916" t="s">
        <v>6292</v>
      </c>
      <c r="B2916" t="s">
        <v>5155</v>
      </c>
      <c r="C2916" t="s">
        <v>5156</v>
      </c>
      <c r="D2916" t="s">
        <v>154</v>
      </c>
      <c r="E2916" t="s">
        <v>39</v>
      </c>
      <c r="F2916">
        <v>36977.46</v>
      </c>
      <c r="G2916" s="1">
        <v>45801</v>
      </c>
      <c r="H2916" s="1">
        <v>45813</v>
      </c>
      <c r="I2916" t="s">
        <v>19</v>
      </c>
      <c r="J2916">
        <v>12</v>
      </c>
      <c r="K2916">
        <v>10</v>
      </c>
      <c r="L2916" t="s">
        <v>163</v>
      </c>
      <c r="M2916" t="s">
        <v>21</v>
      </c>
      <c r="N2916" t="s">
        <v>30</v>
      </c>
      <c r="O2916">
        <f t="shared" si="270"/>
        <v>1</v>
      </c>
      <c r="P2916" t="str">
        <f t="shared" si="271"/>
        <v>Valid</v>
      </c>
      <c r="Q2916" t="str">
        <f>_xlfn.XLOOKUP(B2916,Customers!$A:$A,Customers!$C:$C,"Not Found")</f>
        <v>Central</v>
      </c>
      <c r="R2916" t="str">
        <f t="shared" si="272"/>
        <v>North</v>
      </c>
      <c r="S2916" t="str">
        <f t="shared" si="273"/>
        <v>Vehicle Damage</v>
      </c>
      <c r="T2916" t="str">
        <f t="shared" si="274"/>
        <v>SLA Breach</v>
      </c>
      <c r="U2916">
        <f t="shared" si="275"/>
        <v>2</v>
      </c>
    </row>
    <row r="2917" spans="1:21" x14ac:dyDescent="0.3">
      <c r="A2917" t="s">
        <v>6293</v>
      </c>
      <c r="B2917" t="s">
        <v>1733</v>
      </c>
      <c r="C2917" t="s">
        <v>1734</v>
      </c>
      <c r="D2917" t="s">
        <v>154</v>
      </c>
      <c r="E2917" t="s">
        <v>18</v>
      </c>
      <c r="F2917">
        <v>53763.43</v>
      </c>
      <c r="G2917" s="1">
        <v>45830</v>
      </c>
      <c r="H2917" s="1">
        <v>45843</v>
      </c>
      <c r="I2917" t="s">
        <v>19</v>
      </c>
      <c r="J2917">
        <v>13</v>
      </c>
      <c r="K2917">
        <v>10</v>
      </c>
      <c r="L2917" t="s">
        <v>136</v>
      </c>
      <c r="M2917" t="s">
        <v>21</v>
      </c>
      <c r="N2917" t="s">
        <v>42</v>
      </c>
      <c r="O2917">
        <f t="shared" si="270"/>
        <v>1</v>
      </c>
      <c r="P2917" t="str">
        <f t="shared" si="271"/>
        <v>Valid</v>
      </c>
      <c r="Q2917" t="str">
        <f>_xlfn.XLOOKUP(B2917,Customers!$A:$A,Customers!$C:$C,"Not Found")</f>
        <v>North</v>
      </c>
      <c r="R2917" t="str">
        <f t="shared" si="272"/>
        <v>South</v>
      </c>
      <c r="S2917" t="str">
        <f t="shared" si="273"/>
        <v>Vehicle Damage</v>
      </c>
      <c r="T2917" t="str">
        <f t="shared" si="274"/>
        <v>SLA Breach</v>
      </c>
      <c r="U2917">
        <f t="shared" si="275"/>
        <v>3</v>
      </c>
    </row>
    <row r="2918" spans="1:21" x14ac:dyDescent="0.3">
      <c r="A2918" t="s">
        <v>6294</v>
      </c>
      <c r="B2918" t="s">
        <v>4382</v>
      </c>
      <c r="C2918" t="s">
        <v>4383</v>
      </c>
      <c r="D2918" t="s">
        <v>116</v>
      </c>
      <c r="E2918" t="s">
        <v>27</v>
      </c>
      <c r="F2918">
        <v>24300.23</v>
      </c>
      <c r="G2918" s="1">
        <v>45839</v>
      </c>
      <c r="I2918" t="s">
        <v>64</v>
      </c>
      <c r="J2918">
        <v>7</v>
      </c>
      <c r="K2918">
        <v>7</v>
      </c>
      <c r="L2918" t="s">
        <v>548</v>
      </c>
      <c r="M2918" t="s">
        <v>94</v>
      </c>
      <c r="N2918" t="s">
        <v>30</v>
      </c>
      <c r="O2918">
        <f t="shared" si="270"/>
        <v>1</v>
      </c>
      <c r="P2918" t="str">
        <f t="shared" si="271"/>
        <v>Valid</v>
      </c>
      <c r="Q2918" t="str">
        <f>_xlfn.XLOOKUP(B2918,Customers!$A:$A,Customers!$C:$C,"Not Found")</f>
        <v>South</v>
      </c>
      <c r="R2918" t="str">
        <f t="shared" si="272"/>
        <v>West</v>
      </c>
      <c r="S2918" t="str">
        <f t="shared" si="273"/>
        <v>Medical Emergency</v>
      </c>
      <c r="T2918" t="str">
        <f t="shared" si="274"/>
        <v>Within SLA</v>
      </c>
      <c r="U2918">
        <f t="shared" si="275"/>
        <v>0</v>
      </c>
    </row>
    <row r="2919" spans="1:21" x14ac:dyDescent="0.3">
      <c r="A2919" t="s">
        <v>6295</v>
      </c>
      <c r="B2919" t="s">
        <v>3118</v>
      </c>
      <c r="C2919" t="s">
        <v>3119</v>
      </c>
      <c r="D2919" t="s">
        <v>216</v>
      </c>
      <c r="E2919" t="s">
        <v>18</v>
      </c>
      <c r="F2919">
        <v>55087.15</v>
      </c>
      <c r="G2919" s="1">
        <v>45808</v>
      </c>
      <c r="H2919" s="1">
        <v>45839</v>
      </c>
      <c r="I2919" t="s">
        <v>19</v>
      </c>
      <c r="J2919">
        <v>31</v>
      </c>
      <c r="K2919">
        <v>15</v>
      </c>
      <c r="L2919" t="s">
        <v>87</v>
      </c>
      <c r="M2919" t="s">
        <v>55</v>
      </c>
      <c r="N2919" t="s">
        <v>88</v>
      </c>
      <c r="O2919">
        <f t="shared" si="270"/>
        <v>1</v>
      </c>
      <c r="P2919" t="str">
        <f t="shared" si="271"/>
        <v>Valid</v>
      </c>
      <c r="Q2919" t="str">
        <f>_xlfn.XLOOKUP(B2919,Customers!$A:$A,Customers!$C:$C,"Not Found")</f>
        <v>South</v>
      </c>
      <c r="R2919" t="str">
        <f t="shared" si="272"/>
        <v>South</v>
      </c>
      <c r="S2919" t="str">
        <f t="shared" si="273"/>
        <v>Outpatient</v>
      </c>
      <c r="T2919" t="str">
        <f t="shared" si="274"/>
        <v>SLA Breach</v>
      </c>
      <c r="U2919">
        <f t="shared" si="275"/>
        <v>16</v>
      </c>
    </row>
    <row r="2920" spans="1:21" x14ac:dyDescent="0.3">
      <c r="A2920" t="s">
        <v>6296</v>
      </c>
      <c r="B2920" t="s">
        <v>1705</v>
      </c>
      <c r="C2920" t="s">
        <v>1753</v>
      </c>
      <c r="D2920" t="s">
        <v>53</v>
      </c>
      <c r="E2920" t="s">
        <v>173</v>
      </c>
      <c r="F2920">
        <v>135968.24</v>
      </c>
      <c r="G2920" s="1">
        <v>45898</v>
      </c>
      <c r="H2920" s="1">
        <v>45911</v>
      </c>
      <c r="I2920" t="s">
        <v>47</v>
      </c>
      <c r="J2920">
        <v>13</v>
      </c>
      <c r="K2920">
        <v>15</v>
      </c>
      <c r="L2920" t="s">
        <v>282</v>
      </c>
      <c r="M2920" t="s">
        <v>55</v>
      </c>
      <c r="N2920" t="s">
        <v>30</v>
      </c>
      <c r="O2920">
        <f t="shared" si="270"/>
        <v>1</v>
      </c>
      <c r="P2920" t="str">
        <f t="shared" si="271"/>
        <v>Valid</v>
      </c>
      <c r="Q2920" t="str">
        <f>_xlfn.XLOOKUP(B2920,Customers!$A:$A,Customers!$C:$C,"Not Found")</f>
        <v>North</v>
      </c>
      <c r="R2920" t="str">
        <f t="shared" si="272"/>
        <v>Central</v>
      </c>
      <c r="S2920" t="str">
        <f t="shared" si="273"/>
        <v>Hospitalization</v>
      </c>
      <c r="T2920" t="str">
        <f t="shared" si="274"/>
        <v>Within SLA</v>
      </c>
      <c r="U2920">
        <f t="shared" si="275"/>
        <v>0</v>
      </c>
    </row>
    <row r="2921" spans="1:21" x14ac:dyDescent="0.3">
      <c r="A2921" t="s">
        <v>6297</v>
      </c>
      <c r="B2921" t="s">
        <v>6298</v>
      </c>
      <c r="C2921" t="s">
        <v>6299</v>
      </c>
      <c r="D2921" t="s">
        <v>92</v>
      </c>
      <c r="E2921" t="s">
        <v>18</v>
      </c>
      <c r="F2921">
        <v>9171.94</v>
      </c>
      <c r="G2921" s="1">
        <v>45916</v>
      </c>
      <c r="H2921" s="1">
        <v>45921</v>
      </c>
      <c r="I2921" t="s">
        <v>19</v>
      </c>
      <c r="J2921">
        <v>5</v>
      </c>
      <c r="K2921">
        <v>7</v>
      </c>
      <c r="L2921" t="s">
        <v>501</v>
      </c>
      <c r="M2921" t="s">
        <v>94</v>
      </c>
      <c r="N2921" t="s">
        <v>22</v>
      </c>
      <c r="O2921">
        <f t="shared" si="270"/>
        <v>1</v>
      </c>
      <c r="P2921" t="str">
        <f t="shared" si="271"/>
        <v>Valid</v>
      </c>
      <c r="Q2921" t="str">
        <f>_xlfn.XLOOKUP(B2921,Customers!$A:$A,Customers!$C:$C,"Not Found")</f>
        <v>West</v>
      </c>
      <c r="R2921" t="str">
        <f t="shared" si="272"/>
        <v>South</v>
      </c>
      <c r="S2921" t="str">
        <f t="shared" si="273"/>
        <v>Baggage Loss</v>
      </c>
      <c r="T2921" t="str">
        <f t="shared" si="274"/>
        <v>Within SLA</v>
      </c>
      <c r="U2921">
        <f t="shared" si="275"/>
        <v>0</v>
      </c>
    </row>
    <row r="2922" spans="1:21" x14ac:dyDescent="0.3">
      <c r="A2922" t="s">
        <v>6300</v>
      </c>
      <c r="B2922" t="s">
        <v>1607</v>
      </c>
      <c r="C2922" t="s">
        <v>3049</v>
      </c>
      <c r="D2922" t="s">
        <v>26</v>
      </c>
      <c r="E2922" t="s">
        <v>74</v>
      </c>
      <c r="F2922">
        <v>358127.96</v>
      </c>
      <c r="G2922" s="1">
        <v>45813</v>
      </c>
      <c r="I2922" t="s">
        <v>40</v>
      </c>
      <c r="J2922">
        <v>19</v>
      </c>
      <c r="K2922">
        <v>20</v>
      </c>
      <c r="L2922" t="s">
        <v>60</v>
      </c>
      <c r="M2922" t="s">
        <v>29</v>
      </c>
      <c r="N2922" t="s">
        <v>22</v>
      </c>
      <c r="O2922">
        <f t="shared" si="270"/>
        <v>1</v>
      </c>
      <c r="P2922" t="str">
        <f t="shared" si="271"/>
        <v>Valid</v>
      </c>
      <c r="Q2922" t="str">
        <f>_xlfn.XLOOKUP(B2922,Customers!$A:$A,Customers!$C:$C,"Not Found")</f>
        <v>South</v>
      </c>
      <c r="R2922" t="str">
        <f t="shared" si="272"/>
        <v>East</v>
      </c>
      <c r="S2922" t="str">
        <f t="shared" si="273"/>
        <v>Disability</v>
      </c>
      <c r="T2922" t="str">
        <f t="shared" si="274"/>
        <v>Within SLA</v>
      </c>
      <c r="U2922">
        <f t="shared" si="275"/>
        <v>0</v>
      </c>
    </row>
    <row r="2923" spans="1:21" x14ac:dyDescent="0.3">
      <c r="A2923" t="s">
        <v>6301</v>
      </c>
      <c r="B2923" t="s">
        <v>4564</v>
      </c>
      <c r="C2923" t="s">
        <v>4565</v>
      </c>
      <c r="D2923" t="s">
        <v>154</v>
      </c>
      <c r="E2923" t="s">
        <v>39</v>
      </c>
      <c r="F2923">
        <v>150385</v>
      </c>
      <c r="G2923" s="1">
        <v>45733</v>
      </c>
      <c r="H2923" s="1">
        <v>45741</v>
      </c>
      <c r="I2923" t="s">
        <v>19</v>
      </c>
      <c r="J2923">
        <v>8</v>
      </c>
      <c r="K2923">
        <v>10</v>
      </c>
      <c r="L2923" t="s">
        <v>590</v>
      </c>
      <c r="M2923" t="s">
        <v>21</v>
      </c>
      <c r="N2923" t="s">
        <v>30</v>
      </c>
      <c r="O2923">
        <f t="shared" si="270"/>
        <v>1</v>
      </c>
      <c r="P2923" t="str">
        <f t="shared" si="271"/>
        <v>Valid</v>
      </c>
      <c r="Q2923" t="str">
        <f>_xlfn.XLOOKUP(B2923,Customers!$A:$A,Customers!$C:$C,"Not Found")</f>
        <v>East</v>
      </c>
      <c r="R2923" t="str">
        <f t="shared" si="272"/>
        <v>North</v>
      </c>
      <c r="S2923" t="str">
        <f t="shared" si="273"/>
        <v>Vehicle Damage</v>
      </c>
      <c r="T2923" t="str">
        <f t="shared" si="274"/>
        <v>Within SLA</v>
      </c>
      <c r="U2923">
        <f t="shared" si="275"/>
        <v>0</v>
      </c>
    </row>
    <row r="2924" spans="1:21" x14ac:dyDescent="0.3">
      <c r="A2924" t="s">
        <v>6302</v>
      </c>
      <c r="B2924" t="s">
        <v>4876</v>
      </c>
      <c r="C2924" t="s">
        <v>4877</v>
      </c>
      <c r="D2924" t="s">
        <v>46</v>
      </c>
      <c r="E2924" t="s">
        <v>39</v>
      </c>
      <c r="F2924">
        <v>144212.53</v>
      </c>
      <c r="G2924" s="1">
        <v>45938</v>
      </c>
      <c r="H2924" s="1">
        <v>45941</v>
      </c>
      <c r="I2924" t="s">
        <v>47</v>
      </c>
      <c r="J2924">
        <v>3</v>
      </c>
      <c r="K2924">
        <v>10</v>
      </c>
      <c r="L2924" t="s">
        <v>630</v>
      </c>
      <c r="M2924" t="s">
        <v>21</v>
      </c>
      <c r="N2924" t="s">
        <v>30</v>
      </c>
      <c r="O2924">
        <f t="shared" si="270"/>
        <v>1</v>
      </c>
      <c r="P2924" t="str">
        <f t="shared" si="271"/>
        <v>Valid</v>
      </c>
      <c r="Q2924" t="str">
        <f>_xlfn.XLOOKUP(B2924,Customers!$A:$A,Customers!$C:$C,"Not Found")</f>
        <v>West</v>
      </c>
      <c r="R2924" t="str">
        <f t="shared" si="272"/>
        <v>North</v>
      </c>
      <c r="S2924" t="str">
        <f t="shared" si="273"/>
        <v>Theft</v>
      </c>
      <c r="T2924" t="str">
        <f t="shared" si="274"/>
        <v>Within SLA</v>
      </c>
      <c r="U2924">
        <f t="shared" si="275"/>
        <v>0</v>
      </c>
    </row>
    <row r="2925" spans="1:21" x14ac:dyDescent="0.3">
      <c r="A2925" t="s">
        <v>6303</v>
      </c>
      <c r="B2925" t="s">
        <v>6304</v>
      </c>
      <c r="C2925" t="s">
        <v>6305</v>
      </c>
      <c r="D2925" t="s">
        <v>53</v>
      </c>
      <c r="E2925" t="s">
        <v>27</v>
      </c>
      <c r="F2925">
        <v>165435.34</v>
      </c>
      <c r="G2925" s="1">
        <v>45883</v>
      </c>
      <c r="H2925" s="1">
        <v>45901</v>
      </c>
      <c r="I2925" t="s">
        <v>19</v>
      </c>
      <c r="J2925">
        <v>18</v>
      </c>
      <c r="K2925">
        <v>15</v>
      </c>
      <c r="L2925" t="s">
        <v>491</v>
      </c>
      <c r="M2925" t="s">
        <v>55</v>
      </c>
      <c r="N2925" t="s">
        <v>42</v>
      </c>
      <c r="O2925">
        <f t="shared" si="270"/>
        <v>1</v>
      </c>
      <c r="P2925" t="str">
        <f t="shared" si="271"/>
        <v>Valid</v>
      </c>
      <c r="Q2925" t="str">
        <f>_xlfn.XLOOKUP(B2925,Customers!$A:$A,Customers!$C:$C,"Not Found")</f>
        <v>North</v>
      </c>
      <c r="R2925" t="str">
        <f t="shared" si="272"/>
        <v>West</v>
      </c>
      <c r="S2925" t="str">
        <f t="shared" si="273"/>
        <v>Hospitalization</v>
      </c>
      <c r="T2925" t="str">
        <f t="shared" si="274"/>
        <v>SLA Breach</v>
      </c>
      <c r="U2925">
        <f t="shared" si="275"/>
        <v>3</v>
      </c>
    </row>
    <row r="2926" spans="1:21" x14ac:dyDescent="0.3">
      <c r="A2926" t="s">
        <v>6306</v>
      </c>
      <c r="B2926" t="s">
        <v>624</v>
      </c>
      <c r="C2926" t="s">
        <v>625</v>
      </c>
      <c r="D2926" t="s">
        <v>182</v>
      </c>
      <c r="E2926" t="s">
        <v>18</v>
      </c>
      <c r="F2926">
        <v>19533.439999999999</v>
      </c>
      <c r="G2926" s="1">
        <v>45794</v>
      </c>
      <c r="H2926" s="1">
        <v>45798</v>
      </c>
      <c r="I2926" t="s">
        <v>19</v>
      </c>
      <c r="J2926">
        <v>4</v>
      </c>
      <c r="K2926">
        <v>7</v>
      </c>
      <c r="L2926" t="s">
        <v>681</v>
      </c>
      <c r="M2926" t="s">
        <v>94</v>
      </c>
      <c r="N2926" t="s">
        <v>30</v>
      </c>
      <c r="O2926">
        <f t="shared" si="270"/>
        <v>1</v>
      </c>
      <c r="P2926" t="str">
        <f t="shared" si="271"/>
        <v>Valid</v>
      </c>
      <c r="Q2926" t="str">
        <f>_xlfn.XLOOKUP(B2926,Customers!$A:$A,Customers!$C:$C,"Not Found")</f>
        <v>Central</v>
      </c>
      <c r="R2926" t="str">
        <f t="shared" si="272"/>
        <v>South</v>
      </c>
      <c r="S2926" t="str">
        <f t="shared" si="273"/>
        <v>Trip Cancellation</v>
      </c>
      <c r="T2926" t="str">
        <f t="shared" si="274"/>
        <v>Within SLA</v>
      </c>
      <c r="U2926">
        <f t="shared" si="275"/>
        <v>0</v>
      </c>
    </row>
    <row r="2927" spans="1:21" x14ac:dyDescent="0.3">
      <c r="A2927" t="s">
        <v>6307</v>
      </c>
      <c r="B2927" t="s">
        <v>6308</v>
      </c>
      <c r="C2927" t="s">
        <v>6309</v>
      </c>
      <c r="D2927" t="s">
        <v>17</v>
      </c>
      <c r="E2927" t="s">
        <v>18</v>
      </c>
      <c r="F2927">
        <v>167635.42000000001</v>
      </c>
      <c r="G2927" s="1">
        <v>45730</v>
      </c>
      <c r="H2927" s="1">
        <v>45740</v>
      </c>
      <c r="I2927" t="s">
        <v>19</v>
      </c>
      <c r="J2927">
        <v>10</v>
      </c>
      <c r="K2927">
        <v>10</v>
      </c>
      <c r="L2927" t="s">
        <v>83</v>
      </c>
      <c r="M2927" t="s">
        <v>21</v>
      </c>
      <c r="N2927" t="s">
        <v>30</v>
      </c>
      <c r="O2927">
        <f t="shared" si="270"/>
        <v>1</v>
      </c>
      <c r="P2927" t="str">
        <f t="shared" si="271"/>
        <v>Valid</v>
      </c>
      <c r="Q2927" t="str">
        <f>_xlfn.XLOOKUP(B2927,Customers!$A:$A,Customers!$C:$C,"Not Found")</f>
        <v>Central</v>
      </c>
      <c r="R2927" t="str">
        <f t="shared" si="272"/>
        <v>South</v>
      </c>
      <c r="S2927" t="str">
        <f t="shared" si="273"/>
        <v>Accident</v>
      </c>
      <c r="T2927" t="str">
        <f t="shared" si="274"/>
        <v>Within SLA</v>
      </c>
      <c r="U2927">
        <f t="shared" si="275"/>
        <v>0</v>
      </c>
    </row>
    <row r="2928" spans="1:21" x14ac:dyDescent="0.3">
      <c r="A2928" t="s">
        <v>6310</v>
      </c>
      <c r="B2928" t="s">
        <v>1610</v>
      </c>
      <c r="C2928" t="s">
        <v>2602</v>
      </c>
      <c r="D2928" t="s">
        <v>17</v>
      </c>
      <c r="E2928" t="s">
        <v>18</v>
      </c>
      <c r="F2928">
        <v>82491.38</v>
      </c>
      <c r="G2928" s="1">
        <v>45794</v>
      </c>
      <c r="H2928" s="1">
        <v>45795</v>
      </c>
      <c r="I2928" t="s">
        <v>19</v>
      </c>
      <c r="J2928">
        <v>1</v>
      </c>
      <c r="K2928">
        <v>10</v>
      </c>
      <c r="L2928" t="s">
        <v>331</v>
      </c>
      <c r="M2928" t="s">
        <v>21</v>
      </c>
      <c r="N2928" t="s">
        <v>30</v>
      </c>
      <c r="O2928">
        <f t="shared" si="270"/>
        <v>1</v>
      </c>
      <c r="P2928" t="str">
        <f t="shared" si="271"/>
        <v>Valid</v>
      </c>
      <c r="Q2928" t="str">
        <f>_xlfn.XLOOKUP(B2928,Customers!$A:$A,Customers!$C:$C,"Not Found")</f>
        <v>North</v>
      </c>
      <c r="R2928" t="str">
        <f t="shared" si="272"/>
        <v>South</v>
      </c>
      <c r="S2928" t="str">
        <f t="shared" si="273"/>
        <v>Accident</v>
      </c>
      <c r="T2928" t="str">
        <f t="shared" si="274"/>
        <v>Within SLA</v>
      </c>
      <c r="U2928">
        <f t="shared" si="275"/>
        <v>0</v>
      </c>
    </row>
    <row r="2929" spans="1:21" x14ac:dyDescent="0.3">
      <c r="A2929" t="s">
        <v>6311</v>
      </c>
      <c r="B2929" t="s">
        <v>6312</v>
      </c>
      <c r="C2929" t="s">
        <v>6313</v>
      </c>
      <c r="D2929" t="s">
        <v>17</v>
      </c>
      <c r="E2929" t="s">
        <v>27</v>
      </c>
      <c r="F2929">
        <v>163941.38</v>
      </c>
      <c r="G2929" s="1">
        <v>45940</v>
      </c>
      <c r="I2929" t="s">
        <v>40</v>
      </c>
      <c r="J2929">
        <v>8</v>
      </c>
      <c r="K2929">
        <v>10</v>
      </c>
      <c r="L2929" t="s">
        <v>501</v>
      </c>
      <c r="M2929" t="s">
        <v>21</v>
      </c>
      <c r="N2929" t="s">
        <v>42</v>
      </c>
      <c r="O2929">
        <f t="shared" si="270"/>
        <v>1</v>
      </c>
      <c r="P2929" t="str">
        <f t="shared" si="271"/>
        <v>Valid</v>
      </c>
      <c r="Q2929" t="str">
        <f>_xlfn.XLOOKUP(B2929,Customers!$A:$A,Customers!$C:$C,"Not Found")</f>
        <v>South</v>
      </c>
      <c r="R2929" t="str">
        <f t="shared" si="272"/>
        <v>West</v>
      </c>
      <c r="S2929" t="str">
        <f t="shared" si="273"/>
        <v>Accident</v>
      </c>
      <c r="T2929" t="str">
        <f t="shared" si="274"/>
        <v>Within SLA</v>
      </c>
      <c r="U2929">
        <f t="shared" si="275"/>
        <v>0</v>
      </c>
    </row>
    <row r="2930" spans="1:21" x14ac:dyDescent="0.3">
      <c r="A2930" t="s">
        <v>6314</v>
      </c>
      <c r="B2930" t="s">
        <v>4291</v>
      </c>
      <c r="C2930" t="s">
        <v>4292</v>
      </c>
      <c r="D2930" t="s">
        <v>111</v>
      </c>
      <c r="E2930" t="s">
        <v>18</v>
      </c>
      <c r="F2930">
        <v>222181.7</v>
      </c>
      <c r="G2930" s="1">
        <v>45768</v>
      </c>
      <c r="H2930" s="1">
        <v>45787</v>
      </c>
      <c r="I2930" t="s">
        <v>19</v>
      </c>
      <c r="J2930">
        <v>19</v>
      </c>
      <c r="K2930">
        <v>12</v>
      </c>
      <c r="L2930" t="s">
        <v>163</v>
      </c>
      <c r="M2930" t="s">
        <v>49</v>
      </c>
      <c r="N2930" t="s">
        <v>30</v>
      </c>
      <c r="O2930">
        <f t="shared" si="270"/>
        <v>1</v>
      </c>
      <c r="P2930" t="str">
        <f t="shared" si="271"/>
        <v>Valid</v>
      </c>
      <c r="Q2930" t="str">
        <f>_xlfn.XLOOKUP(B2930,Customers!$A:$A,Customers!$C:$C,"Not Found")</f>
        <v>North</v>
      </c>
      <c r="R2930" t="str">
        <f t="shared" si="272"/>
        <v>South</v>
      </c>
      <c r="S2930" t="str">
        <f t="shared" si="273"/>
        <v>Fire</v>
      </c>
      <c r="T2930" t="str">
        <f t="shared" si="274"/>
        <v>SLA Breach</v>
      </c>
      <c r="U2930">
        <f t="shared" si="275"/>
        <v>7</v>
      </c>
    </row>
    <row r="2931" spans="1:21" x14ac:dyDescent="0.3">
      <c r="A2931" t="s">
        <v>6315</v>
      </c>
      <c r="B2931" t="s">
        <v>5437</v>
      </c>
      <c r="C2931" t="s">
        <v>5438</v>
      </c>
      <c r="D2931" t="s">
        <v>17</v>
      </c>
      <c r="E2931" t="s">
        <v>39</v>
      </c>
      <c r="F2931">
        <v>79737.820000000007</v>
      </c>
      <c r="G2931" s="1">
        <v>45952</v>
      </c>
      <c r="H2931" s="1">
        <v>45958</v>
      </c>
      <c r="I2931" t="s">
        <v>19</v>
      </c>
      <c r="J2931">
        <v>6</v>
      </c>
      <c r="K2931">
        <v>10</v>
      </c>
      <c r="L2931" t="s">
        <v>128</v>
      </c>
      <c r="M2931" t="s">
        <v>21</v>
      </c>
      <c r="N2931" t="s">
        <v>22</v>
      </c>
      <c r="O2931">
        <f t="shared" si="270"/>
        <v>1</v>
      </c>
      <c r="P2931" t="str">
        <f t="shared" si="271"/>
        <v>Valid</v>
      </c>
      <c r="Q2931" t="str">
        <f>_xlfn.XLOOKUP(B2931,Customers!$A:$A,Customers!$C:$C,"Not Found")</f>
        <v>North</v>
      </c>
      <c r="R2931" t="str">
        <f t="shared" si="272"/>
        <v>North</v>
      </c>
      <c r="S2931" t="str">
        <f t="shared" si="273"/>
        <v>Accident</v>
      </c>
      <c r="T2931" t="str">
        <f t="shared" si="274"/>
        <v>Within SLA</v>
      </c>
      <c r="U2931">
        <f t="shared" si="275"/>
        <v>0</v>
      </c>
    </row>
    <row r="2932" spans="1:21" x14ac:dyDescent="0.3">
      <c r="A2932" t="s">
        <v>6316</v>
      </c>
      <c r="B2932" t="s">
        <v>6317</v>
      </c>
      <c r="C2932" t="s">
        <v>6318</v>
      </c>
      <c r="D2932" t="s">
        <v>53</v>
      </c>
      <c r="E2932" t="s">
        <v>18</v>
      </c>
      <c r="F2932">
        <v>72499.63</v>
      </c>
      <c r="G2932" s="1">
        <v>45740</v>
      </c>
      <c r="I2932" t="s">
        <v>64</v>
      </c>
      <c r="J2932">
        <v>5</v>
      </c>
      <c r="K2932">
        <v>15</v>
      </c>
      <c r="L2932" t="s">
        <v>345</v>
      </c>
      <c r="M2932" t="s">
        <v>55</v>
      </c>
      <c r="N2932" t="s">
        <v>30</v>
      </c>
      <c r="O2932">
        <f t="shared" si="270"/>
        <v>1</v>
      </c>
      <c r="P2932" t="str">
        <f t="shared" si="271"/>
        <v>Valid</v>
      </c>
      <c r="Q2932" t="str">
        <f>_xlfn.XLOOKUP(B2932,Customers!$A:$A,Customers!$C:$C,"Not Found")</f>
        <v>Central</v>
      </c>
      <c r="R2932" t="str">
        <f t="shared" si="272"/>
        <v>South</v>
      </c>
      <c r="S2932" t="str">
        <f t="shared" si="273"/>
        <v>Hospitalization</v>
      </c>
      <c r="T2932" t="str">
        <f t="shared" si="274"/>
        <v>Within SLA</v>
      </c>
      <c r="U2932">
        <f t="shared" si="275"/>
        <v>0</v>
      </c>
    </row>
    <row r="2933" spans="1:21" x14ac:dyDescent="0.3">
      <c r="A2933" t="s">
        <v>6319</v>
      </c>
      <c r="B2933" t="s">
        <v>5746</v>
      </c>
      <c r="C2933" t="s">
        <v>6320</v>
      </c>
      <c r="D2933" t="s">
        <v>59</v>
      </c>
      <c r="E2933" t="s">
        <v>74</v>
      </c>
      <c r="F2933">
        <v>395171.97</v>
      </c>
      <c r="G2933" s="1">
        <v>45722</v>
      </c>
      <c r="H2933" s="1">
        <v>45738</v>
      </c>
      <c r="I2933" t="s">
        <v>19</v>
      </c>
      <c r="J2933">
        <v>16</v>
      </c>
      <c r="K2933">
        <v>15</v>
      </c>
      <c r="L2933" t="s">
        <v>28</v>
      </c>
      <c r="M2933" t="s">
        <v>55</v>
      </c>
      <c r="N2933" t="s">
        <v>30</v>
      </c>
      <c r="O2933">
        <f t="shared" si="270"/>
        <v>1</v>
      </c>
      <c r="P2933" t="str">
        <f t="shared" si="271"/>
        <v>Valid</v>
      </c>
      <c r="Q2933" t="str">
        <f>_xlfn.XLOOKUP(B2933,Customers!$A:$A,Customers!$C:$C,"Not Found")</f>
        <v>North</v>
      </c>
      <c r="R2933" t="str">
        <f t="shared" si="272"/>
        <v>East</v>
      </c>
      <c r="S2933" t="str">
        <f t="shared" si="273"/>
        <v>Critical Illness</v>
      </c>
      <c r="T2933" t="str">
        <f t="shared" si="274"/>
        <v>SLA Breach</v>
      </c>
      <c r="U2933">
        <f t="shared" si="275"/>
        <v>1</v>
      </c>
    </row>
    <row r="2934" spans="1:21" x14ac:dyDescent="0.3">
      <c r="A2934" t="s">
        <v>6321</v>
      </c>
      <c r="B2934" t="s">
        <v>1890</v>
      </c>
      <c r="C2934" t="s">
        <v>4411</v>
      </c>
      <c r="D2934" t="s">
        <v>216</v>
      </c>
      <c r="E2934" t="s">
        <v>173</v>
      </c>
      <c r="F2934">
        <v>26728.55</v>
      </c>
      <c r="G2934" s="1">
        <v>45679</v>
      </c>
      <c r="H2934" s="1">
        <v>45693</v>
      </c>
      <c r="I2934" t="s">
        <v>19</v>
      </c>
      <c r="J2934">
        <v>14</v>
      </c>
      <c r="K2934">
        <v>15</v>
      </c>
      <c r="L2934" t="s">
        <v>136</v>
      </c>
      <c r="M2934" t="s">
        <v>55</v>
      </c>
      <c r="N2934" t="s">
        <v>30</v>
      </c>
      <c r="O2934">
        <f t="shared" si="270"/>
        <v>1</v>
      </c>
      <c r="P2934" t="str">
        <f t="shared" si="271"/>
        <v>Valid</v>
      </c>
      <c r="Q2934" t="str">
        <f>_xlfn.XLOOKUP(B2934,Customers!$A:$A,Customers!$C:$C,"Not Found")</f>
        <v>South</v>
      </c>
      <c r="R2934" t="str">
        <f t="shared" si="272"/>
        <v>Central</v>
      </c>
      <c r="S2934" t="str">
        <f t="shared" si="273"/>
        <v>Outpatient</v>
      </c>
      <c r="T2934" t="str">
        <f t="shared" si="274"/>
        <v>Within SLA</v>
      </c>
      <c r="U2934">
        <f t="shared" si="275"/>
        <v>0</v>
      </c>
    </row>
    <row r="2935" spans="1:21" x14ac:dyDescent="0.3">
      <c r="A2935" t="s">
        <v>6322</v>
      </c>
      <c r="B2935" t="s">
        <v>1940</v>
      </c>
      <c r="C2935" t="s">
        <v>6323</v>
      </c>
      <c r="D2935" t="s">
        <v>59</v>
      </c>
      <c r="E2935" t="s">
        <v>39</v>
      </c>
      <c r="F2935">
        <v>75936.740000000005</v>
      </c>
      <c r="G2935" s="1">
        <v>45705</v>
      </c>
      <c r="H2935" s="1">
        <v>45716</v>
      </c>
      <c r="I2935" t="s">
        <v>19</v>
      </c>
      <c r="J2935">
        <v>11</v>
      </c>
      <c r="K2935">
        <v>15</v>
      </c>
      <c r="L2935" t="s">
        <v>252</v>
      </c>
      <c r="M2935" t="s">
        <v>55</v>
      </c>
      <c r="N2935" t="s">
        <v>22</v>
      </c>
      <c r="O2935">
        <f t="shared" si="270"/>
        <v>1</v>
      </c>
      <c r="P2935" t="str">
        <f t="shared" si="271"/>
        <v>Valid</v>
      </c>
      <c r="Q2935" t="str">
        <f>_xlfn.XLOOKUP(B2935,Customers!$A:$A,Customers!$C:$C,"Not Found")</f>
        <v>East</v>
      </c>
      <c r="R2935" t="str">
        <f t="shared" si="272"/>
        <v>North</v>
      </c>
      <c r="S2935" t="str">
        <f t="shared" si="273"/>
        <v>Critical Illness</v>
      </c>
      <c r="T2935" t="str">
        <f t="shared" si="274"/>
        <v>Within SLA</v>
      </c>
      <c r="U2935">
        <f t="shared" si="275"/>
        <v>0</v>
      </c>
    </row>
    <row r="2936" spans="1:21" x14ac:dyDescent="0.3">
      <c r="A2936" t="s">
        <v>6324</v>
      </c>
      <c r="B2936" t="s">
        <v>375</v>
      </c>
      <c r="C2936" t="s">
        <v>376</v>
      </c>
      <c r="D2936" t="s">
        <v>53</v>
      </c>
      <c r="E2936" t="s">
        <v>18</v>
      </c>
      <c r="F2936">
        <v>34094.49</v>
      </c>
      <c r="G2936" s="1">
        <v>45745</v>
      </c>
      <c r="I2936" t="s">
        <v>40</v>
      </c>
      <c r="J2936">
        <v>7</v>
      </c>
      <c r="K2936">
        <v>15</v>
      </c>
      <c r="L2936" t="s">
        <v>341</v>
      </c>
      <c r="M2936" t="s">
        <v>55</v>
      </c>
      <c r="N2936" t="s">
        <v>22</v>
      </c>
      <c r="O2936">
        <f t="shared" si="270"/>
        <v>1</v>
      </c>
      <c r="P2936" t="str">
        <f t="shared" si="271"/>
        <v>Valid</v>
      </c>
      <c r="Q2936" t="str">
        <f>_xlfn.XLOOKUP(B2936,Customers!$A:$A,Customers!$C:$C,"Not Found")</f>
        <v>North</v>
      </c>
      <c r="R2936" t="str">
        <f t="shared" si="272"/>
        <v>South</v>
      </c>
      <c r="S2936" t="str">
        <f t="shared" si="273"/>
        <v>Hospitalization</v>
      </c>
      <c r="T2936" t="str">
        <f t="shared" si="274"/>
        <v>Within SLA</v>
      </c>
      <c r="U2936">
        <f t="shared" si="275"/>
        <v>0</v>
      </c>
    </row>
    <row r="2937" spans="1:21" x14ac:dyDescent="0.3">
      <c r="A2937" t="s">
        <v>6325</v>
      </c>
      <c r="B2937" t="s">
        <v>6326</v>
      </c>
      <c r="C2937" t="s">
        <v>6327</v>
      </c>
      <c r="D2937" t="s">
        <v>102</v>
      </c>
      <c r="E2937" t="s">
        <v>74</v>
      </c>
      <c r="F2937">
        <v>323703.32</v>
      </c>
      <c r="G2937" s="1">
        <v>45899</v>
      </c>
      <c r="I2937" t="s">
        <v>40</v>
      </c>
      <c r="J2937">
        <v>35</v>
      </c>
      <c r="K2937">
        <v>20</v>
      </c>
      <c r="L2937" t="s">
        <v>310</v>
      </c>
      <c r="M2937" t="s">
        <v>29</v>
      </c>
      <c r="N2937" t="s">
        <v>30</v>
      </c>
      <c r="O2937">
        <f t="shared" si="270"/>
        <v>1</v>
      </c>
      <c r="P2937" t="str">
        <f t="shared" si="271"/>
        <v>Valid</v>
      </c>
      <c r="Q2937" t="str">
        <f>_xlfn.XLOOKUP(B2937,Customers!$A:$A,Customers!$C:$C,"Not Found")</f>
        <v>North</v>
      </c>
      <c r="R2937" t="str">
        <f t="shared" si="272"/>
        <v>East</v>
      </c>
      <c r="S2937" t="str">
        <f t="shared" si="273"/>
        <v>Maturity</v>
      </c>
      <c r="T2937" t="str">
        <f t="shared" si="274"/>
        <v>SLA Breach</v>
      </c>
      <c r="U2937">
        <f t="shared" si="275"/>
        <v>15</v>
      </c>
    </row>
    <row r="2938" spans="1:21" x14ac:dyDescent="0.3">
      <c r="A2938" t="s">
        <v>6328</v>
      </c>
      <c r="B2938" t="s">
        <v>24</v>
      </c>
      <c r="C2938" t="s">
        <v>387</v>
      </c>
      <c r="D2938" t="s">
        <v>216</v>
      </c>
      <c r="E2938" t="s">
        <v>173</v>
      </c>
      <c r="F2938">
        <v>107180.61</v>
      </c>
      <c r="G2938" s="1">
        <v>45834</v>
      </c>
      <c r="H2938" s="1">
        <v>45868</v>
      </c>
      <c r="I2938" t="s">
        <v>19</v>
      </c>
      <c r="J2938">
        <v>34</v>
      </c>
      <c r="K2938">
        <v>15</v>
      </c>
      <c r="L2938" t="s">
        <v>83</v>
      </c>
      <c r="M2938" t="s">
        <v>55</v>
      </c>
      <c r="N2938" t="s">
        <v>42</v>
      </c>
      <c r="O2938">
        <f t="shared" si="270"/>
        <v>1</v>
      </c>
      <c r="P2938" t="str">
        <f t="shared" si="271"/>
        <v>Valid</v>
      </c>
      <c r="Q2938" t="str">
        <f>_xlfn.XLOOKUP(B2938,Customers!$A:$A,Customers!$C:$C,"Not Found")</f>
        <v>East</v>
      </c>
      <c r="R2938" t="str">
        <f t="shared" si="272"/>
        <v>Central</v>
      </c>
      <c r="S2938" t="str">
        <f t="shared" si="273"/>
        <v>Outpatient</v>
      </c>
      <c r="T2938" t="str">
        <f t="shared" si="274"/>
        <v>SLA Breach</v>
      </c>
      <c r="U2938">
        <f t="shared" si="275"/>
        <v>19</v>
      </c>
    </row>
    <row r="2939" spans="1:21" x14ac:dyDescent="0.3">
      <c r="A2939" t="s">
        <v>6329</v>
      </c>
      <c r="B2939" t="s">
        <v>419</v>
      </c>
      <c r="C2939" t="s">
        <v>6330</v>
      </c>
      <c r="D2939" t="s">
        <v>59</v>
      </c>
      <c r="E2939" t="s">
        <v>39</v>
      </c>
      <c r="F2939">
        <v>55966.17</v>
      </c>
      <c r="G2939" s="1">
        <v>45876</v>
      </c>
      <c r="H2939" s="1">
        <v>45890</v>
      </c>
      <c r="I2939" t="s">
        <v>19</v>
      </c>
      <c r="J2939">
        <v>14</v>
      </c>
      <c r="K2939">
        <v>15</v>
      </c>
      <c r="L2939" t="s">
        <v>349</v>
      </c>
      <c r="M2939" t="s">
        <v>55</v>
      </c>
      <c r="N2939" t="s">
        <v>30</v>
      </c>
      <c r="O2939">
        <f t="shared" si="270"/>
        <v>1</v>
      </c>
      <c r="P2939" t="str">
        <f t="shared" si="271"/>
        <v>Valid</v>
      </c>
      <c r="Q2939" t="str">
        <f>_xlfn.XLOOKUP(B2939,Customers!$A:$A,Customers!$C:$C,"Not Found")</f>
        <v>West</v>
      </c>
      <c r="R2939" t="str">
        <f t="shared" si="272"/>
        <v>North</v>
      </c>
      <c r="S2939" t="str">
        <f t="shared" si="273"/>
        <v>Critical Illness</v>
      </c>
      <c r="T2939" t="str">
        <f t="shared" si="274"/>
        <v>Within SLA</v>
      </c>
      <c r="U2939">
        <f t="shared" si="275"/>
        <v>0</v>
      </c>
    </row>
    <row r="2940" spans="1:21" x14ac:dyDescent="0.3">
      <c r="A2940" t="s">
        <v>6331</v>
      </c>
      <c r="B2940" t="s">
        <v>1070</v>
      </c>
      <c r="C2940" t="s">
        <v>6332</v>
      </c>
      <c r="D2940" t="s">
        <v>111</v>
      </c>
      <c r="E2940" t="s">
        <v>27</v>
      </c>
      <c r="F2940">
        <v>76055.53</v>
      </c>
      <c r="G2940" s="1">
        <v>45690</v>
      </c>
      <c r="H2940" s="1">
        <v>45698</v>
      </c>
      <c r="I2940" t="s">
        <v>19</v>
      </c>
      <c r="J2940">
        <v>8</v>
      </c>
      <c r="K2940">
        <v>12</v>
      </c>
      <c r="L2940" t="s">
        <v>212</v>
      </c>
      <c r="M2940" t="s">
        <v>49</v>
      </c>
      <c r="N2940" t="s">
        <v>30</v>
      </c>
      <c r="O2940">
        <f t="shared" si="270"/>
        <v>1</v>
      </c>
      <c r="P2940" t="str">
        <f t="shared" si="271"/>
        <v>Valid</v>
      </c>
      <c r="Q2940" t="str">
        <f>_xlfn.XLOOKUP(B2940,Customers!$A:$A,Customers!$C:$C,"Not Found")</f>
        <v>South</v>
      </c>
      <c r="R2940" t="str">
        <f t="shared" si="272"/>
        <v>West</v>
      </c>
      <c r="S2940" t="str">
        <f t="shared" si="273"/>
        <v>Fire</v>
      </c>
      <c r="T2940" t="str">
        <f t="shared" si="274"/>
        <v>Within SLA</v>
      </c>
      <c r="U2940">
        <f t="shared" si="275"/>
        <v>0</v>
      </c>
    </row>
    <row r="2941" spans="1:21" x14ac:dyDescent="0.3">
      <c r="A2941" t="s">
        <v>6333</v>
      </c>
      <c r="B2941" t="s">
        <v>1409</v>
      </c>
      <c r="C2941" t="s">
        <v>1475</v>
      </c>
      <c r="D2941" t="s">
        <v>26</v>
      </c>
      <c r="E2941" t="s">
        <v>27</v>
      </c>
      <c r="F2941">
        <v>127152.34</v>
      </c>
      <c r="G2941" s="1">
        <v>45865</v>
      </c>
      <c r="H2941" s="1">
        <v>45882</v>
      </c>
      <c r="I2941" t="s">
        <v>19</v>
      </c>
      <c r="J2941">
        <v>17</v>
      </c>
      <c r="K2941">
        <v>20</v>
      </c>
      <c r="L2941" t="s">
        <v>366</v>
      </c>
      <c r="M2941" t="s">
        <v>29</v>
      </c>
      <c r="N2941" t="s">
        <v>30</v>
      </c>
      <c r="O2941">
        <f t="shared" si="270"/>
        <v>1</v>
      </c>
      <c r="P2941" t="str">
        <f t="shared" si="271"/>
        <v>Valid</v>
      </c>
      <c r="Q2941" t="str">
        <f>_xlfn.XLOOKUP(B2941,Customers!$A:$A,Customers!$C:$C,"Not Found")</f>
        <v>West</v>
      </c>
      <c r="R2941" t="str">
        <f t="shared" si="272"/>
        <v>West</v>
      </c>
      <c r="S2941" t="str">
        <f t="shared" si="273"/>
        <v>Disability</v>
      </c>
      <c r="T2941" t="str">
        <f t="shared" si="274"/>
        <v>Within SLA</v>
      </c>
      <c r="U2941">
        <f t="shared" si="275"/>
        <v>0</v>
      </c>
    </row>
    <row r="2942" spans="1:21" x14ac:dyDescent="0.3">
      <c r="A2942" t="s">
        <v>6334</v>
      </c>
      <c r="B2942" t="s">
        <v>972</v>
      </c>
      <c r="C2942" t="s">
        <v>1672</v>
      </c>
      <c r="D2942" t="s">
        <v>154</v>
      </c>
      <c r="E2942" t="s">
        <v>18</v>
      </c>
      <c r="F2942">
        <v>87193.54</v>
      </c>
      <c r="G2942" s="1">
        <v>45874</v>
      </c>
      <c r="H2942" s="1">
        <v>45891</v>
      </c>
      <c r="I2942" t="s">
        <v>19</v>
      </c>
      <c r="J2942">
        <v>17</v>
      </c>
      <c r="K2942">
        <v>10</v>
      </c>
      <c r="L2942" t="s">
        <v>450</v>
      </c>
      <c r="M2942" t="s">
        <v>21</v>
      </c>
      <c r="N2942" t="s">
        <v>88</v>
      </c>
      <c r="O2942">
        <f t="shared" si="270"/>
        <v>1</v>
      </c>
      <c r="P2942" t="str">
        <f t="shared" si="271"/>
        <v>Valid</v>
      </c>
      <c r="Q2942" t="str">
        <f>_xlfn.XLOOKUP(B2942,Customers!$A:$A,Customers!$C:$C,"Not Found")</f>
        <v>North</v>
      </c>
      <c r="R2942" t="str">
        <f t="shared" si="272"/>
        <v>South</v>
      </c>
      <c r="S2942" t="str">
        <f t="shared" si="273"/>
        <v>Vehicle Damage</v>
      </c>
      <c r="T2942" t="str">
        <f t="shared" si="274"/>
        <v>SLA Breach</v>
      </c>
      <c r="U2942">
        <f t="shared" si="275"/>
        <v>7</v>
      </c>
    </row>
    <row r="2943" spans="1:21" x14ac:dyDescent="0.3">
      <c r="A2943" t="s">
        <v>6335</v>
      </c>
      <c r="B2943" t="s">
        <v>6336</v>
      </c>
      <c r="C2943" t="s">
        <v>6337</v>
      </c>
      <c r="D2943" t="s">
        <v>17</v>
      </c>
      <c r="E2943" t="s">
        <v>27</v>
      </c>
      <c r="F2943">
        <v>48003.43</v>
      </c>
      <c r="G2943" s="1">
        <v>45828</v>
      </c>
      <c r="H2943" s="1">
        <v>45840</v>
      </c>
      <c r="I2943" t="s">
        <v>19</v>
      </c>
      <c r="J2943">
        <v>12</v>
      </c>
      <c r="K2943">
        <v>10</v>
      </c>
      <c r="L2943" t="s">
        <v>117</v>
      </c>
      <c r="M2943" t="s">
        <v>21</v>
      </c>
      <c r="N2943" t="s">
        <v>30</v>
      </c>
      <c r="O2943">
        <f t="shared" si="270"/>
        <v>1</v>
      </c>
      <c r="P2943" t="str">
        <f t="shared" si="271"/>
        <v>Valid</v>
      </c>
      <c r="Q2943" t="str">
        <f>_xlfn.XLOOKUP(B2943,Customers!$A:$A,Customers!$C:$C,"Not Found")</f>
        <v>West</v>
      </c>
      <c r="R2943" t="str">
        <f t="shared" si="272"/>
        <v>West</v>
      </c>
      <c r="S2943" t="str">
        <f t="shared" si="273"/>
        <v>Accident</v>
      </c>
      <c r="T2943" t="str">
        <f t="shared" si="274"/>
        <v>SLA Breach</v>
      </c>
      <c r="U2943">
        <f t="shared" si="275"/>
        <v>2</v>
      </c>
    </row>
    <row r="2944" spans="1:21" x14ac:dyDescent="0.3">
      <c r="A2944" t="s">
        <v>6338</v>
      </c>
      <c r="B2944" t="s">
        <v>2733</v>
      </c>
      <c r="C2944" t="s">
        <v>4675</v>
      </c>
      <c r="D2944" t="s">
        <v>69</v>
      </c>
      <c r="E2944" t="s">
        <v>74</v>
      </c>
      <c r="F2944">
        <v>144755.89000000001</v>
      </c>
      <c r="G2944" s="1">
        <v>45871</v>
      </c>
      <c r="I2944" t="s">
        <v>40</v>
      </c>
      <c r="J2944">
        <v>21</v>
      </c>
      <c r="K2944">
        <v>12</v>
      </c>
      <c r="L2944" t="s">
        <v>223</v>
      </c>
      <c r="M2944" t="s">
        <v>49</v>
      </c>
      <c r="N2944" t="s">
        <v>42</v>
      </c>
      <c r="O2944">
        <f t="shared" si="270"/>
        <v>1</v>
      </c>
      <c r="P2944" t="str">
        <f t="shared" si="271"/>
        <v>Valid</v>
      </c>
      <c r="Q2944" t="str">
        <f>_xlfn.XLOOKUP(B2944,Customers!$A:$A,Customers!$C:$C,"Not Found")</f>
        <v>North</v>
      </c>
      <c r="R2944" t="str">
        <f t="shared" si="272"/>
        <v>East</v>
      </c>
      <c r="S2944" t="str">
        <f t="shared" si="273"/>
        <v>Property Damage</v>
      </c>
      <c r="T2944" t="str">
        <f t="shared" si="274"/>
        <v>SLA Breach</v>
      </c>
      <c r="U2944">
        <f t="shared" si="275"/>
        <v>9</v>
      </c>
    </row>
    <row r="2945" spans="1:21" x14ac:dyDescent="0.3">
      <c r="A2945" t="s">
        <v>6339</v>
      </c>
      <c r="B2945" t="s">
        <v>5247</v>
      </c>
      <c r="C2945" t="s">
        <v>5248</v>
      </c>
      <c r="D2945" t="s">
        <v>69</v>
      </c>
      <c r="E2945" t="s">
        <v>39</v>
      </c>
      <c r="F2945">
        <v>78259.490000000005</v>
      </c>
      <c r="G2945" s="1">
        <v>45701</v>
      </c>
      <c r="H2945" s="1">
        <v>45706</v>
      </c>
      <c r="I2945" t="s">
        <v>19</v>
      </c>
      <c r="J2945">
        <v>5</v>
      </c>
      <c r="K2945">
        <v>12</v>
      </c>
      <c r="L2945" t="s">
        <v>681</v>
      </c>
      <c r="M2945" t="s">
        <v>49</v>
      </c>
      <c r="N2945" t="s">
        <v>30</v>
      </c>
      <c r="O2945">
        <f t="shared" si="270"/>
        <v>1</v>
      </c>
      <c r="P2945" t="str">
        <f t="shared" si="271"/>
        <v>Valid</v>
      </c>
      <c r="Q2945" t="str">
        <f>_xlfn.XLOOKUP(B2945,Customers!$A:$A,Customers!$C:$C,"Not Found")</f>
        <v>Central</v>
      </c>
      <c r="R2945" t="str">
        <f t="shared" si="272"/>
        <v>North</v>
      </c>
      <c r="S2945" t="str">
        <f t="shared" si="273"/>
        <v>Property Damage</v>
      </c>
      <c r="T2945" t="str">
        <f t="shared" si="274"/>
        <v>Within SLA</v>
      </c>
      <c r="U2945">
        <f t="shared" si="275"/>
        <v>0</v>
      </c>
    </row>
    <row r="2946" spans="1:21" x14ac:dyDescent="0.3">
      <c r="A2946" t="s">
        <v>6340</v>
      </c>
      <c r="B2946" t="s">
        <v>1492</v>
      </c>
      <c r="C2946" t="s">
        <v>1493</v>
      </c>
      <c r="D2946" t="s">
        <v>154</v>
      </c>
      <c r="E2946" t="s">
        <v>18</v>
      </c>
      <c r="F2946">
        <v>76328.539999999994</v>
      </c>
      <c r="G2946" s="1">
        <v>45823</v>
      </c>
      <c r="I2946" t="s">
        <v>40</v>
      </c>
      <c r="J2946">
        <v>8</v>
      </c>
      <c r="K2946">
        <v>10</v>
      </c>
      <c r="L2946" t="s">
        <v>20</v>
      </c>
      <c r="M2946" t="s">
        <v>21</v>
      </c>
      <c r="N2946" t="s">
        <v>22</v>
      </c>
      <c r="O2946">
        <f t="shared" ref="O2946:O3009" si="276">COUNTIF($A:$A,A2946)</f>
        <v>1</v>
      </c>
      <c r="P2946" t="str">
        <f t="shared" ref="P2946:P3009" si="277">IF(F2946="","Missing Amount","Valid")</f>
        <v>Valid</v>
      </c>
      <c r="Q2946" t="str">
        <f>_xlfn.XLOOKUP(B2946,Customers!$A:$A,Customers!$C:$C,"Not Found")</f>
        <v>East</v>
      </c>
      <c r="R2946" t="str">
        <f t="shared" ref="R2946:R3009" si="278">IF(E2946="",Q2946,E2946)</f>
        <v>South</v>
      </c>
      <c r="S2946" t="str">
        <f t="shared" ref="S2946:S3009" si="279">IF(D2946="Hospitalisation","Hospitalization",IF(D2946="Medical Emerg.","Medical Emergency",IF(D2946="Property dmg","Property Damage",IF(D2946="Vehicle dmg","Vehicle Damage",D2946))))</f>
        <v>Vehicle Damage</v>
      </c>
      <c r="T2946" t="str">
        <f t="shared" ref="T2946:T3009" si="280">IF(J2946&gt;K2946,"SLA Breach","Within SLA")</f>
        <v>Within SLA</v>
      </c>
      <c r="U2946">
        <f t="shared" ref="U2946:U3009" si="281">IF(J2946&gt;K2946,J2946-K2946,0)</f>
        <v>0</v>
      </c>
    </row>
    <row r="2947" spans="1:21" x14ac:dyDescent="0.3">
      <c r="A2947" t="s">
        <v>6341</v>
      </c>
      <c r="B2947" t="s">
        <v>503</v>
      </c>
      <c r="C2947" t="s">
        <v>1518</v>
      </c>
      <c r="D2947" t="s">
        <v>154</v>
      </c>
      <c r="E2947" t="s">
        <v>18</v>
      </c>
      <c r="F2947">
        <v>105120.96000000001</v>
      </c>
      <c r="G2947" s="1">
        <v>45898</v>
      </c>
      <c r="H2947" s="1">
        <v>45905</v>
      </c>
      <c r="I2947" t="s">
        <v>19</v>
      </c>
      <c r="J2947">
        <v>7</v>
      </c>
      <c r="K2947">
        <v>10</v>
      </c>
      <c r="L2947" t="s">
        <v>41</v>
      </c>
      <c r="M2947" t="s">
        <v>21</v>
      </c>
      <c r="N2947" t="s">
        <v>22</v>
      </c>
      <c r="O2947">
        <f t="shared" si="276"/>
        <v>1</v>
      </c>
      <c r="P2947" t="str">
        <f t="shared" si="277"/>
        <v>Valid</v>
      </c>
      <c r="Q2947" t="str">
        <f>_xlfn.XLOOKUP(B2947,Customers!$A:$A,Customers!$C:$C,"Not Found")</f>
        <v>East</v>
      </c>
      <c r="R2947" t="str">
        <f t="shared" si="278"/>
        <v>South</v>
      </c>
      <c r="S2947" t="str">
        <f t="shared" si="279"/>
        <v>Vehicle Damage</v>
      </c>
      <c r="T2947" t="str">
        <f t="shared" si="280"/>
        <v>Within SLA</v>
      </c>
      <c r="U2947">
        <f t="shared" si="281"/>
        <v>0</v>
      </c>
    </row>
    <row r="2948" spans="1:21" x14ac:dyDescent="0.3">
      <c r="A2948" t="s">
        <v>6342</v>
      </c>
      <c r="B2948" t="s">
        <v>664</v>
      </c>
      <c r="C2948" t="s">
        <v>665</v>
      </c>
      <c r="D2948" t="s">
        <v>216</v>
      </c>
      <c r="E2948" t="s">
        <v>18</v>
      </c>
      <c r="F2948">
        <v>116010.07</v>
      </c>
      <c r="G2948" s="1">
        <v>45704</v>
      </c>
      <c r="H2948" s="1">
        <v>45708</v>
      </c>
      <c r="I2948" t="s">
        <v>19</v>
      </c>
      <c r="J2948">
        <v>4</v>
      </c>
      <c r="K2948">
        <v>15</v>
      </c>
      <c r="L2948" t="s">
        <v>548</v>
      </c>
      <c r="M2948" t="s">
        <v>55</v>
      </c>
      <c r="N2948" t="s">
        <v>30</v>
      </c>
      <c r="O2948">
        <f t="shared" si="276"/>
        <v>1</v>
      </c>
      <c r="P2948" t="str">
        <f t="shared" si="277"/>
        <v>Valid</v>
      </c>
      <c r="Q2948" t="str">
        <f>_xlfn.XLOOKUP(B2948,Customers!$A:$A,Customers!$C:$C,"Not Found")</f>
        <v>North</v>
      </c>
      <c r="R2948" t="str">
        <f t="shared" si="278"/>
        <v>South</v>
      </c>
      <c r="S2948" t="str">
        <f t="shared" si="279"/>
        <v>Outpatient</v>
      </c>
      <c r="T2948" t="str">
        <f t="shared" si="280"/>
        <v>Within SLA</v>
      </c>
      <c r="U2948">
        <f t="shared" si="281"/>
        <v>0</v>
      </c>
    </row>
    <row r="2949" spans="1:21" x14ac:dyDescent="0.3">
      <c r="A2949" t="s">
        <v>6343</v>
      </c>
      <c r="B2949" t="s">
        <v>1830</v>
      </c>
      <c r="C2949" t="s">
        <v>1831</v>
      </c>
      <c r="D2949" t="s">
        <v>46</v>
      </c>
      <c r="E2949" t="s">
        <v>27</v>
      </c>
      <c r="F2949">
        <v>126141.24</v>
      </c>
      <c r="G2949" s="1">
        <v>45712</v>
      </c>
      <c r="H2949" s="1">
        <v>45724</v>
      </c>
      <c r="I2949" t="s">
        <v>19</v>
      </c>
      <c r="J2949">
        <v>12</v>
      </c>
      <c r="K2949">
        <v>12</v>
      </c>
      <c r="L2949" t="s">
        <v>174</v>
      </c>
      <c r="M2949" t="s">
        <v>49</v>
      </c>
      <c r="N2949" t="s">
        <v>42</v>
      </c>
      <c r="O2949">
        <f t="shared" si="276"/>
        <v>1</v>
      </c>
      <c r="P2949" t="str">
        <f t="shared" si="277"/>
        <v>Valid</v>
      </c>
      <c r="Q2949" t="str">
        <f>_xlfn.XLOOKUP(B2949,Customers!$A:$A,Customers!$C:$C,"Not Found")</f>
        <v>East</v>
      </c>
      <c r="R2949" t="str">
        <f t="shared" si="278"/>
        <v>West</v>
      </c>
      <c r="S2949" t="str">
        <f t="shared" si="279"/>
        <v>Theft</v>
      </c>
      <c r="T2949" t="str">
        <f t="shared" si="280"/>
        <v>Within SLA</v>
      </c>
      <c r="U2949">
        <f t="shared" si="281"/>
        <v>0</v>
      </c>
    </row>
    <row r="2950" spans="1:21" x14ac:dyDescent="0.3">
      <c r="A2950" t="s">
        <v>6344</v>
      </c>
      <c r="B2950" t="s">
        <v>6345</v>
      </c>
      <c r="C2950" t="s">
        <v>6346</v>
      </c>
      <c r="D2950" t="s">
        <v>59</v>
      </c>
      <c r="E2950" t="s">
        <v>27</v>
      </c>
      <c r="F2950">
        <v>79474.5</v>
      </c>
      <c r="G2950" s="1">
        <v>45908</v>
      </c>
      <c r="H2950" s="1">
        <v>45924</v>
      </c>
      <c r="I2950" t="s">
        <v>19</v>
      </c>
      <c r="J2950">
        <v>16</v>
      </c>
      <c r="K2950">
        <v>15</v>
      </c>
      <c r="L2950" t="s">
        <v>178</v>
      </c>
      <c r="M2950" t="s">
        <v>55</v>
      </c>
      <c r="N2950" t="s">
        <v>42</v>
      </c>
      <c r="O2950">
        <f t="shared" si="276"/>
        <v>1</v>
      </c>
      <c r="P2950" t="str">
        <f t="shared" si="277"/>
        <v>Valid</v>
      </c>
      <c r="Q2950" t="str">
        <f>_xlfn.XLOOKUP(B2950,Customers!$A:$A,Customers!$C:$C,"Not Found")</f>
        <v>West</v>
      </c>
      <c r="R2950" t="str">
        <f t="shared" si="278"/>
        <v>West</v>
      </c>
      <c r="S2950" t="str">
        <f t="shared" si="279"/>
        <v>Critical Illness</v>
      </c>
      <c r="T2950" t="str">
        <f t="shared" si="280"/>
        <v>SLA Breach</v>
      </c>
      <c r="U2950">
        <f t="shared" si="281"/>
        <v>1</v>
      </c>
    </row>
    <row r="2951" spans="1:21" x14ac:dyDescent="0.3">
      <c r="A2951" t="s">
        <v>6347</v>
      </c>
      <c r="B2951" t="s">
        <v>1447</v>
      </c>
      <c r="C2951" t="s">
        <v>1448</v>
      </c>
      <c r="D2951" t="s">
        <v>17</v>
      </c>
      <c r="E2951" t="s">
        <v>27</v>
      </c>
      <c r="F2951">
        <v>88637.66</v>
      </c>
      <c r="G2951" s="1">
        <v>45839</v>
      </c>
      <c r="I2951" t="s">
        <v>64</v>
      </c>
      <c r="J2951">
        <v>9</v>
      </c>
      <c r="K2951">
        <v>10</v>
      </c>
      <c r="L2951" t="s">
        <v>35</v>
      </c>
      <c r="M2951" t="s">
        <v>21</v>
      </c>
      <c r="N2951" t="s">
        <v>22</v>
      </c>
      <c r="O2951">
        <f t="shared" si="276"/>
        <v>1</v>
      </c>
      <c r="P2951" t="str">
        <f t="shared" si="277"/>
        <v>Valid</v>
      </c>
      <c r="Q2951" t="str">
        <f>_xlfn.XLOOKUP(B2951,Customers!$A:$A,Customers!$C:$C,"Not Found")</f>
        <v>South</v>
      </c>
      <c r="R2951" t="str">
        <f t="shared" si="278"/>
        <v>West</v>
      </c>
      <c r="S2951" t="str">
        <f t="shared" si="279"/>
        <v>Accident</v>
      </c>
      <c r="T2951" t="str">
        <f t="shared" si="280"/>
        <v>Within SLA</v>
      </c>
      <c r="U2951">
        <f t="shared" si="281"/>
        <v>0</v>
      </c>
    </row>
    <row r="2952" spans="1:21" x14ac:dyDescent="0.3">
      <c r="A2952" t="s">
        <v>6348</v>
      </c>
      <c r="B2952" t="s">
        <v>2442</v>
      </c>
      <c r="C2952" t="s">
        <v>2443</v>
      </c>
      <c r="D2952" t="s">
        <v>26</v>
      </c>
      <c r="E2952" t="s">
        <v>74</v>
      </c>
      <c r="F2952">
        <v>202760.33</v>
      </c>
      <c r="G2952" s="1">
        <v>45732</v>
      </c>
      <c r="H2952" s="1">
        <v>45761</v>
      </c>
      <c r="I2952" t="s">
        <v>19</v>
      </c>
      <c r="J2952">
        <v>29</v>
      </c>
      <c r="K2952">
        <v>20</v>
      </c>
      <c r="L2952" t="s">
        <v>159</v>
      </c>
      <c r="M2952" t="s">
        <v>29</v>
      </c>
      <c r="N2952" t="s">
        <v>30</v>
      </c>
      <c r="O2952">
        <f t="shared" si="276"/>
        <v>1</v>
      </c>
      <c r="P2952" t="str">
        <f t="shared" si="277"/>
        <v>Valid</v>
      </c>
      <c r="Q2952" t="str">
        <f>_xlfn.XLOOKUP(B2952,Customers!$A:$A,Customers!$C:$C,"Not Found")</f>
        <v>South</v>
      </c>
      <c r="R2952" t="str">
        <f t="shared" si="278"/>
        <v>East</v>
      </c>
      <c r="S2952" t="str">
        <f t="shared" si="279"/>
        <v>Disability</v>
      </c>
      <c r="T2952" t="str">
        <f t="shared" si="280"/>
        <v>SLA Breach</v>
      </c>
      <c r="U2952">
        <f t="shared" si="281"/>
        <v>9</v>
      </c>
    </row>
    <row r="2953" spans="1:21" x14ac:dyDescent="0.3">
      <c r="A2953" t="s">
        <v>6349</v>
      </c>
      <c r="B2953" t="s">
        <v>5338</v>
      </c>
      <c r="C2953" t="s">
        <v>5339</v>
      </c>
      <c r="D2953" t="s">
        <v>216</v>
      </c>
      <c r="E2953" t="s">
        <v>18</v>
      </c>
      <c r="F2953">
        <v>74853.14</v>
      </c>
      <c r="G2953" s="1">
        <v>45773</v>
      </c>
      <c r="H2953" s="1">
        <v>45786</v>
      </c>
      <c r="I2953" t="s">
        <v>19</v>
      </c>
      <c r="J2953">
        <v>13</v>
      </c>
      <c r="K2953">
        <v>15</v>
      </c>
      <c r="L2953" t="s">
        <v>117</v>
      </c>
      <c r="M2953" t="s">
        <v>55</v>
      </c>
      <c r="N2953" t="s">
        <v>30</v>
      </c>
      <c r="O2953">
        <f t="shared" si="276"/>
        <v>1</v>
      </c>
      <c r="P2953" t="str">
        <f t="shared" si="277"/>
        <v>Valid</v>
      </c>
      <c r="Q2953" t="str">
        <f>_xlfn.XLOOKUP(B2953,Customers!$A:$A,Customers!$C:$C,"Not Found")</f>
        <v>North</v>
      </c>
      <c r="R2953" t="str">
        <f t="shared" si="278"/>
        <v>South</v>
      </c>
      <c r="S2953" t="str">
        <f t="shared" si="279"/>
        <v>Outpatient</v>
      </c>
      <c r="T2953" t="str">
        <f t="shared" si="280"/>
        <v>Within SLA</v>
      </c>
      <c r="U2953">
        <f t="shared" si="281"/>
        <v>0</v>
      </c>
    </row>
    <row r="2954" spans="1:21" x14ac:dyDescent="0.3">
      <c r="A2954" t="s">
        <v>6350</v>
      </c>
      <c r="B2954" t="s">
        <v>1003</v>
      </c>
      <c r="C2954" t="s">
        <v>3410</v>
      </c>
      <c r="D2954" t="s">
        <v>216</v>
      </c>
      <c r="E2954" t="s">
        <v>39</v>
      </c>
      <c r="F2954">
        <v>106477.45</v>
      </c>
      <c r="G2954" s="1">
        <v>45952</v>
      </c>
      <c r="H2954" s="1">
        <v>45953</v>
      </c>
      <c r="I2954" t="s">
        <v>19</v>
      </c>
      <c r="J2954">
        <v>1</v>
      </c>
      <c r="K2954">
        <v>15</v>
      </c>
      <c r="L2954" t="s">
        <v>112</v>
      </c>
      <c r="M2954" t="s">
        <v>55</v>
      </c>
      <c r="N2954" t="s">
        <v>30</v>
      </c>
      <c r="O2954">
        <f t="shared" si="276"/>
        <v>1</v>
      </c>
      <c r="P2954" t="str">
        <f t="shared" si="277"/>
        <v>Valid</v>
      </c>
      <c r="Q2954" t="str">
        <f>_xlfn.XLOOKUP(B2954,Customers!$A:$A,Customers!$C:$C,"Not Found")</f>
        <v>East</v>
      </c>
      <c r="R2954" t="str">
        <f t="shared" si="278"/>
        <v>North</v>
      </c>
      <c r="S2954" t="str">
        <f t="shared" si="279"/>
        <v>Outpatient</v>
      </c>
      <c r="T2954" t="str">
        <f t="shared" si="280"/>
        <v>Within SLA</v>
      </c>
      <c r="U2954">
        <f t="shared" si="281"/>
        <v>0</v>
      </c>
    </row>
    <row r="2955" spans="1:21" x14ac:dyDescent="0.3">
      <c r="A2955" t="s">
        <v>6351</v>
      </c>
      <c r="B2955" t="s">
        <v>4258</v>
      </c>
      <c r="C2955" t="s">
        <v>6352</v>
      </c>
      <c r="D2955" t="s">
        <v>53</v>
      </c>
      <c r="E2955" t="s">
        <v>27</v>
      </c>
      <c r="F2955">
        <v>230864.84</v>
      </c>
      <c r="G2955" s="1">
        <v>45768</v>
      </c>
      <c r="H2955" s="1">
        <v>45785</v>
      </c>
      <c r="I2955" t="s">
        <v>19</v>
      </c>
      <c r="J2955">
        <v>17</v>
      </c>
      <c r="K2955">
        <v>15</v>
      </c>
      <c r="L2955" t="s">
        <v>787</v>
      </c>
      <c r="M2955" t="s">
        <v>55</v>
      </c>
      <c r="N2955" t="s">
        <v>42</v>
      </c>
      <c r="O2955">
        <f t="shared" si="276"/>
        <v>1</v>
      </c>
      <c r="P2955" t="str">
        <f t="shared" si="277"/>
        <v>Valid</v>
      </c>
      <c r="Q2955" t="str">
        <f>_xlfn.XLOOKUP(B2955,Customers!$A:$A,Customers!$C:$C,"Not Found")</f>
        <v>South</v>
      </c>
      <c r="R2955" t="str">
        <f t="shared" si="278"/>
        <v>West</v>
      </c>
      <c r="S2955" t="str">
        <f t="shared" si="279"/>
        <v>Hospitalization</v>
      </c>
      <c r="T2955" t="str">
        <f t="shared" si="280"/>
        <v>SLA Breach</v>
      </c>
      <c r="U2955">
        <f t="shared" si="281"/>
        <v>2</v>
      </c>
    </row>
    <row r="2956" spans="1:21" x14ac:dyDescent="0.3">
      <c r="A2956" t="s">
        <v>6353</v>
      </c>
      <c r="B2956" t="s">
        <v>3247</v>
      </c>
      <c r="C2956" t="s">
        <v>6354</v>
      </c>
      <c r="D2956" t="s">
        <v>59</v>
      </c>
      <c r="E2956" t="s">
        <v>39</v>
      </c>
      <c r="F2956">
        <v>57103.34</v>
      </c>
      <c r="G2956" s="1">
        <v>45777</v>
      </c>
      <c r="H2956" s="1">
        <v>45803</v>
      </c>
      <c r="I2956" t="s">
        <v>19</v>
      </c>
      <c r="J2956">
        <v>26</v>
      </c>
      <c r="K2956">
        <v>15</v>
      </c>
      <c r="L2956" t="s">
        <v>366</v>
      </c>
      <c r="M2956" t="s">
        <v>55</v>
      </c>
      <c r="N2956" t="s">
        <v>30</v>
      </c>
      <c r="O2956">
        <f t="shared" si="276"/>
        <v>1</v>
      </c>
      <c r="P2956" t="str">
        <f t="shared" si="277"/>
        <v>Valid</v>
      </c>
      <c r="Q2956" t="str">
        <f>_xlfn.XLOOKUP(B2956,Customers!$A:$A,Customers!$C:$C,"Not Found")</f>
        <v>Central</v>
      </c>
      <c r="R2956" t="str">
        <f t="shared" si="278"/>
        <v>North</v>
      </c>
      <c r="S2956" t="str">
        <f t="shared" si="279"/>
        <v>Critical Illness</v>
      </c>
      <c r="T2956" t="str">
        <f t="shared" si="280"/>
        <v>SLA Breach</v>
      </c>
      <c r="U2956">
        <f t="shared" si="281"/>
        <v>11</v>
      </c>
    </row>
    <row r="2957" spans="1:21" x14ac:dyDescent="0.3">
      <c r="A2957" t="s">
        <v>6355</v>
      </c>
      <c r="B2957" t="s">
        <v>1444</v>
      </c>
      <c r="C2957" t="s">
        <v>1445</v>
      </c>
      <c r="D2957" t="s">
        <v>46</v>
      </c>
      <c r="E2957" t="s">
        <v>18</v>
      </c>
      <c r="F2957">
        <v>36561.71</v>
      </c>
      <c r="G2957" s="1">
        <v>45935</v>
      </c>
      <c r="H2957" s="1">
        <v>45944</v>
      </c>
      <c r="I2957" t="s">
        <v>19</v>
      </c>
      <c r="J2957">
        <v>9</v>
      </c>
      <c r="K2957">
        <v>10</v>
      </c>
      <c r="L2957" t="s">
        <v>136</v>
      </c>
      <c r="M2957" t="s">
        <v>21</v>
      </c>
      <c r="N2957" t="s">
        <v>30</v>
      </c>
      <c r="O2957">
        <f t="shared" si="276"/>
        <v>1</v>
      </c>
      <c r="P2957" t="str">
        <f t="shared" si="277"/>
        <v>Valid</v>
      </c>
      <c r="Q2957" t="str">
        <f>_xlfn.XLOOKUP(B2957,Customers!$A:$A,Customers!$C:$C,"Not Found")</f>
        <v>North</v>
      </c>
      <c r="R2957" t="str">
        <f t="shared" si="278"/>
        <v>South</v>
      </c>
      <c r="S2957" t="str">
        <f t="shared" si="279"/>
        <v>Theft</v>
      </c>
      <c r="T2957" t="str">
        <f t="shared" si="280"/>
        <v>Within SLA</v>
      </c>
      <c r="U2957">
        <f t="shared" si="281"/>
        <v>0</v>
      </c>
    </row>
    <row r="2958" spans="1:21" x14ac:dyDescent="0.3">
      <c r="A2958" t="s">
        <v>6356</v>
      </c>
      <c r="B2958" t="s">
        <v>3894</v>
      </c>
      <c r="C2958" t="s">
        <v>3895</v>
      </c>
      <c r="D2958" t="s">
        <v>53</v>
      </c>
      <c r="E2958" t="s">
        <v>27</v>
      </c>
      <c r="F2958">
        <v>102313.11</v>
      </c>
      <c r="G2958" s="1">
        <v>45726</v>
      </c>
      <c r="H2958" s="1">
        <v>45741</v>
      </c>
      <c r="I2958" t="s">
        <v>19</v>
      </c>
      <c r="J2958">
        <v>15</v>
      </c>
      <c r="K2958">
        <v>15</v>
      </c>
      <c r="L2958" t="s">
        <v>300</v>
      </c>
      <c r="M2958" t="s">
        <v>55</v>
      </c>
      <c r="N2958" t="s">
        <v>88</v>
      </c>
      <c r="O2958">
        <f t="shared" si="276"/>
        <v>1</v>
      </c>
      <c r="P2958" t="str">
        <f t="shared" si="277"/>
        <v>Valid</v>
      </c>
      <c r="Q2958" t="str">
        <f>_xlfn.XLOOKUP(B2958,Customers!$A:$A,Customers!$C:$C,"Not Found")</f>
        <v>Central</v>
      </c>
      <c r="R2958" t="str">
        <f t="shared" si="278"/>
        <v>West</v>
      </c>
      <c r="S2958" t="str">
        <f t="shared" si="279"/>
        <v>Hospitalization</v>
      </c>
      <c r="T2958" t="str">
        <f t="shared" si="280"/>
        <v>Within SLA</v>
      </c>
      <c r="U2958">
        <f t="shared" si="281"/>
        <v>0</v>
      </c>
    </row>
    <row r="2959" spans="1:21" x14ac:dyDescent="0.3">
      <c r="A2959" t="s">
        <v>6357</v>
      </c>
      <c r="B2959" t="s">
        <v>676</v>
      </c>
      <c r="C2959" t="s">
        <v>677</v>
      </c>
      <c r="D2959" t="s">
        <v>116</v>
      </c>
      <c r="E2959" t="s">
        <v>27</v>
      </c>
      <c r="F2959">
        <v>65747.98</v>
      </c>
      <c r="G2959" s="1">
        <v>45810</v>
      </c>
      <c r="H2959" s="1">
        <v>45821</v>
      </c>
      <c r="I2959" t="s">
        <v>47</v>
      </c>
      <c r="J2959">
        <v>11</v>
      </c>
      <c r="K2959">
        <v>7</v>
      </c>
      <c r="L2959" t="s">
        <v>136</v>
      </c>
      <c r="M2959" t="s">
        <v>94</v>
      </c>
      <c r="N2959" t="s">
        <v>22</v>
      </c>
      <c r="O2959">
        <f t="shared" si="276"/>
        <v>1</v>
      </c>
      <c r="P2959" t="str">
        <f t="shared" si="277"/>
        <v>Valid</v>
      </c>
      <c r="Q2959" t="str">
        <f>_xlfn.XLOOKUP(B2959,Customers!$A:$A,Customers!$C:$C,"Not Found")</f>
        <v>West</v>
      </c>
      <c r="R2959" t="str">
        <f t="shared" si="278"/>
        <v>West</v>
      </c>
      <c r="S2959" t="str">
        <f t="shared" si="279"/>
        <v>Medical Emergency</v>
      </c>
      <c r="T2959" t="str">
        <f t="shared" si="280"/>
        <v>SLA Breach</v>
      </c>
      <c r="U2959">
        <f t="shared" si="281"/>
        <v>4</v>
      </c>
    </row>
    <row r="2960" spans="1:21" x14ac:dyDescent="0.3">
      <c r="A2960" t="s">
        <v>6358</v>
      </c>
      <c r="B2960" t="s">
        <v>1049</v>
      </c>
      <c r="C2960" t="s">
        <v>1050</v>
      </c>
      <c r="D2960" t="s">
        <v>53</v>
      </c>
      <c r="E2960" t="s">
        <v>39</v>
      </c>
      <c r="F2960">
        <v>144070.24</v>
      </c>
      <c r="G2960" s="1">
        <v>45762</v>
      </c>
      <c r="H2960" s="1">
        <v>45769</v>
      </c>
      <c r="I2960" t="s">
        <v>19</v>
      </c>
      <c r="J2960">
        <v>7</v>
      </c>
      <c r="K2960">
        <v>15</v>
      </c>
      <c r="L2960" t="s">
        <v>630</v>
      </c>
      <c r="M2960" t="s">
        <v>55</v>
      </c>
      <c r="N2960" t="s">
        <v>30</v>
      </c>
      <c r="O2960">
        <f t="shared" si="276"/>
        <v>1</v>
      </c>
      <c r="P2960" t="str">
        <f t="shared" si="277"/>
        <v>Valid</v>
      </c>
      <c r="Q2960" t="str">
        <f>_xlfn.XLOOKUP(B2960,Customers!$A:$A,Customers!$C:$C,"Not Found")</f>
        <v>Central</v>
      </c>
      <c r="R2960" t="str">
        <f t="shared" si="278"/>
        <v>North</v>
      </c>
      <c r="S2960" t="str">
        <f t="shared" si="279"/>
        <v>Hospitalization</v>
      </c>
      <c r="T2960" t="str">
        <f t="shared" si="280"/>
        <v>Within SLA</v>
      </c>
      <c r="U2960">
        <f t="shared" si="281"/>
        <v>0</v>
      </c>
    </row>
    <row r="2961" spans="1:21" x14ac:dyDescent="0.3">
      <c r="A2961" t="s">
        <v>6359</v>
      </c>
      <c r="B2961" t="s">
        <v>6360</v>
      </c>
      <c r="C2961" t="s">
        <v>6361</v>
      </c>
      <c r="D2961" t="s">
        <v>17</v>
      </c>
      <c r="E2961" t="s">
        <v>74</v>
      </c>
      <c r="F2961">
        <v>65929.899999999994</v>
      </c>
      <c r="G2961" s="1">
        <v>45822</v>
      </c>
      <c r="H2961" s="1">
        <v>45836</v>
      </c>
      <c r="I2961" t="s">
        <v>19</v>
      </c>
      <c r="J2961">
        <v>14</v>
      </c>
      <c r="K2961">
        <v>10</v>
      </c>
      <c r="L2961" t="s">
        <v>132</v>
      </c>
      <c r="M2961" t="s">
        <v>21</v>
      </c>
      <c r="N2961" t="s">
        <v>30</v>
      </c>
      <c r="O2961">
        <f t="shared" si="276"/>
        <v>1</v>
      </c>
      <c r="P2961" t="str">
        <f t="shared" si="277"/>
        <v>Valid</v>
      </c>
      <c r="Q2961" t="str">
        <f>_xlfn.XLOOKUP(B2961,Customers!$A:$A,Customers!$C:$C,"Not Found")</f>
        <v>South</v>
      </c>
      <c r="R2961" t="str">
        <f t="shared" si="278"/>
        <v>East</v>
      </c>
      <c r="S2961" t="str">
        <f t="shared" si="279"/>
        <v>Accident</v>
      </c>
      <c r="T2961" t="str">
        <f t="shared" si="280"/>
        <v>SLA Breach</v>
      </c>
      <c r="U2961">
        <f t="shared" si="281"/>
        <v>4</v>
      </c>
    </row>
    <row r="2962" spans="1:21" x14ac:dyDescent="0.3">
      <c r="A2962" t="s">
        <v>6362</v>
      </c>
      <c r="B2962" t="s">
        <v>5838</v>
      </c>
      <c r="C2962" t="s">
        <v>5839</v>
      </c>
      <c r="D2962" t="s">
        <v>46</v>
      </c>
      <c r="E2962" t="s">
        <v>39</v>
      </c>
      <c r="F2962">
        <v>144177.84</v>
      </c>
      <c r="G2962" s="1">
        <v>45746</v>
      </c>
      <c r="H2962" s="1">
        <v>45750</v>
      </c>
      <c r="I2962" t="s">
        <v>19</v>
      </c>
      <c r="J2962">
        <v>4</v>
      </c>
      <c r="K2962">
        <v>10</v>
      </c>
      <c r="L2962" t="s">
        <v>242</v>
      </c>
      <c r="M2962" t="s">
        <v>21</v>
      </c>
      <c r="N2962" t="s">
        <v>30</v>
      </c>
      <c r="O2962">
        <f t="shared" si="276"/>
        <v>1</v>
      </c>
      <c r="P2962" t="str">
        <f t="shared" si="277"/>
        <v>Valid</v>
      </c>
      <c r="Q2962" t="str">
        <f>_xlfn.XLOOKUP(B2962,Customers!$A:$A,Customers!$C:$C,"Not Found")</f>
        <v>West</v>
      </c>
      <c r="R2962" t="str">
        <f t="shared" si="278"/>
        <v>North</v>
      </c>
      <c r="S2962" t="str">
        <f t="shared" si="279"/>
        <v>Theft</v>
      </c>
      <c r="T2962" t="str">
        <f t="shared" si="280"/>
        <v>Within SLA</v>
      </c>
      <c r="U2962">
        <f t="shared" si="281"/>
        <v>0</v>
      </c>
    </row>
    <row r="2963" spans="1:21" x14ac:dyDescent="0.3">
      <c r="A2963" t="s">
        <v>6363</v>
      </c>
      <c r="B2963" t="s">
        <v>6364</v>
      </c>
      <c r="C2963" t="s">
        <v>6365</v>
      </c>
      <c r="D2963" t="s">
        <v>26</v>
      </c>
      <c r="E2963" t="s">
        <v>27</v>
      </c>
      <c r="F2963">
        <v>92497.64</v>
      </c>
      <c r="G2963" s="1">
        <v>45957</v>
      </c>
      <c r="I2963" t="s">
        <v>40</v>
      </c>
      <c r="J2963">
        <v>24</v>
      </c>
      <c r="K2963">
        <v>20</v>
      </c>
      <c r="L2963" t="s">
        <v>548</v>
      </c>
      <c r="M2963" t="s">
        <v>29</v>
      </c>
      <c r="N2963" t="s">
        <v>30</v>
      </c>
      <c r="O2963">
        <f t="shared" si="276"/>
        <v>1</v>
      </c>
      <c r="P2963" t="str">
        <f t="shared" si="277"/>
        <v>Valid</v>
      </c>
      <c r="Q2963" t="str">
        <f>_xlfn.XLOOKUP(B2963,Customers!$A:$A,Customers!$C:$C,"Not Found")</f>
        <v>North</v>
      </c>
      <c r="R2963" t="str">
        <f t="shared" si="278"/>
        <v>West</v>
      </c>
      <c r="S2963" t="str">
        <f t="shared" si="279"/>
        <v>Disability</v>
      </c>
      <c r="T2963" t="str">
        <f t="shared" si="280"/>
        <v>SLA Breach</v>
      </c>
      <c r="U2963">
        <f t="shared" si="281"/>
        <v>4</v>
      </c>
    </row>
    <row r="2964" spans="1:21" x14ac:dyDescent="0.3">
      <c r="A2964" t="s">
        <v>6366</v>
      </c>
      <c r="B2964" t="s">
        <v>1435</v>
      </c>
      <c r="C2964" t="s">
        <v>1436</v>
      </c>
      <c r="D2964" t="s">
        <v>34</v>
      </c>
      <c r="E2964" t="s">
        <v>27</v>
      </c>
      <c r="F2964">
        <v>578951.89</v>
      </c>
      <c r="G2964" s="1">
        <v>45703</v>
      </c>
      <c r="H2964" s="1">
        <v>45715</v>
      </c>
      <c r="I2964" t="s">
        <v>19</v>
      </c>
      <c r="J2964">
        <v>12</v>
      </c>
      <c r="K2964">
        <v>20</v>
      </c>
      <c r="L2964" t="s">
        <v>296</v>
      </c>
      <c r="M2964" t="s">
        <v>29</v>
      </c>
      <c r="N2964" t="s">
        <v>30</v>
      </c>
      <c r="O2964">
        <f t="shared" si="276"/>
        <v>1</v>
      </c>
      <c r="P2964" t="str">
        <f t="shared" si="277"/>
        <v>Valid</v>
      </c>
      <c r="Q2964" t="str">
        <f>_xlfn.XLOOKUP(B2964,Customers!$A:$A,Customers!$C:$C,"Not Found")</f>
        <v>Central</v>
      </c>
      <c r="R2964" t="str">
        <f t="shared" si="278"/>
        <v>West</v>
      </c>
      <c r="S2964" t="str">
        <f t="shared" si="279"/>
        <v>Death Benefit</v>
      </c>
      <c r="T2964" t="str">
        <f t="shared" si="280"/>
        <v>Within SLA</v>
      </c>
      <c r="U2964">
        <f t="shared" si="281"/>
        <v>0</v>
      </c>
    </row>
    <row r="2965" spans="1:21" x14ac:dyDescent="0.3">
      <c r="A2965" t="s">
        <v>6367</v>
      </c>
      <c r="B2965" t="s">
        <v>3213</v>
      </c>
      <c r="C2965" t="s">
        <v>3214</v>
      </c>
      <c r="D2965" t="s">
        <v>111</v>
      </c>
      <c r="E2965" t="s">
        <v>27</v>
      </c>
      <c r="F2965">
        <v>89680.99</v>
      </c>
      <c r="G2965" s="1">
        <v>45844</v>
      </c>
      <c r="I2965" t="s">
        <v>40</v>
      </c>
      <c r="J2965">
        <v>7</v>
      </c>
      <c r="K2965">
        <v>12</v>
      </c>
      <c r="L2965" t="s">
        <v>204</v>
      </c>
      <c r="M2965" t="s">
        <v>49</v>
      </c>
      <c r="N2965" t="s">
        <v>30</v>
      </c>
      <c r="O2965">
        <f t="shared" si="276"/>
        <v>1</v>
      </c>
      <c r="P2965" t="str">
        <f t="shared" si="277"/>
        <v>Valid</v>
      </c>
      <c r="Q2965" t="str">
        <f>_xlfn.XLOOKUP(B2965,Customers!$A:$A,Customers!$C:$C,"Not Found")</f>
        <v>North</v>
      </c>
      <c r="R2965" t="str">
        <f t="shared" si="278"/>
        <v>West</v>
      </c>
      <c r="S2965" t="str">
        <f t="shared" si="279"/>
        <v>Fire</v>
      </c>
      <c r="T2965" t="str">
        <f t="shared" si="280"/>
        <v>Within SLA</v>
      </c>
      <c r="U2965">
        <f t="shared" si="281"/>
        <v>0</v>
      </c>
    </row>
    <row r="2966" spans="1:21" x14ac:dyDescent="0.3">
      <c r="A2966" t="s">
        <v>6368</v>
      </c>
      <c r="B2966" t="s">
        <v>1116</v>
      </c>
      <c r="C2966" t="s">
        <v>1117</v>
      </c>
      <c r="D2966" t="s">
        <v>17</v>
      </c>
      <c r="E2966" t="s">
        <v>39</v>
      </c>
      <c r="F2966">
        <v>97893.440000000002</v>
      </c>
      <c r="G2966" s="1">
        <v>45869</v>
      </c>
      <c r="H2966" s="1">
        <v>45882</v>
      </c>
      <c r="I2966" t="s">
        <v>19</v>
      </c>
      <c r="J2966">
        <v>13</v>
      </c>
      <c r="K2966">
        <v>10</v>
      </c>
      <c r="L2966" t="s">
        <v>590</v>
      </c>
      <c r="M2966" t="s">
        <v>21</v>
      </c>
      <c r="N2966" t="s">
        <v>30</v>
      </c>
      <c r="O2966">
        <f t="shared" si="276"/>
        <v>1</v>
      </c>
      <c r="P2966" t="str">
        <f t="shared" si="277"/>
        <v>Valid</v>
      </c>
      <c r="Q2966" t="str">
        <f>_xlfn.XLOOKUP(B2966,Customers!$A:$A,Customers!$C:$C,"Not Found")</f>
        <v>West</v>
      </c>
      <c r="R2966" t="str">
        <f t="shared" si="278"/>
        <v>North</v>
      </c>
      <c r="S2966" t="str">
        <f t="shared" si="279"/>
        <v>Accident</v>
      </c>
      <c r="T2966" t="str">
        <f t="shared" si="280"/>
        <v>SLA Breach</v>
      </c>
      <c r="U2966">
        <f t="shared" si="281"/>
        <v>3</v>
      </c>
    </row>
    <row r="2967" spans="1:21" x14ac:dyDescent="0.3">
      <c r="A2967" t="s">
        <v>6369</v>
      </c>
      <c r="B2967" t="s">
        <v>2788</v>
      </c>
      <c r="C2967" t="s">
        <v>6370</v>
      </c>
      <c r="D2967" t="s">
        <v>26</v>
      </c>
      <c r="E2967" t="s">
        <v>74</v>
      </c>
      <c r="F2967">
        <v>577651.07999999996</v>
      </c>
      <c r="G2967" s="1">
        <v>45925</v>
      </c>
      <c r="H2967" s="1">
        <v>45942</v>
      </c>
      <c r="I2967" t="s">
        <v>19</v>
      </c>
      <c r="J2967">
        <v>17</v>
      </c>
      <c r="K2967">
        <v>20</v>
      </c>
      <c r="L2967" t="s">
        <v>41</v>
      </c>
      <c r="M2967" t="s">
        <v>29</v>
      </c>
      <c r="N2967" t="s">
        <v>22</v>
      </c>
      <c r="O2967">
        <f t="shared" si="276"/>
        <v>1</v>
      </c>
      <c r="P2967" t="str">
        <f t="shared" si="277"/>
        <v>Valid</v>
      </c>
      <c r="Q2967" t="str">
        <f>_xlfn.XLOOKUP(B2967,Customers!$A:$A,Customers!$C:$C,"Not Found")</f>
        <v>South</v>
      </c>
      <c r="R2967" t="str">
        <f t="shared" si="278"/>
        <v>East</v>
      </c>
      <c r="S2967" t="str">
        <f t="shared" si="279"/>
        <v>Disability</v>
      </c>
      <c r="T2967" t="str">
        <f t="shared" si="280"/>
        <v>Within SLA</v>
      </c>
      <c r="U2967">
        <f t="shared" si="281"/>
        <v>0</v>
      </c>
    </row>
    <row r="2968" spans="1:21" x14ac:dyDescent="0.3">
      <c r="A2968" t="s">
        <v>6371</v>
      </c>
      <c r="B2968" t="s">
        <v>6372</v>
      </c>
      <c r="C2968" t="s">
        <v>6373</v>
      </c>
      <c r="D2968" t="s">
        <v>154</v>
      </c>
      <c r="E2968" t="s">
        <v>18</v>
      </c>
      <c r="F2968">
        <v>73722.009999999995</v>
      </c>
      <c r="G2968" s="1">
        <v>45690</v>
      </c>
      <c r="H2968" s="1">
        <v>45700</v>
      </c>
      <c r="I2968" t="s">
        <v>19</v>
      </c>
      <c r="J2968">
        <v>10</v>
      </c>
      <c r="K2968">
        <v>10</v>
      </c>
      <c r="L2968" t="s">
        <v>117</v>
      </c>
      <c r="M2968" t="s">
        <v>21</v>
      </c>
      <c r="N2968" t="s">
        <v>30</v>
      </c>
      <c r="O2968">
        <f t="shared" si="276"/>
        <v>1</v>
      </c>
      <c r="P2968" t="str">
        <f t="shared" si="277"/>
        <v>Valid</v>
      </c>
      <c r="Q2968" t="str">
        <f>_xlfn.XLOOKUP(B2968,Customers!$A:$A,Customers!$C:$C,"Not Found")</f>
        <v>North</v>
      </c>
      <c r="R2968" t="str">
        <f t="shared" si="278"/>
        <v>South</v>
      </c>
      <c r="S2968" t="str">
        <f t="shared" si="279"/>
        <v>Vehicle Damage</v>
      </c>
      <c r="T2968" t="str">
        <f t="shared" si="280"/>
        <v>Within SLA</v>
      </c>
      <c r="U2968">
        <f t="shared" si="281"/>
        <v>0</v>
      </c>
    </row>
    <row r="2969" spans="1:21" x14ac:dyDescent="0.3">
      <c r="A2969" t="s">
        <v>6374</v>
      </c>
      <c r="B2969" t="s">
        <v>6375</v>
      </c>
      <c r="C2969" t="s">
        <v>6376</v>
      </c>
      <c r="D2969" t="s">
        <v>216</v>
      </c>
      <c r="E2969" t="s">
        <v>74</v>
      </c>
      <c r="F2969">
        <v>88964.98</v>
      </c>
      <c r="G2969" s="1">
        <v>45946</v>
      </c>
      <c r="H2969" s="1">
        <v>45964</v>
      </c>
      <c r="I2969" t="s">
        <v>19</v>
      </c>
      <c r="J2969">
        <v>18</v>
      </c>
      <c r="K2969">
        <v>15</v>
      </c>
      <c r="L2969" t="s">
        <v>98</v>
      </c>
      <c r="M2969" t="s">
        <v>55</v>
      </c>
      <c r="N2969" t="s">
        <v>30</v>
      </c>
      <c r="O2969">
        <f t="shared" si="276"/>
        <v>1</v>
      </c>
      <c r="P2969" t="str">
        <f t="shared" si="277"/>
        <v>Valid</v>
      </c>
      <c r="Q2969" t="str">
        <f>_xlfn.XLOOKUP(B2969,Customers!$A:$A,Customers!$C:$C,"Not Found")</f>
        <v>West</v>
      </c>
      <c r="R2969" t="str">
        <f t="shared" si="278"/>
        <v>East</v>
      </c>
      <c r="S2969" t="str">
        <f t="shared" si="279"/>
        <v>Outpatient</v>
      </c>
      <c r="T2969" t="str">
        <f t="shared" si="280"/>
        <v>SLA Breach</v>
      </c>
      <c r="U2969">
        <f t="shared" si="281"/>
        <v>3</v>
      </c>
    </row>
    <row r="2970" spans="1:21" x14ac:dyDescent="0.3">
      <c r="A2970" t="s">
        <v>6377</v>
      </c>
      <c r="B2970" t="s">
        <v>2930</v>
      </c>
      <c r="C2970" t="s">
        <v>6378</v>
      </c>
      <c r="D2970" t="s">
        <v>59</v>
      </c>
      <c r="E2970" t="s">
        <v>173</v>
      </c>
      <c r="F2970">
        <v>65902.740000000005</v>
      </c>
      <c r="G2970" s="1">
        <v>45741</v>
      </c>
      <c r="H2970" s="1">
        <v>45756</v>
      </c>
      <c r="I2970" t="s">
        <v>19</v>
      </c>
      <c r="J2970">
        <v>15</v>
      </c>
      <c r="K2970">
        <v>15</v>
      </c>
      <c r="L2970" t="s">
        <v>630</v>
      </c>
      <c r="M2970" t="s">
        <v>55</v>
      </c>
      <c r="N2970" t="s">
        <v>30</v>
      </c>
      <c r="O2970">
        <f t="shared" si="276"/>
        <v>1</v>
      </c>
      <c r="P2970" t="str">
        <f t="shared" si="277"/>
        <v>Valid</v>
      </c>
      <c r="Q2970" t="str">
        <f>_xlfn.XLOOKUP(B2970,Customers!$A:$A,Customers!$C:$C,"Not Found")</f>
        <v>South</v>
      </c>
      <c r="R2970" t="str">
        <f t="shared" si="278"/>
        <v>Central</v>
      </c>
      <c r="S2970" t="str">
        <f t="shared" si="279"/>
        <v>Critical Illness</v>
      </c>
      <c r="T2970" t="str">
        <f t="shared" si="280"/>
        <v>Within SLA</v>
      </c>
      <c r="U2970">
        <f t="shared" si="281"/>
        <v>0</v>
      </c>
    </row>
    <row r="2971" spans="1:21" x14ac:dyDescent="0.3">
      <c r="A2971" t="s">
        <v>6379</v>
      </c>
      <c r="B2971" t="s">
        <v>6317</v>
      </c>
      <c r="C2971" t="s">
        <v>6380</v>
      </c>
      <c r="D2971" t="s">
        <v>111</v>
      </c>
      <c r="E2971" t="s">
        <v>39</v>
      </c>
      <c r="F2971">
        <v>330284.81</v>
      </c>
      <c r="G2971" s="1">
        <v>45890</v>
      </c>
      <c r="I2971" t="s">
        <v>40</v>
      </c>
      <c r="J2971">
        <v>23</v>
      </c>
      <c r="K2971">
        <v>12</v>
      </c>
      <c r="L2971" t="s">
        <v>112</v>
      </c>
      <c r="M2971" t="s">
        <v>49</v>
      </c>
      <c r="N2971" t="s">
        <v>88</v>
      </c>
      <c r="O2971">
        <f t="shared" si="276"/>
        <v>1</v>
      </c>
      <c r="P2971" t="str">
        <f t="shared" si="277"/>
        <v>Valid</v>
      </c>
      <c r="Q2971" t="str">
        <f>_xlfn.XLOOKUP(B2971,Customers!$A:$A,Customers!$C:$C,"Not Found")</f>
        <v>Central</v>
      </c>
      <c r="R2971" t="str">
        <f t="shared" si="278"/>
        <v>North</v>
      </c>
      <c r="S2971" t="str">
        <f t="shared" si="279"/>
        <v>Fire</v>
      </c>
      <c r="T2971" t="str">
        <f t="shared" si="280"/>
        <v>SLA Breach</v>
      </c>
      <c r="U2971">
        <f t="shared" si="281"/>
        <v>11</v>
      </c>
    </row>
    <row r="2972" spans="1:21" x14ac:dyDescent="0.3">
      <c r="A2972" t="s">
        <v>6381</v>
      </c>
      <c r="B2972" t="s">
        <v>2270</v>
      </c>
      <c r="C2972" t="s">
        <v>6382</v>
      </c>
      <c r="D2972" t="s">
        <v>216</v>
      </c>
      <c r="E2972" t="s">
        <v>74</v>
      </c>
      <c r="F2972">
        <v>106331.23</v>
      </c>
      <c r="G2972" s="1">
        <v>45675</v>
      </c>
      <c r="H2972" s="1">
        <v>45687</v>
      </c>
      <c r="I2972" t="s">
        <v>19</v>
      </c>
      <c r="J2972">
        <v>12</v>
      </c>
      <c r="K2972">
        <v>15</v>
      </c>
      <c r="L2972" t="s">
        <v>107</v>
      </c>
      <c r="M2972" t="s">
        <v>55</v>
      </c>
      <c r="N2972" t="s">
        <v>30</v>
      </c>
      <c r="O2972">
        <f t="shared" si="276"/>
        <v>1</v>
      </c>
      <c r="P2972" t="str">
        <f t="shared" si="277"/>
        <v>Valid</v>
      </c>
      <c r="Q2972" t="str">
        <f>_xlfn.XLOOKUP(B2972,Customers!$A:$A,Customers!$C:$C,"Not Found")</f>
        <v>North</v>
      </c>
      <c r="R2972" t="str">
        <f t="shared" si="278"/>
        <v>East</v>
      </c>
      <c r="S2972" t="str">
        <f t="shared" si="279"/>
        <v>Outpatient</v>
      </c>
      <c r="T2972" t="str">
        <f t="shared" si="280"/>
        <v>Within SLA</v>
      </c>
      <c r="U2972">
        <f t="shared" si="281"/>
        <v>0</v>
      </c>
    </row>
    <row r="2973" spans="1:21" x14ac:dyDescent="0.3">
      <c r="A2973" t="s">
        <v>6383</v>
      </c>
      <c r="B2973" t="s">
        <v>3046</v>
      </c>
      <c r="C2973" t="s">
        <v>3047</v>
      </c>
      <c r="D2973" t="s">
        <v>69</v>
      </c>
      <c r="E2973" t="s">
        <v>39</v>
      </c>
      <c r="F2973">
        <v>127103.71</v>
      </c>
      <c r="G2973" s="1">
        <v>45706</v>
      </c>
      <c r="H2973" s="1">
        <v>45714</v>
      </c>
      <c r="I2973" t="s">
        <v>19</v>
      </c>
      <c r="J2973">
        <v>8</v>
      </c>
      <c r="K2973">
        <v>12</v>
      </c>
      <c r="L2973" t="s">
        <v>491</v>
      </c>
      <c r="M2973" t="s">
        <v>49</v>
      </c>
      <c r="N2973" t="s">
        <v>30</v>
      </c>
      <c r="O2973">
        <f t="shared" si="276"/>
        <v>1</v>
      </c>
      <c r="P2973" t="str">
        <f t="shared" si="277"/>
        <v>Valid</v>
      </c>
      <c r="Q2973" t="str">
        <f>_xlfn.XLOOKUP(B2973,Customers!$A:$A,Customers!$C:$C,"Not Found")</f>
        <v>North</v>
      </c>
      <c r="R2973" t="str">
        <f t="shared" si="278"/>
        <v>North</v>
      </c>
      <c r="S2973" t="str">
        <f t="shared" si="279"/>
        <v>Property Damage</v>
      </c>
      <c r="T2973" t="str">
        <f t="shared" si="280"/>
        <v>Within SLA</v>
      </c>
      <c r="U2973">
        <f t="shared" si="281"/>
        <v>0</v>
      </c>
    </row>
    <row r="2974" spans="1:21" x14ac:dyDescent="0.3">
      <c r="A2974" t="s">
        <v>6384</v>
      </c>
      <c r="B2974" t="s">
        <v>1036</v>
      </c>
      <c r="C2974" t="s">
        <v>6385</v>
      </c>
      <c r="D2974" t="s">
        <v>154</v>
      </c>
      <c r="E2974" t="s">
        <v>74</v>
      </c>
      <c r="F2974">
        <v>173386.82</v>
      </c>
      <c r="G2974" s="1">
        <v>45835</v>
      </c>
      <c r="H2974" s="1">
        <v>45849</v>
      </c>
      <c r="I2974" t="s">
        <v>19</v>
      </c>
      <c r="J2974">
        <v>14</v>
      </c>
      <c r="K2974">
        <v>10</v>
      </c>
      <c r="L2974" t="s">
        <v>242</v>
      </c>
      <c r="M2974" t="s">
        <v>21</v>
      </c>
      <c r="N2974" t="s">
        <v>30</v>
      </c>
      <c r="O2974">
        <f t="shared" si="276"/>
        <v>1</v>
      </c>
      <c r="P2974" t="str">
        <f t="shared" si="277"/>
        <v>Valid</v>
      </c>
      <c r="Q2974" t="str">
        <f>_xlfn.XLOOKUP(B2974,Customers!$A:$A,Customers!$C:$C,"Not Found")</f>
        <v>West</v>
      </c>
      <c r="R2974" t="str">
        <f t="shared" si="278"/>
        <v>East</v>
      </c>
      <c r="S2974" t="str">
        <f t="shared" si="279"/>
        <v>Vehicle Damage</v>
      </c>
      <c r="T2974" t="str">
        <f t="shared" si="280"/>
        <v>SLA Breach</v>
      </c>
      <c r="U2974">
        <f t="shared" si="281"/>
        <v>4</v>
      </c>
    </row>
    <row r="2975" spans="1:21" x14ac:dyDescent="0.3">
      <c r="A2975" t="s">
        <v>6386</v>
      </c>
      <c r="B2975" t="s">
        <v>997</v>
      </c>
      <c r="C2975" t="s">
        <v>5683</v>
      </c>
      <c r="D2975" t="s">
        <v>69</v>
      </c>
      <c r="E2975" t="s">
        <v>74</v>
      </c>
      <c r="F2975">
        <v>79348.59</v>
      </c>
      <c r="G2975" s="1">
        <v>45697</v>
      </c>
      <c r="H2975" s="1">
        <v>45713</v>
      </c>
      <c r="I2975" t="s">
        <v>19</v>
      </c>
      <c r="J2975">
        <v>16</v>
      </c>
      <c r="K2975">
        <v>12</v>
      </c>
      <c r="L2975" t="s">
        <v>208</v>
      </c>
      <c r="M2975" t="s">
        <v>49</v>
      </c>
      <c r="N2975" t="s">
        <v>30</v>
      </c>
      <c r="O2975">
        <f t="shared" si="276"/>
        <v>1</v>
      </c>
      <c r="P2975" t="str">
        <f t="shared" si="277"/>
        <v>Valid</v>
      </c>
      <c r="Q2975" t="str">
        <f>_xlfn.XLOOKUP(B2975,Customers!$A:$A,Customers!$C:$C,"Not Found")</f>
        <v>North</v>
      </c>
      <c r="R2975" t="str">
        <f t="shared" si="278"/>
        <v>East</v>
      </c>
      <c r="S2975" t="str">
        <f t="shared" si="279"/>
        <v>Property Damage</v>
      </c>
      <c r="T2975" t="str">
        <f t="shared" si="280"/>
        <v>SLA Breach</v>
      </c>
      <c r="U2975">
        <f t="shared" si="281"/>
        <v>4</v>
      </c>
    </row>
    <row r="2976" spans="1:21" x14ac:dyDescent="0.3">
      <c r="A2976" t="s">
        <v>6387</v>
      </c>
      <c r="B2976" t="s">
        <v>1485</v>
      </c>
      <c r="C2976" t="s">
        <v>1495</v>
      </c>
      <c r="D2976" t="s">
        <v>59</v>
      </c>
      <c r="E2976" t="s">
        <v>74</v>
      </c>
      <c r="F2976">
        <v>72261.94</v>
      </c>
      <c r="G2976" s="1">
        <v>45807</v>
      </c>
      <c r="H2976" s="1">
        <v>45823</v>
      </c>
      <c r="I2976" t="s">
        <v>19</v>
      </c>
      <c r="J2976">
        <v>16</v>
      </c>
      <c r="K2976">
        <v>15</v>
      </c>
      <c r="L2976" t="s">
        <v>541</v>
      </c>
      <c r="M2976" t="s">
        <v>55</v>
      </c>
      <c r="N2976" t="s">
        <v>30</v>
      </c>
      <c r="O2976">
        <f t="shared" si="276"/>
        <v>1</v>
      </c>
      <c r="P2976" t="str">
        <f t="shared" si="277"/>
        <v>Valid</v>
      </c>
      <c r="Q2976" t="str">
        <f>_xlfn.XLOOKUP(B2976,Customers!$A:$A,Customers!$C:$C,"Not Found")</f>
        <v>North</v>
      </c>
      <c r="R2976" t="str">
        <f t="shared" si="278"/>
        <v>East</v>
      </c>
      <c r="S2976" t="str">
        <f t="shared" si="279"/>
        <v>Critical Illness</v>
      </c>
      <c r="T2976" t="str">
        <f t="shared" si="280"/>
        <v>SLA Breach</v>
      </c>
      <c r="U2976">
        <f t="shared" si="281"/>
        <v>1</v>
      </c>
    </row>
    <row r="2977" spans="1:21" x14ac:dyDescent="0.3">
      <c r="A2977" t="s">
        <v>6388</v>
      </c>
      <c r="B2977" t="s">
        <v>6389</v>
      </c>
      <c r="C2977" t="s">
        <v>6390</v>
      </c>
      <c r="D2977" t="s">
        <v>46</v>
      </c>
      <c r="E2977" t="s">
        <v>27</v>
      </c>
      <c r="F2977">
        <v>202311.8</v>
      </c>
      <c r="G2977" s="1">
        <v>45803</v>
      </c>
      <c r="I2977" t="s">
        <v>40</v>
      </c>
      <c r="J2977">
        <v>22</v>
      </c>
      <c r="K2977">
        <v>12</v>
      </c>
      <c r="L2977" t="s">
        <v>103</v>
      </c>
      <c r="M2977" t="s">
        <v>49</v>
      </c>
      <c r="N2977" t="s">
        <v>42</v>
      </c>
      <c r="O2977">
        <f t="shared" si="276"/>
        <v>1</v>
      </c>
      <c r="P2977" t="str">
        <f t="shared" si="277"/>
        <v>Valid</v>
      </c>
      <c r="Q2977" t="str">
        <f>_xlfn.XLOOKUP(B2977,Customers!$A:$A,Customers!$C:$C,"Not Found")</f>
        <v>North</v>
      </c>
      <c r="R2977" t="str">
        <f t="shared" si="278"/>
        <v>West</v>
      </c>
      <c r="S2977" t="str">
        <f t="shared" si="279"/>
        <v>Theft</v>
      </c>
      <c r="T2977" t="str">
        <f t="shared" si="280"/>
        <v>SLA Breach</v>
      </c>
      <c r="U2977">
        <f t="shared" si="281"/>
        <v>10</v>
      </c>
    </row>
    <row r="2978" spans="1:21" x14ac:dyDescent="0.3">
      <c r="A2978" t="s">
        <v>6391</v>
      </c>
      <c r="B2978" t="s">
        <v>6392</v>
      </c>
      <c r="C2978" t="s">
        <v>6393</v>
      </c>
      <c r="D2978" t="s">
        <v>59</v>
      </c>
      <c r="E2978" t="s">
        <v>173</v>
      </c>
      <c r="F2978">
        <v>269342.03999999998</v>
      </c>
      <c r="G2978" s="1">
        <v>45816</v>
      </c>
      <c r="H2978" s="1">
        <v>45827</v>
      </c>
      <c r="I2978" t="s">
        <v>19</v>
      </c>
      <c r="J2978">
        <v>11</v>
      </c>
      <c r="K2978">
        <v>15</v>
      </c>
      <c r="L2978" t="s">
        <v>87</v>
      </c>
      <c r="M2978" t="s">
        <v>55</v>
      </c>
      <c r="N2978" t="s">
        <v>30</v>
      </c>
      <c r="O2978">
        <f t="shared" si="276"/>
        <v>1</v>
      </c>
      <c r="P2978" t="str">
        <f t="shared" si="277"/>
        <v>Valid</v>
      </c>
      <c r="Q2978" t="str">
        <f>_xlfn.XLOOKUP(B2978,Customers!$A:$A,Customers!$C:$C,"Not Found")</f>
        <v>Central</v>
      </c>
      <c r="R2978" t="str">
        <f t="shared" si="278"/>
        <v>Central</v>
      </c>
      <c r="S2978" t="str">
        <f t="shared" si="279"/>
        <v>Critical Illness</v>
      </c>
      <c r="T2978" t="str">
        <f t="shared" si="280"/>
        <v>Within SLA</v>
      </c>
      <c r="U2978">
        <f t="shared" si="281"/>
        <v>0</v>
      </c>
    </row>
    <row r="2979" spans="1:21" x14ac:dyDescent="0.3">
      <c r="A2979" t="s">
        <v>6394</v>
      </c>
      <c r="B2979" t="s">
        <v>2636</v>
      </c>
      <c r="C2979" t="s">
        <v>2637</v>
      </c>
      <c r="D2979" t="s">
        <v>102</v>
      </c>
      <c r="E2979" t="s">
        <v>27</v>
      </c>
      <c r="F2979">
        <v>308810.89</v>
      </c>
      <c r="G2979" s="1">
        <v>45679</v>
      </c>
      <c r="H2979" s="1">
        <v>45705</v>
      </c>
      <c r="I2979" t="s">
        <v>19</v>
      </c>
      <c r="J2979">
        <v>26</v>
      </c>
      <c r="K2979">
        <v>20</v>
      </c>
      <c r="L2979" t="s">
        <v>75</v>
      </c>
      <c r="M2979" t="s">
        <v>29</v>
      </c>
      <c r="N2979" t="s">
        <v>42</v>
      </c>
      <c r="O2979">
        <f t="shared" si="276"/>
        <v>1</v>
      </c>
      <c r="P2979" t="str">
        <f t="shared" si="277"/>
        <v>Valid</v>
      </c>
      <c r="Q2979" t="str">
        <f>_xlfn.XLOOKUP(B2979,Customers!$A:$A,Customers!$C:$C,"Not Found")</f>
        <v>South</v>
      </c>
      <c r="R2979" t="str">
        <f t="shared" si="278"/>
        <v>West</v>
      </c>
      <c r="S2979" t="str">
        <f t="shared" si="279"/>
        <v>Maturity</v>
      </c>
      <c r="T2979" t="str">
        <f t="shared" si="280"/>
        <v>SLA Breach</v>
      </c>
      <c r="U2979">
        <f t="shared" si="281"/>
        <v>6</v>
      </c>
    </row>
    <row r="2980" spans="1:21" x14ac:dyDescent="0.3">
      <c r="A2980" t="s">
        <v>6395</v>
      </c>
      <c r="B2980" t="s">
        <v>3809</v>
      </c>
      <c r="C2980" t="s">
        <v>3810</v>
      </c>
      <c r="D2980" t="s">
        <v>102</v>
      </c>
      <c r="E2980" t="s">
        <v>173</v>
      </c>
      <c r="F2980">
        <v>385700.93</v>
      </c>
      <c r="G2980" s="1">
        <v>45902</v>
      </c>
      <c r="I2980" t="s">
        <v>40</v>
      </c>
      <c r="J2980">
        <v>26</v>
      </c>
      <c r="K2980">
        <v>20</v>
      </c>
      <c r="L2980" t="s">
        <v>227</v>
      </c>
      <c r="M2980" t="s">
        <v>29</v>
      </c>
      <c r="N2980" t="s">
        <v>30</v>
      </c>
      <c r="O2980">
        <f t="shared" si="276"/>
        <v>1</v>
      </c>
      <c r="P2980" t="str">
        <f t="shared" si="277"/>
        <v>Valid</v>
      </c>
      <c r="Q2980" t="str">
        <f>_xlfn.XLOOKUP(B2980,Customers!$A:$A,Customers!$C:$C,"Not Found")</f>
        <v>East</v>
      </c>
      <c r="R2980" t="str">
        <f t="shared" si="278"/>
        <v>Central</v>
      </c>
      <c r="S2980" t="str">
        <f t="shared" si="279"/>
        <v>Maturity</v>
      </c>
      <c r="T2980" t="str">
        <f t="shared" si="280"/>
        <v>SLA Breach</v>
      </c>
      <c r="U2980">
        <f t="shared" si="281"/>
        <v>6</v>
      </c>
    </row>
    <row r="2981" spans="1:21" x14ac:dyDescent="0.3">
      <c r="A2981" t="s">
        <v>6396</v>
      </c>
      <c r="B2981" t="s">
        <v>3414</v>
      </c>
      <c r="C2981" t="s">
        <v>3415</v>
      </c>
      <c r="D2981" t="s">
        <v>17</v>
      </c>
      <c r="E2981" t="s">
        <v>39</v>
      </c>
      <c r="F2981">
        <v>23148.02</v>
      </c>
      <c r="G2981" s="1">
        <v>45758</v>
      </c>
      <c r="H2981" s="1">
        <v>45776</v>
      </c>
      <c r="I2981" t="s">
        <v>19</v>
      </c>
      <c r="J2981">
        <v>18</v>
      </c>
      <c r="K2981">
        <v>10</v>
      </c>
      <c r="L2981" t="s">
        <v>223</v>
      </c>
      <c r="M2981" t="s">
        <v>21</v>
      </c>
      <c r="N2981" t="s">
        <v>42</v>
      </c>
      <c r="O2981">
        <f t="shared" si="276"/>
        <v>1</v>
      </c>
      <c r="P2981" t="str">
        <f t="shared" si="277"/>
        <v>Valid</v>
      </c>
      <c r="Q2981" t="str">
        <f>_xlfn.XLOOKUP(B2981,Customers!$A:$A,Customers!$C:$C,"Not Found")</f>
        <v>North</v>
      </c>
      <c r="R2981" t="str">
        <f t="shared" si="278"/>
        <v>North</v>
      </c>
      <c r="S2981" t="str">
        <f t="shared" si="279"/>
        <v>Accident</v>
      </c>
      <c r="T2981" t="str">
        <f t="shared" si="280"/>
        <v>SLA Breach</v>
      </c>
      <c r="U2981">
        <f t="shared" si="281"/>
        <v>8</v>
      </c>
    </row>
    <row r="2982" spans="1:21" x14ac:dyDescent="0.3">
      <c r="A2982" t="s">
        <v>6397</v>
      </c>
      <c r="B2982" t="s">
        <v>4395</v>
      </c>
      <c r="C2982" t="s">
        <v>6398</v>
      </c>
      <c r="D2982" t="s">
        <v>69</v>
      </c>
      <c r="E2982" t="s">
        <v>173</v>
      </c>
      <c r="F2982">
        <v>253133.94</v>
      </c>
      <c r="G2982" s="1">
        <v>45897</v>
      </c>
      <c r="H2982" s="1">
        <v>45912</v>
      </c>
      <c r="I2982" t="s">
        <v>19</v>
      </c>
      <c r="J2982">
        <v>15</v>
      </c>
      <c r="K2982">
        <v>12</v>
      </c>
      <c r="L2982" t="s">
        <v>79</v>
      </c>
      <c r="M2982" t="s">
        <v>49</v>
      </c>
      <c r="N2982" t="s">
        <v>22</v>
      </c>
      <c r="O2982">
        <f t="shared" si="276"/>
        <v>1</v>
      </c>
      <c r="P2982" t="str">
        <f t="shared" si="277"/>
        <v>Valid</v>
      </c>
      <c r="Q2982" t="str">
        <f>_xlfn.XLOOKUP(B2982,Customers!$A:$A,Customers!$C:$C,"Not Found")</f>
        <v>South</v>
      </c>
      <c r="R2982" t="str">
        <f t="shared" si="278"/>
        <v>Central</v>
      </c>
      <c r="S2982" t="str">
        <f t="shared" si="279"/>
        <v>Property Damage</v>
      </c>
      <c r="T2982" t="str">
        <f t="shared" si="280"/>
        <v>SLA Breach</v>
      </c>
      <c r="U2982">
        <f t="shared" si="281"/>
        <v>3</v>
      </c>
    </row>
    <row r="2983" spans="1:21" x14ac:dyDescent="0.3">
      <c r="A2983" t="s">
        <v>6399</v>
      </c>
      <c r="B2983" t="s">
        <v>882</v>
      </c>
      <c r="C2983" t="s">
        <v>6400</v>
      </c>
      <c r="D2983" t="s">
        <v>59</v>
      </c>
      <c r="E2983" t="s">
        <v>18</v>
      </c>
      <c r="F2983">
        <v>42038.97</v>
      </c>
      <c r="G2983" s="1">
        <v>45727</v>
      </c>
      <c r="H2983" s="1">
        <v>45734</v>
      </c>
      <c r="I2983" t="s">
        <v>19</v>
      </c>
      <c r="J2983">
        <v>7</v>
      </c>
      <c r="K2983">
        <v>15</v>
      </c>
      <c r="L2983" t="s">
        <v>331</v>
      </c>
      <c r="M2983" t="s">
        <v>55</v>
      </c>
      <c r="N2983" t="s">
        <v>30</v>
      </c>
      <c r="O2983">
        <f t="shared" si="276"/>
        <v>1</v>
      </c>
      <c r="P2983" t="str">
        <f t="shared" si="277"/>
        <v>Valid</v>
      </c>
      <c r="Q2983" t="str">
        <f>_xlfn.XLOOKUP(B2983,Customers!$A:$A,Customers!$C:$C,"Not Found")</f>
        <v>North</v>
      </c>
      <c r="R2983" t="str">
        <f t="shared" si="278"/>
        <v>South</v>
      </c>
      <c r="S2983" t="str">
        <f t="shared" si="279"/>
        <v>Critical Illness</v>
      </c>
      <c r="T2983" t="str">
        <f t="shared" si="280"/>
        <v>Within SLA</v>
      </c>
      <c r="U2983">
        <f t="shared" si="281"/>
        <v>0</v>
      </c>
    </row>
    <row r="2984" spans="1:21" x14ac:dyDescent="0.3">
      <c r="A2984" t="s">
        <v>6401</v>
      </c>
      <c r="B2984" t="s">
        <v>1781</v>
      </c>
      <c r="C2984" t="s">
        <v>6402</v>
      </c>
      <c r="D2984" t="s">
        <v>69</v>
      </c>
      <c r="E2984" t="s">
        <v>39</v>
      </c>
      <c r="F2984">
        <v>77466.7</v>
      </c>
      <c r="G2984" s="1">
        <v>45727</v>
      </c>
      <c r="H2984" s="1">
        <v>45751</v>
      </c>
      <c r="I2984" t="s">
        <v>19</v>
      </c>
      <c r="J2984">
        <v>24</v>
      </c>
      <c r="K2984">
        <v>12</v>
      </c>
      <c r="L2984" t="s">
        <v>174</v>
      </c>
      <c r="M2984" t="s">
        <v>49</v>
      </c>
      <c r="N2984" t="s">
        <v>88</v>
      </c>
      <c r="O2984">
        <f t="shared" si="276"/>
        <v>1</v>
      </c>
      <c r="P2984" t="str">
        <f t="shared" si="277"/>
        <v>Valid</v>
      </c>
      <c r="Q2984" t="str">
        <f>_xlfn.XLOOKUP(B2984,Customers!$A:$A,Customers!$C:$C,"Not Found")</f>
        <v>South</v>
      </c>
      <c r="R2984" t="str">
        <f t="shared" si="278"/>
        <v>North</v>
      </c>
      <c r="S2984" t="str">
        <f t="shared" si="279"/>
        <v>Property Damage</v>
      </c>
      <c r="T2984" t="str">
        <f t="shared" si="280"/>
        <v>SLA Breach</v>
      </c>
      <c r="U2984">
        <f t="shared" si="281"/>
        <v>12</v>
      </c>
    </row>
    <row r="2985" spans="1:21" x14ac:dyDescent="0.3">
      <c r="A2985" t="s">
        <v>6403</v>
      </c>
      <c r="B2985" t="s">
        <v>6404</v>
      </c>
      <c r="C2985" t="s">
        <v>6405</v>
      </c>
      <c r="D2985" t="s">
        <v>92</v>
      </c>
      <c r="E2985" t="s">
        <v>18</v>
      </c>
      <c r="F2985">
        <v>33908.29</v>
      </c>
      <c r="G2985" s="1">
        <v>45670</v>
      </c>
      <c r="H2985" s="1">
        <v>45680</v>
      </c>
      <c r="I2985" t="s">
        <v>19</v>
      </c>
      <c r="J2985">
        <v>10</v>
      </c>
      <c r="K2985">
        <v>7</v>
      </c>
      <c r="L2985" t="s">
        <v>244</v>
      </c>
      <c r="M2985" t="s">
        <v>94</v>
      </c>
      <c r="N2985" t="s">
        <v>30</v>
      </c>
      <c r="O2985">
        <f t="shared" si="276"/>
        <v>1</v>
      </c>
      <c r="P2985" t="str">
        <f t="shared" si="277"/>
        <v>Valid</v>
      </c>
      <c r="Q2985" t="str">
        <f>_xlfn.XLOOKUP(B2985,Customers!$A:$A,Customers!$C:$C,"Not Found")</f>
        <v>North</v>
      </c>
      <c r="R2985" t="str">
        <f t="shared" si="278"/>
        <v>South</v>
      </c>
      <c r="S2985" t="str">
        <f t="shared" si="279"/>
        <v>Baggage Loss</v>
      </c>
      <c r="T2985" t="str">
        <f t="shared" si="280"/>
        <v>SLA Breach</v>
      </c>
      <c r="U2985">
        <f t="shared" si="281"/>
        <v>3</v>
      </c>
    </row>
    <row r="2986" spans="1:21" x14ac:dyDescent="0.3">
      <c r="A2986" t="s">
        <v>6406</v>
      </c>
      <c r="B2986" t="s">
        <v>1130</v>
      </c>
      <c r="C2986" t="s">
        <v>3002</v>
      </c>
      <c r="D2986" t="s">
        <v>59</v>
      </c>
      <c r="E2986" t="s">
        <v>18</v>
      </c>
      <c r="F2986">
        <v>55744.51</v>
      </c>
      <c r="G2986" s="1">
        <v>45943</v>
      </c>
      <c r="H2986" s="1">
        <v>45962</v>
      </c>
      <c r="I2986" t="s">
        <v>19</v>
      </c>
      <c r="J2986">
        <v>19</v>
      </c>
      <c r="K2986">
        <v>15</v>
      </c>
      <c r="L2986" t="s">
        <v>65</v>
      </c>
      <c r="M2986" t="s">
        <v>55</v>
      </c>
      <c r="N2986" t="s">
        <v>42</v>
      </c>
      <c r="O2986">
        <f t="shared" si="276"/>
        <v>1</v>
      </c>
      <c r="P2986" t="str">
        <f t="shared" si="277"/>
        <v>Valid</v>
      </c>
      <c r="Q2986" t="str">
        <f>_xlfn.XLOOKUP(B2986,Customers!$A:$A,Customers!$C:$C,"Not Found")</f>
        <v>South</v>
      </c>
      <c r="R2986" t="str">
        <f t="shared" si="278"/>
        <v>South</v>
      </c>
      <c r="S2986" t="str">
        <f t="shared" si="279"/>
        <v>Critical Illness</v>
      </c>
      <c r="T2986" t="str">
        <f t="shared" si="280"/>
        <v>SLA Breach</v>
      </c>
      <c r="U2986">
        <f t="shared" si="281"/>
        <v>4</v>
      </c>
    </row>
    <row r="2987" spans="1:21" x14ac:dyDescent="0.3">
      <c r="A2987" t="s">
        <v>6407</v>
      </c>
      <c r="B2987" t="s">
        <v>2822</v>
      </c>
      <c r="C2987" t="s">
        <v>2823</v>
      </c>
      <c r="D2987" t="s">
        <v>53</v>
      </c>
      <c r="E2987" t="s">
        <v>27</v>
      </c>
      <c r="F2987">
        <v>24093.99</v>
      </c>
      <c r="G2987" s="1">
        <v>45791</v>
      </c>
      <c r="I2987" t="s">
        <v>40</v>
      </c>
      <c r="J2987">
        <v>11</v>
      </c>
      <c r="K2987">
        <v>15</v>
      </c>
      <c r="L2987" t="s">
        <v>150</v>
      </c>
      <c r="M2987" t="s">
        <v>55</v>
      </c>
      <c r="N2987" t="s">
        <v>30</v>
      </c>
      <c r="O2987">
        <f t="shared" si="276"/>
        <v>1</v>
      </c>
      <c r="P2987" t="str">
        <f t="shared" si="277"/>
        <v>Valid</v>
      </c>
      <c r="Q2987" t="str">
        <f>_xlfn.XLOOKUP(B2987,Customers!$A:$A,Customers!$C:$C,"Not Found")</f>
        <v>North</v>
      </c>
      <c r="R2987" t="str">
        <f t="shared" si="278"/>
        <v>West</v>
      </c>
      <c r="S2987" t="str">
        <f t="shared" si="279"/>
        <v>Hospitalization</v>
      </c>
      <c r="T2987" t="str">
        <f t="shared" si="280"/>
        <v>Within SLA</v>
      </c>
      <c r="U2987">
        <f t="shared" si="281"/>
        <v>0</v>
      </c>
    </row>
    <row r="2988" spans="1:21" x14ac:dyDescent="0.3">
      <c r="A2988" t="s">
        <v>6408</v>
      </c>
      <c r="B2988" t="s">
        <v>856</v>
      </c>
      <c r="C2988" t="s">
        <v>857</v>
      </c>
      <c r="D2988" t="s">
        <v>26</v>
      </c>
      <c r="E2988" t="s">
        <v>39</v>
      </c>
      <c r="F2988">
        <v>134366.62</v>
      </c>
      <c r="G2988" s="1">
        <v>45702</v>
      </c>
      <c r="H2988" s="1">
        <v>45710</v>
      </c>
      <c r="I2988" t="s">
        <v>19</v>
      </c>
      <c r="J2988">
        <v>8</v>
      </c>
      <c r="K2988">
        <v>20</v>
      </c>
      <c r="L2988" t="s">
        <v>296</v>
      </c>
      <c r="M2988" t="s">
        <v>29</v>
      </c>
      <c r="N2988" t="s">
        <v>22</v>
      </c>
      <c r="O2988">
        <f t="shared" si="276"/>
        <v>1</v>
      </c>
      <c r="P2988" t="str">
        <f t="shared" si="277"/>
        <v>Valid</v>
      </c>
      <c r="Q2988" t="str">
        <f>_xlfn.XLOOKUP(B2988,Customers!$A:$A,Customers!$C:$C,"Not Found")</f>
        <v>South</v>
      </c>
      <c r="R2988" t="str">
        <f t="shared" si="278"/>
        <v>North</v>
      </c>
      <c r="S2988" t="str">
        <f t="shared" si="279"/>
        <v>Disability</v>
      </c>
      <c r="T2988" t="str">
        <f t="shared" si="280"/>
        <v>Within SLA</v>
      </c>
      <c r="U2988">
        <f t="shared" si="281"/>
        <v>0</v>
      </c>
    </row>
    <row r="2989" spans="1:21" x14ac:dyDescent="0.3">
      <c r="A2989" t="s">
        <v>6409</v>
      </c>
      <c r="B2989" t="s">
        <v>4177</v>
      </c>
      <c r="C2989" t="s">
        <v>6410</v>
      </c>
      <c r="D2989" t="s">
        <v>69</v>
      </c>
      <c r="E2989" t="s">
        <v>74</v>
      </c>
      <c r="F2989">
        <v>117268.88</v>
      </c>
      <c r="G2989" s="1">
        <v>45741</v>
      </c>
      <c r="H2989" s="1">
        <v>45756</v>
      </c>
      <c r="I2989" t="s">
        <v>19</v>
      </c>
      <c r="J2989">
        <v>15</v>
      </c>
      <c r="K2989">
        <v>12</v>
      </c>
      <c r="L2989" t="s">
        <v>87</v>
      </c>
      <c r="M2989" t="s">
        <v>49</v>
      </c>
      <c r="N2989" t="s">
        <v>30</v>
      </c>
      <c r="O2989">
        <f t="shared" si="276"/>
        <v>1</v>
      </c>
      <c r="P2989" t="str">
        <f t="shared" si="277"/>
        <v>Valid</v>
      </c>
      <c r="Q2989" t="str">
        <f>_xlfn.XLOOKUP(B2989,Customers!$A:$A,Customers!$C:$C,"Not Found")</f>
        <v>Central</v>
      </c>
      <c r="R2989" t="str">
        <f t="shared" si="278"/>
        <v>East</v>
      </c>
      <c r="S2989" t="str">
        <f t="shared" si="279"/>
        <v>Property Damage</v>
      </c>
      <c r="T2989" t="str">
        <f t="shared" si="280"/>
        <v>SLA Breach</v>
      </c>
      <c r="U2989">
        <f t="shared" si="281"/>
        <v>3</v>
      </c>
    </row>
    <row r="2990" spans="1:21" x14ac:dyDescent="0.3">
      <c r="A2990" t="s">
        <v>6411</v>
      </c>
      <c r="B2990" t="s">
        <v>6412</v>
      </c>
      <c r="C2990" t="s">
        <v>6413</v>
      </c>
      <c r="D2990" t="s">
        <v>53</v>
      </c>
      <c r="E2990" t="s">
        <v>18</v>
      </c>
      <c r="F2990">
        <v>224805.31</v>
      </c>
      <c r="G2990" s="1">
        <v>45703</v>
      </c>
      <c r="H2990" s="1">
        <v>45711</v>
      </c>
      <c r="I2990" t="s">
        <v>19</v>
      </c>
      <c r="J2990">
        <v>8</v>
      </c>
      <c r="K2990">
        <v>15</v>
      </c>
      <c r="L2990" t="s">
        <v>75</v>
      </c>
      <c r="M2990" t="s">
        <v>55</v>
      </c>
      <c r="N2990" t="s">
        <v>30</v>
      </c>
      <c r="O2990">
        <f t="shared" si="276"/>
        <v>1</v>
      </c>
      <c r="P2990" t="str">
        <f t="shared" si="277"/>
        <v>Valid</v>
      </c>
      <c r="Q2990" t="str">
        <f>_xlfn.XLOOKUP(B2990,Customers!$A:$A,Customers!$C:$C,"Not Found")</f>
        <v>East</v>
      </c>
      <c r="R2990" t="str">
        <f t="shared" si="278"/>
        <v>South</v>
      </c>
      <c r="S2990" t="str">
        <f t="shared" si="279"/>
        <v>Hospitalization</v>
      </c>
      <c r="T2990" t="str">
        <f t="shared" si="280"/>
        <v>Within SLA</v>
      </c>
      <c r="U2990">
        <f t="shared" si="281"/>
        <v>0</v>
      </c>
    </row>
    <row r="2991" spans="1:21" x14ac:dyDescent="0.3">
      <c r="A2991" t="s">
        <v>6414</v>
      </c>
      <c r="B2991" t="s">
        <v>6415</v>
      </c>
      <c r="C2991" t="s">
        <v>6416</v>
      </c>
      <c r="D2991" t="s">
        <v>111</v>
      </c>
      <c r="E2991" t="s">
        <v>39</v>
      </c>
      <c r="F2991">
        <v>276096.75</v>
      </c>
      <c r="G2991" s="1">
        <v>45692</v>
      </c>
      <c r="H2991" s="1">
        <v>45704</v>
      </c>
      <c r="I2991" t="s">
        <v>19</v>
      </c>
      <c r="J2991">
        <v>12</v>
      </c>
      <c r="K2991">
        <v>12</v>
      </c>
      <c r="L2991" t="s">
        <v>282</v>
      </c>
      <c r="M2991" t="s">
        <v>49</v>
      </c>
      <c r="N2991" t="s">
        <v>30</v>
      </c>
      <c r="O2991">
        <f t="shared" si="276"/>
        <v>1</v>
      </c>
      <c r="P2991" t="str">
        <f t="shared" si="277"/>
        <v>Valid</v>
      </c>
      <c r="Q2991" t="str">
        <f>_xlfn.XLOOKUP(B2991,Customers!$A:$A,Customers!$C:$C,"Not Found")</f>
        <v>North</v>
      </c>
      <c r="R2991" t="str">
        <f t="shared" si="278"/>
        <v>North</v>
      </c>
      <c r="S2991" t="str">
        <f t="shared" si="279"/>
        <v>Fire</v>
      </c>
      <c r="T2991" t="str">
        <f t="shared" si="280"/>
        <v>Within SLA</v>
      </c>
      <c r="U2991">
        <f t="shared" si="281"/>
        <v>0</v>
      </c>
    </row>
    <row r="2992" spans="1:21" x14ac:dyDescent="0.3">
      <c r="A2992" t="s">
        <v>6417</v>
      </c>
      <c r="B2992" t="s">
        <v>6418</v>
      </c>
      <c r="C2992" t="s">
        <v>6419</v>
      </c>
      <c r="D2992" t="s">
        <v>53</v>
      </c>
      <c r="E2992" t="s">
        <v>173</v>
      </c>
      <c r="F2992">
        <v>108958.24</v>
      </c>
      <c r="G2992" s="1">
        <v>45682</v>
      </c>
      <c r="H2992" s="1">
        <v>45694</v>
      </c>
      <c r="I2992" t="s">
        <v>19</v>
      </c>
      <c r="J2992">
        <v>12</v>
      </c>
      <c r="K2992">
        <v>15</v>
      </c>
      <c r="L2992" t="s">
        <v>41</v>
      </c>
      <c r="M2992" t="s">
        <v>55</v>
      </c>
      <c r="N2992" t="s">
        <v>30</v>
      </c>
      <c r="O2992">
        <f t="shared" si="276"/>
        <v>1</v>
      </c>
      <c r="P2992" t="str">
        <f t="shared" si="277"/>
        <v>Valid</v>
      </c>
      <c r="Q2992" t="str">
        <f>_xlfn.XLOOKUP(B2992,Customers!$A:$A,Customers!$C:$C,"Not Found")</f>
        <v>South</v>
      </c>
      <c r="R2992" t="str">
        <f t="shared" si="278"/>
        <v>Central</v>
      </c>
      <c r="S2992" t="str">
        <f t="shared" si="279"/>
        <v>Hospitalization</v>
      </c>
      <c r="T2992" t="str">
        <f t="shared" si="280"/>
        <v>Within SLA</v>
      </c>
      <c r="U2992">
        <f t="shared" si="281"/>
        <v>0</v>
      </c>
    </row>
    <row r="2993" spans="1:21" x14ac:dyDescent="0.3">
      <c r="A2993" t="s">
        <v>6420</v>
      </c>
      <c r="B2993" t="s">
        <v>3313</v>
      </c>
      <c r="C2993" t="s">
        <v>6421</v>
      </c>
      <c r="D2993" t="s">
        <v>17</v>
      </c>
      <c r="E2993" t="s">
        <v>74</v>
      </c>
      <c r="F2993">
        <v>71970.45</v>
      </c>
      <c r="G2993" s="1">
        <v>45901</v>
      </c>
      <c r="I2993" t="s">
        <v>40</v>
      </c>
      <c r="J2993">
        <v>21</v>
      </c>
      <c r="K2993">
        <v>10</v>
      </c>
      <c r="L2993" t="s">
        <v>178</v>
      </c>
      <c r="M2993" t="s">
        <v>21</v>
      </c>
      <c r="N2993" t="s">
        <v>42</v>
      </c>
      <c r="O2993">
        <f t="shared" si="276"/>
        <v>1</v>
      </c>
      <c r="P2993" t="str">
        <f t="shared" si="277"/>
        <v>Valid</v>
      </c>
      <c r="Q2993" t="str">
        <f>_xlfn.XLOOKUP(B2993,Customers!$A:$A,Customers!$C:$C,"Not Found")</f>
        <v>North</v>
      </c>
      <c r="R2993" t="str">
        <f t="shared" si="278"/>
        <v>East</v>
      </c>
      <c r="S2993" t="str">
        <f t="shared" si="279"/>
        <v>Accident</v>
      </c>
      <c r="T2993" t="str">
        <f t="shared" si="280"/>
        <v>SLA Breach</v>
      </c>
      <c r="U2993">
        <f t="shared" si="281"/>
        <v>11</v>
      </c>
    </row>
    <row r="2994" spans="1:21" x14ac:dyDescent="0.3">
      <c r="A2994" t="s">
        <v>6422</v>
      </c>
      <c r="B2994" t="s">
        <v>4261</v>
      </c>
      <c r="C2994" t="s">
        <v>4262</v>
      </c>
      <c r="D2994" t="s">
        <v>102</v>
      </c>
      <c r="E2994" t="s">
        <v>18</v>
      </c>
      <c r="F2994">
        <v>503837.74</v>
      </c>
      <c r="G2994" s="1">
        <v>45852</v>
      </c>
      <c r="H2994" s="1">
        <v>45875</v>
      </c>
      <c r="I2994" t="s">
        <v>19</v>
      </c>
      <c r="J2994">
        <v>23</v>
      </c>
      <c r="K2994">
        <v>20</v>
      </c>
      <c r="L2994" t="s">
        <v>770</v>
      </c>
      <c r="M2994" t="s">
        <v>29</v>
      </c>
      <c r="N2994" t="s">
        <v>42</v>
      </c>
      <c r="O2994">
        <f t="shared" si="276"/>
        <v>1</v>
      </c>
      <c r="P2994" t="str">
        <f t="shared" si="277"/>
        <v>Valid</v>
      </c>
      <c r="Q2994" t="str">
        <f>_xlfn.XLOOKUP(B2994,Customers!$A:$A,Customers!$C:$C,"Not Found")</f>
        <v>South</v>
      </c>
      <c r="R2994" t="str">
        <f t="shared" si="278"/>
        <v>South</v>
      </c>
      <c r="S2994" t="str">
        <f t="shared" si="279"/>
        <v>Maturity</v>
      </c>
      <c r="T2994" t="str">
        <f t="shared" si="280"/>
        <v>SLA Breach</v>
      </c>
      <c r="U2994">
        <f t="shared" si="281"/>
        <v>3</v>
      </c>
    </row>
    <row r="2995" spans="1:21" x14ac:dyDescent="0.3">
      <c r="A2995" t="s">
        <v>6423</v>
      </c>
      <c r="B2995" t="s">
        <v>2766</v>
      </c>
      <c r="C2995" t="s">
        <v>6424</v>
      </c>
      <c r="D2995" t="s">
        <v>59</v>
      </c>
      <c r="E2995" t="s">
        <v>27</v>
      </c>
      <c r="F2995">
        <v>201206.68</v>
      </c>
      <c r="G2995" s="1">
        <v>45962</v>
      </c>
      <c r="I2995" t="s">
        <v>40</v>
      </c>
      <c r="J2995">
        <v>13</v>
      </c>
      <c r="K2995">
        <v>15</v>
      </c>
      <c r="L2995" t="s">
        <v>341</v>
      </c>
      <c r="M2995" t="s">
        <v>55</v>
      </c>
      <c r="N2995" t="s">
        <v>30</v>
      </c>
      <c r="O2995">
        <f t="shared" si="276"/>
        <v>1</v>
      </c>
      <c r="P2995" t="str">
        <f t="shared" si="277"/>
        <v>Valid</v>
      </c>
      <c r="Q2995" t="str">
        <f>_xlfn.XLOOKUP(B2995,Customers!$A:$A,Customers!$C:$C,"Not Found")</f>
        <v>North</v>
      </c>
      <c r="R2995" t="str">
        <f t="shared" si="278"/>
        <v>West</v>
      </c>
      <c r="S2995" t="str">
        <f t="shared" si="279"/>
        <v>Critical Illness</v>
      </c>
      <c r="T2995" t="str">
        <f t="shared" si="280"/>
        <v>Within SLA</v>
      </c>
      <c r="U2995">
        <f t="shared" si="281"/>
        <v>0</v>
      </c>
    </row>
    <row r="2996" spans="1:21" x14ac:dyDescent="0.3">
      <c r="A2996" t="s">
        <v>6425</v>
      </c>
      <c r="B2996" t="s">
        <v>6426</v>
      </c>
      <c r="C2996" t="s">
        <v>6427</v>
      </c>
      <c r="D2996" t="s">
        <v>17</v>
      </c>
      <c r="E2996" t="s">
        <v>173</v>
      </c>
      <c r="F2996">
        <v>70138.84</v>
      </c>
      <c r="G2996" s="1">
        <v>45983</v>
      </c>
      <c r="H2996" s="1">
        <v>45997</v>
      </c>
      <c r="I2996" t="s">
        <v>19</v>
      </c>
      <c r="J2996">
        <v>14</v>
      </c>
      <c r="K2996">
        <v>10</v>
      </c>
      <c r="L2996" t="s">
        <v>353</v>
      </c>
      <c r="M2996" t="s">
        <v>21</v>
      </c>
      <c r="N2996" t="s">
        <v>42</v>
      </c>
      <c r="O2996">
        <f t="shared" si="276"/>
        <v>1</v>
      </c>
      <c r="P2996" t="str">
        <f t="shared" si="277"/>
        <v>Valid</v>
      </c>
      <c r="Q2996" t="str">
        <f>_xlfn.XLOOKUP(B2996,Customers!$A:$A,Customers!$C:$C,"Not Found")</f>
        <v>West</v>
      </c>
      <c r="R2996" t="str">
        <f t="shared" si="278"/>
        <v>Central</v>
      </c>
      <c r="S2996" t="str">
        <f t="shared" si="279"/>
        <v>Accident</v>
      </c>
      <c r="T2996" t="str">
        <f t="shared" si="280"/>
        <v>SLA Breach</v>
      </c>
      <c r="U2996">
        <f t="shared" si="281"/>
        <v>4</v>
      </c>
    </row>
    <row r="2997" spans="1:21" x14ac:dyDescent="0.3">
      <c r="A2997" t="s">
        <v>6428</v>
      </c>
      <c r="B2997" t="s">
        <v>176</v>
      </c>
      <c r="C2997" t="s">
        <v>1918</v>
      </c>
      <c r="D2997" t="s">
        <v>46</v>
      </c>
      <c r="E2997" t="s">
        <v>74</v>
      </c>
      <c r="F2997">
        <v>71722.789999999994</v>
      </c>
      <c r="G2997" s="1">
        <v>45865</v>
      </c>
      <c r="H2997" s="1">
        <v>45876</v>
      </c>
      <c r="I2997" t="s">
        <v>19</v>
      </c>
      <c r="J2997">
        <v>11</v>
      </c>
      <c r="K2997">
        <v>10</v>
      </c>
      <c r="L2997" t="s">
        <v>300</v>
      </c>
      <c r="M2997" t="s">
        <v>21</v>
      </c>
      <c r="N2997" t="s">
        <v>30</v>
      </c>
      <c r="O2997">
        <f t="shared" si="276"/>
        <v>1</v>
      </c>
      <c r="P2997" t="str">
        <f t="shared" si="277"/>
        <v>Valid</v>
      </c>
      <c r="Q2997" t="str">
        <f>_xlfn.XLOOKUP(B2997,Customers!$A:$A,Customers!$C:$C,"Not Found")</f>
        <v>East</v>
      </c>
      <c r="R2997" t="str">
        <f t="shared" si="278"/>
        <v>East</v>
      </c>
      <c r="S2997" t="str">
        <f t="shared" si="279"/>
        <v>Theft</v>
      </c>
      <c r="T2997" t="str">
        <f t="shared" si="280"/>
        <v>SLA Breach</v>
      </c>
      <c r="U2997">
        <f t="shared" si="281"/>
        <v>1</v>
      </c>
    </row>
    <row r="2998" spans="1:21" x14ac:dyDescent="0.3">
      <c r="A2998" t="s">
        <v>6429</v>
      </c>
      <c r="B2998" t="s">
        <v>3285</v>
      </c>
      <c r="C2998" t="s">
        <v>5904</v>
      </c>
      <c r="D2998" t="s">
        <v>46</v>
      </c>
      <c r="E2998" t="s">
        <v>39</v>
      </c>
      <c r="F2998">
        <v>74194.8</v>
      </c>
      <c r="G2998" s="1">
        <v>45837</v>
      </c>
      <c r="H2998" s="1">
        <v>45861</v>
      </c>
      <c r="I2998" t="s">
        <v>19</v>
      </c>
      <c r="J2998">
        <v>24</v>
      </c>
      <c r="K2998">
        <v>10</v>
      </c>
      <c r="L2998" t="s">
        <v>212</v>
      </c>
      <c r="M2998" t="s">
        <v>21</v>
      </c>
      <c r="N2998" t="s">
        <v>88</v>
      </c>
      <c r="O2998">
        <f t="shared" si="276"/>
        <v>1</v>
      </c>
      <c r="P2998" t="str">
        <f t="shared" si="277"/>
        <v>Valid</v>
      </c>
      <c r="Q2998" t="str">
        <f>_xlfn.XLOOKUP(B2998,Customers!$A:$A,Customers!$C:$C,"Not Found")</f>
        <v>West</v>
      </c>
      <c r="R2998" t="str">
        <f t="shared" si="278"/>
        <v>North</v>
      </c>
      <c r="S2998" t="str">
        <f t="shared" si="279"/>
        <v>Theft</v>
      </c>
      <c r="T2998" t="str">
        <f t="shared" si="280"/>
        <v>SLA Breach</v>
      </c>
      <c r="U2998">
        <f t="shared" si="281"/>
        <v>14</v>
      </c>
    </row>
    <row r="2999" spans="1:21" x14ac:dyDescent="0.3">
      <c r="A2999" t="s">
        <v>6430</v>
      </c>
      <c r="B2999" t="s">
        <v>2633</v>
      </c>
      <c r="C2999" t="s">
        <v>2634</v>
      </c>
      <c r="D2999" t="s">
        <v>53</v>
      </c>
      <c r="E2999" t="s">
        <v>173</v>
      </c>
      <c r="F2999">
        <v>163840.64000000001</v>
      </c>
      <c r="G2999" s="1">
        <v>45968</v>
      </c>
      <c r="H2999" s="1">
        <v>45986</v>
      </c>
      <c r="I2999" t="s">
        <v>19</v>
      </c>
      <c r="J2999">
        <v>18</v>
      </c>
      <c r="K2999">
        <v>15</v>
      </c>
      <c r="L2999" t="s">
        <v>1047</v>
      </c>
      <c r="M2999" t="s">
        <v>55</v>
      </c>
      <c r="N2999" t="s">
        <v>30</v>
      </c>
      <c r="O2999">
        <f t="shared" si="276"/>
        <v>1</v>
      </c>
      <c r="P2999" t="str">
        <f t="shared" si="277"/>
        <v>Valid</v>
      </c>
      <c r="Q2999" t="str">
        <f>_xlfn.XLOOKUP(B2999,Customers!$A:$A,Customers!$C:$C,"Not Found")</f>
        <v>South</v>
      </c>
      <c r="R2999" t="str">
        <f t="shared" si="278"/>
        <v>Central</v>
      </c>
      <c r="S2999" t="str">
        <f t="shared" si="279"/>
        <v>Hospitalization</v>
      </c>
      <c r="T2999" t="str">
        <f t="shared" si="280"/>
        <v>SLA Breach</v>
      </c>
      <c r="U2999">
        <f t="shared" si="281"/>
        <v>3</v>
      </c>
    </row>
    <row r="3000" spans="1:21" x14ac:dyDescent="0.3">
      <c r="A3000" t="s">
        <v>6431</v>
      </c>
      <c r="B3000" t="s">
        <v>3110</v>
      </c>
      <c r="C3000" t="s">
        <v>3111</v>
      </c>
      <c r="D3000" t="s">
        <v>182</v>
      </c>
      <c r="E3000" t="s">
        <v>18</v>
      </c>
      <c r="F3000">
        <v>12325.7</v>
      </c>
      <c r="G3000" s="1">
        <v>45973</v>
      </c>
      <c r="I3000" t="s">
        <v>64</v>
      </c>
      <c r="J3000">
        <v>4</v>
      </c>
      <c r="K3000">
        <v>7</v>
      </c>
      <c r="L3000" t="s">
        <v>345</v>
      </c>
      <c r="M3000" t="s">
        <v>94</v>
      </c>
      <c r="N3000" t="s">
        <v>30</v>
      </c>
      <c r="O3000">
        <f t="shared" si="276"/>
        <v>1</v>
      </c>
      <c r="P3000" t="str">
        <f t="shared" si="277"/>
        <v>Valid</v>
      </c>
      <c r="Q3000" t="str">
        <f>_xlfn.XLOOKUP(B3000,Customers!$A:$A,Customers!$C:$C,"Not Found")</f>
        <v>East</v>
      </c>
      <c r="R3000" t="str">
        <f t="shared" si="278"/>
        <v>South</v>
      </c>
      <c r="S3000" t="str">
        <f t="shared" si="279"/>
        <v>Trip Cancellation</v>
      </c>
      <c r="T3000" t="str">
        <f t="shared" si="280"/>
        <v>Within SLA</v>
      </c>
      <c r="U3000">
        <f t="shared" si="281"/>
        <v>0</v>
      </c>
    </row>
    <row r="3001" spans="1:21" x14ac:dyDescent="0.3">
      <c r="A3001" t="s">
        <v>6432</v>
      </c>
      <c r="B3001" t="s">
        <v>5057</v>
      </c>
      <c r="C3001" t="s">
        <v>6433</v>
      </c>
      <c r="D3001" t="s">
        <v>216</v>
      </c>
      <c r="E3001" t="s">
        <v>39</v>
      </c>
      <c r="F3001">
        <v>85910.25</v>
      </c>
      <c r="G3001" s="1">
        <v>45713</v>
      </c>
      <c r="H3001" s="1">
        <v>45726</v>
      </c>
      <c r="I3001" t="s">
        <v>19</v>
      </c>
      <c r="J3001">
        <v>13</v>
      </c>
      <c r="K3001">
        <v>15</v>
      </c>
      <c r="L3001" t="s">
        <v>65</v>
      </c>
      <c r="M3001" t="s">
        <v>55</v>
      </c>
      <c r="N3001" t="s">
        <v>30</v>
      </c>
      <c r="O3001">
        <f t="shared" si="276"/>
        <v>1</v>
      </c>
      <c r="P3001" t="str">
        <f t="shared" si="277"/>
        <v>Valid</v>
      </c>
      <c r="Q3001" t="str">
        <f>_xlfn.XLOOKUP(B3001,Customers!$A:$A,Customers!$C:$C,"Not Found")</f>
        <v>Central</v>
      </c>
      <c r="R3001" t="str">
        <f t="shared" si="278"/>
        <v>North</v>
      </c>
      <c r="S3001" t="str">
        <f t="shared" si="279"/>
        <v>Outpatient</v>
      </c>
      <c r="T3001" t="str">
        <f t="shared" si="280"/>
        <v>Within SLA</v>
      </c>
      <c r="U3001">
        <f t="shared" si="281"/>
        <v>0</v>
      </c>
    </row>
    <row r="3002" spans="1:21" x14ac:dyDescent="0.3">
      <c r="A3002" t="s">
        <v>6434</v>
      </c>
      <c r="B3002" t="s">
        <v>6435</v>
      </c>
      <c r="C3002" t="s">
        <v>6436</v>
      </c>
      <c r="D3002" t="s">
        <v>154</v>
      </c>
      <c r="E3002" t="s">
        <v>39</v>
      </c>
      <c r="F3002">
        <v>84333.36</v>
      </c>
      <c r="G3002" s="1">
        <v>45857</v>
      </c>
      <c r="H3002" s="1">
        <v>45870</v>
      </c>
      <c r="I3002" t="s">
        <v>19</v>
      </c>
      <c r="J3002">
        <v>13</v>
      </c>
      <c r="K3002">
        <v>10</v>
      </c>
      <c r="L3002" t="s">
        <v>112</v>
      </c>
      <c r="M3002" t="s">
        <v>21</v>
      </c>
      <c r="N3002" t="s">
        <v>30</v>
      </c>
      <c r="O3002">
        <f t="shared" si="276"/>
        <v>1</v>
      </c>
      <c r="P3002" t="str">
        <f t="shared" si="277"/>
        <v>Valid</v>
      </c>
      <c r="Q3002" t="str">
        <f>_xlfn.XLOOKUP(B3002,Customers!$A:$A,Customers!$C:$C,"Not Found")</f>
        <v>South</v>
      </c>
      <c r="R3002" t="str">
        <f t="shared" si="278"/>
        <v>North</v>
      </c>
      <c r="S3002" t="str">
        <f t="shared" si="279"/>
        <v>Vehicle Damage</v>
      </c>
      <c r="T3002" t="str">
        <f t="shared" si="280"/>
        <v>SLA Breach</v>
      </c>
      <c r="U3002">
        <f t="shared" si="281"/>
        <v>3</v>
      </c>
    </row>
    <row r="3003" spans="1:21" x14ac:dyDescent="0.3">
      <c r="A3003" t="s">
        <v>6437</v>
      </c>
      <c r="B3003" t="s">
        <v>5352</v>
      </c>
      <c r="C3003" t="s">
        <v>6438</v>
      </c>
      <c r="D3003" t="s">
        <v>34</v>
      </c>
      <c r="E3003" t="s">
        <v>39</v>
      </c>
      <c r="F3003">
        <v>87633.04</v>
      </c>
      <c r="G3003" s="1">
        <v>45914</v>
      </c>
      <c r="I3003" t="s">
        <v>40</v>
      </c>
      <c r="J3003">
        <v>26</v>
      </c>
      <c r="K3003">
        <v>20</v>
      </c>
      <c r="L3003" t="s">
        <v>208</v>
      </c>
      <c r="M3003" t="s">
        <v>29</v>
      </c>
      <c r="N3003" t="s">
        <v>42</v>
      </c>
      <c r="O3003">
        <f t="shared" si="276"/>
        <v>1</v>
      </c>
      <c r="P3003" t="str">
        <f t="shared" si="277"/>
        <v>Valid</v>
      </c>
      <c r="Q3003" t="str">
        <f>_xlfn.XLOOKUP(B3003,Customers!$A:$A,Customers!$C:$C,"Not Found")</f>
        <v>West</v>
      </c>
      <c r="R3003" t="str">
        <f t="shared" si="278"/>
        <v>North</v>
      </c>
      <c r="S3003" t="str">
        <f t="shared" si="279"/>
        <v>Death Benefit</v>
      </c>
      <c r="T3003" t="str">
        <f t="shared" si="280"/>
        <v>SLA Breach</v>
      </c>
      <c r="U3003">
        <f t="shared" si="281"/>
        <v>6</v>
      </c>
    </row>
    <row r="3004" spans="1:21" x14ac:dyDescent="0.3">
      <c r="A3004" t="s">
        <v>6439</v>
      </c>
      <c r="B3004" t="s">
        <v>3190</v>
      </c>
      <c r="C3004" t="s">
        <v>3191</v>
      </c>
      <c r="D3004" t="s">
        <v>46</v>
      </c>
      <c r="E3004" t="s">
        <v>173</v>
      </c>
      <c r="F3004">
        <v>117981.48</v>
      </c>
      <c r="G3004" s="1">
        <v>45949</v>
      </c>
      <c r="H3004" s="1">
        <v>45952</v>
      </c>
      <c r="I3004" t="s">
        <v>19</v>
      </c>
      <c r="J3004">
        <v>3</v>
      </c>
      <c r="K3004">
        <v>10</v>
      </c>
      <c r="L3004" t="s">
        <v>331</v>
      </c>
      <c r="M3004" t="s">
        <v>21</v>
      </c>
      <c r="N3004" t="s">
        <v>22</v>
      </c>
      <c r="O3004">
        <f t="shared" si="276"/>
        <v>1</v>
      </c>
      <c r="P3004" t="str">
        <f t="shared" si="277"/>
        <v>Valid</v>
      </c>
      <c r="Q3004" t="str">
        <f>_xlfn.XLOOKUP(B3004,Customers!$A:$A,Customers!$C:$C,"Not Found")</f>
        <v>North</v>
      </c>
      <c r="R3004" t="str">
        <f t="shared" si="278"/>
        <v>Central</v>
      </c>
      <c r="S3004" t="str">
        <f t="shared" si="279"/>
        <v>Theft</v>
      </c>
      <c r="T3004" t="str">
        <f t="shared" si="280"/>
        <v>Within SLA</v>
      </c>
      <c r="U3004">
        <f t="shared" si="281"/>
        <v>0</v>
      </c>
    </row>
    <row r="3005" spans="1:21" x14ac:dyDescent="0.3">
      <c r="A3005" t="s">
        <v>6440</v>
      </c>
      <c r="B3005" t="s">
        <v>2738</v>
      </c>
      <c r="C3005" t="s">
        <v>6441</v>
      </c>
      <c r="D3005" t="s">
        <v>216</v>
      </c>
      <c r="E3005" t="s">
        <v>173</v>
      </c>
      <c r="F3005">
        <v>171086.62</v>
      </c>
      <c r="G3005" s="1">
        <v>45794</v>
      </c>
      <c r="H3005" s="1">
        <v>45811</v>
      </c>
      <c r="I3005" t="s">
        <v>19</v>
      </c>
      <c r="J3005">
        <v>17</v>
      </c>
      <c r="K3005">
        <v>15</v>
      </c>
      <c r="L3005" t="s">
        <v>121</v>
      </c>
      <c r="M3005" t="s">
        <v>55</v>
      </c>
      <c r="N3005" t="s">
        <v>30</v>
      </c>
      <c r="O3005">
        <f t="shared" si="276"/>
        <v>1</v>
      </c>
      <c r="P3005" t="str">
        <f t="shared" si="277"/>
        <v>Valid</v>
      </c>
      <c r="Q3005" t="str">
        <f>_xlfn.XLOOKUP(B3005,Customers!$A:$A,Customers!$C:$C,"Not Found")</f>
        <v>West</v>
      </c>
      <c r="R3005" t="str">
        <f t="shared" si="278"/>
        <v>Central</v>
      </c>
      <c r="S3005" t="str">
        <f t="shared" si="279"/>
        <v>Outpatient</v>
      </c>
      <c r="T3005" t="str">
        <f t="shared" si="280"/>
        <v>SLA Breach</v>
      </c>
      <c r="U3005">
        <f t="shared" si="281"/>
        <v>2</v>
      </c>
    </row>
    <row r="3006" spans="1:21" x14ac:dyDescent="0.3">
      <c r="A3006" t="s">
        <v>6442</v>
      </c>
      <c r="B3006" t="s">
        <v>2025</v>
      </c>
      <c r="C3006" t="s">
        <v>5325</v>
      </c>
      <c r="D3006" t="s">
        <v>26</v>
      </c>
      <c r="E3006" t="s">
        <v>74</v>
      </c>
      <c r="F3006">
        <v>84674.28</v>
      </c>
      <c r="G3006" s="1">
        <v>45870</v>
      </c>
      <c r="H3006" s="1">
        <v>45894</v>
      </c>
      <c r="I3006" t="s">
        <v>19</v>
      </c>
      <c r="J3006">
        <v>24</v>
      </c>
      <c r="K3006">
        <v>20</v>
      </c>
      <c r="L3006" t="s">
        <v>65</v>
      </c>
      <c r="M3006" t="s">
        <v>29</v>
      </c>
      <c r="N3006" t="s">
        <v>30</v>
      </c>
      <c r="O3006">
        <f t="shared" si="276"/>
        <v>1</v>
      </c>
      <c r="P3006" t="str">
        <f t="shared" si="277"/>
        <v>Valid</v>
      </c>
      <c r="Q3006" t="str">
        <f>_xlfn.XLOOKUP(B3006,Customers!$A:$A,Customers!$C:$C,"Not Found")</f>
        <v>Central</v>
      </c>
      <c r="R3006" t="str">
        <f t="shared" si="278"/>
        <v>East</v>
      </c>
      <c r="S3006" t="str">
        <f t="shared" si="279"/>
        <v>Disability</v>
      </c>
      <c r="T3006" t="str">
        <f t="shared" si="280"/>
        <v>SLA Breach</v>
      </c>
      <c r="U3006">
        <f t="shared" si="281"/>
        <v>4</v>
      </c>
    </row>
    <row r="3007" spans="1:21" x14ac:dyDescent="0.3">
      <c r="A3007" t="s">
        <v>6443</v>
      </c>
      <c r="B3007" t="s">
        <v>1964</v>
      </c>
      <c r="C3007" t="s">
        <v>5260</v>
      </c>
      <c r="D3007" t="s">
        <v>69</v>
      </c>
      <c r="E3007" t="s">
        <v>27</v>
      </c>
      <c r="F3007">
        <v>84082.41</v>
      </c>
      <c r="G3007" s="1">
        <v>45821</v>
      </c>
      <c r="H3007" s="1">
        <v>45833</v>
      </c>
      <c r="I3007" t="s">
        <v>19</v>
      </c>
      <c r="J3007">
        <v>12</v>
      </c>
      <c r="K3007">
        <v>12</v>
      </c>
      <c r="L3007" t="s">
        <v>87</v>
      </c>
      <c r="M3007" t="s">
        <v>49</v>
      </c>
      <c r="N3007" t="s">
        <v>30</v>
      </c>
      <c r="O3007">
        <f t="shared" si="276"/>
        <v>1</v>
      </c>
      <c r="P3007" t="str">
        <f t="shared" si="277"/>
        <v>Valid</v>
      </c>
      <c r="Q3007" t="str">
        <f>_xlfn.XLOOKUP(B3007,Customers!$A:$A,Customers!$C:$C,"Not Found")</f>
        <v>West</v>
      </c>
      <c r="R3007" t="str">
        <f t="shared" si="278"/>
        <v>West</v>
      </c>
      <c r="S3007" t="str">
        <f t="shared" si="279"/>
        <v>Property Damage</v>
      </c>
      <c r="T3007" t="str">
        <f t="shared" si="280"/>
        <v>Within SLA</v>
      </c>
      <c r="U3007">
        <f t="shared" si="281"/>
        <v>0</v>
      </c>
    </row>
    <row r="3008" spans="1:21" x14ac:dyDescent="0.3">
      <c r="A3008" t="s">
        <v>6444</v>
      </c>
      <c r="B3008" t="s">
        <v>507</v>
      </c>
      <c r="C3008" t="s">
        <v>508</v>
      </c>
      <c r="D3008" t="s">
        <v>154</v>
      </c>
      <c r="E3008" t="s">
        <v>27</v>
      </c>
      <c r="F3008">
        <v>50771.519999999997</v>
      </c>
      <c r="G3008" s="1">
        <v>45868</v>
      </c>
      <c r="H3008" s="1">
        <v>45873</v>
      </c>
      <c r="I3008" t="s">
        <v>19</v>
      </c>
      <c r="J3008">
        <v>5</v>
      </c>
      <c r="K3008">
        <v>10</v>
      </c>
      <c r="L3008" t="s">
        <v>178</v>
      </c>
      <c r="M3008" t="s">
        <v>21</v>
      </c>
      <c r="N3008" t="s">
        <v>42</v>
      </c>
      <c r="O3008">
        <f t="shared" si="276"/>
        <v>1</v>
      </c>
      <c r="P3008" t="str">
        <f t="shared" si="277"/>
        <v>Valid</v>
      </c>
      <c r="Q3008" t="str">
        <f>_xlfn.XLOOKUP(B3008,Customers!$A:$A,Customers!$C:$C,"Not Found")</f>
        <v>North</v>
      </c>
      <c r="R3008" t="str">
        <f t="shared" si="278"/>
        <v>West</v>
      </c>
      <c r="S3008" t="str">
        <f t="shared" si="279"/>
        <v>Vehicle Damage</v>
      </c>
      <c r="T3008" t="str">
        <f t="shared" si="280"/>
        <v>Within SLA</v>
      </c>
      <c r="U3008">
        <f t="shared" si="281"/>
        <v>0</v>
      </c>
    </row>
    <row r="3009" spans="1:21" x14ac:dyDescent="0.3">
      <c r="A3009" t="s">
        <v>6445</v>
      </c>
      <c r="B3009" t="s">
        <v>824</v>
      </c>
      <c r="C3009" t="s">
        <v>2981</v>
      </c>
      <c r="D3009" t="s">
        <v>26</v>
      </c>
      <c r="E3009" t="s">
        <v>74</v>
      </c>
      <c r="F3009">
        <v>168347.25</v>
      </c>
      <c r="G3009" s="1">
        <v>45879</v>
      </c>
      <c r="H3009" s="1">
        <v>45899</v>
      </c>
      <c r="I3009" t="s">
        <v>19</v>
      </c>
      <c r="J3009">
        <v>20</v>
      </c>
      <c r="K3009">
        <v>20</v>
      </c>
      <c r="L3009" t="s">
        <v>41</v>
      </c>
      <c r="M3009" t="s">
        <v>29</v>
      </c>
      <c r="N3009" t="s">
        <v>30</v>
      </c>
      <c r="O3009">
        <f t="shared" si="276"/>
        <v>1</v>
      </c>
      <c r="P3009" t="str">
        <f t="shared" si="277"/>
        <v>Valid</v>
      </c>
      <c r="Q3009" t="str">
        <f>_xlfn.XLOOKUP(B3009,Customers!$A:$A,Customers!$C:$C,"Not Found")</f>
        <v>South</v>
      </c>
      <c r="R3009" t="str">
        <f t="shared" si="278"/>
        <v>East</v>
      </c>
      <c r="S3009" t="str">
        <f t="shared" si="279"/>
        <v>Disability</v>
      </c>
      <c r="T3009" t="str">
        <f t="shared" si="280"/>
        <v>Within SLA</v>
      </c>
      <c r="U3009">
        <f t="shared" si="281"/>
        <v>0</v>
      </c>
    </row>
    <row r="3010" spans="1:21" x14ac:dyDescent="0.3">
      <c r="A3010" t="s">
        <v>6446</v>
      </c>
      <c r="B3010" t="s">
        <v>1207</v>
      </c>
      <c r="C3010" t="s">
        <v>1208</v>
      </c>
      <c r="D3010" t="s">
        <v>46</v>
      </c>
      <c r="E3010" t="s">
        <v>27</v>
      </c>
      <c r="F3010">
        <v>39895.699999999997</v>
      </c>
      <c r="G3010" s="1">
        <v>45852</v>
      </c>
      <c r="H3010" s="1">
        <v>45880</v>
      </c>
      <c r="I3010" t="s">
        <v>19</v>
      </c>
      <c r="J3010">
        <v>28</v>
      </c>
      <c r="K3010">
        <v>10</v>
      </c>
      <c r="L3010" t="s">
        <v>580</v>
      </c>
      <c r="M3010" t="s">
        <v>21</v>
      </c>
      <c r="N3010" t="s">
        <v>88</v>
      </c>
      <c r="O3010">
        <f t="shared" ref="O3010:O3073" si="282">COUNTIF($A:$A,A3010)</f>
        <v>1</v>
      </c>
      <c r="P3010" t="str">
        <f t="shared" ref="P3010:P3073" si="283">IF(F3010="","Missing Amount","Valid")</f>
        <v>Valid</v>
      </c>
      <c r="Q3010" t="str">
        <f>_xlfn.XLOOKUP(B3010,Customers!$A:$A,Customers!$C:$C,"Not Found")</f>
        <v>East</v>
      </c>
      <c r="R3010" t="str">
        <f t="shared" ref="R3010:R3073" si="284">IF(E3010="",Q3010,E3010)</f>
        <v>West</v>
      </c>
      <c r="S3010" t="str">
        <f t="shared" ref="S3010:S3073" si="285">IF(D3010="Hospitalisation","Hospitalization",IF(D3010="Medical Emerg.","Medical Emergency",IF(D3010="Property dmg","Property Damage",IF(D3010="Vehicle dmg","Vehicle Damage",D3010))))</f>
        <v>Theft</v>
      </c>
      <c r="T3010" t="str">
        <f t="shared" ref="T3010:T3073" si="286">IF(J3010&gt;K3010,"SLA Breach","Within SLA")</f>
        <v>SLA Breach</v>
      </c>
      <c r="U3010">
        <f t="shared" ref="U3010:U3073" si="287">IF(J3010&gt;K3010,J3010-K3010,0)</f>
        <v>18</v>
      </c>
    </row>
    <row r="3011" spans="1:21" x14ac:dyDescent="0.3">
      <c r="A3011" t="s">
        <v>6447</v>
      </c>
      <c r="B3011" t="s">
        <v>1993</v>
      </c>
      <c r="C3011" t="s">
        <v>6448</v>
      </c>
      <c r="D3011" t="s">
        <v>59</v>
      </c>
      <c r="E3011" t="s">
        <v>173</v>
      </c>
      <c r="F3011">
        <v>60526.64</v>
      </c>
      <c r="G3011" s="1">
        <v>45919</v>
      </c>
      <c r="H3011" s="1">
        <v>45938</v>
      </c>
      <c r="I3011" t="s">
        <v>47</v>
      </c>
      <c r="J3011">
        <v>19</v>
      </c>
      <c r="K3011">
        <v>15</v>
      </c>
      <c r="L3011" t="s">
        <v>501</v>
      </c>
      <c r="M3011" t="s">
        <v>55</v>
      </c>
      <c r="N3011" t="s">
        <v>42</v>
      </c>
      <c r="O3011">
        <f t="shared" si="282"/>
        <v>1</v>
      </c>
      <c r="P3011" t="str">
        <f t="shared" si="283"/>
        <v>Valid</v>
      </c>
      <c r="Q3011" t="str">
        <f>_xlfn.XLOOKUP(B3011,Customers!$A:$A,Customers!$C:$C,"Not Found")</f>
        <v>East</v>
      </c>
      <c r="R3011" t="str">
        <f t="shared" si="284"/>
        <v>Central</v>
      </c>
      <c r="S3011" t="str">
        <f t="shared" si="285"/>
        <v>Critical Illness</v>
      </c>
      <c r="T3011" t="str">
        <f t="shared" si="286"/>
        <v>SLA Breach</v>
      </c>
      <c r="U3011">
        <f t="shared" si="287"/>
        <v>4</v>
      </c>
    </row>
    <row r="3012" spans="1:21" x14ac:dyDescent="0.3">
      <c r="A3012" t="s">
        <v>6449</v>
      </c>
      <c r="B3012" t="s">
        <v>2559</v>
      </c>
      <c r="C3012" t="s">
        <v>2560</v>
      </c>
      <c r="D3012" t="s">
        <v>53</v>
      </c>
      <c r="E3012" t="s">
        <v>39</v>
      </c>
      <c r="F3012">
        <v>126357.41</v>
      </c>
      <c r="G3012" s="1">
        <v>45682</v>
      </c>
      <c r="H3012" s="1">
        <v>45706</v>
      </c>
      <c r="I3012" t="s">
        <v>47</v>
      </c>
      <c r="J3012">
        <v>24</v>
      </c>
      <c r="K3012">
        <v>15</v>
      </c>
      <c r="L3012" t="s">
        <v>561</v>
      </c>
      <c r="M3012" t="s">
        <v>55</v>
      </c>
      <c r="N3012" t="s">
        <v>30</v>
      </c>
      <c r="O3012">
        <f t="shared" si="282"/>
        <v>1</v>
      </c>
      <c r="P3012" t="str">
        <f t="shared" si="283"/>
        <v>Valid</v>
      </c>
      <c r="Q3012" t="str">
        <f>_xlfn.XLOOKUP(B3012,Customers!$A:$A,Customers!$C:$C,"Not Found")</f>
        <v>South</v>
      </c>
      <c r="R3012" t="str">
        <f t="shared" si="284"/>
        <v>North</v>
      </c>
      <c r="S3012" t="str">
        <f t="shared" si="285"/>
        <v>Hospitalization</v>
      </c>
      <c r="T3012" t="str">
        <f t="shared" si="286"/>
        <v>SLA Breach</v>
      </c>
      <c r="U3012">
        <f t="shared" si="287"/>
        <v>9</v>
      </c>
    </row>
    <row r="3013" spans="1:21" x14ac:dyDescent="0.3">
      <c r="A3013" t="s">
        <v>6450</v>
      </c>
      <c r="B3013" t="s">
        <v>4790</v>
      </c>
      <c r="C3013" t="s">
        <v>5667</v>
      </c>
      <c r="D3013" t="s">
        <v>59</v>
      </c>
      <c r="E3013" t="s">
        <v>39</v>
      </c>
      <c r="F3013">
        <v>191231.06</v>
      </c>
      <c r="G3013" s="1">
        <v>45677</v>
      </c>
      <c r="H3013" s="1">
        <v>45678</v>
      </c>
      <c r="I3013" t="s">
        <v>19</v>
      </c>
      <c r="J3013">
        <v>1</v>
      </c>
      <c r="K3013">
        <v>15</v>
      </c>
      <c r="L3013" t="s">
        <v>341</v>
      </c>
      <c r="M3013" t="s">
        <v>55</v>
      </c>
      <c r="N3013" t="s">
        <v>22</v>
      </c>
      <c r="O3013">
        <f t="shared" si="282"/>
        <v>1</v>
      </c>
      <c r="P3013" t="str">
        <f t="shared" si="283"/>
        <v>Valid</v>
      </c>
      <c r="Q3013" t="str">
        <f>_xlfn.XLOOKUP(B3013,Customers!$A:$A,Customers!$C:$C,"Not Found")</f>
        <v>South</v>
      </c>
      <c r="R3013" t="str">
        <f t="shared" si="284"/>
        <v>North</v>
      </c>
      <c r="S3013" t="str">
        <f t="shared" si="285"/>
        <v>Critical Illness</v>
      </c>
      <c r="T3013" t="str">
        <f t="shared" si="286"/>
        <v>Within SLA</v>
      </c>
      <c r="U3013">
        <f t="shared" si="287"/>
        <v>0</v>
      </c>
    </row>
    <row r="3014" spans="1:21" x14ac:dyDescent="0.3">
      <c r="A3014" t="s">
        <v>6451</v>
      </c>
      <c r="B3014" t="s">
        <v>2614</v>
      </c>
      <c r="C3014" t="s">
        <v>2615</v>
      </c>
      <c r="D3014" t="s">
        <v>17</v>
      </c>
      <c r="E3014" t="s">
        <v>27</v>
      </c>
      <c r="F3014">
        <v>93043.85</v>
      </c>
      <c r="G3014" s="1">
        <v>45936</v>
      </c>
      <c r="H3014" s="1">
        <v>45945</v>
      </c>
      <c r="I3014" t="s">
        <v>19</v>
      </c>
      <c r="J3014">
        <v>9</v>
      </c>
      <c r="K3014">
        <v>10</v>
      </c>
      <c r="L3014" t="s">
        <v>166</v>
      </c>
      <c r="M3014" t="s">
        <v>21</v>
      </c>
      <c r="N3014" t="s">
        <v>30</v>
      </c>
      <c r="O3014">
        <f t="shared" si="282"/>
        <v>1</v>
      </c>
      <c r="P3014" t="str">
        <f t="shared" si="283"/>
        <v>Valid</v>
      </c>
      <c r="Q3014" t="str">
        <f>_xlfn.XLOOKUP(B3014,Customers!$A:$A,Customers!$C:$C,"Not Found")</f>
        <v>West</v>
      </c>
      <c r="R3014" t="str">
        <f t="shared" si="284"/>
        <v>West</v>
      </c>
      <c r="S3014" t="str">
        <f t="shared" si="285"/>
        <v>Accident</v>
      </c>
      <c r="T3014" t="str">
        <f t="shared" si="286"/>
        <v>Within SLA</v>
      </c>
      <c r="U3014">
        <f t="shared" si="287"/>
        <v>0</v>
      </c>
    </row>
    <row r="3015" spans="1:21" x14ac:dyDescent="0.3">
      <c r="A3015" t="s">
        <v>6452</v>
      </c>
      <c r="B3015" t="s">
        <v>997</v>
      </c>
      <c r="C3015" t="s">
        <v>5610</v>
      </c>
      <c r="D3015" t="s">
        <v>53</v>
      </c>
      <c r="E3015" t="s">
        <v>27</v>
      </c>
      <c r="F3015">
        <v>46929.33</v>
      </c>
      <c r="G3015" s="1">
        <v>45787</v>
      </c>
      <c r="H3015" s="1">
        <v>45808</v>
      </c>
      <c r="I3015" t="s">
        <v>47</v>
      </c>
      <c r="J3015">
        <v>21</v>
      </c>
      <c r="K3015">
        <v>15</v>
      </c>
      <c r="L3015" t="s">
        <v>159</v>
      </c>
      <c r="M3015" t="s">
        <v>55</v>
      </c>
      <c r="N3015" t="s">
        <v>42</v>
      </c>
      <c r="O3015">
        <f t="shared" si="282"/>
        <v>1</v>
      </c>
      <c r="P3015" t="str">
        <f t="shared" si="283"/>
        <v>Valid</v>
      </c>
      <c r="Q3015" t="str">
        <f>_xlfn.XLOOKUP(B3015,Customers!$A:$A,Customers!$C:$C,"Not Found")</f>
        <v>North</v>
      </c>
      <c r="R3015" t="str">
        <f t="shared" si="284"/>
        <v>West</v>
      </c>
      <c r="S3015" t="str">
        <f t="shared" si="285"/>
        <v>Hospitalization</v>
      </c>
      <c r="T3015" t="str">
        <f t="shared" si="286"/>
        <v>SLA Breach</v>
      </c>
      <c r="U3015">
        <f t="shared" si="287"/>
        <v>6</v>
      </c>
    </row>
    <row r="3016" spans="1:21" x14ac:dyDescent="0.3">
      <c r="A3016" t="s">
        <v>6453</v>
      </c>
      <c r="B3016" t="s">
        <v>6454</v>
      </c>
      <c r="C3016" t="s">
        <v>6455</v>
      </c>
      <c r="D3016" t="s">
        <v>102</v>
      </c>
      <c r="E3016" t="s">
        <v>39</v>
      </c>
      <c r="F3016">
        <v>501675.3</v>
      </c>
      <c r="G3016" s="1">
        <v>45786</v>
      </c>
      <c r="H3016" s="1">
        <v>45806</v>
      </c>
      <c r="I3016" t="s">
        <v>19</v>
      </c>
      <c r="J3016">
        <v>20</v>
      </c>
      <c r="K3016">
        <v>20</v>
      </c>
      <c r="L3016" t="s">
        <v>548</v>
      </c>
      <c r="M3016" t="s">
        <v>29</v>
      </c>
      <c r="N3016" t="s">
        <v>30</v>
      </c>
      <c r="O3016">
        <f t="shared" si="282"/>
        <v>1</v>
      </c>
      <c r="P3016" t="str">
        <f t="shared" si="283"/>
        <v>Valid</v>
      </c>
      <c r="Q3016" t="str">
        <f>_xlfn.XLOOKUP(B3016,Customers!$A:$A,Customers!$C:$C,"Not Found")</f>
        <v>North</v>
      </c>
      <c r="R3016" t="str">
        <f t="shared" si="284"/>
        <v>North</v>
      </c>
      <c r="S3016" t="str">
        <f t="shared" si="285"/>
        <v>Maturity</v>
      </c>
      <c r="T3016" t="str">
        <f t="shared" si="286"/>
        <v>Within SLA</v>
      </c>
      <c r="U3016">
        <f t="shared" si="287"/>
        <v>0</v>
      </c>
    </row>
    <row r="3017" spans="1:21" x14ac:dyDescent="0.3">
      <c r="A3017" t="s">
        <v>6456</v>
      </c>
      <c r="B3017" t="s">
        <v>2494</v>
      </c>
      <c r="C3017" t="s">
        <v>2495</v>
      </c>
      <c r="D3017" t="s">
        <v>102</v>
      </c>
      <c r="E3017" t="s">
        <v>18</v>
      </c>
      <c r="F3017">
        <v>444247.03</v>
      </c>
      <c r="G3017" s="1">
        <v>45913</v>
      </c>
      <c r="H3017" s="1">
        <v>45932</v>
      </c>
      <c r="I3017" t="s">
        <v>19</v>
      </c>
      <c r="J3017">
        <v>19</v>
      </c>
      <c r="K3017">
        <v>20</v>
      </c>
      <c r="L3017" t="s">
        <v>268</v>
      </c>
      <c r="M3017" t="s">
        <v>29</v>
      </c>
      <c r="N3017" t="s">
        <v>30</v>
      </c>
      <c r="O3017">
        <f t="shared" si="282"/>
        <v>1</v>
      </c>
      <c r="P3017" t="str">
        <f t="shared" si="283"/>
        <v>Valid</v>
      </c>
      <c r="Q3017" t="str">
        <f>_xlfn.XLOOKUP(B3017,Customers!$A:$A,Customers!$C:$C,"Not Found")</f>
        <v>West</v>
      </c>
      <c r="R3017" t="str">
        <f t="shared" si="284"/>
        <v>South</v>
      </c>
      <c r="S3017" t="str">
        <f t="shared" si="285"/>
        <v>Maturity</v>
      </c>
      <c r="T3017" t="str">
        <f t="shared" si="286"/>
        <v>Within SLA</v>
      </c>
      <c r="U3017">
        <f t="shared" si="287"/>
        <v>0</v>
      </c>
    </row>
    <row r="3018" spans="1:21" x14ac:dyDescent="0.3">
      <c r="A3018" t="s">
        <v>6457</v>
      </c>
      <c r="B3018" t="s">
        <v>1690</v>
      </c>
      <c r="C3018" t="s">
        <v>1691</v>
      </c>
      <c r="D3018" t="s">
        <v>46</v>
      </c>
      <c r="E3018" t="s">
        <v>27</v>
      </c>
      <c r="F3018">
        <v>9658.7199999999993</v>
      </c>
      <c r="G3018" s="1">
        <v>45840</v>
      </c>
      <c r="H3018" s="1">
        <v>45844</v>
      </c>
      <c r="I3018" t="s">
        <v>19</v>
      </c>
      <c r="J3018">
        <v>4</v>
      </c>
      <c r="K3018">
        <v>10</v>
      </c>
      <c r="L3018" t="s">
        <v>373</v>
      </c>
      <c r="M3018" t="s">
        <v>21</v>
      </c>
      <c r="N3018" t="s">
        <v>30</v>
      </c>
      <c r="O3018">
        <f t="shared" si="282"/>
        <v>1</v>
      </c>
      <c r="P3018" t="str">
        <f t="shared" si="283"/>
        <v>Valid</v>
      </c>
      <c r="Q3018" t="str">
        <f>_xlfn.XLOOKUP(B3018,Customers!$A:$A,Customers!$C:$C,"Not Found")</f>
        <v>West</v>
      </c>
      <c r="R3018" t="str">
        <f t="shared" si="284"/>
        <v>West</v>
      </c>
      <c r="S3018" t="str">
        <f t="shared" si="285"/>
        <v>Theft</v>
      </c>
      <c r="T3018" t="str">
        <f t="shared" si="286"/>
        <v>Within SLA</v>
      </c>
      <c r="U3018">
        <f t="shared" si="287"/>
        <v>0</v>
      </c>
    </row>
    <row r="3019" spans="1:21" x14ac:dyDescent="0.3">
      <c r="A3019" t="s">
        <v>6458</v>
      </c>
      <c r="B3019" t="s">
        <v>693</v>
      </c>
      <c r="C3019" t="s">
        <v>4716</v>
      </c>
      <c r="D3019" t="s">
        <v>92</v>
      </c>
      <c r="E3019" t="s">
        <v>74</v>
      </c>
      <c r="F3019">
        <v>67163.91</v>
      </c>
      <c r="G3019" s="1">
        <v>45836</v>
      </c>
      <c r="H3019" s="1">
        <v>45850</v>
      </c>
      <c r="I3019" t="s">
        <v>19</v>
      </c>
      <c r="J3019">
        <v>14</v>
      </c>
      <c r="K3019">
        <v>7</v>
      </c>
      <c r="L3019" t="s">
        <v>117</v>
      </c>
      <c r="M3019" t="s">
        <v>94</v>
      </c>
      <c r="N3019" t="s">
        <v>42</v>
      </c>
      <c r="O3019">
        <f t="shared" si="282"/>
        <v>1</v>
      </c>
      <c r="P3019" t="str">
        <f t="shared" si="283"/>
        <v>Valid</v>
      </c>
      <c r="Q3019" t="str">
        <f>_xlfn.XLOOKUP(B3019,Customers!$A:$A,Customers!$C:$C,"Not Found")</f>
        <v>West</v>
      </c>
      <c r="R3019" t="str">
        <f t="shared" si="284"/>
        <v>East</v>
      </c>
      <c r="S3019" t="str">
        <f t="shared" si="285"/>
        <v>Baggage Loss</v>
      </c>
      <c r="T3019" t="str">
        <f t="shared" si="286"/>
        <v>SLA Breach</v>
      </c>
      <c r="U3019">
        <f t="shared" si="287"/>
        <v>7</v>
      </c>
    </row>
    <row r="3020" spans="1:21" x14ac:dyDescent="0.3">
      <c r="A3020" t="s">
        <v>6459</v>
      </c>
      <c r="B3020" t="s">
        <v>1083</v>
      </c>
      <c r="C3020" t="s">
        <v>1084</v>
      </c>
      <c r="D3020" t="s">
        <v>111</v>
      </c>
      <c r="E3020" t="s">
        <v>173</v>
      </c>
      <c r="F3020">
        <v>119973.89</v>
      </c>
      <c r="G3020" s="1">
        <v>45969</v>
      </c>
      <c r="H3020" s="1">
        <v>45983</v>
      </c>
      <c r="I3020" t="s">
        <v>47</v>
      </c>
      <c r="J3020">
        <v>14</v>
      </c>
      <c r="K3020">
        <v>12</v>
      </c>
      <c r="L3020" t="s">
        <v>93</v>
      </c>
      <c r="M3020" t="s">
        <v>49</v>
      </c>
      <c r="N3020" t="s">
        <v>30</v>
      </c>
      <c r="O3020">
        <f t="shared" si="282"/>
        <v>1</v>
      </c>
      <c r="P3020" t="str">
        <f t="shared" si="283"/>
        <v>Valid</v>
      </c>
      <c r="Q3020" t="str">
        <f>_xlfn.XLOOKUP(B3020,Customers!$A:$A,Customers!$C:$C,"Not Found")</f>
        <v>South</v>
      </c>
      <c r="R3020" t="str">
        <f t="shared" si="284"/>
        <v>Central</v>
      </c>
      <c r="S3020" t="str">
        <f t="shared" si="285"/>
        <v>Fire</v>
      </c>
      <c r="T3020" t="str">
        <f t="shared" si="286"/>
        <v>SLA Breach</v>
      </c>
      <c r="U3020">
        <f t="shared" si="287"/>
        <v>2</v>
      </c>
    </row>
    <row r="3021" spans="1:21" x14ac:dyDescent="0.3">
      <c r="A3021" t="s">
        <v>6460</v>
      </c>
      <c r="B3021" t="s">
        <v>1852</v>
      </c>
      <c r="C3021" t="s">
        <v>6461</v>
      </c>
      <c r="D3021" t="s">
        <v>102</v>
      </c>
      <c r="E3021" t="s">
        <v>27</v>
      </c>
      <c r="F3021">
        <v>335194.25</v>
      </c>
      <c r="G3021" s="1">
        <v>45772</v>
      </c>
      <c r="H3021" s="1">
        <v>45779</v>
      </c>
      <c r="I3021" t="s">
        <v>19</v>
      </c>
      <c r="J3021">
        <v>7</v>
      </c>
      <c r="K3021">
        <v>20</v>
      </c>
      <c r="L3021" t="s">
        <v>87</v>
      </c>
      <c r="M3021" t="s">
        <v>29</v>
      </c>
      <c r="N3021" t="s">
        <v>22</v>
      </c>
      <c r="O3021">
        <f t="shared" si="282"/>
        <v>1</v>
      </c>
      <c r="P3021" t="str">
        <f t="shared" si="283"/>
        <v>Valid</v>
      </c>
      <c r="Q3021" t="str">
        <f>_xlfn.XLOOKUP(B3021,Customers!$A:$A,Customers!$C:$C,"Not Found")</f>
        <v>Central</v>
      </c>
      <c r="R3021" t="str">
        <f t="shared" si="284"/>
        <v>West</v>
      </c>
      <c r="S3021" t="str">
        <f t="shared" si="285"/>
        <v>Maturity</v>
      </c>
      <c r="T3021" t="str">
        <f t="shared" si="286"/>
        <v>Within SLA</v>
      </c>
      <c r="U3021">
        <f t="shared" si="287"/>
        <v>0</v>
      </c>
    </row>
    <row r="3022" spans="1:21" x14ac:dyDescent="0.3">
      <c r="A3022" t="s">
        <v>6462</v>
      </c>
      <c r="B3022" t="s">
        <v>6463</v>
      </c>
      <c r="C3022" t="s">
        <v>6464</v>
      </c>
      <c r="D3022" t="s">
        <v>92</v>
      </c>
      <c r="E3022" t="s">
        <v>74</v>
      </c>
      <c r="F3022">
        <v>9663.01</v>
      </c>
      <c r="G3022" s="1">
        <v>45746</v>
      </c>
      <c r="H3022" s="1">
        <v>45759</v>
      </c>
      <c r="I3022" t="s">
        <v>19</v>
      </c>
      <c r="J3022">
        <v>13</v>
      </c>
      <c r="K3022">
        <v>7</v>
      </c>
      <c r="L3022" t="s">
        <v>296</v>
      </c>
      <c r="M3022" t="s">
        <v>94</v>
      </c>
      <c r="N3022" t="s">
        <v>30</v>
      </c>
      <c r="O3022">
        <f t="shared" si="282"/>
        <v>1</v>
      </c>
      <c r="P3022" t="str">
        <f t="shared" si="283"/>
        <v>Valid</v>
      </c>
      <c r="Q3022" t="str">
        <f>_xlfn.XLOOKUP(B3022,Customers!$A:$A,Customers!$C:$C,"Not Found")</f>
        <v>North</v>
      </c>
      <c r="R3022" t="str">
        <f t="shared" si="284"/>
        <v>East</v>
      </c>
      <c r="S3022" t="str">
        <f t="shared" si="285"/>
        <v>Baggage Loss</v>
      </c>
      <c r="T3022" t="str">
        <f t="shared" si="286"/>
        <v>SLA Breach</v>
      </c>
      <c r="U3022">
        <f t="shared" si="287"/>
        <v>6</v>
      </c>
    </row>
    <row r="3023" spans="1:21" x14ac:dyDescent="0.3">
      <c r="A3023" t="s">
        <v>6465</v>
      </c>
      <c r="B3023" t="s">
        <v>702</v>
      </c>
      <c r="C3023" t="s">
        <v>6466</v>
      </c>
      <c r="D3023" t="s">
        <v>46</v>
      </c>
      <c r="E3023" t="s">
        <v>27</v>
      </c>
      <c r="F3023">
        <v>185570.27</v>
      </c>
      <c r="G3023" s="1">
        <v>45671</v>
      </c>
      <c r="I3023" t="s">
        <v>40</v>
      </c>
      <c r="J3023">
        <v>8</v>
      </c>
      <c r="K3023">
        <v>10</v>
      </c>
      <c r="L3023" t="s">
        <v>353</v>
      </c>
      <c r="M3023" t="s">
        <v>21</v>
      </c>
      <c r="N3023" t="s">
        <v>30</v>
      </c>
      <c r="O3023">
        <f t="shared" si="282"/>
        <v>1</v>
      </c>
      <c r="P3023" t="str">
        <f t="shared" si="283"/>
        <v>Valid</v>
      </c>
      <c r="Q3023" t="str">
        <f>_xlfn.XLOOKUP(B3023,Customers!$A:$A,Customers!$C:$C,"Not Found")</f>
        <v>Central</v>
      </c>
      <c r="R3023" t="str">
        <f t="shared" si="284"/>
        <v>West</v>
      </c>
      <c r="S3023" t="str">
        <f t="shared" si="285"/>
        <v>Theft</v>
      </c>
      <c r="T3023" t="str">
        <f t="shared" si="286"/>
        <v>Within SLA</v>
      </c>
      <c r="U3023">
        <f t="shared" si="287"/>
        <v>0</v>
      </c>
    </row>
    <row r="3024" spans="1:21" x14ac:dyDescent="0.3">
      <c r="A3024" t="s">
        <v>6467</v>
      </c>
      <c r="B3024" t="s">
        <v>6279</v>
      </c>
      <c r="C3024" t="s">
        <v>6280</v>
      </c>
      <c r="D3024" t="s">
        <v>59</v>
      </c>
      <c r="E3024" t="s">
        <v>27</v>
      </c>
      <c r="F3024">
        <v>105813.42</v>
      </c>
      <c r="G3024" s="1">
        <v>45973</v>
      </c>
      <c r="H3024" s="1">
        <v>45993</v>
      </c>
      <c r="I3024" t="s">
        <v>19</v>
      </c>
      <c r="J3024">
        <v>20</v>
      </c>
      <c r="K3024">
        <v>15</v>
      </c>
      <c r="L3024" t="s">
        <v>813</v>
      </c>
      <c r="M3024" t="s">
        <v>55</v>
      </c>
      <c r="N3024" t="s">
        <v>42</v>
      </c>
      <c r="O3024">
        <f t="shared" si="282"/>
        <v>1</v>
      </c>
      <c r="P3024" t="str">
        <f t="shared" si="283"/>
        <v>Valid</v>
      </c>
      <c r="Q3024" t="str">
        <f>_xlfn.XLOOKUP(B3024,Customers!$A:$A,Customers!$C:$C,"Not Found")</f>
        <v>West</v>
      </c>
      <c r="R3024" t="str">
        <f t="shared" si="284"/>
        <v>West</v>
      </c>
      <c r="S3024" t="str">
        <f t="shared" si="285"/>
        <v>Critical Illness</v>
      </c>
      <c r="T3024" t="str">
        <f t="shared" si="286"/>
        <v>SLA Breach</v>
      </c>
      <c r="U3024">
        <f t="shared" si="287"/>
        <v>5</v>
      </c>
    </row>
    <row r="3025" spans="1:21" x14ac:dyDescent="0.3">
      <c r="A3025" t="s">
        <v>6468</v>
      </c>
      <c r="B3025" t="s">
        <v>119</v>
      </c>
      <c r="C3025" t="s">
        <v>120</v>
      </c>
      <c r="D3025" t="s">
        <v>92</v>
      </c>
      <c r="E3025" t="s">
        <v>39</v>
      </c>
      <c r="F3025">
        <v>49651.08</v>
      </c>
      <c r="G3025" s="1">
        <v>45660</v>
      </c>
      <c r="H3025" s="1">
        <v>45669</v>
      </c>
      <c r="I3025" t="s">
        <v>19</v>
      </c>
      <c r="J3025">
        <v>9</v>
      </c>
      <c r="K3025">
        <v>7</v>
      </c>
      <c r="L3025" t="s">
        <v>107</v>
      </c>
      <c r="M3025" t="s">
        <v>94</v>
      </c>
      <c r="N3025" t="s">
        <v>30</v>
      </c>
      <c r="O3025">
        <f t="shared" si="282"/>
        <v>1</v>
      </c>
      <c r="P3025" t="str">
        <f t="shared" si="283"/>
        <v>Valid</v>
      </c>
      <c r="Q3025" t="str">
        <f>_xlfn.XLOOKUP(B3025,Customers!$A:$A,Customers!$C:$C,"Not Found")</f>
        <v>North</v>
      </c>
      <c r="R3025" t="str">
        <f t="shared" si="284"/>
        <v>North</v>
      </c>
      <c r="S3025" t="str">
        <f t="shared" si="285"/>
        <v>Baggage Loss</v>
      </c>
      <c r="T3025" t="str">
        <f t="shared" si="286"/>
        <v>SLA Breach</v>
      </c>
      <c r="U3025">
        <f t="shared" si="287"/>
        <v>2</v>
      </c>
    </row>
    <row r="3026" spans="1:21" x14ac:dyDescent="0.3">
      <c r="A3026" t="s">
        <v>6469</v>
      </c>
      <c r="B3026" t="s">
        <v>3578</v>
      </c>
      <c r="C3026" t="s">
        <v>3579</v>
      </c>
      <c r="D3026" t="s">
        <v>216</v>
      </c>
      <c r="E3026" t="s">
        <v>18</v>
      </c>
      <c r="F3026">
        <v>35952.129999999997</v>
      </c>
      <c r="G3026" s="1">
        <v>45797</v>
      </c>
      <c r="I3026" t="s">
        <v>40</v>
      </c>
      <c r="J3026">
        <v>26</v>
      </c>
      <c r="K3026">
        <v>15</v>
      </c>
      <c r="L3026" t="s">
        <v>450</v>
      </c>
      <c r="M3026" t="s">
        <v>55</v>
      </c>
      <c r="N3026" t="s">
        <v>30</v>
      </c>
      <c r="O3026">
        <f t="shared" si="282"/>
        <v>1</v>
      </c>
      <c r="P3026" t="str">
        <f t="shared" si="283"/>
        <v>Valid</v>
      </c>
      <c r="Q3026" t="str">
        <f>_xlfn.XLOOKUP(B3026,Customers!$A:$A,Customers!$C:$C,"Not Found")</f>
        <v>West</v>
      </c>
      <c r="R3026" t="str">
        <f t="shared" si="284"/>
        <v>South</v>
      </c>
      <c r="S3026" t="str">
        <f t="shared" si="285"/>
        <v>Outpatient</v>
      </c>
      <c r="T3026" t="str">
        <f t="shared" si="286"/>
        <v>SLA Breach</v>
      </c>
      <c r="U3026">
        <f t="shared" si="287"/>
        <v>11</v>
      </c>
    </row>
    <row r="3027" spans="1:21" x14ac:dyDescent="0.3">
      <c r="A3027" t="s">
        <v>6470</v>
      </c>
      <c r="B3027" t="s">
        <v>4322</v>
      </c>
      <c r="C3027" t="s">
        <v>4323</v>
      </c>
      <c r="D3027" t="s">
        <v>92</v>
      </c>
      <c r="E3027" t="s">
        <v>18</v>
      </c>
      <c r="F3027">
        <v>41839.99</v>
      </c>
      <c r="G3027" s="1">
        <v>45799</v>
      </c>
      <c r="H3027" s="1">
        <v>45810</v>
      </c>
      <c r="I3027" t="s">
        <v>19</v>
      </c>
      <c r="J3027">
        <v>11</v>
      </c>
      <c r="K3027">
        <v>7</v>
      </c>
      <c r="L3027" t="s">
        <v>107</v>
      </c>
      <c r="M3027" t="s">
        <v>94</v>
      </c>
      <c r="N3027" t="s">
        <v>30</v>
      </c>
      <c r="O3027">
        <f t="shared" si="282"/>
        <v>1</v>
      </c>
      <c r="P3027" t="str">
        <f t="shared" si="283"/>
        <v>Valid</v>
      </c>
      <c r="Q3027" t="str">
        <f>_xlfn.XLOOKUP(B3027,Customers!$A:$A,Customers!$C:$C,"Not Found")</f>
        <v>South</v>
      </c>
      <c r="R3027" t="str">
        <f t="shared" si="284"/>
        <v>South</v>
      </c>
      <c r="S3027" t="str">
        <f t="shared" si="285"/>
        <v>Baggage Loss</v>
      </c>
      <c r="T3027" t="str">
        <f t="shared" si="286"/>
        <v>SLA Breach</v>
      </c>
      <c r="U3027">
        <f t="shared" si="287"/>
        <v>4</v>
      </c>
    </row>
    <row r="3028" spans="1:21" x14ac:dyDescent="0.3">
      <c r="A3028" t="s">
        <v>6471</v>
      </c>
      <c r="B3028" t="s">
        <v>1146</v>
      </c>
      <c r="C3028" t="s">
        <v>1147</v>
      </c>
      <c r="D3028" t="s">
        <v>59</v>
      </c>
      <c r="E3028" t="s">
        <v>173</v>
      </c>
      <c r="F3028">
        <v>120092.37</v>
      </c>
      <c r="G3028" s="1">
        <v>45967</v>
      </c>
      <c r="H3028" s="1">
        <v>45976</v>
      </c>
      <c r="I3028" t="s">
        <v>19</v>
      </c>
      <c r="J3028">
        <v>9</v>
      </c>
      <c r="K3028">
        <v>15</v>
      </c>
      <c r="L3028" t="s">
        <v>548</v>
      </c>
      <c r="M3028" t="s">
        <v>55</v>
      </c>
      <c r="N3028" t="s">
        <v>30</v>
      </c>
      <c r="O3028">
        <f t="shared" si="282"/>
        <v>1</v>
      </c>
      <c r="P3028" t="str">
        <f t="shared" si="283"/>
        <v>Valid</v>
      </c>
      <c r="Q3028" t="str">
        <f>_xlfn.XLOOKUP(B3028,Customers!$A:$A,Customers!$C:$C,"Not Found")</f>
        <v>West</v>
      </c>
      <c r="R3028" t="str">
        <f t="shared" si="284"/>
        <v>Central</v>
      </c>
      <c r="S3028" t="str">
        <f t="shared" si="285"/>
        <v>Critical Illness</v>
      </c>
      <c r="T3028" t="str">
        <f t="shared" si="286"/>
        <v>Within SLA</v>
      </c>
      <c r="U3028">
        <f t="shared" si="287"/>
        <v>0</v>
      </c>
    </row>
    <row r="3029" spans="1:21" x14ac:dyDescent="0.3">
      <c r="A3029" t="s">
        <v>6472</v>
      </c>
      <c r="B3029" t="s">
        <v>1601</v>
      </c>
      <c r="C3029" t="s">
        <v>2657</v>
      </c>
      <c r="D3029" t="s">
        <v>59</v>
      </c>
      <c r="E3029" t="s">
        <v>173</v>
      </c>
      <c r="F3029">
        <v>76825.47</v>
      </c>
      <c r="G3029" s="1">
        <v>45819</v>
      </c>
      <c r="H3029" s="1">
        <v>45842</v>
      </c>
      <c r="I3029" t="s">
        <v>19</v>
      </c>
      <c r="J3029">
        <v>23</v>
      </c>
      <c r="K3029">
        <v>15</v>
      </c>
      <c r="L3029" t="s">
        <v>331</v>
      </c>
      <c r="M3029" t="s">
        <v>55</v>
      </c>
      <c r="N3029" t="s">
        <v>30</v>
      </c>
      <c r="O3029">
        <f t="shared" si="282"/>
        <v>1</v>
      </c>
      <c r="P3029" t="str">
        <f t="shared" si="283"/>
        <v>Valid</v>
      </c>
      <c r="Q3029" t="str">
        <f>_xlfn.XLOOKUP(B3029,Customers!$A:$A,Customers!$C:$C,"Not Found")</f>
        <v>West</v>
      </c>
      <c r="R3029" t="str">
        <f t="shared" si="284"/>
        <v>Central</v>
      </c>
      <c r="S3029" t="str">
        <f t="shared" si="285"/>
        <v>Critical Illness</v>
      </c>
      <c r="T3029" t="str">
        <f t="shared" si="286"/>
        <v>SLA Breach</v>
      </c>
      <c r="U3029">
        <f t="shared" si="287"/>
        <v>8</v>
      </c>
    </row>
    <row r="3030" spans="1:21" x14ac:dyDescent="0.3">
      <c r="A3030" t="s">
        <v>6473</v>
      </c>
      <c r="B3030" t="s">
        <v>77</v>
      </c>
      <c r="C3030" t="s">
        <v>1970</v>
      </c>
      <c r="D3030" t="s">
        <v>216</v>
      </c>
      <c r="E3030" t="s">
        <v>39</v>
      </c>
      <c r="F3030">
        <v>36674.730000000003</v>
      </c>
      <c r="G3030" s="1">
        <v>45660</v>
      </c>
      <c r="H3030" s="1">
        <v>45661</v>
      </c>
      <c r="I3030" t="s">
        <v>19</v>
      </c>
      <c r="J3030">
        <v>1</v>
      </c>
      <c r="K3030">
        <v>15</v>
      </c>
      <c r="L3030" t="s">
        <v>373</v>
      </c>
      <c r="M3030" t="s">
        <v>55</v>
      </c>
      <c r="N3030" t="s">
        <v>30</v>
      </c>
      <c r="O3030">
        <f t="shared" si="282"/>
        <v>1</v>
      </c>
      <c r="P3030" t="str">
        <f t="shared" si="283"/>
        <v>Valid</v>
      </c>
      <c r="Q3030" t="str">
        <f>_xlfn.XLOOKUP(B3030,Customers!$A:$A,Customers!$C:$C,"Not Found")</f>
        <v>West</v>
      </c>
      <c r="R3030" t="str">
        <f t="shared" si="284"/>
        <v>North</v>
      </c>
      <c r="S3030" t="str">
        <f t="shared" si="285"/>
        <v>Outpatient</v>
      </c>
      <c r="T3030" t="str">
        <f t="shared" si="286"/>
        <v>Within SLA</v>
      </c>
      <c r="U3030">
        <f t="shared" si="287"/>
        <v>0</v>
      </c>
    </row>
    <row r="3031" spans="1:21" x14ac:dyDescent="0.3">
      <c r="A3031" t="s">
        <v>6474</v>
      </c>
      <c r="B3031" t="s">
        <v>850</v>
      </c>
      <c r="C3031" t="s">
        <v>6247</v>
      </c>
      <c r="D3031" t="s">
        <v>111</v>
      </c>
      <c r="E3031" t="s">
        <v>27</v>
      </c>
      <c r="F3031">
        <v>105692.97</v>
      </c>
      <c r="G3031" s="1">
        <v>45734</v>
      </c>
      <c r="H3031" s="1">
        <v>45748</v>
      </c>
      <c r="I3031" t="s">
        <v>19</v>
      </c>
      <c r="J3031">
        <v>14</v>
      </c>
      <c r="K3031">
        <v>12</v>
      </c>
      <c r="L3031" t="s">
        <v>132</v>
      </c>
      <c r="M3031" t="s">
        <v>49</v>
      </c>
      <c r="N3031" t="s">
        <v>42</v>
      </c>
      <c r="O3031">
        <f t="shared" si="282"/>
        <v>1</v>
      </c>
      <c r="P3031" t="str">
        <f t="shared" si="283"/>
        <v>Valid</v>
      </c>
      <c r="Q3031" t="str">
        <f>_xlfn.XLOOKUP(B3031,Customers!$A:$A,Customers!$C:$C,"Not Found")</f>
        <v>West</v>
      </c>
      <c r="R3031" t="str">
        <f t="shared" si="284"/>
        <v>West</v>
      </c>
      <c r="S3031" t="str">
        <f t="shared" si="285"/>
        <v>Fire</v>
      </c>
      <c r="T3031" t="str">
        <f t="shared" si="286"/>
        <v>SLA Breach</v>
      </c>
      <c r="U3031">
        <f t="shared" si="287"/>
        <v>2</v>
      </c>
    </row>
    <row r="3032" spans="1:21" x14ac:dyDescent="0.3">
      <c r="A3032" t="s">
        <v>6475</v>
      </c>
      <c r="B3032" t="s">
        <v>6476</v>
      </c>
      <c r="C3032" t="s">
        <v>6477</v>
      </c>
      <c r="D3032" t="s">
        <v>53</v>
      </c>
      <c r="E3032" t="s">
        <v>74</v>
      </c>
      <c r="F3032">
        <v>45689.21</v>
      </c>
      <c r="G3032" s="1">
        <v>45828</v>
      </c>
      <c r="I3032" t="s">
        <v>40</v>
      </c>
      <c r="J3032">
        <v>30</v>
      </c>
      <c r="K3032">
        <v>15</v>
      </c>
      <c r="L3032" t="s">
        <v>28</v>
      </c>
      <c r="M3032" t="s">
        <v>55</v>
      </c>
      <c r="N3032" t="s">
        <v>88</v>
      </c>
      <c r="O3032">
        <f t="shared" si="282"/>
        <v>1</v>
      </c>
      <c r="P3032" t="str">
        <f t="shared" si="283"/>
        <v>Valid</v>
      </c>
      <c r="Q3032" t="str">
        <f>_xlfn.XLOOKUP(B3032,Customers!$A:$A,Customers!$C:$C,"Not Found")</f>
        <v>West</v>
      </c>
      <c r="R3032" t="str">
        <f t="shared" si="284"/>
        <v>East</v>
      </c>
      <c r="S3032" t="str">
        <f t="shared" si="285"/>
        <v>Hospitalization</v>
      </c>
      <c r="T3032" t="str">
        <f t="shared" si="286"/>
        <v>SLA Breach</v>
      </c>
      <c r="U3032">
        <f t="shared" si="287"/>
        <v>15</v>
      </c>
    </row>
    <row r="3033" spans="1:21" x14ac:dyDescent="0.3">
      <c r="A3033" t="s">
        <v>6478</v>
      </c>
      <c r="B3033" t="s">
        <v>6479</v>
      </c>
      <c r="C3033" t="s">
        <v>6480</v>
      </c>
      <c r="D3033" t="s">
        <v>111</v>
      </c>
      <c r="E3033" t="s">
        <v>39</v>
      </c>
      <c r="F3033">
        <v>69870.13</v>
      </c>
      <c r="G3033" s="1">
        <v>45925</v>
      </c>
      <c r="I3033" t="s">
        <v>64</v>
      </c>
      <c r="J3033">
        <v>9</v>
      </c>
      <c r="K3033">
        <v>12</v>
      </c>
      <c r="L3033" t="s">
        <v>98</v>
      </c>
      <c r="M3033" t="s">
        <v>49</v>
      </c>
      <c r="N3033" t="s">
        <v>30</v>
      </c>
      <c r="O3033">
        <f t="shared" si="282"/>
        <v>1</v>
      </c>
      <c r="P3033" t="str">
        <f t="shared" si="283"/>
        <v>Valid</v>
      </c>
      <c r="Q3033" t="str">
        <f>_xlfn.XLOOKUP(B3033,Customers!$A:$A,Customers!$C:$C,"Not Found")</f>
        <v>Central</v>
      </c>
      <c r="R3033" t="str">
        <f t="shared" si="284"/>
        <v>North</v>
      </c>
      <c r="S3033" t="str">
        <f t="shared" si="285"/>
        <v>Fire</v>
      </c>
      <c r="T3033" t="str">
        <f t="shared" si="286"/>
        <v>Within SLA</v>
      </c>
      <c r="U3033">
        <f t="shared" si="287"/>
        <v>0</v>
      </c>
    </row>
    <row r="3034" spans="1:21" x14ac:dyDescent="0.3">
      <c r="A3034" t="s">
        <v>6481</v>
      </c>
      <c r="B3034" t="s">
        <v>1645</v>
      </c>
      <c r="C3034" t="s">
        <v>1646</v>
      </c>
      <c r="D3034" t="s">
        <v>102</v>
      </c>
      <c r="E3034" t="s">
        <v>18</v>
      </c>
      <c r="F3034">
        <v>637659.59</v>
      </c>
      <c r="G3034" s="1">
        <v>45676</v>
      </c>
      <c r="I3034" t="s">
        <v>40</v>
      </c>
      <c r="J3034">
        <v>33</v>
      </c>
      <c r="K3034">
        <v>20</v>
      </c>
      <c r="L3034" t="s">
        <v>561</v>
      </c>
      <c r="M3034" t="s">
        <v>29</v>
      </c>
      <c r="N3034" t="s">
        <v>88</v>
      </c>
      <c r="O3034">
        <f t="shared" si="282"/>
        <v>1</v>
      </c>
      <c r="P3034" t="str">
        <f t="shared" si="283"/>
        <v>Valid</v>
      </c>
      <c r="Q3034" t="str">
        <f>_xlfn.XLOOKUP(B3034,Customers!$A:$A,Customers!$C:$C,"Not Found")</f>
        <v>South</v>
      </c>
      <c r="R3034" t="str">
        <f t="shared" si="284"/>
        <v>South</v>
      </c>
      <c r="S3034" t="str">
        <f t="shared" si="285"/>
        <v>Maturity</v>
      </c>
      <c r="T3034" t="str">
        <f t="shared" si="286"/>
        <v>SLA Breach</v>
      </c>
      <c r="U3034">
        <f t="shared" si="287"/>
        <v>13</v>
      </c>
    </row>
    <row r="3035" spans="1:21" x14ac:dyDescent="0.3">
      <c r="A3035" t="s">
        <v>6482</v>
      </c>
      <c r="B3035" t="s">
        <v>1505</v>
      </c>
      <c r="C3035" t="s">
        <v>5173</v>
      </c>
      <c r="D3035" t="s">
        <v>216</v>
      </c>
      <c r="E3035" t="s">
        <v>173</v>
      </c>
      <c r="F3035">
        <v>89930.47</v>
      </c>
      <c r="G3035" s="1">
        <v>45899</v>
      </c>
      <c r="H3035" s="1">
        <v>45912</v>
      </c>
      <c r="I3035" t="s">
        <v>19</v>
      </c>
      <c r="J3035">
        <v>13</v>
      </c>
      <c r="K3035">
        <v>15</v>
      </c>
      <c r="L3035" t="s">
        <v>349</v>
      </c>
      <c r="M3035" t="s">
        <v>55</v>
      </c>
      <c r="N3035" t="s">
        <v>30</v>
      </c>
      <c r="O3035">
        <f t="shared" si="282"/>
        <v>1</v>
      </c>
      <c r="P3035" t="str">
        <f t="shared" si="283"/>
        <v>Valid</v>
      </c>
      <c r="Q3035" t="str">
        <f>_xlfn.XLOOKUP(B3035,Customers!$A:$A,Customers!$C:$C,"Not Found")</f>
        <v>East</v>
      </c>
      <c r="R3035" t="str">
        <f t="shared" si="284"/>
        <v>Central</v>
      </c>
      <c r="S3035" t="str">
        <f t="shared" si="285"/>
        <v>Outpatient</v>
      </c>
      <c r="T3035" t="str">
        <f t="shared" si="286"/>
        <v>Within SLA</v>
      </c>
      <c r="U3035">
        <f t="shared" si="287"/>
        <v>0</v>
      </c>
    </row>
    <row r="3036" spans="1:21" x14ac:dyDescent="0.3">
      <c r="A3036" t="s">
        <v>6483</v>
      </c>
      <c r="B3036" t="s">
        <v>6484</v>
      </c>
      <c r="C3036" t="s">
        <v>6485</v>
      </c>
      <c r="D3036" t="s">
        <v>69</v>
      </c>
      <c r="E3036" t="s">
        <v>18</v>
      </c>
      <c r="F3036">
        <v>104366.92</v>
      </c>
      <c r="G3036" s="1">
        <v>45716</v>
      </c>
      <c r="H3036" s="1">
        <v>45730</v>
      </c>
      <c r="I3036" t="s">
        <v>19</v>
      </c>
      <c r="J3036">
        <v>14</v>
      </c>
      <c r="K3036">
        <v>12</v>
      </c>
      <c r="L3036" t="s">
        <v>268</v>
      </c>
      <c r="M3036" t="s">
        <v>49</v>
      </c>
      <c r="N3036" t="s">
        <v>30</v>
      </c>
      <c r="O3036">
        <f t="shared" si="282"/>
        <v>1</v>
      </c>
      <c r="P3036" t="str">
        <f t="shared" si="283"/>
        <v>Valid</v>
      </c>
      <c r="Q3036" t="str">
        <f>_xlfn.XLOOKUP(B3036,Customers!$A:$A,Customers!$C:$C,"Not Found")</f>
        <v>East</v>
      </c>
      <c r="R3036" t="str">
        <f t="shared" si="284"/>
        <v>South</v>
      </c>
      <c r="S3036" t="str">
        <f t="shared" si="285"/>
        <v>Property Damage</v>
      </c>
      <c r="T3036" t="str">
        <f t="shared" si="286"/>
        <v>SLA Breach</v>
      </c>
      <c r="U3036">
        <f t="shared" si="287"/>
        <v>2</v>
      </c>
    </row>
    <row r="3037" spans="1:21" x14ac:dyDescent="0.3">
      <c r="A3037" t="s">
        <v>6486</v>
      </c>
      <c r="B3037" t="s">
        <v>473</v>
      </c>
      <c r="C3037" t="s">
        <v>6487</v>
      </c>
      <c r="D3037" t="s">
        <v>46</v>
      </c>
      <c r="E3037" t="s">
        <v>27</v>
      </c>
      <c r="F3037">
        <v>30275.68</v>
      </c>
      <c r="G3037" s="1">
        <v>45720</v>
      </c>
      <c r="H3037" s="1">
        <v>45726</v>
      </c>
      <c r="I3037" t="s">
        <v>19</v>
      </c>
      <c r="J3037">
        <v>6</v>
      </c>
      <c r="K3037">
        <v>10</v>
      </c>
      <c r="L3037" t="s">
        <v>411</v>
      </c>
      <c r="M3037" t="s">
        <v>21</v>
      </c>
      <c r="N3037" t="s">
        <v>30</v>
      </c>
      <c r="O3037">
        <f t="shared" si="282"/>
        <v>1</v>
      </c>
      <c r="P3037" t="str">
        <f t="shared" si="283"/>
        <v>Valid</v>
      </c>
      <c r="Q3037" t="str">
        <f>_xlfn.XLOOKUP(B3037,Customers!$A:$A,Customers!$C:$C,"Not Found")</f>
        <v>North</v>
      </c>
      <c r="R3037" t="str">
        <f t="shared" si="284"/>
        <v>West</v>
      </c>
      <c r="S3037" t="str">
        <f t="shared" si="285"/>
        <v>Theft</v>
      </c>
      <c r="T3037" t="str">
        <f t="shared" si="286"/>
        <v>Within SLA</v>
      </c>
      <c r="U3037">
        <f t="shared" si="287"/>
        <v>0</v>
      </c>
    </row>
    <row r="3038" spans="1:21" x14ac:dyDescent="0.3">
      <c r="A3038" t="s">
        <v>6488</v>
      </c>
      <c r="B3038" t="s">
        <v>198</v>
      </c>
      <c r="C3038" t="s">
        <v>199</v>
      </c>
      <c r="D3038" t="s">
        <v>46</v>
      </c>
      <c r="E3038" t="s">
        <v>74</v>
      </c>
      <c r="F3038">
        <v>63093.45</v>
      </c>
      <c r="G3038" s="1">
        <v>45705</v>
      </c>
      <c r="H3038" s="1">
        <v>45717</v>
      </c>
      <c r="I3038" t="s">
        <v>19</v>
      </c>
      <c r="J3038">
        <v>12</v>
      </c>
      <c r="K3038">
        <v>10</v>
      </c>
      <c r="L3038" t="s">
        <v>606</v>
      </c>
      <c r="M3038" t="s">
        <v>21</v>
      </c>
      <c r="N3038" t="s">
        <v>30</v>
      </c>
      <c r="O3038">
        <f t="shared" si="282"/>
        <v>1</v>
      </c>
      <c r="P3038" t="str">
        <f t="shared" si="283"/>
        <v>Valid</v>
      </c>
      <c r="Q3038" t="str">
        <f>_xlfn.XLOOKUP(B3038,Customers!$A:$A,Customers!$C:$C,"Not Found")</f>
        <v>West</v>
      </c>
      <c r="R3038" t="str">
        <f t="shared" si="284"/>
        <v>East</v>
      </c>
      <c r="S3038" t="str">
        <f t="shared" si="285"/>
        <v>Theft</v>
      </c>
      <c r="T3038" t="str">
        <f t="shared" si="286"/>
        <v>SLA Breach</v>
      </c>
      <c r="U3038">
        <f t="shared" si="287"/>
        <v>2</v>
      </c>
    </row>
    <row r="3039" spans="1:21" x14ac:dyDescent="0.3">
      <c r="A3039" t="s">
        <v>6489</v>
      </c>
      <c r="B3039" t="s">
        <v>6490</v>
      </c>
      <c r="C3039" t="s">
        <v>6491</v>
      </c>
      <c r="D3039" t="s">
        <v>182</v>
      </c>
      <c r="E3039" t="s">
        <v>74</v>
      </c>
      <c r="F3039">
        <v>27209.83</v>
      </c>
      <c r="G3039" s="1">
        <v>45720</v>
      </c>
      <c r="H3039" s="1">
        <v>45736</v>
      </c>
      <c r="I3039" t="s">
        <v>19</v>
      </c>
      <c r="J3039">
        <v>16</v>
      </c>
      <c r="K3039">
        <v>7</v>
      </c>
      <c r="L3039" t="s">
        <v>373</v>
      </c>
      <c r="M3039" t="s">
        <v>94</v>
      </c>
      <c r="N3039" t="s">
        <v>30</v>
      </c>
      <c r="O3039">
        <f t="shared" si="282"/>
        <v>1</v>
      </c>
      <c r="P3039" t="str">
        <f t="shared" si="283"/>
        <v>Valid</v>
      </c>
      <c r="Q3039" t="str">
        <f>_xlfn.XLOOKUP(B3039,Customers!$A:$A,Customers!$C:$C,"Not Found")</f>
        <v>West</v>
      </c>
      <c r="R3039" t="str">
        <f t="shared" si="284"/>
        <v>East</v>
      </c>
      <c r="S3039" t="str">
        <f t="shared" si="285"/>
        <v>Trip Cancellation</v>
      </c>
      <c r="T3039" t="str">
        <f t="shared" si="286"/>
        <v>SLA Breach</v>
      </c>
      <c r="U3039">
        <f t="shared" si="287"/>
        <v>9</v>
      </c>
    </row>
    <row r="3040" spans="1:21" x14ac:dyDescent="0.3">
      <c r="A3040" t="s">
        <v>6492</v>
      </c>
      <c r="B3040" t="s">
        <v>6493</v>
      </c>
      <c r="C3040" t="s">
        <v>6494</v>
      </c>
      <c r="D3040" t="s">
        <v>216</v>
      </c>
      <c r="E3040" t="s">
        <v>74</v>
      </c>
      <c r="F3040">
        <v>44906.720000000001</v>
      </c>
      <c r="G3040" s="1">
        <v>45863</v>
      </c>
      <c r="H3040" s="1">
        <v>45882</v>
      </c>
      <c r="I3040" t="s">
        <v>19</v>
      </c>
      <c r="J3040">
        <v>19</v>
      </c>
      <c r="K3040">
        <v>15</v>
      </c>
      <c r="L3040" t="s">
        <v>787</v>
      </c>
      <c r="M3040" t="s">
        <v>55</v>
      </c>
      <c r="N3040" t="s">
        <v>30</v>
      </c>
      <c r="O3040">
        <f t="shared" si="282"/>
        <v>1</v>
      </c>
      <c r="P3040" t="str">
        <f t="shared" si="283"/>
        <v>Valid</v>
      </c>
      <c r="Q3040" t="str">
        <f>_xlfn.XLOOKUP(B3040,Customers!$A:$A,Customers!$C:$C,"Not Found")</f>
        <v>Central</v>
      </c>
      <c r="R3040" t="str">
        <f t="shared" si="284"/>
        <v>East</v>
      </c>
      <c r="S3040" t="str">
        <f t="shared" si="285"/>
        <v>Outpatient</v>
      </c>
      <c r="T3040" t="str">
        <f t="shared" si="286"/>
        <v>SLA Breach</v>
      </c>
      <c r="U3040">
        <f t="shared" si="287"/>
        <v>4</v>
      </c>
    </row>
    <row r="3041" spans="1:21" x14ac:dyDescent="0.3">
      <c r="A3041" t="s">
        <v>6495</v>
      </c>
      <c r="B3041" t="s">
        <v>905</v>
      </c>
      <c r="C3041" t="s">
        <v>906</v>
      </c>
      <c r="D3041" t="s">
        <v>154</v>
      </c>
      <c r="E3041" t="s">
        <v>74</v>
      </c>
      <c r="F3041">
        <v>131583.26999999999</v>
      </c>
      <c r="G3041" s="1">
        <v>45946</v>
      </c>
      <c r="H3041" s="1">
        <v>45957</v>
      </c>
      <c r="I3041" t="s">
        <v>19</v>
      </c>
      <c r="J3041">
        <v>11</v>
      </c>
      <c r="K3041">
        <v>10</v>
      </c>
      <c r="L3041" t="s">
        <v>501</v>
      </c>
      <c r="M3041" t="s">
        <v>21</v>
      </c>
      <c r="N3041" t="s">
        <v>30</v>
      </c>
      <c r="O3041">
        <f t="shared" si="282"/>
        <v>1</v>
      </c>
      <c r="P3041" t="str">
        <f t="shared" si="283"/>
        <v>Valid</v>
      </c>
      <c r="Q3041" t="str">
        <f>_xlfn.XLOOKUP(B3041,Customers!$A:$A,Customers!$C:$C,"Not Found")</f>
        <v>East</v>
      </c>
      <c r="R3041" t="str">
        <f t="shared" si="284"/>
        <v>East</v>
      </c>
      <c r="S3041" t="str">
        <f t="shared" si="285"/>
        <v>Vehicle Damage</v>
      </c>
      <c r="T3041" t="str">
        <f t="shared" si="286"/>
        <v>SLA Breach</v>
      </c>
      <c r="U3041">
        <f t="shared" si="287"/>
        <v>1</v>
      </c>
    </row>
    <row r="3042" spans="1:21" x14ac:dyDescent="0.3">
      <c r="A3042" t="s">
        <v>6496</v>
      </c>
      <c r="B3042" t="s">
        <v>923</v>
      </c>
      <c r="C3042" t="s">
        <v>5513</v>
      </c>
      <c r="D3042" t="s">
        <v>53</v>
      </c>
      <c r="E3042" t="s">
        <v>173</v>
      </c>
      <c r="F3042">
        <v>166798.21</v>
      </c>
      <c r="G3042" s="1">
        <v>45680</v>
      </c>
      <c r="I3042" t="s">
        <v>40</v>
      </c>
      <c r="J3042">
        <v>16</v>
      </c>
      <c r="K3042">
        <v>15</v>
      </c>
      <c r="L3042" t="s">
        <v>93</v>
      </c>
      <c r="M3042" t="s">
        <v>55</v>
      </c>
      <c r="N3042" t="s">
        <v>30</v>
      </c>
      <c r="O3042">
        <f t="shared" si="282"/>
        <v>1</v>
      </c>
      <c r="P3042" t="str">
        <f t="shared" si="283"/>
        <v>Valid</v>
      </c>
      <c r="Q3042" t="str">
        <f>_xlfn.XLOOKUP(B3042,Customers!$A:$A,Customers!$C:$C,"Not Found")</f>
        <v>North</v>
      </c>
      <c r="R3042" t="str">
        <f t="shared" si="284"/>
        <v>Central</v>
      </c>
      <c r="S3042" t="str">
        <f t="shared" si="285"/>
        <v>Hospitalization</v>
      </c>
      <c r="T3042" t="str">
        <f t="shared" si="286"/>
        <v>SLA Breach</v>
      </c>
      <c r="U3042">
        <f t="shared" si="287"/>
        <v>1</v>
      </c>
    </row>
    <row r="3043" spans="1:21" x14ac:dyDescent="0.3">
      <c r="A3043" t="s">
        <v>6497</v>
      </c>
      <c r="B3043" t="s">
        <v>1357</v>
      </c>
      <c r="C3043" t="s">
        <v>1358</v>
      </c>
      <c r="D3043" t="s">
        <v>46</v>
      </c>
      <c r="E3043" t="s">
        <v>18</v>
      </c>
      <c r="F3043">
        <v>39289.839999999997</v>
      </c>
      <c r="G3043" s="1">
        <v>45964</v>
      </c>
      <c r="H3043" s="1">
        <v>45979</v>
      </c>
      <c r="I3043" t="s">
        <v>19</v>
      </c>
      <c r="J3043">
        <v>15</v>
      </c>
      <c r="K3043">
        <v>10</v>
      </c>
      <c r="L3043" t="s">
        <v>541</v>
      </c>
      <c r="M3043" t="s">
        <v>21</v>
      </c>
      <c r="N3043" t="s">
        <v>30</v>
      </c>
      <c r="O3043">
        <f t="shared" si="282"/>
        <v>1</v>
      </c>
      <c r="P3043" t="str">
        <f t="shared" si="283"/>
        <v>Valid</v>
      </c>
      <c r="Q3043" t="str">
        <f>_xlfn.XLOOKUP(B3043,Customers!$A:$A,Customers!$C:$C,"Not Found")</f>
        <v>South</v>
      </c>
      <c r="R3043" t="str">
        <f t="shared" si="284"/>
        <v>South</v>
      </c>
      <c r="S3043" t="str">
        <f t="shared" si="285"/>
        <v>Theft</v>
      </c>
      <c r="T3043" t="str">
        <f t="shared" si="286"/>
        <v>SLA Breach</v>
      </c>
      <c r="U3043">
        <f t="shared" si="287"/>
        <v>5</v>
      </c>
    </row>
    <row r="3044" spans="1:21" x14ac:dyDescent="0.3">
      <c r="A3044" t="s">
        <v>6498</v>
      </c>
      <c r="B3044" t="s">
        <v>419</v>
      </c>
      <c r="C3044" t="s">
        <v>6330</v>
      </c>
      <c r="D3044" t="s">
        <v>53</v>
      </c>
      <c r="E3044" t="s">
        <v>39</v>
      </c>
      <c r="F3044">
        <v>109940.66</v>
      </c>
      <c r="G3044" s="1">
        <v>45731</v>
      </c>
      <c r="H3044" s="1">
        <v>45742</v>
      </c>
      <c r="I3044" t="s">
        <v>19</v>
      </c>
      <c r="J3044">
        <v>11</v>
      </c>
      <c r="K3044">
        <v>15</v>
      </c>
      <c r="L3044" t="s">
        <v>20</v>
      </c>
      <c r="M3044" t="s">
        <v>55</v>
      </c>
      <c r="N3044" t="s">
        <v>30</v>
      </c>
      <c r="O3044">
        <f t="shared" si="282"/>
        <v>1</v>
      </c>
      <c r="P3044" t="str">
        <f t="shared" si="283"/>
        <v>Valid</v>
      </c>
      <c r="Q3044" t="str">
        <f>_xlfn.XLOOKUP(B3044,Customers!$A:$A,Customers!$C:$C,"Not Found")</f>
        <v>West</v>
      </c>
      <c r="R3044" t="str">
        <f t="shared" si="284"/>
        <v>North</v>
      </c>
      <c r="S3044" t="str">
        <f t="shared" si="285"/>
        <v>Hospitalization</v>
      </c>
      <c r="T3044" t="str">
        <f t="shared" si="286"/>
        <v>Within SLA</v>
      </c>
      <c r="U3044">
        <f t="shared" si="287"/>
        <v>0</v>
      </c>
    </row>
    <row r="3045" spans="1:21" x14ac:dyDescent="0.3">
      <c r="A3045" t="s">
        <v>6499</v>
      </c>
      <c r="B3045" t="s">
        <v>2056</v>
      </c>
      <c r="C3045" t="s">
        <v>3815</v>
      </c>
      <c r="D3045" t="s">
        <v>111</v>
      </c>
      <c r="E3045" t="s">
        <v>18</v>
      </c>
      <c r="F3045">
        <v>32990.25</v>
      </c>
      <c r="G3045" s="1">
        <v>45986</v>
      </c>
      <c r="H3045" s="1">
        <v>45991</v>
      </c>
      <c r="I3045" t="s">
        <v>19</v>
      </c>
      <c r="J3045">
        <v>5</v>
      </c>
      <c r="K3045">
        <v>12</v>
      </c>
      <c r="L3045" t="s">
        <v>54</v>
      </c>
      <c r="M3045" t="s">
        <v>49</v>
      </c>
      <c r="N3045" t="s">
        <v>30</v>
      </c>
      <c r="O3045">
        <f t="shared" si="282"/>
        <v>1</v>
      </c>
      <c r="P3045" t="str">
        <f t="shared" si="283"/>
        <v>Valid</v>
      </c>
      <c r="Q3045" t="str">
        <f>_xlfn.XLOOKUP(B3045,Customers!$A:$A,Customers!$C:$C,"Not Found")</f>
        <v>South</v>
      </c>
      <c r="R3045" t="str">
        <f t="shared" si="284"/>
        <v>South</v>
      </c>
      <c r="S3045" t="str">
        <f t="shared" si="285"/>
        <v>Fire</v>
      </c>
      <c r="T3045" t="str">
        <f t="shared" si="286"/>
        <v>Within SLA</v>
      </c>
      <c r="U3045">
        <f t="shared" si="287"/>
        <v>0</v>
      </c>
    </row>
    <row r="3046" spans="1:21" x14ac:dyDescent="0.3">
      <c r="A3046" t="s">
        <v>6500</v>
      </c>
      <c r="B3046" t="s">
        <v>836</v>
      </c>
      <c r="C3046" t="s">
        <v>837</v>
      </c>
      <c r="D3046" t="s">
        <v>216</v>
      </c>
      <c r="E3046" t="s">
        <v>27</v>
      </c>
      <c r="F3046">
        <v>104533.43</v>
      </c>
      <c r="G3046" s="1">
        <v>45928</v>
      </c>
      <c r="H3046" s="1">
        <v>45944</v>
      </c>
      <c r="I3046" t="s">
        <v>19</v>
      </c>
      <c r="J3046">
        <v>16</v>
      </c>
      <c r="K3046">
        <v>15</v>
      </c>
      <c r="L3046" t="s">
        <v>87</v>
      </c>
      <c r="M3046" t="s">
        <v>55</v>
      </c>
      <c r="N3046" t="s">
        <v>42</v>
      </c>
      <c r="O3046">
        <f t="shared" si="282"/>
        <v>1</v>
      </c>
      <c r="P3046" t="str">
        <f t="shared" si="283"/>
        <v>Valid</v>
      </c>
      <c r="Q3046" t="str">
        <f>_xlfn.XLOOKUP(B3046,Customers!$A:$A,Customers!$C:$C,"Not Found")</f>
        <v>South</v>
      </c>
      <c r="R3046" t="str">
        <f t="shared" si="284"/>
        <v>West</v>
      </c>
      <c r="S3046" t="str">
        <f t="shared" si="285"/>
        <v>Outpatient</v>
      </c>
      <c r="T3046" t="str">
        <f t="shared" si="286"/>
        <v>SLA Breach</v>
      </c>
      <c r="U3046">
        <f t="shared" si="287"/>
        <v>1</v>
      </c>
    </row>
    <row r="3047" spans="1:21" x14ac:dyDescent="0.3">
      <c r="A3047" t="s">
        <v>6501</v>
      </c>
      <c r="B3047" t="s">
        <v>2079</v>
      </c>
      <c r="C3047" t="s">
        <v>3576</v>
      </c>
      <c r="D3047" t="s">
        <v>26</v>
      </c>
      <c r="E3047" t="s">
        <v>74</v>
      </c>
      <c r="F3047">
        <v>498526.38</v>
      </c>
      <c r="G3047" s="1">
        <v>45887</v>
      </c>
      <c r="H3047" s="1">
        <v>45910</v>
      </c>
      <c r="I3047" t="s">
        <v>19</v>
      </c>
      <c r="J3047">
        <v>23</v>
      </c>
      <c r="K3047">
        <v>20</v>
      </c>
      <c r="L3047" t="s">
        <v>864</v>
      </c>
      <c r="M3047" t="s">
        <v>29</v>
      </c>
      <c r="N3047" t="s">
        <v>30</v>
      </c>
      <c r="O3047">
        <f t="shared" si="282"/>
        <v>1</v>
      </c>
      <c r="P3047" t="str">
        <f t="shared" si="283"/>
        <v>Valid</v>
      </c>
      <c r="Q3047" t="str">
        <f>_xlfn.XLOOKUP(B3047,Customers!$A:$A,Customers!$C:$C,"Not Found")</f>
        <v>West</v>
      </c>
      <c r="R3047" t="str">
        <f t="shared" si="284"/>
        <v>East</v>
      </c>
      <c r="S3047" t="str">
        <f t="shared" si="285"/>
        <v>Disability</v>
      </c>
      <c r="T3047" t="str">
        <f t="shared" si="286"/>
        <v>SLA Breach</v>
      </c>
      <c r="U3047">
        <f t="shared" si="287"/>
        <v>3</v>
      </c>
    </row>
    <row r="3048" spans="1:21" x14ac:dyDescent="0.3">
      <c r="A3048" t="s">
        <v>6502</v>
      </c>
      <c r="B3048" t="s">
        <v>1409</v>
      </c>
      <c r="C3048" t="s">
        <v>1410</v>
      </c>
      <c r="D3048" t="s">
        <v>26</v>
      </c>
      <c r="E3048" t="s">
        <v>27</v>
      </c>
      <c r="F3048">
        <v>144600.84</v>
      </c>
      <c r="G3048" s="1">
        <v>45822</v>
      </c>
      <c r="I3048" t="s">
        <v>40</v>
      </c>
      <c r="J3048">
        <v>24</v>
      </c>
      <c r="K3048">
        <v>20</v>
      </c>
      <c r="L3048" t="s">
        <v>20</v>
      </c>
      <c r="M3048" t="s">
        <v>29</v>
      </c>
      <c r="N3048" t="s">
        <v>30</v>
      </c>
      <c r="O3048">
        <f t="shared" si="282"/>
        <v>1</v>
      </c>
      <c r="P3048" t="str">
        <f t="shared" si="283"/>
        <v>Valid</v>
      </c>
      <c r="Q3048" t="str">
        <f>_xlfn.XLOOKUP(B3048,Customers!$A:$A,Customers!$C:$C,"Not Found")</f>
        <v>West</v>
      </c>
      <c r="R3048" t="str">
        <f t="shared" si="284"/>
        <v>West</v>
      </c>
      <c r="S3048" t="str">
        <f t="shared" si="285"/>
        <v>Disability</v>
      </c>
      <c r="T3048" t="str">
        <f t="shared" si="286"/>
        <v>SLA Breach</v>
      </c>
      <c r="U3048">
        <f t="shared" si="287"/>
        <v>4</v>
      </c>
    </row>
    <row r="3049" spans="1:21" x14ac:dyDescent="0.3">
      <c r="A3049" t="s">
        <v>6503</v>
      </c>
      <c r="B3049" t="s">
        <v>2798</v>
      </c>
      <c r="C3049" t="s">
        <v>6504</v>
      </c>
      <c r="D3049" t="s">
        <v>46</v>
      </c>
      <c r="E3049" t="s">
        <v>18</v>
      </c>
      <c r="F3049">
        <v>111079.11</v>
      </c>
      <c r="G3049" s="1">
        <v>45968</v>
      </c>
      <c r="H3049" s="1">
        <v>45974</v>
      </c>
      <c r="I3049" t="s">
        <v>19</v>
      </c>
      <c r="J3049">
        <v>6</v>
      </c>
      <c r="K3049">
        <v>12</v>
      </c>
      <c r="L3049" t="s">
        <v>208</v>
      </c>
      <c r="M3049" t="s">
        <v>49</v>
      </c>
      <c r="N3049" t="s">
        <v>30</v>
      </c>
      <c r="O3049">
        <f t="shared" si="282"/>
        <v>1</v>
      </c>
      <c r="P3049" t="str">
        <f t="shared" si="283"/>
        <v>Valid</v>
      </c>
      <c r="Q3049" t="str">
        <f>_xlfn.XLOOKUP(B3049,Customers!$A:$A,Customers!$C:$C,"Not Found")</f>
        <v>East</v>
      </c>
      <c r="R3049" t="str">
        <f t="shared" si="284"/>
        <v>South</v>
      </c>
      <c r="S3049" t="str">
        <f t="shared" si="285"/>
        <v>Theft</v>
      </c>
      <c r="T3049" t="str">
        <f t="shared" si="286"/>
        <v>Within SLA</v>
      </c>
      <c r="U3049">
        <f t="shared" si="287"/>
        <v>0</v>
      </c>
    </row>
    <row r="3050" spans="1:21" x14ac:dyDescent="0.3">
      <c r="A3050" t="s">
        <v>6505</v>
      </c>
      <c r="B3050" t="s">
        <v>6506</v>
      </c>
      <c r="C3050" t="s">
        <v>6507</v>
      </c>
      <c r="D3050" t="s">
        <v>182</v>
      </c>
      <c r="E3050" t="s">
        <v>74</v>
      </c>
      <c r="F3050">
        <v>32594.45</v>
      </c>
      <c r="G3050" s="1">
        <v>45816</v>
      </c>
      <c r="H3050" s="1">
        <v>45828</v>
      </c>
      <c r="I3050" t="s">
        <v>19</v>
      </c>
      <c r="J3050">
        <v>12</v>
      </c>
      <c r="K3050">
        <v>7</v>
      </c>
      <c r="L3050" t="s">
        <v>163</v>
      </c>
      <c r="M3050" t="s">
        <v>94</v>
      </c>
      <c r="N3050" t="s">
        <v>42</v>
      </c>
      <c r="O3050">
        <f t="shared" si="282"/>
        <v>1</v>
      </c>
      <c r="P3050" t="str">
        <f t="shared" si="283"/>
        <v>Valid</v>
      </c>
      <c r="Q3050" t="str">
        <f>_xlfn.XLOOKUP(B3050,Customers!$A:$A,Customers!$C:$C,"Not Found")</f>
        <v>Central</v>
      </c>
      <c r="R3050" t="str">
        <f t="shared" si="284"/>
        <v>East</v>
      </c>
      <c r="S3050" t="str">
        <f t="shared" si="285"/>
        <v>Trip Cancellation</v>
      </c>
      <c r="T3050" t="str">
        <f t="shared" si="286"/>
        <v>SLA Breach</v>
      </c>
      <c r="U3050">
        <f t="shared" si="287"/>
        <v>5</v>
      </c>
    </row>
    <row r="3051" spans="1:21" x14ac:dyDescent="0.3">
      <c r="A3051" t="s">
        <v>6508</v>
      </c>
      <c r="B3051" t="s">
        <v>2366</v>
      </c>
      <c r="C3051" t="s">
        <v>5955</v>
      </c>
      <c r="D3051" t="s">
        <v>182</v>
      </c>
      <c r="E3051" t="s">
        <v>173</v>
      </c>
      <c r="F3051">
        <v>196199.05</v>
      </c>
      <c r="G3051" s="1">
        <v>45707</v>
      </c>
      <c r="I3051" t="s">
        <v>40</v>
      </c>
      <c r="J3051">
        <v>10</v>
      </c>
      <c r="K3051">
        <v>7</v>
      </c>
      <c r="L3051" t="s">
        <v>590</v>
      </c>
      <c r="M3051" t="s">
        <v>94</v>
      </c>
      <c r="N3051" t="s">
        <v>42</v>
      </c>
      <c r="O3051">
        <f t="shared" si="282"/>
        <v>1</v>
      </c>
      <c r="P3051" t="str">
        <f t="shared" si="283"/>
        <v>Valid</v>
      </c>
      <c r="Q3051" t="str">
        <f>_xlfn.XLOOKUP(B3051,Customers!$A:$A,Customers!$C:$C,"Not Found")</f>
        <v>East</v>
      </c>
      <c r="R3051" t="str">
        <f t="shared" si="284"/>
        <v>Central</v>
      </c>
      <c r="S3051" t="str">
        <f t="shared" si="285"/>
        <v>Trip Cancellation</v>
      </c>
      <c r="T3051" t="str">
        <f t="shared" si="286"/>
        <v>SLA Breach</v>
      </c>
      <c r="U3051">
        <f t="shared" si="287"/>
        <v>3</v>
      </c>
    </row>
    <row r="3052" spans="1:21" x14ac:dyDescent="0.3">
      <c r="A3052" t="s">
        <v>6509</v>
      </c>
      <c r="B3052" t="s">
        <v>390</v>
      </c>
      <c r="C3052" t="s">
        <v>391</v>
      </c>
      <c r="D3052" t="s">
        <v>116</v>
      </c>
      <c r="E3052" t="s">
        <v>74</v>
      </c>
      <c r="F3052">
        <v>160569.17000000001</v>
      </c>
      <c r="G3052" s="1">
        <v>45768</v>
      </c>
      <c r="H3052" s="1">
        <v>45787</v>
      </c>
      <c r="I3052" t="s">
        <v>19</v>
      </c>
      <c r="J3052">
        <v>19</v>
      </c>
      <c r="K3052">
        <v>7</v>
      </c>
      <c r="L3052" t="s">
        <v>35</v>
      </c>
      <c r="M3052" t="s">
        <v>94</v>
      </c>
      <c r="N3052" t="s">
        <v>88</v>
      </c>
      <c r="O3052">
        <f t="shared" si="282"/>
        <v>1</v>
      </c>
      <c r="P3052" t="str">
        <f t="shared" si="283"/>
        <v>Valid</v>
      </c>
      <c r="Q3052" t="str">
        <f>_xlfn.XLOOKUP(B3052,Customers!$A:$A,Customers!$C:$C,"Not Found")</f>
        <v>North</v>
      </c>
      <c r="R3052" t="str">
        <f t="shared" si="284"/>
        <v>East</v>
      </c>
      <c r="S3052" t="str">
        <f t="shared" si="285"/>
        <v>Medical Emergency</v>
      </c>
      <c r="T3052" t="str">
        <f t="shared" si="286"/>
        <v>SLA Breach</v>
      </c>
      <c r="U3052">
        <f t="shared" si="287"/>
        <v>12</v>
      </c>
    </row>
    <row r="3053" spans="1:21" x14ac:dyDescent="0.3">
      <c r="A3053" t="s">
        <v>6510</v>
      </c>
      <c r="B3053" t="s">
        <v>6511</v>
      </c>
      <c r="C3053" t="s">
        <v>6512</v>
      </c>
      <c r="D3053" t="s">
        <v>216</v>
      </c>
      <c r="E3053" t="s">
        <v>27</v>
      </c>
      <c r="F3053">
        <v>104783.75</v>
      </c>
      <c r="G3053" s="1">
        <v>45710</v>
      </c>
      <c r="I3053" t="s">
        <v>40</v>
      </c>
      <c r="J3053">
        <v>8</v>
      </c>
      <c r="K3053">
        <v>15</v>
      </c>
      <c r="L3053" t="s">
        <v>128</v>
      </c>
      <c r="M3053" t="s">
        <v>55</v>
      </c>
      <c r="N3053" t="s">
        <v>30</v>
      </c>
      <c r="O3053">
        <f t="shared" si="282"/>
        <v>1</v>
      </c>
      <c r="P3053" t="str">
        <f t="shared" si="283"/>
        <v>Valid</v>
      </c>
      <c r="Q3053" t="str">
        <f>_xlfn.XLOOKUP(B3053,Customers!$A:$A,Customers!$C:$C,"Not Found")</f>
        <v>Central</v>
      </c>
      <c r="R3053" t="str">
        <f t="shared" si="284"/>
        <v>West</v>
      </c>
      <c r="S3053" t="str">
        <f t="shared" si="285"/>
        <v>Outpatient</v>
      </c>
      <c r="T3053" t="str">
        <f t="shared" si="286"/>
        <v>Within SLA</v>
      </c>
      <c r="U3053">
        <f t="shared" si="287"/>
        <v>0</v>
      </c>
    </row>
    <row r="3054" spans="1:21" x14ac:dyDescent="0.3">
      <c r="A3054" t="s">
        <v>6513</v>
      </c>
      <c r="B3054" t="s">
        <v>533</v>
      </c>
      <c r="C3054" t="s">
        <v>4493</v>
      </c>
      <c r="D3054" t="s">
        <v>34</v>
      </c>
      <c r="E3054" t="s">
        <v>27</v>
      </c>
      <c r="F3054">
        <v>194879.6</v>
      </c>
      <c r="G3054" s="1">
        <v>45745</v>
      </c>
      <c r="H3054" s="1">
        <v>45758</v>
      </c>
      <c r="I3054" t="s">
        <v>19</v>
      </c>
      <c r="J3054">
        <v>13</v>
      </c>
      <c r="K3054">
        <v>20</v>
      </c>
      <c r="L3054" t="s">
        <v>132</v>
      </c>
      <c r="M3054" t="s">
        <v>29</v>
      </c>
      <c r="N3054" t="s">
        <v>42</v>
      </c>
      <c r="O3054">
        <f t="shared" si="282"/>
        <v>1</v>
      </c>
      <c r="P3054" t="str">
        <f t="shared" si="283"/>
        <v>Valid</v>
      </c>
      <c r="Q3054" t="str">
        <f>_xlfn.XLOOKUP(B3054,Customers!$A:$A,Customers!$C:$C,"Not Found")</f>
        <v>Central</v>
      </c>
      <c r="R3054" t="str">
        <f t="shared" si="284"/>
        <v>West</v>
      </c>
      <c r="S3054" t="str">
        <f t="shared" si="285"/>
        <v>Death Benefit</v>
      </c>
      <c r="T3054" t="str">
        <f t="shared" si="286"/>
        <v>Within SLA</v>
      </c>
      <c r="U3054">
        <f t="shared" si="287"/>
        <v>0</v>
      </c>
    </row>
    <row r="3055" spans="1:21" x14ac:dyDescent="0.3">
      <c r="A3055" t="s">
        <v>6514</v>
      </c>
      <c r="B3055" t="s">
        <v>2434</v>
      </c>
      <c r="C3055" t="s">
        <v>2435</v>
      </c>
      <c r="D3055" t="s">
        <v>46</v>
      </c>
      <c r="E3055" t="s">
        <v>27</v>
      </c>
      <c r="F3055">
        <v>76194.179999999993</v>
      </c>
      <c r="G3055" s="1">
        <v>45671</v>
      </c>
      <c r="H3055" s="1">
        <v>45677</v>
      </c>
      <c r="I3055" t="s">
        <v>19</v>
      </c>
      <c r="J3055">
        <v>6</v>
      </c>
      <c r="K3055">
        <v>10</v>
      </c>
      <c r="L3055" t="s">
        <v>561</v>
      </c>
      <c r="M3055" t="s">
        <v>21</v>
      </c>
      <c r="N3055" t="s">
        <v>30</v>
      </c>
      <c r="O3055">
        <f t="shared" si="282"/>
        <v>1</v>
      </c>
      <c r="P3055" t="str">
        <f t="shared" si="283"/>
        <v>Valid</v>
      </c>
      <c r="Q3055" t="str">
        <f>_xlfn.XLOOKUP(B3055,Customers!$A:$A,Customers!$C:$C,"Not Found")</f>
        <v>West</v>
      </c>
      <c r="R3055" t="str">
        <f t="shared" si="284"/>
        <v>West</v>
      </c>
      <c r="S3055" t="str">
        <f t="shared" si="285"/>
        <v>Theft</v>
      </c>
      <c r="T3055" t="str">
        <f t="shared" si="286"/>
        <v>Within SLA</v>
      </c>
      <c r="U3055">
        <f t="shared" si="287"/>
        <v>0</v>
      </c>
    </row>
    <row r="3056" spans="1:21" x14ac:dyDescent="0.3">
      <c r="A3056" t="s">
        <v>6515</v>
      </c>
      <c r="B3056" t="s">
        <v>6317</v>
      </c>
      <c r="C3056" t="s">
        <v>6380</v>
      </c>
      <c r="D3056" t="s">
        <v>69</v>
      </c>
      <c r="E3056" t="s">
        <v>18</v>
      </c>
      <c r="F3056">
        <v>228732.51</v>
      </c>
      <c r="G3056" s="1">
        <v>45814</v>
      </c>
      <c r="I3056" t="s">
        <v>40</v>
      </c>
      <c r="J3056">
        <v>22</v>
      </c>
      <c r="K3056">
        <v>12</v>
      </c>
      <c r="L3056" t="s">
        <v>48</v>
      </c>
      <c r="M3056" t="s">
        <v>49</v>
      </c>
      <c r="N3056" t="s">
        <v>88</v>
      </c>
      <c r="O3056">
        <f t="shared" si="282"/>
        <v>1</v>
      </c>
      <c r="P3056" t="str">
        <f t="shared" si="283"/>
        <v>Valid</v>
      </c>
      <c r="Q3056" t="str">
        <f>_xlfn.XLOOKUP(B3056,Customers!$A:$A,Customers!$C:$C,"Not Found")</f>
        <v>Central</v>
      </c>
      <c r="R3056" t="str">
        <f t="shared" si="284"/>
        <v>South</v>
      </c>
      <c r="S3056" t="str">
        <f t="shared" si="285"/>
        <v>Property Damage</v>
      </c>
      <c r="T3056" t="str">
        <f t="shared" si="286"/>
        <v>SLA Breach</v>
      </c>
      <c r="U3056">
        <f t="shared" si="287"/>
        <v>10</v>
      </c>
    </row>
    <row r="3057" spans="1:21" x14ac:dyDescent="0.3">
      <c r="A3057" t="s">
        <v>6516</v>
      </c>
      <c r="B3057" t="s">
        <v>745</v>
      </c>
      <c r="C3057" t="s">
        <v>3199</v>
      </c>
      <c r="D3057" t="s">
        <v>69</v>
      </c>
      <c r="E3057" t="s">
        <v>27</v>
      </c>
      <c r="F3057">
        <v>37055.03</v>
      </c>
      <c r="G3057" s="1">
        <v>45837</v>
      </c>
      <c r="H3057" s="1">
        <v>45852</v>
      </c>
      <c r="I3057" t="s">
        <v>19</v>
      </c>
      <c r="J3057">
        <v>15</v>
      </c>
      <c r="K3057">
        <v>12</v>
      </c>
      <c r="L3057" t="s">
        <v>65</v>
      </c>
      <c r="M3057" t="s">
        <v>49</v>
      </c>
      <c r="N3057" t="s">
        <v>42</v>
      </c>
      <c r="O3057">
        <f t="shared" si="282"/>
        <v>1</v>
      </c>
      <c r="P3057" t="str">
        <f t="shared" si="283"/>
        <v>Valid</v>
      </c>
      <c r="Q3057" t="str">
        <f>_xlfn.XLOOKUP(B3057,Customers!$A:$A,Customers!$C:$C,"Not Found")</f>
        <v>Central</v>
      </c>
      <c r="R3057" t="str">
        <f t="shared" si="284"/>
        <v>West</v>
      </c>
      <c r="S3057" t="str">
        <f t="shared" si="285"/>
        <v>Property Damage</v>
      </c>
      <c r="T3057" t="str">
        <f t="shared" si="286"/>
        <v>SLA Breach</v>
      </c>
      <c r="U3057">
        <f t="shared" si="287"/>
        <v>3</v>
      </c>
    </row>
    <row r="3058" spans="1:21" x14ac:dyDescent="0.3">
      <c r="A3058" t="s">
        <v>6517</v>
      </c>
      <c r="B3058" t="s">
        <v>2801</v>
      </c>
      <c r="C3058" t="s">
        <v>4647</v>
      </c>
      <c r="D3058" t="s">
        <v>111</v>
      </c>
      <c r="E3058" t="s">
        <v>18</v>
      </c>
      <c r="F3058">
        <v>28248.639999999999</v>
      </c>
      <c r="G3058" s="1">
        <v>45828</v>
      </c>
      <c r="H3058" s="1">
        <v>45844</v>
      </c>
      <c r="I3058" t="s">
        <v>19</v>
      </c>
      <c r="J3058">
        <v>16</v>
      </c>
      <c r="K3058">
        <v>12</v>
      </c>
      <c r="L3058" t="s">
        <v>341</v>
      </c>
      <c r="M3058" t="s">
        <v>49</v>
      </c>
      <c r="N3058" t="s">
        <v>30</v>
      </c>
      <c r="O3058">
        <f t="shared" si="282"/>
        <v>1</v>
      </c>
      <c r="P3058" t="str">
        <f t="shared" si="283"/>
        <v>Valid</v>
      </c>
      <c r="Q3058" t="str">
        <f>_xlfn.XLOOKUP(B3058,Customers!$A:$A,Customers!$C:$C,"Not Found")</f>
        <v>West</v>
      </c>
      <c r="R3058" t="str">
        <f t="shared" si="284"/>
        <v>South</v>
      </c>
      <c r="S3058" t="str">
        <f t="shared" si="285"/>
        <v>Fire</v>
      </c>
      <c r="T3058" t="str">
        <f t="shared" si="286"/>
        <v>SLA Breach</v>
      </c>
      <c r="U3058">
        <f t="shared" si="287"/>
        <v>4</v>
      </c>
    </row>
    <row r="3059" spans="1:21" x14ac:dyDescent="0.3">
      <c r="A3059" t="s">
        <v>6518</v>
      </c>
      <c r="B3059" t="s">
        <v>6493</v>
      </c>
      <c r="C3059" t="s">
        <v>6494</v>
      </c>
      <c r="D3059" t="s">
        <v>53</v>
      </c>
      <c r="E3059" t="s">
        <v>18</v>
      </c>
      <c r="F3059">
        <v>40357.379999999997</v>
      </c>
      <c r="G3059" s="1">
        <v>45731</v>
      </c>
      <c r="H3059" s="1">
        <v>45733</v>
      </c>
      <c r="I3059" t="s">
        <v>47</v>
      </c>
      <c r="J3059">
        <v>2</v>
      </c>
      <c r="K3059">
        <v>15</v>
      </c>
      <c r="L3059" t="s">
        <v>183</v>
      </c>
      <c r="M3059" t="s">
        <v>55</v>
      </c>
      <c r="N3059" t="s">
        <v>22</v>
      </c>
      <c r="O3059">
        <f t="shared" si="282"/>
        <v>1</v>
      </c>
      <c r="P3059" t="str">
        <f t="shared" si="283"/>
        <v>Valid</v>
      </c>
      <c r="Q3059" t="str">
        <f>_xlfn.XLOOKUP(B3059,Customers!$A:$A,Customers!$C:$C,"Not Found")</f>
        <v>Central</v>
      </c>
      <c r="R3059" t="str">
        <f t="shared" si="284"/>
        <v>South</v>
      </c>
      <c r="S3059" t="str">
        <f t="shared" si="285"/>
        <v>Hospitalization</v>
      </c>
      <c r="T3059" t="str">
        <f t="shared" si="286"/>
        <v>Within SLA</v>
      </c>
      <c r="U3059">
        <f t="shared" si="287"/>
        <v>0</v>
      </c>
    </row>
    <row r="3060" spans="1:21" x14ac:dyDescent="0.3">
      <c r="A3060" t="s">
        <v>6519</v>
      </c>
      <c r="B3060" t="s">
        <v>1601</v>
      </c>
      <c r="C3060" t="s">
        <v>1602</v>
      </c>
      <c r="D3060" t="s">
        <v>53</v>
      </c>
      <c r="E3060" t="s">
        <v>74</v>
      </c>
      <c r="F3060">
        <v>139515.51999999999</v>
      </c>
      <c r="G3060" s="1">
        <v>45746</v>
      </c>
      <c r="H3060" s="1">
        <v>45765</v>
      </c>
      <c r="I3060" t="s">
        <v>19</v>
      </c>
      <c r="J3060">
        <v>19</v>
      </c>
      <c r="K3060">
        <v>15</v>
      </c>
      <c r="L3060" t="s">
        <v>244</v>
      </c>
      <c r="M3060" t="s">
        <v>55</v>
      </c>
      <c r="N3060" t="s">
        <v>30</v>
      </c>
      <c r="O3060">
        <f t="shared" si="282"/>
        <v>1</v>
      </c>
      <c r="P3060" t="str">
        <f t="shared" si="283"/>
        <v>Valid</v>
      </c>
      <c r="Q3060" t="str">
        <f>_xlfn.XLOOKUP(B3060,Customers!$A:$A,Customers!$C:$C,"Not Found")</f>
        <v>West</v>
      </c>
      <c r="R3060" t="str">
        <f t="shared" si="284"/>
        <v>East</v>
      </c>
      <c r="S3060" t="str">
        <f t="shared" si="285"/>
        <v>Hospitalization</v>
      </c>
      <c r="T3060" t="str">
        <f t="shared" si="286"/>
        <v>SLA Breach</v>
      </c>
      <c r="U3060">
        <f t="shared" si="287"/>
        <v>4</v>
      </c>
    </row>
    <row r="3061" spans="1:21" x14ac:dyDescent="0.3">
      <c r="A3061" t="s">
        <v>6520</v>
      </c>
      <c r="B3061" t="s">
        <v>2667</v>
      </c>
      <c r="C3061" t="s">
        <v>6521</v>
      </c>
      <c r="D3061" t="s">
        <v>216</v>
      </c>
      <c r="E3061" t="s">
        <v>18</v>
      </c>
      <c r="F3061">
        <v>144903.18</v>
      </c>
      <c r="G3061" s="1">
        <v>45847</v>
      </c>
      <c r="H3061" s="1">
        <v>45862</v>
      </c>
      <c r="I3061" t="s">
        <v>19</v>
      </c>
      <c r="J3061">
        <v>15</v>
      </c>
      <c r="K3061">
        <v>15</v>
      </c>
      <c r="L3061" t="s">
        <v>373</v>
      </c>
      <c r="M3061" t="s">
        <v>55</v>
      </c>
      <c r="N3061" t="s">
        <v>22</v>
      </c>
      <c r="O3061">
        <f t="shared" si="282"/>
        <v>1</v>
      </c>
      <c r="P3061" t="str">
        <f t="shared" si="283"/>
        <v>Valid</v>
      </c>
      <c r="Q3061" t="str">
        <f>_xlfn.XLOOKUP(B3061,Customers!$A:$A,Customers!$C:$C,"Not Found")</f>
        <v>East</v>
      </c>
      <c r="R3061" t="str">
        <f t="shared" si="284"/>
        <v>South</v>
      </c>
      <c r="S3061" t="str">
        <f t="shared" si="285"/>
        <v>Outpatient</v>
      </c>
      <c r="T3061" t="str">
        <f t="shared" si="286"/>
        <v>Within SLA</v>
      </c>
      <c r="U3061">
        <f t="shared" si="287"/>
        <v>0</v>
      </c>
    </row>
    <row r="3062" spans="1:21" x14ac:dyDescent="0.3">
      <c r="A3062" t="s">
        <v>6522</v>
      </c>
      <c r="B3062" t="s">
        <v>6523</v>
      </c>
      <c r="C3062" t="s">
        <v>6524</v>
      </c>
      <c r="D3062" t="s">
        <v>46</v>
      </c>
      <c r="E3062" t="s">
        <v>39</v>
      </c>
      <c r="F3062">
        <v>146638.71</v>
      </c>
      <c r="G3062" s="1">
        <v>45766</v>
      </c>
      <c r="H3062" s="1">
        <v>45780</v>
      </c>
      <c r="I3062" t="s">
        <v>19</v>
      </c>
      <c r="J3062">
        <v>14</v>
      </c>
      <c r="K3062">
        <v>12</v>
      </c>
      <c r="L3062" t="s">
        <v>787</v>
      </c>
      <c r="M3062" t="s">
        <v>49</v>
      </c>
      <c r="N3062" t="s">
        <v>30</v>
      </c>
      <c r="O3062">
        <f t="shared" si="282"/>
        <v>1</v>
      </c>
      <c r="P3062" t="str">
        <f t="shared" si="283"/>
        <v>Valid</v>
      </c>
      <c r="Q3062" t="str">
        <f>_xlfn.XLOOKUP(B3062,Customers!$A:$A,Customers!$C:$C,"Not Found")</f>
        <v>East</v>
      </c>
      <c r="R3062" t="str">
        <f t="shared" si="284"/>
        <v>North</v>
      </c>
      <c r="S3062" t="str">
        <f t="shared" si="285"/>
        <v>Theft</v>
      </c>
      <c r="T3062" t="str">
        <f t="shared" si="286"/>
        <v>SLA Breach</v>
      </c>
      <c r="U3062">
        <f t="shared" si="287"/>
        <v>2</v>
      </c>
    </row>
    <row r="3063" spans="1:21" x14ac:dyDescent="0.3">
      <c r="A3063" t="s">
        <v>6525</v>
      </c>
      <c r="B3063" t="s">
        <v>5928</v>
      </c>
      <c r="C3063" t="s">
        <v>6526</v>
      </c>
      <c r="D3063" t="s">
        <v>59</v>
      </c>
      <c r="E3063" t="s">
        <v>27</v>
      </c>
      <c r="F3063">
        <v>174974.88</v>
      </c>
      <c r="G3063" s="1">
        <v>45660</v>
      </c>
      <c r="H3063" s="1">
        <v>45672</v>
      </c>
      <c r="I3063" t="s">
        <v>19</v>
      </c>
      <c r="J3063">
        <v>12</v>
      </c>
      <c r="K3063">
        <v>15</v>
      </c>
      <c r="L3063" t="s">
        <v>41</v>
      </c>
      <c r="M3063" t="s">
        <v>55</v>
      </c>
      <c r="N3063" t="s">
        <v>30</v>
      </c>
      <c r="O3063">
        <f t="shared" si="282"/>
        <v>1</v>
      </c>
      <c r="P3063" t="str">
        <f t="shared" si="283"/>
        <v>Valid</v>
      </c>
      <c r="Q3063" t="str">
        <f>_xlfn.XLOOKUP(B3063,Customers!$A:$A,Customers!$C:$C,"Not Found")</f>
        <v>North</v>
      </c>
      <c r="R3063" t="str">
        <f t="shared" si="284"/>
        <v>West</v>
      </c>
      <c r="S3063" t="str">
        <f t="shared" si="285"/>
        <v>Critical Illness</v>
      </c>
      <c r="T3063" t="str">
        <f t="shared" si="286"/>
        <v>Within SLA</v>
      </c>
      <c r="U3063">
        <f t="shared" si="287"/>
        <v>0</v>
      </c>
    </row>
    <row r="3064" spans="1:21" x14ac:dyDescent="0.3">
      <c r="A3064" t="s">
        <v>6527</v>
      </c>
      <c r="B3064" t="s">
        <v>4729</v>
      </c>
      <c r="C3064" t="s">
        <v>4730</v>
      </c>
      <c r="D3064" t="s">
        <v>182</v>
      </c>
      <c r="E3064" t="s">
        <v>74</v>
      </c>
      <c r="F3064">
        <v>26660.06</v>
      </c>
      <c r="G3064" s="1">
        <v>45898</v>
      </c>
      <c r="I3064" t="s">
        <v>64</v>
      </c>
      <c r="J3064">
        <v>21</v>
      </c>
      <c r="K3064">
        <v>7</v>
      </c>
      <c r="L3064" t="s">
        <v>98</v>
      </c>
      <c r="M3064" t="s">
        <v>94</v>
      </c>
      <c r="N3064" t="s">
        <v>42</v>
      </c>
      <c r="O3064">
        <f t="shared" si="282"/>
        <v>1</v>
      </c>
      <c r="P3064" t="str">
        <f t="shared" si="283"/>
        <v>Valid</v>
      </c>
      <c r="Q3064" t="str">
        <f>_xlfn.XLOOKUP(B3064,Customers!$A:$A,Customers!$C:$C,"Not Found")</f>
        <v>West</v>
      </c>
      <c r="R3064" t="str">
        <f t="shared" si="284"/>
        <v>East</v>
      </c>
      <c r="S3064" t="str">
        <f t="shared" si="285"/>
        <v>Trip Cancellation</v>
      </c>
      <c r="T3064" t="str">
        <f t="shared" si="286"/>
        <v>SLA Breach</v>
      </c>
      <c r="U3064">
        <f t="shared" si="287"/>
        <v>14</v>
      </c>
    </row>
    <row r="3065" spans="1:21" x14ac:dyDescent="0.3">
      <c r="A3065" t="s">
        <v>6528</v>
      </c>
      <c r="B3065" t="s">
        <v>6308</v>
      </c>
      <c r="C3065" t="s">
        <v>6309</v>
      </c>
      <c r="D3065" t="s">
        <v>154</v>
      </c>
      <c r="E3065" t="s">
        <v>39</v>
      </c>
      <c r="F3065">
        <v>54503.71</v>
      </c>
      <c r="G3065" s="1">
        <v>45834</v>
      </c>
      <c r="H3065" s="1">
        <v>45846</v>
      </c>
      <c r="I3065" t="s">
        <v>19</v>
      </c>
      <c r="J3065">
        <v>12</v>
      </c>
      <c r="K3065">
        <v>10</v>
      </c>
      <c r="L3065" t="s">
        <v>107</v>
      </c>
      <c r="M3065" t="s">
        <v>21</v>
      </c>
      <c r="N3065" t="s">
        <v>30</v>
      </c>
      <c r="O3065">
        <f t="shared" si="282"/>
        <v>1</v>
      </c>
      <c r="P3065" t="str">
        <f t="shared" si="283"/>
        <v>Valid</v>
      </c>
      <c r="Q3065" t="str">
        <f>_xlfn.XLOOKUP(B3065,Customers!$A:$A,Customers!$C:$C,"Not Found")</f>
        <v>Central</v>
      </c>
      <c r="R3065" t="str">
        <f t="shared" si="284"/>
        <v>North</v>
      </c>
      <c r="S3065" t="str">
        <f t="shared" si="285"/>
        <v>Vehicle Damage</v>
      </c>
      <c r="T3065" t="str">
        <f t="shared" si="286"/>
        <v>SLA Breach</v>
      </c>
      <c r="U3065">
        <f t="shared" si="287"/>
        <v>2</v>
      </c>
    </row>
    <row r="3066" spans="1:21" x14ac:dyDescent="0.3">
      <c r="A3066" t="s">
        <v>6529</v>
      </c>
      <c r="B3066" t="s">
        <v>5111</v>
      </c>
      <c r="C3066" t="s">
        <v>6530</v>
      </c>
      <c r="D3066" t="s">
        <v>102</v>
      </c>
      <c r="E3066" t="s">
        <v>18</v>
      </c>
      <c r="F3066">
        <v>385328.55</v>
      </c>
      <c r="G3066" s="1">
        <v>45721</v>
      </c>
      <c r="H3066" s="1">
        <v>45750</v>
      </c>
      <c r="I3066" t="s">
        <v>19</v>
      </c>
      <c r="J3066">
        <v>29</v>
      </c>
      <c r="K3066">
        <v>20</v>
      </c>
      <c r="L3066" t="s">
        <v>107</v>
      </c>
      <c r="M3066" t="s">
        <v>29</v>
      </c>
      <c r="N3066" t="s">
        <v>42</v>
      </c>
      <c r="O3066">
        <f t="shared" si="282"/>
        <v>1</v>
      </c>
      <c r="P3066" t="str">
        <f t="shared" si="283"/>
        <v>Valid</v>
      </c>
      <c r="Q3066" t="str">
        <f>_xlfn.XLOOKUP(B3066,Customers!$A:$A,Customers!$C:$C,"Not Found")</f>
        <v>West</v>
      </c>
      <c r="R3066" t="str">
        <f t="shared" si="284"/>
        <v>South</v>
      </c>
      <c r="S3066" t="str">
        <f t="shared" si="285"/>
        <v>Maturity</v>
      </c>
      <c r="T3066" t="str">
        <f t="shared" si="286"/>
        <v>SLA Breach</v>
      </c>
      <c r="U3066">
        <f t="shared" si="287"/>
        <v>9</v>
      </c>
    </row>
    <row r="3067" spans="1:21" x14ac:dyDescent="0.3">
      <c r="A3067" t="s">
        <v>6531</v>
      </c>
      <c r="B3067" t="s">
        <v>6532</v>
      </c>
      <c r="C3067" t="s">
        <v>6533</v>
      </c>
      <c r="D3067" t="s">
        <v>116</v>
      </c>
      <c r="E3067" t="s">
        <v>74</v>
      </c>
      <c r="F3067">
        <v>91243.66</v>
      </c>
      <c r="G3067" s="1">
        <v>45954</v>
      </c>
      <c r="I3067" t="s">
        <v>40</v>
      </c>
      <c r="J3067">
        <v>9</v>
      </c>
      <c r="K3067">
        <v>7</v>
      </c>
      <c r="L3067" t="s">
        <v>353</v>
      </c>
      <c r="M3067" t="s">
        <v>94</v>
      </c>
      <c r="N3067" t="s">
        <v>30</v>
      </c>
      <c r="O3067">
        <f t="shared" si="282"/>
        <v>1</v>
      </c>
      <c r="P3067" t="str">
        <f t="shared" si="283"/>
        <v>Valid</v>
      </c>
      <c r="Q3067" t="str">
        <f>_xlfn.XLOOKUP(B3067,Customers!$A:$A,Customers!$C:$C,"Not Found")</f>
        <v>West</v>
      </c>
      <c r="R3067" t="str">
        <f t="shared" si="284"/>
        <v>East</v>
      </c>
      <c r="S3067" t="str">
        <f t="shared" si="285"/>
        <v>Medical Emergency</v>
      </c>
      <c r="T3067" t="str">
        <f t="shared" si="286"/>
        <v>SLA Breach</v>
      </c>
      <c r="U3067">
        <f t="shared" si="287"/>
        <v>2</v>
      </c>
    </row>
    <row r="3068" spans="1:21" x14ac:dyDescent="0.3">
      <c r="A3068" t="s">
        <v>6534</v>
      </c>
      <c r="B3068" t="s">
        <v>6535</v>
      </c>
      <c r="C3068" t="s">
        <v>6536</v>
      </c>
      <c r="D3068" t="s">
        <v>154</v>
      </c>
      <c r="E3068" t="s">
        <v>74</v>
      </c>
      <c r="F3068">
        <v>84913.38</v>
      </c>
      <c r="G3068" s="1">
        <v>45743</v>
      </c>
      <c r="H3068" s="1">
        <v>45751</v>
      </c>
      <c r="I3068" t="s">
        <v>19</v>
      </c>
      <c r="J3068">
        <v>8</v>
      </c>
      <c r="K3068">
        <v>10</v>
      </c>
      <c r="L3068" t="s">
        <v>373</v>
      </c>
      <c r="M3068" t="s">
        <v>21</v>
      </c>
      <c r="N3068" t="s">
        <v>30</v>
      </c>
      <c r="O3068">
        <f t="shared" si="282"/>
        <v>1</v>
      </c>
      <c r="P3068" t="str">
        <f t="shared" si="283"/>
        <v>Valid</v>
      </c>
      <c r="Q3068" t="str">
        <f>_xlfn.XLOOKUP(B3068,Customers!$A:$A,Customers!$C:$C,"Not Found")</f>
        <v>North</v>
      </c>
      <c r="R3068" t="str">
        <f t="shared" si="284"/>
        <v>East</v>
      </c>
      <c r="S3068" t="str">
        <f t="shared" si="285"/>
        <v>Vehicle Damage</v>
      </c>
      <c r="T3068" t="str">
        <f t="shared" si="286"/>
        <v>Within SLA</v>
      </c>
      <c r="U3068">
        <f t="shared" si="287"/>
        <v>0</v>
      </c>
    </row>
    <row r="3069" spans="1:21" x14ac:dyDescent="0.3">
      <c r="A3069" t="s">
        <v>6537</v>
      </c>
      <c r="B3069" t="s">
        <v>4373</v>
      </c>
      <c r="C3069" t="s">
        <v>4374</v>
      </c>
      <c r="D3069" t="s">
        <v>46</v>
      </c>
      <c r="E3069" t="s">
        <v>27</v>
      </c>
      <c r="F3069">
        <v>61078</v>
      </c>
      <c r="G3069" s="1">
        <v>45900</v>
      </c>
      <c r="H3069" s="1">
        <v>45913</v>
      </c>
      <c r="I3069" t="s">
        <v>19</v>
      </c>
      <c r="J3069">
        <v>13</v>
      </c>
      <c r="K3069">
        <v>10</v>
      </c>
      <c r="L3069" t="s">
        <v>813</v>
      </c>
      <c r="M3069" t="s">
        <v>21</v>
      </c>
      <c r="N3069" t="s">
        <v>30</v>
      </c>
      <c r="O3069">
        <f t="shared" si="282"/>
        <v>1</v>
      </c>
      <c r="P3069" t="str">
        <f t="shared" si="283"/>
        <v>Valid</v>
      </c>
      <c r="Q3069" t="str">
        <f>_xlfn.XLOOKUP(B3069,Customers!$A:$A,Customers!$C:$C,"Not Found")</f>
        <v>South</v>
      </c>
      <c r="R3069" t="str">
        <f t="shared" si="284"/>
        <v>West</v>
      </c>
      <c r="S3069" t="str">
        <f t="shared" si="285"/>
        <v>Theft</v>
      </c>
      <c r="T3069" t="str">
        <f t="shared" si="286"/>
        <v>SLA Breach</v>
      </c>
      <c r="U3069">
        <f t="shared" si="287"/>
        <v>3</v>
      </c>
    </row>
    <row r="3070" spans="1:21" x14ac:dyDescent="0.3">
      <c r="A3070" t="s">
        <v>6538</v>
      </c>
      <c r="B3070" t="s">
        <v>355</v>
      </c>
      <c r="C3070" t="s">
        <v>6539</v>
      </c>
      <c r="D3070" t="s">
        <v>46</v>
      </c>
      <c r="E3070" t="s">
        <v>74</v>
      </c>
      <c r="F3070">
        <v>142925.29</v>
      </c>
      <c r="G3070" s="1">
        <v>45673</v>
      </c>
      <c r="H3070" s="1">
        <v>45693</v>
      </c>
      <c r="I3070" t="s">
        <v>19</v>
      </c>
      <c r="J3070">
        <v>20</v>
      </c>
      <c r="K3070">
        <v>12</v>
      </c>
      <c r="L3070" t="s">
        <v>107</v>
      </c>
      <c r="M3070" t="s">
        <v>49</v>
      </c>
      <c r="N3070" t="s">
        <v>22</v>
      </c>
      <c r="O3070">
        <f t="shared" si="282"/>
        <v>1</v>
      </c>
      <c r="P3070" t="str">
        <f t="shared" si="283"/>
        <v>Valid</v>
      </c>
      <c r="Q3070" t="str">
        <f>_xlfn.XLOOKUP(B3070,Customers!$A:$A,Customers!$C:$C,"Not Found")</f>
        <v>Central</v>
      </c>
      <c r="R3070" t="str">
        <f t="shared" si="284"/>
        <v>East</v>
      </c>
      <c r="S3070" t="str">
        <f t="shared" si="285"/>
        <v>Theft</v>
      </c>
      <c r="T3070" t="str">
        <f t="shared" si="286"/>
        <v>SLA Breach</v>
      </c>
      <c r="U3070">
        <f t="shared" si="287"/>
        <v>8</v>
      </c>
    </row>
    <row r="3071" spans="1:21" x14ac:dyDescent="0.3">
      <c r="A3071" t="s">
        <v>6540</v>
      </c>
      <c r="B3071" t="s">
        <v>3219</v>
      </c>
      <c r="C3071" t="s">
        <v>6541</v>
      </c>
      <c r="D3071" t="s">
        <v>53</v>
      </c>
      <c r="E3071" t="s">
        <v>27</v>
      </c>
      <c r="F3071">
        <v>214330.05</v>
      </c>
      <c r="G3071" s="1">
        <v>45780</v>
      </c>
      <c r="I3071" t="s">
        <v>40</v>
      </c>
      <c r="J3071">
        <v>10</v>
      </c>
      <c r="K3071">
        <v>15</v>
      </c>
      <c r="L3071" t="s">
        <v>450</v>
      </c>
      <c r="M3071" t="s">
        <v>55</v>
      </c>
      <c r="N3071" t="s">
        <v>22</v>
      </c>
      <c r="O3071">
        <f t="shared" si="282"/>
        <v>1</v>
      </c>
      <c r="P3071" t="str">
        <f t="shared" si="283"/>
        <v>Valid</v>
      </c>
      <c r="Q3071" t="str">
        <f>_xlfn.XLOOKUP(B3071,Customers!$A:$A,Customers!$C:$C,"Not Found")</f>
        <v>North</v>
      </c>
      <c r="R3071" t="str">
        <f t="shared" si="284"/>
        <v>West</v>
      </c>
      <c r="S3071" t="str">
        <f t="shared" si="285"/>
        <v>Hospitalization</v>
      </c>
      <c r="T3071" t="str">
        <f t="shared" si="286"/>
        <v>Within SLA</v>
      </c>
      <c r="U3071">
        <f t="shared" si="287"/>
        <v>0</v>
      </c>
    </row>
    <row r="3072" spans="1:21" x14ac:dyDescent="0.3">
      <c r="A3072" t="s">
        <v>6542</v>
      </c>
      <c r="B3072" t="s">
        <v>2852</v>
      </c>
      <c r="C3072" t="s">
        <v>6543</v>
      </c>
      <c r="D3072" t="s">
        <v>182</v>
      </c>
      <c r="E3072" t="s">
        <v>39</v>
      </c>
      <c r="F3072">
        <v>23743.64</v>
      </c>
      <c r="G3072" s="1">
        <v>45741</v>
      </c>
      <c r="H3072" s="1">
        <v>45747</v>
      </c>
      <c r="I3072" t="s">
        <v>19</v>
      </c>
      <c r="J3072">
        <v>6</v>
      </c>
      <c r="K3072">
        <v>7</v>
      </c>
      <c r="L3072" t="s">
        <v>431</v>
      </c>
      <c r="M3072" t="s">
        <v>94</v>
      </c>
      <c r="N3072" t="s">
        <v>30</v>
      </c>
      <c r="O3072">
        <f t="shared" si="282"/>
        <v>1</v>
      </c>
      <c r="P3072" t="str">
        <f t="shared" si="283"/>
        <v>Valid</v>
      </c>
      <c r="Q3072" t="str">
        <f>_xlfn.XLOOKUP(B3072,Customers!$A:$A,Customers!$C:$C,"Not Found")</f>
        <v>West</v>
      </c>
      <c r="R3072" t="str">
        <f t="shared" si="284"/>
        <v>North</v>
      </c>
      <c r="S3072" t="str">
        <f t="shared" si="285"/>
        <v>Trip Cancellation</v>
      </c>
      <c r="T3072" t="str">
        <f t="shared" si="286"/>
        <v>Within SLA</v>
      </c>
      <c r="U3072">
        <f t="shared" si="287"/>
        <v>0</v>
      </c>
    </row>
    <row r="3073" spans="1:21" x14ac:dyDescent="0.3">
      <c r="A3073" t="s">
        <v>6544</v>
      </c>
      <c r="B3073" t="s">
        <v>808</v>
      </c>
      <c r="C3073" t="s">
        <v>6545</v>
      </c>
      <c r="D3073" t="s">
        <v>59</v>
      </c>
      <c r="E3073" t="s">
        <v>74</v>
      </c>
      <c r="F3073">
        <v>63529.15</v>
      </c>
      <c r="G3073" s="1">
        <v>45680</v>
      </c>
      <c r="H3073" s="1">
        <v>45695</v>
      </c>
      <c r="I3073" t="s">
        <v>47</v>
      </c>
      <c r="J3073">
        <v>15</v>
      </c>
      <c r="K3073">
        <v>15</v>
      </c>
      <c r="L3073" t="s">
        <v>166</v>
      </c>
      <c r="M3073" t="s">
        <v>55</v>
      </c>
      <c r="N3073" t="s">
        <v>30</v>
      </c>
      <c r="O3073">
        <f t="shared" si="282"/>
        <v>1</v>
      </c>
      <c r="P3073" t="str">
        <f t="shared" si="283"/>
        <v>Valid</v>
      </c>
      <c r="Q3073" t="str">
        <f>_xlfn.XLOOKUP(B3073,Customers!$A:$A,Customers!$C:$C,"Not Found")</f>
        <v>South</v>
      </c>
      <c r="R3073" t="str">
        <f t="shared" si="284"/>
        <v>East</v>
      </c>
      <c r="S3073" t="str">
        <f t="shared" si="285"/>
        <v>Critical Illness</v>
      </c>
      <c r="T3073" t="str">
        <f t="shared" si="286"/>
        <v>Within SLA</v>
      </c>
      <c r="U3073">
        <f t="shared" si="287"/>
        <v>0</v>
      </c>
    </row>
    <row r="3074" spans="1:21" x14ac:dyDescent="0.3">
      <c r="A3074" t="s">
        <v>6546</v>
      </c>
      <c r="B3074" t="s">
        <v>6547</v>
      </c>
      <c r="C3074" t="s">
        <v>6548</v>
      </c>
      <c r="D3074" t="s">
        <v>17</v>
      </c>
      <c r="E3074" t="s">
        <v>18</v>
      </c>
      <c r="F3074">
        <v>47763.57</v>
      </c>
      <c r="G3074" s="1">
        <v>45802</v>
      </c>
      <c r="H3074" s="1">
        <v>45804</v>
      </c>
      <c r="I3074" t="s">
        <v>19</v>
      </c>
      <c r="J3074">
        <v>2</v>
      </c>
      <c r="K3074">
        <v>10</v>
      </c>
      <c r="L3074" t="s">
        <v>183</v>
      </c>
      <c r="M3074" t="s">
        <v>21</v>
      </c>
      <c r="N3074" t="s">
        <v>30</v>
      </c>
      <c r="O3074">
        <f t="shared" ref="O3074:O3137" si="288">COUNTIF($A:$A,A3074)</f>
        <v>1</v>
      </c>
      <c r="P3074" t="str">
        <f t="shared" ref="P3074:P3137" si="289">IF(F3074="","Missing Amount","Valid")</f>
        <v>Valid</v>
      </c>
      <c r="Q3074" t="str">
        <f>_xlfn.XLOOKUP(B3074,Customers!$A:$A,Customers!$C:$C,"Not Found")</f>
        <v>East</v>
      </c>
      <c r="R3074" t="str">
        <f t="shared" ref="R3074:R3137" si="290">IF(E3074="",Q3074,E3074)</f>
        <v>South</v>
      </c>
      <c r="S3074" t="str">
        <f t="shared" ref="S3074:S3137" si="291">IF(D3074="Hospitalisation","Hospitalization",IF(D3074="Medical Emerg.","Medical Emergency",IF(D3074="Property dmg","Property Damage",IF(D3074="Vehicle dmg","Vehicle Damage",D3074))))</f>
        <v>Accident</v>
      </c>
      <c r="T3074" t="str">
        <f t="shared" ref="T3074:T3137" si="292">IF(J3074&gt;K3074,"SLA Breach","Within SLA")</f>
        <v>Within SLA</v>
      </c>
      <c r="U3074">
        <f t="shared" ref="U3074:U3137" si="293">IF(J3074&gt;K3074,J3074-K3074,0)</f>
        <v>0</v>
      </c>
    </row>
    <row r="3075" spans="1:21" x14ac:dyDescent="0.3">
      <c r="A3075" t="s">
        <v>6549</v>
      </c>
      <c r="B3075" t="s">
        <v>3295</v>
      </c>
      <c r="C3075" t="s">
        <v>3296</v>
      </c>
      <c r="D3075" t="s">
        <v>46</v>
      </c>
      <c r="E3075" t="s">
        <v>18</v>
      </c>
      <c r="F3075">
        <v>186868.8</v>
      </c>
      <c r="G3075" s="1">
        <v>45739</v>
      </c>
      <c r="H3075" s="1">
        <v>45745</v>
      </c>
      <c r="I3075" t="s">
        <v>19</v>
      </c>
      <c r="J3075">
        <v>6</v>
      </c>
      <c r="K3075">
        <v>12</v>
      </c>
      <c r="L3075" t="s">
        <v>75</v>
      </c>
      <c r="M3075" t="s">
        <v>49</v>
      </c>
      <c r="N3075" t="s">
        <v>30</v>
      </c>
      <c r="O3075">
        <f t="shared" si="288"/>
        <v>1</v>
      </c>
      <c r="P3075" t="str">
        <f t="shared" si="289"/>
        <v>Valid</v>
      </c>
      <c r="Q3075" t="str">
        <f>_xlfn.XLOOKUP(B3075,Customers!$A:$A,Customers!$C:$C,"Not Found")</f>
        <v>East</v>
      </c>
      <c r="R3075" t="str">
        <f t="shared" si="290"/>
        <v>South</v>
      </c>
      <c r="S3075" t="str">
        <f t="shared" si="291"/>
        <v>Theft</v>
      </c>
      <c r="T3075" t="str">
        <f t="shared" si="292"/>
        <v>Within SLA</v>
      </c>
      <c r="U3075">
        <f t="shared" si="293"/>
        <v>0</v>
      </c>
    </row>
    <row r="3076" spans="1:21" x14ac:dyDescent="0.3">
      <c r="A3076" t="s">
        <v>6550</v>
      </c>
      <c r="B3076" t="s">
        <v>6551</v>
      </c>
      <c r="C3076" t="s">
        <v>6552</v>
      </c>
      <c r="D3076" t="s">
        <v>116</v>
      </c>
      <c r="E3076" t="s">
        <v>173</v>
      </c>
      <c r="F3076">
        <v>18077.77</v>
      </c>
      <c r="G3076" s="1">
        <v>45741</v>
      </c>
      <c r="H3076" s="1">
        <v>45747</v>
      </c>
      <c r="I3076" t="s">
        <v>19</v>
      </c>
      <c r="J3076">
        <v>6</v>
      </c>
      <c r="K3076">
        <v>7</v>
      </c>
      <c r="L3076" t="s">
        <v>349</v>
      </c>
      <c r="M3076" t="s">
        <v>94</v>
      </c>
      <c r="N3076" t="s">
        <v>22</v>
      </c>
      <c r="O3076">
        <f t="shared" si="288"/>
        <v>1</v>
      </c>
      <c r="P3076" t="str">
        <f t="shared" si="289"/>
        <v>Valid</v>
      </c>
      <c r="Q3076" t="str">
        <f>_xlfn.XLOOKUP(B3076,Customers!$A:$A,Customers!$C:$C,"Not Found")</f>
        <v>North</v>
      </c>
      <c r="R3076" t="str">
        <f t="shared" si="290"/>
        <v>Central</v>
      </c>
      <c r="S3076" t="str">
        <f t="shared" si="291"/>
        <v>Medical Emergency</v>
      </c>
      <c r="T3076" t="str">
        <f t="shared" si="292"/>
        <v>Within SLA</v>
      </c>
      <c r="U3076">
        <f t="shared" si="293"/>
        <v>0</v>
      </c>
    </row>
    <row r="3077" spans="1:21" x14ac:dyDescent="0.3">
      <c r="A3077" t="s">
        <v>6553</v>
      </c>
      <c r="B3077" t="s">
        <v>6554</v>
      </c>
      <c r="C3077" t="s">
        <v>6555</v>
      </c>
      <c r="D3077" t="s">
        <v>92</v>
      </c>
      <c r="E3077" t="s">
        <v>173</v>
      </c>
      <c r="F3077">
        <v>45496.19</v>
      </c>
      <c r="G3077" s="1">
        <v>45826</v>
      </c>
      <c r="H3077" s="1">
        <v>45848</v>
      </c>
      <c r="I3077" t="s">
        <v>19</v>
      </c>
      <c r="J3077">
        <v>22</v>
      </c>
      <c r="K3077">
        <v>7</v>
      </c>
      <c r="L3077" t="s">
        <v>60</v>
      </c>
      <c r="M3077" t="s">
        <v>94</v>
      </c>
      <c r="N3077" t="s">
        <v>88</v>
      </c>
      <c r="O3077">
        <f t="shared" si="288"/>
        <v>1</v>
      </c>
      <c r="P3077" t="str">
        <f t="shared" si="289"/>
        <v>Valid</v>
      </c>
      <c r="Q3077" t="str">
        <f>_xlfn.XLOOKUP(B3077,Customers!$A:$A,Customers!$C:$C,"Not Found")</f>
        <v>East</v>
      </c>
      <c r="R3077" t="str">
        <f t="shared" si="290"/>
        <v>Central</v>
      </c>
      <c r="S3077" t="str">
        <f t="shared" si="291"/>
        <v>Baggage Loss</v>
      </c>
      <c r="T3077" t="str">
        <f t="shared" si="292"/>
        <v>SLA Breach</v>
      </c>
      <c r="U3077">
        <f t="shared" si="293"/>
        <v>15</v>
      </c>
    </row>
    <row r="3078" spans="1:21" x14ac:dyDescent="0.3">
      <c r="A3078" t="s">
        <v>6556</v>
      </c>
      <c r="B3078" t="s">
        <v>1184</v>
      </c>
      <c r="C3078" t="s">
        <v>6557</v>
      </c>
      <c r="D3078" t="s">
        <v>216</v>
      </c>
      <c r="E3078" t="s">
        <v>39</v>
      </c>
      <c r="F3078">
        <v>32669.25</v>
      </c>
      <c r="G3078" s="1">
        <v>45950</v>
      </c>
      <c r="H3078" s="1">
        <v>45969</v>
      </c>
      <c r="I3078" t="s">
        <v>19</v>
      </c>
      <c r="J3078">
        <v>19</v>
      </c>
      <c r="K3078">
        <v>15</v>
      </c>
      <c r="L3078" t="s">
        <v>282</v>
      </c>
      <c r="M3078" t="s">
        <v>55</v>
      </c>
      <c r="N3078" t="s">
        <v>42</v>
      </c>
      <c r="O3078">
        <f t="shared" si="288"/>
        <v>1</v>
      </c>
      <c r="P3078" t="str">
        <f t="shared" si="289"/>
        <v>Valid</v>
      </c>
      <c r="Q3078" t="str">
        <f>_xlfn.XLOOKUP(B3078,Customers!$A:$A,Customers!$C:$C,"Not Found")</f>
        <v>West</v>
      </c>
      <c r="R3078" t="str">
        <f t="shared" si="290"/>
        <v>North</v>
      </c>
      <c r="S3078" t="str">
        <f t="shared" si="291"/>
        <v>Outpatient</v>
      </c>
      <c r="T3078" t="str">
        <f t="shared" si="292"/>
        <v>SLA Breach</v>
      </c>
      <c r="U3078">
        <f t="shared" si="293"/>
        <v>4</v>
      </c>
    </row>
    <row r="3079" spans="1:21" x14ac:dyDescent="0.3">
      <c r="A3079" t="s">
        <v>6558</v>
      </c>
      <c r="B3079" t="s">
        <v>4921</v>
      </c>
      <c r="C3079" t="s">
        <v>6559</v>
      </c>
      <c r="D3079" t="s">
        <v>111</v>
      </c>
      <c r="E3079" t="s">
        <v>39</v>
      </c>
      <c r="F3079">
        <v>92914.240000000005</v>
      </c>
      <c r="G3079" s="1">
        <v>45743</v>
      </c>
      <c r="H3079" s="1">
        <v>45753</v>
      </c>
      <c r="I3079" t="s">
        <v>19</v>
      </c>
      <c r="J3079">
        <v>10</v>
      </c>
      <c r="K3079">
        <v>12</v>
      </c>
      <c r="L3079" t="s">
        <v>296</v>
      </c>
      <c r="M3079" t="s">
        <v>49</v>
      </c>
      <c r="N3079" t="s">
        <v>30</v>
      </c>
      <c r="O3079">
        <f t="shared" si="288"/>
        <v>1</v>
      </c>
      <c r="P3079" t="str">
        <f t="shared" si="289"/>
        <v>Valid</v>
      </c>
      <c r="Q3079" t="str">
        <f>_xlfn.XLOOKUP(B3079,Customers!$A:$A,Customers!$C:$C,"Not Found")</f>
        <v>East</v>
      </c>
      <c r="R3079" t="str">
        <f t="shared" si="290"/>
        <v>North</v>
      </c>
      <c r="S3079" t="str">
        <f t="shared" si="291"/>
        <v>Fire</v>
      </c>
      <c r="T3079" t="str">
        <f t="shared" si="292"/>
        <v>Within SLA</v>
      </c>
      <c r="U3079">
        <f t="shared" si="293"/>
        <v>0</v>
      </c>
    </row>
    <row r="3080" spans="1:21" x14ac:dyDescent="0.3">
      <c r="A3080" t="s">
        <v>6560</v>
      </c>
      <c r="B3080" t="s">
        <v>2177</v>
      </c>
      <c r="C3080" t="s">
        <v>2178</v>
      </c>
      <c r="D3080" t="s">
        <v>111</v>
      </c>
      <c r="E3080" t="s">
        <v>173</v>
      </c>
      <c r="F3080">
        <v>105912.56</v>
      </c>
      <c r="G3080" s="1">
        <v>45710</v>
      </c>
      <c r="H3080" s="1">
        <v>45736</v>
      </c>
      <c r="I3080" t="s">
        <v>19</v>
      </c>
      <c r="J3080">
        <v>26</v>
      </c>
      <c r="K3080">
        <v>12</v>
      </c>
      <c r="L3080" t="s">
        <v>610</v>
      </c>
      <c r="M3080" t="s">
        <v>49</v>
      </c>
      <c r="N3080" t="s">
        <v>88</v>
      </c>
      <c r="O3080">
        <f t="shared" si="288"/>
        <v>1</v>
      </c>
      <c r="P3080" t="str">
        <f t="shared" si="289"/>
        <v>Valid</v>
      </c>
      <c r="Q3080" t="str">
        <f>_xlfn.XLOOKUP(B3080,Customers!$A:$A,Customers!$C:$C,"Not Found")</f>
        <v>West</v>
      </c>
      <c r="R3080" t="str">
        <f t="shared" si="290"/>
        <v>Central</v>
      </c>
      <c r="S3080" t="str">
        <f t="shared" si="291"/>
        <v>Fire</v>
      </c>
      <c r="T3080" t="str">
        <f t="shared" si="292"/>
        <v>SLA Breach</v>
      </c>
      <c r="U3080">
        <f t="shared" si="293"/>
        <v>14</v>
      </c>
    </row>
    <row r="3081" spans="1:21" x14ac:dyDescent="0.3">
      <c r="A3081" t="s">
        <v>6561</v>
      </c>
      <c r="B3081" t="s">
        <v>2185</v>
      </c>
      <c r="C3081" t="s">
        <v>4238</v>
      </c>
      <c r="D3081" t="s">
        <v>182</v>
      </c>
      <c r="E3081" t="s">
        <v>39</v>
      </c>
      <c r="F3081">
        <v>95901.04</v>
      </c>
      <c r="G3081" s="1">
        <v>45917</v>
      </c>
      <c r="H3081" s="1">
        <v>45918</v>
      </c>
      <c r="I3081" t="s">
        <v>19</v>
      </c>
      <c r="J3081">
        <v>1</v>
      </c>
      <c r="K3081">
        <v>7</v>
      </c>
      <c r="L3081" t="s">
        <v>300</v>
      </c>
      <c r="M3081" t="s">
        <v>94</v>
      </c>
      <c r="N3081" t="s">
        <v>22</v>
      </c>
      <c r="O3081">
        <f t="shared" si="288"/>
        <v>1</v>
      </c>
      <c r="P3081" t="str">
        <f t="shared" si="289"/>
        <v>Valid</v>
      </c>
      <c r="Q3081" t="str">
        <f>_xlfn.XLOOKUP(B3081,Customers!$A:$A,Customers!$C:$C,"Not Found")</f>
        <v>West</v>
      </c>
      <c r="R3081" t="str">
        <f t="shared" si="290"/>
        <v>North</v>
      </c>
      <c r="S3081" t="str">
        <f t="shared" si="291"/>
        <v>Trip Cancellation</v>
      </c>
      <c r="T3081" t="str">
        <f t="shared" si="292"/>
        <v>Within SLA</v>
      </c>
      <c r="U3081">
        <f t="shared" si="293"/>
        <v>0</v>
      </c>
    </row>
    <row r="3082" spans="1:21" x14ac:dyDescent="0.3">
      <c r="A3082" t="s">
        <v>6562</v>
      </c>
      <c r="B3082" t="s">
        <v>1858</v>
      </c>
      <c r="C3082" t="s">
        <v>4617</v>
      </c>
      <c r="D3082" t="s">
        <v>59</v>
      </c>
      <c r="E3082" t="s">
        <v>173</v>
      </c>
      <c r="F3082">
        <v>159707.71</v>
      </c>
      <c r="G3082" s="1">
        <v>45796</v>
      </c>
      <c r="H3082" s="1">
        <v>45809</v>
      </c>
      <c r="I3082" t="s">
        <v>19</v>
      </c>
      <c r="J3082">
        <v>13</v>
      </c>
      <c r="K3082">
        <v>15</v>
      </c>
      <c r="L3082" t="s">
        <v>300</v>
      </c>
      <c r="M3082" t="s">
        <v>55</v>
      </c>
      <c r="N3082" t="s">
        <v>22</v>
      </c>
      <c r="O3082">
        <f t="shared" si="288"/>
        <v>1</v>
      </c>
      <c r="P3082" t="str">
        <f t="shared" si="289"/>
        <v>Valid</v>
      </c>
      <c r="Q3082" t="str">
        <f>_xlfn.XLOOKUP(B3082,Customers!$A:$A,Customers!$C:$C,"Not Found")</f>
        <v>East</v>
      </c>
      <c r="R3082" t="str">
        <f t="shared" si="290"/>
        <v>Central</v>
      </c>
      <c r="S3082" t="str">
        <f t="shared" si="291"/>
        <v>Critical Illness</v>
      </c>
      <c r="T3082" t="str">
        <f t="shared" si="292"/>
        <v>Within SLA</v>
      </c>
      <c r="U3082">
        <f t="shared" si="293"/>
        <v>0</v>
      </c>
    </row>
    <row r="3083" spans="1:21" x14ac:dyDescent="0.3">
      <c r="A3083" t="s">
        <v>6563</v>
      </c>
      <c r="B3083" t="s">
        <v>2270</v>
      </c>
      <c r="C3083" t="s">
        <v>6382</v>
      </c>
      <c r="D3083" t="s">
        <v>216</v>
      </c>
      <c r="E3083" t="s">
        <v>18</v>
      </c>
      <c r="F3083">
        <v>67443.199999999997</v>
      </c>
      <c r="G3083" s="1">
        <v>45970</v>
      </c>
      <c r="I3083" t="s">
        <v>64</v>
      </c>
      <c r="J3083">
        <v>19</v>
      </c>
      <c r="K3083">
        <v>15</v>
      </c>
      <c r="L3083" t="s">
        <v>107</v>
      </c>
      <c r="M3083" t="s">
        <v>55</v>
      </c>
      <c r="N3083" t="s">
        <v>42</v>
      </c>
      <c r="O3083">
        <f t="shared" si="288"/>
        <v>1</v>
      </c>
      <c r="P3083" t="str">
        <f t="shared" si="289"/>
        <v>Valid</v>
      </c>
      <c r="Q3083" t="str">
        <f>_xlfn.XLOOKUP(B3083,Customers!$A:$A,Customers!$C:$C,"Not Found")</f>
        <v>North</v>
      </c>
      <c r="R3083" t="str">
        <f t="shared" si="290"/>
        <v>South</v>
      </c>
      <c r="S3083" t="str">
        <f t="shared" si="291"/>
        <v>Outpatient</v>
      </c>
      <c r="T3083" t="str">
        <f t="shared" si="292"/>
        <v>SLA Breach</v>
      </c>
      <c r="U3083">
        <f t="shared" si="293"/>
        <v>4</v>
      </c>
    </row>
    <row r="3084" spans="1:21" x14ac:dyDescent="0.3">
      <c r="A3084" t="s">
        <v>6564</v>
      </c>
      <c r="B3084" t="s">
        <v>4469</v>
      </c>
      <c r="C3084" t="s">
        <v>6565</v>
      </c>
      <c r="D3084" t="s">
        <v>102</v>
      </c>
      <c r="E3084" t="s">
        <v>18</v>
      </c>
      <c r="F3084">
        <v>214154.85</v>
      </c>
      <c r="G3084" s="1">
        <v>45894</v>
      </c>
      <c r="H3084" s="1">
        <v>45908</v>
      </c>
      <c r="I3084" t="s">
        <v>19</v>
      </c>
      <c r="J3084">
        <v>14</v>
      </c>
      <c r="K3084">
        <v>20</v>
      </c>
      <c r="L3084" t="s">
        <v>136</v>
      </c>
      <c r="M3084" t="s">
        <v>29</v>
      </c>
      <c r="N3084" t="s">
        <v>30</v>
      </c>
      <c r="O3084">
        <f t="shared" si="288"/>
        <v>1</v>
      </c>
      <c r="P3084" t="str">
        <f t="shared" si="289"/>
        <v>Valid</v>
      </c>
      <c r="Q3084" t="str">
        <f>_xlfn.XLOOKUP(B3084,Customers!$A:$A,Customers!$C:$C,"Not Found")</f>
        <v>South</v>
      </c>
      <c r="R3084" t="str">
        <f t="shared" si="290"/>
        <v>South</v>
      </c>
      <c r="S3084" t="str">
        <f t="shared" si="291"/>
        <v>Maturity</v>
      </c>
      <c r="T3084" t="str">
        <f t="shared" si="292"/>
        <v>Within SLA</v>
      </c>
      <c r="U3084">
        <f t="shared" si="293"/>
        <v>0</v>
      </c>
    </row>
    <row r="3085" spans="1:21" x14ac:dyDescent="0.3">
      <c r="A3085" t="s">
        <v>6566</v>
      </c>
      <c r="B3085" t="s">
        <v>844</v>
      </c>
      <c r="C3085" t="s">
        <v>845</v>
      </c>
      <c r="D3085" t="s">
        <v>216</v>
      </c>
      <c r="E3085" t="s">
        <v>39</v>
      </c>
      <c r="F3085">
        <v>54839.839999999997</v>
      </c>
      <c r="G3085" s="1">
        <v>45716</v>
      </c>
      <c r="H3085" s="1">
        <v>45727</v>
      </c>
      <c r="I3085" t="s">
        <v>19</v>
      </c>
      <c r="J3085">
        <v>11</v>
      </c>
      <c r="K3085">
        <v>15</v>
      </c>
      <c r="L3085" t="s">
        <v>128</v>
      </c>
      <c r="M3085" t="s">
        <v>55</v>
      </c>
      <c r="N3085" t="s">
        <v>22</v>
      </c>
      <c r="O3085">
        <f t="shared" si="288"/>
        <v>1</v>
      </c>
      <c r="P3085" t="str">
        <f t="shared" si="289"/>
        <v>Valid</v>
      </c>
      <c r="Q3085" t="str">
        <f>_xlfn.XLOOKUP(B3085,Customers!$A:$A,Customers!$C:$C,"Not Found")</f>
        <v>South</v>
      </c>
      <c r="R3085" t="str">
        <f t="shared" si="290"/>
        <v>North</v>
      </c>
      <c r="S3085" t="str">
        <f t="shared" si="291"/>
        <v>Outpatient</v>
      </c>
      <c r="T3085" t="str">
        <f t="shared" si="292"/>
        <v>Within SLA</v>
      </c>
      <c r="U3085">
        <f t="shared" si="293"/>
        <v>0</v>
      </c>
    </row>
    <row r="3086" spans="1:21" x14ac:dyDescent="0.3">
      <c r="A3086" t="s">
        <v>6567</v>
      </c>
      <c r="B3086" t="s">
        <v>2260</v>
      </c>
      <c r="C3086" t="s">
        <v>6568</v>
      </c>
      <c r="D3086" t="s">
        <v>59</v>
      </c>
      <c r="E3086" t="s">
        <v>74</v>
      </c>
      <c r="F3086">
        <v>40984.92</v>
      </c>
      <c r="G3086" s="1">
        <v>45914</v>
      </c>
      <c r="I3086" t="s">
        <v>40</v>
      </c>
      <c r="J3086">
        <v>13</v>
      </c>
      <c r="K3086">
        <v>15</v>
      </c>
      <c r="L3086" t="s">
        <v>541</v>
      </c>
      <c r="M3086" t="s">
        <v>55</v>
      </c>
      <c r="N3086" t="s">
        <v>30</v>
      </c>
      <c r="O3086">
        <f t="shared" si="288"/>
        <v>1</v>
      </c>
      <c r="P3086" t="str">
        <f t="shared" si="289"/>
        <v>Valid</v>
      </c>
      <c r="Q3086" t="str">
        <f>_xlfn.XLOOKUP(B3086,Customers!$A:$A,Customers!$C:$C,"Not Found")</f>
        <v>South</v>
      </c>
      <c r="R3086" t="str">
        <f t="shared" si="290"/>
        <v>East</v>
      </c>
      <c r="S3086" t="str">
        <f t="shared" si="291"/>
        <v>Critical Illness</v>
      </c>
      <c r="T3086" t="str">
        <f t="shared" si="292"/>
        <v>Within SLA</v>
      </c>
      <c r="U3086">
        <f t="shared" si="293"/>
        <v>0</v>
      </c>
    </row>
    <row r="3087" spans="1:21" x14ac:dyDescent="0.3">
      <c r="A3087" t="s">
        <v>6569</v>
      </c>
      <c r="B3087" t="s">
        <v>191</v>
      </c>
      <c r="C3087" t="s">
        <v>6570</v>
      </c>
      <c r="D3087" t="s">
        <v>725</v>
      </c>
      <c r="E3087" t="s">
        <v>39</v>
      </c>
      <c r="F3087">
        <v>85748.72</v>
      </c>
      <c r="G3087" s="1">
        <v>45659</v>
      </c>
      <c r="H3087" s="1">
        <v>45668</v>
      </c>
      <c r="I3087" t="s">
        <v>19</v>
      </c>
      <c r="J3087">
        <v>9</v>
      </c>
      <c r="K3087">
        <v>7</v>
      </c>
      <c r="L3087" t="s">
        <v>252</v>
      </c>
      <c r="M3087" t="s">
        <v>94</v>
      </c>
      <c r="N3087" t="s">
        <v>30</v>
      </c>
      <c r="O3087">
        <f t="shared" si="288"/>
        <v>1</v>
      </c>
      <c r="P3087" t="str">
        <f t="shared" si="289"/>
        <v>Valid</v>
      </c>
      <c r="Q3087" t="str">
        <f>_xlfn.XLOOKUP(B3087,Customers!$A:$A,Customers!$C:$C,"Not Found")</f>
        <v>North</v>
      </c>
      <c r="R3087" t="str">
        <f t="shared" si="290"/>
        <v>North</v>
      </c>
      <c r="S3087" t="str">
        <f t="shared" si="291"/>
        <v>Medical Emergency</v>
      </c>
      <c r="T3087" t="str">
        <f t="shared" si="292"/>
        <v>SLA Breach</v>
      </c>
      <c r="U3087">
        <f t="shared" si="293"/>
        <v>2</v>
      </c>
    </row>
    <row r="3088" spans="1:21" x14ac:dyDescent="0.3">
      <c r="A3088" t="s">
        <v>6571</v>
      </c>
      <c r="B3088" t="s">
        <v>6572</v>
      </c>
      <c r="C3088" t="s">
        <v>6573</v>
      </c>
      <c r="D3088" t="s">
        <v>182</v>
      </c>
      <c r="E3088" t="s">
        <v>18</v>
      </c>
      <c r="F3088">
        <v>18352.36</v>
      </c>
      <c r="G3088" s="1">
        <v>45810</v>
      </c>
      <c r="H3088" s="1">
        <v>45815</v>
      </c>
      <c r="I3088" t="s">
        <v>19</v>
      </c>
      <c r="J3088">
        <v>5</v>
      </c>
      <c r="K3088">
        <v>7</v>
      </c>
      <c r="L3088" t="s">
        <v>282</v>
      </c>
      <c r="M3088" t="s">
        <v>94</v>
      </c>
      <c r="N3088" t="s">
        <v>30</v>
      </c>
      <c r="O3088">
        <f t="shared" si="288"/>
        <v>1</v>
      </c>
      <c r="P3088" t="str">
        <f t="shared" si="289"/>
        <v>Valid</v>
      </c>
      <c r="Q3088" t="str">
        <f>_xlfn.XLOOKUP(B3088,Customers!$A:$A,Customers!$C:$C,"Not Found")</f>
        <v>West</v>
      </c>
      <c r="R3088" t="str">
        <f t="shared" si="290"/>
        <v>South</v>
      </c>
      <c r="S3088" t="str">
        <f t="shared" si="291"/>
        <v>Trip Cancellation</v>
      </c>
      <c r="T3088" t="str">
        <f t="shared" si="292"/>
        <v>Within SLA</v>
      </c>
      <c r="U3088">
        <f t="shared" si="293"/>
        <v>0</v>
      </c>
    </row>
    <row r="3089" spans="1:21" x14ac:dyDescent="0.3">
      <c r="A3089" t="s">
        <v>6574</v>
      </c>
      <c r="B3089" t="s">
        <v>2307</v>
      </c>
      <c r="C3089" t="s">
        <v>2308</v>
      </c>
      <c r="D3089" t="s">
        <v>17</v>
      </c>
      <c r="E3089" t="s">
        <v>173</v>
      </c>
      <c r="F3089">
        <v>198928.01</v>
      </c>
      <c r="G3089" s="1">
        <v>45686</v>
      </c>
      <c r="H3089" s="1">
        <v>45706</v>
      </c>
      <c r="I3089" t="s">
        <v>19</v>
      </c>
      <c r="J3089">
        <v>20</v>
      </c>
      <c r="K3089">
        <v>10</v>
      </c>
      <c r="L3089" t="s">
        <v>404</v>
      </c>
      <c r="M3089" t="s">
        <v>21</v>
      </c>
      <c r="N3089" t="s">
        <v>42</v>
      </c>
      <c r="O3089">
        <f t="shared" si="288"/>
        <v>1</v>
      </c>
      <c r="P3089" t="str">
        <f t="shared" si="289"/>
        <v>Valid</v>
      </c>
      <c r="Q3089" t="str">
        <f>_xlfn.XLOOKUP(B3089,Customers!$A:$A,Customers!$C:$C,"Not Found")</f>
        <v>West</v>
      </c>
      <c r="R3089" t="str">
        <f t="shared" si="290"/>
        <v>Central</v>
      </c>
      <c r="S3089" t="str">
        <f t="shared" si="291"/>
        <v>Accident</v>
      </c>
      <c r="T3089" t="str">
        <f t="shared" si="292"/>
        <v>SLA Breach</v>
      </c>
      <c r="U3089">
        <f t="shared" si="293"/>
        <v>10</v>
      </c>
    </row>
    <row r="3090" spans="1:21" x14ac:dyDescent="0.3">
      <c r="A3090" t="s">
        <v>6575</v>
      </c>
      <c r="B3090" t="s">
        <v>339</v>
      </c>
      <c r="C3090" t="s">
        <v>340</v>
      </c>
      <c r="D3090" t="s">
        <v>59</v>
      </c>
      <c r="E3090" t="s">
        <v>18</v>
      </c>
      <c r="F3090">
        <v>90666.22</v>
      </c>
      <c r="G3090" s="1">
        <v>45916</v>
      </c>
      <c r="H3090" s="1">
        <v>45942</v>
      </c>
      <c r="I3090" t="s">
        <v>19</v>
      </c>
      <c r="J3090">
        <v>26</v>
      </c>
      <c r="K3090">
        <v>15</v>
      </c>
      <c r="L3090" t="s">
        <v>121</v>
      </c>
      <c r="M3090" t="s">
        <v>55</v>
      </c>
      <c r="N3090" t="s">
        <v>88</v>
      </c>
      <c r="O3090">
        <f t="shared" si="288"/>
        <v>1</v>
      </c>
      <c r="P3090" t="str">
        <f t="shared" si="289"/>
        <v>Valid</v>
      </c>
      <c r="Q3090" t="str">
        <f>_xlfn.XLOOKUP(B3090,Customers!$A:$A,Customers!$C:$C,"Not Found")</f>
        <v>Central</v>
      </c>
      <c r="R3090" t="str">
        <f t="shared" si="290"/>
        <v>South</v>
      </c>
      <c r="S3090" t="str">
        <f t="shared" si="291"/>
        <v>Critical Illness</v>
      </c>
      <c r="T3090" t="str">
        <f t="shared" si="292"/>
        <v>SLA Breach</v>
      </c>
      <c r="U3090">
        <f t="shared" si="293"/>
        <v>11</v>
      </c>
    </row>
    <row r="3091" spans="1:21" x14ac:dyDescent="0.3">
      <c r="A3091" t="s">
        <v>6576</v>
      </c>
      <c r="B3091" t="s">
        <v>5994</v>
      </c>
      <c r="C3091" t="s">
        <v>5995</v>
      </c>
      <c r="D3091" t="s">
        <v>53</v>
      </c>
      <c r="E3091" t="s">
        <v>27</v>
      </c>
      <c r="F3091">
        <v>80562.53</v>
      </c>
      <c r="G3091" s="1">
        <v>45926</v>
      </c>
      <c r="H3091" s="1">
        <v>45934</v>
      </c>
      <c r="I3091" t="s">
        <v>19</v>
      </c>
      <c r="J3091">
        <v>8</v>
      </c>
      <c r="K3091">
        <v>15</v>
      </c>
      <c r="L3091" t="s">
        <v>501</v>
      </c>
      <c r="M3091" t="s">
        <v>55</v>
      </c>
      <c r="N3091" t="s">
        <v>22</v>
      </c>
      <c r="O3091">
        <f t="shared" si="288"/>
        <v>1</v>
      </c>
      <c r="P3091" t="str">
        <f t="shared" si="289"/>
        <v>Valid</v>
      </c>
      <c r="Q3091" t="str">
        <f>_xlfn.XLOOKUP(B3091,Customers!$A:$A,Customers!$C:$C,"Not Found")</f>
        <v>North</v>
      </c>
      <c r="R3091" t="str">
        <f t="shared" si="290"/>
        <v>West</v>
      </c>
      <c r="S3091" t="str">
        <f t="shared" si="291"/>
        <v>Hospitalization</v>
      </c>
      <c r="T3091" t="str">
        <f t="shared" si="292"/>
        <v>Within SLA</v>
      </c>
      <c r="U3091">
        <f t="shared" si="293"/>
        <v>0</v>
      </c>
    </row>
    <row r="3092" spans="1:21" x14ac:dyDescent="0.3">
      <c r="A3092" t="s">
        <v>6577</v>
      </c>
      <c r="B3092" t="s">
        <v>768</v>
      </c>
      <c r="C3092" t="s">
        <v>6578</v>
      </c>
      <c r="D3092" t="s">
        <v>154</v>
      </c>
      <c r="E3092" t="s">
        <v>39</v>
      </c>
      <c r="F3092">
        <v>69256.92</v>
      </c>
      <c r="G3092" s="1">
        <v>45971</v>
      </c>
      <c r="H3092" s="1">
        <v>45978</v>
      </c>
      <c r="I3092" t="s">
        <v>19</v>
      </c>
      <c r="J3092">
        <v>7</v>
      </c>
      <c r="K3092">
        <v>10</v>
      </c>
      <c r="L3092" t="s">
        <v>345</v>
      </c>
      <c r="M3092" t="s">
        <v>21</v>
      </c>
      <c r="N3092" t="s">
        <v>22</v>
      </c>
      <c r="O3092">
        <f t="shared" si="288"/>
        <v>1</v>
      </c>
      <c r="P3092" t="str">
        <f t="shared" si="289"/>
        <v>Valid</v>
      </c>
      <c r="Q3092" t="str">
        <f>_xlfn.XLOOKUP(B3092,Customers!$A:$A,Customers!$C:$C,"Not Found")</f>
        <v>South</v>
      </c>
      <c r="R3092" t="str">
        <f t="shared" si="290"/>
        <v>North</v>
      </c>
      <c r="S3092" t="str">
        <f t="shared" si="291"/>
        <v>Vehicle Damage</v>
      </c>
      <c r="T3092" t="str">
        <f t="shared" si="292"/>
        <v>Within SLA</v>
      </c>
      <c r="U3092">
        <f t="shared" si="293"/>
        <v>0</v>
      </c>
    </row>
    <row r="3093" spans="1:21" x14ac:dyDescent="0.3">
      <c r="A3093" t="s">
        <v>6579</v>
      </c>
      <c r="B3093" t="s">
        <v>62</v>
      </c>
      <c r="C3093" t="s">
        <v>63</v>
      </c>
      <c r="D3093" t="s">
        <v>216</v>
      </c>
      <c r="E3093" t="s">
        <v>74</v>
      </c>
      <c r="F3093">
        <v>186632.53</v>
      </c>
      <c r="G3093" s="1">
        <v>45675</v>
      </c>
      <c r="H3093" s="1">
        <v>45700</v>
      </c>
      <c r="I3093" t="s">
        <v>19</v>
      </c>
      <c r="J3093">
        <v>25</v>
      </c>
      <c r="K3093">
        <v>15</v>
      </c>
      <c r="L3093" t="s">
        <v>112</v>
      </c>
      <c r="M3093" t="s">
        <v>55</v>
      </c>
      <c r="N3093" t="s">
        <v>42</v>
      </c>
      <c r="O3093">
        <f t="shared" si="288"/>
        <v>1</v>
      </c>
      <c r="P3093" t="str">
        <f t="shared" si="289"/>
        <v>Valid</v>
      </c>
      <c r="Q3093" t="str">
        <f>_xlfn.XLOOKUP(B3093,Customers!$A:$A,Customers!$C:$C,"Not Found")</f>
        <v>South</v>
      </c>
      <c r="R3093" t="str">
        <f t="shared" si="290"/>
        <v>East</v>
      </c>
      <c r="S3093" t="str">
        <f t="shared" si="291"/>
        <v>Outpatient</v>
      </c>
      <c r="T3093" t="str">
        <f t="shared" si="292"/>
        <v>SLA Breach</v>
      </c>
      <c r="U3093">
        <f t="shared" si="293"/>
        <v>10</v>
      </c>
    </row>
    <row r="3094" spans="1:21" x14ac:dyDescent="0.3">
      <c r="A3094" t="s">
        <v>6580</v>
      </c>
      <c r="B3094" t="s">
        <v>4626</v>
      </c>
      <c r="C3094" t="s">
        <v>6581</v>
      </c>
      <c r="D3094" t="s">
        <v>34</v>
      </c>
      <c r="E3094" t="s">
        <v>18</v>
      </c>
      <c r="F3094">
        <v>172159.33</v>
      </c>
      <c r="G3094" s="1">
        <v>45940</v>
      </c>
      <c r="H3094" s="1">
        <v>45952</v>
      </c>
      <c r="I3094" t="s">
        <v>19</v>
      </c>
      <c r="J3094">
        <v>12</v>
      </c>
      <c r="K3094">
        <v>20</v>
      </c>
      <c r="L3094" t="s">
        <v>204</v>
      </c>
      <c r="M3094" t="s">
        <v>29</v>
      </c>
      <c r="N3094" t="s">
        <v>22</v>
      </c>
      <c r="O3094">
        <f t="shared" si="288"/>
        <v>1</v>
      </c>
      <c r="P3094" t="str">
        <f t="shared" si="289"/>
        <v>Valid</v>
      </c>
      <c r="Q3094" t="str">
        <f>_xlfn.XLOOKUP(B3094,Customers!$A:$A,Customers!$C:$C,"Not Found")</f>
        <v>Central</v>
      </c>
      <c r="R3094" t="str">
        <f t="shared" si="290"/>
        <v>South</v>
      </c>
      <c r="S3094" t="str">
        <f t="shared" si="291"/>
        <v>Death Benefit</v>
      </c>
      <c r="T3094" t="str">
        <f t="shared" si="292"/>
        <v>Within SLA</v>
      </c>
      <c r="U3094">
        <f t="shared" si="293"/>
        <v>0</v>
      </c>
    </row>
    <row r="3095" spans="1:21" x14ac:dyDescent="0.3">
      <c r="A3095" t="s">
        <v>6582</v>
      </c>
      <c r="B3095" t="s">
        <v>1872</v>
      </c>
      <c r="C3095" t="s">
        <v>1873</v>
      </c>
      <c r="D3095" t="s">
        <v>92</v>
      </c>
      <c r="E3095" t="s">
        <v>27</v>
      </c>
      <c r="F3095">
        <v>41742.61</v>
      </c>
      <c r="G3095" s="1">
        <v>45907</v>
      </c>
      <c r="H3095" s="1">
        <v>45912</v>
      </c>
      <c r="I3095" t="s">
        <v>47</v>
      </c>
      <c r="J3095">
        <v>5</v>
      </c>
      <c r="K3095">
        <v>7</v>
      </c>
      <c r="L3095" t="s">
        <v>41</v>
      </c>
      <c r="M3095" t="s">
        <v>94</v>
      </c>
      <c r="N3095" t="s">
        <v>30</v>
      </c>
      <c r="O3095">
        <f t="shared" si="288"/>
        <v>1</v>
      </c>
      <c r="P3095" t="str">
        <f t="shared" si="289"/>
        <v>Valid</v>
      </c>
      <c r="Q3095" t="str">
        <f>_xlfn.XLOOKUP(B3095,Customers!$A:$A,Customers!$C:$C,"Not Found")</f>
        <v>Central</v>
      </c>
      <c r="R3095" t="str">
        <f t="shared" si="290"/>
        <v>West</v>
      </c>
      <c r="S3095" t="str">
        <f t="shared" si="291"/>
        <v>Baggage Loss</v>
      </c>
      <c r="T3095" t="str">
        <f t="shared" si="292"/>
        <v>Within SLA</v>
      </c>
      <c r="U3095">
        <f t="shared" si="293"/>
        <v>0</v>
      </c>
    </row>
    <row r="3096" spans="1:21" x14ac:dyDescent="0.3">
      <c r="A3096" t="s">
        <v>6583</v>
      </c>
      <c r="B3096" t="s">
        <v>6584</v>
      </c>
      <c r="C3096" t="s">
        <v>6585</v>
      </c>
      <c r="D3096" t="s">
        <v>59</v>
      </c>
      <c r="E3096" t="s">
        <v>27</v>
      </c>
      <c r="F3096">
        <v>82883.070000000007</v>
      </c>
      <c r="G3096" s="1">
        <v>45942</v>
      </c>
      <c r="H3096" s="1">
        <v>45957</v>
      </c>
      <c r="I3096" t="s">
        <v>19</v>
      </c>
      <c r="J3096">
        <v>15</v>
      </c>
      <c r="K3096">
        <v>15</v>
      </c>
      <c r="L3096" t="s">
        <v>1047</v>
      </c>
      <c r="M3096" t="s">
        <v>55</v>
      </c>
      <c r="N3096" t="s">
        <v>30</v>
      </c>
      <c r="O3096">
        <f t="shared" si="288"/>
        <v>1</v>
      </c>
      <c r="P3096" t="str">
        <f t="shared" si="289"/>
        <v>Valid</v>
      </c>
      <c r="Q3096" t="str">
        <f>_xlfn.XLOOKUP(B3096,Customers!$A:$A,Customers!$C:$C,"Not Found")</f>
        <v>West</v>
      </c>
      <c r="R3096" t="str">
        <f t="shared" si="290"/>
        <v>West</v>
      </c>
      <c r="S3096" t="str">
        <f t="shared" si="291"/>
        <v>Critical Illness</v>
      </c>
      <c r="T3096" t="str">
        <f t="shared" si="292"/>
        <v>Within SLA</v>
      </c>
      <c r="U3096">
        <f t="shared" si="293"/>
        <v>0</v>
      </c>
    </row>
    <row r="3097" spans="1:21" x14ac:dyDescent="0.3">
      <c r="A3097" t="s">
        <v>6586</v>
      </c>
      <c r="B3097" t="s">
        <v>2659</v>
      </c>
      <c r="C3097" t="s">
        <v>3145</v>
      </c>
      <c r="D3097" t="s">
        <v>26</v>
      </c>
      <c r="E3097" t="s">
        <v>173</v>
      </c>
      <c r="F3097">
        <v>389913.35</v>
      </c>
      <c r="G3097" s="1">
        <v>45793</v>
      </c>
      <c r="H3097" s="1">
        <v>45807</v>
      </c>
      <c r="I3097" t="s">
        <v>47</v>
      </c>
      <c r="J3097">
        <v>14</v>
      </c>
      <c r="K3097">
        <v>20</v>
      </c>
      <c r="L3097" t="s">
        <v>163</v>
      </c>
      <c r="M3097" t="s">
        <v>29</v>
      </c>
      <c r="N3097" t="s">
        <v>30</v>
      </c>
      <c r="O3097">
        <f t="shared" si="288"/>
        <v>1</v>
      </c>
      <c r="P3097" t="str">
        <f t="shared" si="289"/>
        <v>Valid</v>
      </c>
      <c r="Q3097" t="str">
        <f>_xlfn.XLOOKUP(B3097,Customers!$A:$A,Customers!$C:$C,"Not Found")</f>
        <v>West</v>
      </c>
      <c r="R3097" t="str">
        <f t="shared" si="290"/>
        <v>Central</v>
      </c>
      <c r="S3097" t="str">
        <f t="shared" si="291"/>
        <v>Disability</v>
      </c>
      <c r="T3097" t="str">
        <f t="shared" si="292"/>
        <v>Within SLA</v>
      </c>
      <c r="U3097">
        <f t="shared" si="293"/>
        <v>0</v>
      </c>
    </row>
    <row r="3098" spans="1:21" x14ac:dyDescent="0.3">
      <c r="A3098" t="s">
        <v>6587</v>
      </c>
      <c r="B3098" t="s">
        <v>390</v>
      </c>
      <c r="C3098" t="s">
        <v>3930</v>
      </c>
      <c r="D3098" t="s">
        <v>216</v>
      </c>
      <c r="E3098" t="s">
        <v>173</v>
      </c>
      <c r="F3098">
        <v>74422.33</v>
      </c>
      <c r="G3098" s="1">
        <v>45876</v>
      </c>
      <c r="H3098" s="1">
        <v>45904</v>
      </c>
      <c r="I3098" t="s">
        <v>19</v>
      </c>
      <c r="J3098">
        <v>28</v>
      </c>
      <c r="K3098">
        <v>15</v>
      </c>
      <c r="L3098" t="s">
        <v>212</v>
      </c>
      <c r="M3098" t="s">
        <v>55</v>
      </c>
      <c r="N3098" t="s">
        <v>88</v>
      </c>
      <c r="O3098">
        <f t="shared" si="288"/>
        <v>1</v>
      </c>
      <c r="P3098" t="str">
        <f t="shared" si="289"/>
        <v>Valid</v>
      </c>
      <c r="Q3098" t="str">
        <f>_xlfn.XLOOKUP(B3098,Customers!$A:$A,Customers!$C:$C,"Not Found")</f>
        <v>North</v>
      </c>
      <c r="R3098" t="str">
        <f t="shared" si="290"/>
        <v>Central</v>
      </c>
      <c r="S3098" t="str">
        <f t="shared" si="291"/>
        <v>Outpatient</v>
      </c>
      <c r="T3098" t="str">
        <f t="shared" si="292"/>
        <v>SLA Breach</v>
      </c>
      <c r="U3098">
        <f t="shared" si="293"/>
        <v>13</v>
      </c>
    </row>
    <row r="3099" spans="1:21" x14ac:dyDescent="0.3">
      <c r="A3099" t="s">
        <v>6588</v>
      </c>
      <c r="B3099" t="s">
        <v>3382</v>
      </c>
      <c r="C3099" t="s">
        <v>3383</v>
      </c>
      <c r="D3099" t="s">
        <v>46</v>
      </c>
      <c r="E3099" t="s">
        <v>18</v>
      </c>
      <c r="F3099">
        <v>86994.38</v>
      </c>
      <c r="G3099" s="1">
        <v>45800</v>
      </c>
      <c r="H3099" s="1">
        <v>45801</v>
      </c>
      <c r="I3099" t="s">
        <v>19</v>
      </c>
      <c r="J3099">
        <v>1</v>
      </c>
      <c r="K3099">
        <v>12</v>
      </c>
      <c r="L3099" t="s">
        <v>60</v>
      </c>
      <c r="M3099" t="s">
        <v>49</v>
      </c>
      <c r="N3099" t="s">
        <v>22</v>
      </c>
      <c r="O3099">
        <f t="shared" si="288"/>
        <v>1</v>
      </c>
      <c r="P3099" t="str">
        <f t="shared" si="289"/>
        <v>Valid</v>
      </c>
      <c r="Q3099" t="str">
        <f>_xlfn.XLOOKUP(B3099,Customers!$A:$A,Customers!$C:$C,"Not Found")</f>
        <v>East</v>
      </c>
      <c r="R3099" t="str">
        <f t="shared" si="290"/>
        <v>South</v>
      </c>
      <c r="S3099" t="str">
        <f t="shared" si="291"/>
        <v>Theft</v>
      </c>
      <c r="T3099" t="str">
        <f t="shared" si="292"/>
        <v>Within SLA</v>
      </c>
      <c r="U3099">
        <f t="shared" si="293"/>
        <v>0</v>
      </c>
    </row>
    <row r="3100" spans="1:21" x14ac:dyDescent="0.3">
      <c r="A3100" t="s">
        <v>6589</v>
      </c>
      <c r="B3100" t="s">
        <v>815</v>
      </c>
      <c r="C3100" t="s">
        <v>6590</v>
      </c>
      <c r="D3100" t="s">
        <v>17</v>
      </c>
      <c r="E3100" t="s">
        <v>39</v>
      </c>
      <c r="F3100">
        <v>91450.4</v>
      </c>
      <c r="G3100" s="1">
        <v>45884</v>
      </c>
      <c r="H3100" s="1">
        <v>45905</v>
      </c>
      <c r="I3100" t="s">
        <v>19</v>
      </c>
      <c r="J3100">
        <v>21</v>
      </c>
      <c r="K3100">
        <v>10</v>
      </c>
      <c r="L3100" t="s">
        <v>323</v>
      </c>
      <c r="M3100" t="s">
        <v>21</v>
      </c>
      <c r="N3100" t="s">
        <v>88</v>
      </c>
      <c r="O3100">
        <f t="shared" si="288"/>
        <v>1</v>
      </c>
      <c r="P3100" t="str">
        <f t="shared" si="289"/>
        <v>Valid</v>
      </c>
      <c r="Q3100" t="str">
        <f>_xlfn.XLOOKUP(B3100,Customers!$A:$A,Customers!$C:$C,"Not Found")</f>
        <v>East</v>
      </c>
      <c r="R3100" t="str">
        <f t="shared" si="290"/>
        <v>North</v>
      </c>
      <c r="S3100" t="str">
        <f t="shared" si="291"/>
        <v>Accident</v>
      </c>
      <c r="T3100" t="str">
        <f t="shared" si="292"/>
        <v>SLA Breach</v>
      </c>
      <c r="U3100">
        <f t="shared" si="293"/>
        <v>11</v>
      </c>
    </row>
    <row r="3101" spans="1:21" x14ac:dyDescent="0.3">
      <c r="A3101" t="s">
        <v>6591</v>
      </c>
      <c r="B3101" t="s">
        <v>2846</v>
      </c>
      <c r="C3101" t="s">
        <v>2847</v>
      </c>
      <c r="D3101" t="s">
        <v>69</v>
      </c>
      <c r="E3101" t="s">
        <v>39</v>
      </c>
      <c r="F3101">
        <v>44840.2</v>
      </c>
      <c r="G3101" s="1">
        <v>45902</v>
      </c>
      <c r="I3101" t="s">
        <v>64</v>
      </c>
      <c r="J3101">
        <v>4</v>
      </c>
      <c r="K3101">
        <v>12</v>
      </c>
      <c r="L3101" t="s">
        <v>491</v>
      </c>
      <c r="M3101" t="s">
        <v>49</v>
      </c>
      <c r="N3101" t="s">
        <v>22</v>
      </c>
      <c r="O3101">
        <f t="shared" si="288"/>
        <v>1</v>
      </c>
      <c r="P3101" t="str">
        <f t="shared" si="289"/>
        <v>Valid</v>
      </c>
      <c r="Q3101" t="str">
        <f>_xlfn.XLOOKUP(B3101,Customers!$A:$A,Customers!$C:$C,"Not Found")</f>
        <v>Central</v>
      </c>
      <c r="R3101" t="str">
        <f t="shared" si="290"/>
        <v>North</v>
      </c>
      <c r="S3101" t="str">
        <f t="shared" si="291"/>
        <v>Property Damage</v>
      </c>
      <c r="T3101" t="str">
        <f t="shared" si="292"/>
        <v>Within SLA</v>
      </c>
      <c r="U3101">
        <f t="shared" si="293"/>
        <v>0</v>
      </c>
    </row>
    <row r="3102" spans="1:21" x14ac:dyDescent="0.3">
      <c r="A3102" t="s">
        <v>6592</v>
      </c>
      <c r="B3102" t="s">
        <v>2659</v>
      </c>
      <c r="C3102" t="s">
        <v>2660</v>
      </c>
      <c r="D3102" t="s">
        <v>46</v>
      </c>
      <c r="E3102" t="s">
        <v>27</v>
      </c>
      <c r="F3102">
        <v>160845.25</v>
      </c>
      <c r="G3102" s="1">
        <v>45755</v>
      </c>
      <c r="H3102" s="1">
        <v>45760</v>
      </c>
      <c r="I3102" t="s">
        <v>19</v>
      </c>
      <c r="J3102">
        <v>5</v>
      </c>
      <c r="K3102">
        <v>10</v>
      </c>
      <c r="L3102" t="s">
        <v>252</v>
      </c>
      <c r="M3102" t="s">
        <v>21</v>
      </c>
      <c r="N3102" t="s">
        <v>30</v>
      </c>
      <c r="O3102">
        <f t="shared" si="288"/>
        <v>1</v>
      </c>
      <c r="P3102" t="str">
        <f t="shared" si="289"/>
        <v>Valid</v>
      </c>
      <c r="Q3102" t="str">
        <f>_xlfn.XLOOKUP(B3102,Customers!$A:$A,Customers!$C:$C,"Not Found")</f>
        <v>West</v>
      </c>
      <c r="R3102" t="str">
        <f t="shared" si="290"/>
        <v>West</v>
      </c>
      <c r="S3102" t="str">
        <f t="shared" si="291"/>
        <v>Theft</v>
      </c>
      <c r="T3102" t="str">
        <f t="shared" si="292"/>
        <v>Within SLA</v>
      </c>
      <c r="U3102">
        <f t="shared" si="293"/>
        <v>0</v>
      </c>
    </row>
    <row r="3103" spans="1:21" x14ac:dyDescent="0.3">
      <c r="A3103" t="s">
        <v>6593</v>
      </c>
      <c r="B3103" t="s">
        <v>902</v>
      </c>
      <c r="C3103" t="s">
        <v>6594</v>
      </c>
      <c r="D3103" t="s">
        <v>92</v>
      </c>
      <c r="E3103" t="s">
        <v>39</v>
      </c>
      <c r="F3103">
        <v>32180.7</v>
      </c>
      <c r="G3103" s="1">
        <v>45764</v>
      </c>
      <c r="H3103" s="1">
        <v>45781</v>
      </c>
      <c r="I3103" t="s">
        <v>19</v>
      </c>
      <c r="J3103">
        <v>17</v>
      </c>
      <c r="K3103">
        <v>7</v>
      </c>
      <c r="L3103" t="s">
        <v>561</v>
      </c>
      <c r="M3103" t="s">
        <v>94</v>
      </c>
      <c r="N3103" t="s">
        <v>88</v>
      </c>
      <c r="O3103">
        <f t="shared" si="288"/>
        <v>1</v>
      </c>
      <c r="P3103" t="str">
        <f t="shared" si="289"/>
        <v>Valid</v>
      </c>
      <c r="Q3103" t="str">
        <f>_xlfn.XLOOKUP(B3103,Customers!$A:$A,Customers!$C:$C,"Not Found")</f>
        <v>West</v>
      </c>
      <c r="R3103" t="str">
        <f t="shared" si="290"/>
        <v>North</v>
      </c>
      <c r="S3103" t="str">
        <f t="shared" si="291"/>
        <v>Baggage Loss</v>
      </c>
      <c r="T3103" t="str">
        <f t="shared" si="292"/>
        <v>SLA Breach</v>
      </c>
      <c r="U3103">
        <f t="shared" si="293"/>
        <v>10</v>
      </c>
    </row>
    <row r="3104" spans="1:21" x14ac:dyDescent="0.3">
      <c r="A3104" t="s">
        <v>6595</v>
      </c>
      <c r="B3104" t="s">
        <v>5835</v>
      </c>
      <c r="C3104" t="s">
        <v>5836</v>
      </c>
      <c r="D3104" t="s">
        <v>116</v>
      </c>
      <c r="E3104" t="s">
        <v>27</v>
      </c>
      <c r="F3104">
        <v>20989.759999999998</v>
      </c>
      <c r="G3104" s="1">
        <v>45986</v>
      </c>
      <c r="H3104" s="1">
        <v>45993</v>
      </c>
      <c r="I3104" t="s">
        <v>19</v>
      </c>
      <c r="J3104">
        <v>7</v>
      </c>
      <c r="K3104">
        <v>7</v>
      </c>
      <c r="L3104" t="s">
        <v>107</v>
      </c>
      <c r="M3104" t="s">
        <v>94</v>
      </c>
      <c r="N3104" t="s">
        <v>30</v>
      </c>
      <c r="O3104">
        <f t="shared" si="288"/>
        <v>1</v>
      </c>
      <c r="P3104" t="str">
        <f t="shared" si="289"/>
        <v>Valid</v>
      </c>
      <c r="Q3104" t="str">
        <f>_xlfn.XLOOKUP(B3104,Customers!$A:$A,Customers!$C:$C,"Not Found")</f>
        <v>North</v>
      </c>
      <c r="R3104" t="str">
        <f t="shared" si="290"/>
        <v>West</v>
      </c>
      <c r="S3104" t="str">
        <f t="shared" si="291"/>
        <v>Medical Emergency</v>
      </c>
      <c r="T3104" t="str">
        <f t="shared" si="292"/>
        <v>Within SLA</v>
      </c>
      <c r="U3104">
        <f t="shared" si="293"/>
        <v>0</v>
      </c>
    </row>
    <row r="3105" spans="1:21" x14ac:dyDescent="0.3">
      <c r="A3105" t="s">
        <v>6596</v>
      </c>
      <c r="B3105" t="s">
        <v>6597</v>
      </c>
      <c r="C3105" t="s">
        <v>6598</v>
      </c>
      <c r="D3105" t="s">
        <v>111</v>
      </c>
      <c r="E3105" t="s">
        <v>173</v>
      </c>
      <c r="F3105">
        <v>139779.57</v>
      </c>
      <c r="G3105" s="1">
        <v>45928</v>
      </c>
      <c r="H3105" s="1">
        <v>45955</v>
      </c>
      <c r="I3105" t="s">
        <v>19</v>
      </c>
      <c r="J3105">
        <v>27</v>
      </c>
      <c r="K3105">
        <v>12</v>
      </c>
      <c r="L3105" t="s">
        <v>268</v>
      </c>
      <c r="M3105" t="s">
        <v>49</v>
      </c>
      <c r="N3105" t="s">
        <v>88</v>
      </c>
      <c r="O3105">
        <f t="shared" si="288"/>
        <v>1</v>
      </c>
      <c r="P3105" t="str">
        <f t="shared" si="289"/>
        <v>Valid</v>
      </c>
      <c r="Q3105" t="str">
        <f>_xlfn.XLOOKUP(B3105,Customers!$A:$A,Customers!$C:$C,"Not Found")</f>
        <v>South</v>
      </c>
      <c r="R3105" t="str">
        <f t="shared" si="290"/>
        <v>Central</v>
      </c>
      <c r="S3105" t="str">
        <f t="shared" si="291"/>
        <v>Fire</v>
      </c>
      <c r="T3105" t="str">
        <f t="shared" si="292"/>
        <v>SLA Breach</v>
      </c>
      <c r="U3105">
        <f t="shared" si="293"/>
        <v>15</v>
      </c>
    </row>
    <row r="3106" spans="1:21" x14ac:dyDescent="0.3">
      <c r="A3106" t="s">
        <v>6599</v>
      </c>
      <c r="B3106" t="s">
        <v>3806</v>
      </c>
      <c r="C3106" t="s">
        <v>5477</v>
      </c>
      <c r="D3106" t="s">
        <v>154</v>
      </c>
      <c r="E3106" t="s">
        <v>39</v>
      </c>
      <c r="F3106">
        <v>41386.67</v>
      </c>
      <c r="G3106" s="1">
        <v>45675</v>
      </c>
      <c r="I3106" t="s">
        <v>64</v>
      </c>
      <c r="J3106">
        <v>23</v>
      </c>
      <c r="K3106">
        <v>10</v>
      </c>
      <c r="L3106" t="s">
        <v>70</v>
      </c>
      <c r="M3106" t="s">
        <v>21</v>
      </c>
      <c r="N3106" t="s">
        <v>88</v>
      </c>
      <c r="O3106">
        <f t="shared" si="288"/>
        <v>1</v>
      </c>
      <c r="P3106" t="str">
        <f t="shared" si="289"/>
        <v>Valid</v>
      </c>
      <c r="Q3106" t="str">
        <f>_xlfn.XLOOKUP(B3106,Customers!$A:$A,Customers!$C:$C,"Not Found")</f>
        <v>South</v>
      </c>
      <c r="R3106" t="str">
        <f t="shared" si="290"/>
        <v>North</v>
      </c>
      <c r="S3106" t="str">
        <f t="shared" si="291"/>
        <v>Vehicle Damage</v>
      </c>
      <c r="T3106" t="str">
        <f t="shared" si="292"/>
        <v>SLA Breach</v>
      </c>
      <c r="U3106">
        <f t="shared" si="293"/>
        <v>13</v>
      </c>
    </row>
    <row r="3107" spans="1:21" x14ac:dyDescent="0.3">
      <c r="A3107" t="s">
        <v>6600</v>
      </c>
      <c r="B3107" t="s">
        <v>1882</v>
      </c>
      <c r="C3107" t="s">
        <v>1883</v>
      </c>
      <c r="D3107" t="s">
        <v>17</v>
      </c>
      <c r="E3107" t="s">
        <v>18</v>
      </c>
      <c r="F3107">
        <v>68417.929999999993</v>
      </c>
      <c r="G3107" s="1">
        <v>45689</v>
      </c>
      <c r="H3107" s="1">
        <v>45702</v>
      </c>
      <c r="I3107" t="s">
        <v>19</v>
      </c>
      <c r="J3107">
        <v>13</v>
      </c>
      <c r="K3107">
        <v>10</v>
      </c>
      <c r="L3107" t="s">
        <v>268</v>
      </c>
      <c r="M3107" t="s">
        <v>21</v>
      </c>
      <c r="N3107" t="s">
        <v>30</v>
      </c>
      <c r="O3107">
        <f t="shared" si="288"/>
        <v>1</v>
      </c>
      <c r="P3107" t="str">
        <f t="shared" si="289"/>
        <v>Valid</v>
      </c>
      <c r="Q3107" t="str">
        <f>_xlfn.XLOOKUP(B3107,Customers!$A:$A,Customers!$C:$C,"Not Found")</f>
        <v>West</v>
      </c>
      <c r="R3107" t="str">
        <f t="shared" si="290"/>
        <v>South</v>
      </c>
      <c r="S3107" t="str">
        <f t="shared" si="291"/>
        <v>Accident</v>
      </c>
      <c r="T3107" t="str">
        <f t="shared" si="292"/>
        <v>SLA Breach</v>
      </c>
      <c r="U3107">
        <f t="shared" si="293"/>
        <v>3</v>
      </c>
    </row>
    <row r="3108" spans="1:21" x14ac:dyDescent="0.3">
      <c r="A3108" t="s">
        <v>6601</v>
      </c>
      <c r="B3108" t="s">
        <v>1333</v>
      </c>
      <c r="C3108" t="s">
        <v>1334</v>
      </c>
      <c r="D3108" t="s">
        <v>46</v>
      </c>
      <c r="E3108" t="s">
        <v>74</v>
      </c>
      <c r="F3108">
        <v>68693.240000000005</v>
      </c>
      <c r="G3108" s="1">
        <v>45922</v>
      </c>
      <c r="H3108" s="1">
        <v>45951</v>
      </c>
      <c r="I3108" t="s">
        <v>19</v>
      </c>
      <c r="J3108">
        <v>29</v>
      </c>
      <c r="K3108">
        <v>10</v>
      </c>
      <c r="L3108" t="s">
        <v>1047</v>
      </c>
      <c r="M3108" t="s">
        <v>21</v>
      </c>
      <c r="N3108" t="s">
        <v>30</v>
      </c>
      <c r="O3108">
        <f t="shared" si="288"/>
        <v>1</v>
      </c>
      <c r="P3108" t="str">
        <f t="shared" si="289"/>
        <v>Valid</v>
      </c>
      <c r="Q3108" t="str">
        <f>_xlfn.XLOOKUP(B3108,Customers!$A:$A,Customers!$C:$C,"Not Found")</f>
        <v>North</v>
      </c>
      <c r="R3108" t="str">
        <f t="shared" si="290"/>
        <v>East</v>
      </c>
      <c r="S3108" t="str">
        <f t="shared" si="291"/>
        <v>Theft</v>
      </c>
      <c r="T3108" t="str">
        <f t="shared" si="292"/>
        <v>SLA Breach</v>
      </c>
      <c r="U3108">
        <f t="shared" si="293"/>
        <v>19</v>
      </c>
    </row>
    <row r="3109" spans="1:21" x14ac:dyDescent="0.3">
      <c r="A3109" t="s">
        <v>6602</v>
      </c>
      <c r="B3109" t="s">
        <v>3677</v>
      </c>
      <c r="C3109" t="s">
        <v>4654</v>
      </c>
      <c r="D3109" t="s">
        <v>216</v>
      </c>
      <c r="E3109" t="s">
        <v>18</v>
      </c>
      <c r="F3109">
        <v>192568.27</v>
      </c>
      <c r="G3109" s="1">
        <v>45898</v>
      </c>
      <c r="H3109" s="1">
        <v>45911</v>
      </c>
      <c r="I3109" t="s">
        <v>19</v>
      </c>
      <c r="J3109">
        <v>13</v>
      </c>
      <c r="K3109">
        <v>15</v>
      </c>
      <c r="L3109" t="s">
        <v>501</v>
      </c>
      <c r="M3109" t="s">
        <v>55</v>
      </c>
      <c r="N3109" t="s">
        <v>30</v>
      </c>
      <c r="O3109">
        <f t="shared" si="288"/>
        <v>1</v>
      </c>
      <c r="P3109" t="str">
        <f t="shared" si="289"/>
        <v>Valid</v>
      </c>
      <c r="Q3109" t="str">
        <f>_xlfn.XLOOKUP(B3109,Customers!$A:$A,Customers!$C:$C,"Not Found")</f>
        <v>North</v>
      </c>
      <c r="R3109" t="str">
        <f t="shared" si="290"/>
        <v>South</v>
      </c>
      <c r="S3109" t="str">
        <f t="shared" si="291"/>
        <v>Outpatient</v>
      </c>
      <c r="T3109" t="str">
        <f t="shared" si="292"/>
        <v>Within SLA</v>
      </c>
      <c r="U3109">
        <f t="shared" si="293"/>
        <v>0</v>
      </c>
    </row>
    <row r="3110" spans="1:21" x14ac:dyDescent="0.3">
      <c r="A3110" t="s">
        <v>6603</v>
      </c>
      <c r="B3110" t="s">
        <v>2076</v>
      </c>
      <c r="C3110" t="s">
        <v>2077</v>
      </c>
      <c r="D3110" t="s">
        <v>216</v>
      </c>
      <c r="E3110" t="s">
        <v>18</v>
      </c>
      <c r="F3110">
        <v>101890.55</v>
      </c>
      <c r="G3110" s="1">
        <v>45729</v>
      </c>
      <c r="H3110" s="1">
        <v>45741</v>
      </c>
      <c r="I3110" t="s">
        <v>19</v>
      </c>
      <c r="J3110">
        <v>12</v>
      </c>
      <c r="K3110">
        <v>15</v>
      </c>
      <c r="L3110" t="s">
        <v>349</v>
      </c>
      <c r="M3110" t="s">
        <v>55</v>
      </c>
      <c r="N3110" t="s">
        <v>22</v>
      </c>
      <c r="O3110">
        <f t="shared" si="288"/>
        <v>1</v>
      </c>
      <c r="P3110" t="str">
        <f t="shared" si="289"/>
        <v>Valid</v>
      </c>
      <c r="Q3110" t="str">
        <f>_xlfn.XLOOKUP(B3110,Customers!$A:$A,Customers!$C:$C,"Not Found")</f>
        <v>East</v>
      </c>
      <c r="R3110" t="str">
        <f t="shared" si="290"/>
        <v>South</v>
      </c>
      <c r="S3110" t="str">
        <f t="shared" si="291"/>
        <v>Outpatient</v>
      </c>
      <c r="T3110" t="str">
        <f t="shared" si="292"/>
        <v>Within SLA</v>
      </c>
      <c r="U3110">
        <f t="shared" si="293"/>
        <v>0</v>
      </c>
    </row>
    <row r="3111" spans="1:21" x14ac:dyDescent="0.3">
      <c r="A3111" t="s">
        <v>6604</v>
      </c>
      <c r="B3111" t="s">
        <v>6605</v>
      </c>
      <c r="C3111" t="s">
        <v>6606</v>
      </c>
      <c r="D3111" t="s">
        <v>34</v>
      </c>
      <c r="E3111" t="s">
        <v>39</v>
      </c>
      <c r="F3111">
        <v>144900.09</v>
      </c>
      <c r="G3111" s="1">
        <v>45959</v>
      </c>
      <c r="I3111" t="s">
        <v>64</v>
      </c>
      <c r="J3111">
        <v>24</v>
      </c>
      <c r="K3111">
        <v>20</v>
      </c>
      <c r="L3111" t="s">
        <v>208</v>
      </c>
      <c r="M3111" t="s">
        <v>29</v>
      </c>
      <c r="N3111" t="s">
        <v>42</v>
      </c>
      <c r="O3111">
        <f t="shared" si="288"/>
        <v>1</v>
      </c>
      <c r="P3111" t="str">
        <f t="shared" si="289"/>
        <v>Valid</v>
      </c>
      <c r="Q3111" t="str">
        <f>_xlfn.XLOOKUP(B3111,Customers!$A:$A,Customers!$C:$C,"Not Found")</f>
        <v>West</v>
      </c>
      <c r="R3111" t="str">
        <f t="shared" si="290"/>
        <v>North</v>
      </c>
      <c r="S3111" t="str">
        <f t="shared" si="291"/>
        <v>Death Benefit</v>
      </c>
      <c r="T3111" t="str">
        <f t="shared" si="292"/>
        <v>SLA Breach</v>
      </c>
      <c r="U3111">
        <f t="shared" si="293"/>
        <v>4</v>
      </c>
    </row>
    <row r="3112" spans="1:21" x14ac:dyDescent="0.3">
      <c r="A3112" t="s">
        <v>6607</v>
      </c>
      <c r="B3112" t="s">
        <v>6608</v>
      </c>
      <c r="C3112" t="s">
        <v>6609</v>
      </c>
      <c r="D3112" t="s">
        <v>154</v>
      </c>
      <c r="E3112" t="s">
        <v>173</v>
      </c>
      <c r="F3112">
        <v>94837.65</v>
      </c>
      <c r="G3112" s="1">
        <v>45663</v>
      </c>
      <c r="I3112" t="s">
        <v>64</v>
      </c>
      <c r="J3112">
        <v>14</v>
      </c>
      <c r="K3112">
        <v>10</v>
      </c>
      <c r="L3112" t="s">
        <v>28</v>
      </c>
      <c r="M3112" t="s">
        <v>21</v>
      </c>
      <c r="N3112" t="s">
        <v>30</v>
      </c>
      <c r="O3112">
        <f t="shared" si="288"/>
        <v>1</v>
      </c>
      <c r="P3112" t="str">
        <f t="shared" si="289"/>
        <v>Valid</v>
      </c>
      <c r="Q3112" t="str">
        <f>_xlfn.XLOOKUP(B3112,Customers!$A:$A,Customers!$C:$C,"Not Found")</f>
        <v>Central</v>
      </c>
      <c r="R3112" t="str">
        <f t="shared" si="290"/>
        <v>Central</v>
      </c>
      <c r="S3112" t="str">
        <f t="shared" si="291"/>
        <v>Vehicle Damage</v>
      </c>
      <c r="T3112" t="str">
        <f t="shared" si="292"/>
        <v>SLA Breach</v>
      </c>
      <c r="U3112">
        <f t="shared" si="293"/>
        <v>4</v>
      </c>
    </row>
    <row r="3113" spans="1:21" x14ac:dyDescent="0.3">
      <c r="A3113" t="s">
        <v>6610</v>
      </c>
      <c r="B3113" t="s">
        <v>2852</v>
      </c>
      <c r="C3113" t="s">
        <v>2853</v>
      </c>
      <c r="D3113" t="s">
        <v>92</v>
      </c>
      <c r="E3113" t="s">
        <v>27</v>
      </c>
      <c r="F3113">
        <v>47935.49</v>
      </c>
      <c r="G3113" s="1">
        <v>45712</v>
      </c>
      <c r="I3113" t="s">
        <v>64</v>
      </c>
      <c r="J3113">
        <v>1</v>
      </c>
      <c r="K3113">
        <v>7</v>
      </c>
      <c r="L3113" t="s">
        <v>28</v>
      </c>
      <c r="M3113" t="s">
        <v>94</v>
      </c>
      <c r="N3113" t="s">
        <v>22</v>
      </c>
      <c r="O3113">
        <f t="shared" si="288"/>
        <v>1</v>
      </c>
      <c r="P3113" t="str">
        <f t="shared" si="289"/>
        <v>Valid</v>
      </c>
      <c r="Q3113" t="str">
        <f>_xlfn.XLOOKUP(B3113,Customers!$A:$A,Customers!$C:$C,"Not Found")</f>
        <v>West</v>
      </c>
      <c r="R3113" t="str">
        <f t="shared" si="290"/>
        <v>West</v>
      </c>
      <c r="S3113" t="str">
        <f t="shared" si="291"/>
        <v>Baggage Loss</v>
      </c>
      <c r="T3113" t="str">
        <f t="shared" si="292"/>
        <v>Within SLA</v>
      </c>
      <c r="U3113">
        <f t="shared" si="293"/>
        <v>0</v>
      </c>
    </row>
    <row r="3114" spans="1:21" x14ac:dyDescent="0.3">
      <c r="A3114" t="s">
        <v>6611</v>
      </c>
      <c r="B3114" t="s">
        <v>4233</v>
      </c>
      <c r="C3114" t="s">
        <v>4234</v>
      </c>
      <c r="D3114" t="s">
        <v>26</v>
      </c>
      <c r="E3114" t="s">
        <v>39</v>
      </c>
      <c r="F3114">
        <v>105195.2</v>
      </c>
      <c r="G3114" s="1">
        <v>45842</v>
      </c>
      <c r="I3114" t="s">
        <v>64</v>
      </c>
      <c r="J3114">
        <v>5</v>
      </c>
      <c r="K3114">
        <v>20</v>
      </c>
      <c r="L3114" t="s">
        <v>112</v>
      </c>
      <c r="M3114" t="s">
        <v>29</v>
      </c>
      <c r="N3114" t="s">
        <v>30</v>
      </c>
      <c r="O3114">
        <f t="shared" si="288"/>
        <v>1</v>
      </c>
      <c r="P3114" t="str">
        <f t="shared" si="289"/>
        <v>Valid</v>
      </c>
      <c r="Q3114" t="str">
        <f>_xlfn.XLOOKUP(B3114,Customers!$A:$A,Customers!$C:$C,"Not Found")</f>
        <v>East</v>
      </c>
      <c r="R3114" t="str">
        <f t="shared" si="290"/>
        <v>North</v>
      </c>
      <c r="S3114" t="str">
        <f t="shared" si="291"/>
        <v>Disability</v>
      </c>
      <c r="T3114" t="str">
        <f t="shared" si="292"/>
        <v>Within SLA</v>
      </c>
      <c r="U3114">
        <f t="shared" si="293"/>
        <v>0</v>
      </c>
    </row>
    <row r="3115" spans="1:21" x14ac:dyDescent="0.3">
      <c r="A3115" t="s">
        <v>6612</v>
      </c>
      <c r="B3115" t="s">
        <v>6613</v>
      </c>
      <c r="C3115" t="s">
        <v>6614</v>
      </c>
      <c r="D3115" t="s">
        <v>46</v>
      </c>
      <c r="E3115" t="s">
        <v>39</v>
      </c>
      <c r="F3115">
        <v>50813.3</v>
      </c>
      <c r="G3115" s="1">
        <v>45843</v>
      </c>
      <c r="H3115" s="1">
        <v>45845</v>
      </c>
      <c r="I3115" t="s">
        <v>19</v>
      </c>
      <c r="J3115">
        <v>2</v>
      </c>
      <c r="K3115">
        <v>12</v>
      </c>
      <c r="L3115" t="s">
        <v>331</v>
      </c>
      <c r="M3115" t="s">
        <v>49</v>
      </c>
      <c r="N3115" t="s">
        <v>30</v>
      </c>
      <c r="O3115">
        <f t="shared" si="288"/>
        <v>1</v>
      </c>
      <c r="P3115" t="str">
        <f t="shared" si="289"/>
        <v>Valid</v>
      </c>
      <c r="Q3115" t="str">
        <f>_xlfn.XLOOKUP(B3115,Customers!$A:$A,Customers!$C:$C,"Not Found")</f>
        <v>West</v>
      </c>
      <c r="R3115" t="str">
        <f t="shared" si="290"/>
        <v>North</v>
      </c>
      <c r="S3115" t="str">
        <f t="shared" si="291"/>
        <v>Theft</v>
      </c>
      <c r="T3115" t="str">
        <f t="shared" si="292"/>
        <v>Within SLA</v>
      </c>
      <c r="U3115">
        <f t="shared" si="293"/>
        <v>0</v>
      </c>
    </row>
    <row r="3116" spans="1:21" x14ac:dyDescent="0.3">
      <c r="A3116" t="s">
        <v>6615</v>
      </c>
      <c r="B3116" t="s">
        <v>559</v>
      </c>
      <c r="C3116" t="s">
        <v>560</v>
      </c>
      <c r="D3116" t="s">
        <v>216</v>
      </c>
      <c r="E3116" t="s">
        <v>27</v>
      </c>
      <c r="F3116">
        <v>313889.24</v>
      </c>
      <c r="G3116" s="1">
        <v>45729</v>
      </c>
      <c r="I3116" t="s">
        <v>40</v>
      </c>
      <c r="J3116">
        <v>26</v>
      </c>
      <c r="K3116">
        <v>15</v>
      </c>
      <c r="L3116" t="s">
        <v>107</v>
      </c>
      <c r="M3116" t="s">
        <v>55</v>
      </c>
      <c r="N3116" t="s">
        <v>88</v>
      </c>
      <c r="O3116">
        <f t="shared" si="288"/>
        <v>1</v>
      </c>
      <c r="P3116" t="str">
        <f t="shared" si="289"/>
        <v>Valid</v>
      </c>
      <c r="Q3116" t="str">
        <f>_xlfn.XLOOKUP(B3116,Customers!$A:$A,Customers!$C:$C,"Not Found")</f>
        <v>Central</v>
      </c>
      <c r="R3116" t="str">
        <f t="shared" si="290"/>
        <v>West</v>
      </c>
      <c r="S3116" t="str">
        <f t="shared" si="291"/>
        <v>Outpatient</v>
      </c>
      <c r="T3116" t="str">
        <f t="shared" si="292"/>
        <v>SLA Breach</v>
      </c>
      <c r="U3116">
        <f t="shared" si="293"/>
        <v>11</v>
      </c>
    </row>
    <row r="3117" spans="1:21" x14ac:dyDescent="0.3">
      <c r="A3117" t="s">
        <v>6616</v>
      </c>
      <c r="B3117" t="s">
        <v>1573</v>
      </c>
      <c r="C3117" t="s">
        <v>1574</v>
      </c>
      <c r="D3117" t="s">
        <v>69</v>
      </c>
      <c r="E3117" t="s">
        <v>39</v>
      </c>
      <c r="F3117">
        <v>88666.05</v>
      </c>
      <c r="G3117" s="1">
        <v>45872</v>
      </c>
      <c r="H3117" s="1">
        <v>45887</v>
      </c>
      <c r="I3117" t="s">
        <v>19</v>
      </c>
      <c r="J3117">
        <v>15</v>
      </c>
      <c r="K3117">
        <v>12</v>
      </c>
      <c r="L3117" t="s">
        <v>159</v>
      </c>
      <c r="M3117" t="s">
        <v>49</v>
      </c>
      <c r="N3117" t="s">
        <v>30</v>
      </c>
      <c r="O3117">
        <f t="shared" si="288"/>
        <v>1</v>
      </c>
      <c r="P3117" t="str">
        <f t="shared" si="289"/>
        <v>Valid</v>
      </c>
      <c r="Q3117" t="str">
        <f>_xlfn.XLOOKUP(B3117,Customers!$A:$A,Customers!$C:$C,"Not Found")</f>
        <v>South</v>
      </c>
      <c r="R3117" t="str">
        <f t="shared" si="290"/>
        <v>North</v>
      </c>
      <c r="S3117" t="str">
        <f t="shared" si="291"/>
        <v>Property Damage</v>
      </c>
      <c r="T3117" t="str">
        <f t="shared" si="292"/>
        <v>SLA Breach</v>
      </c>
      <c r="U3117">
        <f t="shared" si="293"/>
        <v>3</v>
      </c>
    </row>
    <row r="3118" spans="1:21" x14ac:dyDescent="0.3">
      <c r="A3118" t="s">
        <v>6617</v>
      </c>
      <c r="B3118" t="s">
        <v>6532</v>
      </c>
      <c r="C3118" t="s">
        <v>6618</v>
      </c>
      <c r="D3118" t="s">
        <v>17</v>
      </c>
      <c r="E3118" t="s">
        <v>173</v>
      </c>
      <c r="F3118">
        <v>53199.68</v>
      </c>
      <c r="G3118" s="1">
        <v>45938</v>
      </c>
      <c r="H3118" s="1">
        <v>45950</v>
      </c>
      <c r="I3118" t="s">
        <v>19</v>
      </c>
      <c r="J3118">
        <v>12</v>
      </c>
      <c r="K3118">
        <v>10</v>
      </c>
      <c r="L3118" t="s">
        <v>282</v>
      </c>
      <c r="M3118" t="s">
        <v>21</v>
      </c>
      <c r="N3118" t="s">
        <v>30</v>
      </c>
      <c r="O3118">
        <f t="shared" si="288"/>
        <v>1</v>
      </c>
      <c r="P3118" t="str">
        <f t="shared" si="289"/>
        <v>Valid</v>
      </c>
      <c r="Q3118" t="str">
        <f>_xlfn.XLOOKUP(B3118,Customers!$A:$A,Customers!$C:$C,"Not Found")</f>
        <v>West</v>
      </c>
      <c r="R3118" t="str">
        <f t="shared" si="290"/>
        <v>Central</v>
      </c>
      <c r="S3118" t="str">
        <f t="shared" si="291"/>
        <v>Accident</v>
      </c>
      <c r="T3118" t="str">
        <f t="shared" si="292"/>
        <v>SLA Breach</v>
      </c>
      <c r="U3118">
        <f t="shared" si="293"/>
        <v>2</v>
      </c>
    </row>
    <row r="3119" spans="1:21" x14ac:dyDescent="0.3">
      <c r="A3119" t="s">
        <v>6619</v>
      </c>
      <c r="B3119" t="s">
        <v>3298</v>
      </c>
      <c r="C3119" t="s">
        <v>3299</v>
      </c>
      <c r="D3119" t="s">
        <v>116</v>
      </c>
      <c r="E3119" t="s">
        <v>74</v>
      </c>
      <c r="F3119">
        <v>29326.12</v>
      </c>
      <c r="G3119" s="1">
        <v>45702</v>
      </c>
      <c r="I3119" t="s">
        <v>64</v>
      </c>
      <c r="J3119">
        <v>14</v>
      </c>
      <c r="K3119">
        <v>7</v>
      </c>
      <c r="L3119" t="s">
        <v>166</v>
      </c>
      <c r="M3119" t="s">
        <v>94</v>
      </c>
      <c r="N3119" t="s">
        <v>42</v>
      </c>
      <c r="O3119">
        <f t="shared" si="288"/>
        <v>1</v>
      </c>
      <c r="P3119" t="str">
        <f t="shared" si="289"/>
        <v>Valid</v>
      </c>
      <c r="Q3119" t="str">
        <f>_xlfn.XLOOKUP(B3119,Customers!$A:$A,Customers!$C:$C,"Not Found")</f>
        <v>West</v>
      </c>
      <c r="R3119" t="str">
        <f t="shared" si="290"/>
        <v>East</v>
      </c>
      <c r="S3119" t="str">
        <f t="shared" si="291"/>
        <v>Medical Emergency</v>
      </c>
      <c r="T3119" t="str">
        <f t="shared" si="292"/>
        <v>SLA Breach</v>
      </c>
      <c r="U3119">
        <f t="shared" si="293"/>
        <v>7</v>
      </c>
    </row>
    <row r="3120" spans="1:21" x14ac:dyDescent="0.3">
      <c r="A3120" t="s">
        <v>6620</v>
      </c>
      <c r="B3120" t="s">
        <v>676</v>
      </c>
      <c r="C3120" t="s">
        <v>4017</v>
      </c>
      <c r="D3120" t="s">
        <v>154</v>
      </c>
      <c r="E3120" t="s">
        <v>173</v>
      </c>
      <c r="F3120">
        <v>42856.22</v>
      </c>
      <c r="G3120" s="1">
        <v>45920</v>
      </c>
      <c r="H3120" s="1">
        <v>45933</v>
      </c>
      <c r="I3120" t="s">
        <v>19</v>
      </c>
      <c r="J3120">
        <v>13</v>
      </c>
      <c r="K3120">
        <v>10</v>
      </c>
      <c r="L3120" t="s">
        <v>70</v>
      </c>
      <c r="M3120" t="s">
        <v>21</v>
      </c>
      <c r="N3120" t="s">
        <v>30</v>
      </c>
      <c r="O3120">
        <f t="shared" si="288"/>
        <v>1</v>
      </c>
      <c r="P3120" t="str">
        <f t="shared" si="289"/>
        <v>Valid</v>
      </c>
      <c r="Q3120" t="str">
        <f>_xlfn.XLOOKUP(B3120,Customers!$A:$A,Customers!$C:$C,"Not Found")</f>
        <v>West</v>
      </c>
      <c r="R3120" t="str">
        <f t="shared" si="290"/>
        <v>Central</v>
      </c>
      <c r="S3120" t="str">
        <f t="shared" si="291"/>
        <v>Vehicle Damage</v>
      </c>
      <c r="T3120" t="str">
        <f t="shared" si="292"/>
        <v>SLA Breach</v>
      </c>
      <c r="U3120">
        <f t="shared" si="293"/>
        <v>3</v>
      </c>
    </row>
    <row r="3121" spans="1:21" x14ac:dyDescent="0.3">
      <c r="A3121" t="s">
        <v>6621</v>
      </c>
      <c r="B3121" t="s">
        <v>2654</v>
      </c>
      <c r="C3121" t="s">
        <v>2655</v>
      </c>
      <c r="D3121" t="s">
        <v>216</v>
      </c>
      <c r="E3121" t="s">
        <v>27</v>
      </c>
      <c r="F3121">
        <v>26856.41</v>
      </c>
      <c r="G3121" s="1">
        <v>45839</v>
      </c>
      <c r="H3121" s="1">
        <v>45851</v>
      </c>
      <c r="I3121" t="s">
        <v>19</v>
      </c>
      <c r="J3121">
        <v>12</v>
      </c>
      <c r="K3121">
        <v>15</v>
      </c>
      <c r="L3121" t="s">
        <v>212</v>
      </c>
      <c r="M3121" t="s">
        <v>55</v>
      </c>
      <c r="N3121" t="s">
        <v>30</v>
      </c>
      <c r="O3121">
        <f t="shared" si="288"/>
        <v>1</v>
      </c>
      <c r="P3121" t="str">
        <f t="shared" si="289"/>
        <v>Valid</v>
      </c>
      <c r="Q3121" t="str">
        <f>_xlfn.XLOOKUP(B3121,Customers!$A:$A,Customers!$C:$C,"Not Found")</f>
        <v>East</v>
      </c>
      <c r="R3121" t="str">
        <f t="shared" si="290"/>
        <v>West</v>
      </c>
      <c r="S3121" t="str">
        <f t="shared" si="291"/>
        <v>Outpatient</v>
      </c>
      <c r="T3121" t="str">
        <f t="shared" si="292"/>
        <v>Within SLA</v>
      </c>
      <c r="U3121">
        <f t="shared" si="293"/>
        <v>0</v>
      </c>
    </row>
    <row r="3122" spans="1:21" x14ac:dyDescent="0.3">
      <c r="A3122" t="s">
        <v>6622</v>
      </c>
      <c r="B3122" t="s">
        <v>1749</v>
      </c>
      <c r="C3122" t="s">
        <v>1750</v>
      </c>
      <c r="D3122" t="s">
        <v>26</v>
      </c>
      <c r="E3122" t="s">
        <v>173</v>
      </c>
      <c r="F3122">
        <v>144650.93</v>
      </c>
      <c r="G3122" s="1">
        <v>45958</v>
      </c>
      <c r="H3122" s="1">
        <v>45971</v>
      </c>
      <c r="I3122" t="s">
        <v>19</v>
      </c>
      <c r="J3122">
        <v>13</v>
      </c>
      <c r="K3122">
        <v>20</v>
      </c>
      <c r="L3122" t="s">
        <v>427</v>
      </c>
      <c r="M3122" t="s">
        <v>29</v>
      </c>
      <c r="N3122" t="s">
        <v>30</v>
      </c>
      <c r="O3122">
        <f t="shared" si="288"/>
        <v>1</v>
      </c>
      <c r="P3122" t="str">
        <f t="shared" si="289"/>
        <v>Valid</v>
      </c>
      <c r="Q3122" t="str">
        <f>_xlfn.XLOOKUP(B3122,Customers!$A:$A,Customers!$C:$C,"Not Found")</f>
        <v>South</v>
      </c>
      <c r="R3122" t="str">
        <f t="shared" si="290"/>
        <v>Central</v>
      </c>
      <c r="S3122" t="str">
        <f t="shared" si="291"/>
        <v>Disability</v>
      </c>
      <c r="T3122" t="str">
        <f t="shared" si="292"/>
        <v>Within SLA</v>
      </c>
      <c r="U3122">
        <f t="shared" si="293"/>
        <v>0</v>
      </c>
    </row>
    <row r="3123" spans="1:21" x14ac:dyDescent="0.3">
      <c r="A3123" t="s">
        <v>6623</v>
      </c>
      <c r="B3123" t="s">
        <v>442</v>
      </c>
      <c r="C3123" t="s">
        <v>443</v>
      </c>
      <c r="D3123" t="s">
        <v>17</v>
      </c>
      <c r="E3123" t="s">
        <v>27</v>
      </c>
      <c r="F3123">
        <v>42908.36</v>
      </c>
      <c r="G3123" s="1">
        <v>45742</v>
      </c>
      <c r="I3123" t="s">
        <v>64</v>
      </c>
      <c r="J3123">
        <v>12</v>
      </c>
      <c r="K3123">
        <v>10</v>
      </c>
      <c r="L3123" t="s">
        <v>651</v>
      </c>
      <c r="M3123" t="s">
        <v>21</v>
      </c>
      <c r="N3123" t="s">
        <v>22</v>
      </c>
      <c r="O3123">
        <f t="shared" si="288"/>
        <v>1</v>
      </c>
      <c r="P3123" t="str">
        <f t="shared" si="289"/>
        <v>Valid</v>
      </c>
      <c r="Q3123" t="str">
        <f>_xlfn.XLOOKUP(B3123,Customers!$A:$A,Customers!$C:$C,"Not Found")</f>
        <v>West</v>
      </c>
      <c r="R3123" t="str">
        <f t="shared" si="290"/>
        <v>West</v>
      </c>
      <c r="S3123" t="str">
        <f t="shared" si="291"/>
        <v>Accident</v>
      </c>
      <c r="T3123" t="str">
        <f t="shared" si="292"/>
        <v>SLA Breach</v>
      </c>
      <c r="U3123">
        <f t="shared" si="293"/>
        <v>2</v>
      </c>
    </row>
    <row r="3124" spans="1:21" x14ac:dyDescent="0.3">
      <c r="A3124" t="s">
        <v>6624</v>
      </c>
      <c r="B3124" t="s">
        <v>6625</v>
      </c>
      <c r="C3124" t="s">
        <v>6626</v>
      </c>
      <c r="D3124" t="s">
        <v>69</v>
      </c>
      <c r="E3124" t="s">
        <v>74</v>
      </c>
      <c r="F3124">
        <v>79324.570000000007</v>
      </c>
      <c r="G3124" s="1">
        <v>45886</v>
      </c>
      <c r="I3124" t="s">
        <v>64</v>
      </c>
      <c r="J3124">
        <v>16</v>
      </c>
      <c r="K3124">
        <v>12</v>
      </c>
      <c r="L3124" t="s">
        <v>323</v>
      </c>
      <c r="M3124" t="s">
        <v>49</v>
      </c>
      <c r="N3124" t="s">
        <v>30</v>
      </c>
      <c r="O3124">
        <f t="shared" si="288"/>
        <v>1</v>
      </c>
      <c r="P3124" t="str">
        <f t="shared" si="289"/>
        <v>Valid</v>
      </c>
      <c r="Q3124" t="str">
        <f>_xlfn.XLOOKUP(B3124,Customers!$A:$A,Customers!$C:$C,"Not Found")</f>
        <v>West</v>
      </c>
      <c r="R3124" t="str">
        <f t="shared" si="290"/>
        <v>East</v>
      </c>
      <c r="S3124" t="str">
        <f t="shared" si="291"/>
        <v>Property Damage</v>
      </c>
      <c r="T3124" t="str">
        <f t="shared" si="292"/>
        <v>SLA Breach</v>
      </c>
      <c r="U3124">
        <f t="shared" si="293"/>
        <v>4</v>
      </c>
    </row>
    <row r="3125" spans="1:21" x14ac:dyDescent="0.3">
      <c r="A3125" t="s">
        <v>6627</v>
      </c>
      <c r="B3125" t="s">
        <v>5957</v>
      </c>
      <c r="C3125" t="s">
        <v>5958</v>
      </c>
      <c r="D3125" t="s">
        <v>216</v>
      </c>
      <c r="E3125" t="s">
        <v>39</v>
      </c>
      <c r="F3125">
        <v>51549.32</v>
      </c>
      <c r="G3125" s="1">
        <v>45909</v>
      </c>
      <c r="I3125" t="s">
        <v>64</v>
      </c>
      <c r="J3125">
        <v>17</v>
      </c>
      <c r="K3125">
        <v>15</v>
      </c>
      <c r="L3125" t="s">
        <v>112</v>
      </c>
      <c r="M3125" t="s">
        <v>55</v>
      </c>
      <c r="N3125" t="s">
        <v>22</v>
      </c>
      <c r="O3125">
        <f t="shared" si="288"/>
        <v>1</v>
      </c>
      <c r="P3125" t="str">
        <f t="shared" si="289"/>
        <v>Valid</v>
      </c>
      <c r="Q3125" t="str">
        <f>_xlfn.XLOOKUP(B3125,Customers!$A:$A,Customers!$C:$C,"Not Found")</f>
        <v>West</v>
      </c>
      <c r="R3125" t="str">
        <f t="shared" si="290"/>
        <v>North</v>
      </c>
      <c r="S3125" t="str">
        <f t="shared" si="291"/>
        <v>Outpatient</v>
      </c>
      <c r="T3125" t="str">
        <f t="shared" si="292"/>
        <v>SLA Breach</v>
      </c>
      <c r="U3125">
        <f t="shared" si="293"/>
        <v>2</v>
      </c>
    </row>
    <row r="3126" spans="1:21" x14ac:dyDescent="0.3">
      <c r="A3126" t="s">
        <v>6628</v>
      </c>
      <c r="B3126" t="s">
        <v>6629</v>
      </c>
      <c r="C3126" t="s">
        <v>6630</v>
      </c>
      <c r="D3126" t="s">
        <v>4731</v>
      </c>
      <c r="E3126" t="s">
        <v>27</v>
      </c>
      <c r="F3126">
        <v>11375.49</v>
      </c>
      <c r="G3126" s="1">
        <v>45778</v>
      </c>
      <c r="I3126" t="s">
        <v>40</v>
      </c>
      <c r="J3126">
        <v>12</v>
      </c>
      <c r="K3126">
        <v>7</v>
      </c>
      <c r="L3126" t="s">
        <v>252</v>
      </c>
      <c r="M3126" t="s">
        <v>94</v>
      </c>
      <c r="N3126" t="s">
        <v>42</v>
      </c>
      <c r="O3126">
        <f t="shared" si="288"/>
        <v>1</v>
      </c>
      <c r="P3126" t="str">
        <f t="shared" si="289"/>
        <v>Valid</v>
      </c>
      <c r="Q3126" t="str">
        <f>_xlfn.XLOOKUP(B3126,Customers!$A:$A,Customers!$C:$C,"Not Found")</f>
        <v>West</v>
      </c>
      <c r="R3126" t="str">
        <f t="shared" si="290"/>
        <v>West</v>
      </c>
      <c r="S3126" t="str">
        <f t="shared" si="291"/>
        <v>medical emergency</v>
      </c>
      <c r="T3126" t="str">
        <f t="shared" si="292"/>
        <v>SLA Breach</v>
      </c>
      <c r="U3126">
        <f t="shared" si="293"/>
        <v>5</v>
      </c>
    </row>
    <row r="3127" spans="1:21" x14ac:dyDescent="0.3">
      <c r="A3127" t="s">
        <v>6631</v>
      </c>
      <c r="B3127" t="s">
        <v>1113</v>
      </c>
      <c r="C3127" t="s">
        <v>1114</v>
      </c>
      <c r="D3127" t="s">
        <v>92</v>
      </c>
      <c r="E3127" t="s">
        <v>74</v>
      </c>
      <c r="F3127">
        <v>20934.48</v>
      </c>
      <c r="G3127" s="1">
        <v>45847</v>
      </c>
      <c r="I3127" t="s">
        <v>64</v>
      </c>
      <c r="J3127">
        <v>16</v>
      </c>
      <c r="K3127">
        <v>7</v>
      </c>
      <c r="L3127" t="s">
        <v>411</v>
      </c>
      <c r="M3127" t="s">
        <v>94</v>
      </c>
      <c r="N3127" t="s">
        <v>30</v>
      </c>
      <c r="O3127">
        <f t="shared" si="288"/>
        <v>1</v>
      </c>
      <c r="P3127" t="str">
        <f t="shared" si="289"/>
        <v>Valid</v>
      </c>
      <c r="Q3127" t="str">
        <f>_xlfn.XLOOKUP(B3127,Customers!$A:$A,Customers!$C:$C,"Not Found")</f>
        <v>South</v>
      </c>
      <c r="R3127" t="str">
        <f t="shared" si="290"/>
        <v>East</v>
      </c>
      <c r="S3127" t="str">
        <f t="shared" si="291"/>
        <v>Baggage Loss</v>
      </c>
      <c r="T3127" t="str">
        <f t="shared" si="292"/>
        <v>SLA Breach</v>
      </c>
      <c r="U3127">
        <f t="shared" si="293"/>
        <v>9</v>
      </c>
    </row>
    <row r="3128" spans="1:21" x14ac:dyDescent="0.3">
      <c r="A3128" t="s">
        <v>6632</v>
      </c>
      <c r="B3128" t="s">
        <v>2351</v>
      </c>
      <c r="C3128" t="s">
        <v>3623</v>
      </c>
      <c r="D3128" t="s">
        <v>46</v>
      </c>
      <c r="E3128" t="s">
        <v>74</v>
      </c>
      <c r="F3128">
        <v>134196.63</v>
      </c>
      <c r="G3128" s="1">
        <v>45903</v>
      </c>
      <c r="H3128" s="1">
        <v>45913</v>
      </c>
      <c r="I3128" t="s">
        <v>47</v>
      </c>
      <c r="J3128">
        <v>10</v>
      </c>
      <c r="K3128">
        <v>10</v>
      </c>
      <c r="L3128" t="s">
        <v>787</v>
      </c>
      <c r="M3128" t="s">
        <v>21</v>
      </c>
      <c r="N3128" t="s">
        <v>30</v>
      </c>
      <c r="O3128">
        <f t="shared" si="288"/>
        <v>1</v>
      </c>
      <c r="P3128" t="str">
        <f t="shared" si="289"/>
        <v>Valid</v>
      </c>
      <c r="Q3128" t="str">
        <f>_xlfn.XLOOKUP(B3128,Customers!$A:$A,Customers!$C:$C,"Not Found")</f>
        <v>East</v>
      </c>
      <c r="R3128" t="str">
        <f t="shared" si="290"/>
        <v>East</v>
      </c>
      <c r="S3128" t="str">
        <f t="shared" si="291"/>
        <v>Theft</v>
      </c>
      <c r="T3128" t="str">
        <f t="shared" si="292"/>
        <v>Within SLA</v>
      </c>
      <c r="U3128">
        <f t="shared" si="293"/>
        <v>0</v>
      </c>
    </row>
    <row r="3129" spans="1:21" x14ac:dyDescent="0.3">
      <c r="A3129" t="s">
        <v>6633</v>
      </c>
      <c r="B3129" t="s">
        <v>4661</v>
      </c>
      <c r="C3129" t="s">
        <v>4662</v>
      </c>
      <c r="D3129" t="s">
        <v>154</v>
      </c>
      <c r="E3129" t="s">
        <v>74</v>
      </c>
      <c r="F3129">
        <v>41998.559999999998</v>
      </c>
      <c r="G3129" s="1">
        <v>45795</v>
      </c>
      <c r="H3129" s="1">
        <v>45816</v>
      </c>
      <c r="I3129" t="s">
        <v>19</v>
      </c>
      <c r="J3129">
        <v>21</v>
      </c>
      <c r="K3129">
        <v>10</v>
      </c>
      <c r="L3129" t="s">
        <v>431</v>
      </c>
      <c r="M3129" t="s">
        <v>21</v>
      </c>
      <c r="N3129" t="s">
        <v>30</v>
      </c>
      <c r="O3129">
        <f t="shared" si="288"/>
        <v>1</v>
      </c>
      <c r="P3129" t="str">
        <f t="shared" si="289"/>
        <v>Valid</v>
      </c>
      <c r="Q3129" t="str">
        <f>_xlfn.XLOOKUP(B3129,Customers!$A:$A,Customers!$C:$C,"Not Found")</f>
        <v>South</v>
      </c>
      <c r="R3129" t="str">
        <f t="shared" si="290"/>
        <v>East</v>
      </c>
      <c r="S3129" t="str">
        <f t="shared" si="291"/>
        <v>Vehicle Damage</v>
      </c>
      <c r="T3129" t="str">
        <f t="shared" si="292"/>
        <v>SLA Breach</v>
      </c>
      <c r="U3129">
        <f t="shared" si="293"/>
        <v>11</v>
      </c>
    </row>
    <row r="3130" spans="1:21" x14ac:dyDescent="0.3">
      <c r="A3130" t="s">
        <v>6634</v>
      </c>
      <c r="B3130" t="s">
        <v>4379</v>
      </c>
      <c r="C3130" t="s">
        <v>6635</v>
      </c>
      <c r="D3130" t="s">
        <v>182</v>
      </c>
      <c r="E3130" t="s">
        <v>18</v>
      </c>
      <c r="F3130">
        <v>26647.57</v>
      </c>
      <c r="G3130" s="1">
        <v>45878</v>
      </c>
      <c r="I3130" t="s">
        <v>64</v>
      </c>
      <c r="J3130">
        <v>10</v>
      </c>
      <c r="K3130">
        <v>7</v>
      </c>
      <c r="L3130" t="s">
        <v>244</v>
      </c>
      <c r="M3130" t="s">
        <v>94</v>
      </c>
      <c r="N3130" t="s">
        <v>42</v>
      </c>
      <c r="O3130">
        <f t="shared" si="288"/>
        <v>1</v>
      </c>
      <c r="P3130" t="str">
        <f t="shared" si="289"/>
        <v>Valid</v>
      </c>
      <c r="Q3130" t="str">
        <f>_xlfn.XLOOKUP(B3130,Customers!$A:$A,Customers!$C:$C,"Not Found")</f>
        <v>East</v>
      </c>
      <c r="R3130" t="str">
        <f t="shared" si="290"/>
        <v>South</v>
      </c>
      <c r="S3130" t="str">
        <f t="shared" si="291"/>
        <v>Trip Cancellation</v>
      </c>
      <c r="T3130" t="str">
        <f t="shared" si="292"/>
        <v>SLA Breach</v>
      </c>
      <c r="U3130">
        <f t="shared" si="293"/>
        <v>3</v>
      </c>
    </row>
    <row r="3131" spans="1:21" x14ac:dyDescent="0.3">
      <c r="A3131" t="s">
        <v>6636</v>
      </c>
      <c r="B3131" t="s">
        <v>273</v>
      </c>
      <c r="C3131" t="s">
        <v>6637</v>
      </c>
      <c r="D3131" t="s">
        <v>17</v>
      </c>
      <c r="E3131" t="s">
        <v>18</v>
      </c>
      <c r="F3131">
        <v>166149.62</v>
      </c>
      <c r="G3131" s="1">
        <v>45906</v>
      </c>
      <c r="H3131" s="1">
        <v>45922</v>
      </c>
      <c r="I3131" t="s">
        <v>19</v>
      </c>
      <c r="J3131">
        <v>16</v>
      </c>
      <c r="K3131">
        <v>10</v>
      </c>
      <c r="L3131" t="s">
        <v>83</v>
      </c>
      <c r="M3131" t="s">
        <v>21</v>
      </c>
      <c r="N3131" t="s">
        <v>30</v>
      </c>
      <c r="O3131">
        <f t="shared" si="288"/>
        <v>1</v>
      </c>
      <c r="P3131" t="str">
        <f t="shared" si="289"/>
        <v>Valid</v>
      </c>
      <c r="Q3131" t="str">
        <f>_xlfn.XLOOKUP(B3131,Customers!$A:$A,Customers!$C:$C,"Not Found")</f>
        <v>West</v>
      </c>
      <c r="R3131" t="str">
        <f t="shared" si="290"/>
        <v>South</v>
      </c>
      <c r="S3131" t="str">
        <f t="shared" si="291"/>
        <v>Accident</v>
      </c>
      <c r="T3131" t="str">
        <f t="shared" si="292"/>
        <v>SLA Breach</v>
      </c>
      <c r="U3131">
        <f t="shared" si="293"/>
        <v>6</v>
      </c>
    </row>
    <row r="3132" spans="1:21" x14ac:dyDescent="0.3">
      <c r="A3132" t="s">
        <v>6638</v>
      </c>
      <c r="B3132" t="s">
        <v>4773</v>
      </c>
      <c r="C3132" t="s">
        <v>4774</v>
      </c>
      <c r="D3132" t="s">
        <v>116</v>
      </c>
      <c r="E3132" t="s">
        <v>39</v>
      </c>
      <c r="F3132">
        <v>19190.04</v>
      </c>
      <c r="G3132" s="1">
        <v>45737</v>
      </c>
      <c r="H3132" s="1">
        <v>45751</v>
      </c>
      <c r="I3132" t="s">
        <v>19</v>
      </c>
      <c r="J3132">
        <v>14</v>
      </c>
      <c r="K3132">
        <v>7</v>
      </c>
      <c r="L3132" t="s">
        <v>178</v>
      </c>
      <c r="M3132" t="s">
        <v>94</v>
      </c>
      <c r="N3132" t="s">
        <v>42</v>
      </c>
      <c r="O3132">
        <f t="shared" si="288"/>
        <v>1</v>
      </c>
      <c r="P3132" t="str">
        <f t="shared" si="289"/>
        <v>Valid</v>
      </c>
      <c r="Q3132" t="str">
        <f>_xlfn.XLOOKUP(B3132,Customers!$A:$A,Customers!$C:$C,"Not Found")</f>
        <v>East</v>
      </c>
      <c r="R3132" t="str">
        <f t="shared" si="290"/>
        <v>North</v>
      </c>
      <c r="S3132" t="str">
        <f t="shared" si="291"/>
        <v>Medical Emergency</v>
      </c>
      <c r="T3132" t="str">
        <f t="shared" si="292"/>
        <v>SLA Breach</v>
      </c>
      <c r="U3132">
        <f t="shared" si="293"/>
        <v>7</v>
      </c>
    </row>
    <row r="3133" spans="1:21" x14ac:dyDescent="0.3">
      <c r="A3133" t="s">
        <v>6639</v>
      </c>
      <c r="B3133" t="s">
        <v>1024</v>
      </c>
      <c r="C3133" t="s">
        <v>1025</v>
      </c>
      <c r="D3133" t="s">
        <v>116</v>
      </c>
      <c r="E3133" t="s">
        <v>18</v>
      </c>
      <c r="F3133">
        <v>218835.16</v>
      </c>
      <c r="G3133" s="1">
        <v>45902</v>
      </c>
      <c r="I3133" t="s">
        <v>40</v>
      </c>
      <c r="J3133">
        <v>28</v>
      </c>
      <c r="K3133">
        <v>7</v>
      </c>
      <c r="L3133" t="s">
        <v>140</v>
      </c>
      <c r="M3133" t="s">
        <v>94</v>
      </c>
      <c r="N3133" t="s">
        <v>88</v>
      </c>
      <c r="O3133">
        <f t="shared" si="288"/>
        <v>1</v>
      </c>
      <c r="P3133" t="str">
        <f t="shared" si="289"/>
        <v>Valid</v>
      </c>
      <c r="Q3133" t="str">
        <f>_xlfn.XLOOKUP(B3133,Customers!$A:$A,Customers!$C:$C,"Not Found")</f>
        <v>Central</v>
      </c>
      <c r="R3133" t="str">
        <f t="shared" si="290"/>
        <v>South</v>
      </c>
      <c r="S3133" t="str">
        <f t="shared" si="291"/>
        <v>Medical Emergency</v>
      </c>
      <c r="T3133" t="str">
        <f t="shared" si="292"/>
        <v>SLA Breach</v>
      </c>
      <c r="U3133">
        <f t="shared" si="293"/>
        <v>21</v>
      </c>
    </row>
    <row r="3134" spans="1:21" x14ac:dyDescent="0.3">
      <c r="A3134" t="s">
        <v>6640</v>
      </c>
      <c r="B3134" t="s">
        <v>2846</v>
      </c>
      <c r="C3134" t="s">
        <v>2847</v>
      </c>
      <c r="D3134" t="s">
        <v>111</v>
      </c>
      <c r="E3134" t="s">
        <v>74</v>
      </c>
      <c r="F3134">
        <v>196419.81</v>
      </c>
      <c r="G3134" s="1">
        <v>45856</v>
      </c>
      <c r="H3134" s="1">
        <v>45874</v>
      </c>
      <c r="I3134" t="s">
        <v>19</v>
      </c>
      <c r="J3134">
        <v>18</v>
      </c>
      <c r="K3134">
        <v>12</v>
      </c>
      <c r="L3134" t="s">
        <v>193</v>
      </c>
      <c r="M3134" t="s">
        <v>49</v>
      </c>
      <c r="N3134" t="s">
        <v>30</v>
      </c>
      <c r="O3134">
        <f t="shared" si="288"/>
        <v>1</v>
      </c>
      <c r="P3134" t="str">
        <f t="shared" si="289"/>
        <v>Valid</v>
      </c>
      <c r="Q3134" t="str">
        <f>_xlfn.XLOOKUP(B3134,Customers!$A:$A,Customers!$C:$C,"Not Found")</f>
        <v>Central</v>
      </c>
      <c r="R3134" t="str">
        <f t="shared" si="290"/>
        <v>East</v>
      </c>
      <c r="S3134" t="str">
        <f t="shared" si="291"/>
        <v>Fire</v>
      </c>
      <c r="T3134" t="str">
        <f t="shared" si="292"/>
        <v>SLA Breach</v>
      </c>
      <c r="U3134">
        <f t="shared" si="293"/>
        <v>6</v>
      </c>
    </row>
    <row r="3135" spans="1:21" x14ac:dyDescent="0.3">
      <c r="A3135" t="s">
        <v>6641</v>
      </c>
      <c r="B3135" t="s">
        <v>856</v>
      </c>
      <c r="C3135" t="s">
        <v>6642</v>
      </c>
      <c r="D3135" t="s">
        <v>53</v>
      </c>
      <c r="E3135" t="s">
        <v>173</v>
      </c>
      <c r="F3135">
        <v>89377.72</v>
      </c>
      <c r="G3135" s="1">
        <v>45728</v>
      </c>
      <c r="H3135" s="1">
        <v>45735</v>
      </c>
      <c r="I3135" t="s">
        <v>19</v>
      </c>
      <c r="J3135">
        <v>7</v>
      </c>
      <c r="K3135">
        <v>15</v>
      </c>
      <c r="L3135" t="s">
        <v>28</v>
      </c>
      <c r="M3135" t="s">
        <v>55</v>
      </c>
      <c r="N3135" t="s">
        <v>22</v>
      </c>
      <c r="O3135">
        <f t="shared" si="288"/>
        <v>1</v>
      </c>
      <c r="P3135" t="str">
        <f t="shared" si="289"/>
        <v>Valid</v>
      </c>
      <c r="Q3135" t="str">
        <f>_xlfn.XLOOKUP(B3135,Customers!$A:$A,Customers!$C:$C,"Not Found")</f>
        <v>South</v>
      </c>
      <c r="R3135" t="str">
        <f t="shared" si="290"/>
        <v>Central</v>
      </c>
      <c r="S3135" t="str">
        <f t="shared" si="291"/>
        <v>Hospitalization</v>
      </c>
      <c r="T3135" t="str">
        <f t="shared" si="292"/>
        <v>Within SLA</v>
      </c>
      <c r="U3135">
        <f t="shared" si="293"/>
        <v>0</v>
      </c>
    </row>
    <row r="3136" spans="1:21" x14ac:dyDescent="0.3">
      <c r="A3136" t="s">
        <v>6643</v>
      </c>
      <c r="B3136" t="s">
        <v>6644</v>
      </c>
      <c r="C3136" t="s">
        <v>6645</v>
      </c>
      <c r="D3136" t="s">
        <v>46</v>
      </c>
      <c r="E3136" t="s">
        <v>74</v>
      </c>
      <c r="F3136">
        <v>55320.81</v>
      </c>
      <c r="G3136" s="1">
        <v>45939</v>
      </c>
      <c r="H3136" s="1">
        <v>45955</v>
      </c>
      <c r="I3136" t="s">
        <v>19</v>
      </c>
      <c r="J3136">
        <v>16</v>
      </c>
      <c r="K3136">
        <v>10</v>
      </c>
      <c r="L3136" t="s">
        <v>83</v>
      </c>
      <c r="M3136" t="s">
        <v>21</v>
      </c>
      <c r="N3136" t="s">
        <v>30</v>
      </c>
      <c r="O3136">
        <f t="shared" si="288"/>
        <v>1</v>
      </c>
      <c r="P3136" t="str">
        <f t="shared" si="289"/>
        <v>Valid</v>
      </c>
      <c r="Q3136" t="str">
        <f>_xlfn.XLOOKUP(B3136,Customers!$A:$A,Customers!$C:$C,"Not Found")</f>
        <v>North</v>
      </c>
      <c r="R3136" t="str">
        <f t="shared" si="290"/>
        <v>East</v>
      </c>
      <c r="S3136" t="str">
        <f t="shared" si="291"/>
        <v>Theft</v>
      </c>
      <c r="T3136" t="str">
        <f t="shared" si="292"/>
        <v>SLA Breach</v>
      </c>
      <c r="U3136">
        <f t="shared" si="293"/>
        <v>6</v>
      </c>
    </row>
    <row r="3137" spans="1:21" x14ac:dyDescent="0.3">
      <c r="A3137" t="s">
        <v>6646</v>
      </c>
      <c r="B3137" t="s">
        <v>4269</v>
      </c>
      <c r="C3137" t="s">
        <v>6647</v>
      </c>
      <c r="D3137" t="s">
        <v>34</v>
      </c>
      <c r="F3137">
        <v>717763.54</v>
      </c>
      <c r="G3137" s="1">
        <v>45666</v>
      </c>
      <c r="I3137" t="s">
        <v>40</v>
      </c>
      <c r="J3137">
        <v>37</v>
      </c>
      <c r="K3137">
        <v>20</v>
      </c>
      <c r="L3137" t="s">
        <v>252</v>
      </c>
      <c r="M3137" t="s">
        <v>29</v>
      </c>
      <c r="N3137" t="s">
        <v>42</v>
      </c>
      <c r="O3137">
        <f t="shared" si="288"/>
        <v>1</v>
      </c>
      <c r="P3137" t="str">
        <f t="shared" si="289"/>
        <v>Valid</v>
      </c>
      <c r="Q3137" t="str">
        <f>_xlfn.XLOOKUP(B3137,Customers!$A:$A,Customers!$C:$C,"Not Found")</f>
        <v>North</v>
      </c>
      <c r="R3137" t="str">
        <f t="shared" si="290"/>
        <v>North</v>
      </c>
      <c r="S3137" t="str">
        <f t="shared" si="291"/>
        <v>Death Benefit</v>
      </c>
      <c r="T3137" t="str">
        <f t="shared" si="292"/>
        <v>SLA Breach</v>
      </c>
      <c r="U3137">
        <f t="shared" si="293"/>
        <v>17</v>
      </c>
    </row>
    <row r="3138" spans="1:21" x14ac:dyDescent="0.3">
      <c r="A3138" t="s">
        <v>6648</v>
      </c>
      <c r="B3138" t="s">
        <v>321</v>
      </c>
      <c r="C3138" t="s">
        <v>322</v>
      </c>
      <c r="D3138" t="s">
        <v>46</v>
      </c>
      <c r="E3138" t="s">
        <v>173</v>
      </c>
      <c r="F3138">
        <v>70098.78</v>
      </c>
      <c r="G3138" s="1">
        <v>45860</v>
      </c>
      <c r="H3138" s="1">
        <v>45872</v>
      </c>
      <c r="I3138" t="s">
        <v>19</v>
      </c>
      <c r="J3138">
        <v>12</v>
      </c>
      <c r="K3138">
        <v>12</v>
      </c>
      <c r="L3138" t="s">
        <v>561</v>
      </c>
      <c r="M3138" t="s">
        <v>49</v>
      </c>
      <c r="N3138" t="s">
        <v>30</v>
      </c>
      <c r="O3138">
        <f t="shared" ref="O3138:O3201" si="294">COUNTIF($A:$A,A3138)</f>
        <v>1</v>
      </c>
      <c r="P3138" t="str">
        <f t="shared" ref="P3138:P3201" si="295">IF(F3138="","Missing Amount","Valid")</f>
        <v>Valid</v>
      </c>
      <c r="Q3138" t="str">
        <f>_xlfn.XLOOKUP(B3138,Customers!$A:$A,Customers!$C:$C,"Not Found")</f>
        <v>East</v>
      </c>
      <c r="R3138" t="str">
        <f t="shared" ref="R3138:R3201" si="296">IF(E3138="",Q3138,E3138)</f>
        <v>Central</v>
      </c>
      <c r="S3138" t="str">
        <f t="shared" ref="S3138:S3201" si="297">IF(D3138="Hospitalisation","Hospitalization",IF(D3138="Medical Emerg.","Medical Emergency",IF(D3138="Property dmg","Property Damage",IF(D3138="Vehicle dmg","Vehicle Damage",D3138))))</f>
        <v>Theft</v>
      </c>
      <c r="T3138" t="str">
        <f t="shared" ref="T3138:T3201" si="298">IF(J3138&gt;K3138,"SLA Breach","Within SLA")</f>
        <v>Within SLA</v>
      </c>
      <c r="U3138">
        <f t="shared" ref="U3138:U3201" si="299">IF(J3138&gt;K3138,J3138-K3138,0)</f>
        <v>0</v>
      </c>
    </row>
    <row r="3139" spans="1:21" x14ac:dyDescent="0.3">
      <c r="A3139" t="s">
        <v>6649</v>
      </c>
      <c r="B3139" t="s">
        <v>5409</v>
      </c>
      <c r="C3139" t="s">
        <v>5410</v>
      </c>
      <c r="D3139" t="s">
        <v>17</v>
      </c>
      <c r="E3139" t="s">
        <v>39</v>
      </c>
      <c r="F3139">
        <v>49064.57</v>
      </c>
      <c r="G3139" s="1">
        <v>45740</v>
      </c>
      <c r="H3139" s="1">
        <v>45752</v>
      </c>
      <c r="I3139" t="s">
        <v>19</v>
      </c>
      <c r="J3139">
        <v>12</v>
      </c>
      <c r="K3139">
        <v>10</v>
      </c>
      <c r="L3139" t="s">
        <v>501</v>
      </c>
      <c r="M3139" t="s">
        <v>21</v>
      </c>
      <c r="N3139" t="s">
        <v>30</v>
      </c>
      <c r="O3139">
        <f t="shared" si="294"/>
        <v>1</v>
      </c>
      <c r="P3139" t="str">
        <f t="shared" si="295"/>
        <v>Valid</v>
      </c>
      <c r="Q3139" t="str">
        <f>_xlfn.XLOOKUP(B3139,Customers!$A:$A,Customers!$C:$C,"Not Found")</f>
        <v>South</v>
      </c>
      <c r="R3139" t="str">
        <f t="shared" si="296"/>
        <v>North</v>
      </c>
      <c r="S3139" t="str">
        <f t="shared" si="297"/>
        <v>Accident</v>
      </c>
      <c r="T3139" t="str">
        <f t="shared" si="298"/>
        <v>SLA Breach</v>
      </c>
      <c r="U3139">
        <f t="shared" si="299"/>
        <v>2</v>
      </c>
    </row>
    <row r="3140" spans="1:21" x14ac:dyDescent="0.3">
      <c r="A3140" t="s">
        <v>6650</v>
      </c>
      <c r="B3140" t="s">
        <v>4363</v>
      </c>
      <c r="C3140" t="s">
        <v>4364</v>
      </c>
      <c r="D3140" t="s">
        <v>154</v>
      </c>
      <c r="E3140" t="s">
        <v>74</v>
      </c>
      <c r="F3140">
        <v>184770.82</v>
      </c>
      <c r="G3140" s="1">
        <v>45894</v>
      </c>
      <c r="I3140" t="s">
        <v>40</v>
      </c>
      <c r="J3140">
        <v>15</v>
      </c>
      <c r="K3140">
        <v>10</v>
      </c>
      <c r="L3140" t="s">
        <v>178</v>
      </c>
      <c r="M3140" t="s">
        <v>21</v>
      </c>
      <c r="N3140" t="s">
        <v>42</v>
      </c>
      <c r="O3140">
        <f t="shared" si="294"/>
        <v>1</v>
      </c>
      <c r="P3140" t="str">
        <f t="shared" si="295"/>
        <v>Valid</v>
      </c>
      <c r="Q3140" t="str">
        <f>_xlfn.XLOOKUP(B3140,Customers!$A:$A,Customers!$C:$C,"Not Found")</f>
        <v>South</v>
      </c>
      <c r="R3140" t="str">
        <f t="shared" si="296"/>
        <v>East</v>
      </c>
      <c r="S3140" t="str">
        <f t="shared" si="297"/>
        <v>Vehicle Damage</v>
      </c>
      <c r="T3140" t="str">
        <f t="shared" si="298"/>
        <v>SLA Breach</v>
      </c>
      <c r="U3140">
        <f t="shared" si="299"/>
        <v>5</v>
      </c>
    </row>
    <row r="3141" spans="1:21" x14ac:dyDescent="0.3">
      <c r="A3141" t="s">
        <v>6651</v>
      </c>
      <c r="B3141" t="s">
        <v>6200</v>
      </c>
      <c r="C3141" t="s">
        <v>6652</v>
      </c>
      <c r="D3141" t="s">
        <v>1254</v>
      </c>
      <c r="E3141" t="s">
        <v>18</v>
      </c>
      <c r="F3141">
        <v>86176.51</v>
      </c>
      <c r="G3141" s="1">
        <v>45952</v>
      </c>
      <c r="H3141" s="1">
        <v>45960</v>
      </c>
      <c r="I3141" t="s">
        <v>19</v>
      </c>
      <c r="J3141">
        <v>8</v>
      </c>
      <c r="K3141">
        <v>12</v>
      </c>
      <c r="L3141" t="s">
        <v>501</v>
      </c>
      <c r="M3141" t="s">
        <v>49</v>
      </c>
      <c r="N3141" t="s">
        <v>30</v>
      </c>
      <c r="O3141">
        <f t="shared" si="294"/>
        <v>1</v>
      </c>
      <c r="P3141" t="str">
        <f t="shared" si="295"/>
        <v>Valid</v>
      </c>
      <c r="Q3141" t="str">
        <f>_xlfn.XLOOKUP(B3141,Customers!$A:$A,Customers!$C:$C,"Not Found")</f>
        <v>Central</v>
      </c>
      <c r="R3141" t="str">
        <f t="shared" si="296"/>
        <v>South</v>
      </c>
      <c r="S3141" t="str">
        <f t="shared" si="297"/>
        <v>Property Damage</v>
      </c>
      <c r="T3141" t="str">
        <f t="shared" si="298"/>
        <v>Within SLA</v>
      </c>
      <c r="U3141">
        <f t="shared" si="299"/>
        <v>0</v>
      </c>
    </row>
    <row r="3142" spans="1:21" x14ac:dyDescent="0.3">
      <c r="A3142" t="s">
        <v>6653</v>
      </c>
      <c r="B3142" t="s">
        <v>1810</v>
      </c>
      <c r="C3142" t="s">
        <v>6654</v>
      </c>
      <c r="D3142" t="s">
        <v>111</v>
      </c>
      <c r="E3142" t="s">
        <v>173</v>
      </c>
      <c r="F3142">
        <v>81217.69</v>
      </c>
      <c r="G3142" s="1">
        <v>45880</v>
      </c>
      <c r="I3142" t="s">
        <v>64</v>
      </c>
      <c r="J3142">
        <v>6</v>
      </c>
      <c r="K3142">
        <v>12</v>
      </c>
      <c r="L3142" t="s">
        <v>150</v>
      </c>
      <c r="M3142" t="s">
        <v>49</v>
      </c>
      <c r="N3142" t="s">
        <v>22</v>
      </c>
      <c r="O3142">
        <f t="shared" si="294"/>
        <v>1</v>
      </c>
      <c r="P3142" t="str">
        <f t="shared" si="295"/>
        <v>Valid</v>
      </c>
      <c r="Q3142" t="str">
        <f>_xlfn.XLOOKUP(B3142,Customers!$A:$A,Customers!$C:$C,"Not Found")</f>
        <v>West</v>
      </c>
      <c r="R3142" t="str">
        <f t="shared" si="296"/>
        <v>Central</v>
      </c>
      <c r="S3142" t="str">
        <f t="shared" si="297"/>
        <v>Fire</v>
      </c>
      <c r="T3142" t="str">
        <f t="shared" si="298"/>
        <v>Within SLA</v>
      </c>
      <c r="U3142">
        <f t="shared" si="299"/>
        <v>0</v>
      </c>
    </row>
    <row r="3143" spans="1:21" x14ac:dyDescent="0.3">
      <c r="A3143" t="s">
        <v>6655</v>
      </c>
      <c r="B3143" t="s">
        <v>6084</v>
      </c>
      <c r="C3143" t="s">
        <v>6085</v>
      </c>
      <c r="D3143" t="s">
        <v>216</v>
      </c>
      <c r="E3143" t="s">
        <v>74</v>
      </c>
      <c r="F3143">
        <v>55261.97</v>
      </c>
      <c r="G3143" s="1">
        <v>45790</v>
      </c>
      <c r="I3143" t="s">
        <v>40</v>
      </c>
      <c r="J3143">
        <v>26</v>
      </c>
      <c r="K3143">
        <v>15</v>
      </c>
      <c r="L3143" t="s">
        <v>140</v>
      </c>
      <c r="M3143" t="s">
        <v>55</v>
      </c>
      <c r="N3143" t="s">
        <v>42</v>
      </c>
      <c r="O3143">
        <f t="shared" si="294"/>
        <v>1</v>
      </c>
      <c r="P3143" t="str">
        <f t="shared" si="295"/>
        <v>Valid</v>
      </c>
      <c r="Q3143" t="str">
        <f>_xlfn.XLOOKUP(B3143,Customers!$A:$A,Customers!$C:$C,"Not Found")</f>
        <v>West</v>
      </c>
      <c r="R3143" t="str">
        <f t="shared" si="296"/>
        <v>East</v>
      </c>
      <c r="S3143" t="str">
        <f t="shared" si="297"/>
        <v>Outpatient</v>
      </c>
      <c r="T3143" t="str">
        <f t="shared" si="298"/>
        <v>SLA Breach</v>
      </c>
      <c r="U3143">
        <f t="shared" si="299"/>
        <v>11</v>
      </c>
    </row>
    <row r="3144" spans="1:21" x14ac:dyDescent="0.3">
      <c r="A3144" t="s">
        <v>6656</v>
      </c>
      <c r="B3144" t="s">
        <v>3620</v>
      </c>
      <c r="C3144" t="s">
        <v>6657</v>
      </c>
      <c r="D3144" t="s">
        <v>17</v>
      </c>
      <c r="E3144" t="s">
        <v>39</v>
      </c>
      <c r="F3144">
        <v>18510.63</v>
      </c>
      <c r="G3144" s="1">
        <v>45871</v>
      </c>
      <c r="H3144" s="1">
        <v>45890</v>
      </c>
      <c r="I3144" t="s">
        <v>47</v>
      </c>
      <c r="J3144">
        <v>19</v>
      </c>
      <c r="K3144">
        <v>10</v>
      </c>
      <c r="L3144" t="s">
        <v>282</v>
      </c>
      <c r="M3144" t="s">
        <v>21</v>
      </c>
      <c r="N3144" t="s">
        <v>42</v>
      </c>
      <c r="O3144">
        <f t="shared" si="294"/>
        <v>1</v>
      </c>
      <c r="P3144" t="str">
        <f t="shared" si="295"/>
        <v>Valid</v>
      </c>
      <c r="Q3144" t="str">
        <f>_xlfn.XLOOKUP(B3144,Customers!$A:$A,Customers!$C:$C,"Not Found")</f>
        <v>South</v>
      </c>
      <c r="R3144" t="str">
        <f t="shared" si="296"/>
        <v>North</v>
      </c>
      <c r="S3144" t="str">
        <f t="shared" si="297"/>
        <v>Accident</v>
      </c>
      <c r="T3144" t="str">
        <f t="shared" si="298"/>
        <v>SLA Breach</v>
      </c>
      <c r="U3144">
        <f t="shared" si="299"/>
        <v>9</v>
      </c>
    </row>
    <row r="3145" spans="1:21" x14ac:dyDescent="0.3">
      <c r="A3145" t="s">
        <v>6658</v>
      </c>
      <c r="B3145" t="s">
        <v>3110</v>
      </c>
      <c r="C3145" t="s">
        <v>3111</v>
      </c>
      <c r="D3145" t="s">
        <v>116</v>
      </c>
      <c r="E3145" t="s">
        <v>39</v>
      </c>
      <c r="F3145">
        <v>58022.92</v>
      </c>
      <c r="G3145" s="1">
        <v>45725</v>
      </c>
      <c r="I3145" t="s">
        <v>40</v>
      </c>
      <c r="J3145">
        <v>11</v>
      </c>
      <c r="K3145">
        <v>7</v>
      </c>
      <c r="L3145" t="s">
        <v>121</v>
      </c>
      <c r="M3145" t="s">
        <v>94</v>
      </c>
      <c r="N3145" t="s">
        <v>30</v>
      </c>
      <c r="O3145">
        <f t="shared" si="294"/>
        <v>1</v>
      </c>
      <c r="P3145" t="str">
        <f t="shared" si="295"/>
        <v>Valid</v>
      </c>
      <c r="Q3145" t="str">
        <f>_xlfn.XLOOKUP(B3145,Customers!$A:$A,Customers!$C:$C,"Not Found")</f>
        <v>East</v>
      </c>
      <c r="R3145" t="str">
        <f t="shared" si="296"/>
        <v>North</v>
      </c>
      <c r="S3145" t="str">
        <f t="shared" si="297"/>
        <v>Medical Emergency</v>
      </c>
      <c r="T3145" t="str">
        <f t="shared" si="298"/>
        <v>SLA Breach</v>
      </c>
      <c r="U3145">
        <f t="shared" si="299"/>
        <v>4</v>
      </c>
    </row>
    <row r="3146" spans="1:21" x14ac:dyDescent="0.3">
      <c r="A3146" t="s">
        <v>6659</v>
      </c>
      <c r="B3146" t="s">
        <v>6660</v>
      </c>
      <c r="C3146" t="s">
        <v>6661</v>
      </c>
      <c r="D3146" t="s">
        <v>69</v>
      </c>
      <c r="E3146" t="s">
        <v>27</v>
      </c>
      <c r="F3146">
        <v>106968.87</v>
      </c>
      <c r="G3146" s="1">
        <v>45686</v>
      </c>
      <c r="H3146" s="1">
        <v>45688</v>
      </c>
      <c r="I3146" t="s">
        <v>19</v>
      </c>
      <c r="J3146">
        <v>2</v>
      </c>
      <c r="K3146">
        <v>12</v>
      </c>
      <c r="L3146" t="s">
        <v>87</v>
      </c>
      <c r="M3146" t="s">
        <v>49</v>
      </c>
      <c r="N3146" t="s">
        <v>22</v>
      </c>
      <c r="O3146">
        <f t="shared" si="294"/>
        <v>1</v>
      </c>
      <c r="P3146" t="str">
        <f t="shared" si="295"/>
        <v>Valid</v>
      </c>
      <c r="Q3146" t="str">
        <f>_xlfn.XLOOKUP(B3146,Customers!$A:$A,Customers!$C:$C,"Not Found")</f>
        <v>North</v>
      </c>
      <c r="R3146" t="str">
        <f t="shared" si="296"/>
        <v>West</v>
      </c>
      <c r="S3146" t="str">
        <f t="shared" si="297"/>
        <v>Property Damage</v>
      </c>
      <c r="T3146" t="str">
        <f t="shared" si="298"/>
        <v>Within SLA</v>
      </c>
      <c r="U3146">
        <f t="shared" si="299"/>
        <v>0</v>
      </c>
    </row>
    <row r="3147" spans="1:21" x14ac:dyDescent="0.3">
      <c r="A3147" t="s">
        <v>6662</v>
      </c>
      <c r="B3147" t="s">
        <v>473</v>
      </c>
      <c r="C3147" t="s">
        <v>4515</v>
      </c>
      <c r="D3147" t="s">
        <v>154</v>
      </c>
      <c r="E3147" t="s">
        <v>39</v>
      </c>
      <c r="F3147">
        <v>130277.13</v>
      </c>
      <c r="G3147" s="1">
        <v>45781</v>
      </c>
      <c r="H3147" s="1">
        <v>45794</v>
      </c>
      <c r="I3147" t="s">
        <v>19</v>
      </c>
      <c r="J3147">
        <v>13</v>
      </c>
      <c r="K3147">
        <v>10</v>
      </c>
      <c r="L3147" t="s">
        <v>227</v>
      </c>
      <c r="M3147" t="s">
        <v>21</v>
      </c>
      <c r="N3147" t="s">
        <v>22</v>
      </c>
      <c r="O3147">
        <f t="shared" si="294"/>
        <v>1</v>
      </c>
      <c r="P3147" t="str">
        <f t="shared" si="295"/>
        <v>Valid</v>
      </c>
      <c r="Q3147" t="str">
        <f>_xlfn.XLOOKUP(B3147,Customers!$A:$A,Customers!$C:$C,"Not Found")</f>
        <v>North</v>
      </c>
      <c r="R3147" t="str">
        <f t="shared" si="296"/>
        <v>North</v>
      </c>
      <c r="S3147" t="str">
        <f t="shared" si="297"/>
        <v>Vehicle Damage</v>
      </c>
      <c r="T3147" t="str">
        <f t="shared" si="298"/>
        <v>SLA Breach</v>
      </c>
      <c r="U3147">
        <f t="shared" si="299"/>
        <v>3</v>
      </c>
    </row>
    <row r="3148" spans="1:21" x14ac:dyDescent="0.3">
      <c r="A3148" t="s">
        <v>6663</v>
      </c>
      <c r="B3148" t="s">
        <v>5509</v>
      </c>
      <c r="C3148" t="s">
        <v>5510</v>
      </c>
      <c r="D3148" t="s">
        <v>46</v>
      </c>
      <c r="E3148" t="s">
        <v>18</v>
      </c>
      <c r="F3148">
        <v>98563.45</v>
      </c>
      <c r="G3148" s="1">
        <v>45863</v>
      </c>
      <c r="H3148" s="1">
        <v>45872</v>
      </c>
      <c r="I3148" t="s">
        <v>19</v>
      </c>
      <c r="J3148">
        <v>9</v>
      </c>
      <c r="K3148">
        <v>12</v>
      </c>
      <c r="L3148" t="s">
        <v>178</v>
      </c>
      <c r="M3148" t="s">
        <v>49</v>
      </c>
      <c r="N3148" t="s">
        <v>30</v>
      </c>
      <c r="O3148">
        <f t="shared" si="294"/>
        <v>1</v>
      </c>
      <c r="P3148" t="str">
        <f t="shared" si="295"/>
        <v>Valid</v>
      </c>
      <c r="Q3148" t="str">
        <f>_xlfn.XLOOKUP(B3148,Customers!$A:$A,Customers!$C:$C,"Not Found")</f>
        <v>North</v>
      </c>
      <c r="R3148" t="str">
        <f t="shared" si="296"/>
        <v>South</v>
      </c>
      <c r="S3148" t="str">
        <f t="shared" si="297"/>
        <v>Theft</v>
      </c>
      <c r="T3148" t="str">
        <f t="shared" si="298"/>
        <v>Within SLA</v>
      </c>
      <c r="U3148">
        <f t="shared" si="299"/>
        <v>0</v>
      </c>
    </row>
    <row r="3149" spans="1:21" x14ac:dyDescent="0.3">
      <c r="A3149" t="s">
        <v>6664</v>
      </c>
      <c r="B3149" t="s">
        <v>2852</v>
      </c>
      <c r="C3149" t="s">
        <v>2853</v>
      </c>
      <c r="D3149" t="s">
        <v>182</v>
      </c>
      <c r="E3149" t="s">
        <v>173</v>
      </c>
      <c r="F3149">
        <v>22801.88</v>
      </c>
      <c r="G3149" s="1">
        <v>45785</v>
      </c>
      <c r="H3149" s="1">
        <v>45786</v>
      </c>
      <c r="I3149" t="s">
        <v>19</v>
      </c>
      <c r="J3149">
        <v>1</v>
      </c>
      <c r="K3149">
        <v>7</v>
      </c>
      <c r="L3149" t="s">
        <v>223</v>
      </c>
      <c r="M3149" t="s">
        <v>94</v>
      </c>
      <c r="N3149" t="s">
        <v>30</v>
      </c>
      <c r="O3149">
        <f t="shared" si="294"/>
        <v>1</v>
      </c>
      <c r="P3149" t="str">
        <f t="shared" si="295"/>
        <v>Valid</v>
      </c>
      <c r="Q3149" t="str">
        <f>_xlfn.XLOOKUP(B3149,Customers!$A:$A,Customers!$C:$C,"Not Found")</f>
        <v>West</v>
      </c>
      <c r="R3149" t="str">
        <f t="shared" si="296"/>
        <v>Central</v>
      </c>
      <c r="S3149" t="str">
        <f t="shared" si="297"/>
        <v>Trip Cancellation</v>
      </c>
      <c r="T3149" t="str">
        <f t="shared" si="298"/>
        <v>Within SLA</v>
      </c>
      <c r="U3149">
        <f t="shared" si="299"/>
        <v>0</v>
      </c>
    </row>
    <row r="3150" spans="1:21" x14ac:dyDescent="0.3">
      <c r="A3150" t="s">
        <v>6665</v>
      </c>
      <c r="B3150" t="s">
        <v>3134</v>
      </c>
      <c r="C3150" t="s">
        <v>3135</v>
      </c>
      <c r="D3150" t="s">
        <v>111</v>
      </c>
      <c r="E3150" t="s">
        <v>39</v>
      </c>
      <c r="F3150">
        <v>71468.33</v>
      </c>
      <c r="G3150" s="1">
        <v>45695</v>
      </c>
      <c r="H3150" s="1">
        <v>45704</v>
      </c>
      <c r="I3150" t="s">
        <v>19</v>
      </c>
      <c r="J3150">
        <v>9</v>
      </c>
      <c r="K3150">
        <v>12</v>
      </c>
      <c r="L3150" t="s">
        <v>98</v>
      </c>
      <c r="M3150" t="s">
        <v>49</v>
      </c>
      <c r="N3150" t="s">
        <v>22</v>
      </c>
      <c r="O3150">
        <f t="shared" si="294"/>
        <v>1</v>
      </c>
      <c r="P3150" t="str">
        <f t="shared" si="295"/>
        <v>Valid</v>
      </c>
      <c r="Q3150" t="str">
        <f>_xlfn.XLOOKUP(B3150,Customers!$A:$A,Customers!$C:$C,"Not Found")</f>
        <v>North</v>
      </c>
      <c r="R3150" t="str">
        <f t="shared" si="296"/>
        <v>North</v>
      </c>
      <c r="S3150" t="str">
        <f t="shared" si="297"/>
        <v>Fire</v>
      </c>
      <c r="T3150" t="str">
        <f t="shared" si="298"/>
        <v>Within SLA</v>
      </c>
      <c r="U3150">
        <f t="shared" si="299"/>
        <v>0</v>
      </c>
    </row>
    <row r="3151" spans="1:21" x14ac:dyDescent="0.3">
      <c r="A3151" t="s">
        <v>6666</v>
      </c>
      <c r="B3151" t="s">
        <v>3346</v>
      </c>
      <c r="C3151" t="s">
        <v>3347</v>
      </c>
      <c r="D3151" t="s">
        <v>182</v>
      </c>
      <c r="E3151" t="s">
        <v>27</v>
      </c>
      <c r="F3151">
        <v>46795.17</v>
      </c>
      <c r="G3151" s="1">
        <v>45809</v>
      </c>
      <c r="I3151" t="s">
        <v>40</v>
      </c>
      <c r="J3151">
        <v>10</v>
      </c>
      <c r="K3151">
        <v>7</v>
      </c>
      <c r="L3151" t="s">
        <v>93</v>
      </c>
      <c r="M3151" t="s">
        <v>94</v>
      </c>
      <c r="N3151" t="s">
        <v>30</v>
      </c>
      <c r="O3151">
        <f t="shared" si="294"/>
        <v>1</v>
      </c>
      <c r="P3151" t="str">
        <f t="shared" si="295"/>
        <v>Valid</v>
      </c>
      <c r="Q3151" t="str">
        <f>_xlfn.XLOOKUP(B3151,Customers!$A:$A,Customers!$C:$C,"Not Found")</f>
        <v>West</v>
      </c>
      <c r="R3151" t="str">
        <f t="shared" si="296"/>
        <v>West</v>
      </c>
      <c r="S3151" t="str">
        <f t="shared" si="297"/>
        <v>Trip Cancellation</v>
      </c>
      <c r="T3151" t="str">
        <f t="shared" si="298"/>
        <v>SLA Breach</v>
      </c>
      <c r="U3151">
        <f t="shared" si="299"/>
        <v>3</v>
      </c>
    </row>
    <row r="3152" spans="1:21" x14ac:dyDescent="0.3">
      <c r="A3152" t="s">
        <v>6667</v>
      </c>
      <c r="B3152" t="s">
        <v>1300</v>
      </c>
      <c r="C3152" t="s">
        <v>1301</v>
      </c>
      <c r="D3152" t="s">
        <v>216</v>
      </c>
      <c r="E3152" t="s">
        <v>27</v>
      </c>
      <c r="F3152">
        <v>50396.32</v>
      </c>
      <c r="G3152" s="1">
        <v>45948</v>
      </c>
      <c r="I3152" t="s">
        <v>64</v>
      </c>
      <c r="J3152">
        <v>17</v>
      </c>
      <c r="K3152">
        <v>15</v>
      </c>
      <c r="L3152" t="s">
        <v>128</v>
      </c>
      <c r="M3152" t="s">
        <v>55</v>
      </c>
      <c r="N3152" t="s">
        <v>30</v>
      </c>
      <c r="O3152">
        <f t="shared" si="294"/>
        <v>1</v>
      </c>
      <c r="P3152" t="str">
        <f t="shared" si="295"/>
        <v>Valid</v>
      </c>
      <c r="Q3152" t="str">
        <f>_xlfn.XLOOKUP(B3152,Customers!$A:$A,Customers!$C:$C,"Not Found")</f>
        <v>Central</v>
      </c>
      <c r="R3152" t="str">
        <f t="shared" si="296"/>
        <v>West</v>
      </c>
      <c r="S3152" t="str">
        <f t="shared" si="297"/>
        <v>Outpatient</v>
      </c>
      <c r="T3152" t="str">
        <f t="shared" si="298"/>
        <v>SLA Breach</v>
      </c>
      <c r="U3152">
        <f t="shared" si="299"/>
        <v>2</v>
      </c>
    </row>
    <row r="3153" spans="1:21" x14ac:dyDescent="0.3">
      <c r="A3153" t="s">
        <v>6668</v>
      </c>
      <c r="B3153" t="s">
        <v>1927</v>
      </c>
      <c r="C3153" t="s">
        <v>1928</v>
      </c>
      <c r="D3153" t="s">
        <v>59</v>
      </c>
      <c r="E3153" t="s">
        <v>18</v>
      </c>
      <c r="F3153">
        <v>109134.18</v>
      </c>
      <c r="G3153" s="1">
        <v>45808</v>
      </c>
      <c r="H3153" s="1">
        <v>45816</v>
      </c>
      <c r="I3153" t="s">
        <v>19</v>
      </c>
      <c r="J3153">
        <v>8</v>
      </c>
      <c r="K3153">
        <v>15</v>
      </c>
      <c r="L3153" t="s">
        <v>70</v>
      </c>
      <c r="M3153" t="s">
        <v>55</v>
      </c>
      <c r="N3153" t="s">
        <v>22</v>
      </c>
      <c r="O3153">
        <f t="shared" si="294"/>
        <v>1</v>
      </c>
      <c r="P3153" t="str">
        <f t="shared" si="295"/>
        <v>Valid</v>
      </c>
      <c r="Q3153" t="str">
        <f>_xlfn.XLOOKUP(B3153,Customers!$A:$A,Customers!$C:$C,"Not Found")</f>
        <v>North</v>
      </c>
      <c r="R3153" t="str">
        <f t="shared" si="296"/>
        <v>South</v>
      </c>
      <c r="S3153" t="str">
        <f t="shared" si="297"/>
        <v>Critical Illness</v>
      </c>
      <c r="T3153" t="str">
        <f t="shared" si="298"/>
        <v>Within SLA</v>
      </c>
      <c r="U3153">
        <f t="shared" si="299"/>
        <v>0</v>
      </c>
    </row>
    <row r="3154" spans="1:21" x14ac:dyDescent="0.3">
      <c r="A3154" t="s">
        <v>6669</v>
      </c>
      <c r="B3154" t="s">
        <v>6670</v>
      </c>
      <c r="C3154" t="s">
        <v>6671</v>
      </c>
      <c r="D3154" t="s">
        <v>111</v>
      </c>
      <c r="E3154" t="s">
        <v>39</v>
      </c>
      <c r="F3154">
        <v>112759.69</v>
      </c>
      <c r="G3154" s="1">
        <v>45811</v>
      </c>
      <c r="H3154" s="1">
        <v>45824</v>
      </c>
      <c r="I3154" t="s">
        <v>19</v>
      </c>
      <c r="J3154">
        <v>13</v>
      </c>
      <c r="K3154">
        <v>12</v>
      </c>
      <c r="L3154" t="s">
        <v>427</v>
      </c>
      <c r="M3154" t="s">
        <v>49</v>
      </c>
      <c r="N3154" t="s">
        <v>30</v>
      </c>
      <c r="O3154">
        <f t="shared" si="294"/>
        <v>1</v>
      </c>
      <c r="P3154" t="str">
        <f t="shared" si="295"/>
        <v>Valid</v>
      </c>
      <c r="Q3154" t="str">
        <f>_xlfn.XLOOKUP(B3154,Customers!$A:$A,Customers!$C:$C,"Not Found")</f>
        <v>East</v>
      </c>
      <c r="R3154" t="str">
        <f t="shared" si="296"/>
        <v>North</v>
      </c>
      <c r="S3154" t="str">
        <f t="shared" si="297"/>
        <v>Fire</v>
      </c>
      <c r="T3154" t="str">
        <f t="shared" si="298"/>
        <v>SLA Breach</v>
      </c>
      <c r="U3154">
        <f t="shared" si="299"/>
        <v>1</v>
      </c>
    </row>
    <row r="3155" spans="1:21" x14ac:dyDescent="0.3">
      <c r="A3155" t="s">
        <v>6672</v>
      </c>
      <c r="B3155" t="s">
        <v>608</v>
      </c>
      <c r="C3155" t="s">
        <v>609</v>
      </c>
      <c r="D3155" t="s">
        <v>154</v>
      </c>
      <c r="E3155" t="s">
        <v>39</v>
      </c>
      <c r="F3155">
        <v>33005.82</v>
      </c>
      <c r="G3155" s="1">
        <v>45757</v>
      </c>
      <c r="I3155" t="s">
        <v>64</v>
      </c>
      <c r="J3155">
        <v>13</v>
      </c>
      <c r="K3155">
        <v>10</v>
      </c>
      <c r="L3155" t="s">
        <v>227</v>
      </c>
      <c r="M3155" t="s">
        <v>21</v>
      </c>
      <c r="N3155" t="s">
        <v>22</v>
      </c>
      <c r="O3155">
        <f t="shared" si="294"/>
        <v>1</v>
      </c>
      <c r="P3155" t="str">
        <f t="shared" si="295"/>
        <v>Valid</v>
      </c>
      <c r="Q3155" t="str">
        <f>_xlfn.XLOOKUP(B3155,Customers!$A:$A,Customers!$C:$C,"Not Found")</f>
        <v>West</v>
      </c>
      <c r="R3155" t="str">
        <f t="shared" si="296"/>
        <v>North</v>
      </c>
      <c r="S3155" t="str">
        <f t="shared" si="297"/>
        <v>Vehicle Damage</v>
      </c>
      <c r="T3155" t="str">
        <f t="shared" si="298"/>
        <v>SLA Breach</v>
      </c>
      <c r="U3155">
        <f t="shared" si="299"/>
        <v>3</v>
      </c>
    </row>
    <row r="3156" spans="1:21" x14ac:dyDescent="0.3">
      <c r="A3156" t="s">
        <v>6673</v>
      </c>
      <c r="B3156" t="s">
        <v>6674</v>
      </c>
      <c r="C3156" t="s">
        <v>6675</v>
      </c>
      <c r="D3156" t="s">
        <v>154</v>
      </c>
      <c r="E3156" t="s">
        <v>173</v>
      </c>
      <c r="F3156">
        <v>48570.39</v>
      </c>
      <c r="G3156" s="1">
        <v>45817</v>
      </c>
      <c r="H3156" s="1">
        <v>45825</v>
      </c>
      <c r="I3156" t="s">
        <v>19</v>
      </c>
      <c r="J3156">
        <v>8</v>
      </c>
      <c r="K3156">
        <v>10</v>
      </c>
      <c r="L3156" t="s">
        <v>770</v>
      </c>
      <c r="M3156" t="s">
        <v>21</v>
      </c>
      <c r="N3156" t="s">
        <v>30</v>
      </c>
      <c r="O3156">
        <f t="shared" si="294"/>
        <v>1</v>
      </c>
      <c r="P3156" t="str">
        <f t="shared" si="295"/>
        <v>Valid</v>
      </c>
      <c r="Q3156" t="str">
        <f>_xlfn.XLOOKUP(B3156,Customers!$A:$A,Customers!$C:$C,"Not Found")</f>
        <v>South</v>
      </c>
      <c r="R3156" t="str">
        <f t="shared" si="296"/>
        <v>Central</v>
      </c>
      <c r="S3156" t="str">
        <f t="shared" si="297"/>
        <v>Vehicle Damage</v>
      </c>
      <c r="T3156" t="str">
        <f t="shared" si="298"/>
        <v>Within SLA</v>
      </c>
      <c r="U3156">
        <f t="shared" si="299"/>
        <v>0</v>
      </c>
    </row>
    <row r="3157" spans="1:21" x14ac:dyDescent="0.3">
      <c r="A3157" t="s">
        <v>6676</v>
      </c>
      <c r="B3157" t="s">
        <v>493</v>
      </c>
      <c r="C3157" t="s">
        <v>5501</v>
      </c>
      <c r="D3157" t="s">
        <v>17</v>
      </c>
      <c r="E3157" t="s">
        <v>27</v>
      </c>
      <c r="F3157">
        <v>65426.63</v>
      </c>
      <c r="G3157" s="1">
        <v>45758</v>
      </c>
      <c r="H3157" s="1">
        <v>45762</v>
      </c>
      <c r="I3157" t="s">
        <v>19</v>
      </c>
      <c r="J3157">
        <v>4</v>
      </c>
      <c r="K3157">
        <v>10</v>
      </c>
      <c r="L3157" t="s">
        <v>366</v>
      </c>
      <c r="M3157" t="s">
        <v>21</v>
      </c>
      <c r="N3157" t="s">
        <v>30</v>
      </c>
      <c r="O3157">
        <f t="shared" si="294"/>
        <v>1</v>
      </c>
      <c r="P3157" t="str">
        <f t="shared" si="295"/>
        <v>Valid</v>
      </c>
      <c r="Q3157" t="str">
        <f>_xlfn.XLOOKUP(B3157,Customers!$A:$A,Customers!$C:$C,"Not Found")</f>
        <v>North</v>
      </c>
      <c r="R3157" t="str">
        <f t="shared" si="296"/>
        <v>West</v>
      </c>
      <c r="S3157" t="str">
        <f t="shared" si="297"/>
        <v>Accident</v>
      </c>
      <c r="T3157" t="str">
        <f t="shared" si="298"/>
        <v>Within SLA</v>
      </c>
      <c r="U3157">
        <f t="shared" si="299"/>
        <v>0</v>
      </c>
    </row>
    <row r="3158" spans="1:21" x14ac:dyDescent="0.3">
      <c r="A3158" t="s">
        <v>6677</v>
      </c>
      <c r="B3158" t="s">
        <v>3866</v>
      </c>
      <c r="C3158" t="s">
        <v>6678</v>
      </c>
      <c r="D3158" t="s">
        <v>53</v>
      </c>
      <c r="E3158" t="s">
        <v>18</v>
      </c>
      <c r="F3158">
        <v>69465.62</v>
      </c>
      <c r="G3158" s="1">
        <v>45977</v>
      </c>
      <c r="H3158" s="1">
        <v>45988</v>
      </c>
      <c r="I3158" t="s">
        <v>19</v>
      </c>
      <c r="J3158">
        <v>11</v>
      </c>
      <c r="K3158">
        <v>15</v>
      </c>
      <c r="L3158" t="s">
        <v>128</v>
      </c>
      <c r="M3158" t="s">
        <v>55</v>
      </c>
      <c r="N3158" t="s">
        <v>30</v>
      </c>
      <c r="O3158">
        <f t="shared" si="294"/>
        <v>1</v>
      </c>
      <c r="P3158" t="str">
        <f t="shared" si="295"/>
        <v>Valid</v>
      </c>
      <c r="Q3158" t="str">
        <f>_xlfn.XLOOKUP(B3158,Customers!$A:$A,Customers!$C:$C,"Not Found")</f>
        <v>East</v>
      </c>
      <c r="R3158" t="str">
        <f t="shared" si="296"/>
        <v>South</v>
      </c>
      <c r="S3158" t="str">
        <f t="shared" si="297"/>
        <v>Hospitalization</v>
      </c>
      <c r="T3158" t="str">
        <f t="shared" si="298"/>
        <v>Within SLA</v>
      </c>
      <c r="U3158">
        <f t="shared" si="299"/>
        <v>0</v>
      </c>
    </row>
    <row r="3159" spans="1:21" x14ac:dyDescent="0.3">
      <c r="A3159" t="s">
        <v>6679</v>
      </c>
      <c r="B3159" t="s">
        <v>2445</v>
      </c>
      <c r="C3159" t="s">
        <v>3541</v>
      </c>
      <c r="D3159" t="s">
        <v>46</v>
      </c>
      <c r="E3159" t="s">
        <v>27</v>
      </c>
      <c r="F3159">
        <v>222808.55</v>
      </c>
      <c r="G3159" s="1">
        <v>45925</v>
      </c>
      <c r="H3159" s="1">
        <v>45935</v>
      </c>
      <c r="I3159" t="s">
        <v>19</v>
      </c>
      <c r="J3159">
        <v>10</v>
      </c>
      <c r="K3159">
        <v>10</v>
      </c>
      <c r="L3159" t="s">
        <v>107</v>
      </c>
      <c r="M3159" t="s">
        <v>21</v>
      </c>
      <c r="N3159" t="s">
        <v>30</v>
      </c>
      <c r="O3159">
        <f t="shared" si="294"/>
        <v>1</v>
      </c>
      <c r="P3159" t="str">
        <f t="shared" si="295"/>
        <v>Valid</v>
      </c>
      <c r="Q3159" t="str">
        <f>_xlfn.XLOOKUP(B3159,Customers!$A:$A,Customers!$C:$C,"Not Found")</f>
        <v>North</v>
      </c>
      <c r="R3159" t="str">
        <f t="shared" si="296"/>
        <v>West</v>
      </c>
      <c r="S3159" t="str">
        <f t="shared" si="297"/>
        <v>Theft</v>
      </c>
      <c r="T3159" t="str">
        <f t="shared" si="298"/>
        <v>Within SLA</v>
      </c>
      <c r="U3159">
        <f t="shared" si="299"/>
        <v>0</v>
      </c>
    </row>
    <row r="3160" spans="1:21" x14ac:dyDescent="0.3">
      <c r="A3160" t="s">
        <v>6680</v>
      </c>
      <c r="B3160" t="s">
        <v>470</v>
      </c>
      <c r="C3160" t="s">
        <v>1018</v>
      </c>
      <c r="D3160" t="s">
        <v>92</v>
      </c>
      <c r="E3160" t="s">
        <v>39</v>
      </c>
      <c r="F3160">
        <v>34951.279999999999</v>
      </c>
      <c r="G3160" s="1">
        <v>45892</v>
      </c>
      <c r="H3160" s="1">
        <v>45895</v>
      </c>
      <c r="I3160" t="s">
        <v>19</v>
      </c>
      <c r="J3160">
        <v>3</v>
      </c>
      <c r="K3160">
        <v>7</v>
      </c>
      <c r="L3160" t="s">
        <v>388</v>
      </c>
      <c r="M3160" t="s">
        <v>94</v>
      </c>
      <c r="N3160" t="s">
        <v>22</v>
      </c>
      <c r="O3160">
        <f t="shared" si="294"/>
        <v>1</v>
      </c>
      <c r="P3160" t="str">
        <f t="shared" si="295"/>
        <v>Valid</v>
      </c>
      <c r="Q3160" t="str">
        <f>_xlfn.XLOOKUP(B3160,Customers!$A:$A,Customers!$C:$C,"Not Found")</f>
        <v>North</v>
      </c>
      <c r="R3160" t="str">
        <f t="shared" si="296"/>
        <v>North</v>
      </c>
      <c r="S3160" t="str">
        <f t="shared" si="297"/>
        <v>Baggage Loss</v>
      </c>
      <c r="T3160" t="str">
        <f t="shared" si="298"/>
        <v>Within SLA</v>
      </c>
      <c r="U3160">
        <f t="shared" si="299"/>
        <v>0</v>
      </c>
    </row>
    <row r="3161" spans="1:21" x14ac:dyDescent="0.3">
      <c r="A3161" t="s">
        <v>6681</v>
      </c>
      <c r="B3161" t="s">
        <v>733</v>
      </c>
      <c r="C3161" t="s">
        <v>6109</v>
      </c>
      <c r="D3161" t="s">
        <v>17</v>
      </c>
      <c r="E3161" t="s">
        <v>39</v>
      </c>
      <c r="F3161">
        <v>57221.26</v>
      </c>
      <c r="G3161" s="1">
        <v>45879</v>
      </c>
      <c r="I3161" t="s">
        <v>64</v>
      </c>
      <c r="J3161">
        <v>14</v>
      </c>
      <c r="K3161">
        <v>10</v>
      </c>
      <c r="L3161" t="s">
        <v>590</v>
      </c>
      <c r="M3161" t="s">
        <v>21</v>
      </c>
      <c r="N3161" t="s">
        <v>42</v>
      </c>
      <c r="O3161">
        <f t="shared" si="294"/>
        <v>1</v>
      </c>
      <c r="P3161" t="str">
        <f t="shared" si="295"/>
        <v>Valid</v>
      </c>
      <c r="Q3161" t="str">
        <f>_xlfn.XLOOKUP(B3161,Customers!$A:$A,Customers!$C:$C,"Not Found")</f>
        <v>South</v>
      </c>
      <c r="R3161" t="str">
        <f t="shared" si="296"/>
        <v>North</v>
      </c>
      <c r="S3161" t="str">
        <f t="shared" si="297"/>
        <v>Accident</v>
      </c>
      <c r="T3161" t="str">
        <f t="shared" si="298"/>
        <v>SLA Breach</v>
      </c>
      <c r="U3161">
        <f t="shared" si="299"/>
        <v>4</v>
      </c>
    </row>
    <row r="3162" spans="1:21" x14ac:dyDescent="0.3">
      <c r="A3162" t="s">
        <v>6682</v>
      </c>
      <c r="B3162" t="s">
        <v>3065</v>
      </c>
      <c r="C3162" t="s">
        <v>6683</v>
      </c>
      <c r="D3162" t="s">
        <v>53</v>
      </c>
      <c r="E3162" t="s">
        <v>39</v>
      </c>
      <c r="F3162">
        <v>67129.86</v>
      </c>
      <c r="G3162" s="1">
        <v>45766</v>
      </c>
      <c r="I3162" t="s">
        <v>40</v>
      </c>
      <c r="J3162">
        <v>10</v>
      </c>
      <c r="K3162">
        <v>15</v>
      </c>
      <c r="L3162" t="s">
        <v>770</v>
      </c>
      <c r="M3162" t="s">
        <v>55</v>
      </c>
      <c r="N3162" t="s">
        <v>22</v>
      </c>
      <c r="O3162">
        <f t="shared" si="294"/>
        <v>1</v>
      </c>
      <c r="P3162" t="str">
        <f t="shared" si="295"/>
        <v>Valid</v>
      </c>
      <c r="Q3162" t="str">
        <f>_xlfn.XLOOKUP(B3162,Customers!$A:$A,Customers!$C:$C,"Not Found")</f>
        <v>South</v>
      </c>
      <c r="R3162" t="str">
        <f t="shared" si="296"/>
        <v>North</v>
      </c>
      <c r="S3162" t="str">
        <f t="shared" si="297"/>
        <v>Hospitalization</v>
      </c>
      <c r="T3162" t="str">
        <f t="shared" si="298"/>
        <v>Within SLA</v>
      </c>
      <c r="U3162">
        <f t="shared" si="299"/>
        <v>0</v>
      </c>
    </row>
    <row r="3163" spans="1:21" x14ac:dyDescent="0.3">
      <c r="A3163" t="s">
        <v>6684</v>
      </c>
      <c r="B3163" t="s">
        <v>2520</v>
      </c>
      <c r="C3163" t="s">
        <v>2521</v>
      </c>
      <c r="D3163" t="s">
        <v>26</v>
      </c>
      <c r="E3163" t="s">
        <v>27</v>
      </c>
      <c r="F3163">
        <v>258468.16</v>
      </c>
      <c r="G3163" s="1">
        <v>45884</v>
      </c>
      <c r="H3163" s="1">
        <v>45898</v>
      </c>
      <c r="I3163" t="s">
        <v>19</v>
      </c>
      <c r="J3163">
        <v>14</v>
      </c>
      <c r="K3163">
        <v>20</v>
      </c>
      <c r="L3163" t="s">
        <v>193</v>
      </c>
      <c r="M3163" t="s">
        <v>29</v>
      </c>
      <c r="N3163" t="s">
        <v>30</v>
      </c>
      <c r="O3163">
        <f t="shared" si="294"/>
        <v>1</v>
      </c>
      <c r="P3163" t="str">
        <f t="shared" si="295"/>
        <v>Valid</v>
      </c>
      <c r="Q3163" t="str">
        <f>_xlfn.XLOOKUP(B3163,Customers!$A:$A,Customers!$C:$C,"Not Found")</f>
        <v>West</v>
      </c>
      <c r="R3163" t="str">
        <f t="shared" si="296"/>
        <v>West</v>
      </c>
      <c r="S3163" t="str">
        <f t="shared" si="297"/>
        <v>Disability</v>
      </c>
      <c r="T3163" t="str">
        <f t="shared" si="298"/>
        <v>Within SLA</v>
      </c>
      <c r="U3163">
        <f t="shared" si="299"/>
        <v>0</v>
      </c>
    </row>
    <row r="3164" spans="1:21" x14ac:dyDescent="0.3">
      <c r="A3164" t="s">
        <v>6685</v>
      </c>
      <c r="B3164" t="s">
        <v>3959</v>
      </c>
      <c r="C3164" t="s">
        <v>5273</v>
      </c>
      <c r="D3164" t="s">
        <v>17</v>
      </c>
      <c r="E3164" t="s">
        <v>18</v>
      </c>
      <c r="F3164">
        <v>43785.93</v>
      </c>
      <c r="G3164" s="1">
        <v>45979</v>
      </c>
      <c r="I3164" t="s">
        <v>40</v>
      </c>
      <c r="J3164">
        <v>11</v>
      </c>
      <c r="K3164">
        <v>10</v>
      </c>
      <c r="L3164" t="s">
        <v>208</v>
      </c>
      <c r="M3164" t="s">
        <v>21</v>
      </c>
      <c r="N3164" t="s">
        <v>22</v>
      </c>
      <c r="O3164">
        <f t="shared" si="294"/>
        <v>1</v>
      </c>
      <c r="P3164" t="str">
        <f t="shared" si="295"/>
        <v>Valid</v>
      </c>
      <c r="Q3164" t="str">
        <f>_xlfn.XLOOKUP(B3164,Customers!$A:$A,Customers!$C:$C,"Not Found")</f>
        <v>North</v>
      </c>
      <c r="R3164" t="str">
        <f t="shared" si="296"/>
        <v>South</v>
      </c>
      <c r="S3164" t="str">
        <f t="shared" si="297"/>
        <v>Accident</v>
      </c>
      <c r="T3164" t="str">
        <f t="shared" si="298"/>
        <v>SLA Breach</v>
      </c>
      <c r="U3164">
        <f t="shared" si="299"/>
        <v>1</v>
      </c>
    </row>
    <row r="3165" spans="1:21" x14ac:dyDescent="0.3">
      <c r="A3165" t="s">
        <v>6686</v>
      </c>
      <c r="B3165" t="s">
        <v>4113</v>
      </c>
      <c r="C3165" t="s">
        <v>5643</v>
      </c>
      <c r="D3165" t="s">
        <v>111</v>
      </c>
      <c r="E3165" t="s">
        <v>27</v>
      </c>
      <c r="F3165">
        <v>64422.74</v>
      </c>
      <c r="G3165" s="1">
        <v>45721</v>
      </c>
      <c r="H3165" s="1">
        <v>45730</v>
      </c>
      <c r="I3165" t="s">
        <v>19</v>
      </c>
      <c r="J3165">
        <v>9</v>
      </c>
      <c r="K3165">
        <v>12</v>
      </c>
      <c r="L3165" t="s">
        <v>98</v>
      </c>
      <c r="M3165" t="s">
        <v>49</v>
      </c>
      <c r="N3165" t="s">
        <v>42</v>
      </c>
      <c r="O3165">
        <f t="shared" si="294"/>
        <v>1</v>
      </c>
      <c r="P3165" t="str">
        <f t="shared" si="295"/>
        <v>Valid</v>
      </c>
      <c r="Q3165" t="str">
        <f>_xlfn.XLOOKUP(B3165,Customers!$A:$A,Customers!$C:$C,"Not Found")</f>
        <v>East</v>
      </c>
      <c r="R3165" t="str">
        <f t="shared" si="296"/>
        <v>West</v>
      </c>
      <c r="S3165" t="str">
        <f t="shared" si="297"/>
        <v>Fire</v>
      </c>
      <c r="T3165" t="str">
        <f t="shared" si="298"/>
        <v>Within SLA</v>
      </c>
      <c r="U3165">
        <f t="shared" si="299"/>
        <v>0</v>
      </c>
    </row>
    <row r="3166" spans="1:21" x14ac:dyDescent="0.3">
      <c r="A3166" t="s">
        <v>6687</v>
      </c>
      <c r="B3166" t="s">
        <v>969</v>
      </c>
      <c r="C3166" t="s">
        <v>970</v>
      </c>
      <c r="D3166" t="s">
        <v>59</v>
      </c>
      <c r="E3166" t="s">
        <v>18</v>
      </c>
      <c r="F3166">
        <v>125430.31</v>
      </c>
      <c r="G3166" s="1">
        <v>45945</v>
      </c>
      <c r="H3166" s="1">
        <v>45956</v>
      </c>
      <c r="I3166" t="s">
        <v>19</v>
      </c>
      <c r="J3166">
        <v>11</v>
      </c>
      <c r="K3166">
        <v>15</v>
      </c>
      <c r="L3166" t="s">
        <v>35</v>
      </c>
      <c r="M3166" t="s">
        <v>55</v>
      </c>
      <c r="N3166" t="s">
        <v>30</v>
      </c>
      <c r="O3166">
        <f t="shared" si="294"/>
        <v>1</v>
      </c>
      <c r="P3166" t="str">
        <f t="shared" si="295"/>
        <v>Valid</v>
      </c>
      <c r="Q3166" t="str">
        <f>_xlfn.XLOOKUP(B3166,Customers!$A:$A,Customers!$C:$C,"Not Found")</f>
        <v>West</v>
      </c>
      <c r="R3166" t="str">
        <f t="shared" si="296"/>
        <v>South</v>
      </c>
      <c r="S3166" t="str">
        <f t="shared" si="297"/>
        <v>Critical Illness</v>
      </c>
      <c r="T3166" t="str">
        <f t="shared" si="298"/>
        <v>Within SLA</v>
      </c>
      <c r="U3166">
        <f t="shared" si="299"/>
        <v>0</v>
      </c>
    </row>
    <row r="3167" spans="1:21" x14ac:dyDescent="0.3">
      <c r="A3167" t="s">
        <v>6688</v>
      </c>
      <c r="B3167" t="s">
        <v>4883</v>
      </c>
      <c r="C3167" t="s">
        <v>6689</v>
      </c>
      <c r="D3167" t="s">
        <v>34</v>
      </c>
      <c r="E3167" t="s">
        <v>27</v>
      </c>
      <c r="F3167">
        <v>816298.44</v>
      </c>
      <c r="G3167" s="1">
        <v>45989</v>
      </c>
      <c r="H3167" s="1">
        <v>46006</v>
      </c>
      <c r="I3167" t="s">
        <v>19</v>
      </c>
      <c r="J3167">
        <v>17</v>
      </c>
      <c r="K3167">
        <v>20</v>
      </c>
      <c r="L3167" t="s">
        <v>107</v>
      </c>
      <c r="M3167" t="s">
        <v>29</v>
      </c>
      <c r="N3167" t="s">
        <v>30</v>
      </c>
      <c r="O3167">
        <f t="shared" si="294"/>
        <v>1</v>
      </c>
      <c r="P3167" t="str">
        <f t="shared" si="295"/>
        <v>Valid</v>
      </c>
      <c r="Q3167" t="str">
        <f>_xlfn.XLOOKUP(B3167,Customers!$A:$A,Customers!$C:$C,"Not Found")</f>
        <v>East</v>
      </c>
      <c r="R3167" t="str">
        <f t="shared" si="296"/>
        <v>West</v>
      </c>
      <c r="S3167" t="str">
        <f t="shared" si="297"/>
        <v>Death Benefit</v>
      </c>
      <c r="T3167" t="str">
        <f t="shared" si="298"/>
        <v>Within SLA</v>
      </c>
      <c r="U3167">
        <f t="shared" si="299"/>
        <v>0</v>
      </c>
    </row>
    <row r="3168" spans="1:21" x14ac:dyDescent="0.3">
      <c r="A3168" t="s">
        <v>6690</v>
      </c>
      <c r="B3168" t="s">
        <v>4105</v>
      </c>
      <c r="C3168" t="s">
        <v>4106</v>
      </c>
      <c r="D3168" t="s">
        <v>69</v>
      </c>
      <c r="E3168" t="s">
        <v>27</v>
      </c>
      <c r="F3168">
        <v>82065.61</v>
      </c>
      <c r="G3168" s="1">
        <v>45678</v>
      </c>
      <c r="H3168" s="1">
        <v>45691</v>
      </c>
      <c r="I3168" t="s">
        <v>19</v>
      </c>
      <c r="J3168">
        <v>13</v>
      </c>
      <c r="K3168">
        <v>12</v>
      </c>
      <c r="L3168" t="s">
        <v>310</v>
      </c>
      <c r="M3168" t="s">
        <v>49</v>
      </c>
      <c r="N3168" t="s">
        <v>30</v>
      </c>
      <c r="O3168">
        <f t="shared" si="294"/>
        <v>1</v>
      </c>
      <c r="P3168" t="str">
        <f t="shared" si="295"/>
        <v>Valid</v>
      </c>
      <c r="Q3168" t="str">
        <f>_xlfn.XLOOKUP(B3168,Customers!$A:$A,Customers!$C:$C,"Not Found")</f>
        <v>South</v>
      </c>
      <c r="R3168" t="str">
        <f t="shared" si="296"/>
        <v>West</v>
      </c>
      <c r="S3168" t="str">
        <f t="shared" si="297"/>
        <v>Property Damage</v>
      </c>
      <c r="T3168" t="str">
        <f t="shared" si="298"/>
        <v>SLA Breach</v>
      </c>
      <c r="U3168">
        <f t="shared" si="299"/>
        <v>1</v>
      </c>
    </row>
    <row r="3169" spans="1:21" x14ac:dyDescent="0.3">
      <c r="A3169" t="s">
        <v>6691</v>
      </c>
      <c r="B3169" t="s">
        <v>5591</v>
      </c>
      <c r="C3169" t="s">
        <v>6692</v>
      </c>
      <c r="D3169" t="s">
        <v>154</v>
      </c>
      <c r="E3169" t="s">
        <v>18</v>
      </c>
      <c r="F3169">
        <v>85925.96</v>
      </c>
      <c r="G3169" s="1">
        <v>45687</v>
      </c>
      <c r="I3169" t="s">
        <v>40</v>
      </c>
      <c r="J3169">
        <v>5</v>
      </c>
      <c r="K3169">
        <v>10</v>
      </c>
      <c r="L3169" t="s">
        <v>121</v>
      </c>
      <c r="M3169" t="s">
        <v>21</v>
      </c>
      <c r="N3169" t="s">
        <v>30</v>
      </c>
      <c r="O3169">
        <f t="shared" si="294"/>
        <v>1</v>
      </c>
      <c r="P3169" t="str">
        <f t="shared" si="295"/>
        <v>Valid</v>
      </c>
      <c r="Q3169" t="str">
        <f>_xlfn.XLOOKUP(B3169,Customers!$A:$A,Customers!$C:$C,"Not Found")</f>
        <v>West</v>
      </c>
      <c r="R3169" t="str">
        <f t="shared" si="296"/>
        <v>South</v>
      </c>
      <c r="S3169" t="str">
        <f t="shared" si="297"/>
        <v>Vehicle Damage</v>
      </c>
      <c r="T3169" t="str">
        <f t="shared" si="298"/>
        <v>Within SLA</v>
      </c>
      <c r="U3169">
        <f t="shared" si="299"/>
        <v>0</v>
      </c>
    </row>
    <row r="3170" spans="1:21" x14ac:dyDescent="0.3">
      <c r="A3170" t="s">
        <v>6693</v>
      </c>
      <c r="B3170" t="s">
        <v>2153</v>
      </c>
      <c r="C3170" t="s">
        <v>2154</v>
      </c>
      <c r="D3170" t="s">
        <v>69</v>
      </c>
      <c r="E3170" t="s">
        <v>39</v>
      </c>
      <c r="F3170">
        <v>71428.850000000006</v>
      </c>
      <c r="G3170" s="1">
        <v>45820</v>
      </c>
      <c r="H3170" s="1">
        <v>45821</v>
      </c>
      <c r="I3170" t="s">
        <v>19</v>
      </c>
      <c r="J3170">
        <v>1</v>
      </c>
      <c r="K3170">
        <v>12</v>
      </c>
      <c r="L3170" t="s">
        <v>223</v>
      </c>
      <c r="M3170" t="s">
        <v>49</v>
      </c>
      <c r="N3170" t="s">
        <v>22</v>
      </c>
      <c r="O3170">
        <f t="shared" si="294"/>
        <v>1</v>
      </c>
      <c r="P3170" t="str">
        <f t="shared" si="295"/>
        <v>Valid</v>
      </c>
      <c r="Q3170" t="str">
        <f>_xlfn.XLOOKUP(B3170,Customers!$A:$A,Customers!$C:$C,"Not Found")</f>
        <v>South</v>
      </c>
      <c r="R3170" t="str">
        <f t="shared" si="296"/>
        <v>North</v>
      </c>
      <c r="S3170" t="str">
        <f t="shared" si="297"/>
        <v>Property Damage</v>
      </c>
      <c r="T3170" t="str">
        <f t="shared" si="298"/>
        <v>Within SLA</v>
      </c>
      <c r="U3170">
        <f t="shared" si="299"/>
        <v>0</v>
      </c>
    </row>
    <row r="3171" spans="1:21" x14ac:dyDescent="0.3">
      <c r="A3171" t="s">
        <v>6694</v>
      </c>
      <c r="B3171" t="s">
        <v>3962</v>
      </c>
      <c r="C3171" t="s">
        <v>3963</v>
      </c>
      <c r="D3171" t="s">
        <v>26</v>
      </c>
      <c r="E3171" t="s">
        <v>27</v>
      </c>
      <c r="F3171">
        <v>320933.15000000002</v>
      </c>
      <c r="G3171" s="1">
        <v>45885</v>
      </c>
      <c r="I3171" t="s">
        <v>40</v>
      </c>
      <c r="J3171">
        <v>16</v>
      </c>
      <c r="K3171">
        <v>20</v>
      </c>
      <c r="L3171" t="s">
        <v>296</v>
      </c>
      <c r="M3171" t="s">
        <v>29</v>
      </c>
      <c r="N3171" t="s">
        <v>22</v>
      </c>
      <c r="O3171">
        <f t="shared" si="294"/>
        <v>1</v>
      </c>
      <c r="P3171" t="str">
        <f t="shared" si="295"/>
        <v>Valid</v>
      </c>
      <c r="Q3171" t="str">
        <f>_xlfn.XLOOKUP(B3171,Customers!$A:$A,Customers!$C:$C,"Not Found")</f>
        <v>East</v>
      </c>
      <c r="R3171" t="str">
        <f t="shared" si="296"/>
        <v>West</v>
      </c>
      <c r="S3171" t="str">
        <f t="shared" si="297"/>
        <v>Disability</v>
      </c>
      <c r="T3171" t="str">
        <f t="shared" si="298"/>
        <v>Within SLA</v>
      </c>
      <c r="U3171">
        <f t="shared" si="299"/>
        <v>0</v>
      </c>
    </row>
    <row r="3172" spans="1:21" x14ac:dyDescent="0.3">
      <c r="A3172" t="s">
        <v>6695</v>
      </c>
      <c r="B3172" t="s">
        <v>6696</v>
      </c>
      <c r="C3172" t="s">
        <v>6697</v>
      </c>
      <c r="D3172" t="s">
        <v>111</v>
      </c>
      <c r="E3172" t="s">
        <v>18</v>
      </c>
      <c r="F3172">
        <v>46991.199999999997</v>
      </c>
      <c r="G3172" s="1">
        <v>45832</v>
      </c>
      <c r="H3172" s="1">
        <v>45840</v>
      </c>
      <c r="I3172" t="s">
        <v>47</v>
      </c>
      <c r="J3172">
        <v>8</v>
      </c>
      <c r="K3172">
        <v>12</v>
      </c>
      <c r="L3172" t="s">
        <v>98</v>
      </c>
      <c r="M3172" t="s">
        <v>49</v>
      </c>
      <c r="N3172" t="s">
        <v>30</v>
      </c>
      <c r="O3172">
        <f t="shared" si="294"/>
        <v>1</v>
      </c>
      <c r="P3172" t="str">
        <f t="shared" si="295"/>
        <v>Valid</v>
      </c>
      <c r="Q3172" t="str">
        <f>_xlfn.XLOOKUP(B3172,Customers!$A:$A,Customers!$C:$C,"Not Found")</f>
        <v>West</v>
      </c>
      <c r="R3172" t="str">
        <f t="shared" si="296"/>
        <v>South</v>
      </c>
      <c r="S3172" t="str">
        <f t="shared" si="297"/>
        <v>Fire</v>
      </c>
      <c r="T3172" t="str">
        <f t="shared" si="298"/>
        <v>Within SLA</v>
      </c>
      <c r="U3172">
        <f t="shared" si="299"/>
        <v>0</v>
      </c>
    </row>
    <row r="3173" spans="1:21" x14ac:dyDescent="0.3">
      <c r="A3173" t="s">
        <v>6698</v>
      </c>
      <c r="B3173" t="s">
        <v>4194</v>
      </c>
      <c r="C3173" t="s">
        <v>4195</v>
      </c>
      <c r="D3173" t="s">
        <v>69</v>
      </c>
      <c r="E3173" t="s">
        <v>39</v>
      </c>
      <c r="F3173">
        <v>63162.34</v>
      </c>
      <c r="G3173" s="1">
        <v>45906</v>
      </c>
      <c r="H3173" s="1">
        <v>45918</v>
      </c>
      <c r="I3173" t="s">
        <v>47</v>
      </c>
      <c r="J3173">
        <v>12</v>
      </c>
      <c r="K3173">
        <v>12</v>
      </c>
      <c r="L3173" t="s">
        <v>128</v>
      </c>
      <c r="M3173" t="s">
        <v>49</v>
      </c>
      <c r="N3173" t="s">
        <v>30</v>
      </c>
      <c r="O3173">
        <f t="shared" si="294"/>
        <v>1</v>
      </c>
      <c r="P3173" t="str">
        <f t="shared" si="295"/>
        <v>Valid</v>
      </c>
      <c r="Q3173" t="str">
        <f>_xlfn.XLOOKUP(B3173,Customers!$A:$A,Customers!$C:$C,"Not Found")</f>
        <v>East</v>
      </c>
      <c r="R3173" t="str">
        <f t="shared" si="296"/>
        <v>North</v>
      </c>
      <c r="S3173" t="str">
        <f t="shared" si="297"/>
        <v>Property Damage</v>
      </c>
      <c r="T3173" t="str">
        <f t="shared" si="298"/>
        <v>Within SLA</v>
      </c>
      <c r="U3173">
        <f t="shared" si="299"/>
        <v>0</v>
      </c>
    </row>
    <row r="3174" spans="1:21" x14ac:dyDescent="0.3">
      <c r="A3174" t="s">
        <v>6699</v>
      </c>
      <c r="B3174" t="s">
        <v>3525</v>
      </c>
      <c r="C3174" t="s">
        <v>6700</v>
      </c>
      <c r="D3174" t="s">
        <v>216</v>
      </c>
      <c r="E3174" t="s">
        <v>74</v>
      </c>
      <c r="F3174">
        <v>47688.27</v>
      </c>
      <c r="G3174" s="1">
        <v>45932</v>
      </c>
      <c r="I3174" t="s">
        <v>64</v>
      </c>
      <c r="J3174">
        <v>8</v>
      </c>
      <c r="K3174">
        <v>15</v>
      </c>
      <c r="L3174" t="s">
        <v>813</v>
      </c>
      <c r="M3174" t="s">
        <v>55</v>
      </c>
      <c r="N3174" t="s">
        <v>30</v>
      </c>
      <c r="O3174">
        <f t="shared" si="294"/>
        <v>1</v>
      </c>
      <c r="P3174" t="str">
        <f t="shared" si="295"/>
        <v>Valid</v>
      </c>
      <c r="Q3174" t="str">
        <f>_xlfn.XLOOKUP(B3174,Customers!$A:$A,Customers!$C:$C,"Not Found")</f>
        <v>West</v>
      </c>
      <c r="R3174" t="str">
        <f t="shared" si="296"/>
        <v>East</v>
      </c>
      <c r="S3174" t="str">
        <f t="shared" si="297"/>
        <v>Outpatient</v>
      </c>
      <c r="T3174" t="str">
        <f t="shared" si="298"/>
        <v>Within SLA</v>
      </c>
      <c r="U3174">
        <f t="shared" si="299"/>
        <v>0</v>
      </c>
    </row>
    <row r="3175" spans="1:21" x14ac:dyDescent="0.3">
      <c r="A3175" t="s">
        <v>6701</v>
      </c>
      <c r="B3175" t="s">
        <v>6702</v>
      </c>
      <c r="C3175" t="s">
        <v>6703</v>
      </c>
      <c r="D3175" t="s">
        <v>34</v>
      </c>
      <c r="E3175" t="s">
        <v>74</v>
      </c>
      <c r="F3175">
        <v>272976.49</v>
      </c>
      <c r="G3175" s="1">
        <v>45747</v>
      </c>
      <c r="I3175" t="s">
        <v>40</v>
      </c>
      <c r="J3175">
        <v>43</v>
      </c>
      <c r="K3175">
        <v>20</v>
      </c>
      <c r="L3175" t="s">
        <v>278</v>
      </c>
      <c r="M3175" t="s">
        <v>29</v>
      </c>
      <c r="N3175" t="s">
        <v>88</v>
      </c>
      <c r="O3175">
        <f t="shared" si="294"/>
        <v>1</v>
      </c>
      <c r="P3175" t="str">
        <f t="shared" si="295"/>
        <v>Valid</v>
      </c>
      <c r="Q3175" t="str">
        <f>_xlfn.XLOOKUP(B3175,Customers!$A:$A,Customers!$C:$C,"Not Found")</f>
        <v>South</v>
      </c>
      <c r="R3175" t="str">
        <f t="shared" si="296"/>
        <v>East</v>
      </c>
      <c r="S3175" t="str">
        <f t="shared" si="297"/>
        <v>Death Benefit</v>
      </c>
      <c r="T3175" t="str">
        <f t="shared" si="298"/>
        <v>SLA Breach</v>
      </c>
      <c r="U3175">
        <f t="shared" si="299"/>
        <v>23</v>
      </c>
    </row>
    <row r="3176" spans="1:21" x14ac:dyDescent="0.3">
      <c r="A3176" t="s">
        <v>6704</v>
      </c>
      <c r="B3176" t="s">
        <v>926</v>
      </c>
      <c r="C3176" t="s">
        <v>6705</v>
      </c>
      <c r="D3176" t="s">
        <v>92</v>
      </c>
      <c r="E3176" t="s">
        <v>27</v>
      </c>
      <c r="F3176">
        <v>14024.26</v>
      </c>
      <c r="G3176" s="1">
        <v>45832</v>
      </c>
      <c r="H3176" s="1">
        <v>45844</v>
      </c>
      <c r="I3176" t="s">
        <v>47</v>
      </c>
      <c r="J3176">
        <v>12</v>
      </c>
      <c r="K3176">
        <v>7</v>
      </c>
      <c r="L3176" t="s">
        <v>140</v>
      </c>
      <c r="M3176" t="s">
        <v>94</v>
      </c>
      <c r="N3176" t="s">
        <v>42</v>
      </c>
      <c r="O3176">
        <f t="shared" si="294"/>
        <v>1</v>
      </c>
      <c r="P3176" t="str">
        <f t="shared" si="295"/>
        <v>Valid</v>
      </c>
      <c r="Q3176" t="str">
        <f>_xlfn.XLOOKUP(B3176,Customers!$A:$A,Customers!$C:$C,"Not Found")</f>
        <v>North</v>
      </c>
      <c r="R3176" t="str">
        <f t="shared" si="296"/>
        <v>West</v>
      </c>
      <c r="S3176" t="str">
        <f t="shared" si="297"/>
        <v>Baggage Loss</v>
      </c>
      <c r="T3176" t="str">
        <f t="shared" si="298"/>
        <v>SLA Breach</v>
      </c>
      <c r="U3176">
        <f t="shared" si="299"/>
        <v>5</v>
      </c>
    </row>
    <row r="3177" spans="1:21" x14ac:dyDescent="0.3">
      <c r="A3177" t="s">
        <v>6706</v>
      </c>
      <c r="B3177" t="s">
        <v>5193</v>
      </c>
      <c r="C3177" t="s">
        <v>5194</v>
      </c>
      <c r="D3177" t="s">
        <v>111</v>
      </c>
      <c r="E3177" t="s">
        <v>18</v>
      </c>
      <c r="F3177">
        <v>25639.84</v>
      </c>
      <c r="G3177" s="1">
        <v>45683</v>
      </c>
      <c r="H3177" s="1">
        <v>45687</v>
      </c>
      <c r="I3177" t="s">
        <v>19</v>
      </c>
      <c r="J3177">
        <v>4</v>
      </c>
      <c r="K3177">
        <v>12</v>
      </c>
      <c r="L3177" t="s">
        <v>41</v>
      </c>
      <c r="M3177" t="s">
        <v>49</v>
      </c>
      <c r="N3177" t="s">
        <v>42</v>
      </c>
      <c r="O3177">
        <f t="shared" si="294"/>
        <v>1</v>
      </c>
      <c r="P3177" t="str">
        <f t="shared" si="295"/>
        <v>Valid</v>
      </c>
      <c r="Q3177" t="str">
        <f>_xlfn.XLOOKUP(B3177,Customers!$A:$A,Customers!$C:$C,"Not Found")</f>
        <v>West</v>
      </c>
      <c r="R3177" t="str">
        <f t="shared" si="296"/>
        <v>South</v>
      </c>
      <c r="S3177" t="str">
        <f t="shared" si="297"/>
        <v>Fire</v>
      </c>
      <c r="T3177" t="str">
        <f t="shared" si="298"/>
        <v>Within SLA</v>
      </c>
      <c r="U3177">
        <f t="shared" si="299"/>
        <v>0</v>
      </c>
    </row>
    <row r="3178" spans="1:21" x14ac:dyDescent="0.3">
      <c r="A3178" t="s">
        <v>6707</v>
      </c>
      <c r="B3178" t="s">
        <v>2182</v>
      </c>
      <c r="C3178" t="s">
        <v>2183</v>
      </c>
      <c r="D3178" t="s">
        <v>154</v>
      </c>
      <c r="E3178" t="s">
        <v>18</v>
      </c>
      <c r="F3178">
        <v>26678.11</v>
      </c>
      <c r="G3178" s="1">
        <v>45697</v>
      </c>
      <c r="H3178" s="1">
        <v>45713</v>
      </c>
      <c r="I3178" t="s">
        <v>19</v>
      </c>
      <c r="J3178">
        <v>16</v>
      </c>
      <c r="K3178">
        <v>10</v>
      </c>
      <c r="L3178" t="s">
        <v>28</v>
      </c>
      <c r="M3178" t="s">
        <v>21</v>
      </c>
      <c r="N3178" t="s">
        <v>42</v>
      </c>
      <c r="O3178">
        <f t="shared" si="294"/>
        <v>1</v>
      </c>
      <c r="P3178" t="str">
        <f t="shared" si="295"/>
        <v>Valid</v>
      </c>
      <c r="Q3178" t="str">
        <f>_xlfn.XLOOKUP(B3178,Customers!$A:$A,Customers!$C:$C,"Not Found")</f>
        <v>East</v>
      </c>
      <c r="R3178" t="str">
        <f t="shared" si="296"/>
        <v>South</v>
      </c>
      <c r="S3178" t="str">
        <f t="shared" si="297"/>
        <v>Vehicle Damage</v>
      </c>
      <c r="T3178" t="str">
        <f t="shared" si="298"/>
        <v>SLA Breach</v>
      </c>
      <c r="U3178">
        <f t="shared" si="299"/>
        <v>6</v>
      </c>
    </row>
    <row r="3179" spans="1:21" x14ac:dyDescent="0.3">
      <c r="A3179" t="s">
        <v>6708</v>
      </c>
      <c r="B3179" t="s">
        <v>866</v>
      </c>
      <c r="C3179" t="s">
        <v>867</v>
      </c>
      <c r="D3179" t="s">
        <v>17</v>
      </c>
      <c r="E3179" t="s">
        <v>27</v>
      </c>
      <c r="F3179">
        <v>58028.27</v>
      </c>
      <c r="G3179" s="1">
        <v>45904</v>
      </c>
      <c r="I3179" t="s">
        <v>40</v>
      </c>
      <c r="J3179">
        <v>3</v>
      </c>
      <c r="K3179">
        <v>10</v>
      </c>
      <c r="L3179" t="s">
        <v>140</v>
      </c>
      <c r="M3179" t="s">
        <v>21</v>
      </c>
      <c r="N3179" t="s">
        <v>22</v>
      </c>
      <c r="O3179">
        <f t="shared" si="294"/>
        <v>1</v>
      </c>
      <c r="P3179" t="str">
        <f t="shared" si="295"/>
        <v>Valid</v>
      </c>
      <c r="Q3179" t="str">
        <f>_xlfn.XLOOKUP(B3179,Customers!$A:$A,Customers!$C:$C,"Not Found")</f>
        <v>West</v>
      </c>
      <c r="R3179" t="str">
        <f t="shared" si="296"/>
        <v>West</v>
      </c>
      <c r="S3179" t="str">
        <f t="shared" si="297"/>
        <v>Accident</v>
      </c>
      <c r="T3179" t="str">
        <f t="shared" si="298"/>
        <v>Within SLA</v>
      </c>
      <c r="U3179">
        <f t="shared" si="299"/>
        <v>0</v>
      </c>
    </row>
    <row r="3180" spans="1:21" x14ac:dyDescent="0.3">
      <c r="A3180" t="s">
        <v>6709</v>
      </c>
      <c r="B3180" t="s">
        <v>3028</v>
      </c>
      <c r="C3180" t="s">
        <v>6710</v>
      </c>
      <c r="D3180" t="s">
        <v>92</v>
      </c>
      <c r="E3180" t="s">
        <v>27</v>
      </c>
      <c r="F3180">
        <v>17922.39</v>
      </c>
      <c r="G3180" s="1">
        <v>45957</v>
      </c>
      <c r="H3180" s="1">
        <v>45958</v>
      </c>
      <c r="I3180" t="s">
        <v>19</v>
      </c>
      <c r="J3180">
        <v>1</v>
      </c>
      <c r="K3180">
        <v>7</v>
      </c>
      <c r="L3180" t="s">
        <v>163</v>
      </c>
      <c r="M3180" t="s">
        <v>94</v>
      </c>
      <c r="N3180" t="s">
        <v>30</v>
      </c>
      <c r="O3180">
        <f t="shared" si="294"/>
        <v>1</v>
      </c>
      <c r="P3180" t="str">
        <f t="shared" si="295"/>
        <v>Valid</v>
      </c>
      <c r="Q3180" t="str">
        <f>_xlfn.XLOOKUP(B3180,Customers!$A:$A,Customers!$C:$C,"Not Found")</f>
        <v>South</v>
      </c>
      <c r="R3180" t="str">
        <f t="shared" si="296"/>
        <v>West</v>
      </c>
      <c r="S3180" t="str">
        <f t="shared" si="297"/>
        <v>Baggage Loss</v>
      </c>
      <c r="T3180" t="str">
        <f t="shared" si="298"/>
        <v>Within SLA</v>
      </c>
      <c r="U3180">
        <f t="shared" si="299"/>
        <v>0</v>
      </c>
    </row>
    <row r="3181" spans="1:21" x14ac:dyDescent="0.3">
      <c r="A3181" t="s">
        <v>6711</v>
      </c>
      <c r="B3181" t="s">
        <v>6712</v>
      </c>
      <c r="C3181" t="s">
        <v>6713</v>
      </c>
      <c r="D3181" t="s">
        <v>53</v>
      </c>
      <c r="E3181" t="s">
        <v>18</v>
      </c>
      <c r="F3181">
        <v>58336.44</v>
      </c>
      <c r="G3181" s="1">
        <v>45846</v>
      </c>
      <c r="H3181" s="1">
        <v>45862</v>
      </c>
      <c r="I3181" t="s">
        <v>19</v>
      </c>
      <c r="J3181">
        <v>16</v>
      </c>
      <c r="K3181">
        <v>15</v>
      </c>
      <c r="L3181" t="s">
        <v>373</v>
      </c>
      <c r="M3181" t="s">
        <v>55</v>
      </c>
      <c r="N3181" t="s">
        <v>30</v>
      </c>
      <c r="O3181">
        <f t="shared" si="294"/>
        <v>1</v>
      </c>
      <c r="P3181" t="str">
        <f t="shared" si="295"/>
        <v>Valid</v>
      </c>
      <c r="Q3181" t="str">
        <f>_xlfn.XLOOKUP(B3181,Customers!$A:$A,Customers!$C:$C,"Not Found")</f>
        <v>North</v>
      </c>
      <c r="R3181" t="str">
        <f t="shared" si="296"/>
        <v>South</v>
      </c>
      <c r="S3181" t="str">
        <f t="shared" si="297"/>
        <v>Hospitalization</v>
      </c>
      <c r="T3181" t="str">
        <f t="shared" si="298"/>
        <v>SLA Breach</v>
      </c>
      <c r="U3181">
        <f t="shared" si="299"/>
        <v>1</v>
      </c>
    </row>
    <row r="3182" spans="1:21" x14ac:dyDescent="0.3">
      <c r="A3182" t="s">
        <v>6714</v>
      </c>
      <c r="B3182" t="s">
        <v>2115</v>
      </c>
      <c r="C3182" t="s">
        <v>6715</v>
      </c>
      <c r="D3182" t="s">
        <v>216</v>
      </c>
      <c r="E3182" t="s">
        <v>74</v>
      </c>
      <c r="F3182">
        <v>100943.6</v>
      </c>
      <c r="G3182" s="1">
        <v>45901</v>
      </c>
      <c r="I3182" t="s">
        <v>64</v>
      </c>
      <c r="J3182">
        <v>26</v>
      </c>
      <c r="K3182">
        <v>15</v>
      </c>
      <c r="L3182" t="s">
        <v>121</v>
      </c>
      <c r="M3182" t="s">
        <v>55</v>
      </c>
      <c r="N3182" t="s">
        <v>42</v>
      </c>
      <c r="O3182">
        <f t="shared" si="294"/>
        <v>1</v>
      </c>
      <c r="P3182" t="str">
        <f t="shared" si="295"/>
        <v>Valid</v>
      </c>
      <c r="Q3182" t="str">
        <f>_xlfn.XLOOKUP(B3182,Customers!$A:$A,Customers!$C:$C,"Not Found")</f>
        <v>West</v>
      </c>
      <c r="R3182" t="str">
        <f t="shared" si="296"/>
        <v>East</v>
      </c>
      <c r="S3182" t="str">
        <f t="shared" si="297"/>
        <v>Outpatient</v>
      </c>
      <c r="T3182" t="str">
        <f t="shared" si="298"/>
        <v>SLA Breach</v>
      </c>
      <c r="U3182">
        <f t="shared" si="299"/>
        <v>11</v>
      </c>
    </row>
    <row r="3183" spans="1:21" x14ac:dyDescent="0.3">
      <c r="A3183" t="s">
        <v>6716</v>
      </c>
      <c r="B3183" t="s">
        <v>4147</v>
      </c>
      <c r="C3183" t="s">
        <v>4148</v>
      </c>
      <c r="D3183" t="s">
        <v>26</v>
      </c>
      <c r="E3183" t="s">
        <v>39</v>
      </c>
      <c r="F3183">
        <v>175930.49</v>
      </c>
      <c r="G3183" s="1">
        <v>45980</v>
      </c>
      <c r="I3183" t="s">
        <v>40</v>
      </c>
      <c r="J3183">
        <v>19</v>
      </c>
      <c r="K3183">
        <v>20</v>
      </c>
      <c r="L3183" t="s">
        <v>83</v>
      </c>
      <c r="M3183" t="s">
        <v>29</v>
      </c>
      <c r="N3183" t="s">
        <v>22</v>
      </c>
      <c r="O3183">
        <f t="shared" si="294"/>
        <v>1</v>
      </c>
      <c r="P3183" t="str">
        <f t="shared" si="295"/>
        <v>Valid</v>
      </c>
      <c r="Q3183" t="str">
        <f>_xlfn.XLOOKUP(B3183,Customers!$A:$A,Customers!$C:$C,"Not Found")</f>
        <v>East</v>
      </c>
      <c r="R3183" t="str">
        <f t="shared" si="296"/>
        <v>North</v>
      </c>
      <c r="S3183" t="str">
        <f t="shared" si="297"/>
        <v>Disability</v>
      </c>
      <c r="T3183" t="str">
        <f t="shared" si="298"/>
        <v>Within SLA</v>
      </c>
      <c r="U3183">
        <f t="shared" si="299"/>
        <v>0</v>
      </c>
    </row>
    <row r="3184" spans="1:21" x14ac:dyDescent="0.3">
      <c r="A3184" t="s">
        <v>6717</v>
      </c>
      <c r="B3184" t="s">
        <v>1219</v>
      </c>
      <c r="C3184" t="s">
        <v>2566</v>
      </c>
      <c r="D3184" t="s">
        <v>46</v>
      </c>
      <c r="E3184" t="s">
        <v>74</v>
      </c>
      <c r="F3184">
        <v>104420.63</v>
      </c>
      <c r="G3184" s="1">
        <v>45684</v>
      </c>
      <c r="H3184" s="1">
        <v>45704</v>
      </c>
      <c r="I3184" t="s">
        <v>19</v>
      </c>
      <c r="J3184">
        <v>20</v>
      </c>
      <c r="K3184">
        <v>12</v>
      </c>
      <c r="L3184" t="s">
        <v>112</v>
      </c>
      <c r="M3184" t="s">
        <v>49</v>
      </c>
      <c r="N3184" t="s">
        <v>42</v>
      </c>
      <c r="O3184">
        <f t="shared" si="294"/>
        <v>1</v>
      </c>
      <c r="P3184" t="str">
        <f t="shared" si="295"/>
        <v>Valid</v>
      </c>
      <c r="Q3184" t="str">
        <f>_xlfn.XLOOKUP(B3184,Customers!$A:$A,Customers!$C:$C,"Not Found")</f>
        <v>North</v>
      </c>
      <c r="R3184" t="str">
        <f t="shared" si="296"/>
        <v>East</v>
      </c>
      <c r="S3184" t="str">
        <f t="shared" si="297"/>
        <v>Theft</v>
      </c>
      <c r="T3184" t="str">
        <f t="shared" si="298"/>
        <v>SLA Breach</v>
      </c>
      <c r="U3184">
        <f t="shared" si="299"/>
        <v>8</v>
      </c>
    </row>
    <row r="3185" spans="1:21" x14ac:dyDescent="0.3">
      <c r="A3185" t="s">
        <v>6718</v>
      </c>
      <c r="B3185" t="s">
        <v>3493</v>
      </c>
      <c r="C3185" t="s">
        <v>3494</v>
      </c>
      <c r="D3185" t="s">
        <v>26</v>
      </c>
      <c r="E3185" t="s">
        <v>173</v>
      </c>
      <c r="F3185">
        <v>1203048.97</v>
      </c>
      <c r="G3185" s="1">
        <v>45901</v>
      </c>
      <c r="H3185" s="1">
        <v>45921</v>
      </c>
      <c r="I3185" t="s">
        <v>19</v>
      </c>
      <c r="J3185">
        <v>20</v>
      </c>
      <c r="K3185">
        <v>20</v>
      </c>
      <c r="L3185" t="s">
        <v>606</v>
      </c>
      <c r="M3185" t="s">
        <v>29</v>
      </c>
      <c r="N3185" t="s">
        <v>22</v>
      </c>
      <c r="O3185">
        <f t="shared" si="294"/>
        <v>1</v>
      </c>
      <c r="P3185" t="str">
        <f t="shared" si="295"/>
        <v>Valid</v>
      </c>
      <c r="Q3185" t="str">
        <f>_xlfn.XLOOKUP(B3185,Customers!$A:$A,Customers!$C:$C,"Not Found")</f>
        <v>South</v>
      </c>
      <c r="R3185" t="str">
        <f t="shared" si="296"/>
        <v>Central</v>
      </c>
      <c r="S3185" t="str">
        <f t="shared" si="297"/>
        <v>Disability</v>
      </c>
      <c r="T3185" t="str">
        <f t="shared" si="298"/>
        <v>Within SLA</v>
      </c>
      <c r="U3185">
        <f t="shared" si="299"/>
        <v>0</v>
      </c>
    </row>
    <row r="3186" spans="1:21" x14ac:dyDescent="0.3">
      <c r="A3186" t="s">
        <v>6719</v>
      </c>
      <c r="B3186" t="s">
        <v>3493</v>
      </c>
      <c r="C3186" t="s">
        <v>3494</v>
      </c>
      <c r="D3186" t="s">
        <v>26</v>
      </c>
      <c r="E3186" t="s">
        <v>39</v>
      </c>
      <c r="F3186">
        <v>234189.47</v>
      </c>
      <c r="G3186" s="1">
        <v>45866</v>
      </c>
      <c r="H3186" s="1">
        <v>45876</v>
      </c>
      <c r="I3186" t="s">
        <v>19</v>
      </c>
      <c r="J3186">
        <v>10</v>
      </c>
      <c r="K3186">
        <v>20</v>
      </c>
      <c r="L3186" t="s">
        <v>561</v>
      </c>
      <c r="M3186" t="s">
        <v>29</v>
      </c>
      <c r="N3186" t="s">
        <v>22</v>
      </c>
      <c r="O3186">
        <f t="shared" si="294"/>
        <v>1</v>
      </c>
      <c r="P3186" t="str">
        <f t="shared" si="295"/>
        <v>Valid</v>
      </c>
      <c r="Q3186" t="str">
        <f>_xlfn.XLOOKUP(B3186,Customers!$A:$A,Customers!$C:$C,"Not Found")</f>
        <v>South</v>
      </c>
      <c r="R3186" t="str">
        <f t="shared" si="296"/>
        <v>North</v>
      </c>
      <c r="S3186" t="str">
        <f t="shared" si="297"/>
        <v>Disability</v>
      </c>
      <c r="T3186" t="str">
        <f t="shared" si="298"/>
        <v>Within SLA</v>
      </c>
      <c r="U3186">
        <f t="shared" si="299"/>
        <v>0</v>
      </c>
    </row>
    <row r="3187" spans="1:21" x14ac:dyDescent="0.3">
      <c r="A3187" t="s">
        <v>6720</v>
      </c>
      <c r="B3187" t="s">
        <v>302</v>
      </c>
      <c r="C3187" t="s">
        <v>6721</v>
      </c>
      <c r="D3187" t="s">
        <v>26</v>
      </c>
      <c r="E3187" t="s">
        <v>74</v>
      </c>
      <c r="F3187">
        <v>262485.27</v>
      </c>
      <c r="G3187" s="1">
        <v>45968</v>
      </c>
      <c r="I3187" t="s">
        <v>40</v>
      </c>
      <c r="J3187">
        <v>23</v>
      </c>
      <c r="K3187">
        <v>20</v>
      </c>
      <c r="L3187" t="s">
        <v>79</v>
      </c>
      <c r="M3187" t="s">
        <v>29</v>
      </c>
      <c r="N3187" t="s">
        <v>30</v>
      </c>
      <c r="O3187">
        <f t="shared" si="294"/>
        <v>1</v>
      </c>
      <c r="P3187" t="str">
        <f t="shared" si="295"/>
        <v>Valid</v>
      </c>
      <c r="Q3187" t="str">
        <f>_xlfn.XLOOKUP(B3187,Customers!$A:$A,Customers!$C:$C,"Not Found")</f>
        <v>Central</v>
      </c>
      <c r="R3187" t="str">
        <f t="shared" si="296"/>
        <v>East</v>
      </c>
      <c r="S3187" t="str">
        <f t="shared" si="297"/>
        <v>Disability</v>
      </c>
      <c r="T3187" t="str">
        <f t="shared" si="298"/>
        <v>SLA Breach</v>
      </c>
      <c r="U3187">
        <f t="shared" si="299"/>
        <v>3</v>
      </c>
    </row>
    <row r="3188" spans="1:21" x14ac:dyDescent="0.3">
      <c r="A3188" t="s">
        <v>6722</v>
      </c>
      <c r="B3188" t="s">
        <v>1366</v>
      </c>
      <c r="C3188" t="s">
        <v>1367</v>
      </c>
      <c r="D3188" t="s">
        <v>46</v>
      </c>
      <c r="E3188" t="s">
        <v>39</v>
      </c>
      <c r="F3188">
        <v>83236.490000000005</v>
      </c>
      <c r="G3188" s="1">
        <v>45758</v>
      </c>
      <c r="I3188" t="s">
        <v>40</v>
      </c>
      <c r="J3188">
        <v>21</v>
      </c>
      <c r="K3188">
        <v>10</v>
      </c>
      <c r="L3188" t="s">
        <v>79</v>
      </c>
      <c r="M3188" t="s">
        <v>21</v>
      </c>
      <c r="N3188" t="s">
        <v>42</v>
      </c>
      <c r="O3188">
        <f t="shared" si="294"/>
        <v>1</v>
      </c>
      <c r="P3188" t="str">
        <f t="shared" si="295"/>
        <v>Valid</v>
      </c>
      <c r="Q3188" t="str">
        <f>_xlfn.XLOOKUP(B3188,Customers!$A:$A,Customers!$C:$C,"Not Found")</f>
        <v>West</v>
      </c>
      <c r="R3188" t="str">
        <f t="shared" si="296"/>
        <v>North</v>
      </c>
      <c r="S3188" t="str">
        <f t="shared" si="297"/>
        <v>Theft</v>
      </c>
      <c r="T3188" t="str">
        <f t="shared" si="298"/>
        <v>SLA Breach</v>
      </c>
      <c r="U3188">
        <f t="shared" si="299"/>
        <v>11</v>
      </c>
    </row>
    <row r="3189" spans="1:21" x14ac:dyDescent="0.3">
      <c r="A3189" t="s">
        <v>6723</v>
      </c>
      <c r="B3189" t="s">
        <v>4269</v>
      </c>
      <c r="C3189" t="s">
        <v>6647</v>
      </c>
      <c r="D3189" t="s">
        <v>26</v>
      </c>
      <c r="E3189" t="s">
        <v>18</v>
      </c>
      <c r="F3189">
        <v>176313.61</v>
      </c>
      <c r="G3189" s="1">
        <v>45869</v>
      </c>
      <c r="I3189" t="s">
        <v>40</v>
      </c>
      <c r="J3189">
        <v>16</v>
      </c>
      <c r="K3189">
        <v>20</v>
      </c>
      <c r="L3189" t="s">
        <v>132</v>
      </c>
      <c r="M3189" t="s">
        <v>29</v>
      </c>
      <c r="N3189" t="s">
        <v>22</v>
      </c>
      <c r="O3189">
        <f t="shared" si="294"/>
        <v>1</v>
      </c>
      <c r="P3189" t="str">
        <f t="shared" si="295"/>
        <v>Valid</v>
      </c>
      <c r="Q3189" t="str">
        <f>_xlfn.XLOOKUP(B3189,Customers!$A:$A,Customers!$C:$C,"Not Found")</f>
        <v>North</v>
      </c>
      <c r="R3189" t="str">
        <f t="shared" si="296"/>
        <v>South</v>
      </c>
      <c r="S3189" t="str">
        <f t="shared" si="297"/>
        <v>Disability</v>
      </c>
      <c r="T3189" t="str">
        <f t="shared" si="298"/>
        <v>Within SLA</v>
      </c>
      <c r="U3189">
        <f t="shared" si="299"/>
        <v>0</v>
      </c>
    </row>
    <row r="3190" spans="1:21" x14ac:dyDescent="0.3">
      <c r="A3190" t="s">
        <v>6724</v>
      </c>
      <c r="B3190" t="s">
        <v>442</v>
      </c>
      <c r="C3190" t="s">
        <v>5737</v>
      </c>
      <c r="D3190" t="s">
        <v>46</v>
      </c>
      <c r="E3190" t="s">
        <v>27</v>
      </c>
      <c r="F3190">
        <v>44245.59</v>
      </c>
      <c r="G3190" s="1">
        <v>45939</v>
      </c>
      <c r="H3190" s="1">
        <v>45943</v>
      </c>
      <c r="I3190" t="s">
        <v>19</v>
      </c>
      <c r="J3190">
        <v>4</v>
      </c>
      <c r="K3190">
        <v>10</v>
      </c>
      <c r="L3190" t="s">
        <v>561</v>
      </c>
      <c r="M3190" t="s">
        <v>21</v>
      </c>
      <c r="N3190" t="s">
        <v>30</v>
      </c>
      <c r="O3190">
        <f t="shared" si="294"/>
        <v>1</v>
      </c>
      <c r="P3190" t="str">
        <f t="shared" si="295"/>
        <v>Valid</v>
      </c>
      <c r="Q3190" t="str">
        <f>_xlfn.XLOOKUP(B3190,Customers!$A:$A,Customers!$C:$C,"Not Found")</f>
        <v>West</v>
      </c>
      <c r="R3190" t="str">
        <f t="shared" si="296"/>
        <v>West</v>
      </c>
      <c r="S3190" t="str">
        <f t="shared" si="297"/>
        <v>Theft</v>
      </c>
      <c r="T3190" t="str">
        <f t="shared" si="298"/>
        <v>Within SLA</v>
      </c>
      <c r="U3190">
        <f t="shared" si="299"/>
        <v>0</v>
      </c>
    </row>
    <row r="3191" spans="1:21" x14ac:dyDescent="0.3">
      <c r="A3191" t="s">
        <v>6725</v>
      </c>
      <c r="B3191" t="s">
        <v>1967</v>
      </c>
      <c r="C3191" t="s">
        <v>1968</v>
      </c>
      <c r="D3191" t="s">
        <v>46</v>
      </c>
      <c r="E3191" t="s">
        <v>74</v>
      </c>
      <c r="G3191" s="1">
        <v>45824</v>
      </c>
      <c r="H3191" s="1">
        <v>45844</v>
      </c>
      <c r="I3191" t="s">
        <v>19</v>
      </c>
      <c r="J3191">
        <v>20</v>
      </c>
      <c r="K3191">
        <v>10</v>
      </c>
      <c r="L3191" t="s">
        <v>103</v>
      </c>
      <c r="M3191" t="s">
        <v>21</v>
      </c>
      <c r="N3191" t="s">
        <v>42</v>
      </c>
      <c r="O3191">
        <f t="shared" si="294"/>
        <v>1</v>
      </c>
      <c r="P3191" t="str">
        <f t="shared" si="295"/>
        <v>Missing Amount</v>
      </c>
      <c r="Q3191" t="str">
        <f>_xlfn.XLOOKUP(B3191,Customers!$A:$A,Customers!$C:$C,"Not Found")</f>
        <v>South</v>
      </c>
      <c r="R3191" t="str">
        <f t="shared" si="296"/>
        <v>East</v>
      </c>
      <c r="S3191" t="str">
        <f t="shared" si="297"/>
        <v>Theft</v>
      </c>
      <c r="T3191" t="str">
        <f t="shared" si="298"/>
        <v>SLA Breach</v>
      </c>
      <c r="U3191">
        <f t="shared" si="299"/>
        <v>10</v>
      </c>
    </row>
    <row r="3192" spans="1:21" x14ac:dyDescent="0.3">
      <c r="A3192" t="s">
        <v>6726</v>
      </c>
      <c r="B3192" t="s">
        <v>4413</v>
      </c>
      <c r="C3192" t="s">
        <v>6727</v>
      </c>
      <c r="D3192" t="s">
        <v>17</v>
      </c>
      <c r="E3192" t="s">
        <v>39</v>
      </c>
      <c r="F3192">
        <v>73739.960000000006</v>
      </c>
      <c r="G3192" s="1">
        <v>45748</v>
      </c>
      <c r="H3192" s="1">
        <v>45753</v>
      </c>
      <c r="I3192" t="s">
        <v>19</v>
      </c>
      <c r="J3192">
        <v>5</v>
      </c>
      <c r="K3192">
        <v>10</v>
      </c>
      <c r="L3192" t="s">
        <v>349</v>
      </c>
      <c r="M3192" t="s">
        <v>21</v>
      </c>
      <c r="N3192" t="s">
        <v>30</v>
      </c>
      <c r="O3192">
        <f t="shared" si="294"/>
        <v>1</v>
      </c>
      <c r="P3192" t="str">
        <f t="shared" si="295"/>
        <v>Valid</v>
      </c>
      <c r="Q3192" t="str">
        <f>_xlfn.XLOOKUP(B3192,Customers!$A:$A,Customers!$C:$C,"Not Found")</f>
        <v>North</v>
      </c>
      <c r="R3192" t="str">
        <f t="shared" si="296"/>
        <v>North</v>
      </c>
      <c r="S3192" t="str">
        <f t="shared" si="297"/>
        <v>Accident</v>
      </c>
      <c r="T3192" t="str">
        <f t="shared" si="298"/>
        <v>Within SLA</v>
      </c>
      <c r="U3192">
        <f t="shared" si="299"/>
        <v>0</v>
      </c>
    </row>
    <row r="3193" spans="1:21" x14ac:dyDescent="0.3">
      <c r="A3193" t="s">
        <v>6728</v>
      </c>
      <c r="B3193" t="s">
        <v>6729</v>
      </c>
      <c r="C3193" t="s">
        <v>6730</v>
      </c>
      <c r="D3193" t="s">
        <v>216</v>
      </c>
      <c r="E3193" t="s">
        <v>74</v>
      </c>
      <c r="F3193">
        <v>46425.63</v>
      </c>
      <c r="G3193" s="1">
        <v>45973</v>
      </c>
      <c r="H3193" s="1">
        <v>46003</v>
      </c>
      <c r="I3193" t="s">
        <v>19</v>
      </c>
      <c r="J3193">
        <v>30</v>
      </c>
      <c r="K3193">
        <v>15</v>
      </c>
      <c r="L3193" t="s">
        <v>65</v>
      </c>
      <c r="M3193" t="s">
        <v>55</v>
      </c>
      <c r="N3193" t="s">
        <v>88</v>
      </c>
      <c r="O3193">
        <f t="shared" si="294"/>
        <v>1</v>
      </c>
      <c r="P3193" t="str">
        <f t="shared" si="295"/>
        <v>Valid</v>
      </c>
      <c r="Q3193" t="str">
        <f>_xlfn.XLOOKUP(B3193,Customers!$A:$A,Customers!$C:$C,"Not Found")</f>
        <v>East</v>
      </c>
      <c r="R3193" t="str">
        <f t="shared" si="296"/>
        <v>East</v>
      </c>
      <c r="S3193" t="str">
        <f t="shared" si="297"/>
        <v>Outpatient</v>
      </c>
      <c r="T3193" t="str">
        <f t="shared" si="298"/>
        <v>SLA Breach</v>
      </c>
      <c r="U3193">
        <f t="shared" si="299"/>
        <v>15</v>
      </c>
    </row>
    <row r="3194" spans="1:21" x14ac:dyDescent="0.3">
      <c r="A3194" t="s">
        <v>6731</v>
      </c>
      <c r="B3194" t="s">
        <v>815</v>
      </c>
      <c r="C3194" t="s">
        <v>3792</v>
      </c>
      <c r="D3194" t="s">
        <v>17</v>
      </c>
      <c r="E3194" t="s">
        <v>39</v>
      </c>
      <c r="F3194">
        <v>93427.16</v>
      </c>
      <c r="G3194" s="1">
        <v>45710</v>
      </c>
      <c r="H3194" s="1">
        <v>45716</v>
      </c>
      <c r="I3194" t="s">
        <v>47</v>
      </c>
      <c r="J3194">
        <v>6</v>
      </c>
      <c r="K3194">
        <v>10</v>
      </c>
      <c r="L3194" t="s">
        <v>787</v>
      </c>
      <c r="M3194" t="s">
        <v>21</v>
      </c>
      <c r="N3194" t="s">
        <v>30</v>
      </c>
      <c r="O3194">
        <f t="shared" si="294"/>
        <v>1</v>
      </c>
      <c r="P3194" t="str">
        <f t="shared" si="295"/>
        <v>Valid</v>
      </c>
      <c r="Q3194" t="str">
        <f>_xlfn.XLOOKUP(B3194,Customers!$A:$A,Customers!$C:$C,"Not Found")</f>
        <v>East</v>
      </c>
      <c r="R3194" t="str">
        <f t="shared" si="296"/>
        <v>North</v>
      </c>
      <c r="S3194" t="str">
        <f t="shared" si="297"/>
        <v>Accident</v>
      </c>
      <c r="T3194" t="str">
        <f t="shared" si="298"/>
        <v>Within SLA</v>
      </c>
      <c r="U3194">
        <f t="shared" si="299"/>
        <v>0</v>
      </c>
    </row>
    <row r="3195" spans="1:21" x14ac:dyDescent="0.3">
      <c r="A3195" t="s">
        <v>6732</v>
      </c>
      <c r="B3195" t="s">
        <v>4346</v>
      </c>
      <c r="C3195" t="s">
        <v>4347</v>
      </c>
      <c r="D3195" t="s">
        <v>26</v>
      </c>
      <c r="E3195" t="s">
        <v>18</v>
      </c>
      <c r="F3195">
        <v>819838.04</v>
      </c>
      <c r="G3195" s="1">
        <v>45931</v>
      </c>
      <c r="H3195" s="1">
        <v>45946</v>
      </c>
      <c r="I3195" t="s">
        <v>19</v>
      </c>
      <c r="J3195">
        <v>15</v>
      </c>
      <c r="K3195">
        <v>20</v>
      </c>
      <c r="L3195" t="s">
        <v>65</v>
      </c>
      <c r="M3195" t="s">
        <v>29</v>
      </c>
      <c r="N3195" t="s">
        <v>30</v>
      </c>
      <c r="O3195">
        <f t="shared" si="294"/>
        <v>1</v>
      </c>
      <c r="P3195" t="str">
        <f t="shared" si="295"/>
        <v>Valid</v>
      </c>
      <c r="Q3195" t="str">
        <f>_xlfn.XLOOKUP(B3195,Customers!$A:$A,Customers!$C:$C,"Not Found")</f>
        <v>West</v>
      </c>
      <c r="R3195" t="str">
        <f t="shared" si="296"/>
        <v>South</v>
      </c>
      <c r="S3195" t="str">
        <f t="shared" si="297"/>
        <v>Disability</v>
      </c>
      <c r="T3195" t="str">
        <f t="shared" si="298"/>
        <v>Within SLA</v>
      </c>
      <c r="U3195">
        <f t="shared" si="299"/>
        <v>0</v>
      </c>
    </row>
    <row r="3196" spans="1:21" x14ac:dyDescent="0.3">
      <c r="A3196" t="s">
        <v>6733</v>
      </c>
      <c r="B3196" t="s">
        <v>1482</v>
      </c>
      <c r="C3196" t="s">
        <v>1483</v>
      </c>
      <c r="D3196" t="s">
        <v>17</v>
      </c>
      <c r="E3196" t="s">
        <v>27</v>
      </c>
      <c r="F3196">
        <v>18744.82</v>
      </c>
      <c r="G3196" s="1">
        <v>45937</v>
      </c>
      <c r="H3196" s="1">
        <v>45953</v>
      </c>
      <c r="I3196" t="s">
        <v>19</v>
      </c>
      <c r="J3196">
        <v>16</v>
      </c>
      <c r="K3196">
        <v>10</v>
      </c>
      <c r="L3196" t="s">
        <v>93</v>
      </c>
      <c r="M3196" t="s">
        <v>21</v>
      </c>
      <c r="N3196" t="s">
        <v>42</v>
      </c>
      <c r="O3196">
        <f t="shared" si="294"/>
        <v>1</v>
      </c>
      <c r="P3196" t="str">
        <f t="shared" si="295"/>
        <v>Valid</v>
      </c>
      <c r="Q3196" t="str">
        <f>_xlfn.XLOOKUP(B3196,Customers!$A:$A,Customers!$C:$C,"Not Found")</f>
        <v>South</v>
      </c>
      <c r="R3196" t="str">
        <f t="shared" si="296"/>
        <v>West</v>
      </c>
      <c r="S3196" t="str">
        <f t="shared" si="297"/>
        <v>Accident</v>
      </c>
      <c r="T3196" t="str">
        <f t="shared" si="298"/>
        <v>SLA Breach</v>
      </c>
      <c r="U3196">
        <f t="shared" si="299"/>
        <v>6</v>
      </c>
    </row>
    <row r="3197" spans="1:21" x14ac:dyDescent="0.3">
      <c r="A3197" t="s">
        <v>6734</v>
      </c>
      <c r="B3197" t="s">
        <v>4194</v>
      </c>
      <c r="C3197" t="s">
        <v>4195</v>
      </c>
      <c r="D3197" t="s">
        <v>69</v>
      </c>
      <c r="E3197" t="s">
        <v>18</v>
      </c>
      <c r="F3197">
        <v>141879.51</v>
      </c>
      <c r="G3197" s="1">
        <v>45669</v>
      </c>
      <c r="H3197" s="1">
        <v>45682</v>
      </c>
      <c r="I3197" t="s">
        <v>19</v>
      </c>
      <c r="J3197">
        <v>13</v>
      </c>
      <c r="K3197">
        <v>12</v>
      </c>
      <c r="L3197" t="s">
        <v>388</v>
      </c>
      <c r="M3197" t="s">
        <v>49</v>
      </c>
      <c r="N3197" t="s">
        <v>42</v>
      </c>
      <c r="O3197">
        <f t="shared" si="294"/>
        <v>1</v>
      </c>
      <c r="P3197" t="str">
        <f t="shared" si="295"/>
        <v>Valid</v>
      </c>
      <c r="Q3197" t="str">
        <f>_xlfn.XLOOKUP(B3197,Customers!$A:$A,Customers!$C:$C,"Not Found")</f>
        <v>East</v>
      </c>
      <c r="R3197" t="str">
        <f t="shared" si="296"/>
        <v>South</v>
      </c>
      <c r="S3197" t="str">
        <f t="shared" si="297"/>
        <v>Property Damage</v>
      </c>
      <c r="T3197" t="str">
        <f t="shared" si="298"/>
        <v>SLA Breach</v>
      </c>
      <c r="U3197">
        <f t="shared" si="299"/>
        <v>1</v>
      </c>
    </row>
    <row r="3198" spans="1:21" x14ac:dyDescent="0.3">
      <c r="A3198" t="s">
        <v>6735</v>
      </c>
      <c r="B3198" t="s">
        <v>6736</v>
      </c>
      <c r="C3198" t="s">
        <v>6737</v>
      </c>
      <c r="D3198" t="s">
        <v>17</v>
      </c>
      <c r="E3198" t="s">
        <v>74</v>
      </c>
      <c r="F3198">
        <v>61253.07</v>
      </c>
      <c r="G3198" s="1">
        <v>45775</v>
      </c>
      <c r="H3198" s="1">
        <v>45784</v>
      </c>
      <c r="I3198" t="s">
        <v>19</v>
      </c>
      <c r="J3198">
        <v>9</v>
      </c>
      <c r="K3198">
        <v>10</v>
      </c>
      <c r="L3198" t="s">
        <v>300</v>
      </c>
      <c r="M3198" t="s">
        <v>21</v>
      </c>
      <c r="N3198" t="s">
        <v>30</v>
      </c>
      <c r="O3198">
        <f t="shared" si="294"/>
        <v>1</v>
      </c>
      <c r="P3198" t="str">
        <f t="shared" si="295"/>
        <v>Valid</v>
      </c>
      <c r="Q3198" t="str">
        <f>_xlfn.XLOOKUP(B3198,Customers!$A:$A,Customers!$C:$C,"Not Found")</f>
        <v>North</v>
      </c>
      <c r="R3198" t="str">
        <f t="shared" si="296"/>
        <v>East</v>
      </c>
      <c r="S3198" t="str">
        <f t="shared" si="297"/>
        <v>Accident</v>
      </c>
      <c r="T3198" t="str">
        <f t="shared" si="298"/>
        <v>Within SLA</v>
      </c>
      <c r="U3198">
        <f t="shared" si="299"/>
        <v>0</v>
      </c>
    </row>
    <row r="3199" spans="1:21" x14ac:dyDescent="0.3">
      <c r="A3199" t="s">
        <v>6738</v>
      </c>
      <c r="B3199" t="s">
        <v>2265</v>
      </c>
      <c r="C3199" t="s">
        <v>2266</v>
      </c>
      <c r="D3199" t="s">
        <v>53</v>
      </c>
      <c r="E3199" t="s">
        <v>74</v>
      </c>
      <c r="F3199">
        <v>70073.97</v>
      </c>
      <c r="G3199" s="1">
        <v>45852</v>
      </c>
      <c r="H3199" s="1">
        <v>45868</v>
      </c>
      <c r="I3199" t="s">
        <v>19</v>
      </c>
      <c r="J3199">
        <v>16</v>
      </c>
      <c r="K3199">
        <v>15</v>
      </c>
      <c r="L3199" t="s">
        <v>41</v>
      </c>
      <c r="M3199" t="s">
        <v>55</v>
      </c>
      <c r="N3199" t="s">
        <v>30</v>
      </c>
      <c r="O3199">
        <f t="shared" si="294"/>
        <v>1</v>
      </c>
      <c r="P3199" t="str">
        <f t="shared" si="295"/>
        <v>Valid</v>
      </c>
      <c r="Q3199" t="str">
        <f>_xlfn.XLOOKUP(B3199,Customers!$A:$A,Customers!$C:$C,"Not Found")</f>
        <v>East</v>
      </c>
      <c r="R3199" t="str">
        <f t="shared" si="296"/>
        <v>East</v>
      </c>
      <c r="S3199" t="str">
        <f t="shared" si="297"/>
        <v>Hospitalization</v>
      </c>
      <c r="T3199" t="str">
        <f t="shared" si="298"/>
        <v>SLA Breach</v>
      </c>
      <c r="U3199">
        <f t="shared" si="299"/>
        <v>1</v>
      </c>
    </row>
    <row r="3200" spans="1:21" x14ac:dyDescent="0.3">
      <c r="A3200" t="s">
        <v>6739</v>
      </c>
      <c r="B3200" t="s">
        <v>4909</v>
      </c>
      <c r="C3200" t="s">
        <v>5158</v>
      </c>
      <c r="D3200" t="s">
        <v>154</v>
      </c>
      <c r="E3200" t="s">
        <v>173</v>
      </c>
      <c r="F3200">
        <v>80355.839999999997</v>
      </c>
      <c r="G3200" s="1">
        <v>45691</v>
      </c>
      <c r="H3200" s="1">
        <v>45693</v>
      </c>
      <c r="I3200" t="s">
        <v>47</v>
      </c>
      <c r="J3200">
        <v>2</v>
      </c>
      <c r="K3200">
        <v>10</v>
      </c>
      <c r="L3200" t="s">
        <v>65</v>
      </c>
      <c r="M3200" t="s">
        <v>21</v>
      </c>
      <c r="N3200" t="s">
        <v>22</v>
      </c>
      <c r="O3200">
        <f t="shared" si="294"/>
        <v>1</v>
      </c>
      <c r="P3200" t="str">
        <f t="shared" si="295"/>
        <v>Valid</v>
      </c>
      <c r="Q3200" t="str">
        <f>_xlfn.XLOOKUP(B3200,Customers!$A:$A,Customers!$C:$C,"Not Found")</f>
        <v>West</v>
      </c>
      <c r="R3200" t="str">
        <f t="shared" si="296"/>
        <v>Central</v>
      </c>
      <c r="S3200" t="str">
        <f t="shared" si="297"/>
        <v>Vehicle Damage</v>
      </c>
      <c r="T3200" t="str">
        <f t="shared" si="298"/>
        <v>Within SLA</v>
      </c>
      <c r="U3200">
        <f t="shared" si="299"/>
        <v>0</v>
      </c>
    </row>
    <row r="3201" spans="1:21" x14ac:dyDescent="0.3">
      <c r="A3201" t="s">
        <v>6740</v>
      </c>
      <c r="B3201" t="s">
        <v>6025</v>
      </c>
      <c r="C3201" t="s">
        <v>6741</v>
      </c>
      <c r="D3201" t="s">
        <v>17</v>
      </c>
      <c r="E3201" t="s">
        <v>39</v>
      </c>
      <c r="F3201">
        <v>159319.76</v>
      </c>
      <c r="G3201" s="1">
        <v>45707</v>
      </c>
      <c r="H3201" s="1">
        <v>45712</v>
      </c>
      <c r="I3201" t="s">
        <v>19</v>
      </c>
      <c r="J3201">
        <v>5</v>
      </c>
      <c r="K3201">
        <v>10</v>
      </c>
      <c r="L3201" t="s">
        <v>79</v>
      </c>
      <c r="M3201" t="s">
        <v>21</v>
      </c>
      <c r="N3201" t="s">
        <v>22</v>
      </c>
      <c r="O3201">
        <f t="shared" si="294"/>
        <v>1</v>
      </c>
      <c r="P3201" t="str">
        <f t="shared" si="295"/>
        <v>Valid</v>
      </c>
      <c r="Q3201" t="str">
        <f>_xlfn.XLOOKUP(B3201,Customers!$A:$A,Customers!$C:$C,"Not Found")</f>
        <v>South</v>
      </c>
      <c r="R3201" t="str">
        <f t="shared" si="296"/>
        <v>North</v>
      </c>
      <c r="S3201" t="str">
        <f t="shared" si="297"/>
        <v>Accident</v>
      </c>
      <c r="T3201" t="str">
        <f t="shared" si="298"/>
        <v>Within SLA</v>
      </c>
      <c r="U3201">
        <f t="shared" si="299"/>
        <v>0</v>
      </c>
    </row>
    <row r="3202" spans="1:21" x14ac:dyDescent="0.3">
      <c r="A3202" t="s">
        <v>6742</v>
      </c>
      <c r="B3202" t="s">
        <v>1077</v>
      </c>
      <c r="C3202" t="s">
        <v>1078</v>
      </c>
      <c r="D3202" t="s">
        <v>216</v>
      </c>
      <c r="E3202" t="s">
        <v>74</v>
      </c>
      <c r="F3202">
        <v>100461.58</v>
      </c>
      <c r="G3202" s="1">
        <v>45768</v>
      </c>
      <c r="H3202" s="1">
        <v>45784</v>
      </c>
      <c r="I3202" t="s">
        <v>19</v>
      </c>
      <c r="J3202">
        <v>16</v>
      </c>
      <c r="K3202">
        <v>15</v>
      </c>
      <c r="L3202" t="s">
        <v>787</v>
      </c>
      <c r="M3202" t="s">
        <v>55</v>
      </c>
      <c r="N3202" t="s">
        <v>42</v>
      </c>
      <c r="O3202">
        <f t="shared" ref="O3202:O3265" si="300">COUNTIF($A:$A,A3202)</f>
        <v>1</v>
      </c>
      <c r="P3202" t="str">
        <f t="shared" ref="P3202:P3265" si="301">IF(F3202="","Missing Amount","Valid")</f>
        <v>Valid</v>
      </c>
      <c r="Q3202" t="str">
        <f>_xlfn.XLOOKUP(B3202,Customers!$A:$A,Customers!$C:$C,"Not Found")</f>
        <v>South</v>
      </c>
      <c r="R3202" t="str">
        <f t="shared" ref="R3202:R3265" si="302">IF(E3202="",Q3202,E3202)</f>
        <v>East</v>
      </c>
      <c r="S3202" t="str">
        <f t="shared" ref="S3202:S3265" si="303">IF(D3202="Hospitalisation","Hospitalization",IF(D3202="Medical Emerg.","Medical Emergency",IF(D3202="Property dmg","Property Damage",IF(D3202="Vehicle dmg","Vehicle Damage",D3202))))</f>
        <v>Outpatient</v>
      </c>
      <c r="T3202" t="str">
        <f t="shared" ref="T3202:T3265" si="304">IF(J3202&gt;K3202,"SLA Breach","Within SLA")</f>
        <v>SLA Breach</v>
      </c>
      <c r="U3202">
        <f t="shared" ref="U3202:U3265" si="305">IF(J3202&gt;K3202,J3202-K3202,0)</f>
        <v>1</v>
      </c>
    </row>
    <row r="3203" spans="1:21" x14ac:dyDescent="0.3">
      <c r="A3203" t="s">
        <v>6743</v>
      </c>
      <c r="B3203" t="s">
        <v>6744</v>
      </c>
      <c r="C3203" t="s">
        <v>6745</v>
      </c>
      <c r="D3203" t="s">
        <v>59</v>
      </c>
      <c r="E3203" t="s">
        <v>39</v>
      </c>
      <c r="F3203">
        <v>158557.53</v>
      </c>
      <c r="G3203" s="1">
        <v>45974</v>
      </c>
      <c r="I3203" t="s">
        <v>64</v>
      </c>
      <c r="J3203">
        <v>7</v>
      </c>
      <c r="K3203">
        <v>15</v>
      </c>
      <c r="L3203" t="s">
        <v>70</v>
      </c>
      <c r="M3203" t="s">
        <v>55</v>
      </c>
      <c r="N3203" t="s">
        <v>30</v>
      </c>
      <c r="O3203">
        <f t="shared" si="300"/>
        <v>1</v>
      </c>
      <c r="P3203" t="str">
        <f t="shared" si="301"/>
        <v>Valid</v>
      </c>
      <c r="Q3203" t="str">
        <f>_xlfn.XLOOKUP(B3203,Customers!$A:$A,Customers!$C:$C,"Not Found")</f>
        <v>East</v>
      </c>
      <c r="R3203" t="str">
        <f t="shared" si="302"/>
        <v>North</v>
      </c>
      <c r="S3203" t="str">
        <f t="shared" si="303"/>
        <v>Critical Illness</v>
      </c>
      <c r="T3203" t="str">
        <f t="shared" si="304"/>
        <v>Within SLA</v>
      </c>
      <c r="U3203">
        <f t="shared" si="305"/>
        <v>0</v>
      </c>
    </row>
    <row r="3204" spans="1:21" x14ac:dyDescent="0.3">
      <c r="A3204" t="s">
        <v>6746</v>
      </c>
      <c r="B3204" t="s">
        <v>2667</v>
      </c>
      <c r="C3204" t="s">
        <v>6521</v>
      </c>
      <c r="D3204" t="s">
        <v>216</v>
      </c>
      <c r="E3204" t="s">
        <v>39</v>
      </c>
      <c r="F3204">
        <v>82873.06</v>
      </c>
      <c r="G3204" s="1">
        <v>45800</v>
      </c>
      <c r="I3204" t="s">
        <v>40</v>
      </c>
      <c r="J3204">
        <v>29</v>
      </c>
      <c r="K3204">
        <v>15</v>
      </c>
      <c r="L3204" t="s">
        <v>20</v>
      </c>
      <c r="M3204" t="s">
        <v>55</v>
      </c>
      <c r="N3204" t="s">
        <v>42</v>
      </c>
      <c r="O3204">
        <f t="shared" si="300"/>
        <v>1</v>
      </c>
      <c r="P3204" t="str">
        <f t="shared" si="301"/>
        <v>Valid</v>
      </c>
      <c r="Q3204" t="str">
        <f>_xlfn.XLOOKUP(B3204,Customers!$A:$A,Customers!$C:$C,"Not Found")</f>
        <v>East</v>
      </c>
      <c r="R3204" t="str">
        <f t="shared" si="302"/>
        <v>North</v>
      </c>
      <c r="S3204" t="str">
        <f t="shared" si="303"/>
        <v>Outpatient</v>
      </c>
      <c r="T3204" t="str">
        <f t="shared" si="304"/>
        <v>SLA Breach</v>
      </c>
      <c r="U3204">
        <f t="shared" si="305"/>
        <v>14</v>
      </c>
    </row>
    <row r="3205" spans="1:21" x14ac:dyDescent="0.3">
      <c r="A3205" t="s">
        <v>6747</v>
      </c>
      <c r="B3205" t="s">
        <v>2995</v>
      </c>
      <c r="C3205" t="s">
        <v>2996</v>
      </c>
      <c r="D3205" t="s">
        <v>102</v>
      </c>
      <c r="E3205" t="s">
        <v>18</v>
      </c>
      <c r="F3205">
        <v>380346.89</v>
      </c>
      <c r="G3205" s="1">
        <v>45883</v>
      </c>
      <c r="I3205" t="s">
        <v>64</v>
      </c>
      <c r="J3205">
        <v>23</v>
      </c>
      <c r="K3205">
        <v>20</v>
      </c>
      <c r="L3205" t="s">
        <v>65</v>
      </c>
      <c r="M3205" t="s">
        <v>29</v>
      </c>
      <c r="N3205" t="s">
        <v>42</v>
      </c>
      <c r="O3205">
        <f t="shared" si="300"/>
        <v>1</v>
      </c>
      <c r="P3205" t="str">
        <f t="shared" si="301"/>
        <v>Valid</v>
      </c>
      <c r="Q3205" t="str">
        <f>_xlfn.XLOOKUP(B3205,Customers!$A:$A,Customers!$C:$C,"Not Found")</f>
        <v>West</v>
      </c>
      <c r="R3205" t="str">
        <f t="shared" si="302"/>
        <v>South</v>
      </c>
      <c r="S3205" t="str">
        <f t="shared" si="303"/>
        <v>Maturity</v>
      </c>
      <c r="T3205" t="str">
        <f t="shared" si="304"/>
        <v>SLA Breach</v>
      </c>
      <c r="U3205">
        <f t="shared" si="305"/>
        <v>3</v>
      </c>
    </row>
    <row r="3206" spans="1:21" x14ac:dyDescent="0.3">
      <c r="A3206" t="s">
        <v>6748</v>
      </c>
      <c r="B3206" t="s">
        <v>2457</v>
      </c>
      <c r="C3206" t="s">
        <v>2458</v>
      </c>
      <c r="D3206" t="s">
        <v>216</v>
      </c>
      <c r="E3206" t="s">
        <v>27</v>
      </c>
      <c r="F3206">
        <v>59687.54</v>
      </c>
      <c r="G3206" s="1">
        <v>45860</v>
      </c>
      <c r="H3206" s="1">
        <v>45868</v>
      </c>
      <c r="I3206" t="s">
        <v>19</v>
      </c>
      <c r="J3206">
        <v>8</v>
      </c>
      <c r="K3206">
        <v>15</v>
      </c>
      <c r="L3206" t="s">
        <v>93</v>
      </c>
      <c r="M3206" t="s">
        <v>55</v>
      </c>
      <c r="N3206" t="s">
        <v>30</v>
      </c>
      <c r="O3206">
        <f t="shared" si="300"/>
        <v>1</v>
      </c>
      <c r="P3206" t="str">
        <f t="shared" si="301"/>
        <v>Valid</v>
      </c>
      <c r="Q3206" t="str">
        <f>_xlfn.XLOOKUP(B3206,Customers!$A:$A,Customers!$C:$C,"Not Found")</f>
        <v>South</v>
      </c>
      <c r="R3206" t="str">
        <f t="shared" si="302"/>
        <v>West</v>
      </c>
      <c r="S3206" t="str">
        <f t="shared" si="303"/>
        <v>Outpatient</v>
      </c>
      <c r="T3206" t="str">
        <f t="shared" si="304"/>
        <v>Within SLA</v>
      </c>
      <c r="U3206">
        <f t="shared" si="305"/>
        <v>0</v>
      </c>
    </row>
    <row r="3207" spans="1:21" x14ac:dyDescent="0.3">
      <c r="A3207" t="s">
        <v>6749</v>
      </c>
      <c r="B3207" t="s">
        <v>6750</v>
      </c>
      <c r="C3207" t="s">
        <v>6751</v>
      </c>
      <c r="D3207" t="s">
        <v>111</v>
      </c>
      <c r="E3207" t="s">
        <v>39</v>
      </c>
      <c r="F3207">
        <v>112743.17</v>
      </c>
      <c r="G3207" s="1">
        <v>45808</v>
      </c>
      <c r="I3207" t="s">
        <v>64</v>
      </c>
      <c r="J3207">
        <v>13</v>
      </c>
      <c r="K3207">
        <v>12</v>
      </c>
      <c r="L3207" t="s">
        <v>373</v>
      </c>
      <c r="M3207" t="s">
        <v>49</v>
      </c>
      <c r="N3207" t="s">
        <v>30</v>
      </c>
      <c r="O3207">
        <f t="shared" si="300"/>
        <v>1</v>
      </c>
      <c r="P3207" t="str">
        <f t="shared" si="301"/>
        <v>Valid</v>
      </c>
      <c r="Q3207" t="str">
        <f>_xlfn.XLOOKUP(B3207,Customers!$A:$A,Customers!$C:$C,"Not Found")</f>
        <v>West</v>
      </c>
      <c r="R3207" t="str">
        <f t="shared" si="302"/>
        <v>North</v>
      </c>
      <c r="S3207" t="str">
        <f t="shared" si="303"/>
        <v>Fire</v>
      </c>
      <c r="T3207" t="str">
        <f t="shared" si="304"/>
        <v>SLA Breach</v>
      </c>
      <c r="U3207">
        <f t="shared" si="305"/>
        <v>1</v>
      </c>
    </row>
    <row r="3208" spans="1:21" x14ac:dyDescent="0.3">
      <c r="A3208" t="s">
        <v>6752</v>
      </c>
      <c r="B3208" t="s">
        <v>578</v>
      </c>
      <c r="C3208" t="s">
        <v>579</v>
      </c>
      <c r="D3208" t="s">
        <v>154</v>
      </c>
      <c r="E3208" t="s">
        <v>173</v>
      </c>
      <c r="F3208">
        <v>54468.09</v>
      </c>
      <c r="G3208" s="1">
        <v>45686</v>
      </c>
      <c r="H3208" s="1">
        <v>45703</v>
      </c>
      <c r="I3208" t="s">
        <v>19</v>
      </c>
      <c r="J3208">
        <v>17</v>
      </c>
      <c r="K3208">
        <v>10</v>
      </c>
      <c r="L3208" t="s">
        <v>128</v>
      </c>
      <c r="M3208" t="s">
        <v>21</v>
      </c>
      <c r="N3208" t="s">
        <v>30</v>
      </c>
      <c r="O3208">
        <f t="shared" si="300"/>
        <v>1</v>
      </c>
      <c r="P3208" t="str">
        <f t="shared" si="301"/>
        <v>Valid</v>
      </c>
      <c r="Q3208" t="str">
        <f>_xlfn.XLOOKUP(B3208,Customers!$A:$A,Customers!$C:$C,"Not Found")</f>
        <v>Central</v>
      </c>
      <c r="R3208" t="str">
        <f t="shared" si="302"/>
        <v>Central</v>
      </c>
      <c r="S3208" t="str">
        <f t="shared" si="303"/>
        <v>Vehicle Damage</v>
      </c>
      <c r="T3208" t="str">
        <f t="shared" si="304"/>
        <v>SLA Breach</v>
      </c>
      <c r="U3208">
        <f t="shared" si="305"/>
        <v>7</v>
      </c>
    </row>
    <row r="3209" spans="1:21" x14ac:dyDescent="0.3">
      <c r="A3209" t="s">
        <v>6753</v>
      </c>
      <c r="B3209" t="s">
        <v>4032</v>
      </c>
      <c r="C3209" t="s">
        <v>6754</v>
      </c>
      <c r="D3209" t="s">
        <v>111</v>
      </c>
      <c r="E3209" t="s">
        <v>18</v>
      </c>
      <c r="F3209">
        <v>117908.8</v>
      </c>
      <c r="G3209" s="1">
        <v>45978</v>
      </c>
      <c r="H3209" s="1">
        <v>45988</v>
      </c>
      <c r="I3209" t="s">
        <v>19</v>
      </c>
      <c r="J3209">
        <v>10</v>
      </c>
      <c r="K3209">
        <v>12</v>
      </c>
      <c r="L3209" t="s">
        <v>252</v>
      </c>
      <c r="M3209" t="s">
        <v>49</v>
      </c>
      <c r="N3209" t="s">
        <v>30</v>
      </c>
      <c r="O3209">
        <f t="shared" si="300"/>
        <v>1</v>
      </c>
      <c r="P3209" t="str">
        <f t="shared" si="301"/>
        <v>Valid</v>
      </c>
      <c r="Q3209" t="str">
        <f>_xlfn.XLOOKUP(B3209,Customers!$A:$A,Customers!$C:$C,"Not Found")</f>
        <v>West</v>
      </c>
      <c r="R3209" t="str">
        <f t="shared" si="302"/>
        <v>South</v>
      </c>
      <c r="S3209" t="str">
        <f t="shared" si="303"/>
        <v>Fire</v>
      </c>
      <c r="T3209" t="str">
        <f t="shared" si="304"/>
        <v>Within SLA</v>
      </c>
      <c r="U3209">
        <f t="shared" si="305"/>
        <v>0</v>
      </c>
    </row>
    <row r="3210" spans="1:21" x14ac:dyDescent="0.3">
      <c r="A3210" t="s">
        <v>6755</v>
      </c>
      <c r="B3210" t="s">
        <v>1554</v>
      </c>
      <c r="C3210" t="s">
        <v>6756</v>
      </c>
      <c r="D3210" t="s">
        <v>154</v>
      </c>
      <c r="E3210" t="s">
        <v>27</v>
      </c>
      <c r="F3210">
        <v>22164.43</v>
      </c>
      <c r="G3210" s="1">
        <v>45837</v>
      </c>
      <c r="H3210" s="1">
        <v>45856</v>
      </c>
      <c r="I3210" t="s">
        <v>19</v>
      </c>
      <c r="J3210">
        <v>19</v>
      </c>
      <c r="K3210">
        <v>10</v>
      </c>
      <c r="L3210" t="s">
        <v>541</v>
      </c>
      <c r="M3210" t="s">
        <v>21</v>
      </c>
      <c r="N3210" t="s">
        <v>42</v>
      </c>
      <c r="O3210">
        <f t="shared" si="300"/>
        <v>1</v>
      </c>
      <c r="P3210" t="str">
        <f t="shared" si="301"/>
        <v>Valid</v>
      </c>
      <c r="Q3210" t="str">
        <f>_xlfn.XLOOKUP(B3210,Customers!$A:$A,Customers!$C:$C,"Not Found")</f>
        <v>North</v>
      </c>
      <c r="R3210" t="str">
        <f t="shared" si="302"/>
        <v>West</v>
      </c>
      <c r="S3210" t="str">
        <f t="shared" si="303"/>
        <v>Vehicle Damage</v>
      </c>
      <c r="T3210" t="str">
        <f t="shared" si="304"/>
        <v>SLA Breach</v>
      </c>
      <c r="U3210">
        <f t="shared" si="305"/>
        <v>9</v>
      </c>
    </row>
    <row r="3211" spans="1:21" x14ac:dyDescent="0.3">
      <c r="A3211" t="s">
        <v>6757</v>
      </c>
      <c r="B3211" t="s">
        <v>1601</v>
      </c>
      <c r="C3211" t="s">
        <v>2657</v>
      </c>
      <c r="D3211" t="s">
        <v>59</v>
      </c>
      <c r="E3211" t="s">
        <v>18</v>
      </c>
      <c r="F3211">
        <v>41174.910000000003</v>
      </c>
      <c r="G3211" s="1">
        <v>45770</v>
      </c>
      <c r="H3211" s="1">
        <v>45779</v>
      </c>
      <c r="I3211" t="s">
        <v>19</v>
      </c>
      <c r="J3211">
        <v>9</v>
      </c>
      <c r="K3211">
        <v>15</v>
      </c>
      <c r="L3211" t="s">
        <v>121</v>
      </c>
      <c r="M3211" t="s">
        <v>55</v>
      </c>
      <c r="N3211" t="s">
        <v>30</v>
      </c>
      <c r="O3211">
        <f t="shared" si="300"/>
        <v>1</v>
      </c>
      <c r="P3211" t="str">
        <f t="shared" si="301"/>
        <v>Valid</v>
      </c>
      <c r="Q3211" t="str">
        <f>_xlfn.XLOOKUP(B3211,Customers!$A:$A,Customers!$C:$C,"Not Found")</f>
        <v>West</v>
      </c>
      <c r="R3211" t="str">
        <f t="shared" si="302"/>
        <v>South</v>
      </c>
      <c r="S3211" t="str">
        <f t="shared" si="303"/>
        <v>Critical Illness</v>
      </c>
      <c r="T3211" t="str">
        <f t="shared" si="304"/>
        <v>Within SLA</v>
      </c>
      <c r="U3211">
        <f t="shared" si="305"/>
        <v>0</v>
      </c>
    </row>
    <row r="3212" spans="1:21" x14ac:dyDescent="0.3">
      <c r="A3212" t="s">
        <v>6758</v>
      </c>
      <c r="B3212" t="s">
        <v>3028</v>
      </c>
      <c r="C3212" t="s">
        <v>3029</v>
      </c>
      <c r="D3212" t="s">
        <v>182</v>
      </c>
      <c r="E3212" t="s">
        <v>18</v>
      </c>
      <c r="F3212">
        <v>64940.66</v>
      </c>
      <c r="G3212" s="1">
        <v>45805</v>
      </c>
      <c r="I3212" t="s">
        <v>40</v>
      </c>
      <c r="J3212">
        <v>10</v>
      </c>
      <c r="K3212">
        <v>7</v>
      </c>
      <c r="L3212" t="s">
        <v>83</v>
      </c>
      <c r="M3212" t="s">
        <v>94</v>
      </c>
      <c r="N3212" t="s">
        <v>30</v>
      </c>
      <c r="O3212">
        <f t="shared" si="300"/>
        <v>1</v>
      </c>
      <c r="P3212" t="str">
        <f t="shared" si="301"/>
        <v>Valid</v>
      </c>
      <c r="Q3212" t="str">
        <f>_xlfn.XLOOKUP(B3212,Customers!$A:$A,Customers!$C:$C,"Not Found")</f>
        <v>South</v>
      </c>
      <c r="R3212" t="str">
        <f t="shared" si="302"/>
        <v>South</v>
      </c>
      <c r="S3212" t="str">
        <f t="shared" si="303"/>
        <v>Trip Cancellation</v>
      </c>
      <c r="T3212" t="str">
        <f t="shared" si="304"/>
        <v>SLA Breach</v>
      </c>
      <c r="U3212">
        <f t="shared" si="305"/>
        <v>3</v>
      </c>
    </row>
    <row r="3213" spans="1:21" x14ac:dyDescent="0.3">
      <c r="A3213" t="s">
        <v>6759</v>
      </c>
      <c r="B3213" t="s">
        <v>6760</v>
      </c>
      <c r="C3213" t="s">
        <v>6761</v>
      </c>
      <c r="D3213" t="s">
        <v>34</v>
      </c>
      <c r="E3213" t="s">
        <v>27</v>
      </c>
      <c r="F3213">
        <v>742431.65</v>
      </c>
      <c r="G3213" s="1">
        <v>45806</v>
      </c>
      <c r="H3213" s="1">
        <v>45824</v>
      </c>
      <c r="I3213" t="s">
        <v>19</v>
      </c>
      <c r="J3213">
        <v>18</v>
      </c>
      <c r="K3213">
        <v>20</v>
      </c>
      <c r="L3213" t="s">
        <v>163</v>
      </c>
      <c r="M3213" t="s">
        <v>29</v>
      </c>
      <c r="N3213" t="s">
        <v>30</v>
      </c>
      <c r="O3213">
        <f t="shared" si="300"/>
        <v>1</v>
      </c>
      <c r="P3213" t="str">
        <f t="shared" si="301"/>
        <v>Valid</v>
      </c>
      <c r="Q3213" t="str">
        <f>_xlfn.XLOOKUP(B3213,Customers!$A:$A,Customers!$C:$C,"Not Found")</f>
        <v>East</v>
      </c>
      <c r="R3213" t="str">
        <f t="shared" si="302"/>
        <v>West</v>
      </c>
      <c r="S3213" t="str">
        <f t="shared" si="303"/>
        <v>Death Benefit</v>
      </c>
      <c r="T3213" t="str">
        <f t="shared" si="304"/>
        <v>Within SLA</v>
      </c>
      <c r="U3213">
        <f t="shared" si="305"/>
        <v>0</v>
      </c>
    </row>
    <row r="3214" spans="1:21" x14ac:dyDescent="0.3">
      <c r="A3214" t="s">
        <v>6762</v>
      </c>
      <c r="B3214" t="s">
        <v>716</v>
      </c>
      <c r="C3214" t="s">
        <v>717</v>
      </c>
      <c r="D3214" t="s">
        <v>216</v>
      </c>
      <c r="E3214" t="s">
        <v>18</v>
      </c>
      <c r="F3214">
        <v>27583.02</v>
      </c>
      <c r="G3214" s="1">
        <v>45984</v>
      </c>
      <c r="H3214" s="1">
        <v>46003</v>
      </c>
      <c r="I3214" t="s">
        <v>19</v>
      </c>
      <c r="J3214">
        <v>19</v>
      </c>
      <c r="K3214">
        <v>15</v>
      </c>
      <c r="L3214" t="s">
        <v>606</v>
      </c>
      <c r="M3214" t="s">
        <v>55</v>
      </c>
      <c r="N3214" t="s">
        <v>42</v>
      </c>
      <c r="O3214">
        <f t="shared" si="300"/>
        <v>1</v>
      </c>
      <c r="P3214" t="str">
        <f t="shared" si="301"/>
        <v>Valid</v>
      </c>
      <c r="Q3214" t="str">
        <f>_xlfn.XLOOKUP(B3214,Customers!$A:$A,Customers!$C:$C,"Not Found")</f>
        <v>West</v>
      </c>
      <c r="R3214" t="str">
        <f t="shared" si="302"/>
        <v>South</v>
      </c>
      <c r="S3214" t="str">
        <f t="shared" si="303"/>
        <v>Outpatient</v>
      </c>
      <c r="T3214" t="str">
        <f t="shared" si="304"/>
        <v>SLA Breach</v>
      </c>
      <c r="U3214">
        <f t="shared" si="305"/>
        <v>4</v>
      </c>
    </row>
    <row r="3215" spans="1:21" x14ac:dyDescent="0.3">
      <c r="A3215" t="s">
        <v>6763</v>
      </c>
      <c r="B3215" t="s">
        <v>6059</v>
      </c>
      <c r="C3215" t="s">
        <v>6060</v>
      </c>
      <c r="D3215" t="s">
        <v>46</v>
      </c>
      <c r="E3215" t="s">
        <v>74</v>
      </c>
      <c r="F3215">
        <v>44962.54</v>
      </c>
      <c r="G3215" s="1">
        <v>45791</v>
      </c>
      <c r="H3215" s="1">
        <v>45814</v>
      </c>
      <c r="I3215" t="s">
        <v>19</v>
      </c>
      <c r="J3215">
        <v>23</v>
      </c>
      <c r="K3215">
        <v>10</v>
      </c>
      <c r="L3215" t="s">
        <v>183</v>
      </c>
      <c r="M3215" t="s">
        <v>21</v>
      </c>
      <c r="N3215" t="s">
        <v>42</v>
      </c>
      <c r="O3215">
        <f t="shared" si="300"/>
        <v>1</v>
      </c>
      <c r="P3215" t="str">
        <f t="shared" si="301"/>
        <v>Valid</v>
      </c>
      <c r="Q3215" t="str">
        <f>_xlfn.XLOOKUP(B3215,Customers!$A:$A,Customers!$C:$C,"Not Found")</f>
        <v>East</v>
      </c>
      <c r="R3215" t="str">
        <f t="shared" si="302"/>
        <v>East</v>
      </c>
      <c r="S3215" t="str">
        <f t="shared" si="303"/>
        <v>Theft</v>
      </c>
      <c r="T3215" t="str">
        <f t="shared" si="304"/>
        <v>SLA Breach</v>
      </c>
      <c r="U3215">
        <f t="shared" si="305"/>
        <v>13</v>
      </c>
    </row>
    <row r="3216" spans="1:21" x14ac:dyDescent="0.3">
      <c r="A3216" t="s">
        <v>6764</v>
      </c>
      <c r="B3216" t="s">
        <v>6765</v>
      </c>
      <c r="C3216" t="s">
        <v>6766</v>
      </c>
      <c r="D3216" t="s">
        <v>17</v>
      </c>
      <c r="E3216" t="s">
        <v>27</v>
      </c>
      <c r="F3216">
        <v>39976.33</v>
      </c>
      <c r="G3216" s="1">
        <v>45987</v>
      </c>
      <c r="H3216" s="1">
        <v>45989</v>
      </c>
      <c r="I3216" t="s">
        <v>19</v>
      </c>
      <c r="J3216">
        <v>2</v>
      </c>
      <c r="K3216">
        <v>10</v>
      </c>
      <c r="L3216" t="s">
        <v>166</v>
      </c>
      <c r="M3216" t="s">
        <v>21</v>
      </c>
      <c r="N3216" t="s">
        <v>30</v>
      </c>
      <c r="O3216">
        <f t="shared" si="300"/>
        <v>1</v>
      </c>
      <c r="P3216" t="str">
        <f t="shared" si="301"/>
        <v>Valid</v>
      </c>
      <c r="Q3216" t="str">
        <f>_xlfn.XLOOKUP(B3216,Customers!$A:$A,Customers!$C:$C,"Not Found")</f>
        <v>Central</v>
      </c>
      <c r="R3216" t="str">
        <f t="shared" si="302"/>
        <v>West</v>
      </c>
      <c r="S3216" t="str">
        <f t="shared" si="303"/>
        <v>Accident</v>
      </c>
      <c r="T3216" t="str">
        <f t="shared" si="304"/>
        <v>Within SLA</v>
      </c>
      <c r="U3216">
        <f t="shared" si="305"/>
        <v>0</v>
      </c>
    </row>
    <row r="3217" spans="1:21" x14ac:dyDescent="0.3">
      <c r="A3217" t="s">
        <v>6767</v>
      </c>
      <c r="B3217" t="s">
        <v>6768</v>
      </c>
      <c r="C3217" t="s">
        <v>6769</v>
      </c>
      <c r="D3217" t="s">
        <v>26</v>
      </c>
      <c r="E3217" t="s">
        <v>27</v>
      </c>
      <c r="F3217">
        <v>353702.8</v>
      </c>
      <c r="G3217" s="1">
        <v>45702</v>
      </c>
      <c r="H3217" s="1">
        <v>45716</v>
      </c>
      <c r="I3217" t="s">
        <v>19</v>
      </c>
      <c r="J3217">
        <v>14</v>
      </c>
      <c r="K3217">
        <v>20</v>
      </c>
      <c r="L3217" t="s">
        <v>501</v>
      </c>
      <c r="M3217" t="s">
        <v>29</v>
      </c>
      <c r="N3217" t="s">
        <v>30</v>
      </c>
      <c r="O3217">
        <f t="shared" si="300"/>
        <v>1</v>
      </c>
      <c r="P3217" t="str">
        <f t="shared" si="301"/>
        <v>Valid</v>
      </c>
      <c r="Q3217" t="str">
        <f>_xlfn.XLOOKUP(B3217,Customers!$A:$A,Customers!$C:$C,"Not Found")</f>
        <v>North</v>
      </c>
      <c r="R3217" t="str">
        <f t="shared" si="302"/>
        <v>West</v>
      </c>
      <c r="S3217" t="str">
        <f t="shared" si="303"/>
        <v>Disability</v>
      </c>
      <c r="T3217" t="str">
        <f t="shared" si="304"/>
        <v>Within SLA</v>
      </c>
      <c r="U3217">
        <f t="shared" si="305"/>
        <v>0</v>
      </c>
    </row>
    <row r="3218" spans="1:21" x14ac:dyDescent="0.3">
      <c r="A3218" t="s">
        <v>6770</v>
      </c>
      <c r="B3218" t="s">
        <v>6252</v>
      </c>
      <c r="C3218" t="s">
        <v>6253</v>
      </c>
      <c r="D3218" t="s">
        <v>216</v>
      </c>
      <c r="E3218" t="s">
        <v>27</v>
      </c>
      <c r="G3218" s="1">
        <v>45725</v>
      </c>
      <c r="I3218" t="s">
        <v>64</v>
      </c>
      <c r="J3218">
        <v>9</v>
      </c>
      <c r="K3218">
        <v>15</v>
      </c>
      <c r="L3218" t="s">
        <v>87</v>
      </c>
      <c r="M3218" t="s">
        <v>55</v>
      </c>
      <c r="N3218" t="s">
        <v>30</v>
      </c>
      <c r="O3218">
        <f t="shared" si="300"/>
        <v>1</v>
      </c>
      <c r="P3218" t="str">
        <f t="shared" si="301"/>
        <v>Missing Amount</v>
      </c>
      <c r="Q3218" t="str">
        <f>_xlfn.XLOOKUP(B3218,Customers!$A:$A,Customers!$C:$C,"Not Found")</f>
        <v>West</v>
      </c>
      <c r="R3218" t="str">
        <f t="shared" si="302"/>
        <v>West</v>
      </c>
      <c r="S3218" t="str">
        <f t="shared" si="303"/>
        <v>Outpatient</v>
      </c>
      <c r="T3218" t="str">
        <f t="shared" si="304"/>
        <v>Within SLA</v>
      </c>
      <c r="U3218">
        <f t="shared" si="305"/>
        <v>0</v>
      </c>
    </row>
    <row r="3219" spans="1:21" x14ac:dyDescent="0.3">
      <c r="A3219" t="s">
        <v>6771</v>
      </c>
      <c r="B3219" t="s">
        <v>6772</v>
      </c>
      <c r="C3219" t="s">
        <v>6773</v>
      </c>
      <c r="D3219" t="s">
        <v>46</v>
      </c>
      <c r="E3219" t="s">
        <v>39</v>
      </c>
      <c r="F3219">
        <v>101143.83</v>
      </c>
      <c r="G3219" s="1">
        <v>45708</v>
      </c>
      <c r="I3219" t="s">
        <v>64</v>
      </c>
      <c r="J3219">
        <v>12</v>
      </c>
      <c r="K3219">
        <v>10</v>
      </c>
      <c r="L3219" t="s">
        <v>103</v>
      </c>
      <c r="M3219" t="s">
        <v>21</v>
      </c>
      <c r="N3219" t="s">
        <v>42</v>
      </c>
      <c r="O3219">
        <f t="shared" si="300"/>
        <v>1</v>
      </c>
      <c r="P3219" t="str">
        <f t="shared" si="301"/>
        <v>Valid</v>
      </c>
      <c r="Q3219" t="str">
        <f>_xlfn.XLOOKUP(B3219,Customers!$A:$A,Customers!$C:$C,"Not Found")</f>
        <v>North</v>
      </c>
      <c r="R3219" t="str">
        <f t="shared" si="302"/>
        <v>North</v>
      </c>
      <c r="S3219" t="str">
        <f t="shared" si="303"/>
        <v>Theft</v>
      </c>
      <c r="T3219" t="str">
        <f t="shared" si="304"/>
        <v>SLA Breach</v>
      </c>
      <c r="U3219">
        <f t="shared" si="305"/>
        <v>2</v>
      </c>
    </row>
    <row r="3220" spans="1:21" x14ac:dyDescent="0.3">
      <c r="A3220" t="s">
        <v>6774</v>
      </c>
      <c r="B3220" t="s">
        <v>6775</v>
      </c>
      <c r="C3220" t="s">
        <v>6776</v>
      </c>
      <c r="D3220" t="s">
        <v>154</v>
      </c>
      <c r="E3220" t="s">
        <v>74</v>
      </c>
      <c r="F3220">
        <v>27006.3</v>
      </c>
      <c r="G3220" s="1">
        <v>45974</v>
      </c>
      <c r="I3220" t="s">
        <v>40</v>
      </c>
      <c r="J3220">
        <v>13</v>
      </c>
      <c r="K3220">
        <v>10</v>
      </c>
      <c r="L3220" t="s">
        <v>117</v>
      </c>
      <c r="M3220" t="s">
        <v>21</v>
      </c>
      <c r="N3220" t="s">
        <v>30</v>
      </c>
      <c r="O3220">
        <f t="shared" si="300"/>
        <v>1</v>
      </c>
      <c r="P3220" t="str">
        <f t="shared" si="301"/>
        <v>Valid</v>
      </c>
      <c r="Q3220" t="str">
        <f>_xlfn.XLOOKUP(B3220,Customers!$A:$A,Customers!$C:$C,"Not Found")</f>
        <v>Central</v>
      </c>
      <c r="R3220" t="str">
        <f t="shared" si="302"/>
        <v>East</v>
      </c>
      <c r="S3220" t="str">
        <f t="shared" si="303"/>
        <v>Vehicle Damage</v>
      </c>
      <c r="T3220" t="str">
        <f t="shared" si="304"/>
        <v>SLA Breach</v>
      </c>
      <c r="U3220">
        <f t="shared" si="305"/>
        <v>3</v>
      </c>
    </row>
    <row r="3221" spans="1:21" x14ac:dyDescent="0.3">
      <c r="A3221" t="s">
        <v>6777</v>
      </c>
      <c r="B3221" t="s">
        <v>2245</v>
      </c>
      <c r="C3221" t="s">
        <v>2246</v>
      </c>
      <c r="D3221" t="s">
        <v>46</v>
      </c>
      <c r="E3221" t="s">
        <v>74</v>
      </c>
      <c r="F3221">
        <v>81602.080000000002</v>
      </c>
      <c r="G3221" s="1">
        <v>45855</v>
      </c>
      <c r="H3221" s="1">
        <v>45868</v>
      </c>
      <c r="I3221" t="s">
        <v>19</v>
      </c>
      <c r="J3221">
        <v>13</v>
      </c>
      <c r="K3221">
        <v>10</v>
      </c>
      <c r="L3221" t="s">
        <v>93</v>
      </c>
      <c r="M3221" t="s">
        <v>21</v>
      </c>
      <c r="N3221" t="s">
        <v>30</v>
      </c>
      <c r="O3221">
        <f t="shared" si="300"/>
        <v>1</v>
      </c>
      <c r="P3221" t="str">
        <f t="shared" si="301"/>
        <v>Valid</v>
      </c>
      <c r="Q3221" t="str">
        <f>_xlfn.XLOOKUP(B3221,Customers!$A:$A,Customers!$C:$C,"Not Found")</f>
        <v>West</v>
      </c>
      <c r="R3221" t="str">
        <f t="shared" si="302"/>
        <v>East</v>
      </c>
      <c r="S3221" t="str">
        <f t="shared" si="303"/>
        <v>Theft</v>
      </c>
      <c r="T3221" t="str">
        <f t="shared" si="304"/>
        <v>SLA Breach</v>
      </c>
      <c r="U3221">
        <f t="shared" si="305"/>
        <v>3</v>
      </c>
    </row>
    <row r="3222" spans="1:21" x14ac:dyDescent="0.3">
      <c r="A3222" t="s">
        <v>6778</v>
      </c>
      <c r="B3222" t="s">
        <v>4567</v>
      </c>
      <c r="C3222" t="s">
        <v>5279</v>
      </c>
      <c r="D3222" t="s">
        <v>116</v>
      </c>
      <c r="E3222" t="s">
        <v>74</v>
      </c>
      <c r="F3222">
        <v>24147.7</v>
      </c>
      <c r="G3222" s="1">
        <v>45821</v>
      </c>
      <c r="H3222" s="1">
        <v>45830</v>
      </c>
      <c r="I3222" t="s">
        <v>47</v>
      </c>
      <c r="J3222">
        <v>9</v>
      </c>
      <c r="K3222">
        <v>7</v>
      </c>
      <c r="L3222" t="s">
        <v>212</v>
      </c>
      <c r="M3222" t="s">
        <v>94</v>
      </c>
      <c r="N3222" t="s">
        <v>30</v>
      </c>
      <c r="O3222">
        <f t="shared" si="300"/>
        <v>1</v>
      </c>
      <c r="P3222" t="str">
        <f t="shared" si="301"/>
        <v>Valid</v>
      </c>
      <c r="Q3222" t="str">
        <f>_xlfn.XLOOKUP(B3222,Customers!$A:$A,Customers!$C:$C,"Not Found")</f>
        <v>East</v>
      </c>
      <c r="R3222" t="str">
        <f t="shared" si="302"/>
        <v>East</v>
      </c>
      <c r="S3222" t="str">
        <f t="shared" si="303"/>
        <v>Medical Emergency</v>
      </c>
      <c r="T3222" t="str">
        <f t="shared" si="304"/>
        <v>SLA Breach</v>
      </c>
      <c r="U3222">
        <f t="shared" si="305"/>
        <v>2</v>
      </c>
    </row>
    <row r="3223" spans="1:21" x14ac:dyDescent="0.3">
      <c r="A3223" t="s">
        <v>6779</v>
      </c>
      <c r="B3223" t="s">
        <v>4105</v>
      </c>
      <c r="C3223" t="s">
        <v>6780</v>
      </c>
      <c r="D3223" t="s">
        <v>203</v>
      </c>
      <c r="F3223">
        <v>52638.15</v>
      </c>
      <c r="G3223" s="1">
        <v>45681</v>
      </c>
      <c r="H3223" s="1">
        <v>45699</v>
      </c>
      <c r="I3223" t="s">
        <v>19</v>
      </c>
      <c r="J3223">
        <v>18</v>
      </c>
      <c r="K3223">
        <v>15</v>
      </c>
      <c r="L3223" t="s">
        <v>310</v>
      </c>
      <c r="M3223" t="s">
        <v>55</v>
      </c>
      <c r="N3223" t="s">
        <v>30</v>
      </c>
      <c r="O3223">
        <f t="shared" si="300"/>
        <v>1</v>
      </c>
      <c r="P3223" t="str">
        <f t="shared" si="301"/>
        <v>Valid</v>
      </c>
      <c r="Q3223" t="str">
        <f>_xlfn.XLOOKUP(B3223,Customers!$A:$A,Customers!$C:$C,"Not Found")</f>
        <v>South</v>
      </c>
      <c r="R3223" t="str">
        <f t="shared" si="302"/>
        <v>South</v>
      </c>
      <c r="S3223" t="str">
        <f t="shared" si="303"/>
        <v>Hospitalization</v>
      </c>
      <c r="T3223" t="str">
        <f t="shared" si="304"/>
        <v>SLA Breach</v>
      </c>
      <c r="U3223">
        <f t="shared" si="305"/>
        <v>3</v>
      </c>
    </row>
    <row r="3224" spans="1:21" x14ac:dyDescent="0.3">
      <c r="A3224" t="s">
        <v>6781</v>
      </c>
      <c r="B3224" t="s">
        <v>733</v>
      </c>
      <c r="C3224" t="s">
        <v>1520</v>
      </c>
      <c r="D3224" t="s">
        <v>59</v>
      </c>
      <c r="E3224" t="s">
        <v>27</v>
      </c>
      <c r="F3224">
        <v>113269.25</v>
      </c>
      <c r="G3224" s="1">
        <v>45713</v>
      </c>
      <c r="H3224" s="1">
        <v>45734</v>
      </c>
      <c r="I3224" t="s">
        <v>19</v>
      </c>
      <c r="J3224">
        <v>21</v>
      </c>
      <c r="K3224">
        <v>15</v>
      </c>
      <c r="L3224" t="s">
        <v>83</v>
      </c>
      <c r="M3224" t="s">
        <v>55</v>
      </c>
      <c r="N3224" t="s">
        <v>30</v>
      </c>
      <c r="O3224">
        <f t="shared" si="300"/>
        <v>1</v>
      </c>
      <c r="P3224" t="str">
        <f t="shared" si="301"/>
        <v>Valid</v>
      </c>
      <c r="Q3224" t="str">
        <f>_xlfn.XLOOKUP(B3224,Customers!$A:$A,Customers!$C:$C,"Not Found")</f>
        <v>South</v>
      </c>
      <c r="R3224" t="str">
        <f t="shared" si="302"/>
        <v>West</v>
      </c>
      <c r="S3224" t="str">
        <f t="shared" si="303"/>
        <v>Critical Illness</v>
      </c>
      <c r="T3224" t="str">
        <f t="shared" si="304"/>
        <v>SLA Breach</v>
      </c>
      <c r="U3224">
        <f t="shared" si="305"/>
        <v>6</v>
      </c>
    </row>
    <row r="3225" spans="1:21" x14ac:dyDescent="0.3">
      <c r="A3225" t="s">
        <v>6782</v>
      </c>
      <c r="B3225" t="s">
        <v>6260</v>
      </c>
      <c r="C3225" t="s">
        <v>6261</v>
      </c>
      <c r="D3225" t="s">
        <v>59</v>
      </c>
      <c r="E3225" t="s">
        <v>27</v>
      </c>
      <c r="F3225">
        <v>72385.440000000002</v>
      </c>
      <c r="G3225" s="1">
        <v>45968</v>
      </c>
      <c r="H3225" s="1">
        <v>45987</v>
      </c>
      <c r="I3225" t="s">
        <v>19</v>
      </c>
      <c r="J3225">
        <v>19</v>
      </c>
      <c r="K3225">
        <v>15</v>
      </c>
      <c r="L3225" t="s">
        <v>112</v>
      </c>
      <c r="M3225" t="s">
        <v>55</v>
      </c>
      <c r="N3225" t="s">
        <v>42</v>
      </c>
      <c r="O3225">
        <f t="shared" si="300"/>
        <v>1</v>
      </c>
      <c r="P3225" t="str">
        <f t="shared" si="301"/>
        <v>Valid</v>
      </c>
      <c r="Q3225" t="str">
        <f>_xlfn.XLOOKUP(B3225,Customers!$A:$A,Customers!$C:$C,"Not Found")</f>
        <v>Central</v>
      </c>
      <c r="R3225" t="str">
        <f t="shared" si="302"/>
        <v>West</v>
      </c>
      <c r="S3225" t="str">
        <f t="shared" si="303"/>
        <v>Critical Illness</v>
      </c>
      <c r="T3225" t="str">
        <f t="shared" si="304"/>
        <v>SLA Breach</v>
      </c>
      <c r="U3225">
        <f t="shared" si="305"/>
        <v>4</v>
      </c>
    </row>
    <row r="3226" spans="1:21" x14ac:dyDescent="0.3">
      <c r="A3226" t="s">
        <v>6783</v>
      </c>
      <c r="B3226" t="s">
        <v>6784</v>
      </c>
      <c r="C3226" t="s">
        <v>6785</v>
      </c>
      <c r="D3226" t="s">
        <v>92</v>
      </c>
      <c r="E3226" t="s">
        <v>18</v>
      </c>
      <c r="F3226">
        <v>28098.94</v>
      </c>
      <c r="G3226" s="1">
        <v>45979</v>
      </c>
      <c r="H3226" s="1">
        <v>45983</v>
      </c>
      <c r="I3226" t="s">
        <v>19</v>
      </c>
      <c r="J3226">
        <v>4</v>
      </c>
      <c r="K3226">
        <v>7</v>
      </c>
      <c r="L3226" t="s">
        <v>163</v>
      </c>
      <c r="M3226" t="s">
        <v>94</v>
      </c>
      <c r="N3226" t="s">
        <v>30</v>
      </c>
      <c r="O3226">
        <f t="shared" si="300"/>
        <v>1</v>
      </c>
      <c r="P3226" t="str">
        <f t="shared" si="301"/>
        <v>Valid</v>
      </c>
      <c r="Q3226" t="str">
        <f>_xlfn.XLOOKUP(B3226,Customers!$A:$A,Customers!$C:$C,"Not Found")</f>
        <v>North</v>
      </c>
      <c r="R3226" t="str">
        <f t="shared" si="302"/>
        <v>South</v>
      </c>
      <c r="S3226" t="str">
        <f t="shared" si="303"/>
        <v>Baggage Loss</v>
      </c>
      <c r="T3226" t="str">
        <f t="shared" si="304"/>
        <v>Within SLA</v>
      </c>
      <c r="U3226">
        <f t="shared" si="305"/>
        <v>0</v>
      </c>
    </row>
    <row r="3227" spans="1:21" x14ac:dyDescent="0.3">
      <c r="A3227" t="s">
        <v>6786</v>
      </c>
      <c r="B3227" t="s">
        <v>4848</v>
      </c>
      <c r="C3227" t="s">
        <v>6787</v>
      </c>
      <c r="D3227" t="s">
        <v>46</v>
      </c>
      <c r="E3227" t="s">
        <v>39</v>
      </c>
      <c r="F3227">
        <v>154935.81</v>
      </c>
      <c r="G3227" s="1">
        <v>45767</v>
      </c>
      <c r="H3227" s="1">
        <v>45783</v>
      </c>
      <c r="I3227" t="s">
        <v>19</v>
      </c>
      <c r="J3227">
        <v>16</v>
      </c>
      <c r="K3227">
        <v>10</v>
      </c>
      <c r="L3227" t="s">
        <v>178</v>
      </c>
      <c r="M3227" t="s">
        <v>21</v>
      </c>
      <c r="N3227" t="s">
        <v>42</v>
      </c>
      <c r="O3227">
        <f t="shared" si="300"/>
        <v>1</v>
      </c>
      <c r="P3227" t="str">
        <f t="shared" si="301"/>
        <v>Valid</v>
      </c>
      <c r="Q3227" t="str">
        <f>_xlfn.XLOOKUP(B3227,Customers!$A:$A,Customers!$C:$C,"Not Found")</f>
        <v>East</v>
      </c>
      <c r="R3227" t="str">
        <f t="shared" si="302"/>
        <v>North</v>
      </c>
      <c r="S3227" t="str">
        <f t="shared" si="303"/>
        <v>Theft</v>
      </c>
      <c r="T3227" t="str">
        <f t="shared" si="304"/>
        <v>SLA Breach</v>
      </c>
      <c r="U3227">
        <f t="shared" si="305"/>
        <v>6</v>
      </c>
    </row>
    <row r="3228" spans="1:21" x14ac:dyDescent="0.3">
      <c r="A3228" t="s">
        <v>6788</v>
      </c>
      <c r="B3228" t="s">
        <v>2811</v>
      </c>
      <c r="C3228" t="s">
        <v>6789</v>
      </c>
      <c r="D3228" t="s">
        <v>53</v>
      </c>
      <c r="F3228">
        <v>89008.82</v>
      </c>
      <c r="G3228" s="1">
        <v>45895</v>
      </c>
      <c r="H3228" s="1">
        <v>45910</v>
      </c>
      <c r="I3228" t="s">
        <v>19</v>
      </c>
      <c r="J3228">
        <v>15</v>
      </c>
      <c r="K3228">
        <v>15</v>
      </c>
      <c r="L3228" t="s">
        <v>70</v>
      </c>
      <c r="M3228" t="s">
        <v>55</v>
      </c>
      <c r="N3228" t="s">
        <v>30</v>
      </c>
      <c r="O3228">
        <f t="shared" si="300"/>
        <v>1</v>
      </c>
      <c r="P3228" t="str">
        <f t="shared" si="301"/>
        <v>Valid</v>
      </c>
      <c r="Q3228" t="str">
        <f>_xlfn.XLOOKUP(B3228,Customers!$A:$A,Customers!$C:$C,"Not Found")</f>
        <v>North</v>
      </c>
      <c r="R3228" t="str">
        <f t="shared" si="302"/>
        <v>North</v>
      </c>
      <c r="S3228" t="str">
        <f t="shared" si="303"/>
        <v>Hospitalization</v>
      </c>
      <c r="T3228" t="str">
        <f t="shared" si="304"/>
        <v>Within SLA</v>
      </c>
      <c r="U3228">
        <f t="shared" si="305"/>
        <v>0</v>
      </c>
    </row>
    <row r="3229" spans="1:21" x14ac:dyDescent="0.3">
      <c r="A3229" t="s">
        <v>6790</v>
      </c>
      <c r="B3229" t="s">
        <v>559</v>
      </c>
      <c r="C3229" t="s">
        <v>2506</v>
      </c>
      <c r="D3229" t="s">
        <v>26</v>
      </c>
      <c r="E3229" t="s">
        <v>39</v>
      </c>
      <c r="F3229">
        <v>1062113.08</v>
      </c>
      <c r="G3229" s="1">
        <v>45765</v>
      </c>
      <c r="H3229" s="1">
        <v>45799</v>
      </c>
      <c r="I3229" t="s">
        <v>19</v>
      </c>
      <c r="J3229">
        <v>34</v>
      </c>
      <c r="K3229">
        <v>20</v>
      </c>
      <c r="L3229" t="s">
        <v>54</v>
      </c>
      <c r="M3229" t="s">
        <v>29</v>
      </c>
      <c r="N3229" t="s">
        <v>88</v>
      </c>
      <c r="O3229">
        <f t="shared" si="300"/>
        <v>1</v>
      </c>
      <c r="P3229" t="str">
        <f t="shared" si="301"/>
        <v>Valid</v>
      </c>
      <c r="Q3229" t="str">
        <f>_xlfn.XLOOKUP(B3229,Customers!$A:$A,Customers!$C:$C,"Not Found")</f>
        <v>Central</v>
      </c>
      <c r="R3229" t="str">
        <f t="shared" si="302"/>
        <v>North</v>
      </c>
      <c r="S3229" t="str">
        <f t="shared" si="303"/>
        <v>Disability</v>
      </c>
      <c r="T3229" t="str">
        <f t="shared" si="304"/>
        <v>SLA Breach</v>
      </c>
      <c r="U3229">
        <f t="shared" si="305"/>
        <v>14</v>
      </c>
    </row>
    <row r="3230" spans="1:21" x14ac:dyDescent="0.3">
      <c r="A3230" t="s">
        <v>6791</v>
      </c>
      <c r="B3230" t="s">
        <v>4578</v>
      </c>
      <c r="C3230" t="s">
        <v>6792</v>
      </c>
      <c r="D3230" t="s">
        <v>116</v>
      </c>
      <c r="E3230" t="s">
        <v>27</v>
      </c>
      <c r="F3230">
        <v>6598.57</v>
      </c>
      <c r="G3230" s="1">
        <v>45979</v>
      </c>
      <c r="I3230" t="s">
        <v>64</v>
      </c>
      <c r="J3230">
        <v>2</v>
      </c>
      <c r="K3230">
        <v>7</v>
      </c>
      <c r="L3230" t="s">
        <v>242</v>
      </c>
      <c r="M3230" t="s">
        <v>94</v>
      </c>
      <c r="N3230" t="s">
        <v>30</v>
      </c>
      <c r="O3230">
        <f t="shared" si="300"/>
        <v>1</v>
      </c>
      <c r="P3230" t="str">
        <f t="shared" si="301"/>
        <v>Valid</v>
      </c>
      <c r="Q3230" t="str">
        <f>_xlfn.XLOOKUP(B3230,Customers!$A:$A,Customers!$C:$C,"Not Found")</f>
        <v>East</v>
      </c>
      <c r="R3230" t="str">
        <f t="shared" si="302"/>
        <v>West</v>
      </c>
      <c r="S3230" t="str">
        <f t="shared" si="303"/>
        <v>Medical Emergency</v>
      </c>
      <c r="T3230" t="str">
        <f t="shared" si="304"/>
        <v>Within SLA</v>
      </c>
      <c r="U3230">
        <f t="shared" si="305"/>
        <v>0</v>
      </c>
    </row>
    <row r="3231" spans="1:21" x14ac:dyDescent="0.3">
      <c r="A3231" t="s">
        <v>6793</v>
      </c>
      <c r="B3231" t="s">
        <v>464</v>
      </c>
      <c r="C3231" t="s">
        <v>465</v>
      </c>
      <c r="D3231" t="s">
        <v>154</v>
      </c>
      <c r="E3231" t="s">
        <v>18</v>
      </c>
      <c r="F3231">
        <v>64597.08</v>
      </c>
      <c r="G3231" s="1">
        <v>45704</v>
      </c>
      <c r="I3231" t="s">
        <v>64</v>
      </c>
      <c r="J3231">
        <v>22</v>
      </c>
      <c r="K3231">
        <v>10</v>
      </c>
      <c r="L3231" t="s">
        <v>28</v>
      </c>
      <c r="M3231" t="s">
        <v>21</v>
      </c>
      <c r="N3231" t="s">
        <v>42</v>
      </c>
      <c r="O3231">
        <f t="shared" si="300"/>
        <v>1</v>
      </c>
      <c r="P3231" t="str">
        <f t="shared" si="301"/>
        <v>Valid</v>
      </c>
      <c r="Q3231" t="str">
        <f>_xlfn.XLOOKUP(B3231,Customers!$A:$A,Customers!$C:$C,"Not Found")</f>
        <v>South</v>
      </c>
      <c r="R3231" t="str">
        <f t="shared" si="302"/>
        <v>South</v>
      </c>
      <c r="S3231" t="str">
        <f t="shared" si="303"/>
        <v>Vehicle Damage</v>
      </c>
      <c r="T3231" t="str">
        <f t="shared" si="304"/>
        <v>SLA Breach</v>
      </c>
      <c r="U3231">
        <f t="shared" si="305"/>
        <v>12</v>
      </c>
    </row>
    <row r="3232" spans="1:21" x14ac:dyDescent="0.3">
      <c r="A3232" t="s">
        <v>6794</v>
      </c>
      <c r="B3232" t="s">
        <v>2092</v>
      </c>
      <c r="C3232" t="s">
        <v>6795</v>
      </c>
      <c r="D3232" t="s">
        <v>53</v>
      </c>
      <c r="E3232" t="s">
        <v>18</v>
      </c>
      <c r="F3232">
        <v>41268.92</v>
      </c>
      <c r="G3232" s="1">
        <v>45688</v>
      </c>
      <c r="I3232" t="s">
        <v>64</v>
      </c>
      <c r="J3232">
        <v>13</v>
      </c>
      <c r="K3232">
        <v>15</v>
      </c>
      <c r="L3232" t="s">
        <v>117</v>
      </c>
      <c r="M3232" t="s">
        <v>55</v>
      </c>
      <c r="N3232" t="s">
        <v>30</v>
      </c>
      <c r="O3232">
        <f t="shared" si="300"/>
        <v>1</v>
      </c>
      <c r="P3232" t="str">
        <f t="shared" si="301"/>
        <v>Valid</v>
      </c>
      <c r="Q3232" t="str">
        <f>_xlfn.XLOOKUP(B3232,Customers!$A:$A,Customers!$C:$C,"Not Found")</f>
        <v>South</v>
      </c>
      <c r="R3232" t="str">
        <f t="shared" si="302"/>
        <v>South</v>
      </c>
      <c r="S3232" t="str">
        <f t="shared" si="303"/>
        <v>Hospitalization</v>
      </c>
      <c r="T3232" t="str">
        <f t="shared" si="304"/>
        <v>Within SLA</v>
      </c>
      <c r="U3232">
        <f t="shared" si="305"/>
        <v>0</v>
      </c>
    </row>
    <row r="3233" spans="1:21" x14ac:dyDescent="0.3">
      <c r="A3233" t="s">
        <v>6796</v>
      </c>
      <c r="B3233" t="s">
        <v>2872</v>
      </c>
      <c r="C3233" t="s">
        <v>6797</v>
      </c>
      <c r="D3233" t="s">
        <v>154</v>
      </c>
      <c r="E3233" t="s">
        <v>173</v>
      </c>
      <c r="F3233">
        <v>35556.75</v>
      </c>
      <c r="G3233" s="1">
        <v>45775</v>
      </c>
      <c r="I3233" t="s">
        <v>40</v>
      </c>
      <c r="J3233">
        <v>11</v>
      </c>
      <c r="K3233">
        <v>10</v>
      </c>
      <c r="L3233" t="s">
        <v>651</v>
      </c>
      <c r="M3233" t="s">
        <v>21</v>
      </c>
      <c r="N3233" t="s">
        <v>30</v>
      </c>
      <c r="O3233">
        <f t="shared" si="300"/>
        <v>1</v>
      </c>
      <c r="P3233" t="str">
        <f t="shared" si="301"/>
        <v>Valid</v>
      </c>
      <c r="Q3233" t="str">
        <f>_xlfn.XLOOKUP(B3233,Customers!$A:$A,Customers!$C:$C,"Not Found")</f>
        <v>South</v>
      </c>
      <c r="R3233" t="str">
        <f t="shared" si="302"/>
        <v>Central</v>
      </c>
      <c r="S3233" t="str">
        <f t="shared" si="303"/>
        <v>Vehicle Damage</v>
      </c>
      <c r="T3233" t="str">
        <f t="shared" si="304"/>
        <v>SLA Breach</v>
      </c>
      <c r="U3233">
        <f t="shared" si="305"/>
        <v>1</v>
      </c>
    </row>
    <row r="3234" spans="1:21" x14ac:dyDescent="0.3">
      <c r="A3234" t="s">
        <v>6798</v>
      </c>
      <c r="B3234" t="s">
        <v>3269</v>
      </c>
      <c r="C3234" t="s">
        <v>3270</v>
      </c>
      <c r="D3234" t="s">
        <v>154</v>
      </c>
      <c r="F3234">
        <v>42447.16</v>
      </c>
      <c r="G3234" s="1">
        <v>45717</v>
      </c>
      <c r="H3234" s="1">
        <v>45735</v>
      </c>
      <c r="I3234" t="s">
        <v>19</v>
      </c>
      <c r="J3234">
        <v>18</v>
      </c>
      <c r="K3234">
        <v>10</v>
      </c>
      <c r="L3234" t="s">
        <v>65</v>
      </c>
      <c r="M3234" t="s">
        <v>21</v>
      </c>
      <c r="N3234" t="s">
        <v>88</v>
      </c>
      <c r="O3234">
        <f t="shared" si="300"/>
        <v>1</v>
      </c>
      <c r="P3234" t="str">
        <f t="shared" si="301"/>
        <v>Valid</v>
      </c>
      <c r="Q3234" t="str">
        <f>_xlfn.XLOOKUP(B3234,Customers!$A:$A,Customers!$C:$C,"Not Found")</f>
        <v>East</v>
      </c>
      <c r="R3234" t="str">
        <f t="shared" si="302"/>
        <v>East</v>
      </c>
      <c r="S3234" t="str">
        <f t="shared" si="303"/>
        <v>Vehicle Damage</v>
      </c>
      <c r="T3234" t="str">
        <f t="shared" si="304"/>
        <v>SLA Breach</v>
      </c>
      <c r="U3234">
        <f t="shared" si="305"/>
        <v>8</v>
      </c>
    </row>
    <row r="3235" spans="1:21" x14ac:dyDescent="0.3">
      <c r="A3235" t="s">
        <v>6799</v>
      </c>
      <c r="B3235" t="s">
        <v>5247</v>
      </c>
      <c r="C3235" t="s">
        <v>5248</v>
      </c>
      <c r="D3235" t="s">
        <v>69</v>
      </c>
      <c r="E3235" t="s">
        <v>74</v>
      </c>
      <c r="F3235">
        <v>200368.35</v>
      </c>
      <c r="G3235" s="1">
        <v>45888</v>
      </c>
      <c r="I3235" t="s">
        <v>40</v>
      </c>
      <c r="J3235">
        <v>24</v>
      </c>
      <c r="K3235">
        <v>12</v>
      </c>
      <c r="L3235" t="s">
        <v>1047</v>
      </c>
      <c r="M3235" t="s">
        <v>49</v>
      </c>
      <c r="N3235" t="s">
        <v>30</v>
      </c>
      <c r="O3235">
        <f t="shared" si="300"/>
        <v>1</v>
      </c>
      <c r="P3235" t="str">
        <f t="shared" si="301"/>
        <v>Valid</v>
      </c>
      <c r="Q3235" t="str">
        <f>_xlfn.XLOOKUP(B3235,Customers!$A:$A,Customers!$C:$C,"Not Found")</f>
        <v>Central</v>
      </c>
      <c r="R3235" t="str">
        <f t="shared" si="302"/>
        <v>East</v>
      </c>
      <c r="S3235" t="str">
        <f t="shared" si="303"/>
        <v>Property Damage</v>
      </c>
      <c r="T3235" t="str">
        <f t="shared" si="304"/>
        <v>SLA Breach</v>
      </c>
      <c r="U3235">
        <f t="shared" si="305"/>
        <v>12</v>
      </c>
    </row>
    <row r="3236" spans="1:21" x14ac:dyDescent="0.3">
      <c r="A3236" t="s">
        <v>6800</v>
      </c>
      <c r="B3236" t="s">
        <v>5552</v>
      </c>
      <c r="C3236" t="s">
        <v>5553</v>
      </c>
      <c r="D3236" t="s">
        <v>102</v>
      </c>
      <c r="E3236" t="s">
        <v>74</v>
      </c>
      <c r="F3236">
        <v>230315.3</v>
      </c>
      <c r="G3236" s="1">
        <v>45964</v>
      </c>
      <c r="H3236" s="1">
        <v>45991</v>
      </c>
      <c r="I3236" t="s">
        <v>47</v>
      </c>
      <c r="J3236">
        <v>27</v>
      </c>
      <c r="K3236">
        <v>20</v>
      </c>
      <c r="L3236" t="s">
        <v>103</v>
      </c>
      <c r="M3236" t="s">
        <v>29</v>
      </c>
      <c r="N3236" t="s">
        <v>30</v>
      </c>
      <c r="O3236">
        <f t="shared" si="300"/>
        <v>1</v>
      </c>
      <c r="P3236" t="str">
        <f t="shared" si="301"/>
        <v>Valid</v>
      </c>
      <c r="Q3236" t="str">
        <f>_xlfn.XLOOKUP(B3236,Customers!$A:$A,Customers!$C:$C,"Not Found")</f>
        <v>South</v>
      </c>
      <c r="R3236" t="str">
        <f t="shared" si="302"/>
        <v>East</v>
      </c>
      <c r="S3236" t="str">
        <f t="shared" si="303"/>
        <v>Maturity</v>
      </c>
      <c r="T3236" t="str">
        <f t="shared" si="304"/>
        <v>SLA Breach</v>
      </c>
      <c r="U3236">
        <f t="shared" si="305"/>
        <v>7</v>
      </c>
    </row>
    <row r="3237" spans="1:21" x14ac:dyDescent="0.3">
      <c r="A3237" t="s">
        <v>6801</v>
      </c>
      <c r="B3237" t="s">
        <v>6045</v>
      </c>
      <c r="C3237" t="s">
        <v>6046</v>
      </c>
      <c r="D3237" t="s">
        <v>116</v>
      </c>
      <c r="E3237" t="s">
        <v>18</v>
      </c>
      <c r="F3237">
        <v>14284.52</v>
      </c>
      <c r="G3237" s="1">
        <v>45977</v>
      </c>
      <c r="H3237" s="1">
        <v>45984</v>
      </c>
      <c r="I3237" t="s">
        <v>19</v>
      </c>
      <c r="J3237">
        <v>7</v>
      </c>
      <c r="K3237">
        <v>7</v>
      </c>
      <c r="L3237" t="s">
        <v>128</v>
      </c>
      <c r="M3237" t="s">
        <v>94</v>
      </c>
      <c r="N3237" t="s">
        <v>30</v>
      </c>
      <c r="O3237">
        <f t="shared" si="300"/>
        <v>1</v>
      </c>
      <c r="P3237" t="str">
        <f t="shared" si="301"/>
        <v>Valid</v>
      </c>
      <c r="Q3237" t="str">
        <f>_xlfn.XLOOKUP(B3237,Customers!$A:$A,Customers!$C:$C,"Not Found")</f>
        <v>Central</v>
      </c>
      <c r="R3237" t="str">
        <f t="shared" si="302"/>
        <v>South</v>
      </c>
      <c r="S3237" t="str">
        <f t="shared" si="303"/>
        <v>Medical Emergency</v>
      </c>
      <c r="T3237" t="str">
        <f t="shared" si="304"/>
        <v>Within SLA</v>
      </c>
      <c r="U3237">
        <f t="shared" si="305"/>
        <v>0</v>
      </c>
    </row>
    <row r="3238" spans="1:21" x14ac:dyDescent="0.3">
      <c r="A3238" t="s">
        <v>6802</v>
      </c>
      <c r="B3238" t="s">
        <v>1049</v>
      </c>
      <c r="C3238" t="s">
        <v>1050</v>
      </c>
      <c r="D3238" t="s">
        <v>216</v>
      </c>
      <c r="E3238" t="s">
        <v>74</v>
      </c>
      <c r="F3238">
        <v>130512.87</v>
      </c>
      <c r="G3238" s="1">
        <v>45986</v>
      </c>
      <c r="I3238" t="s">
        <v>40</v>
      </c>
      <c r="J3238">
        <v>14</v>
      </c>
      <c r="K3238">
        <v>15</v>
      </c>
      <c r="L3238" t="s">
        <v>580</v>
      </c>
      <c r="M3238" t="s">
        <v>55</v>
      </c>
      <c r="N3238" t="s">
        <v>22</v>
      </c>
      <c r="O3238">
        <f t="shared" si="300"/>
        <v>1</v>
      </c>
      <c r="P3238" t="str">
        <f t="shared" si="301"/>
        <v>Valid</v>
      </c>
      <c r="Q3238" t="str">
        <f>_xlfn.XLOOKUP(B3238,Customers!$A:$A,Customers!$C:$C,"Not Found")</f>
        <v>Central</v>
      </c>
      <c r="R3238" t="str">
        <f t="shared" si="302"/>
        <v>East</v>
      </c>
      <c r="S3238" t="str">
        <f t="shared" si="303"/>
        <v>Outpatient</v>
      </c>
      <c r="T3238" t="str">
        <f t="shared" si="304"/>
        <v>Within SLA</v>
      </c>
      <c r="U3238">
        <f t="shared" si="305"/>
        <v>0</v>
      </c>
    </row>
    <row r="3239" spans="1:21" x14ac:dyDescent="0.3">
      <c r="A3239" t="s">
        <v>6803</v>
      </c>
      <c r="B3239" t="s">
        <v>3771</v>
      </c>
      <c r="C3239" t="s">
        <v>6804</v>
      </c>
      <c r="D3239" t="s">
        <v>53</v>
      </c>
      <c r="E3239" t="s">
        <v>18</v>
      </c>
      <c r="F3239">
        <v>39413.31</v>
      </c>
      <c r="G3239" s="1">
        <v>45722</v>
      </c>
      <c r="H3239" s="1">
        <v>45733</v>
      </c>
      <c r="I3239" t="s">
        <v>19</v>
      </c>
      <c r="J3239">
        <v>11</v>
      </c>
      <c r="K3239">
        <v>15</v>
      </c>
      <c r="L3239" t="s">
        <v>431</v>
      </c>
      <c r="M3239" t="s">
        <v>55</v>
      </c>
      <c r="N3239" t="s">
        <v>22</v>
      </c>
      <c r="O3239">
        <f t="shared" si="300"/>
        <v>1</v>
      </c>
      <c r="P3239" t="str">
        <f t="shared" si="301"/>
        <v>Valid</v>
      </c>
      <c r="Q3239" t="str">
        <f>_xlfn.XLOOKUP(B3239,Customers!$A:$A,Customers!$C:$C,"Not Found")</f>
        <v>South</v>
      </c>
      <c r="R3239" t="str">
        <f t="shared" si="302"/>
        <v>South</v>
      </c>
      <c r="S3239" t="str">
        <f t="shared" si="303"/>
        <v>Hospitalization</v>
      </c>
      <c r="T3239" t="str">
        <f t="shared" si="304"/>
        <v>Within SLA</v>
      </c>
      <c r="U3239">
        <f t="shared" si="305"/>
        <v>0</v>
      </c>
    </row>
    <row r="3240" spans="1:21" x14ac:dyDescent="0.3">
      <c r="A3240" t="s">
        <v>6805</v>
      </c>
      <c r="B3240" t="s">
        <v>81</v>
      </c>
      <c r="C3240" t="s">
        <v>82</v>
      </c>
      <c r="D3240" t="s">
        <v>34</v>
      </c>
      <c r="E3240" t="s">
        <v>39</v>
      </c>
      <c r="F3240">
        <v>889440.64</v>
      </c>
      <c r="G3240" s="1">
        <v>45675</v>
      </c>
      <c r="H3240" s="1">
        <v>45706</v>
      </c>
      <c r="I3240" t="s">
        <v>19</v>
      </c>
      <c r="J3240">
        <v>31</v>
      </c>
      <c r="K3240">
        <v>20</v>
      </c>
      <c r="L3240" t="s">
        <v>651</v>
      </c>
      <c r="M3240" t="s">
        <v>29</v>
      </c>
      <c r="N3240" t="s">
        <v>42</v>
      </c>
      <c r="O3240">
        <f t="shared" si="300"/>
        <v>1</v>
      </c>
      <c r="P3240" t="str">
        <f t="shared" si="301"/>
        <v>Valid</v>
      </c>
      <c r="Q3240" t="str">
        <f>_xlfn.XLOOKUP(B3240,Customers!$A:$A,Customers!$C:$C,"Not Found")</f>
        <v>Central</v>
      </c>
      <c r="R3240" t="str">
        <f t="shared" si="302"/>
        <v>North</v>
      </c>
      <c r="S3240" t="str">
        <f t="shared" si="303"/>
        <v>Death Benefit</v>
      </c>
      <c r="T3240" t="str">
        <f t="shared" si="304"/>
        <v>SLA Breach</v>
      </c>
      <c r="U3240">
        <f t="shared" si="305"/>
        <v>11</v>
      </c>
    </row>
    <row r="3241" spans="1:21" x14ac:dyDescent="0.3">
      <c r="A3241" t="s">
        <v>6806</v>
      </c>
      <c r="B3241" t="s">
        <v>1333</v>
      </c>
      <c r="C3241" t="s">
        <v>1334</v>
      </c>
      <c r="D3241" t="s">
        <v>17</v>
      </c>
      <c r="E3241" t="s">
        <v>27</v>
      </c>
      <c r="F3241">
        <v>28084.36</v>
      </c>
      <c r="G3241" s="1">
        <v>45717</v>
      </c>
      <c r="H3241" s="1">
        <v>45718</v>
      </c>
      <c r="I3241" t="s">
        <v>19</v>
      </c>
      <c r="J3241">
        <v>1</v>
      </c>
      <c r="K3241">
        <v>10</v>
      </c>
      <c r="L3241" t="s">
        <v>28</v>
      </c>
      <c r="M3241" t="s">
        <v>21</v>
      </c>
      <c r="N3241" t="s">
        <v>30</v>
      </c>
      <c r="O3241">
        <f t="shared" si="300"/>
        <v>1</v>
      </c>
      <c r="P3241" t="str">
        <f t="shared" si="301"/>
        <v>Valid</v>
      </c>
      <c r="Q3241" t="str">
        <f>_xlfn.XLOOKUP(B3241,Customers!$A:$A,Customers!$C:$C,"Not Found")</f>
        <v>North</v>
      </c>
      <c r="R3241" t="str">
        <f t="shared" si="302"/>
        <v>West</v>
      </c>
      <c r="S3241" t="str">
        <f t="shared" si="303"/>
        <v>Accident</v>
      </c>
      <c r="T3241" t="str">
        <f t="shared" si="304"/>
        <v>Within SLA</v>
      </c>
      <c r="U3241">
        <f t="shared" si="305"/>
        <v>0</v>
      </c>
    </row>
    <row r="3242" spans="1:21" x14ac:dyDescent="0.3">
      <c r="A3242" t="s">
        <v>6807</v>
      </c>
      <c r="B3242" t="s">
        <v>5619</v>
      </c>
      <c r="C3242" t="s">
        <v>5620</v>
      </c>
      <c r="D3242" t="s">
        <v>116</v>
      </c>
      <c r="E3242" t="s">
        <v>18</v>
      </c>
      <c r="F3242">
        <v>24889.45</v>
      </c>
      <c r="G3242" s="1">
        <v>45911</v>
      </c>
      <c r="I3242" t="s">
        <v>64</v>
      </c>
      <c r="J3242">
        <v>7</v>
      </c>
      <c r="K3242">
        <v>7</v>
      </c>
      <c r="L3242" t="s">
        <v>20</v>
      </c>
      <c r="M3242" t="s">
        <v>94</v>
      </c>
      <c r="N3242" t="s">
        <v>30</v>
      </c>
      <c r="O3242">
        <f t="shared" si="300"/>
        <v>1</v>
      </c>
      <c r="P3242" t="str">
        <f t="shared" si="301"/>
        <v>Valid</v>
      </c>
      <c r="Q3242" t="str">
        <f>_xlfn.XLOOKUP(B3242,Customers!$A:$A,Customers!$C:$C,"Not Found")</f>
        <v>East</v>
      </c>
      <c r="R3242" t="str">
        <f t="shared" si="302"/>
        <v>South</v>
      </c>
      <c r="S3242" t="str">
        <f t="shared" si="303"/>
        <v>Medical Emergency</v>
      </c>
      <c r="T3242" t="str">
        <f t="shared" si="304"/>
        <v>Within SLA</v>
      </c>
      <c r="U3242">
        <f t="shared" si="305"/>
        <v>0</v>
      </c>
    </row>
    <row r="3243" spans="1:21" x14ac:dyDescent="0.3">
      <c r="A3243" t="s">
        <v>6808</v>
      </c>
      <c r="B3243" t="s">
        <v>381</v>
      </c>
      <c r="C3243" t="s">
        <v>1764</v>
      </c>
      <c r="D3243" t="s">
        <v>34</v>
      </c>
      <c r="E3243" t="s">
        <v>18</v>
      </c>
      <c r="F3243">
        <v>1048008.9</v>
      </c>
      <c r="G3243" s="1">
        <v>45704</v>
      </c>
      <c r="I3243" t="s">
        <v>64</v>
      </c>
      <c r="J3243">
        <v>35</v>
      </c>
      <c r="K3243">
        <v>20</v>
      </c>
      <c r="L3243" t="s">
        <v>70</v>
      </c>
      <c r="M3243" t="s">
        <v>29</v>
      </c>
      <c r="N3243" t="s">
        <v>88</v>
      </c>
      <c r="O3243">
        <f t="shared" si="300"/>
        <v>1</v>
      </c>
      <c r="P3243" t="str">
        <f t="shared" si="301"/>
        <v>Valid</v>
      </c>
      <c r="Q3243" t="str">
        <f>_xlfn.XLOOKUP(B3243,Customers!$A:$A,Customers!$C:$C,"Not Found")</f>
        <v>West</v>
      </c>
      <c r="R3243" t="str">
        <f t="shared" si="302"/>
        <v>South</v>
      </c>
      <c r="S3243" t="str">
        <f t="shared" si="303"/>
        <v>Death Benefit</v>
      </c>
      <c r="T3243" t="str">
        <f t="shared" si="304"/>
        <v>SLA Breach</v>
      </c>
      <c r="U3243">
        <f t="shared" si="305"/>
        <v>15</v>
      </c>
    </row>
    <row r="3244" spans="1:21" x14ac:dyDescent="0.3">
      <c r="A3244" t="s">
        <v>6809</v>
      </c>
      <c r="B3244" t="s">
        <v>3842</v>
      </c>
      <c r="C3244" t="s">
        <v>6810</v>
      </c>
      <c r="D3244" t="s">
        <v>102</v>
      </c>
      <c r="E3244" t="s">
        <v>27</v>
      </c>
      <c r="F3244">
        <v>242932.44</v>
      </c>
      <c r="G3244" s="1">
        <v>45886</v>
      </c>
      <c r="H3244" s="1">
        <v>45906</v>
      </c>
      <c r="I3244" t="s">
        <v>19</v>
      </c>
      <c r="J3244">
        <v>20</v>
      </c>
      <c r="K3244">
        <v>20</v>
      </c>
      <c r="L3244" t="s">
        <v>121</v>
      </c>
      <c r="M3244" t="s">
        <v>29</v>
      </c>
      <c r="N3244" t="s">
        <v>30</v>
      </c>
      <c r="O3244">
        <f t="shared" si="300"/>
        <v>1</v>
      </c>
      <c r="P3244" t="str">
        <f t="shared" si="301"/>
        <v>Valid</v>
      </c>
      <c r="Q3244" t="str">
        <f>_xlfn.XLOOKUP(B3244,Customers!$A:$A,Customers!$C:$C,"Not Found")</f>
        <v>Central</v>
      </c>
      <c r="R3244" t="str">
        <f t="shared" si="302"/>
        <v>West</v>
      </c>
      <c r="S3244" t="str">
        <f t="shared" si="303"/>
        <v>Maturity</v>
      </c>
      <c r="T3244" t="str">
        <f t="shared" si="304"/>
        <v>Within SLA</v>
      </c>
      <c r="U3244">
        <f t="shared" si="305"/>
        <v>0</v>
      </c>
    </row>
    <row r="3245" spans="1:21" x14ac:dyDescent="0.3">
      <c r="A3245" t="s">
        <v>6811</v>
      </c>
      <c r="B3245" t="s">
        <v>1595</v>
      </c>
      <c r="C3245" t="s">
        <v>1596</v>
      </c>
      <c r="D3245" t="s">
        <v>216</v>
      </c>
      <c r="E3245" t="s">
        <v>74</v>
      </c>
      <c r="F3245">
        <v>111945.75</v>
      </c>
      <c r="G3245" s="1">
        <v>45849</v>
      </c>
      <c r="H3245" s="1">
        <v>45863</v>
      </c>
      <c r="I3245" t="s">
        <v>19</v>
      </c>
      <c r="J3245">
        <v>14</v>
      </c>
      <c r="K3245">
        <v>15</v>
      </c>
      <c r="L3245" t="s">
        <v>561</v>
      </c>
      <c r="M3245" t="s">
        <v>55</v>
      </c>
      <c r="N3245" t="s">
        <v>30</v>
      </c>
      <c r="O3245">
        <f t="shared" si="300"/>
        <v>1</v>
      </c>
      <c r="P3245" t="str">
        <f t="shared" si="301"/>
        <v>Valid</v>
      </c>
      <c r="Q3245" t="str">
        <f>_xlfn.XLOOKUP(B3245,Customers!$A:$A,Customers!$C:$C,"Not Found")</f>
        <v>Central</v>
      </c>
      <c r="R3245" t="str">
        <f t="shared" si="302"/>
        <v>East</v>
      </c>
      <c r="S3245" t="str">
        <f t="shared" si="303"/>
        <v>Outpatient</v>
      </c>
      <c r="T3245" t="str">
        <f t="shared" si="304"/>
        <v>Within SLA</v>
      </c>
      <c r="U3245">
        <f t="shared" si="305"/>
        <v>0</v>
      </c>
    </row>
    <row r="3246" spans="1:21" x14ac:dyDescent="0.3">
      <c r="A3246" t="s">
        <v>6812</v>
      </c>
      <c r="B3246" t="s">
        <v>138</v>
      </c>
      <c r="C3246" t="s">
        <v>139</v>
      </c>
      <c r="D3246" t="s">
        <v>26</v>
      </c>
      <c r="E3246" t="s">
        <v>18</v>
      </c>
      <c r="F3246">
        <v>279384.65000000002</v>
      </c>
      <c r="G3246" s="1">
        <v>45921</v>
      </c>
      <c r="I3246" t="s">
        <v>64</v>
      </c>
      <c r="J3246">
        <v>30</v>
      </c>
      <c r="K3246">
        <v>20</v>
      </c>
      <c r="L3246" t="s">
        <v>28</v>
      </c>
      <c r="M3246" t="s">
        <v>29</v>
      </c>
      <c r="N3246" t="s">
        <v>88</v>
      </c>
      <c r="O3246">
        <f t="shared" si="300"/>
        <v>1</v>
      </c>
      <c r="P3246" t="str">
        <f t="shared" si="301"/>
        <v>Valid</v>
      </c>
      <c r="Q3246" t="str">
        <f>_xlfn.XLOOKUP(B3246,Customers!$A:$A,Customers!$C:$C,"Not Found")</f>
        <v>South</v>
      </c>
      <c r="R3246" t="str">
        <f t="shared" si="302"/>
        <v>South</v>
      </c>
      <c r="S3246" t="str">
        <f t="shared" si="303"/>
        <v>Disability</v>
      </c>
      <c r="T3246" t="str">
        <f t="shared" si="304"/>
        <v>SLA Breach</v>
      </c>
      <c r="U3246">
        <f t="shared" si="305"/>
        <v>10</v>
      </c>
    </row>
    <row r="3247" spans="1:21" x14ac:dyDescent="0.3">
      <c r="A3247" t="s">
        <v>6813</v>
      </c>
      <c r="B3247" t="s">
        <v>553</v>
      </c>
      <c r="C3247" t="s">
        <v>554</v>
      </c>
      <c r="D3247" t="s">
        <v>111</v>
      </c>
      <c r="E3247" t="s">
        <v>18</v>
      </c>
      <c r="F3247">
        <v>109905.5</v>
      </c>
      <c r="G3247" s="1">
        <v>45697</v>
      </c>
      <c r="H3247" s="1">
        <v>45707</v>
      </c>
      <c r="I3247" t="s">
        <v>19</v>
      </c>
      <c r="J3247">
        <v>10</v>
      </c>
      <c r="K3247">
        <v>12</v>
      </c>
      <c r="L3247" t="s">
        <v>541</v>
      </c>
      <c r="M3247" t="s">
        <v>49</v>
      </c>
      <c r="N3247" t="s">
        <v>30</v>
      </c>
      <c r="O3247">
        <f t="shared" si="300"/>
        <v>1</v>
      </c>
      <c r="P3247" t="str">
        <f t="shared" si="301"/>
        <v>Valid</v>
      </c>
      <c r="Q3247" t="str">
        <f>_xlfn.XLOOKUP(B3247,Customers!$A:$A,Customers!$C:$C,"Not Found")</f>
        <v>East</v>
      </c>
      <c r="R3247" t="str">
        <f t="shared" si="302"/>
        <v>South</v>
      </c>
      <c r="S3247" t="str">
        <f t="shared" si="303"/>
        <v>Fire</v>
      </c>
      <c r="T3247" t="str">
        <f t="shared" si="304"/>
        <v>Within SLA</v>
      </c>
      <c r="U3247">
        <f t="shared" si="305"/>
        <v>0</v>
      </c>
    </row>
    <row r="3248" spans="1:21" x14ac:dyDescent="0.3">
      <c r="A3248" t="s">
        <v>6814</v>
      </c>
      <c r="B3248" t="s">
        <v>6815</v>
      </c>
      <c r="C3248" t="s">
        <v>6816</v>
      </c>
      <c r="D3248" t="s">
        <v>17</v>
      </c>
      <c r="E3248" t="s">
        <v>39</v>
      </c>
      <c r="F3248">
        <v>38182.21</v>
      </c>
      <c r="G3248" s="1">
        <v>45804</v>
      </c>
      <c r="H3248" s="1">
        <v>45826</v>
      </c>
      <c r="I3248" t="s">
        <v>19</v>
      </c>
      <c r="J3248">
        <v>22</v>
      </c>
      <c r="K3248">
        <v>10</v>
      </c>
      <c r="L3248" t="s">
        <v>75</v>
      </c>
      <c r="M3248" t="s">
        <v>21</v>
      </c>
      <c r="N3248" t="s">
        <v>88</v>
      </c>
      <c r="O3248">
        <f t="shared" si="300"/>
        <v>1</v>
      </c>
      <c r="P3248" t="str">
        <f t="shared" si="301"/>
        <v>Valid</v>
      </c>
      <c r="Q3248" t="str">
        <f>_xlfn.XLOOKUP(B3248,Customers!$A:$A,Customers!$C:$C,"Not Found")</f>
        <v>South</v>
      </c>
      <c r="R3248" t="str">
        <f t="shared" si="302"/>
        <v>North</v>
      </c>
      <c r="S3248" t="str">
        <f t="shared" si="303"/>
        <v>Accident</v>
      </c>
      <c r="T3248" t="str">
        <f t="shared" si="304"/>
        <v>SLA Breach</v>
      </c>
      <c r="U3248">
        <f t="shared" si="305"/>
        <v>12</v>
      </c>
    </row>
    <row r="3249" spans="1:21" x14ac:dyDescent="0.3">
      <c r="A3249" t="s">
        <v>6817</v>
      </c>
      <c r="B3249" t="s">
        <v>2012</v>
      </c>
      <c r="C3249" t="s">
        <v>2013</v>
      </c>
      <c r="D3249" t="s">
        <v>216</v>
      </c>
      <c r="E3249" t="s">
        <v>74</v>
      </c>
      <c r="F3249">
        <v>114117.24</v>
      </c>
      <c r="G3249" s="1">
        <v>45687</v>
      </c>
      <c r="H3249" s="1">
        <v>45716</v>
      </c>
      <c r="I3249" t="s">
        <v>19</v>
      </c>
      <c r="J3249">
        <v>29</v>
      </c>
      <c r="K3249">
        <v>15</v>
      </c>
      <c r="L3249" t="s">
        <v>501</v>
      </c>
      <c r="M3249" t="s">
        <v>55</v>
      </c>
      <c r="N3249" t="s">
        <v>88</v>
      </c>
      <c r="O3249">
        <f t="shared" si="300"/>
        <v>1</v>
      </c>
      <c r="P3249" t="str">
        <f t="shared" si="301"/>
        <v>Valid</v>
      </c>
      <c r="Q3249" t="str">
        <f>_xlfn.XLOOKUP(B3249,Customers!$A:$A,Customers!$C:$C,"Not Found")</f>
        <v>West</v>
      </c>
      <c r="R3249" t="str">
        <f t="shared" si="302"/>
        <v>East</v>
      </c>
      <c r="S3249" t="str">
        <f t="shared" si="303"/>
        <v>Outpatient</v>
      </c>
      <c r="T3249" t="str">
        <f t="shared" si="304"/>
        <v>SLA Breach</v>
      </c>
      <c r="U3249">
        <f t="shared" si="305"/>
        <v>14</v>
      </c>
    </row>
    <row r="3250" spans="1:21" x14ac:dyDescent="0.3">
      <c r="A3250" t="s">
        <v>6818</v>
      </c>
      <c r="B3250" t="s">
        <v>1598</v>
      </c>
      <c r="C3250" t="s">
        <v>6819</v>
      </c>
      <c r="D3250" t="s">
        <v>17</v>
      </c>
      <c r="E3250" t="s">
        <v>18</v>
      </c>
      <c r="F3250">
        <v>154031.10999999999</v>
      </c>
      <c r="G3250" s="1">
        <v>45665</v>
      </c>
      <c r="I3250" t="s">
        <v>64</v>
      </c>
      <c r="J3250">
        <v>23</v>
      </c>
      <c r="K3250">
        <v>10</v>
      </c>
      <c r="L3250" t="s">
        <v>112</v>
      </c>
      <c r="M3250" t="s">
        <v>21</v>
      </c>
      <c r="N3250" t="s">
        <v>88</v>
      </c>
      <c r="O3250">
        <f t="shared" si="300"/>
        <v>1</v>
      </c>
      <c r="P3250" t="str">
        <f t="shared" si="301"/>
        <v>Valid</v>
      </c>
      <c r="Q3250" t="str">
        <f>_xlfn.XLOOKUP(B3250,Customers!$A:$A,Customers!$C:$C,"Not Found")</f>
        <v>South</v>
      </c>
      <c r="R3250" t="str">
        <f t="shared" si="302"/>
        <v>South</v>
      </c>
      <c r="S3250" t="str">
        <f t="shared" si="303"/>
        <v>Accident</v>
      </c>
      <c r="T3250" t="str">
        <f t="shared" si="304"/>
        <v>SLA Breach</v>
      </c>
      <c r="U3250">
        <f t="shared" si="305"/>
        <v>13</v>
      </c>
    </row>
    <row r="3251" spans="1:21" x14ac:dyDescent="0.3">
      <c r="A3251" t="s">
        <v>6820</v>
      </c>
      <c r="B3251" t="s">
        <v>6025</v>
      </c>
      <c r="C3251" t="s">
        <v>6741</v>
      </c>
      <c r="D3251" t="s">
        <v>17</v>
      </c>
      <c r="E3251" t="s">
        <v>39</v>
      </c>
      <c r="F3251">
        <v>18394.07</v>
      </c>
      <c r="G3251" s="1">
        <v>45906</v>
      </c>
      <c r="I3251" t="s">
        <v>40</v>
      </c>
      <c r="J3251">
        <v>13</v>
      </c>
      <c r="K3251">
        <v>10</v>
      </c>
      <c r="L3251" t="s">
        <v>787</v>
      </c>
      <c r="M3251" t="s">
        <v>21</v>
      </c>
      <c r="N3251" t="s">
        <v>42</v>
      </c>
      <c r="O3251">
        <f t="shared" si="300"/>
        <v>1</v>
      </c>
      <c r="P3251" t="str">
        <f t="shared" si="301"/>
        <v>Valid</v>
      </c>
      <c r="Q3251" t="str">
        <f>_xlfn.XLOOKUP(B3251,Customers!$A:$A,Customers!$C:$C,"Not Found")</f>
        <v>South</v>
      </c>
      <c r="R3251" t="str">
        <f t="shared" si="302"/>
        <v>North</v>
      </c>
      <c r="S3251" t="str">
        <f t="shared" si="303"/>
        <v>Accident</v>
      </c>
      <c r="T3251" t="str">
        <f t="shared" si="304"/>
        <v>SLA Breach</v>
      </c>
      <c r="U3251">
        <f t="shared" si="305"/>
        <v>3</v>
      </c>
    </row>
    <row r="3252" spans="1:21" x14ac:dyDescent="0.3">
      <c r="A3252" t="s">
        <v>6821</v>
      </c>
      <c r="B3252" t="s">
        <v>429</v>
      </c>
      <c r="C3252" t="s">
        <v>5175</v>
      </c>
      <c r="D3252" t="s">
        <v>154</v>
      </c>
      <c r="E3252" t="s">
        <v>27</v>
      </c>
      <c r="F3252">
        <v>35643.42</v>
      </c>
      <c r="G3252" s="1">
        <v>45842</v>
      </c>
      <c r="I3252" t="s">
        <v>64</v>
      </c>
      <c r="J3252">
        <v>11</v>
      </c>
      <c r="K3252">
        <v>10</v>
      </c>
      <c r="L3252" t="s">
        <v>491</v>
      </c>
      <c r="M3252" t="s">
        <v>21</v>
      </c>
      <c r="N3252" t="s">
        <v>30</v>
      </c>
      <c r="O3252">
        <f t="shared" si="300"/>
        <v>1</v>
      </c>
      <c r="P3252" t="str">
        <f t="shared" si="301"/>
        <v>Valid</v>
      </c>
      <c r="Q3252" t="str">
        <f>_xlfn.XLOOKUP(B3252,Customers!$A:$A,Customers!$C:$C,"Not Found")</f>
        <v>North</v>
      </c>
      <c r="R3252" t="str">
        <f t="shared" si="302"/>
        <v>West</v>
      </c>
      <c r="S3252" t="str">
        <f t="shared" si="303"/>
        <v>Vehicle Damage</v>
      </c>
      <c r="T3252" t="str">
        <f t="shared" si="304"/>
        <v>SLA Breach</v>
      </c>
      <c r="U3252">
        <f t="shared" si="305"/>
        <v>1</v>
      </c>
    </row>
    <row r="3253" spans="1:21" x14ac:dyDescent="0.3">
      <c r="A3253" t="s">
        <v>6822</v>
      </c>
      <c r="B3253" t="s">
        <v>1737</v>
      </c>
      <c r="C3253" t="s">
        <v>1738</v>
      </c>
      <c r="D3253" t="s">
        <v>69</v>
      </c>
      <c r="E3253" t="s">
        <v>27</v>
      </c>
      <c r="F3253">
        <v>76805.41</v>
      </c>
      <c r="G3253" s="1">
        <v>45922</v>
      </c>
      <c r="H3253" s="1">
        <v>45937</v>
      </c>
      <c r="I3253" t="s">
        <v>19</v>
      </c>
      <c r="J3253">
        <v>15</v>
      </c>
      <c r="K3253">
        <v>12</v>
      </c>
      <c r="L3253" t="s">
        <v>541</v>
      </c>
      <c r="M3253" t="s">
        <v>49</v>
      </c>
      <c r="N3253" t="s">
        <v>42</v>
      </c>
      <c r="O3253">
        <f t="shared" si="300"/>
        <v>1</v>
      </c>
      <c r="P3253" t="str">
        <f t="shared" si="301"/>
        <v>Valid</v>
      </c>
      <c r="Q3253" t="str">
        <f>_xlfn.XLOOKUP(B3253,Customers!$A:$A,Customers!$C:$C,"Not Found")</f>
        <v>North</v>
      </c>
      <c r="R3253" t="str">
        <f t="shared" si="302"/>
        <v>West</v>
      </c>
      <c r="S3253" t="str">
        <f t="shared" si="303"/>
        <v>Property Damage</v>
      </c>
      <c r="T3253" t="str">
        <f t="shared" si="304"/>
        <v>SLA Breach</v>
      </c>
      <c r="U3253">
        <f t="shared" si="305"/>
        <v>3</v>
      </c>
    </row>
    <row r="3254" spans="1:21" x14ac:dyDescent="0.3">
      <c r="A3254" t="s">
        <v>6823</v>
      </c>
      <c r="B3254" t="s">
        <v>3787</v>
      </c>
      <c r="C3254" t="s">
        <v>3788</v>
      </c>
      <c r="D3254" t="s">
        <v>17</v>
      </c>
      <c r="E3254" t="s">
        <v>74</v>
      </c>
      <c r="F3254">
        <v>36511.94</v>
      </c>
      <c r="G3254" s="1">
        <v>45684</v>
      </c>
      <c r="H3254" s="1">
        <v>45712</v>
      </c>
      <c r="I3254" t="s">
        <v>19</v>
      </c>
      <c r="J3254">
        <v>28</v>
      </c>
      <c r="K3254">
        <v>10</v>
      </c>
      <c r="L3254" t="s">
        <v>411</v>
      </c>
      <c r="M3254" t="s">
        <v>21</v>
      </c>
      <c r="N3254" t="s">
        <v>88</v>
      </c>
      <c r="O3254">
        <f t="shared" si="300"/>
        <v>1</v>
      </c>
      <c r="P3254" t="str">
        <f t="shared" si="301"/>
        <v>Valid</v>
      </c>
      <c r="Q3254" t="str">
        <f>_xlfn.XLOOKUP(B3254,Customers!$A:$A,Customers!$C:$C,"Not Found")</f>
        <v>North</v>
      </c>
      <c r="R3254" t="str">
        <f t="shared" si="302"/>
        <v>East</v>
      </c>
      <c r="S3254" t="str">
        <f t="shared" si="303"/>
        <v>Accident</v>
      </c>
      <c r="T3254" t="str">
        <f t="shared" si="304"/>
        <v>SLA Breach</v>
      </c>
      <c r="U3254">
        <f t="shared" si="305"/>
        <v>18</v>
      </c>
    </row>
    <row r="3255" spans="1:21" x14ac:dyDescent="0.3">
      <c r="A3255" t="s">
        <v>6824</v>
      </c>
      <c r="B3255" t="s">
        <v>3081</v>
      </c>
      <c r="C3255" t="s">
        <v>6825</v>
      </c>
      <c r="D3255" t="s">
        <v>116</v>
      </c>
      <c r="E3255" t="s">
        <v>27</v>
      </c>
      <c r="F3255">
        <v>45555.75</v>
      </c>
      <c r="G3255" s="1">
        <v>45763</v>
      </c>
      <c r="H3255" s="1">
        <v>45780</v>
      </c>
      <c r="I3255" t="s">
        <v>19</v>
      </c>
      <c r="J3255">
        <v>17</v>
      </c>
      <c r="K3255">
        <v>7</v>
      </c>
      <c r="L3255" t="s">
        <v>20</v>
      </c>
      <c r="M3255" t="s">
        <v>94</v>
      </c>
      <c r="N3255" t="s">
        <v>42</v>
      </c>
      <c r="O3255">
        <f t="shared" si="300"/>
        <v>1</v>
      </c>
      <c r="P3255" t="str">
        <f t="shared" si="301"/>
        <v>Valid</v>
      </c>
      <c r="Q3255" t="str">
        <f>_xlfn.XLOOKUP(B3255,Customers!$A:$A,Customers!$C:$C,"Not Found")</f>
        <v>North</v>
      </c>
      <c r="R3255" t="str">
        <f t="shared" si="302"/>
        <v>West</v>
      </c>
      <c r="S3255" t="str">
        <f t="shared" si="303"/>
        <v>Medical Emergency</v>
      </c>
      <c r="T3255" t="str">
        <f t="shared" si="304"/>
        <v>SLA Breach</v>
      </c>
      <c r="U3255">
        <f t="shared" si="305"/>
        <v>10</v>
      </c>
    </row>
    <row r="3256" spans="1:21" x14ac:dyDescent="0.3">
      <c r="A3256" t="s">
        <v>6826</v>
      </c>
      <c r="B3256" t="s">
        <v>1677</v>
      </c>
      <c r="C3256" t="s">
        <v>6827</v>
      </c>
      <c r="D3256" t="s">
        <v>216</v>
      </c>
      <c r="E3256" t="s">
        <v>74</v>
      </c>
      <c r="F3256">
        <v>57326.37</v>
      </c>
      <c r="G3256" s="1">
        <v>45703</v>
      </c>
      <c r="H3256" s="1">
        <v>45721</v>
      </c>
      <c r="I3256" t="s">
        <v>19</v>
      </c>
      <c r="J3256">
        <v>18</v>
      </c>
      <c r="K3256">
        <v>15</v>
      </c>
      <c r="L3256" t="s">
        <v>388</v>
      </c>
      <c r="M3256" t="s">
        <v>55</v>
      </c>
      <c r="N3256" t="s">
        <v>22</v>
      </c>
      <c r="O3256">
        <f t="shared" si="300"/>
        <v>1</v>
      </c>
      <c r="P3256" t="str">
        <f t="shared" si="301"/>
        <v>Valid</v>
      </c>
      <c r="Q3256" t="str">
        <f>_xlfn.XLOOKUP(B3256,Customers!$A:$A,Customers!$C:$C,"Not Found")</f>
        <v>North</v>
      </c>
      <c r="R3256" t="str">
        <f t="shared" si="302"/>
        <v>East</v>
      </c>
      <c r="S3256" t="str">
        <f t="shared" si="303"/>
        <v>Outpatient</v>
      </c>
      <c r="T3256" t="str">
        <f t="shared" si="304"/>
        <v>SLA Breach</v>
      </c>
      <c r="U3256">
        <f t="shared" si="305"/>
        <v>3</v>
      </c>
    </row>
    <row r="3257" spans="1:21" x14ac:dyDescent="0.3">
      <c r="A3257" t="s">
        <v>6828</v>
      </c>
      <c r="B3257" t="s">
        <v>4475</v>
      </c>
      <c r="C3257" t="s">
        <v>4476</v>
      </c>
      <c r="D3257" t="s">
        <v>46</v>
      </c>
      <c r="E3257" t="s">
        <v>39</v>
      </c>
      <c r="F3257">
        <v>115943.54</v>
      </c>
      <c r="G3257" s="1">
        <v>45852</v>
      </c>
      <c r="H3257" s="1">
        <v>45861</v>
      </c>
      <c r="I3257" t="s">
        <v>19</v>
      </c>
      <c r="J3257">
        <v>9</v>
      </c>
      <c r="K3257">
        <v>12</v>
      </c>
      <c r="L3257" t="s">
        <v>561</v>
      </c>
      <c r="M3257" t="s">
        <v>49</v>
      </c>
      <c r="N3257" t="s">
        <v>22</v>
      </c>
      <c r="O3257">
        <f t="shared" si="300"/>
        <v>1</v>
      </c>
      <c r="P3257" t="str">
        <f t="shared" si="301"/>
        <v>Valid</v>
      </c>
      <c r="Q3257" t="str">
        <f>_xlfn.XLOOKUP(B3257,Customers!$A:$A,Customers!$C:$C,"Not Found")</f>
        <v>South</v>
      </c>
      <c r="R3257" t="str">
        <f t="shared" si="302"/>
        <v>North</v>
      </c>
      <c r="S3257" t="str">
        <f t="shared" si="303"/>
        <v>Theft</v>
      </c>
      <c r="T3257" t="str">
        <f t="shared" si="304"/>
        <v>Within SLA</v>
      </c>
      <c r="U3257">
        <f t="shared" si="305"/>
        <v>0</v>
      </c>
    </row>
    <row r="3258" spans="1:21" x14ac:dyDescent="0.3">
      <c r="A3258" t="s">
        <v>6829</v>
      </c>
      <c r="B3258" t="s">
        <v>3282</v>
      </c>
      <c r="C3258" t="s">
        <v>6830</v>
      </c>
      <c r="D3258" t="s">
        <v>26</v>
      </c>
      <c r="E3258" t="s">
        <v>74</v>
      </c>
      <c r="F3258">
        <v>790763.96</v>
      </c>
      <c r="G3258" s="1">
        <v>45845</v>
      </c>
      <c r="H3258" s="1">
        <v>45876</v>
      </c>
      <c r="I3258" t="s">
        <v>19</v>
      </c>
      <c r="J3258">
        <v>31</v>
      </c>
      <c r="K3258">
        <v>20</v>
      </c>
      <c r="L3258" t="s">
        <v>212</v>
      </c>
      <c r="M3258" t="s">
        <v>29</v>
      </c>
      <c r="N3258" t="s">
        <v>42</v>
      </c>
      <c r="O3258">
        <f t="shared" si="300"/>
        <v>1</v>
      </c>
      <c r="P3258" t="str">
        <f t="shared" si="301"/>
        <v>Valid</v>
      </c>
      <c r="Q3258" t="str">
        <f>_xlfn.XLOOKUP(B3258,Customers!$A:$A,Customers!$C:$C,"Not Found")</f>
        <v>East</v>
      </c>
      <c r="R3258" t="str">
        <f t="shared" si="302"/>
        <v>East</v>
      </c>
      <c r="S3258" t="str">
        <f t="shared" si="303"/>
        <v>Disability</v>
      </c>
      <c r="T3258" t="str">
        <f t="shared" si="304"/>
        <v>SLA Breach</v>
      </c>
      <c r="U3258">
        <f t="shared" si="305"/>
        <v>11</v>
      </c>
    </row>
    <row r="3259" spans="1:21" x14ac:dyDescent="0.3">
      <c r="A3259" t="s">
        <v>6831</v>
      </c>
      <c r="B3259" t="s">
        <v>2356</v>
      </c>
      <c r="C3259" t="s">
        <v>2357</v>
      </c>
      <c r="D3259" t="s">
        <v>53</v>
      </c>
      <c r="E3259" t="s">
        <v>18</v>
      </c>
      <c r="F3259">
        <v>26470.080000000002</v>
      </c>
      <c r="G3259" s="1">
        <v>45905</v>
      </c>
      <c r="H3259" s="1">
        <v>45914</v>
      </c>
      <c r="I3259" t="s">
        <v>19</v>
      </c>
      <c r="J3259">
        <v>9</v>
      </c>
      <c r="K3259">
        <v>15</v>
      </c>
      <c r="L3259" t="s">
        <v>132</v>
      </c>
      <c r="M3259" t="s">
        <v>55</v>
      </c>
      <c r="N3259" t="s">
        <v>22</v>
      </c>
      <c r="O3259">
        <f t="shared" si="300"/>
        <v>1</v>
      </c>
      <c r="P3259" t="str">
        <f t="shared" si="301"/>
        <v>Valid</v>
      </c>
      <c r="Q3259" t="str">
        <f>_xlfn.XLOOKUP(B3259,Customers!$A:$A,Customers!$C:$C,"Not Found")</f>
        <v>West</v>
      </c>
      <c r="R3259" t="str">
        <f t="shared" si="302"/>
        <v>South</v>
      </c>
      <c r="S3259" t="str">
        <f t="shared" si="303"/>
        <v>Hospitalization</v>
      </c>
      <c r="T3259" t="str">
        <f t="shared" si="304"/>
        <v>Within SLA</v>
      </c>
      <c r="U3259">
        <f t="shared" si="305"/>
        <v>0</v>
      </c>
    </row>
    <row r="3260" spans="1:21" x14ac:dyDescent="0.3">
      <c r="A3260" t="s">
        <v>6832</v>
      </c>
      <c r="B3260" t="s">
        <v>6833</v>
      </c>
      <c r="C3260" t="s">
        <v>6834</v>
      </c>
      <c r="D3260" t="s">
        <v>59</v>
      </c>
      <c r="E3260" t="s">
        <v>74</v>
      </c>
      <c r="F3260">
        <v>104449.24</v>
      </c>
      <c r="G3260" s="1">
        <v>45687</v>
      </c>
      <c r="H3260" s="1">
        <v>45710</v>
      </c>
      <c r="I3260" t="s">
        <v>19</v>
      </c>
      <c r="J3260">
        <v>23</v>
      </c>
      <c r="K3260">
        <v>15</v>
      </c>
      <c r="L3260" t="s">
        <v>331</v>
      </c>
      <c r="M3260" t="s">
        <v>55</v>
      </c>
      <c r="N3260" t="s">
        <v>30</v>
      </c>
      <c r="O3260">
        <f t="shared" si="300"/>
        <v>1</v>
      </c>
      <c r="P3260" t="str">
        <f t="shared" si="301"/>
        <v>Valid</v>
      </c>
      <c r="Q3260" t="str">
        <f>_xlfn.XLOOKUP(B3260,Customers!$A:$A,Customers!$C:$C,"Not Found")</f>
        <v>West</v>
      </c>
      <c r="R3260" t="str">
        <f t="shared" si="302"/>
        <v>East</v>
      </c>
      <c r="S3260" t="str">
        <f t="shared" si="303"/>
        <v>Critical Illness</v>
      </c>
      <c r="T3260" t="str">
        <f t="shared" si="304"/>
        <v>SLA Breach</v>
      </c>
      <c r="U3260">
        <f t="shared" si="305"/>
        <v>8</v>
      </c>
    </row>
    <row r="3261" spans="1:21" x14ac:dyDescent="0.3">
      <c r="A3261" t="s">
        <v>6835</v>
      </c>
      <c r="B3261" t="s">
        <v>1755</v>
      </c>
      <c r="C3261" t="s">
        <v>1756</v>
      </c>
      <c r="D3261" t="s">
        <v>59</v>
      </c>
      <c r="E3261" t="s">
        <v>173</v>
      </c>
      <c r="F3261">
        <v>78482.460000000006</v>
      </c>
      <c r="G3261" s="1">
        <v>45674</v>
      </c>
      <c r="H3261" s="1">
        <v>45685</v>
      </c>
      <c r="I3261" t="s">
        <v>19</v>
      </c>
      <c r="J3261">
        <v>11</v>
      </c>
      <c r="K3261">
        <v>15</v>
      </c>
      <c r="L3261" t="s">
        <v>35</v>
      </c>
      <c r="M3261" t="s">
        <v>55</v>
      </c>
      <c r="N3261" t="s">
        <v>22</v>
      </c>
      <c r="O3261">
        <f t="shared" si="300"/>
        <v>1</v>
      </c>
      <c r="P3261" t="str">
        <f t="shared" si="301"/>
        <v>Valid</v>
      </c>
      <c r="Q3261" t="str">
        <f>_xlfn.XLOOKUP(B3261,Customers!$A:$A,Customers!$C:$C,"Not Found")</f>
        <v>Central</v>
      </c>
      <c r="R3261" t="str">
        <f t="shared" si="302"/>
        <v>Central</v>
      </c>
      <c r="S3261" t="str">
        <f t="shared" si="303"/>
        <v>Critical Illness</v>
      </c>
      <c r="T3261" t="str">
        <f t="shared" si="304"/>
        <v>Within SLA</v>
      </c>
      <c r="U3261">
        <f t="shared" si="305"/>
        <v>0</v>
      </c>
    </row>
    <row r="3262" spans="1:21" x14ac:dyDescent="0.3">
      <c r="A3262" t="s">
        <v>6836</v>
      </c>
      <c r="B3262" t="s">
        <v>1282</v>
      </c>
      <c r="C3262" t="s">
        <v>1298</v>
      </c>
      <c r="D3262" t="s">
        <v>203</v>
      </c>
      <c r="E3262" t="s">
        <v>18</v>
      </c>
      <c r="F3262">
        <v>78633.27</v>
      </c>
      <c r="G3262" s="1">
        <v>45943</v>
      </c>
      <c r="H3262" s="1">
        <v>45952</v>
      </c>
      <c r="I3262" t="s">
        <v>47</v>
      </c>
      <c r="J3262">
        <v>9</v>
      </c>
      <c r="K3262">
        <v>15</v>
      </c>
      <c r="L3262" t="s">
        <v>349</v>
      </c>
      <c r="M3262" t="s">
        <v>55</v>
      </c>
      <c r="N3262" t="s">
        <v>22</v>
      </c>
      <c r="O3262">
        <f t="shared" si="300"/>
        <v>1</v>
      </c>
      <c r="P3262" t="str">
        <f t="shared" si="301"/>
        <v>Valid</v>
      </c>
      <c r="Q3262" t="str">
        <f>_xlfn.XLOOKUP(B3262,Customers!$A:$A,Customers!$C:$C,"Not Found")</f>
        <v>West</v>
      </c>
      <c r="R3262" t="str">
        <f t="shared" si="302"/>
        <v>South</v>
      </c>
      <c r="S3262" t="str">
        <f t="shared" si="303"/>
        <v>Hospitalization</v>
      </c>
      <c r="T3262" t="str">
        <f t="shared" si="304"/>
        <v>Within SLA</v>
      </c>
      <c r="U3262">
        <f t="shared" si="305"/>
        <v>0</v>
      </c>
    </row>
    <row r="3263" spans="1:21" x14ac:dyDescent="0.3">
      <c r="A3263" t="s">
        <v>6837</v>
      </c>
      <c r="B3263" t="s">
        <v>1595</v>
      </c>
      <c r="C3263" t="s">
        <v>1596</v>
      </c>
      <c r="D3263" t="s">
        <v>216</v>
      </c>
      <c r="E3263" t="s">
        <v>39</v>
      </c>
      <c r="F3263">
        <v>47198.45</v>
      </c>
      <c r="G3263" s="1">
        <v>45869</v>
      </c>
      <c r="H3263" s="1">
        <v>45881</v>
      </c>
      <c r="I3263" t="s">
        <v>19</v>
      </c>
      <c r="J3263">
        <v>12</v>
      </c>
      <c r="K3263">
        <v>15</v>
      </c>
      <c r="L3263" t="s">
        <v>541</v>
      </c>
      <c r="M3263" t="s">
        <v>55</v>
      </c>
      <c r="N3263" t="s">
        <v>30</v>
      </c>
      <c r="O3263">
        <f t="shared" si="300"/>
        <v>1</v>
      </c>
      <c r="P3263" t="str">
        <f t="shared" si="301"/>
        <v>Valid</v>
      </c>
      <c r="Q3263" t="str">
        <f>_xlfn.XLOOKUP(B3263,Customers!$A:$A,Customers!$C:$C,"Not Found")</f>
        <v>Central</v>
      </c>
      <c r="R3263" t="str">
        <f t="shared" si="302"/>
        <v>North</v>
      </c>
      <c r="S3263" t="str">
        <f t="shared" si="303"/>
        <v>Outpatient</v>
      </c>
      <c r="T3263" t="str">
        <f t="shared" si="304"/>
        <v>Within SLA</v>
      </c>
      <c r="U3263">
        <f t="shared" si="305"/>
        <v>0</v>
      </c>
    </row>
    <row r="3264" spans="1:21" x14ac:dyDescent="0.3">
      <c r="A3264" t="s">
        <v>6838</v>
      </c>
      <c r="B3264" t="s">
        <v>3849</v>
      </c>
      <c r="C3264" t="s">
        <v>3850</v>
      </c>
      <c r="D3264" t="s">
        <v>154</v>
      </c>
      <c r="E3264" t="s">
        <v>39</v>
      </c>
      <c r="F3264">
        <v>50754.58</v>
      </c>
      <c r="G3264" s="1">
        <v>45697</v>
      </c>
      <c r="H3264" s="1">
        <v>45705</v>
      </c>
      <c r="I3264" t="s">
        <v>19</v>
      </c>
      <c r="J3264">
        <v>8</v>
      </c>
      <c r="K3264">
        <v>10</v>
      </c>
      <c r="L3264" t="s">
        <v>163</v>
      </c>
      <c r="M3264" t="s">
        <v>21</v>
      </c>
      <c r="N3264" t="s">
        <v>42</v>
      </c>
      <c r="O3264">
        <f t="shared" si="300"/>
        <v>1</v>
      </c>
      <c r="P3264" t="str">
        <f t="shared" si="301"/>
        <v>Valid</v>
      </c>
      <c r="Q3264" t="str">
        <f>_xlfn.XLOOKUP(B3264,Customers!$A:$A,Customers!$C:$C,"Not Found")</f>
        <v>South</v>
      </c>
      <c r="R3264" t="str">
        <f t="shared" si="302"/>
        <v>North</v>
      </c>
      <c r="S3264" t="str">
        <f t="shared" si="303"/>
        <v>Vehicle Damage</v>
      </c>
      <c r="T3264" t="str">
        <f t="shared" si="304"/>
        <v>Within SLA</v>
      </c>
      <c r="U3264">
        <f t="shared" si="305"/>
        <v>0</v>
      </c>
    </row>
    <row r="3265" spans="1:21" x14ac:dyDescent="0.3">
      <c r="A3265" t="s">
        <v>6839</v>
      </c>
      <c r="B3265" t="s">
        <v>772</v>
      </c>
      <c r="C3265" t="s">
        <v>773</v>
      </c>
      <c r="D3265" t="s">
        <v>116</v>
      </c>
      <c r="E3265" t="s">
        <v>173</v>
      </c>
      <c r="F3265">
        <v>29845.78</v>
      </c>
      <c r="G3265" s="1">
        <v>45753</v>
      </c>
      <c r="H3265" s="1">
        <v>45761</v>
      </c>
      <c r="I3265" t="s">
        <v>19</v>
      </c>
      <c r="J3265">
        <v>8</v>
      </c>
      <c r="K3265">
        <v>7</v>
      </c>
      <c r="L3265" t="s">
        <v>112</v>
      </c>
      <c r="M3265" t="s">
        <v>94</v>
      </c>
      <c r="N3265" t="s">
        <v>30</v>
      </c>
      <c r="O3265">
        <f t="shared" si="300"/>
        <v>1</v>
      </c>
      <c r="P3265" t="str">
        <f t="shared" si="301"/>
        <v>Valid</v>
      </c>
      <c r="Q3265" t="str">
        <f>_xlfn.XLOOKUP(B3265,Customers!$A:$A,Customers!$C:$C,"Not Found")</f>
        <v>Central</v>
      </c>
      <c r="R3265" t="str">
        <f t="shared" si="302"/>
        <v>Central</v>
      </c>
      <c r="S3265" t="str">
        <f t="shared" si="303"/>
        <v>Medical Emergency</v>
      </c>
      <c r="T3265" t="str">
        <f t="shared" si="304"/>
        <v>SLA Breach</v>
      </c>
      <c r="U3265">
        <f t="shared" si="305"/>
        <v>1</v>
      </c>
    </row>
    <row r="3266" spans="1:21" x14ac:dyDescent="0.3">
      <c r="A3266" t="s">
        <v>6840</v>
      </c>
      <c r="B3266" t="s">
        <v>470</v>
      </c>
      <c r="C3266" t="s">
        <v>6841</v>
      </c>
      <c r="D3266" t="s">
        <v>46</v>
      </c>
      <c r="E3266" t="s">
        <v>39</v>
      </c>
      <c r="F3266">
        <v>57669.73</v>
      </c>
      <c r="G3266" s="1">
        <v>45794</v>
      </c>
      <c r="H3266" s="1">
        <v>45821</v>
      </c>
      <c r="I3266" t="s">
        <v>19</v>
      </c>
      <c r="J3266">
        <v>27</v>
      </c>
      <c r="K3266">
        <v>10</v>
      </c>
      <c r="L3266" t="s">
        <v>296</v>
      </c>
      <c r="M3266" t="s">
        <v>21</v>
      </c>
      <c r="N3266" t="s">
        <v>88</v>
      </c>
      <c r="O3266">
        <f t="shared" ref="O3266:O3329" si="306">COUNTIF($A:$A,A3266)</f>
        <v>1</v>
      </c>
      <c r="P3266" t="str">
        <f t="shared" ref="P3266:P3329" si="307">IF(F3266="","Missing Amount","Valid")</f>
        <v>Valid</v>
      </c>
      <c r="Q3266" t="str">
        <f>_xlfn.XLOOKUP(B3266,Customers!$A:$A,Customers!$C:$C,"Not Found")</f>
        <v>North</v>
      </c>
      <c r="R3266" t="str">
        <f t="shared" ref="R3266:R3329" si="308">IF(E3266="",Q3266,E3266)</f>
        <v>North</v>
      </c>
      <c r="S3266" t="str">
        <f t="shared" ref="S3266:S3329" si="309">IF(D3266="Hospitalisation","Hospitalization",IF(D3266="Medical Emerg.","Medical Emergency",IF(D3266="Property dmg","Property Damage",IF(D3266="Vehicle dmg","Vehicle Damage",D3266))))</f>
        <v>Theft</v>
      </c>
      <c r="T3266" t="str">
        <f t="shared" ref="T3266:T3329" si="310">IF(J3266&gt;K3266,"SLA Breach","Within SLA")</f>
        <v>SLA Breach</v>
      </c>
      <c r="U3266">
        <f t="shared" ref="U3266:U3329" si="311">IF(J3266&gt;K3266,J3266-K3266,0)</f>
        <v>17</v>
      </c>
    </row>
    <row r="3267" spans="1:21" x14ac:dyDescent="0.3">
      <c r="A3267" t="s">
        <v>6842</v>
      </c>
      <c r="B3267" t="s">
        <v>1467</v>
      </c>
      <c r="C3267" t="s">
        <v>1468</v>
      </c>
      <c r="D3267" t="s">
        <v>59</v>
      </c>
      <c r="E3267" t="s">
        <v>173</v>
      </c>
      <c r="F3267">
        <v>133723.85999999999</v>
      </c>
      <c r="G3267" s="1">
        <v>45794</v>
      </c>
      <c r="I3267" t="s">
        <v>40</v>
      </c>
      <c r="J3267">
        <v>16</v>
      </c>
      <c r="K3267">
        <v>15</v>
      </c>
      <c r="L3267" t="s">
        <v>132</v>
      </c>
      <c r="M3267" t="s">
        <v>55</v>
      </c>
      <c r="N3267" t="s">
        <v>30</v>
      </c>
      <c r="O3267">
        <f t="shared" si="306"/>
        <v>1</v>
      </c>
      <c r="P3267" t="str">
        <f t="shared" si="307"/>
        <v>Valid</v>
      </c>
      <c r="Q3267" t="str">
        <f>_xlfn.XLOOKUP(B3267,Customers!$A:$A,Customers!$C:$C,"Not Found")</f>
        <v>West</v>
      </c>
      <c r="R3267" t="str">
        <f t="shared" si="308"/>
        <v>Central</v>
      </c>
      <c r="S3267" t="str">
        <f t="shared" si="309"/>
        <v>Critical Illness</v>
      </c>
      <c r="T3267" t="str">
        <f t="shared" si="310"/>
        <v>SLA Breach</v>
      </c>
      <c r="U3267">
        <f t="shared" si="311"/>
        <v>1</v>
      </c>
    </row>
    <row r="3268" spans="1:21" x14ac:dyDescent="0.3">
      <c r="A3268" t="s">
        <v>6843</v>
      </c>
      <c r="B3268" t="s">
        <v>1810</v>
      </c>
      <c r="C3268" t="s">
        <v>5003</v>
      </c>
      <c r="D3268" t="s">
        <v>216</v>
      </c>
      <c r="E3268" t="s">
        <v>39</v>
      </c>
      <c r="F3268">
        <v>41744.230000000003</v>
      </c>
      <c r="G3268" s="1">
        <v>45902</v>
      </c>
      <c r="H3268" s="1">
        <v>45920</v>
      </c>
      <c r="I3268" t="s">
        <v>19</v>
      </c>
      <c r="J3268">
        <v>18</v>
      </c>
      <c r="K3268">
        <v>15</v>
      </c>
      <c r="L3268" t="s">
        <v>864</v>
      </c>
      <c r="M3268" t="s">
        <v>55</v>
      </c>
      <c r="N3268" t="s">
        <v>30</v>
      </c>
      <c r="O3268">
        <f t="shared" si="306"/>
        <v>1</v>
      </c>
      <c r="P3268" t="str">
        <f t="shared" si="307"/>
        <v>Valid</v>
      </c>
      <c r="Q3268" t="str">
        <f>_xlfn.XLOOKUP(B3268,Customers!$A:$A,Customers!$C:$C,"Not Found")</f>
        <v>West</v>
      </c>
      <c r="R3268" t="str">
        <f t="shared" si="308"/>
        <v>North</v>
      </c>
      <c r="S3268" t="str">
        <f t="shared" si="309"/>
        <v>Outpatient</v>
      </c>
      <c r="T3268" t="str">
        <f t="shared" si="310"/>
        <v>SLA Breach</v>
      </c>
      <c r="U3268">
        <f t="shared" si="311"/>
        <v>3</v>
      </c>
    </row>
    <row r="3269" spans="1:21" x14ac:dyDescent="0.3">
      <c r="A3269" t="s">
        <v>6844</v>
      </c>
      <c r="B3269" t="s">
        <v>488</v>
      </c>
      <c r="C3269" t="s">
        <v>3166</v>
      </c>
      <c r="D3269" t="s">
        <v>46</v>
      </c>
      <c r="E3269" t="s">
        <v>27</v>
      </c>
      <c r="F3269">
        <v>26217.82</v>
      </c>
      <c r="G3269" s="1">
        <v>45776</v>
      </c>
      <c r="H3269" s="1">
        <v>45787</v>
      </c>
      <c r="I3269" t="s">
        <v>19</v>
      </c>
      <c r="J3269">
        <v>11</v>
      </c>
      <c r="K3269">
        <v>10</v>
      </c>
      <c r="L3269" t="s">
        <v>75</v>
      </c>
      <c r="M3269" t="s">
        <v>21</v>
      </c>
      <c r="N3269" t="s">
        <v>30</v>
      </c>
      <c r="O3269">
        <f t="shared" si="306"/>
        <v>1</v>
      </c>
      <c r="P3269" t="str">
        <f t="shared" si="307"/>
        <v>Valid</v>
      </c>
      <c r="Q3269" t="str">
        <f>_xlfn.XLOOKUP(B3269,Customers!$A:$A,Customers!$C:$C,"Not Found")</f>
        <v>Central</v>
      </c>
      <c r="R3269" t="str">
        <f t="shared" si="308"/>
        <v>West</v>
      </c>
      <c r="S3269" t="str">
        <f t="shared" si="309"/>
        <v>Theft</v>
      </c>
      <c r="T3269" t="str">
        <f t="shared" si="310"/>
        <v>SLA Breach</v>
      </c>
      <c r="U3269">
        <f t="shared" si="311"/>
        <v>1</v>
      </c>
    </row>
    <row r="3270" spans="1:21" x14ac:dyDescent="0.3">
      <c r="A3270" t="s">
        <v>6845</v>
      </c>
      <c r="B3270" t="s">
        <v>358</v>
      </c>
      <c r="C3270" t="s">
        <v>6846</v>
      </c>
      <c r="D3270" t="s">
        <v>69</v>
      </c>
      <c r="E3270" t="s">
        <v>18</v>
      </c>
      <c r="F3270">
        <v>29857.97</v>
      </c>
      <c r="G3270" s="1">
        <v>45857</v>
      </c>
      <c r="H3270" s="1">
        <v>45868</v>
      </c>
      <c r="I3270" t="s">
        <v>19</v>
      </c>
      <c r="J3270">
        <v>11</v>
      </c>
      <c r="K3270">
        <v>12</v>
      </c>
      <c r="L3270" t="s">
        <v>353</v>
      </c>
      <c r="M3270" t="s">
        <v>49</v>
      </c>
      <c r="N3270" t="s">
        <v>30</v>
      </c>
      <c r="O3270">
        <f t="shared" si="306"/>
        <v>1</v>
      </c>
      <c r="P3270" t="str">
        <f t="shared" si="307"/>
        <v>Valid</v>
      </c>
      <c r="Q3270" t="str">
        <f>_xlfn.XLOOKUP(B3270,Customers!$A:$A,Customers!$C:$C,"Not Found")</f>
        <v>Central</v>
      </c>
      <c r="R3270" t="str">
        <f t="shared" si="308"/>
        <v>South</v>
      </c>
      <c r="S3270" t="str">
        <f t="shared" si="309"/>
        <v>Property Damage</v>
      </c>
      <c r="T3270" t="str">
        <f t="shared" si="310"/>
        <v>Within SLA</v>
      </c>
      <c r="U3270">
        <f t="shared" si="311"/>
        <v>0</v>
      </c>
    </row>
    <row r="3271" spans="1:21" x14ac:dyDescent="0.3">
      <c r="A3271" t="s">
        <v>6847</v>
      </c>
      <c r="B3271" t="s">
        <v>890</v>
      </c>
      <c r="C3271" t="s">
        <v>6848</v>
      </c>
      <c r="D3271" t="s">
        <v>116</v>
      </c>
      <c r="E3271" t="s">
        <v>18</v>
      </c>
      <c r="F3271">
        <v>32886.53</v>
      </c>
      <c r="G3271" s="1">
        <v>45897</v>
      </c>
      <c r="H3271" s="1">
        <v>45903</v>
      </c>
      <c r="I3271" t="s">
        <v>47</v>
      </c>
      <c r="J3271">
        <v>6</v>
      </c>
      <c r="K3271">
        <v>7</v>
      </c>
      <c r="L3271" t="s">
        <v>353</v>
      </c>
      <c r="M3271" t="s">
        <v>94</v>
      </c>
      <c r="N3271" t="s">
        <v>22</v>
      </c>
      <c r="O3271">
        <f t="shared" si="306"/>
        <v>1</v>
      </c>
      <c r="P3271" t="str">
        <f t="shared" si="307"/>
        <v>Valid</v>
      </c>
      <c r="Q3271" t="str">
        <f>_xlfn.XLOOKUP(B3271,Customers!$A:$A,Customers!$C:$C,"Not Found")</f>
        <v>South</v>
      </c>
      <c r="R3271" t="str">
        <f t="shared" si="308"/>
        <v>South</v>
      </c>
      <c r="S3271" t="str">
        <f t="shared" si="309"/>
        <v>Medical Emergency</v>
      </c>
      <c r="T3271" t="str">
        <f t="shared" si="310"/>
        <v>Within SLA</v>
      </c>
      <c r="U3271">
        <f t="shared" si="311"/>
        <v>0</v>
      </c>
    </row>
    <row r="3272" spans="1:21" x14ac:dyDescent="0.3">
      <c r="A3272" t="s">
        <v>6849</v>
      </c>
      <c r="B3272" t="s">
        <v>6850</v>
      </c>
      <c r="C3272" t="s">
        <v>6851</v>
      </c>
      <c r="D3272" t="s">
        <v>17</v>
      </c>
      <c r="E3272" t="s">
        <v>39</v>
      </c>
      <c r="F3272">
        <v>106280.36</v>
      </c>
      <c r="G3272" s="1">
        <v>45691</v>
      </c>
      <c r="H3272" s="1">
        <v>45701</v>
      </c>
      <c r="I3272" t="s">
        <v>19</v>
      </c>
      <c r="J3272">
        <v>10</v>
      </c>
      <c r="K3272">
        <v>10</v>
      </c>
      <c r="L3272" t="s">
        <v>166</v>
      </c>
      <c r="M3272" t="s">
        <v>21</v>
      </c>
      <c r="N3272" t="s">
        <v>30</v>
      </c>
      <c r="O3272">
        <f t="shared" si="306"/>
        <v>1</v>
      </c>
      <c r="P3272" t="str">
        <f t="shared" si="307"/>
        <v>Valid</v>
      </c>
      <c r="Q3272" t="str">
        <f>_xlfn.XLOOKUP(B3272,Customers!$A:$A,Customers!$C:$C,"Not Found")</f>
        <v>South</v>
      </c>
      <c r="R3272" t="str">
        <f t="shared" si="308"/>
        <v>North</v>
      </c>
      <c r="S3272" t="str">
        <f t="shared" si="309"/>
        <v>Accident</v>
      </c>
      <c r="T3272" t="str">
        <f t="shared" si="310"/>
        <v>Within SLA</v>
      </c>
      <c r="U3272">
        <f t="shared" si="311"/>
        <v>0</v>
      </c>
    </row>
    <row r="3273" spans="1:21" x14ac:dyDescent="0.3">
      <c r="A3273" t="s">
        <v>6852</v>
      </c>
      <c r="B3273" t="s">
        <v>3948</v>
      </c>
      <c r="C3273" t="s">
        <v>4891</v>
      </c>
      <c r="D3273" t="s">
        <v>59</v>
      </c>
      <c r="E3273" t="s">
        <v>39</v>
      </c>
      <c r="F3273">
        <v>39645.31</v>
      </c>
      <c r="G3273" s="1">
        <v>45814</v>
      </c>
      <c r="H3273" s="1">
        <v>45825</v>
      </c>
      <c r="I3273" t="s">
        <v>19</v>
      </c>
      <c r="J3273">
        <v>11</v>
      </c>
      <c r="K3273">
        <v>15</v>
      </c>
      <c r="L3273" t="s">
        <v>787</v>
      </c>
      <c r="M3273" t="s">
        <v>55</v>
      </c>
      <c r="N3273" t="s">
        <v>30</v>
      </c>
      <c r="O3273">
        <f t="shared" si="306"/>
        <v>1</v>
      </c>
      <c r="P3273" t="str">
        <f t="shared" si="307"/>
        <v>Valid</v>
      </c>
      <c r="Q3273" t="str">
        <f>_xlfn.XLOOKUP(B3273,Customers!$A:$A,Customers!$C:$C,"Not Found")</f>
        <v>West</v>
      </c>
      <c r="R3273" t="str">
        <f t="shared" si="308"/>
        <v>North</v>
      </c>
      <c r="S3273" t="str">
        <f t="shared" si="309"/>
        <v>Critical Illness</v>
      </c>
      <c r="T3273" t="str">
        <f t="shared" si="310"/>
        <v>Within SLA</v>
      </c>
      <c r="U3273">
        <f t="shared" si="311"/>
        <v>0</v>
      </c>
    </row>
    <row r="3274" spans="1:21" x14ac:dyDescent="0.3">
      <c r="A3274" t="s">
        <v>6853</v>
      </c>
      <c r="B3274" t="s">
        <v>618</v>
      </c>
      <c r="C3274" t="s">
        <v>619</v>
      </c>
      <c r="D3274" t="s">
        <v>53</v>
      </c>
      <c r="E3274" t="s">
        <v>39</v>
      </c>
      <c r="F3274">
        <v>37412.04</v>
      </c>
      <c r="G3274" s="1">
        <v>45743</v>
      </c>
      <c r="I3274" t="s">
        <v>40</v>
      </c>
      <c r="J3274">
        <v>8</v>
      </c>
      <c r="K3274">
        <v>15</v>
      </c>
      <c r="L3274" t="s">
        <v>35</v>
      </c>
      <c r="M3274" t="s">
        <v>55</v>
      </c>
      <c r="N3274" t="s">
        <v>22</v>
      </c>
      <c r="O3274">
        <f t="shared" si="306"/>
        <v>1</v>
      </c>
      <c r="P3274" t="str">
        <f t="shared" si="307"/>
        <v>Valid</v>
      </c>
      <c r="Q3274" t="str">
        <f>_xlfn.XLOOKUP(B3274,Customers!$A:$A,Customers!$C:$C,"Not Found")</f>
        <v>West</v>
      </c>
      <c r="R3274" t="str">
        <f t="shared" si="308"/>
        <v>North</v>
      </c>
      <c r="S3274" t="str">
        <f t="shared" si="309"/>
        <v>Hospitalization</v>
      </c>
      <c r="T3274" t="str">
        <f t="shared" si="310"/>
        <v>Within SLA</v>
      </c>
      <c r="U3274">
        <f t="shared" si="311"/>
        <v>0</v>
      </c>
    </row>
    <row r="3275" spans="1:21" x14ac:dyDescent="0.3">
      <c r="A3275" t="s">
        <v>6854</v>
      </c>
      <c r="B3275" t="s">
        <v>6855</v>
      </c>
      <c r="C3275" t="s">
        <v>6856</v>
      </c>
      <c r="D3275" t="s">
        <v>69</v>
      </c>
      <c r="E3275" t="s">
        <v>39</v>
      </c>
      <c r="F3275">
        <v>375419</v>
      </c>
      <c r="G3275" s="1">
        <v>45911</v>
      </c>
      <c r="I3275" t="s">
        <v>64</v>
      </c>
      <c r="J3275">
        <v>4</v>
      </c>
      <c r="K3275">
        <v>12</v>
      </c>
      <c r="L3275" t="s">
        <v>813</v>
      </c>
      <c r="M3275" t="s">
        <v>49</v>
      </c>
      <c r="N3275" t="s">
        <v>30</v>
      </c>
      <c r="O3275">
        <f t="shared" si="306"/>
        <v>1</v>
      </c>
      <c r="P3275" t="str">
        <f t="shared" si="307"/>
        <v>Valid</v>
      </c>
      <c r="Q3275" t="str">
        <f>_xlfn.XLOOKUP(B3275,Customers!$A:$A,Customers!$C:$C,"Not Found")</f>
        <v>South</v>
      </c>
      <c r="R3275" t="str">
        <f t="shared" si="308"/>
        <v>North</v>
      </c>
      <c r="S3275" t="str">
        <f t="shared" si="309"/>
        <v>Property Damage</v>
      </c>
      <c r="T3275" t="str">
        <f t="shared" si="310"/>
        <v>Within SLA</v>
      </c>
      <c r="U3275">
        <f t="shared" si="311"/>
        <v>0</v>
      </c>
    </row>
    <row r="3276" spans="1:21" x14ac:dyDescent="0.3">
      <c r="A3276" t="s">
        <v>6857</v>
      </c>
      <c r="B3276" t="s">
        <v>4186</v>
      </c>
      <c r="C3276" t="s">
        <v>4187</v>
      </c>
      <c r="D3276" t="s">
        <v>46</v>
      </c>
      <c r="E3276" t="s">
        <v>74</v>
      </c>
      <c r="F3276">
        <v>149110.07</v>
      </c>
      <c r="G3276" s="1">
        <v>45701</v>
      </c>
      <c r="I3276" t="s">
        <v>40</v>
      </c>
      <c r="J3276">
        <v>18</v>
      </c>
      <c r="K3276">
        <v>10</v>
      </c>
      <c r="L3276" t="s">
        <v>491</v>
      </c>
      <c r="M3276" t="s">
        <v>21</v>
      </c>
      <c r="N3276" t="s">
        <v>30</v>
      </c>
      <c r="O3276">
        <f t="shared" si="306"/>
        <v>1</v>
      </c>
      <c r="P3276" t="str">
        <f t="shared" si="307"/>
        <v>Valid</v>
      </c>
      <c r="Q3276" t="str">
        <f>_xlfn.XLOOKUP(B3276,Customers!$A:$A,Customers!$C:$C,"Not Found")</f>
        <v>West</v>
      </c>
      <c r="R3276" t="str">
        <f t="shared" si="308"/>
        <v>East</v>
      </c>
      <c r="S3276" t="str">
        <f t="shared" si="309"/>
        <v>Theft</v>
      </c>
      <c r="T3276" t="str">
        <f t="shared" si="310"/>
        <v>SLA Breach</v>
      </c>
      <c r="U3276">
        <f t="shared" si="311"/>
        <v>8</v>
      </c>
    </row>
    <row r="3277" spans="1:21" x14ac:dyDescent="0.3">
      <c r="A3277" t="s">
        <v>6858</v>
      </c>
      <c r="B3277" t="s">
        <v>6859</v>
      </c>
      <c r="C3277" t="s">
        <v>6860</v>
      </c>
      <c r="D3277" t="s">
        <v>116</v>
      </c>
      <c r="E3277" t="s">
        <v>74</v>
      </c>
      <c r="F3277">
        <v>71388.58</v>
      </c>
      <c r="G3277" s="1">
        <v>45763</v>
      </c>
      <c r="H3277" s="1">
        <v>45771</v>
      </c>
      <c r="I3277" t="s">
        <v>19</v>
      </c>
      <c r="J3277">
        <v>8</v>
      </c>
      <c r="K3277">
        <v>7</v>
      </c>
      <c r="L3277" t="s">
        <v>79</v>
      </c>
      <c r="M3277" t="s">
        <v>94</v>
      </c>
      <c r="N3277" t="s">
        <v>30</v>
      </c>
      <c r="O3277">
        <f t="shared" si="306"/>
        <v>1</v>
      </c>
      <c r="P3277" t="str">
        <f t="shared" si="307"/>
        <v>Valid</v>
      </c>
      <c r="Q3277" t="str">
        <f>_xlfn.XLOOKUP(B3277,Customers!$A:$A,Customers!$C:$C,"Not Found")</f>
        <v>North</v>
      </c>
      <c r="R3277" t="str">
        <f t="shared" si="308"/>
        <v>East</v>
      </c>
      <c r="S3277" t="str">
        <f t="shared" si="309"/>
        <v>Medical Emergency</v>
      </c>
      <c r="T3277" t="str">
        <f t="shared" si="310"/>
        <v>SLA Breach</v>
      </c>
      <c r="U3277">
        <f t="shared" si="311"/>
        <v>1</v>
      </c>
    </row>
    <row r="3278" spans="1:21" x14ac:dyDescent="0.3">
      <c r="A3278" t="s">
        <v>6861</v>
      </c>
      <c r="B3278" t="s">
        <v>145</v>
      </c>
      <c r="C3278" t="s">
        <v>146</v>
      </c>
      <c r="D3278" t="s">
        <v>46</v>
      </c>
      <c r="E3278" t="s">
        <v>18</v>
      </c>
      <c r="F3278">
        <v>81562.69</v>
      </c>
      <c r="G3278" s="1">
        <v>45865</v>
      </c>
      <c r="I3278" t="s">
        <v>40</v>
      </c>
      <c r="J3278">
        <v>1</v>
      </c>
      <c r="K3278">
        <v>10</v>
      </c>
      <c r="L3278" t="s">
        <v>107</v>
      </c>
      <c r="M3278" t="s">
        <v>21</v>
      </c>
      <c r="N3278" t="s">
        <v>22</v>
      </c>
      <c r="O3278">
        <f t="shared" si="306"/>
        <v>1</v>
      </c>
      <c r="P3278" t="str">
        <f t="shared" si="307"/>
        <v>Valid</v>
      </c>
      <c r="Q3278" t="str">
        <f>_xlfn.XLOOKUP(B3278,Customers!$A:$A,Customers!$C:$C,"Not Found")</f>
        <v>South</v>
      </c>
      <c r="R3278" t="str">
        <f t="shared" si="308"/>
        <v>South</v>
      </c>
      <c r="S3278" t="str">
        <f t="shared" si="309"/>
        <v>Theft</v>
      </c>
      <c r="T3278" t="str">
        <f t="shared" si="310"/>
        <v>Within SLA</v>
      </c>
      <c r="U3278">
        <f t="shared" si="311"/>
        <v>0</v>
      </c>
    </row>
    <row r="3279" spans="1:21" x14ac:dyDescent="0.3">
      <c r="A3279" t="s">
        <v>6862</v>
      </c>
      <c r="B3279" t="s">
        <v>2917</v>
      </c>
      <c r="C3279" t="s">
        <v>5094</v>
      </c>
      <c r="D3279" t="s">
        <v>154</v>
      </c>
      <c r="E3279" t="s">
        <v>27</v>
      </c>
      <c r="F3279">
        <v>102811.06</v>
      </c>
      <c r="G3279" s="1">
        <v>45838</v>
      </c>
      <c r="H3279" s="1">
        <v>45842</v>
      </c>
      <c r="I3279" t="s">
        <v>19</v>
      </c>
      <c r="J3279">
        <v>4</v>
      </c>
      <c r="K3279">
        <v>10</v>
      </c>
      <c r="L3279" t="s">
        <v>242</v>
      </c>
      <c r="M3279" t="s">
        <v>21</v>
      </c>
      <c r="N3279" t="s">
        <v>22</v>
      </c>
      <c r="O3279">
        <f t="shared" si="306"/>
        <v>1</v>
      </c>
      <c r="P3279" t="str">
        <f t="shared" si="307"/>
        <v>Valid</v>
      </c>
      <c r="Q3279" t="str">
        <f>_xlfn.XLOOKUP(B3279,Customers!$A:$A,Customers!$C:$C,"Not Found")</f>
        <v>West</v>
      </c>
      <c r="R3279" t="str">
        <f t="shared" si="308"/>
        <v>West</v>
      </c>
      <c r="S3279" t="str">
        <f t="shared" si="309"/>
        <v>Vehicle Damage</v>
      </c>
      <c r="T3279" t="str">
        <f t="shared" si="310"/>
        <v>Within SLA</v>
      </c>
      <c r="U3279">
        <f t="shared" si="311"/>
        <v>0</v>
      </c>
    </row>
    <row r="3280" spans="1:21" x14ac:dyDescent="0.3">
      <c r="A3280" t="s">
        <v>6863</v>
      </c>
      <c r="B3280" t="s">
        <v>152</v>
      </c>
      <c r="C3280" t="s">
        <v>153</v>
      </c>
      <c r="D3280" t="s">
        <v>17</v>
      </c>
      <c r="E3280" t="s">
        <v>27</v>
      </c>
      <c r="F3280">
        <v>53936.52</v>
      </c>
      <c r="G3280" s="1">
        <v>45671</v>
      </c>
      <c r="H3280" s="1">
        <v>45698</v>
      </c>
      <c r="I3280" t="s">
        <v>19</v>
      </c>
      <c r="J3280">
        <v>27</v>
      </c>
      <c r="K3280">
        <v>10</v>
      </c>
      <c r="L3280" t="s">
        <v>1047</v>
      </c>
      <c r="M3280" t="s">
        <v>21</v>
      </c>
      <c r="N3280" t="s">
        <v>42</v>
      </c>
      <c r="O3280">
        <f t="shared" si="306"/>
        <v>1</v>
      </c>
      <c r="P3280" t="str">
        <f t="shared" si="307"/>
        <v>Valid</v>
      </c>
      <c r="Q3280" t="str">
        <f>_xlfn.XLOOKUP(B3280,Customers!$A:$A,Customers!$C:$C,"Not Found")</f>
        <v>East</v>
      </c>
      <c r="R3280" t="str">
        <f t="shared" si="308"/>
        <v>West</v>
      </c>
      <c r="S3280" t="str">
        <f t="shared" si="309"/>
        <v>Accident</v>
      </c>
      <c r="T3280" t="str">
        <f t="shared" si="310"/>
        <v>SLA Breach</v>
      </c>
      <c r="U3280">
        <f t="shared" si="311"/>
        <v>17</v>
      </c>
    </row>
    <row r="3281" spans="1:21" x14ac:dyDescent="0.3">
      <c r="A3281" t="s">
        <v>6864</v>
      </c>
      <c r="B3281" t="s">
        <v>850</v>
      </c>
      <c r="C3281" t="s">
        <v>851</v>
      </c>
      <c r="D3281" t="s">
        <v>59</v>
      </c>
      <c r="E3281" t="s">
        <v>173</v>
      </c>
      <c r="F3281">
        <v>33690.79</v>
      </c>
      <c r="G3281" s="1">
        <v>45960</v>
      </c>
      <c r="H3281" s="1">
        <v>45974</v>
      </c>
      <c r="I3281" t="s">
        <v>19</v>
      </c>
      <c r="J3281">
        <v>14</v>
      </c>
      <c r="K3281">
        <v>15</v>
      </c>
      <c r="L3281" t="s">
        <v>140</v>
      </c>
      <c r="M3281" t="s">
        <v>55</v>
      </c>
      <c r="N3281" t="s">
        <v>30</v>
      </c>
      <c r="O3281">
        <f t="shared" si="306"/>
        <v>1</v>
      </c>
      <c r="P3281" t="str">
        <f t="shared" si="307"/>
        <v>Valid</v>
      </c>
      <c r="Q3281" t="str">
        <f>_xlfn.XLOOKUP(B3281,Customers!$A:$A,Customers!$C:$C,"Not Found")</f>
        <v>West</v>
      </c>
      <c r="R3281" t="str">
        <f t="shared" si="308"/>
        <v>Central</v>
      </c>
      <c r="S3281" t="str">
        <f t="shared" si="309"/>
        <v>Critical Illness</v>
      </c>
      <c r="T3281" t="str">
        <f t="shared" si="310"/>
        <v>Within SLA</v>
      </c>
      <c r="U3281">
        <f t="shared" si="311"/>
        <v>0</v>
      </c>
    </row>
    <row r="3282" spans="1:21" x14ac:dyDescent="0.3">
      <c r="A3282" t="s">
        <v>6865</v>
      </c>
      <c r="B3282" t="s">
        <v>1800</v>
      </c>
      <c r="C3282" t="s">
        <v>1801</v>
      </c>
      <c r="D3282" t="s">
        <v>69</v>
      </c>
      <c r="E3282" t="s">
        <v>18</v>
      </c>
      <c r="F3282">
        <v>45056.3</v>
      </c>
      <c r="G3282" s="1">
        <v>45683</v>
      </c>
      <c r="H3282" s="1">
        <v>45693</v>
      </c>
      <c r="I3282" t="s">
        <v>19</v>
      </c>
      <c r="J3282">
        <v>10</v>
      </c>
      <c r="K3282">
        <v>12</v>
      </c>
      <c r="L3282" t="s">
        <v>373</v>
      </c>
      <c r="M3282" t="s">
        <v>49</v>
      </c>
      <c r="N3282" t="s">
        <v>30</v>
      </c>
      <c r="O3282">
        <f t="shared" si="306"/>
        <v>1</v>
      </c>
      <c r="P3282" t="str">
        <f t="shared" si="307"/>
        <v>Valid</v>
      </c>
      <c r="Q3282" t="str">
        <f>_xlfn.XLOOKUP(B3282,Customers!$A:$A,Customers!$C:$C,"Not Found")</f>
        <v>East</v>
      </c>
      <c r="R3282" t="str">
        <f t="shared" si="308"/>
        <v>South</v>
      </c>
      <c r="S3282" t="str">
        <f t="shared" si="309"/>
        <v>Property Damage</v>
      </c>
      <c r="T3282" t="str">
        <f t="shared" si="310"/>
        <v>Within SLA</v>
      </c>
      <c r="U3282">
        <f t="shared" si="311"/>
        <v>0</v>
      </c>
    </row>
    <row r="3283" spans="1:21" x14ac:dyDescent="0.3">
      <c r="A3283" t="s">
        <v>6866</v>
      </c>
      <c r="B3283" t="s">
        <v>6867</v>
      </c>
      <c r="C3283" t="s">
        <v>6868</v>
      </c>
      <c r="D3283" t="s">
        <v>46</v>
      </c>
      <c r="E3283" t="s">
        <v>18</v>
      </c>
      <c r="F3283">
        <v>65134.71</v>
      </c>
      <c r="G3283" s="1">
        <v>45804</v>
      </c>
      <c r="H3283" s="1">
        <v>45827</v>
      </c>
      <c r="I3283" t="s">
        <v>19</v>
      </c>
      <c r="J3283">
        <v>23</v>
      </c>
      <c r="K3283">
        <v>10</v>
      </c>
      <c r="L3283" t="s">
        <v>87</v>
      </c>
      <c r="M3283" t="s">
        <v>21</v>
      </c>
      <c r="N3283" t="s">
        <v>42</v>
      </c>
      <c r="O3283">
        <f t="shared" si="306"/>
        <v>1</v>
      </c>
      <c r="P3283" t="str">
        <f t="shared" si="307"/>
        <v>Valid</v>
      </c>
      <c r="Q3283" t="str">
        <f>_xlfn.XLOOKUP(B3283,Customers!$A:$A,Customers!$C:$C,"Not Found")</f>
        <v>East</v>
      </c>
      <c r="R3283" t="str">
        <f t="shared" si="308"/>
        <v>South</v>
      </c>
      <c r="S3283" t="str">
        <f t="shared" si="309"/>
        <v>Theft</v>
      </c>
      <c r="T3283" t="str">
        <f t="shared" si="310"/>
        <v>SLA Breach</v>
      </c>
      <c r="U3283">
        <f t="shared" si="311"/>
        <v>13</v>
      </c>
    </row>
    <row r="3284" spans="1:21" x14ac:dyDescent="0.3">
      <c r="A3284" t="s">
        <v>6869</v>
      </c>
      <c r="B3284" t="s">
        <v>2532</v>
      </c>
      <c r="C3284" t="s">
        <v>6870</v>
      </c>
      <c r="D3284" t="s">
        <v>69</v>
      </c>
      <c r="E3284" t="s">
        <v>173</v>
      </c>
      <c r="F3284">
        <v>200684.67</v>
      </c>
      <c r="G3284" s="1">
        <v>45678</v>
      </c>
      <c r="H3284" s="1">
        <v>45696</v>
      </c>
      <c r="I3284" t="s">
        <v>19</v>
      </c>
      <c r="J3284">
        <v>18</v>
      </c>
      <c r="K3284">
        <v>12</v>
      </c>
      <c r="L3284" t="s">
        <v>79</v>
      </c>
      <c r="M3284" t="s">
        <v>49</v>
      </c>
      <c r="N3284" t="s">
        <v>30</v>
      </c>
      <c r="O3284">
        <f t="shared" si="306"/>
        <v>1</v>
      </c>
      <c r="P3284" t="str">
        <f t="shared" si="307"/>
        <v>Valid</v>
      </c>
      <c r="Q3284" t="str">
        <f>_xlfn.XLOOKUP(B3284,Customers!$A:$A,Customers!$C:$C,"Not Found")</f>
        <v>Central</v>
      </c>
      <c r="R3284" t="str">
        <f t="shared" si="308"/>
        <v>Central</v>
      </c>
      <c r="S3284" t="str">
        <f t="shared" si="309"/>
        <v>Property Damage</v>
      </c>
      <c r="T3284" t="str">
        <f t="shared" si="310"/>
        <v>SLA Breach</v>
      </c>
      <c r="U3284">
        <f t="shared" si="311"/>
        <v>6</v>
      </c>
    </row>
    <row r="3285" spans="1:21" x14ac:dyDescent="0.3">
      <c r="A3285" t="s">
        <v>6871</v>
      </c>
      <c r="B3285" t="s">
        <v>6872</v>
      </c>
      <c r="C3285" t="s">
        <v>6873</v>
      </c>
      <c r="D3285" t="s">
        <v>182</v>
      </c>
      <c r="E3285" t="s">
        <v>173</v>
      </c>
      <c r="F3285">
        <v>26905.61</v>
      </c>
      <c r="G3285" s="1">
        <v>45850</v>
      </c>
      <c r="I3285" t="s">
        <v>40</v>
      </c>
      <c r="J3285">
        <v>7</v>
      </c>
      <c r="K3285">
        <v>7</v>
      </c>
      <c r="L3285" t="s">
        <v>75</v>
      </c>
      <c r="M3285" t="s">
        <v>94</v>
      </c>
      <c r="N3285" t="s">
        <v>30</v>
      </c>
      <c r="O3285">
        <f t="shared" si="306"/>
        <v>1</v>
      </c>
      <c r="P3285" t="str">
        <f t="shared" si="307"/>
        <v>Valid</v>
      </c>
      <c r="Q3285" t="str">
        <f>_xlfn.XLOOKUP(B3285,Customers!$A:$A,Customers!$C:$C,"Not Found")</f>
        <v>North</v>
      </c>
      <c r="R3285" t="str">
        <f t="shared" si="308"/>
        <v>Central</v>
      </c>
      <c r="S3285" t="str">
        <f t="shared" si="309"/>
        <v>Trip Cancellation</v>
      </c>
      <c r="T3285" t="str">
        <f t="shared" si="310"/>
        <v>Within SLA</v>
      </c>
      <c r="U3285">
        <f t="shared" si="311"/>
        <v>0</v>
      </c>
    </row>
    <row r="3286" spans="1:21" x14ac:dyDescent="0.3">
      <c r="A3286" t="s">
        <v>6874</v>
      </c>
      <c r="B3286" t="s">
        <v>716</v>
      </c>
      <c r="C3286" t="s">
        <v>5398</v>
      </c>
      <c r="D3286" t="s">
        <v>34</v>
      </c>
      <c r="E3286" t="s">
        <v>173</v>
      </c>
      <c r="F3286">
        <v>445696.6</v>
      </c>
      <c r="G3286" s="1">
        <v>45776</v>
      </c>
      <c r="H3286" s="1">
        <v>45790</v>
      </c>
      <c r="I3286" t="s">
        <v>19</v>
      </c>
      <c r="J3286">
        <v>14</v>
      </c>
      <c r="K3286">
        <v>20</v>
      </c>
      <c r="L3286" t="s">
        <v>630</v>
      </c>
      <c r="M3286" t="s">
        <v>29</v>
      </c>
      <c r="N3286" t="s">
        <v>30</v>
      </c>
      <c r="O3286">
        <f t="shared" si="306"/>
        <v>1</v>
      </c>
      <c r="P3286" t="str">
        <f t="shared" si="307"/>
        <v>Valid</v>
      </c>
      <c r="Q3286" t="str">
        <f>_xlfn.XLOOKUP(B3286,Customers!$A:$A,Customers!$C:$C,"Not Found")</f>
        <v>West</v>
      </c>
      <c r="R3286" t="str">
        <f t="shared" si="308"/>
        <v>Central</v>
      </c>
      <c r="S3286" t="str">
        <f t="shared" si="309"/>
        <v>Death Benefit</v>
      </c>
      <c r="T3286" t="str">
        <f t="shared" si="310"/>
        <v>Within SLA</v>
      </c>
      <c r="U3286">
        <f t="shared" si="311"/>
        <v>0</v>
      </c>
    </row>
    <row r="3287" spans="1:21" x14ac:dyDescent="0.3">
      <c r="A3287" t="s">
        <v>6875</v>
      </c>
      <c r="B3287" t="s">
        <v>2758</v>
      </c>
      <c r="C3287" t="s">
        <v>6876</v>
      </c>
      <c r="D3287" t="s">
        <v>17</v>
      </c>
      <c r="E3287" t="s">
        <v>74</v>
      </c>
      <c r="F3287">
        <v>61318.27</v>
      </c>
      <c r="G3287" s="1">
        <v>45881</v>
      </c>
      <c r="H3287" s="1">
        <v>45893</v>
      </c>
      <c r="I3287" t="s">
        <v>19</v>
      </c>
      <c r="J3287">
        <v>12</v>
      </c>
      <c r="K3287">
        <v>10</v>
      </c>
      <c r="L3287" t="s">
        <v>107</v>
      </c>
      <c r="M3287" t="s">
        <v>21</v>
      </c>
      <c r="N3287" t="s">
        <v>22</v>
      </c>
      <c r="O3287">
        <f t="shared" si="306"/>
        <v>1</v>
      </c>
      <c r="P3287" t="str">
        <f t="shared" si="307"/>
        <v>Valid</v>
      </c>
      <c r="Q3287" t="str">
        <f>_xlfn.XLOOKUP(B3287,Customers!$A:$A,Customers!$C:$C,"Not Found")</f>
        <v>Central</v>
      </c>
      <c r="R3287" t="str">
        <f t="shared" si="308"/>
        <v>East</v>
      </c>
      <c r="S3287" t="str">
        <f t="shared" si="309"/>
        <v>Accident</v>
      </c>
      <c r="T3287" t="str">
        <f t="shared" si="310"/>
        <v>SLA Breach</v>
      </c>
      <c r="U3287">
        <f t="shared" si="311"/>
        <v>2</v>
      </c>
    </row>
    <row r="3288" spans="1:21" x14ac:dyDescent="0.3">
      <c r="A3288" t="s">
        <v>6877</v>
      </c>
      <c r="B3288" t="s">
        <v>3915</v>
      </c>
      <c r="C3288" t="s">
        <v>3916</v>
      </c>
      <c r="D3288" t="s">
        <v>216</v>
      </c>
      <c r="E3288" t="s">
        <v>74</v>
      </c>
      <c r="F3288">
        <v>103595.73</v>
      </c>
      <c r="G3288" s="1">
        <v>45867</v>
      </c>
      <c r="H3288" s="1">
        <v>45886</v>
      </c>
      <c r="I3288" t="s">
        <v>19</v>
      </c>
      <c r="J3288">
        <v>19</v>
      </c>
      <c r="K3288">
        <v>15</v>
      </c>
      <c r="L3288" t="s">
        <v>28</v>
      </c>
      <c r="M3288" t="s">
        <v>55</v>
      </c>
      <c r="N3288" t="s">
        <v>42</v>
      </c>
      <c r="O3288">
        <f t="shared" si="306"/>
        <v>1</v>
      </c>
      <c r="P3288" t="str">
        <f t="shared" si="307"/>
        <v>Valid</v>
      </c>
      <c r="Q3288" t="str">
        <f>_xlfn.XLOOKUP(B3288,Customers!$A:$A,Customers!$C:$C,"Not Found")</f>
        <v>North</v>
      </c>
      <c r="R3288" t="str">
        <f t="shared" si="308"/>
        <v>East</v>
      </c>
      <c r="S3288" t="str">
        <f t="shared" si="309"/>
        <v>Outpatient</v>
      </c>
      <c r="T3288" t="str">
        <f t="shared" si="310"/>
        <v>SLA Breach</v>
      </c>
      <c r="U3288">
        <f t="shared" si="311"/>
        <v>4</v>
      </c>
    </row>
    <row r="3289" spans="1:21" x14ac:dyDescent="0.3">
      <c r="A3289" t="s">
        <v>6878</v>
      </c>
      <c r="B3289" t="s">
        <v>1122</v>
      </c>
      <c r="C3289" t="s">
        <v>3235</v>
      </c>
      <c r="D3289" t="s">
        <v>154</v>
      </c>
      <c r="E3289" t="s">
        <v>173</v>
      </c>
      <c r="F3289">
        <v>107279.51</v>
      </c>
      <c r="G3289" s="1">
        <v>45962</v>
      </c>
      <c r="H3289" s="1">
        <v>45976</v>
      </c>
      <c r="I3289" t="s">
        <v>19</v>
      </c>
      <c r="J3289">
        <v>14</v>
      </c>
      <c r="K3289">
        <v>10</v>
      </c>
      <c r="L3289" t="s">
        <v>349</v>
      </c>
      <c r="M3289" t="s">
        <v>21</v>
      </c>
      <c r="N3289" t="s">
        <v>30</v>
      </c>
      <c r="O3289">
        <f t="shared" si="306"/>
        <v>1</v>
      </c>
      <c r="P3289" t="str">
        <f t="shared" si="307"/>
        <v>Valid</v>
      </c>
      <c r="Q3289" t="str">
        <f>_xlfn.XLOOKUP(B3289,Customers!$A:$A,Customers!$C:$C,"Not Found")</f>
        <v>West</v>
      </c>
      <c r="R3289" t="str">
        <f t="shared" si="308"/>
        <v>Central</v>
      </c>
      <c r="S3289" t="str">
        <f t="shared" si="309"/>
        <v>Vehicle Damage</v>
      </c>
      <c r="T3289" t="str">
        <f t="shared" si="310"/>
        <v>SLA Breach</v>
      </c>
      <c r="U3289">
        <f t="shared" si="311"/>
        <v>4</v>
      </c>
    </row>
    <row r="3290" spans="1:21" x14ac:dyDescent="0.3">
      <c r="A3290" t="s">
        <v>6879</v>
      </c>
      <c r="B3290" t="s">
        <v>1993</v>
      </c>
      <c r="C3290" t="s">
        <v>5917</v>
      </c>
      <c r="D3290" t="s">
        <v>26</v>
      </c>
      <c r="E3290" t="s">
        <v>74</v>
      </c>
      <c r="F3290">
        <v>712540.18</v>
      </c>
      <c r="G3290" s="1">
        <v>45673</v>
      </c>
      <c r="H3290" s="1">
        <v>45692</v>
      </c>
      <c r="I3290" t="s">
        <v>19</v>
      </c>
      <c r="J3290">
        <v>19</v>
      </c>
      <c r="K3290">
        <v>20</v>
      </c>
      <c r="L3290" t="s">
        <v>35</v>
      </c>
      <c r="M3290" t="s">
        <v>29</v>
      </c>
      <c r="N3290" t="s">
        <v>22</v>
      </c>
      <c r="O3290">
        <f t="shared" si="306"/>
        <v>1</v>
      </c>
      <c r="P3290" t="str">
        <f t="shared" si="307"/>
        <v>Valid</v>
      </c>
      <c r="Q3290" t="str">
        <f>_xlfn.XLOOKUP(B3290,Customers!$A:$A,Customers!$C:$C,"Not Found")</f>
        <v>East</v>
      </c>
      <c r="R3290" t="str">
        <f t="shared" si="308"/>
        <v>East</v>
      </c>
      <c r="S3290" t="str">
        <f t="shared" si="309"/>
        <v>Disability</v>
      </c>
      <c r="T3290" t="str">
        <f t="shared" si="310"/>
        <v>Within SLA</v>
      </c>
      <c r="U3290">
        <f t="shared" si="311"/>
        <v>0</v>
      </c>
    </row>
    <row r="3291" spans="1:21" x14ac:dyDescent="0.3">
      <c r="A3291" t="s">
        <v>6880</v>
      </c>
      <c r="B3291" t="s">
        <v>6268</v>
      </c>
      <c r="C3291" t="s">
        <v>6269</v>
      </c>
      <c r="D3291" t="s">
        <v>46</v>
      </c>
      <c r="E3291" t="s">
        <v>39</v>
      </c>
      <c r="F3291">
        <v>132416.85</v>
      </c>
      <c r="G3291" s="1">
        <v>45870</v>
      </c>
      <c r="H3291" s="1">
        <v>45882</v>
      </c>
      <c r="I3291" t="s">
        <v>19</v>
      </c>
      <c r="J3291">
        <v>12</v>
      </c>
      <c r="K3291">
        <v>12</v>
      </c>
      <c r="L3291" t="s">
        <v>28</v>
      </c>
      <c r="M3291" t="s">
        <v>49</v>
      </c>
      <c r="N3291" t="s">
        <v>30</v>
      </c>
      <c r="O3291">
        <f t="shared" si="306"/>
        <v>1</v>
      </c>
      <c r="P3291" t="str">
        <f t="shared" si="307"/>
        <v>Valid</v>
      </c>
      <c r="Q3291" t="str">
        <f>_xlfn.XLOOKUP(B3291,Customers!$A:$A,Customers!$C:$C,"Not Found")</f>
        <v>West</v>
      </c>
      <c r="R3291" t="str">
        <f t="shared" si="308"/>
        <v>North</v>
      </c>
      <c r="S3291" t="str">
        <f t="shared" si="309"/>
        <v>Theft</v>
      </c>
      <c r="T3291" t="str">
        <f t="shared" si="310"/>
        <v>Within SLA</v>
      </c>
      <c r="U3291">
        <f t="shared" si="311"/>
        <v>0</v>
      </c>
    </row>
    <row r="3292" spans="1:21" x14ac:dyDescent="0.3">
      <c r="A3292" t="s">
        <v>6881</v>
      </c>
      <c r="B3292" t="s">
        <v>1239</v>
      </c>
      <c r="C3292" t="s">
        <v>2605</v>
      </c>
      <c r="D3292" t="s">
        <v>116</v>
      </c>
      <c r="E3292" t="s">
        <v>173</v>
      </c>
      <c r="F3292">
        <v>105825.65</v>
      </c>
      <c r="G3292" s="1">
        <v>45771</v>
      </c>
      <c r="H3292" s="1">
        <v>45790</v>
      </c>
      <c r="I3292" t="s">
        <v>19</v>
      </c>
      <c r="J3292">
        <v>19</v>
      </c>
      <c r="K3292">
        <v>7</v>
      </c>
      <c r="L3292" t="s">
        <v>212</v>
      </c>
      <c r="M3292" t="s">
        <v>94</v>
      </c>
      <c r="N3292" t="s">
        <v>42</v>
      </c>
      <c r="O3292">
        <f t="shared" si="306"/>
        <v>1</v>
      </c>
      <c r="P3292" t="str">
        <f t="shared" si="307"/>
        <v>Valid</v>
      </c>
      <c r="Q3292" t="str">
        <f>_xlfn.XLOOKUP(B3292,Customers!$A:$A,Customers!$C:$C,"Not Found")</f>
        <v>North</v>
      </c>
      <c r="R3292" t="str">
        <f t="shared" si="308"/>
        <v>Central</v>
      </c>
      <c r="S3292" t="str">
        <f t="shared" si="309"/>
        <v>Medical Emergency</v>
      </c>
      <c r="T3292" t="str">
        <f t="shared" si="310"/>
        <v>SLA Breach</v>
      </c>
      <c r="U3292">
        <f t="shared" si="311"/>
        <v>12</v>
      </c>
    </row>
    <row r="3293" spans="1:21" x14ac:dyDescent="0.3">
      <c r="A3293" t="s">
        <v>6882</v>
      </c>
      <c r="B3293" t="s">
        <v>361</v>
      </c>
      <c r="C3293" t="s">
        <v>6031</v>
      </c>
      <c r="D3293" t="s">
        <v>53</v>
      </c>
      <c r="E3293" t="s">
        <v>27</v>
      </c>
      <c r="F3293">
        <v>73049.58</v>
      </c>
      <c r="G3293" s="1">
        <v>45862</v>
      </c>
      <c r="H3293" s="1">
        <v>45866</v>
      </c>
      <c r="I3293" t="s">
        <v>19</v>
      </c>
      <c r="J3293">
        <v>4</v>
      </c>
      <c r="K3293">
        <v>15</v>
      </c>
      <c r="L3293" t="s">
        <v>323</v>
      </c>
      <c r="M3293" t="s">
        <v>55</v>
      </c>
      <c r="N3293" t="s">
        <v>30</v>
      </c>
      <c r="O3293">
        <f t="shared" si="306"/>
        <v>1</v>
      </c>
      <c r="P3293" t="str">
        <f t="shared" si="307"/>
        <v>Valid</v>
      </c>
      <c r="Q3293" t="str">
        <f>_xlfn.XLOOKUP(B3293,Customers!$A:$A,Customers!$C:$C,"Not Found")</f>
        <v>West</v>
      </c>
      <c r="R3293" t="str">
        <f t="shared" si="308"/>
        <v>West</v>
      </c>
      <c r="S3293" t="str">
        <f t="shared" si="309"/>
        <v>Hospitalization</v>
      </c>
      <c r="T3293" t="str">
        <f t="shared" si="310"/>
        <v>Within SLA</v>
      </c>
      <c r="U3293">
        <f t="shared" si="311"/>
        <v>0</v>
      </c>
    </row>
    <row r="3294" spans="1:21" x14ac:dyDescent="0.3">
      <c r="A3294" t="s">
        <v>6883</v>
      </c>
      <c r="B3294" t="s">
        <v>1007</v>
      </c>
      <c r="C3294" t="s">
        <v>6884</v>
      </c>
      <c r="D3294" t="s">
        <v>34</v>
      </c>
      <c r="E3294" t="s">
        <v>39</v>
      </c>
      <c r="F3294">
        <v>709236.47</v>
      </c>
      <c r="G3294" s="1">
        <v>45979</v>
      </c>
      <c r="H3294" s="1">
        <v>45996</v>
      </c>
      <c r="I3294" t="s">
        <v>19</v>
      </c>
      <c r="J3294">
        <v>17</v>
      </c>
      <c r="K3294">
        <v>20</v>
      </c>
      <c r="L3294" t="s">
        <v>204</v>
      </c>
      <c r="M3294" t="s">
        <v>29</v>
      </c>
      <c r="N3294" t="s">
        <v>22</v>
      </c>
      <c r="O3294">
        <f t="shared" si="306"/>
        <v>1</v>
      </c>
      <c r="P3294" t="str">
        <f t="shared" si="307"/>
        <v>Valid</v>
      </c>
      <c r="Q3294" t="str">
        <f>_xlfn.XLOOKUP(B3294,Customers!$A:$A,Customers!$C:$C,"Not Found")</f>
        <v>North</v>
      </c>
      <c r="R3294" t="str">
        <f t="shared" si="308"/>
        <v>North</v>
      </c>
      <c r="S3294" t="str">
        <f t="shared" si="309"/>
        <v>Death Benefit</v>
      </c>
      <c r="T3294" t="str">
        <f t="shared" si="310"/>
        <v>Within SLA</v>
      </c>
      <c r="U3294">
        <f t="shared" si="311"/>
        <v>0</v>
      </c>
    </row>
    <row r="3295" spans="1:21" x14ac:dyDescent="0.3">
      <c r="A3295" t="s">
        <v>6885</v>
      </c>
      <c r="B3295" t="s">
        <v>1291</v>
      </c>
      <c r="C3295" t="s">
        <v>6886</v>
      </c>
      <c r="D3295" t="s">
        <v>53</v>
      </c>
      <c r="E3295" t="s">
        <v>39</v>
      </c>
      <c r="F3295">
        <v>124123.81</v>
      </c>
      <c r="G3295" s="1">
        <v>45936</v>
      </c>
      <c r="H3295" s="1">
        <v>45948</v>
      </c>
      <c r="I3295" t="s">
        <v>19</v>
      </c>
      <c r="J3295">
        <v>12</v>
      </c>
      <c r="K3295">
        <v>15</v>
      </c>
      <c r="L3295" t="s">
        <v>325</v>
      </c>
      <c r="M3295" t="s">
        <v>55</v>
      </c>
      <c r="N3295" t="s">
        <v>30</v>
      </c>
      <c r="O3295">
        <f t="shared" si="306"/>
        <v>1</v>
      </c>
      <c r="P3295" t="str">
        <f t="shared" si="307"/>
        <v>Valid</v>
      </c>
      <c r="Q3295" t="str">
        <f>_xlfn.XLOOKUP(B3295,Customers!$A:$A,Customers!$C:$C,"Not Found")</f>
        <v>East</v>
      </c>
      <c r="R3295" t="str">
        <f t="shared" si="308"/>
        <v>North</v>
      </c>
      <c r="S3295" t="str">
        <f t="shared" si="309"/>
        <v>Hospitalization</v>
      </c>
      <c r="T3295" t="str">
        <f t="shared" si="310"/>
        <v>Within SLA</v>
      </c>
      <c r="U3295">
        <f t="shared" si="311"/>
        <v>0</v>
      </c>
    </row>
    <row r="3296" spans="1:21" x14ac:dyDescent="0.3">
      <c r="A3296" t="s">
        <v>6887</v>
      </c>
      <c r="B3296" t="s">
        <v>5145</v>
      </c>
      <c r="C3296" t="s">
        <v>5146</v>
      </c>
      <c r="D3296" t="s">
        <v>216</v>
      </c>
      <c r="E3296" t="s">
        <v>173</v>
      </c>
      <c r="F3296">
        <v>25861.72</v>
      </c>
      <c r="G3296" s="1">
        <v>45983</v>
      </c>
      <c r="H3296" s="1">
        <v>45995</v>
      </c>
      <c r="I3296" t="s">
        <v>19</v>
      </c>
      <c r="J3296">
        <v>12</v>
      </c>
      <c r="K3296">
        <v>15</v>
      </c>
      <c r="L3296" t="s">
        <v>121</v>
      </c>
      <c r="M3296" t="s">
        <v>55</v>
      </c>
      <c r="N3296" t="s">
        <v>22</v>
      </c>
      <c r="O3296">
        <f t="shared" si="306"/>
        <v>1</v>
      </c>
      <c r="P3296" t="str">
        <f t="shared" si="307"/>
        <v>Valid</v>
      </c>
      <c r="Q3296" t="str">
        <f>_xlfn.XLOOKUP(B3296,Customers!$A:$A,Customers!$C:$C,"Not Found")</f>
        <v>North</v>
      </c>
      <c r="R3296" t="str">
        <f t="shared" si="308"/>
        <v>Central</v>
      </c>
      <c r="S3296" t="str">
        <f t="shared" si="309"/>
        <v>Outpatient</v>
      </c>
      <c r="T3296" t="str">
        <f t="shared" si="310"/>
        <v>Within SLA</v>
      </c>
      <c r="U3296">
        <f t="shared" si="311"/>
        <v>0</v>
      </c>
    </row>
    <row r="3297" spans="1:21" x14ac:dyDescent="0.3">
      <c r="A3297" t="s">
        <v>6888</v>
      </c>
      <c r="B3297" t="s">
        <v>702</v>
      </c>
      <c r="C3297" t="s">
        <v>6889</v>
      </c>
      <c r="D3297" t="s">
        <v>92</v>
      </c>
      <c r="E3297" t="s">
        <v>18</v>
      </c>
      <c r="F3297">
        <v>75193.119999999995</v>
      </c>
      <c r="G3297" s="1">
        <v>45989</v>
      </c>
      <c r="H3297" s="1">
        <v>46008</v>
      </c>
      <c r="I3297" t="s">
        <v>19</v>
      </c>
      <c r="J3297">
        <v>19</v>
      </c>
      <c r="K3297">
        <v>7</v>
      </c>
      <c r="L3297" t="s">
        <v>310</v>
      </c>
      <c r="M3297" t="s">
        <v>94</v>
      </c>
      <c r="N3297" t="s">
        <v>42</v>
      </c>
      <c r="O3297">
        <f t="shared" si="306"/>
        <v>1</v>
      </c>
      <c r="P3297" t="str">
        <f t="shared" si="307"/>
        <v>Valid</v>
      </c>
      <c r="Q3297" t="str">
        <f>_xlfn.XLOOKUP(B3297,Customers!$A:$A,Customers!$C:$C,"Not Found")</f>
        <v>Central</v>
      </c>
      <c r="R3297" t="str">
        <f t="shared" si="308"/>
        <v>South</v>
      </c>
      <c r="S3297" t="str">
        <f t="shared" si="309"/>
        <v>Baggage Loss</v>
      </c>
      <c r="T3297" t="str">
        <f t="shared" si="310"/>
        <v>SLA Breach</v>
      </c>
      <c r="U3297">
        <f t="shared" si="311"/>
        <v>12</v>
      </c>
    </row>
    <row r="3298" spans="1:21" x14ac:dyDescent="0.3">
      <c r="A3298" t="s">
        <v>6890</v>
      </c>
      <c r="B3298" t="s">
        <v>920</v>
      </c>
      <c r="C3298" t="s">
        <v>921</v>
      </c>
      <c r="D3298" t="s">
        <v>46</v>
      </c>
      <c r="E3298" t="s">
        <v>27</v>
      </c>
      <c r="F3298">
        <v>35786.39</v>
      </c>
      <c r="G3298" s="1">
        <v>45918</v>
      </c>
      <c r="H3298" s="1">
        <v>45927</v>
      </c>
      <c r="I3298" t="s">
        <v>19</v>
      </c>
      <c r="J3298">
        <v>9</v>
      </c>
      <c r="K3298">
        <v>10</v>
      </c>
      <c r="L3298" t="s">
        <v>341</v>
      </c>
      <c r="M3298" t="s">
        <v>21</v>
      </c>
      <c r="N3298" t="s">
        <v>30</v>
      </c>
      <c r="O3298">
        <f t="shared" si="306"/>
        <v>1</v>
      </c>
      <c r="P3298" t="str">
        <f t="shared" si="307"/>
        <v>Valid</v>
      </c>
      <c r="Q3298" t="str">
        <f>_xlfn.XLOOKUP(B3298,Customers!$A:$A,Customers!$C:$C,"Not Found")</f>
        <v>East</v>
      </c>
      <c r="R3298" t="str">
        <f t="shared" si="308"/>
        <v>West</v>
      </c>
      <c r="S3298" t="str">
        <f t="shared" si="309"/>
        <v>Theft</v>
      </c>
      <c r="T3298" t="str">
        <f t="shared" si="310"/>
        <v>Within SLA</v>
      </c>
      <c r="U3298">
        <f t="shared" si="311"/>
        <v>0</v>
      </c>
    </row>
    <row r="3299" spans="1:21" x14ac:dyDescent="0.3">
      <c r="A3299" t="s">
        <v>6891</v>
      </c>
      <c r="B3299" t="s">
        <v>3490</v>
      </c>
      <c r="C3299" t="s">
        <v>6892</v>
      </c>
      <c r="D3299" t="s">
        <v>102</v>
      </c>
      <c r="E3299" t="s">
        <v>39</v>
      </c>
      <c r="F3299">
        <v>255195.22</v>
      </c>
      <c r="G3299" s="1">
        <v>45958</v>
      </c>
      <c r="I3299" t="s">
        <v>40</v>
      </c>
      <c r="J3299">
        <v>16</v>
      </c>
      <c r="K3299">
        <v>20</v>
      </c>
      <c r="L3299" t="s">
        <v>193</v>
      </c>
      <c r="M3299" t="s">
        <v>29</v>
      </c>
      <c r="N3299" t="s">
        <v>30</v>
      </c>
      <c r="O3299">
        <f t="shared" si="306"/>
        <v>1</v>
      </c>
      <c r="P3299" t="str">
        <f t="shared" si="307"/>
        <v>Valid</v>
      </c>
      <c r="Q3299" t="str">
        <f>_xlfn.XLOOKUP(B3299,Customers!$A:$A,Customers!$C:$C,"Not Found")</f>
        <v>North</v>
      </c>
      <c r="R3299" t="str">
        <f t="shared" si="308"/>
        <v>North</v>
      </c>
      <c r="S3299" t="str">
        <f t="shared" si="309"/>
        <v>Maturity</v>
      </c>
      <c r="T3299" t="str">
        <f t="shared" si="310"/>
        <v>Within SLA</v>
      </c>
      <c r="U3299">
        <f t="shared" si="311"/>
        <v>0</v>
      </c>
    </row>
    <row r="3300" spans="1:21" x14ac:dyDescent="0.3">
      <c r="A3300" t="s">
        <v>6893</v>
      </c>
      <c r="B3300" t="s">
        <v>503</v>
      </c>
      <c r="C3300" t="s">
        <v>1518</v>
      </c>
      <c r="D3300" t="s">
        <v>46</v>
      </c>
      <c r="F3300">
        <v>114655.6</v>
      </c>
      <c r="G3300" s="1">
        <v>45887</v>
      </c>
      <c r="I3300" t="s">
        <v>40</v>
      </c>
      <c r="J3300">
        <v>18</v>
      </c>
      <c r="K3300">
        <v>10</v>
      </c>
      <c r="L3300" t="s">
        <v>159</v>
      </c>
      <c r="M3300" t="s">
        <v>21</v>
      </c>
      <c r="N3300" t="s">
        <v>88</v>
      </c>
      <c r="O3300">
        <f t="shared" si="306"/>
        <v>1</v>
      </c>
      <c r="P3300" t="str">
        <f t="shared" si="307"/>
        <v>Valid</v>
      </c>
      <c r="Q3300" t="str">
        <f>_xlfn.XLOOKUP(B3300,Customers!$A:$A,Customers!$C:$C,"Not Found")</f>
        <v>East</v>
      </c>
      <c r="R3300" t="str">
        <f t="shared" si="308"/>
        <v>East</v>
      </c>
      <c r="S3300" t="str">
        <f t="shared" si="309"/>
        <v>Theft</v>
      </c>
      <c r="T3300" t="str">
        <f t="shared" si="310"/>
        <v>SLA Breach</v>
      </c>
      <c r="U3300">
        <f t="shared" si="311"/>
        <v>8</v>
      </c>
    </row>
    <row r="3301" spans="1:21" x14ac:dyDescent="0.3">
      <c r="A3301" t="s">
        <v>6894</v>
      </c>
      <c r="B3301" t="s">
        <v>1357</v>
      </c>
      <c r="C3301" t="s">
        <v>3449</v>
      </c>
      <c r="D3301" t="s">
        <v>26</v>
      </c>
      <c r="E3301" t="s">
        <v>27</v>
      </c>
      <c r="F3301">
        <v>184903.77</v>
      </c>
      <c r="G3301" s="1">
        <v>45699</v>
      </c>
      <c r="H3301" s="1">
        <v>45708</v>
      </c>
      <c r="I3301" t="s">
        <v>19</v>
      </c>
      <c r="J3301">
        <v>9</v>
      </c>
      <c r="K3301">
        <v>20</v>
      </c>
      <c r="L3301" t="s">
        <v>630</v>
      </c>
      <c r="M3301" t="s">
        <v>29</v>
      </c>
      <c r="N3301" t="s">
        <v>30</v>
      </c>
      <c r="O3301">
        <f t="shared" si="306"/>
        <v>1</v>
      </c>
      <c r="P3301" t="str">
        <f t="shared" si="307"/>
        <v>Valid</v>
      </c>
      <c r="Q3301" t="str">
        <f>_xlfn.XLOOKUP(B3301,Customers!$A:$A,Customers!$C:$C,"Not Found")</f>
        <v>South</v>
      </c>
      <c r="R3301" t="str">
        <f t="shared" si="308"/>
        <v>West</v>
      </c>
      <c r="S3301" t="str">
        <f t="shared" si="309"/>
        <v>Disability</v>
      </c>
      <c r="T3301" t="str">
        <f t="shared" si="310"/>
        <v>Within SLA</v>
      </c>
      <c r="U3301">
        <f t="shared" si="311"/>
        <v>0</v>
      </c>
    </row>
    <row r="3302" spans="1:21" x14ac:dyDescent="0.3">
      <c r="A3302" t="s">
        <v>6895</v>
      </c>
      <c r="B3302" t="s">
        <v>2460</v>
      </c>
      <c r="C3302" t="s">
        <v>2461</v>
      </c>
      <c r="D3302" t="s">
        <v>154</v>
      </c>
      <c r="E3302" t="s">
        <v>173</v>
      </c>
      <c r="F3302">
        <v>62065.41</v>
      </c>
      <c r="G3302" s="1">
        <v>45956</v>
      </c>
      <c r="H3302" s="1">
        <v>45967</v>
      </c>
      <c r="I3302" t="s">
        <v>19</v>
      </c>
      <c r="J3302">
        <v>11</v>
      </c>
      <c r="K3302">
        <v>10</v>
      </c>
      <c r="L3302" t="s">
        <v>590</v>
      </c>
      <c r="M3302" t="s">
        <v>21</v>
      </c>
      <c r="N3302" t="s">
        <v>30</v>
      </c>
      <c r="O3302">
        <f t="shared" si="306"/>
        <v>1</v>
      </c>
      <c r="P3302" t="str">
        <f t="shared" si="307"/>
        <v>Valid</v>
      </c>
      <c r="Q3302" t="str">
        <f>_xlfn.XLOOKUP(B3302,Customers!$A:$A,Customers!$C:$C,"Not Found")</f>
        <v>West</v>
      </c>
      <c r="R3302" t="str">
        <f t="shared" si="308"/>
        <v>Central</v>
      </c>
      <c r="S3302" t="str">
        <f t="shared" si="309"/>
        <v>Vehicle Damage</v>
      </c>
      <c r="T3302" t="str">
        <f t="shared" si="310"/>
        <v>SLA Breach</v>
      </c>
      <c r="U3302">
        <f t="shared" si="311"/>
        <v>1</v>
      </c>
    </row>
    <row r="3303" spans="1:21" x14ac:dyDescent="0.3">
      <c r="A3303" t="s">
        <v>6896</v>
      </c>
      <c r="B3303" t="s">
        <v>4325</v>
      </c>
      <c r="C3303" t="s">
        <v>4326</v>
      </c>
      <c r="D3303" t="s">
        <v>111</v>
      </c>
      <c r="E3303" t="s">
        <v>74</v>
      </c>
      <c r="F3303">
        <v>168623.29</v>
      </c>
      <c r="G3303" s="1">
        <v>45883</v>
      </c>
      <c r="H3303" s="1">
        <v>45905</v>
      </c>
      <c r="I3303" t="s">
        <v>19</v>
      </c>
      <c r="J3303">
        <v>22</v>
      </c>
      <c r="K3303">
        <v>12</v>
      </c>
      <c r="L3303" t="s">
        <v>813</v>
      </c>
      <c r="M3303" t="s">
        <v>49</v>
      </c>
      <c r="N3303" t="s">
        <v>42</v>
      </c>
      <c r="O3303">
        <f t="shared" si="306"/>
        <v>1</v>
      </c>
      <c r="P3303" t="str">
        <f t="shared" si="307"/>
        <v>Valid</v>
      </c>
      <c r="Q3303" t="str">
        <f>_xlfn.XLOOKUP(B3303,Customers!$A:$A,Customers!$C:$C,"Not Found")</f>
        <v>North</v>
      </c>
      <c r="R3303" t="str">
        <f t="shared" si="308"/>
        <v>East</v>
      </c>
      <c r="S3303" t="str">
        <f t="shared" si="309"/>
        <v>Fire</v>
      </c>
      <c r="T3303" t="str">
        <f t="shared" si="310"/>
        <v>SLA Breach</v>
      </c>
      <c r="U3303">
        <f t="shared" si="311"/>
        <v>10</v>
      </c>
    </row>
    <row r="3304" spans="1:21" x14ac:dyDescent="0.3">
      <c r="A3304" t="s">
        <v>6897</v>
      </c>
      <c r="B3304" t="s">
        <v>1095</v>
      </c>
      <c r="C3304" t="s">
        <v>6898</v>
      </c>
      <c r="D3304" t="s">
        <v>46</v>
      </c>
      <c r="E3304" t="s">
        <v>39</v>
      </c>
      <c r="F3304">
        <v>64459.79</v>
      </c>
      <c r="G3304" s="1">
        <v>45946</v>
      </c>
      <c r="H3304" s="1">
        <v>45955</v>
      </c>
      <c r="I3304" t="s">
        <v>47</v>
      </c>
      <c r="J3304">
        <v>9</v>
      </c>
      <c r="K3304">
        <v>12</v>
      </c>
      <c r="L3304" t="s">
        <v>93</v>
      </c>
      <c r="M3304" t="s">
        <v>49</v>
      </c>
      <c r="N3304" t="s">
        <v>30</v>
      </c>
      <c r="O3304">
        <f t="shared" si="306"/>
        <v>1</v>
      </c>
      <c r="P3304" t="str">
        <f t="shared" si="307"/>
        <v>Valid</v>
      </c>
      <c r="Q3304" t="str">
        <f>_xlfn.XLOOKUP(B3304,Customers!$A:$A,Customers!$C:$C,"Not Found")</f>
        <v>West</v>
      </c>
      <c r="R3304" t="str">
        <f t="shared" si="308"/>
        <v>North</v>
      </c>
      <c r="S3304" t="str">
        <f t="shared" si="309"/>
        <v>Theft</v>
      </c>
      <c r="T3304" t="str">
        <f t="shared" si="310"/>
        <v>Within SLA</v>
      </c>
      <c r="U3304">
        <f t="shared" si="311"/>
        <v>0</v>
      </c>
    </row>
    <row r="3305" spans="1:21" x14ac:dyDescent="0.3">
      <c r="A3305" t="s">
        <v>6899</v>
      </c>
      <c r="B3305" t="s">
        <v>1222</v>
      </c>
      <c r="C3305" t="s">
        <v>5527</v>
      </c>
      <c r="D3305" t="s">
        <v>216</v>
      </c>
      <c r="E3305" t="s">
        <v>18</v>
      </c>
      <c r="F3305">
        <v>72919.320000000007</v>
      </c>
      <c r="G3305" s="1">
        <v>45767</v>
      </c>
      <c r="H3305" s="1">
        <v>45786</v>
      </c>
      <c r="I3305" t="s">
        <v>19</v>
      </c>
      <c r="J3305">
        <v>19</v>
      </c>
      <c r="K3305">
        <v>15</v>
      </c>
      <c r="L3305" t="s">
        <v>227</v>
      </c>
      <c r="M3305" t="s">
        <v>55</v>
      </c>
      <c r="N3305" t="s">
        <v>30</v>
      </c>
      <c r="O3305">
        <f t="shared" si="306"/>
        <v>1</v>
      </c>
      <c r="P3305" t="str">
        <f t="shared" si="307"/>
        <v>Valid</v>
      </c>
      <c r="Q3305" t="str">
        <f>_xlfn.XLOOKUP(B3305,Customers!$A:$A,Customers!$C:$C,"Not Found")</f>
        <v>North</v>
      </c>
      <c r="R3305" t="str">
        <f t="shared" si="308"/>
        <v>South</v>
      </c>
      <c r="S3305" t="str">
        <f t="shared" si="309"/>
        <v>Outpatient</v>
      </c>
      <c r="T3305" t="str">
        <f t="shared" si="310"/>
        <v>SLA Breach</v>
      </c>
      <c r="U3305">
        <f t="shared" si="311"/>
        <v>4</v>
      </c>
    </row>
    <row r="3306" spans="1:21" x14ac:dyDescent="0.3">
      <c r="A3306" t="s">
        <v>6900</v>
      </c>
      <c r="B3306" t="s">
        <v>5190</v>
      </c>
      <c r="C3306" t="s">
        <v>5191</v>
      </c>
      <c r="D3306" t="s">
        <v>53</v>
      </c>
      <c r="E3306" t="s">
        <v>39</v>
      </c>
      <c r="F3306">
        <v>67553.460000000006</v>
      </c>
      <c r="G3306" s="1">
        <v>45853</v>
      </c>
      <c r="H3306" s="1">
        <v>45872</v>
      </c>
      <c r="I3306" t="s">
        <v>19</v>
      </c>
      <c r="J3306">
        <v>19</v>
      </c>
      <c r="K3306">
        <v>15</v>
      </c>
      <c r="L3306" t="s">
        <v>864</v>
      </c>
      <c r="M3306" t="s">
        <v>55</v>
      </c>
      <c r="N3306" t="s">
        <v>42</v>
      </c>
      <c r="O3306">
        <f t="shared" si="306"/>
        <v>1</v>
      </c>
      <c r="P3306" t="str">
        <f t="shared" si="307"/>
        <v>Valid</v>
      </c>
      <c r="Q3306" t="str">
        <f>_xlfn.XLOOKUP(B3306,Customers!$A:$A,Customers!$C:$C,"Not Found")</f>
        <v>South</v>
      </c>
      <c r="R3306" t="str">
        <f t="shared" si="308"/>
        <v>North</v>
      </c>
      <c r="S3306" t="str">
        <f t="shared" si="309"/>
        <v>Hospitalization</v>
      </c>
      <c r="T3306" t="str">
        <f t="shared" si="310"/>
        <v>SLA Breach</v>
      </c>
      <c r="U3306">
        <f t="shared" si="311"/>
        <v>4</v>
      </c>
    </row>
    <row r="3307" spans="1:21" x14ac:dyDescent="0.3">
      <c r="A3307" t="s">
        <v>6901</v>
      </c>
      <c r="B3307" t="s">
        <v>1300</v>
      </c>
      <c r="C3307" t="s">
        <v>1301</v>
      </c>
      <c r="D3307" t="s">
        <v>53</v>
      </c>
      <c r="E3307" t="s">
        <v>173</v>
      </c>
      <c r="F3307">
        <v>159051.09</v>
      </c>
      <c r="G3307" s="1">
        <v>45796</v>
      </c>
      <c r="H3307" s="1">
        <v>45810</v>
      </c>
      <c r="I3307" t="s">
        <v>19</v>
      </c>
      <c r="J3307">
        <v>14</v>
      </c>
      <c r="K3307">
        <v>15</v>
      </c>
      <c r="L3307" t="s">
        <v>373</v>
      </c>
      <c r="M3307" t="s">
        <v>55</v>
      </c>
      <c r="N3307" t="s">
        <v>30</v>
      </c>
      <c r="O3307">
        <f t="shared" si="306"/>
        <v>1</v>
      </c>
      <c r="P3307" t="str">
        <f t="shared" si="307"/>
        <v>Valid</v>
      </c>
      <c r="Q3307" t="str">
        <f>_xlfn.XLOOKUP(B3307,Customers!$A:$A,Customers!$C:$C,"Not Found")</f>
        <v>Central</v>
      </c>
      <c r="R3307" t="str">
        <f t="shared" si="308"/>
        <v>Central</v>
      </c>
      <c r="S3307" t="str">
        <f t="shared" si="309"/>
        <v>Hospitalization</v>
      </c>
      <c r="T3307" t="str">
        <f t="shared" si="310"/>
        <v>Within SLA</v>
      </c>
      <c r="U3307">
        <f t="shared" si="311"/>
        <v>0</v>
      </c>
    </row>
    <row r="3308" spans="1:21" x14ac:dyDescent="0.3">
      <c r="A3308" t="s">
        <v>6902</v>
      </c>
      <c r="B3308" t="s">
        <v>2976</v>
      </c>
      <c r="C3308" t="s">
        <v>2977</v>
      </c>
      <c r="D3308" t="s">
        <v>59</v>
      </c>
      <c r="E3308" t="s">
        <v>18</v>
      </c>
      <c r="F3308">
        <v>235581.81</v>
      </c>
      <c r="G3308" s="1">
        <v>45661</v>
      </c>
      <c r="H3308" s="1">
        <v>45669</v>
      </c>
      <c r="I3308" t="s">
        <v>19</v>
      </c>
      <c r="J3308">
        <v>8</v>
      </c>
      <c r="K3308">
        <v>15</v>
      </c>
      <c r="L3308" t="s">
        <v>278</v>
      </c>
      <c r="M3308" t="s">
        <v>55</v>
      </c>
      <c r="N3308" t="s">
        <v>30</v>
      </c>
      <c r="O3308">
        <f t="shared" si="306"/>
        <v>1</v>
      </c>
      <c r="P3308" t="str">
        <f t="shared" si="307"/>
        <v>Valid</v>
      </c>
      <c r="Q3308" t="str">
        <f>_xlfn.XLOOKUP(B3308,Customers!$A:$A,Customers!$C:$C,"Not Found")</f>
        <v>East</v>
      </c>
      <c r="R3308" t="str">
        <f t="shared" si="308"/>
        <v>South</v>
      </c>
      <c r="S3308" t="str">
        <f t="shared" si="309"/>
        <v>Critical Illness</v>
      </c>
      <c r="T3308" t="str">
        <f t="shared" si="310"/>
        <v>Within SLA</v>
      </c>
      <c r="U3308">
        <f t="shared" si="311"/>
        <v>0</v>
      </c>
    </row>
    <row r="3309" spans="1:21" x14ac:dyDescent="0.3">
      <c r="A3309" t="s">
        <v>6903</v>
      </c>
      <c r="B3309" t="s">
        <v>315</v>
      </c>
      <c r="C3309" t="s">
        <v>316</v>
      </c>
      <c r="D3309" t="s">
        <v>46</v>
      </c>
      <c r="E3309" t="s">
        <v>173</v>
      </c>
      <c r="F3309">
        <v>31796.5</v>
      </c>
      <c r="G3309" s="1">
        <v>45873</v>
      </c>
      <c r="H3309" s="1">
        <v>45882</v>
      </c>
      <c r="I3309" t="s">
        <v>19</v>
      </c>
      <c r="J3309">
        <v>9</v>
      </c>
      <c r="K3309">
        <v>10</v>
      </c>
      <c r="L3309" t="s">
        <v>60</v>
      </c>
      <c r="M3309" t="s">
        <v>21</v>
      </c>
      <c r="N3309" t="s">
        <v>30</v>
      </c>
      <c r="O3309">
        <f t="shared" si="306"/>
        <v>1</v>
      </c>
      <c r="P3309" t="str">
        <f t="shared" si="307"/>
        <v>Valid</v>
      </c>
      <c r="Q3309" t="str">
        <f>_xlfn.XLOOKUP(B3309,Customers!$A:$A,Customers!$C:$C,"Not Found")</f>
        <v>West</v>
      </c>
      <c r="R3309" t="str">
        <f t="shared" si="308"/>
        <v>Central</v>
      </c>
      <c r="S3309" t="str">
        <f t="shared" si="309"/>
        <v>Theft</v>
      </c>
      <c r="T3309" t="str">
        <f t="shared" si="310"/>
        <v>Within SLA</v>
      </c>
      <c r="U3309">
        <f t="shared" si="311"/>
        <v>0</v>
      </c>
    </row>
    <row r="3310" spans="1:21" x14ac:dyDescent="0.3">
      <c r="A3310" t="s">
        <v>6904</v>
      </c>
      <c r="B3310" t="s">
        <v>827</v>
      </c>
      <c r="C3310" t="s">
        <v>828</v>
      </c>
      <c r="D3310" t="s">
        <v>59</v>
      </c>
      <c r="E3310" t="s">
        <v>173</v>
      </c>
      <c r="F3310">
        <v>89404.38</v>
      </c>
      <c r="G3310" s="1">
        <v>45759</v>
      </c>
      <c r="I3310" t="s">
        <v>64</v>
      </c>
      <c r="J3310">
        <v>15</v>
      </c>
      <c r="K3310">
        <v>15</v>
      </c>
      <c r="L3310" t="s">
        <v>252</v>
      </c>
      <c r="M3310" t="s">
        <v>55</v>
      </c>
      <c r="N3310" t="s">
        <v>22</v>
      </c>
      <c r="O3310">
        <f t="shared" si="306"/>
        <v>1</v>
      </c>
      <c r="P3310" t="str">
        <f t="shared" si="307"/>
        <v>Valid</v>
      </c>
      <c r="Q3310" t="str">
        <f>_xlfn.XLOOKUP(B3310,Customers!$A:$A,Customers!$C:$C,"Not Found")</f>
        <v>South</v>
      </c>
      <c r="R3310" t="str">
        <f t="shared" si="308"/>
        <v>Central</v>
      </c>
      <c r="S3310" t="str">
        <f t="shared" si="309"/>
        <v>Critical Illness</v>
      </c>
      <c r="T3310" t="str">
        <f t="shared" si="310"/>
        <v>Within SLA</v>
      </c>
      <c r="U3310">
        <f t="shared" si="311"/>
        <v>0</v>
      </c>
    </row>
    <row r="3311" spans="1:21" x14ac:dyDescent="0.3">
      <c r="A3311" t="s">
        <v>6905</v>
      </c>
      <c r="B3311" t="s">
        <v>739</v>
      </c>
      <c r="C3311" t="s">
        <v>6906</v>
      </c>
      <c r="D3311" t="s">
        <v>17</v>
      </c>
      <c r="E3311" t="s">
        <v>74</v>
      </c>
      <c r="F3311">
        <v>46233.55</v>
      </c>
      <c r="G3311" s="1">
        <v>45706</v>
      </c>
      <c r="H3311" s="1">
        <v>45724</v>
      </c>
      <c r="I3311" t="s">
        <v>19</v>
      </c>
      <c r="J3311">
        <v>18</v>
      </c>
      <c r="K3311">
        <v>10</v>
      </c>
      <c r="L3311" t="s">
        <v>323</v>
      </c>
      <c r="M3311" t="s">
        <v>21</v>
      </c>
      <c r="N3311" t="s">
        <v>30</v>
      </c>
      <c r="O3311">
        <f t="shared" si="306"/>
        <v>1</v>
      </c>
      <c r="P3311" t="str">
        <f t="shared" si="307"/>
        <v>Valid</v>
      </c>
      <c r="Q3311" t="str">
        <f>_xlfn.XLOOKUP(B3311,Customers!$A:$A,Customers!$C:$C,"Not Found")</f>
        <v>North</v>
      </c>
      <c r="R3311" t="str">
        <f t="shared" si="308"/>
        <v>East</v>
      </c>
      <c r="S3311" t="str">
        <f t="shared" si="309"/>
        <v>Accident</v>
      </c>
      <c r="T3311" t="str">
        <f t="shared" si="310"/>
        <v>SLA Breach</v>
      </c>
      <c r="U3311">
        <f t="shared" si="311"/>
        <v>8</v>
      </c>
    </row>
    <row r="3312" spans="1:21" x14ac:dyDescent="0.3">
      <c r="A3312" t="s">
        <v>6907</v>
      </c>
      <c r="B3312" t="s">
        <v>2780</v>
      </c>
      <c r="C3312" t="s">
        <v>4377</v>
      </c>
      <c r="D3312" t="s">
        <v>46</v>
      </c>
      <c r="E3312" t="s">
        <v>39</v>
      </c>
      <c r="F3312">
        <v>66324.100000000006</v>
      </c>
      <c r="G3312" s="1">
        <v>45728</v>
      </c>
      <c r="I3312" t="s">
        <v>64</v>
      </c>
      <c r="J3312">
        <v>15</v>
      </c>
      <c r="K3312">
        <v>10</v>
      </c>
      <c r="L3312" t="s">
        <v>325</v>
      </c>
      <c r="M3312" t="s">
        <v>21</v>
      </c>
      <c r="N3312" t="s">
        <v>42</v>
      </c>
      <c r="O3312">
        <f t="shared" si="306"/>
        <v>1</v>
      </c>
      <c r="P3312" t="str">
        <f t="shared" si="307"/>
        <v>Valid</v>
      </c>
      <c r="Q3312" t="str">
        <f>_xlfn.XLOOKUP(B3312,Customers!$A:$A,Customers!$C:$C,"Not Found")</f>
        <v>Central</v>
      </c>
      <c r="R3312" t="str">
        <f t="shared" si="308"/>
        <v>North</v>
      </c>
      <c r="S3312" t="str">
        <f t="shared" si="309"/>
        <v>Theft</v>
      </c>
      <c r="T3312" t="str">
        <f t="shared" si="310"/>
        <v>SLA Breach</v>
      </c>
      <c r="U3312">
        <f t="shared" si="311"/>
        <v>5</v>
      </c>
    </row>
    <row r="3313" spans="1:21" x14ac:dyDescent="0.3">
      <c r="A3313" t="s">
        <v>6908</v>
      </c>
      <c r="B3313" t="s">
        <v>1339</v>
      </c>
      <c r="C3313" t="s">
        <v>1340</v>
      </c>
      <c r="D3313" t="s">
        <v>17</v>
      </c>
      <c r="E3313" t="s">
        <v>173</v>
      </c>
      <c r="F3313">
        <v>204948.37</v>
      </c>
      <c r="G3313" s="1">
        <v>45889</v>
      </c>
      <c r="H3313" s="1">
        <v>45913</v>
      </c>
      <c r="I3313" t="s">
        <v>19</v>
      </c>
      <c r="J3313">
        <v>24</v>
      </c>
      <c r="K3313">
        <v>10</v>
      </c>
      <c r="L3313" t="s">
        <v>159</v>
      </c>
      <c r="M3313" t="s">
        <v>21</v>
      </c>
      <c r="N3313" t="s">
        <v>42</v>
      </c>
      <c r="O3313">
        <f t="shared" si="306"/>
        <v>1</v>
      </c>
      <c r="P3313" t="str">
        <f t="shared" si="307"/>
        <v>Valid</v>
      </c>
      <c r="Q3313" t="str">
        <f>_xlfn.XLOOKUP(B3313,Customers!$A:$A,Customers!$C:$C,"Not Found")</f>
        <v>South</v>
      </c>
      <c r="R3313" t="str">
        <f t="shared" si="308"/>
        <v>Central</v>
      </c>
      <c r="S3313" t="str">
        <f t="shared" si="309"/>
        <v>Accident</v>
      </c>
      <c r="T3313" t="str">
        <f t="shared" si="310"/>
        <v>SLA Breach</v>
      </c>
      <c r="U3313">
        <f t="shared" si="311"/>
        <v>14</v>
      </c>
    </row>
    <row r="3314" spans="1:21" x14ac:dyDescent="0.3">
      <c r="A3314" t="s">
        <v>6909</v>
      </c>
      <c r="B3314" t="s">
        <v>260</v>
      </c>
      <c r="C3314" t="s">
        <v>2412</v>
      </c>
      <c r="D3314" t="s">
        <v>154</v>
      </c>
      <c r="E3314" t="s">
        <v>39</v>
      </c>
      <c r="F3314">
        <v>83202.2</v>
      </c>
      <c r="G3314" s="1">
        <v>45896</v>
      </c>
      <c r="I3314" t="s">
        <v>40</v>
      </c>
      <c r="J3314">
        <v>29</v>
      </c>
      <c r="K3314">
        <v>10</v>
      </c>
      <c r="L3314" t="s">
        <v>132</v>
      </c>
      <c r="M3314" t="s">
        <v>21</v>
      </c>
      <c r="N3314" t="s">
        <v>88</v>
      </c>
      <c r="O3314">
        <f t="shared" si="306"/>
        <v>1</v>
      </c>
      <c r="P3314" t="str">
        <f t="shared" si="307"/>
        <v>Valid</v>
      </c>
      <c r="Q3314" t="str">
        <f>_xlfn.XLOOKUP(B3314,Customers!$A:$A,Customers!$C:$C,"Not Found")</f>
        <v>East</v>
      </c>
      <c r="R3314" t="str">
        <f t="shared" si="308"/>
        <v>North</v>
      </c>
      <c r="S3314" t="str">
        <f t="shared" si="309"/>
        <v>Vehicle Damage</v>
      </c>
      <c r="T3314" t="str">
        <f t="shared" si="310"/>
        <v>SLA Breach</v>
      </c>
      <c r="U3314">
        <f t="shared" si="311"/>
        <v>19</v>
      </c>
    </row>
    <row r="3315" spans="1:21" x14ac:dyDescent="0.3">
      <c r="A3315" t="s">
        <v>6910</v>
      </c>
      <c r="B3315" t="s">
        <v>1242</v>
      </c>
      <c r="C3315" t="s">
        <v>1816</v>
      </c>
      <c r="D3315" t="s">
        <v>17</v>
      </c>
      <c r="E3315" t="s">
        <v>173</v>
      </c>
      <c r="F3315">
        <v>45078.68</v>
      </c>
      <c r="G3315" s="1">
        <v>45756</v>
      </c>
      <c r="H3315" s="1">
        <v>45763</v>
      </c>
      <c r="I3315" t="s">
        <v>19</v>
      </c>
      <c r="J3315">
        <v>7</v>
      </c>
      <c r="K3315">
        <v>10</v>
      </c>
      <c r="L3315" t="s">
        <v>204</v>
      </c>
      <c r="M3315" t="s">
        <v>21</v>
      </c>
      <c r="N3315" t="s">
        <v>30</v>
      </c>
      <c r="O3315">
        <f t="shared" si="306"/>
        <v>1</v>
      </c>
      <c r="P3315" t="str">
        <f t="shared" si="307"/>
        <v>Valid</v>
      </c>
      <c r="Q3315" t="str">
        <f>_xlfn.XLOOKUP(B3315,Customers!$A:$A,Customers!$C:$C,"Not Found")</f>
        <v>North</v>
      </c>
      <c r="R3315" t="str">
        <f t="shared" si="308"/>
        <v>Central</v>
      </c>
      <c r="S3315" t="str">
        <f t="shared" si="309"/>
        <v>Accident</v>
      </c>
      <c r="T3315" t="str">
        <f t="shared" si="310"/>
        <v>Within SLA</v>
      </c>
      <c r="U3315">
        <f t="shared" si="311"/>
        <v>0</v>
      </c>
    </row>
    <row r="3316" spans="1:21" x14ac:dyDescent="0.3">
      <c r="A3316" t="s">
        <v>6911</v>
      </c>
      <c r="B3316" t="s">
        <v>221</v>
      </c>
      <c r="C3316" t="s">
        <v>6912</v>
      </c>
      <c r="D3316" t="s">
        <v>53</v>
      </c>
      <c r="E3316" t="s">
        <v>18</v>
      </c>
      <c r="F3316">
        <v>34927.96</v>
      </c>
      <c r="G3316" s="1">
        <v>45771</v>
      </c>
      <c r="H3316" s="1">
        <v>45783</v>
      </c>
      <c r="I3316" t="s">
        <v>19</v>
      </c>
      <c r="J3316">
        <v>12</v>
      </c>
      <c r="K3316">
        <v>15</v>
      </c>
      <c r="L3316" t="s">
        <v>178</v>
      </c>
      <c r="M3316" t="s">
        <v>55</v>
      </c>
      <c r="N3316" t="s">
        <v>30</v>
      </c>
      <c r="O3316">
        <f t="shared" si="306"/>
        <v>1</v>
      </c>
      <c r="P3316" t="str">
        <f t="shared" si="307"/>
        <v>Valid</v>
      </c>
      <c r="Q3316" t="str">
        <f>_xlfn.XLOOKUP(B3316,Customers!$A:$A,Customers!$C:$C,"Not Found")</f>
        <v>West</v>
      </c>
      <c r="R3316" t="str">
        <f t="shared" si="308"/>
        <v>South</v>
      </c>
      <c r="S3316" t="str">
        <f t="shared" si="309"/>
        <v>Hospitalization</v>
      </c>
      <c r="T3316" t="str">
        <f t="shared" si="310"/>
        <v>Within SLA</v>
      </c>
      <c r="U3316">
        <f t="shared" si="311"/>
        <v>0</v>
      </c>
    </row>
    <row r="3317" spans="1:21" x14ac:dyDescent="0.3">
      <c r="A3317" t="s">
        <v>6913</v>
      </c>
      <c r="B3317" t="s">
        <v>2535</v>
      </c>
      <c r="C3317" t="s">
        <v>2536</v>
      </c>
      <c r="D3317" t="s">
        <v>182</v>
      </c>
      <c r="E3317" t="s">
        <v>18</v>
      </c>
      <c r="F3317">
        <v>57432.35</v>
      </c>
      <c r="G3317" s="1">
        <v>45931</v>
      </c>
      <c r="H3317" s="1">
        <v>45942</v>
      </c>
      <c r="I3317" t="s">
        <v>19</v>
      </c>
      <c r="J3317">
        <v>11</v>
      </c>
      <c r="K3317">
        <v>7</v>
      </c>
      <c r="L3317" t="s">
        <v>1047</v>
      </c>
      <c r="M3317" t="s">
        <v>94</v>
      </c>
      <c r="N3317" t="s">
        <v>30</v>
      </c>
      <c r="O3317">
        <f t="shared" si="306"/>
        <v>1</v>
      </c>
      <c r="P3317" t="str">
        <f t="shared" si="307"/>
        <v>Valid</v>
      </c>
      <c r="Q3317" t="str">
        <f>_xlfn.XLOOKUP(B3317,Customers!$A:$A,Customers!$C:$C,"Not Found")</f>
        <v>North</v>
      </c>
      <c r="R3317" t="str">
        <f t="shared" si="308"/>
        <v>South</v>
      </c>
      <c r="S3317" t="str">
        <f t="shared" si="309"/>
        <v>Trip Cancellation</v>
      </c>
      <c r="T3317" t="str">
        <f t="shared" si="310"/>
        <v>SLA Breach</v>
      </c>
      <c r="U3317">
        <f t="shared" si="311"/>
        <v>4</v>
      </c>
    </row>
    <row r="3318" spans="1:21" x14ac:dyDescent="0.3">
      <c r="A3318" t="s">
        <v>6914</v>
      </c>
      <c r="B3318" t="s">
        <v>6915</v>
      </c>
      <c r="C3318" t="s">
        <v>6916</v>
      </c>
      <c r="D3318" t="s">
        <v>216</v>
      </c>
      <c r="E3318" t="s">
        <v>18</v>
      </c>
      <c r="F3318">
        <v>63065.93</v>
      </c>
      <c r="G3318" s="1">
        <v>45816</v>
      </c>
      <c r="I3318" t="s">
        <v>40</v>
      </c>
      <c r="J3318">
        <v>22</v>
      </c>
      <c r="K3318">
        <v>15</v>
      </c>
      <c r="L3318" t="s">
        <v>681</v>
      </c>
      <c r="M3318" t="s">
        <v>55</v>
      </c>
      <c r="N3318" t="s">
        <v>42</v>
      </c>
      <c r="O3318">
        <f t="shared" si="306"/>
        <v>1</v>
      </c>
      <c r="P3318" t="str">
        <f t="shared" si="307"/>
        <v>Valid</v>
      </c>
      <c r="Q3318" t="str">
        <f>_xlfn.XLOOKUP(B3318,Customers!$A:$A,Customers!$C:$C,"Not Found")</f>
        <v>East</v>
      </c>
      <c r="R3318" t="str">
        <f t="shared" si="308"/>
        <v>South</v>
      </c>
      <c r="S3318" t="str">
        <f t="shared" si="309"/>
        <v>Outpatient</v>
      </c>
      <c r="T3318" t="str">
        <f t="shared" si="310"/>
        <v>SLA Breach</v>
      </c>
      <c r="U3318">
        <f t="shared" si="311"/>
        <v>7</v>
      </c>
    </row>
    <row r="3319" spans="1:21" x14ac:dyDescent="0.3">
      <c r="A3319" t="s">
        <v>6917</v>
      </c>
      <c r="B3319" t="s">
        <v>6918</v>
      </c>
      <c r="C3319" t="s">
        <v>6919</v>
      </c>
      <c r="D3319" t="s">
        <v>26</v>
      </c>
      <c r="E3319" t="s">
        <v>18</v>
      </c>
      <c r="F3319">
        <v>181161.43</v>
      </c>
      <c r="G3319" s="1">
        <v>45782</v>
      </c>
      <c r="H3319" s="1">
        <v>45808</v>
      </c>
      <c r="I3319" t="s">
        <v>19</v>
      </c>
      <c r="J3319">
        <v>26</v>
      </c>
      <c r="K3319">
        <v>20</v>
      </c>
      <c r="L3319" t="s">
        <v>411</v>
      </c>
      <c r="M3319" t="s">
        <v>29</v>
      </c>
      <c r="N3319" t="s">
        <v>88</v>
      </c>
      <c r="O3319">
        <f t="shared" si="306"/>
        <v>1</v>
      </c>
      <c r="P3319" t="str">
        <f t="shared" si="307"/>
        <v>Valid</v>
      </c>
      <c r="Q3319" t="str">
        <f>_xlfn.XLOOKUP(B3319,Customers!$A:$A,Customers!$C:$C,"Not Found")</f>
        <v>East</v>
      </c>
      <c r="R3319" t="str">
        <f t="shared" si="308"/>
        <v>South</v>
      </c>
      <c r="S3319" t="str">
        <f t="shared" si="309"/>
        <v>Disability</v>
      </c>
      <c r="T3319" t="str">
        <f t="shared" si="310"/>
        <v>SLA Breach</v>
      </c>
      <c r="U3319">
        <f t="shared" si="311"/>
        <v>6</v>
      </c>
    </row>
    <row r="3320" spans="1:21" x14ac:dyDescent="0.3">
      <c r="A3320" t="s">
        <v>6920</v>
      </c>
      <c r="B3320" t="s">
        <v>6921</v>
      </c>
      <c r="C3320" t="s">
        <v>6922</v>
      </c>
      <c r="D3320" t="s">
        <v>26</v>
      </c>
      <c r="E3320" t="s">
        <v>27</v>
      </c>
      <c r="F3320">
        <v>365541.06</v>
      </c>
      <c r="G3320" s="1">
        <v>45943</v>
      </c>
      <c r="H3320" s="1">
        <v>45962</v>
      </c>
      <c r="I3320" t="s">
        <v>19</v>
      </c>
      <c r="J3320">
        <v>19</v>
      </c>
      <c r="K3320">
        <v>20</v>
      </c>
      <c r="L3320" t="s">
        <v>128</v>
      </c>
      <c r="M3320" t="s">
        <v>29</v>
      </c>
      <c r="N3320" t="s">
        <v>30</v>
      </c>
      <c r="O3320">
        <f t="shared" si="306"/>
        <v>1</v>
      </c>
      <c r="P3320" t="str">
        <f t="shared" si="307"/>
        <v>Valid</v>
      </c>
      <c r="Q3320" t="str">
        <f>_xlfn.XLOOKUP(B3320,Customers!$A:$A,Customers!$C:$C,"Not Found")</f>
        <v>West</v>
      </c>
      <c r="R3320" t="str">
        <f t="shared" si="308"/>
        <v>West</v>
      </c>
      <c r="S3320" t="str">
        <f t="shared" si="309"/>
        <v>Disability</v>
      </c>
      <c r="T3320" t="str">
        <f t="shared" si="310"/>
        <v>Within SLA</v>
      </c>
      <c r="U3320">
        <f t="shared" si="311"/>
        <v>0</v>
      </c>
    </row>
    <row r="3321" spans="1:21" x14ac:dyDescent="0.3">
      <c r="A3321" t="s">
        <v>6923</v>
      </c>
      <c r="B3321" t="s">
        <v>2185</v>
      </c>
      <c r="C3321" t="s">
        <v>4238</v>
      </c>
      <c r="D3321" t="s">
        <v>182</v>
      </c>
      <c r="E3321" t="s">
        <v>74</v>
      </c>
      <c r="F3321">
        <v>43708.74</v>
      </c>
      <c r="G3321" s="1">
        <v>45674</v>
      </c>
      <c r="H3321" s="1">
        <v>45696</v>
      </c>
      <c r="I3321" t="s">
        <v>19</v>
      </c>
      <c r="J3321">
        <v>22</v>
      </c>
      <c r="K3321">
        <v>7</v>
      </c>
      <c r="L3321" t="s">
        <v>65</v>
      </c>
      <c r="M3321" t="s">
        <v>94</v>
      </c>
      <c r="N3321" t="s">
        <v>88</v>
      </c>
      <c r="O3321">
        <f t="shared" si="306"/>
        <v>1</v>
      </c>
      <c r="P3321" t="str">
        <f t="shared" si="307"/>
        <v>Valid</v>
      </c>
      <c r="Q3321" t="str">
        <f>_xlfn.XLOOKUP(B3321,Customers!$A:$A,Customers!$C:$C,"Not Found")</f>
        <v>West</v>
      </c>
      <c r="R3321" t="str">
        <f t="shared" si="308"/>
        <v>East</v>
      </c>
      <c r="S3321" t="str">
        <f t="shared" si="309"/>
        <v>Trip Cancellation</v>
      </c>
      <c r="T3321" t="str">
        <f t="shared" si="310"/>
        <v>SLA Breach</v>
      </c>
      <c r="U3321">
        <f t="shared" si="311"/>
        <v>15</v>
      </c>
    </row>
    <row r="3322" spans="1:21" x14ac:dyDescent="0.3">
      <c r="A3322" t="s">
        <v>6924</v>
      </c>
      <c r="B3322" t="s">
        <v>5942</v>
      </c>
      <c r="C3322" t="s">
        <v>5943</v>
      </c>
      <c r="D3322" t="s">
        <v>102</v>
      </c>
      <c r="E3322" t="s">
        <v>18</v>
      </c>
      <c r="F3322">
        <v>236096.86</v>
      </c>
      <c r="G3322" s="1">
        <v>45884</v>
      </c>
      <c r="I3322" t="s">
        <v>40</v>
      </c>
      <c r="J3322">
        <v>20</v>
      </c>
      <c r="K3322">
        <v>20</v>
      </c>
      <c r="L3322" t="s">
        <v>373</v>
      </c>
      <c r="M3322" t="s">
        <v>29</v>
      </c>
      <c r="N3322" t="s">
        <v>30</v>
      </c>
      <c r="O3322">
        <f t="shared" si="306"/>
        <v>1</v>
      </c>
      <c r="P3322" t="str">
        <f t="shared" si="307"/>
        <v>Valid</v>
      </c>
      <c r="Q3322" t="str">
        <f>_xlfn.XLOOKUP(B3322,Customers!$A:$A,Customers!$C:$C,"Not Found")</f>
        <v>Central</v>
      </c>
      <c r="R3322" t="str">
        <f t="shared" si="308"/>
        <v>South</v>
      </c>
      <c r="S3322" t="str">
        <f t="shared" si="309"/>
        <v>Maturity</v>
      </c>
      <c r="T3322" t="str">
        <f t="shared" si="310"/>
        <v>Within SLA</v>
      </c>
      <c r="U3322">
        <f t="shared" si="311"/>
        <v>0</v>
      </c>
    </row>
    <row r="3323" spans="1:21" x14ac:dyDescent="0.3">
      <c r="A3323" t="s">
        <v>6925</v>
      </c>
      <c r="B3323" t="s">
        <v>168</v>
      </c>
      <c r="C3323" t="s">
        <v>169</v>
      </c>
      <c r="D3323" t="s">
        <v>46</v>
      </c>
      <c r="E3323" t="s">
        <v>74</v>
      </c>
      <c r="F3323">
        <v>35146.69</v>
      </c>
      <c r="G3323" s="1">
        <v>45857</v>
      </c>
      <c r="H3323" s="1">
        <v>45874</v>
      </c>
      <c r="I3323" t="s">
        <v>19</v>
      </c>
      <c r="J3323">
        <v>17</v>
      </c>
      <c r="K3323">
        <v>10</v>
      </c>
      <c r="L3323" t="s">
        <v>87</v>
      </c>
      <c r="M3323" t="s">
        <v>21</v>
      </c>
      <c r="N3323" t="s">
        <v>30</v>
      </c>
      <c r="O3323">
        <f t="shared" si="306"/>
        <v>1</v>
      </c>
      <c r="P3323" t="str">
        <f t="shared" si="307"/>
        <v>Valid</v>
      </c>
      <c r="Q3323" t="str">
        <f>_xlfn.XLOOKUP(B3323,Customers!$A:$A,Customers!$C:$C,"Not Found")</f>
        <v>North</v>
      </c>
      <c r="R3323" t="str">
        <f t="shared" si="308"/>
        <v>East</v>
      </c>
      <c r="S3323" t="str">
        <f t="shared" si="309"/>
        <v>Theft</v>
      </c>
      <c r="T3323" t="str">
        <f t="shared" si="310"/>
        <v>SLA Breach</v>
      </c>
      <c r="U3323">
        <f t="shared" si="311"/>
        <v>7</v>
      </c>
    </row>
    <row r="3324" spans="1:21" x14ac:dyDescent="0.3">
      <c r="A3324" t="s">
        <v>6926</v>
      </c>
      <c r="B3324" t="s">
        <v>5562</v>
      </c>
      <c r="C3324" t="s">
        <v>5563</v>
      </c>
      <c r="D3324" t="s">
        <v>46</v>
      </c>
      <c r="E3324" t="s">
        <v>18</v>
      </c>
      <c r="F3324">
        <v>267747.21000000002</v>
      </c>
      <c r="G3324" s="1">
        <v>45790</v>
      </c>
      <c r="H3324" s="1">
        <v>45815</v>
      </c>
      <c r="I3324" t="s">
        <v>19</v>
      </c>
      <c r="J3324">
        <v>25</v>
      </c>
      <c r="K3324">
        <v>12</v>
      </c>
      <c r="L3324" t="s">
        <v>704</v>
      </c>
      <c r="M3324" t="s">
        <v>49</v>
      </c>
      <c r="N3324" t="s">
        <v>42</v>
      </c>
      <c r="O3324">
        <f t="shared" si="306"/>
        <v>1</v>
      </c>
      <c r="P3324" t="str">
        <f t="shared" si="307"/>
        <v>Valid</v>
      </c>
      <c r="Q3324" t="str">
        <f>_xlfn.XLOOKUP(B3324,Customers!$A:$A,Customers!$C:$C,"Not Found")</f>
        <v>West</v>
      </c>
      <c r="R3324" t="str">
        <f t="shared" si="308"/>
        <v>South</v>
      </c>
      <c r="S3324" t="str">
        <f t="shared" si="309"/>
        <v>Theft</v>
      </c>
      <c r="T3324" t="str">
        <f t="shared" si="310"/>
        <v>SLA Breach</v>
      </c>
      <c r="U3324">
        <f t="shared" si="311"/>
        <v>13</v>
      </c>
    </row>
    <row r="3325" spans="1:21" x14ac:dyDescent="0.3">
      <c r="A3325" t="s">
        <v>6927</v>
      </c>
      <c r="B3325" t="s">
        <v>4269</v>
      </c>
      <c r="C3325" t="s">
        <v>6647</v>
      </c>
      <c r="D3325" t="s">
        <v>26</v>
      </c>
      <c r="E3325" t="s">
        <v>173</v>
      </c>
      <c r="F3325">
        <v>467819.38</v>
      </c>
      <c r="G3325" s="1">
        <v>45908</v>
      </c>
      <c r="I3325" t="s">
        <v>40</v>
      </c>
      <c r="J3325">
        <v>26</v>
      </c>
      <c r="K3325">
        <v>20</v>
      </c>
      <c r="L3325" t="s">
        <v>112</v>
      </c>
      <c r="M3325" t="s">
        <v>29</v>
      </c>
      <c r="N3325" t="s">
        <v>30</v>
      </c>
      <c r="O3325">
        <f t="shared" si="306"/>
        <v>1</v>
      </c>
      <c r="P3325" t="str">
        <f t="shared" si="307"/>
        <v>Valid</v>
      </c>
      <c r="Q3325" t="str">
        <f>_xlfn.XLOOKUP(B3325,Customers!$A:$A,Customers!$C:$C,"Not Found")</f>
        <v>North</v>
      </c>
      <c r="R3325" t="str">
        <f t="shared" si="308"/>
        <v>Central</v>
      </c>
      <c r="S3325" t="str">
        <f t="shared" si="309"/>
        <v>Disability</v>
      </c>
      <c r="T3325" t="str">
        <f t="shared" si="310"/>
        <v>SLA Breach</v>
      </c>
      <c r="U3325">
        <f t="shared" si="311"/>
        <v>6</v>
      </c>
    </row>
    <row r="3326" spans="1:21" x14ac:dyDescent="0.3">
      <c r="A3326" t="s">
        <v>6928</v>
      </c>
      <c r="B3326" t="s">
        <v>4370</v>
      </c>
      <c r="C3326" t="s">
        <v>6929</v>
      </c>
      <c r="D3326" t="s">
        <v>69</v>
      </c>
      <c r="E3326" t="s">
        <v>173</v>
      </c>
      <c r="F3326">
        <v>208970.87</v>
      </c>
      <c r="G3326" s="1">
        <v>45751</v>
      </c>
      <c r="H3326" s="1">
        <v>45759</v>
      </c>
      <c r="I3326" t="s">
        <v>19</v>
      </c>
      <c r="J3326">
        <v>8</v>
      </c>
      <c r="K3326">
        <v>12</v>
      </c>
      <c r="L3326" t="s">
        <v>223</v>
      </c>
      <c r="M3326" t="s">
        <v>49</v>
      </c>
      <c r="N3326" t="s">
        <v>22</v>
      </c>
      <c r="O3326">
        <f t="shared" si="306"/>
        <v>1</v>
      </c>
      <c r="P3326" t="str">
        <f t="shared" si="307"/>
        <v>Valid</v>
      </c>
      <c r="Q3326" t="str">
        <f>_xlfn.XLOOKUP(B3326,Customers!$A:$A,Customers!$C:$C,"Not Found")</f>
        <v>Central</v>
      </c>
      <c r="R3326" t="str">
        <f t="shared" si="308"/>
        <v>Central</v>
      </c>
      <c r="S3326" t="str">
        <f t="shared" si="309"/>
        <v>Property Damage</v>
      </c>
      <c r="T3326" t="str">
        <f t="shared" si="310"/>
        <v>Within SLA</v>
      </c>
      <c r="U3326">
        <f t="shared" si="311"/>
        <v>0</v>
      </c>
    </row>
    <row r="3327" spans="1:21" x14ac:dyDescent="0.3">
      <c r="A3327" t="s">
        <v>6930</v>
      </c>
      <c r="B3327" t="s">
        <v>3060</v>
      </c>
      <c r="C3327" t="s">
        <v>3061</v>
      </c>
      <c r="D3327" t="s">
        <v>69</v>
      </c>
      <c r="E3327" t="s">
        <v>74</v>
      </c>
      <c r="F3327">
        <v>87221.78</v>
      </c>
      <c r="G3327" s="1">
        <v>45863</v>
      </c>
      <c r="H3327" s="1">
        <v>45881</v>
      </c>
      <c r="I3327" t="s">
        <v>19</v>
      </c>
      <c r="J3327">
        <v>18</v>
      </c>
      <c r="K3327">
        <v>12</v>
      </c>
      <c r="L3327" t="s">
        <v>75</v>
      </c>
      <c r="M3327" t="s">
        <v>49</v>
      </c>
      <c r="N3327" t="s">
        <v>42</v>
      </c>
      <c r="O3327">
        <f t="shared" si="306"/>
        <v>1</v>
      </c>
      <c r="P3327" t="str">
        <f t="shared" si="307"/>
        <v>Valid</v>
      </c>
      <c r="Q3327" t="str">
        <f>_xlfn.XLOOKUP(B3327,Customers!$A:$A,Customers!$C:$C,"Not Found")</f>
        <v>South</v>
      </c>
      <c r="R3327" t="str">
        <f t="shared" si="308"/>
        <v>East</v>
      </c>
      <c r="S3327" t="str">
        <f t="shared" si="309"/>
        <v>Property Damage</v>
      </c>
      <c r="T3327" t="str">
        <f t="shared" si="310"/>
        <v>SLA Breach</v>
      </c>
      <c r="U3327">
        <f t="shared" si="311"/>
        <v>6</v>
      </c>
    </row>
    <row r="3328" spans="1:21" x14ac:dyDescent="0.3">
      <c r="A3328" t="s">
        <v>6931</v>
      </c>
      <c r="B3328" t="s">
        <v>4690</v>
      </c>
      <c r="C3328" t="s">
        <v>4691</v>
      </c>
      <c r="D3328" t="s">
        <v>116</v>
      </c>
      <c r="E3328" t="s">
        <v>173</v>
      </c>
      <c r="F3328">
        <v>17495.02</v>
      </c>
      <c r="G3328" s="1">
        <v>45743</v>
      </c>
      <c r="H3328" s="1">
        <v>45755</v>
      </c>
      <c r="I3328" t="s">
        <v>19</v>
      </c>
      <c r="J3328">
        <v>12</v>
      </c>
      <c r="K3328">
        <v>7</v>
      </c>
      <c r="L3328" t="s">
        <v>35</v>
      </c>
      <c r="M3328" t="s">
        <v>94</v>
      </c>
      <c r="N3328" t="s">
        <v>30</v>
      </c>
      <c r="O3328">
        <f t="shared" si="306"/>
        <v>1</v>
      </c>
      <c r="P3328" t="str">
        <f t="shared" si="307"/>
        <v>Valid</v>
      </c>
      <c r="Q3328" t="str">
        <f>_xlfn.XLOOKUP(B3328,Customers!$A:$A,Customers!$C:$C,"Not Found")</f>
        <v>Central</v>
      </c>
      <c r="R3328" t="str">
        <f t="shared" si="308"/>
        <v>Central</v>
      </c>
      <c r="S3328" t="str">
        <f t="shared" si="309"/>
        <v>Medical Emergency</v>
      </c>
      <c r="T3328" t="str">
        <f t="shared" si="310"/>
        <v>SLA Breach</v>
      </c>
      <c r="U3328">
        <f t="shared" si="311"/>
        <v>5</v>
      </c>
    </row>
    <row r="3329" spans="1:21" x14ac:dyDescent="0.3">
      <c r="A3329" t="s">
        <v>6932</v>
      </c>
      <c r="B3329" t="s">
        <v>6933</v>
      </c>
      <c r="C3329" t="s">
        <v>6934</v>
      </c>
      <c r="D3329" t="s">
        <v>116</v>
      </c>
      <c r="E3329" t="s">
        <v>18</v>
      </c>
      <c r="F3329">
        <v>21219.26</v>
      </c>
      <c r="G3329" s="1">
        <v>45918</v>
      </c>
      <c r="H3329" s="1">
        <v>45925</v>
      </c>
      <c r="I3329" t="s">
        <v>19</v>
      </c>
      <c r="J3329">
        <v>7</v>
      </c>
      <c r="K3329">
        <v>7</v>
      </c>
      <c r="L3329" t="s">
        <v>98</v>
      </c>
      <c r="M3329" t="s">
        <v>94</v>
      </c>
      <c r="N3329" t="s">
        <v>30</v>
      </c>
      <c r="O3329">
        <f t="shared" si="306"/>
        <v>1</v>
      </c>
      <c r="P3329" t="str">
        <f t="shared" si="307"/>
        <v>Valid</v>
      </c>
      <c r="Q3329" t="str">
        <f>_xlfn.XLOOKUP(B3329,Customers!$A:$A,Customers!$C:$C,"Not Found")</f>
        <v>North</v>
      </c>
      <c r="R3329" t="str">
        <f t="shared" si="308"/>
        <v>South</v>
      </c>
      <c r="S3329" t="str">
        <f t="shared" si="309"/>
        <v>Medical Emergency</v>
      </c>
      <c r="T3329" t="str">
        <f t="shared" si="310"/>
        <v>Within SLA</v>
      </c>
      <c r="U3329">
        <f t="shared" si="311"/>
        <v>0</v>
      </c>
    </row>
    <row r="3330" spans="1:21" x14ac:dyDescent="0.3">
      <c r="A3330" t="s">
        <v>6935</v>
      </c>
      <c r="B3330" t="s">
        <v>3310</v>
      </c>
      <c r="C3330" t="s">
        <v>3311</v>
      </c>
      <c r="D3330" t="s">
        <v>59</v>
      </c>
      <c r="E3330" t="s">
        <v>39</v>
      </c>
      <c r="F3330">
        <v>31572.35</v>
      </c>
      <c r="G3330" s="1">
        <v>45797</v>
      </c>
      <c r="H3330" s="1">
        <v>45822</v>
      </c>
      <c r="I3330" t="s">
        <v>19</v>
      </c>
      <c r="J3330">
        <v>25</v>
      </c>
      <c r="K3330">
        <v>15</v>
      </c>
      <c r="L3330" t="s">
        <v>155</v>
      </c>
      <c r="M3330" t="s">
        <v>55</v>
      </c>
      <c r="N3330" t="s">
        <v>88</v>
      </c>
      <c r="O3330">
        <f t="shared" ref="O3330:O3393" si="312">COUNTIF($A:$A,A3330)</f>
        <v>1</v>
      </c>
      <c r="P3330" t="str">
        <f t="shared" ref="P3330:P3393" si="313">IF(F3330="","Missing Amount","Valid")</f>
        <v>Valid</v>
      </c>
      <c r="Q3330" t="str">
        <f>_xlfn.XLOOKUP(B3330,Customers!$A:$A,Customers!$C:$C,"Not Found")</f>
        <v>North</v>
      </c>
      <c r="R3330" t="str">
        <f t="shared" ref="R3330:R3393" si="314">IF(E3330="",Q3330,E3330)</f>
        <v>North</v>
      </c>
      <c r="S3330" t="str">
        <f t="shared" ref="S3330:S3393" si="315">IF(D3330="Hospitalisation","Hospitalization",IF(D3330="Medical Emerg.","Medical Emergency",IF(D3330="Property dmg","Property Damage",IF(D3330="Vehicle dmg","Vehicle Damage",D3330))))</f>
        <v>Critical Illness</v>
      </c>
      <c r="T3330" t="str">
        <f t="shared" ref="T3330:T3393" si="316">IF(J3330&gt;K3330,"SLA Breach","Within SLA")</f>
        <v>SLA Breach</v>
      </c>
      <c r="U3330">
        <f t="shared" ref="U3330:U3393" si="317">IF(J3330&gt;K3330,J3330-K3330,0)</f>
        <v>10</v>
      </c>
    </row>
    <row r="3331" spans="1:21" x14ac:dyDescent="0.3">
      <c r="A3331" t="s">
        <v>6936</v>
      </c>
      <c r="B3331" t="s">
        <v>6937</v>
      </c>
      <c r="C3331" t="s">
        <v>6938</v>
      </c>
      <c r="D3331" t="s">
        <v>26</v>
      </c>
      <c r="E3331" t="s">
        <v>39</v>
      </c>
      <c r="F3331">
        <v>241372.87</v>
      </c>
      <c r="G3331" s="1">
        <v>45926</v>
      </c>
      <c r="H3331" s="1">
        <v>45955</v>
      </c>
      <c r="I3331" t="s">
        <v>19</v>
      </c>
      <c r="J3331">
        <v>29</v>
      </c>
      <c r="K3331">
        <v>20</v>
      </c>
      <c r="L3331" t="s">
        <v>323</v>
      </c>
      <c r="M3331" t="s">
        <v>29</v>
      </c>
      <c r="N3331" t="s">
        <v>88</v>
      </c>
      <c r="O3331">
        <f t="shared" si="312"/>
        <v>1</v>
      </c>
      <c r="P3331" t="str">
        <f t="shared" si="313"/>
        <v>Valid</v>
      </c>
      <c r="Q3331" t="str">
        <f>_xlfn.XLOOKUP(B3331,Customers!$A:$A,Customers!$C:$C,"Not Found")</f>
        <v>South</v>
      </c>
      <c r="R3331" t="str">
        <f t="shared" si="314"/>
        <v>North</v>
      </c>
      <c r="S3331" t="str">
        <f t="shared" si="315"/>
        <v>Disability</v>
      </c>
      <c r="T3331" t="str">
        <f t="shared" si="316"/>
        <v>SLA Breach</v>
      </c>
      <c r="U3331">
        <f t="shared" si="317"/>
        <v>9</v>
      </c>
    </row>
    <row r="3332" spans="1:21" x14ac:dyDescent="0.3">
      <c r="A3332" t="s">
        <v>6939</v>
      </c>
      <c r="B3332" t="s">
        <v>4390</v>
      </c>
      <c r="C3332" t="s">
        <v>6940</v>
      </c>
      <c r="D3332" t="s">
        <v>182</v>
      </c>
      <c r="E3332" t="s">
        <v>27</v>
      </c>
      <c r="F3332">
        <v>19340.830000000002</v>
      </c>
      <c r="G3332" s="1">
        <v>45851</v>
      </c>
      <c r="I3332" t="s">
        <v>64</v>
      </c>
      <c r="J3332">
        <v>1</v>
      </c>
      <c r="K3332">
        <v>7</v>
      </c>
      <c r="L3332" t="s">
        <v>87</v>
      </c>
      <c r="M3332" t="s">
        <v>94</v>
      </c>
      <c r="N3332" t="s">
        <v>30</v>
      </c>
      <c r="O3332">
        <f t="shared" si="312"/>
        <v>1</v>
      </c>
      <c r="P3332" t="str">
        <f t="shared" si="313"/>
        <v>Valid</v>
      </c>
      <c r="Q3332" t="str">
        <f>_xlfn.XLOOKUP(B3332,Customers!$A:$A,Customers!$C:$C,"Not Found")</f>
        <v>East</v>
      </c>
      <c r="R3332" t="str">
        <f t="shared" si="314"/>
        <v>West</v>
      </c>
      <c r="S3332" t="str">
        <f t="shared" si="315"/>
        <v>Trip Cancellation</v>
      </c>
      <c r="T3332" t="str">
        <f t="shared" si="316"/>
        <v>Within SLA</v>
      </c>
      <c r="U3332">
        <f t="shared" si="317"/>
        <v>0</v>
      </c>
    </row>
    <row r="3333" spans="1:21" x14ac:dyDescent="0.3">
      <c r="A3333" t="s">
        <v>6941</v>
      </c>
      <c r="B3333" t="s">
        <v>1864</v>
      </c>
      <c r="C3333" t="s">
        <v>1865</v>
      </c>
      <c r="D3333" t="s">
        <v>102</v>
      </c>
      <c r="E3333" t="s">
        <v>18</v>
      </c>
      <c r="F3333">
        <v>285224.78000000003</v>
      </c>
      <c r="G3333" s="1">
        <v>45672</v>
      </c>
      <c r="H3333" s="1">
        <v>45684</v>
      </c>
      <c r="I3333" t="s">
        <v>19</v>
      </c>
      <c r="J3333">
        <v>12</v>
      </c>
      <c r="K3333">
        <v>20</v>
      </c>
      <c r="L3333" t="s">
        <v>166</v>
      </c>
      <c r="M3333" t="s">
        <v>29</v>
      </c>
      <c r="N3333" t="s">
        <v>30</v>
      </c>
      <c r="O3333">
        <f t="shared" si="312"/>
        <v>1</v>
      </c>
      <c r="P3333" t="str">
        <f t="shared" si="313"/>
        <v>Valid</v>
      </c>
      <c r="Q3333" t="str">
        <f>_xlfn.XLOOKUP(B3333,Customers!$A:$A,Customers!$C:$C,"Not Found")</f>
        <v>East</v>
      </c>
      <c r="R3333" t="str">
        <f t="shared" si="314"/>
        <v>South</v>
      </c>
      <c r="S3333" t="str">
        <f t="shared" si="315"/>
        <v>Maturity</v>
      </c>
      <c r="T3333" t="str">
        <f t="shared" si="316"/>
        <v>Within SLA</v>
      </c>
      <c r="U3333">
        <f t="shared" si="317"/>
        <v>0</v>
      </c>
    </row>
    <row r="3334" spans="1:21" x14ac:dyDescent="0.3">
      <c r="A3334" t="s">
        <v>6942</v>
      </c>
      <c r="B3334" t="s">
        <v>1578</v>
      </c>
      <c r="C3334" t="s">
        <v>1579</v>
      </c>
      <c r="D3334" t="s">
        <v>111</v>
      </c>
      <c r="E3334" t="s">
        <v>173</v>
      </c>
      <c r="F3334">
        <v>113562.13</v>
      </c>
      <c r="G3334" s="1">
        <v>45863</v>
      </c>
      <c r="H3334" s="1">
        <v>45881</v>
      </c>
      <c r="I3334" t="s">
        <v>19</v>
      </c>
      <c r="J3334">
        <v>18</v>
      </c>
      <c r="K3334">
        <v>12</v>
      </c>
      <c r="L3334" t="s">
        <v>813</v>
      </c>
      <c r="M3334" t="s">
        <v>49</v>
      </c>
      <c r="N3334" t="s">
        <v>42</v>
      </c>
      <c r="O3334">
        <f t="shared" si="312"/>
        <v>1</v>
      </c>
      <c r="P3334" t="str">
        <f t="shared" si="313"/>
        <v>Valid</v>
      </c>
      <c r="Q3334" t="str">
        <f>_xlfn.XLOOKUP(B3334,Customers!$A:$A,Customers!$C:$C,"Not Found")</f>
        <v>East</v>
      </c>
      <c r="R3334" t="str">
        <f t="shared" si="314"/>
        <v>Central</v>
      </c>
      <c r="S3334" t="str">
        <f t="shared" si="315"/>
        <v>Fire</v>
      </c>
      <c r="T3334" t="str">
        <f t="shared" si="316"/>
        <v>SLA Breach</v>
      </c>
      <c r="U3334">
        <f t="shared" si="317"/>
        <v>6</v>
      </c>
    </row>
    <row r="3335" spans="1:21" x14ac:dyDescent="0.3">
      <c r="A3335" t="s">
        <v>6943</v>
      </c>
      <c r="B3335" t="s">
        <v>6944</v>
      </c>
      <c r="C3335" t="s">
        <v>6945</v>
      </c>
      <c r="D3335" t="s">
        <v>216</v>
      </c>
      <c r="E3335" t="s">
        <v>74</v>
      </c>
      <c r="F3335">
        <v>90162.23</v>
      </c>
      <c r="G3335" s="1">
        <v>45658</v>
      </c>
      <c r="H3335" s="1">
        <v>45672</v>
      </c>
      <c r="I3335" t="s">
        <v>19</v>
      </c>
      <c r="J3335">
        <v>14</v>
      </c>
      <c r="K3335">
        <v>15</v>
      </c>
      <c r="L3335" t="s">
        <v>178</v>
      </c>
      <c r="M3335" t="s">
        <v>55</v>
      </c>
      <c r="N3335" t="s">
        <v>30</v>
      </c>
      <c r="O3335">
        <f t="shared" si="312"/>
        <v>1</v>
      </c>
      <c r="P3335" t="str">
        <f t="shared" si="313"/>
        <v>Valid</v>
      </c>
      <c r="Q3335" t="str">
        <f>_xlfn.XLOOKUP(B3335,Customers!$A:$A,Customers!$C:$C,"Not Found")</f>
        <v>West</v>
      </c>
      <c r="R3335" t="str">
        <f t="shared" si="314"/>
        <v>East</v>
      </c>
      <c r="S3335" t="str">
        <f t="shared" si="315"/>
        <v>Outpatient</v>
      </c>
      <c r="T3335" t="str">
        <f t="shared" si="316"/>
        <v>Within SLA</v>
      </c>
      <c r="U3335">
        <f t="shared" si="317"/>
        <v>0</v>
      </c>
    </row>
    <row r="3336" spans="1:21" x14ac:dyDescent="0.3">
      <c r="A3336" t="s">
        <v>6946</v>
      </c>
      <c r="B3336" t="s">
        <v>2423</v>
      </c>
      <c r="C3336" t="s">
        <v>3710</v>
      </c>
      <c r="D3336" t="s">
        <v>53</v>
      </c>
      <c r="E3336" t="s">
        <v>39</v>
      </c>
      <c r="F3336">
        <v>58100.19</v>
      </c>
      <c r="G3336" s="1">
        <v>45902</v>
      </c>
      <c r="H3336" s="1">
        <v>45916</v>
      </c>
      <c r="I3336" t="s">
        <v>19</v>
      </c>
      <c r="J3336">
        <v>14</v>
      </c>
      <c r="K3336">
        <v>15</v>
      </c>
      <c r="L3336" t="s">
        <v>204</v>
      </c>
      <c r="M3336" t="s">
        <v>55</v>
      </c>
      <c r="N3336" t="s">
        <v>30</v>
      </c>
      <c r="O3336">
        <f t="shared" si="312"/>
        <v>1</v>
      </c>
      <c r="P3336" t="str">
        <f t="shared" si="313"/>
        <v>Valid</v>
      </c>
      <c r="Q3336" t="str">
        <f>_xlfn.XLOOKUP(B3336,Customers!$A:$A,Customers!$C:$C,"Not Found")</f>
        <v>North</v>
      </c>
      <c r="R3336" t="str">
        <f t="shared" si="314"/>
        <v>North</v>
      </c>
      <c r="S3336" t="str">
        <f t="shared" si="315"/>
        <v>Hospitalization</v>
      </c>
      <c r="T3336" t="str">
        <f t="shared" si="316"/>
        <v>Within SLA</v>
      </c>
      <c r="U3336">
        <f t="shared" si="317"/>
        <v>0</v>
      </c>
    </row>
    <row r="3337" spans="1:21" x14ac:dyDescent="0.3">
      <c r="A3337" t="s">
        <v>6947</v>
      </c>
      <c r="B3337" t="s">
        <v>2046</v>
      </c>
      <c r="C3337" t="s">
        <v>2047</v>
      </c>
      <c r="D3337" t="s">
        <v>154</v>
      </c>
      <c r="E3337" t="s">
        <v>74</v>
      </c>
      <c r="F3337">
        <v>30024.9</v>
      </c>
      <c r="G3337" s="1">
        <v>45732</v>
      </c>
      <c r="H3337" s="1">
        <v>45746</v>
      </c>
      <c r="I3337" t="s">
        <v>19</v>
      </c>
      <c r="J3337">
        <v>14</v>
      </c>
      <c r="K3337">
        <v>10</v>
      </c>
      <c r="L3337" t="s">
        <v>548</v>
      </c>
      <c r="M3337" t="s">
        <v>21</v>
      </c>
      <c r="N3337" t="s">
        <v>30</v>
      </c>
      <c r="O3337">
        <f t="shared" si="312"/>
        <v>1</v>
      </c>
      <c r="P3337" t="str">
        <f t="shared" si="313"/>
        <v>Valid</v>
      </c>
      <c r="Q3337" t="str">
        <f>_xlfn.XLOOKUP(B3337,Customers!$A:$A,Customers!$C:$C,"Not Found")</f>
        <v>North</v>
      </c>
      <c r="R3337" t="str">
        <f t="shared" si="314"/>
        <v>East</v>
      </c>
      <c r="S3337" t="str">
        <f t="shared" si="315"/>
        <v>Vehicle Damage</v>
      </c>
      <c r="T3337" t="str">
        <f t="shared" si="316"/>
        <v>SLA Breach</v>
      </c>
      <c r="U3337">
        <f t="shared" si="317"/>
        <v>4</v>
      </c>
    </row>
    <row r="3338" spans="1:21" x14ac:dyDescent="0.3">
      <c r="A3338" t="s">
        <v>6948</v>
      </c>
      <c r="B3338" t="s">
        <v>768</v>
      </c>
      <c r="C3338" t="s">
        <v>769</v>
      </c>
      <c r="D3338" t="s">
        <v>17</v>
      </c>
      <c r="E3338" t="s">
        <v>74</v>
      </c>
      <c r="F3338">
        <v>25456.27</v>
      </c>
      <c r="G3338" s="1">
        <v>45986</v>
      </c>
      <c r="I3338" t="s">
        <v>64</v>
      </c>
      <c r="J3338">
        <v>21</v>
      </c>
      <c r="K3338">
        <v>10</v>
      </c>
      <c r="L3338" t="s">
        <v>278</v>
      </c>
      <c r="M3338" t="s">
        <v>21</v>
      </c>
      <c r="N3338" t="s">
        <v>30</v>
      </c>
      <c r="O3338">
        <f t="shared" si="312"/>
        <v>1</v>
      </c>
      <c r="P3338" t="str">
        <f t="shared" si="313"/>
        <v>Valid</v>
      </c>
      <c r="Q3338" t="str">
        <f>_xlfn.XLOOKUP(B3338,Customers!$A:$A,Customers!$C:$C,"Not Found")</f>
        <v>South</v>
      </c>
      <c r="R3338" t="str">
        <f t="shared" si="314"/>
        <v>East</v>
      </c>
      <c r="S3338" t="str">
        <f t="shared" si="315"/>
        <v>Accident</v>
      </c>
      <c r="T3338" t="str">
        <f t="shared" si="316"/>
        <v>SLA Breach</v>
      </c>
      <c r="U3338">
        <f t="shared" si="317"/>
        <v>11</v>
      </c>
    </row>
    <row r="3339" spans="1:21" x14ac:dyDescent="0.3">
      <c r="A3339" t="s">
        <v>6949</v>
      </c>
      <c r="B3339" t="s">
        <v>1589</v>
      </c>
      <c r="C3339" t="s">
        <v>6950</v>
      </c>
      <c r="D3339" t="s">
        <v>59</v>
      </c>
      <c r="E3339" t="s">
        <v>74</v>
      </c>
      <c r="F3339">
        <v>96509.29</v>
      </c>
      <c r="G3339" s="1">
        <v>45733</v>
      </c>
      <c r="H3339" s="1">
        <v>45745</v>
      </c>
      <c r="I3339" t="s">
        <v>19</v>
      </c>
      <c r="J3339">
        <v>12</v>
      </c>
      <c r="K3339">
        <v>15</v>
      </c>
      <c r="L3339" t="s">
        <v>75</v>
      </c>
      <c r="M3339" t="s">
        <v>55</v>
      </c>
      <c r="N3339" t="s">
        <v>30</v>
      </c>
      <c r="O3339">
        <f t="shared" si="312"/>
        <v>1</v>
      </c>
      <c r="P3339" t="str">
        <f t="shared" si="313"/>
        <v>Valid</v>
      </c>
      <c r="Q3339" t="str">
        <f>_xlfn.XLOOKUP(B3339,Customers!$A:$A,Customers!$C:$C,"Not Found")</f>
        <v>Central</v>
      </c>
      <c r="R3339" t="str">
        <f t="shared" si="314"/>
        <v>East</v>
      </c>
      <c r="S3339" t="str">
        <f t="shared" si="315"/>
        <v>Critical Illness</v>
      </c>
      <c r="T3339" t="str">
        <f t="shared" si="316"/>
        <v>Within SLA</v>
      </c>
      <c r="U3339">
        <f t="shared" si="317"/>
        <v>0</v>
      </c>
    </row>
    <row r="3340" spans="1:21" x14ac:dyDescent="0.3">
      <c r="A3340" t="s">
        <v>6951</v>
      </c>
      <c r="B3340" t="s">
        <v>1705</v>
      </c>
      <c r="C3340" t="s">
        <v>1706</v>
      </c>
      <c r="D3340" t="s">
        <v>154</v>
      </c>
      <c r="E3340" t="s">
        <v>27</v>
      </c>
      <c r="F3340">
        <v>70977.91</v>
      </c>
      <c r="G3340" s="1">
        <v>45809</v>
      </c>
      <c r="H3340" s="1">
        <v>45814</v>
      </c>
      <c r="I3340" t="s">
        <v>19</v>
      </c>
      <c r="J3340">
        <v>5</v>
      </c>
      <c r="K3340">
        <v>10</v>
      </c>
      <c r="L3340" t="s">
        <v>651</v>
      </c>
      <c r="M3340" t="s">
        <v>21</v>
      </c>
      <c r="N3340" t="s">
        <v>30</v>
      </c>
      <c r="O3340">
        <f t="shared" si="312"/>
        <v>1</v>
      </c>
      <c r="P3340" t="str">
        <f t="shared" si="313"/>
        <v>Valid</v>
      </c>
      <c r="Q3340" t="str">
        <f>_xlfn.XLOOKUP(B3340,Customers!$A:$A,Customers!$C:$C,"Not Found")</f>
        <v>North</v>
      </c>
      <c r="R3340" t="str">
        <f t="shared" si="314"/>
        <v>West</v>
      </c>
      <c r="S3340" t="str">
        <f t="shared" si="315"/>
        <v>Vehicle Damage</v>
      </c>
      <c r="T3340" t="str">
        <f t="shared" si="316"/>
        <v>Within SLA</v>
      </c>
      <c r="U3340">
        <f t="shared" si="317"/>
        <v>0</v>
      </c>
    </row>
    <row r="3341" spans="1:21" x14ac:dyDescent="0.3">
      <c r="A3341" t="s">
        <v>6952</v>
      </c>
      <c r="B3341" t="s">
        <v>696</v>
      </c>
      <c r="C3341" t="s">
        <v>697</v>
      </c>
      <c r="D3341" t="s">
        <v>46</v>
      </c>
      <c r="E3341" t="s">
        <v>27</v>
      </c>
      <c r="F3341">
        <v>44506.400000000001</v>
      </c>
      <c r="G3341" s="1">
        <v>45846</v>
      </c>
      <c r="H3341" s="1">
        <v>45851</v>
      </c>
      <c r="I3341" t="s">
        <v>19</v>
      </c>
      <c r="J3341">
        <v>5</v>
      </c>
      <c r="K3341">
        <v>12</v>
      </c>
      <c r="L3341" t="s">
        <v>427</v>
      </c>
      <c r="M3341" t="s">
        <v>49</v>
      </c>
      <c r="N3341" t="s">
        <v>30</v>
      </c>
      <c r="O3341">
        <f t="shared" si="312"/>
        <v>1</v>
      </c>
      <c r="P3341" t="str">
        <f t="shared" si="313"/>
        <v>Valid</v>
      </c>
      <c r="Q3341" t="str">
        <f>_xlfn.XLOOKUP(B3341,Customers!$A:$A,Customers!$C:$C,"Not Found")</f>
        <v>North</v>
      </c>
      <c r="R3341" t="str">
        <f t="shared" si="314"/>
        <v>West</v>
      </c>
      <c r="S3341" t="str">
        <f t="shared" si="315"/>
        <v>Theft</v>
      </c>
      <c r="T3341" t="str">
        <f t="shared" si="316"/>
        <v>Within SLA</v>
      </c>
      <c r="U3341">
        <f t="shared" si="317"/>
        <v>0</v>
      </c>
    </row>
    <row r="3342" spans="1:21" x14ac:dyDescent="0.3">
      <c r="A3342" t="s">
        <v>6953</v>
      </c>
      <c r="B3342" t="s">
        <v>3279</v>
      </c>
      <c r="C3342" t="s">
        <v>6954</v>
      </c>
      <c r="D3342" t="s">
        <v>182</v>
      </c>
      <c r="E3342" t="s">
        <v>18</v>
      </c>
      <c r="F3342">
        <v>75822.75</v>
      </c>
      <c r="G3342" s="1">
        <v>45705</v>
      </c>
      <c r="H3342" s="1">
        <v>45717</v>
      </c>
      <c r="I3342" t="s">
        <v>19</v>
      </c>
      <c r="J3342">
        <v>12</v>
      </c>
      <c r="K3342">
        <v>7</v>
      </c>
      <c r="L3342" t="s">
        <v>864</v>
      </c>
      <c r="M3342" t="s">
        <v>94</v>
      </c>
      <c r="N3342" t="s">
        <v>30</v>
      </c>
      <c r="O3342">
        <f t="shared" si="312"/>
        <v>1</v>
      </c>
      <c r="P3342" t="str">
        <f t="shared" si="313"/>
        <v>Valid</v>
      </c>
      <c r="Q3342" t="str">
        <f>_xlfn.XLOOKUP(B3342,Customers!$A:$A,Customers!$C:$C,"Not Found")</f>
        <v>East</v>
      </c>
      <c r="R3342" t="str">
        <f t="shared" si="314"/>
        <v>South</v>
      </c>
      <c r="S3342" t="str">
        <f t="shared" si="315"/>
        <v>Trip Cancellation</v>
      </c>
      <c r="T3342" t="str">
        <f t="shared" si="316"/>
        <v>SLA Breach</v>
      </c>
      <c r="U3342">
        <f t="shared" si="317"/>
        <v>5</v>
      </c>
    </row>
    <row r="3343" spans="1:21" x14ac:dyDescent="0.3">
      <c r="A3343" t="s">
        <v>6955</v>
      </c>
      <c r="B3343" t="s">
        <v>6404</v>
      </c>
      <c r="C3343" t="s">
        <v>6405</v>
      </c>
      <c r="D3343" t="s">
        <v>116</v>
      </c>
      <c r="E3343" t="s">
        <v>27</v>
      </c>
      <c r="F3343">
        <v>51613.64</v>
      </c>
      <c r="G3343" s="1">
        <v>45734</v>
      </c>
      <c r="H3343" s="1">
        <v>45736</v>
      </c>
      <c r="I3343" t="s">
        <v>19</v>
      </c>
      <c r="J3343">
        <v>2</v>
      </c>
      <c r="K3343">
        <v>7</v>
      </c>
      <c r="L3343" t="s">
        <v>35</v>
      </c>
      <c r="M3343" t="s">
        <v>94</v>
      </c>
      <c r="N3343" t="s">
        <v>22</v>
      </c>
      <c r="O3343">
        <f t="shared" si="312"/>
        <v>1</v>
      </c>
      <c r="P3343" t="str">
        <f t="shared" si="313"/>
        <v>Valid</v>
      </c>
      <c r="Q3343" t="str">
        <f>_xlfn.XLOOKUP(B3343,Customers!$A:$A,Customers!$C:$C,"Not Found")</f>
        <v>North</v>
      </c>
      <c r="R3343" t="str">
        <f t="shared" si="314"/>
        <v>West</v>
      </c>
      <c r="S3343" t="str">
        <f t="shared" si="315"/>
        <v>Medical Emergency</v>
      </c>
      <c r="T3343" t="str">
        <f t="shared" si="316"/>
        <v>Within SLA</v>
      </c>
      <c r="U3343">
        <f t="shared" si="317"/>
        <v>0</v>
      </c>
    </row>
    <row r="3344" spans="1:21" x14ac:dyDescent="0.3">
      <c r="A3344" t="s">
        <v>6956</v>
      </c>
      <c r="B3344" t="s">
        <v>6957</v>
      </c>
      <c r="C3344" t="s">
        <v>6958</v>
      </c>
      <c r="D3344" t="s">
        <v>53</v>
      </c>
      <c r="E3344" t="s">
        <v>18</v>
      </c>
      <c r="F3344">
        <v>43758.47</v>
      </c>
      <c r="G3344" s="1">
        <v>45982</v>
      </c>
      <c r="I3344" t="s">
        <v>64</v>
      </c>
      <c r="J3344">
        <v>15</v>
      </c>
      <c r="K3344">
        <v>15</v>
      </c>
      <c r="L3344" t="s">
        <v>323</v>
      </c>
      <c r="M3344" t="s">
        <v>55</v>
      </c>
      <c r="N3344" t="s">
        <v>30</v>
      </c>
      <c r="O3344">
        <f t="shared" si="312"/>
        <v>1</v>
      </c>
      <c r="P3344" t="str">
        <f t="shared" si="313"/>
        <v>Valid</v>
      </c>
      <c r="Q3344" t="str">
        <f>_xlfn.XLOOKUP(B3344,Customers!$A:$A,Customers!$C:$C,"Not Found")</f>
        <v>East</v>
      </c>
      <c r="R3344" t="str">
        <f t="shared" si="314"/>
        <v>South</v>
      </c>
      <c r="S3344" t="str">
        <f t="shared" si="315"/>
        <v>Hospitalization</v>
      </c>
      <c r="T3344" t="str">
        <f t="shared" si="316"/>
        <v>Within SLA</v>
      </c>
      <c r="U3344">
        <f t="shared" si="317"/>
        <v>0</v>
      </c>
    </row>
    <row r="3345" spans="1:21" x14ac:dyDescent="0.3">
      <c r="A3345" t="s">
        <v>6959</v>
      </c>
      <c r="B3345" t="s">
        <v>321</v>
      </c>
      <c r="C3345" t="s">
        <v>641</v>
      </c>
      <c r="D3345" t="s">
        <v>102</v>
      </c>
      <c r="E3345" t="s">
        <v>27</v>
      </c>
      <c r="F3345">
        <v>356504.27</v>
      </c>
      <c r="G3345" s="1">
        <v>45779</v>
      </c>
      <c r="H3345" s="1">
        <v>45795</v>
      </c>
      <c r="I3345" t="s">
        <v>19</v>
      </c>
      <c r="J3345">
        <v>16</v>
      </c>
      <c r="K3345">
        <v>20</v>
      </c>
      <c r="L3345" t="s">
        <v>242</v>
      </c>
      <c r="M3345" t="s">
        <v>29</v>
      </c>
      <c r="N3345" t="s">
        <v>30</v>
      </c>
      <c r="O3345">
        <f t="shared" si="312"/>
        <v>1</v>
      </c>
      <c r="P3345" t="str">
        <f t="shared" si="313"/>
        <v>Valid</v>
      </c>
      <c r="Q3345" t="str">
        <f>_xlfn.XLOOKUP(B3345,Customers!$A:$A,Customers!$C:$C,"Not Found")</f>
        <v>East</v>
      </c>
      <c r="R3345" t="str">
        <f t="shared" si="314"/>
        <v>West</v>
      </c>
      <c r="S3345" t="str">
        <f t="shared" si="315"/>
        <v>Maturity</v>
      </c>
      <c r="T3345" t="str">
        <f t="shared" si="316"/>
        <v>Within SLA</v>
      </c>
      <c r="U3345">
        <f t="shared" si="317"/>
        <v>0</v>
      </c>
    </row>
    <row r="3346" spans="1:21" x14ac:dyDescent="0.3">
      <c r="A3346" t="s">
        <v>6960</v>
      </c>
      <c r="B3346" t="s">
        <v>6961</v>
      </c>
      <c r="C3346" t="s">
        <v>6962</v>
      </c>
      <c r="D3346" t="s">
        <v>46</v>
      </c>
      <c r="E3346" t="s">
        <v>18</v>
      </c>
      <c r="F3346">
        <v>100637.08</v>
      </c>
      <c r="G3346" s="1">
        <v>45915</v>
      </c>
      <c r="I3346" t="s">
        <v>40</v>
      </c>
      <c r="J3346">
        <v>4</v>
      </c>
      <c r="K3346">
        <v>12</v>
      </c>
      <c r="L3346" t="s">
        <v>244</v>
      </c>
      <c r="M3346" t="s">
        <v>49</v>
      </c>
      <c r="N3346" t="s">
        <v>22</v>
      </c>
      <c r="O3346">
        <f t="shared" si="312"/>
        <v>1</v>
      </c>
      <c r="P3346" t="str">
        <f t="shared" si="313"/>
        <v>Valid</v>
      </c>
      <c r="Q3346" t="str">
        <f>_xlfn.XLOOKUP(B3346,Customers!$A:$A,Customers!$C:$C,"Not Found")</f>
        <v>South</v>
      </c>
      <c r="R3346" t="str">
        <f t="shared" si="314"/>
        <v>South</v>
      </c>
      <c r="S3346" t="str">
        <f t="shared" si="315"/>
        <v>Theft</v>
      </c>
      <c r="T3346" t="str">
        <f t="shared" si="316"/>
        <v>Within SLA</v>
      </c>
      <c r="U3346">
        <f t="shared" si="317"/>
        <v>0</v>
      </c>
    </row>
    <row r="3347" spans="1:21" x14ac:dyDescent="0.3">
      <c r="A3347" t="s">
        <v>6963</v>
      </c>
      <c r="B3347" t="s">
        <v>1720</v>
      </c>
      <c r="C3347" t="s">
        <v>1721</v>
      </c>
      <c r="D3347" t="s">
        <v>46</v>
      </c>
      <c r="E3347" t="s">
        <v>27</v>
      </c>
      <c r="F3347">
        <v>77147.38</v>
      </c>
      <c r="G3347" s="1">
        <v>45809</v>
      </c>
      <c r="H3347" s="1">
        <v>45810</v>
      </c>
      <c r="I3347" t="s">
        <v>47</v>
      </c>
      <c r="J3347">
        <v>1</v>
      </c>
      <c r="K3347">
        <v>10</v>
      </c>
      <c r="L3347" t="s">
        <v>373</v>
      </c>
      <c r="M3347" t="s">
        <v>21</v>
      </c>
      <c r="N3347" t="s">
        <v>22</v>
      </c>
      <c r="O3347">
        <f t="shared" si="312"/>
        <v>1</v>
      </c>
      <c r="P3347" t="str">
        <f t="shared" si="313"/>
        <v>Valid</v>
      </c>
      <c r="Q3347" t="str">
        <f>_xlfn.XLOOKUP(B3347,Customers!$A:$A,Customers!$C:$C,"Not Found")</f>
        <v>East</v>
      </c>
      <c r="R3347" t="str">
        <f t="shared" si="314"/>
        <v>West</v>
      </c>
      <c r="S3347" t="str">
        <f t="shared" si="315"/>
        <v>Theft</v>
      </c>
      <c r="T3347" t="str">
        <f t="shared" si="316"/>
        <v>Within SLA</v>
      </c>
      <c r="U3347">
        <f t="shared" si="317"/>
        <v>0</v>
      </c>
    </row>
    <row r="3348" spans="1:21" x14ac:dyDescent="0.3">
      <c r="A3348" t="s">
        <v>6964</v>
      </c>
      <c r="B3348" t="s">
        <v>6965</v>
      </c>
      <c r="C3348" t="s">
        <v>6966</v>
      </c>
      <c r="D3348" t="s">
        <v>17</v>
      </c>
      <c r="E3348" t="s">
        <v>18</v>
      </c>
      <c r="F3348">
        <v>72688.52</v>
      </c>
      <c r="G3348" s="1">
        <v>45728</v>
      </c>
      <c r="H3348" s="1">
        <v>45749</v>
      </c>
      <c r="I3348" t="s">
        <v>19</v>
      </c>
      <c r="J3348">
        <v>21</v>
      </c>
      <c r="K3348">
        <v>10</v>
      </c>
      <c r="L3348" t="s">
        <v>388</v>
      </c>
      <c r="M3348" t="s">
        <v>21</v>
      </c>
      <c r="N3348" t="s">
        <v>88</v>
      </c>
      <c r="O3348">
        <f t="shared" si="312"/>
        <v>1</v>
      </c>
      <c r="P3348" t="str">
        <f t="shared" si="313"/>
        <v>Valid</v>
      </c>
      <c r="Q3348" t="str">
        <f>_xlfn.XLOOKUP(B3348,Customers!$A:$A,Customers!$C:$C,"Not Found")</f>
        <v>West</v>
      </c>
      <c r="R3348" t="str">
        <f t="shared" si="314"/>
        <v>South</v>
      </c>
      <c r="S3348" t="str">
        <f t="shared" si="315"/>
        <v>Accident</v>
      </c>
      <c r="T3348" t="str">
        <f t="shared" si="316"/>
        <v>SLA Breach</v>
      </c>
      <c r="U3348">
        <f t="shared" si="317"/>
        <v>11</v>
      </c>
    </row>
    <row r="3349" spans="1:21" x14ac:dyDescent="0.3">
      <c r="A3349" t="s">
        <v>6967</v>
      </c>
      <c r="B3349" t="s">
        <v>3285</v>
      </c>
      <c r="C3349" t="s">
        <v>6968</v>
      </c>
      <c r="D3349" t="s">
        <v>53</v>
      </c>
      <c r="E3349" t="s">
        <v>39</v>
      </c>
      <c r="F3349">
        <v>131530.23000000001</v>
      </c>
      <c r="G3349" s="1">
        <v>45858</v>
      </c>
      <c r="I3349" t="s">
        <v>40</v>
      </c>
      <c r="J3349">
        <v>12</v>
      </c>
      <c r="K3349">
        <v>15</v>
      </c>
      <c r="L3349" t="s">
        <v>404</v>
      </c>
      <c r="M3349" t="s">
        <v>55</v>
      </c>
      <c r="N3349" t="s">
        <v>30</v>
      </c>
      <c r="O3349">
        <f t="shared" si="312"/>
        <v>1</v>
      </c>
      <c r="P3349" t="str">
        <f t="shared" si="313"/>
        <v>Valid</v>
      </c>
      <c r="Q3349" t="str">
        <f>_xlfn.XLOOKUP(B3349,Customers!$A:$A,Customers!$C:$C,"Not Found")</f>
        <v>West</v>
      </c>
      <c r="R3349" t="str">
        <f t="shared" si="314"/>
        <v>North</v>
      </c>
      <c r="S3349" t="str">
        <f t="shared" si="315"/>
        <v>Hospitalization</v>
      </c>
      <c r="T3349" t="str">
        <f t="shared" si="316"/>
        <v>Within SLA</v>
      </c>
      <c r="U3349">
        <f t="shared" si="317"/>
        <v>0</v>
      </c>
    </row>
    <row r="3350" spans="1:21" x14ac:dyDescent="0.3">
      <c r="A3350" t="s">
        <v>6969</v>
      </c>
      <c r="B3350" t="s">
        <v>6970</v>
      </c>
      <c r="C3350" t="s">
        <v>6971</v>
      </c>
      <c r="D3350" t="s">
        <v>53</v>
      </c>
      <c r="E3350" t="s">
        <v>27</v>
      </c>
      <c r="F3350">
        <v>222321</v>
      </c>
      <c r="G3350" s="1">
        <v>45704</v>
      </c>
      <c r="I3350" t="s">
        <v>40</v>
      </c>
      <c r="J3350">
        <v>24</v>
      </c>
      <c r="K3350">
        <v>15</v>
      </c>
      <c r="L3350" t="s">
        <v>366</v>
      </c>
      <c r="M3350" t="s">
        <v>55</v>
      </c>
      <c r="N3350" t="s">
        <v>42</v>
      </c>
      <c r="O3350">
        <f t="shared" si="312"/>
        <v>1</v>
      </c>
      <c r="P3350" t="str">
        <f t="shared" si="313"/>
        <v>Valid</v>
      </c>
      <c r="Q3350" t="str">
        <f>_xlfn.XLOOKUP(B3350,Customers!$A:$A,Customers!$C:$C,"Not Found")</f>
        <v>South</v>
      </c>
      <c r="R3350" t="str">
        <f t="shared" si="314"/>
        <v>West</v>
      </c>
      <c r="S3350" t="str">
        <f t="shared" si="315"/>
        <v>Hospitalization</v>
      </c>
      <c r="T3350" t="str">
        <f t="shared" si="316"/>
        <v>SLA Breach</v>
      </c>
      <c r="U3350">
        <f t="shared" si="317"/>
        <v>9</v>
      </c>
    </row>
    <row r="3351" spans="1:21" x14ac:dyDescent="0.3">
      <c r="A3351" t="s">
        <v>6972</v>
      </c>
      <c r="B3351" t="s">
        <v>3154</v>
      </c>
      <c r="C3351" t="s">
        <v>6973</v>
      </c>
      <c r="D3351" t="s">
        <v>46</v>
      </c>
      <c r="E3351" t="s">
        <v>18</v>
      </c>
      <c r="F3351">
        <v>78953.22</v>
      </c>
      <c r="G3351" s="1">
        <v>45990</v>
      </c>
      <c r="H3351" s="1">
        <v>46007</v>
      </c>
      <c r="I3351" t="s">
        <v>19</v>
      </c>
      <c r="J3351">
        <v>17</v>
      </c>
      <c r="K3351">
        <v>10</v>
      </c>
      <c r="L3351" t="s">
        <v>41</v>
      </c>
      <c r="M3351" t="s">
        <v>21</v>
      </c>
      <c r="N3351" t="s">
        <v>42</v>
      </c>
      <c r="O3351">
        <f t="shared" si="312"/>
        <v>1</v>
      </c>
      <c r="P3351" t="str">
        <f t="shared" si="313"/>
        <v>Valid</v>
      </c>
      <c r="Q3351" t="str">
        <f>_xlfn.XLOOKUP(B3351,Customers!$A:$A,Customers!$C:$C,"Not Found")</f>
        <v>South</v>
      </c>
      <c r="R3351" t="str">
        <f t="shared" si="314"/>
        <v>South</v>
      </c>
      <c r="S3351" t="str">
        <f t="shared" si="315"/>
        <v>Theft</v>
      </c>
      <c r="T3351" t="str">
        <f t="shared" si="316"/>
        <v>SLA Breach</v>
      </c>
      <c r="U3351">
        <f t="shared" si="317"/>
        <v>7</v>
      </c>
    </row>
    <row r="3352" spans="1:21" x14ac:dyDescent="0.3">
      <c r="A3352" t="s">
        <v>6974</v>
      </c>
      <c r="B3352" t="s">
        <v>3185</v>
      </c>
      <c r="C3352" t="s">
        <v>3186</v>
      </c>
      <c r="D3352" t="s">
        <v>46</v>
      </c>
      <c r="E3352" t="s">
        <v>27</v>
      </c>
      <c r="F3352">
        <v>91909.7</v>
      </c>
      <c r="G3352" s="1">
        <v>45883</v>
      </c>
      <c r="H3352" s="1">
        <v>45913</v>
      </c>
      <c r="I3352" t="s">
        <v>19</v>
      </c>
      <c r="J3352">
        <v>30</v>
      </c>
      <c r="K3352">
        <v>10</v>
      </c>
      <c r="L3352" t="s">
        <v>411</v>
      </c>
      <c r="M3352" t="s">
        <v>21</v>
      </c>
      <c r="N3352" t="s">
        <v>88</v>
      </c>
      <c r="O3352">
        <f t="shared" si="312"/>
        <v>1</v>
      </c>
      <c r="P3352" t="str">
        <f t="shared" si="313"/>
        <v>Valid</v>
      </c>
      <c r="Q3352" t="str">
        <f>_xlfn.XLOOKUP(B3352,Customers!$A:$A,Customers!$C:$C,"Not Found")</f>
        <v>East</v>
      </c>
      <c r="R3352" t="str">
        <f t="shared" si="314"/>
        <v>West</v>
      </c>
      <c r="S3352" t="str">
        <f t="shared" si="315"/>
        <v>Theft</v>
      </c>
      <c r="T3352" t="str">
        <f t="shared" si="316"/>
        <v>SLA Breach</v>
      </c>
      <c r="U3352">
        <f t="shared" si="317"/>
        <v>20</v>
      </c>
    </row>
    <row r="3353" spans="1:21" x14ac:dyDescent="0.3">
      <c r="A3353" t="s">
        <v>6975</v>
      </c>
      <c r="B3353" t="s">
        <v>4590</v>
      </c>
      <c r="C3353" t="s">
        <v>4591</v>
      </c>
      <c r="D3353" t="s">
        <v>154</v>
      </c>
      <c r="E3353" t="s">
        <v>74</v>
      </c>
      <c r="F3353">
        <v>168430.69</v>
      </c>
      <c r="G3353" s="1">
        <v>45887</v>
      </c>
      <c r="I3353" t="s">
        <v>64</v>
      </c>
      <c r="J3353">
        <v>11</v>
      </c>
      <c r="K3353">
        <v>10</v>
      </c>
      <c r="L3353" t="s">
        <v>48</v>
      </c>
      <c r="M3353" t="s">
        <v>21</v>
      </c>
      <c r="N3353" t="s">
        <v>30</v>
      </c>
      <c r="O3353">
        <f t="shared" si="312"/>
        <v>1</v>
      </c>
      <c r="P3353" t="str">
        <f t="shared" si="313"/>
        <v>Valid</v>
      </c>
      <c r="Q3353" t="str">
        <f>_xlfn.XLOOKUP(B3353,Customers!$A:$A,Customers!$C:$C,"Not Found")</f>
        <v>South</v>
      </c>
      <c r="R3353" t="str">
        <f t="shared" si="314"/>
        <v>East</v>
      </c>
      <c r="S3353" t="str">
        <f t="shared" si="315"/>
        <v>Vehicle Damage</v>
      </c>
      <c r="T3353" t="str">
        <f t="shared" si="316"/>
        <v>SLA Breach</v>
      </c>
      <c r="U3353">
        <f t="shared" si="317"/>
        <v>1</v>
      </c>
    </row>
    <row r="3354" spans="1:21" x14ac:dyDescent="0.3">
      <c r="A3354" t="s">
        <v>6976</v>
      </c>
      <c r="B3354" t="s">
        <v>3915</v>
      </c>
      <c r="C3354" t="s">
        <v>3916</v>
      </c>
      <c r="D3354" t="s">
        <v>53</v>
      </c>
      <c r="E3354" t="s">
        <v>39</v>
      </c>
      <c r="F3354">
        <v>59922.28</v>
      </c>
      <c r="G3354" s="1">
        <v>45666</v>
      </c>
      <c r="H3354" s="1">
        <v>45679</v>
      </c>
      <c r="I3354" t="s">
        <v>19</v>
      </c>
      <c r="J3354">
        <v>13</v>
      </c>
      <c r="K3354">
        <v>15</v>
      </c>
      <c r="L3354" t="s">
        <v>353</v>
      </c>
      <c r="M3354" t="s">
        <v>55</v>
      </c>
      <c r="N3354" t="s">
        <v>30</v>
      </c>
      <c r="O3354">
        <f t="shared" si="312"/>
        <v>1</v>
      </c>
      <c r="P3354" t="str">
        <f t="shared" si="313"/>
        <v>Valid</v>
      </c>
      <c r="Q3354" t="str">
        <f>_xlfn.XLOOKUP(B3354,Customers!$A:$A,Customers!$C:$C,"Not Found")</f>
        <v>North</v>
      </c>
      <c r="R3354" t="str">
        <f t="shared" si="314"/>
        <v>North</v>
      </c>
      <c r="S3354" t="str">
        <f t="shared" si="315"/>
        <v>Hospitalization</v>
      </c>
      <c r="T3354" t="str">
        <f t="shared" si="316"/>
        <v>Within SLA</v>
      </c>
      <c r="U3354">
        <f t="shared" si="317"/>
        <v>0</v>
      </c>
    </row>
    <row r="3355" spans="1:21" x14ac:dyDescent="0.3">
      <c r="A3355" t="s">
        <v>6977</v>
      </c>
      <c r="B3355" t="s">
        <v>745</v>
      </c>
      <c r="C3355" t="s">
        <v>6978</v>
      </c>
      <c r="D3355" t="s">
        <v>69</v>
      </c>
      <c r="E3355" t="s">
        <v>39</v>
      </c>
      <c r="F3355">
        <v>59978.49</v>
      </c>
      <c r="G3355" s="1">
        <v>45746</v>
      </c>
      <c r="H3355" s="1">
        <v>45756</v>
      </c>
      <c r="I3355" t="s">
        <v>19</v>
      </c>
      <c r="J3355">
        <v>10</v>
      </c>
      <c r="K3355">
        <v>12</v>
      </c>
      <c r="L3355" t="s">
        <v>366</v>
      </c>
      <c r="M3355" t="s">
        <v>49</v>
      </c>
      <c r="N3355" t="s">
        <v>30</v>
      </c>
      <c r="O3355">
        <f t="shared" si="312"/>
        <v>1</v>
      </c>
      <c r="P3355" t="str">
        <f t="shared" si="313"/>
        <v>Valid</v>
      </c>
      <c r="Q3355" t="str">
        <f>_xlfn.XLOOKUP(B3355,Customers!$A:$A,Customers!$C:$C,"Not Found")</f>
        <v>Central</v>
      </c>
      <c r="R3355" t="str">
        <f t="shared" si="314"/>
        <v>North</v>
      </c>
      <c r="S3355" t="str">
        <f t="shared" si="315"/>
        <v>Property Damage</v>
      </c>
      <c r="T3355" t="str">
        <f t="shared" si="316"/>
        <v>Within SLA</v>
      </c>
      <c r="U3355">
        <f t="shared" si="317"/>
        <v>0</v>
      </c>
    </row>
    <row r="3356" spans="1:21" x14ac:dyDescent="0.3">
      <c r="A3356" t="s">
        <v>6979</v>
      </c>
      <c r="B3356" t="s">
        <v>1130</v>
      </c>
      <c r="C3356" t="s">
        <v>6980</v>
      </c>
      <c r="D3356" t="s">
        <v>53</v>
      </c>
      <c r="E3356" t="s">
        <v>27</v>
      </c>
      <c r="F3356">
        <v>131554.32</v>
      </c>
      <c r="G3356" s="1">
        <v>45787</v>
      </c>
      <c r="H3356" s="1">
        <v>45802</v>
      </c>
      <c r="I3356" t="s">
        <v>47</v>
      </c>
      <c r="J3356">
        <v>15</v>
      </c>
      <c r="K3356">
        <v>15</v>
      </c>
      <c r="L3356" t="s">
        <v>140</v>
      </c>
      <c r="M3356" t="s">
        <v>55</v>
      </c>
      <c r="N3356" t="s">
        <v>42</v>
      </c>
      <c r="O3356">
        <f t="shared" si="312"/>
        <v>1</v>
      </c>
      <c r="P3356" t="str">
        <f t="shared" si="313"/>
        <v>Valid</v>
      </c>
      <c r="Q3356" t="str">
        <f>_xlfn.XLOOKUP(B3356,Customers!$A:$A,Customers!$C:$C,"Not Found")</f>
        <v>South</v>
      </c>
      <c r="R3356" t="str">
        <f t="shared" si="314"/>
        <v>West</v>
      </c>
      <c r="S3356" t="str">
        <f t="shared" si="315"/>
        <v>Hospitalization</v>
      </c>
      <c r="T3356" t="str">
        <f t="shared" si="316"/>
        <v>Within SLA</v>
      </c>
      <c r="U3356">
        <f t="shared" si="317"/>
        <v>0</v>
      </c>
    </row>
    <row r="3357" spans="1:21" x14ac:dyDescent="0.3">
      <c r="A3357" t="s">
        <v>6981</v>
      </c>
      <c r="B3357" t="s">
        <v>6712</v>
      </c>
      <c r="C3357" t="s">
        <v>6713</v>
      </c>
      <c r="D3357" t="s">
        <v>59</v>
      </c>
      <c r="E3357" t="s">
        <v>74</v>
      </c>
      <c r="F3357">
        <v>38388.93</v>
      </c>
      <c r="G3357" s="1">
        <v>45775</v>
      </c>
      <c r="H3357" s="1">
        <v>45792</v>
      </c>
      <c r="I3357" t="s">
        <v>19</v>
      </c>
      <c r="J3357">
        <v>17</v>
      </c>
      <c r="K3357">
        <v>15</v>
      </c>
      <c r="L3357" t="s">
        <v>770</v>
      </c>
      <c r="M3357" t="s">
        <v>55</v>
      </c>
      <c r="N3357" t="s">
        <v>30</v>
      </c>
      <c r="O3357">
        <f t="shared" si="312"/>
        <v>1</v>
      </c>
      <c r="P3357" t="str">
        <f t="shared" si="313"/>
        <v>Valid</v>
      </c>
      <c r="Q3357" t="str">
        <f>_xlfn.XLOOKUP(B3357,Customers!$A:$A,Customers!$C:$C,"Not Found")</f>
        <v>North</v>
      </c>
      <c r="R3357" t="str">
        <f t="shared" si="314"/>
        <v>East</v>
      </c>
      <c r="S3357" t="str">
        <f t="shared" si="315"/>
        <v>Critical Illness</v>
      </c>
      <c r="T3357" t="str">
        <f t="shared" si="316"/>
        <v>SLA Breach</v>
      </c>
      <c r="U3357">
        <f t="shared" si="317"/>
        <v>2</v>
      </c>
    </row>
    <row r="3358" spans="1:21" x14ac:dyDescent="0.3">
      <c r="A3358" t="s">
        <v>6982</v>
      </c>
      <c r="B3358" t="s">
        <v>6983</v>
      </c>
      <c r="C3358" t="s">
        <v>6984</v>
      </c>
      <c r="D3358" t="s">
        <v>53</v>
      </c>
      <c r="E3358" t="s">
        <v>74</v>
      </c>
      <c r="F3358">
        <v>50284.75</v>
      </c>
      <c r="G3358" s="1">
        <v>45695</v>
      </c>
      <c r="H3358" s="1">
        <v>45709</v>
      </c>
      <c r="I3358" t="s">
        <v>19</v>
      </c>
      <c r="J3358">
        <v>14</v>
      </c>
      <c r="K3358">
        <v>15</v>
      </c>
      <c r="L3358" t="s">
        <v>606</v>
      </c>
      <c r="M3358" t="s">
        <v>55</v>
      </c>
      <c r="N3358" t="s">
        <v>30</v>
      </c>
      <c r="O3358">
        <f t="shared" si="312"/>
        <v>1</v>
      </c>
      <c r="P3358" t="str">
        <f t="shared" si="313"/>
        <v>Valid</v>
      </c>
      <c r="Q3358" t="str">
        <f>_xlfn.XLOOKUP(B3358,Customers!$A:$A,Customers!$C:$C,"Not Found")</f>
        <v>South</v>
      </c>
      <c r="R3358" t="str">
        <f t="shared" si="314"/>
        <v>East</v>
      </c>
      <c r="S3358" t="str">
        <f t="shared" si="315"/>
        <v>Hospitalization</v>
      </c>
      <c r="T3358" t="str">
        <f t="shared" si="316"/>
        <v>Within SLA</v>
      </c>
      <c r="U3358">
        <f t="shared" si="317"/>
        <v>0</v>
      </c>
    </row>
    <row r="3359" spans="1:21" x14ac:dyDescent="0.3">
      <c r="A3359" t="s">
        <v>6985</v>
      </c>
      <c r="B3359" t="s">
        <v>6986</v>
      </c>
      <c r="C3359" t="s">
        <v>6987</v>
      </c>
      <c r="D3359" t="s">
        <v>154</v>
      </c>
      <c r="E3359" t="s">
        <v>39</v>
      </c>
      <c r="F3359">
        <v>172885.1</v>
      </c>
      <c r="G3359" s="1">
        <v>45672</v>
      </c>
      <c r="H3359" s="1">
        <v>45695</v>
      </c>
      <c r="I3359" t="s">
        <v>19</v>
      </c>
      <c r="J3359">
        <v>23</v>
      </c>
      <c r="K3359">
        <v>10</v>
      </c>
      <c r="L3359" t="s">
        <v>79</v>
      </c>
      <c r="M3359" t="s">
        <v>21</v>
      </c>
      <c r="N3359" t="s">
        <v>42</v>
      </c>
      <c r="O3359">
        <f t="shared" si="312"/>
        <v>1</v>
      </c>
      <c r="P3359" t="str">
        <f t="shared" si="313"/>
        <v>Valid</v>
      </c>
      <c r="Q3359" t="str">
        <f>_xlfn.XLOOKUP(B3359,Customers!$A:$A,Customers!$C:$C,"Not Found")</f>
        <v>West</v>
      </c>
      <c r="R3359" t="str">
        <f t="shared" si="314"/>
        <v>North</v>
      </c>
      <c r="S3359" t="str">
        <f t="shared" si="315"/>
        <v>Vehicle Damage</v>
      </c>
      <c r="T3359" t="str">
        <f t="shared" si="316"/>
        <v>SLA Breach</v>
      </c>
      <c r="U3359">
        <f t="shared" si="317"/>
        <v>13</v>
      </c>
    </row>
    <row r="3360" spans="1:21" x14ac:dyDescent="0.3">
      <c r="A3360" t="s">
        <v>6988</v>
      </c>
      <c r="B3360" t="s">
        <v>3113</v>
      </c>
      <c r="C3360" t="s">
        <v>3114</v>
      </c>
      <c r="D3360" t="s">
        <v>216</v>
      </c>
      <c r="E3360" t="s">
        <v>18</v>
      </c>
      <c r="F3360">
        <v>27827.55</v>
      </c>
      <c r="G3360" s="1">
        <v>45856</v>
      </c>
      <c r="H3360" s="1">
        <v>45866</v>
      </c>
      <c r="I3360" t="s">
        <v>47</v>
      </c>
      <c r="J3360">
        <v>10</v>
      </c>
      <c r="K3360">
        <v>15</v>
      </c>
      <c r="L3360" t="s">
        <v>651</v>
      </c>
      <c r="M3360" t="s">
        <v>55</v>
      </c>
      <c r="N3360" t="s">
        <v>22</v>
      </c>
      <c r="O3360">
        <f t="shared" si="312"/>
        <v>1</v>
      </c>
      <c r="P3360" t="str">
        <f t="shared" si="313"/>
        <v>Valid</v>
      </c>
      <c r="Q3360" t="str">
        <f>_xlfn.XLOOKUP(B3360,Customers!$A:$A,Customers!$C:$C,"Not Found")</f>
        <v>North</v>
      </c>
      <c r="R3360" t="str">
        <f t="shared" si="314"/>
        <v>South</v>
      </c>
      <c r="S3360" t="str">
        <f t="shared" si="315"/>
        <v>Outpatient</v>
      </c>
      <c r="T3360" t="str">
        <f t="shared" si="316"/>
        <v>Within SLA</v>
      </c>
      <c r="U3360">
        <f t="shared" si="317"/>
        <v>0</v>
      </c>
    </row>
    <row r="3361" spans="1:21" x14ac:dyDescent="0.3">
      <c r="A3361" t="s">
        <v>6989</v>
      </c>
      <c r="B3361" t="s">
        <v>2174</v>
      </c>
      <c r="C3361" t="s">
        <v>6990</v>
      </c>
      <c r="D3361" t="s">
        <v>34</v>
      </c>
      <c r="E3361" t="s">
        <v>27</v>
      </c>
      <c r="F3361">
        <v>365269.87</v>
      </c>
      <c r="G3361" s="1">
        <v>45798</v>
      </c>
      <c r="H3361" s="1">
        <v>45812</v>
      </c>
      <c r="I3361" t="s">
        <v>19</v>
      </c>
      <c r="J3361">
        <v>14</v>
      </c>
      <c r="K3361">
        <v>20</v>
      </c>
      <c r="L3361" t="s">
        <v>268</v>
      </c>
      <c r="M3361" t="s">
        <v>29</v>
      </c>
      <c r="N3361" t="s">
        <v>22</v>
      </c>
      <c r="O3361">
        <f t="shared" si="312"/>
        <v>1</v>
      </c>
      <c r="P3361" t="str">
        <f t="shared" si="313"/>
        <v>Valid</v>
      </c>
      <c r="Q3361" t="str">
        <f>_xlfn.XLOOKUP(B3361,Customers!$A:$A,Customers!$C:$C,"Not Found")</f>
        <v>South</v>
      </c>
      <c r="R3361" t="str">
        <f t="shared" si="314"/>
        <v>West</v>
      </c>
      <c r="S3361" t="str">
        <f t="shared" si="315"/>
        <v>Death Benefit</v>
      </c>
      <c r="T3361" t="str">
        <f t="shared" si="316"/>
        <v>Within SLA</v>
      </c>
      <c r="U3361">
        <f t="shared" si="317"/>
        <v>0</v>
      </c>
    </row>
    <row r="3362" spans="1:21" x14ac:dyDescent="0.3">
      <c r="A3362" t="s">
        <v>6991</v>
      </c>
      <c r="B3362" t="s">
        <v>4099</v>
      </c>
      <c r="C3362" t="s">
        <v>4100</v>
      </c>
      <c r="D3362" t="s">
        <v>46</v>
      </c>
      <c r="E3362" t="s">
        <v>173</v>
      </c>
      <c r="F3362">
        <v>25456.04</v>
      </c>
      <c r="G3362" s="1">
        <v>45737</v>
      </c>
      <c r="I3362" t="s">
        <v>64</v>
      </c>
      <c r="J3362">
        <v>13</v>
      </c>
      <c r="K3362">
        <v>10</v>
      </c>
      <c r="L3362" t="s">
        <v>28</v>
      </c>
      <c r="M3362" t="s">
        <v>21</v>
      </c>
      <c r="N3362" t="s">
        <v>42</v>
      </c>
      <c r="O3362">
        <f t="shared" si="312"/>
        <v>1</v>
      </c>
      <c r="P3362" t="str">
        <f t="shared" si="313"/>
        <v>Valid</v>
      </c>
      <c r="Q3362" t="str">
        <f>_xlfn.XLOOKUP(B3362,Customers!$A:$A,Customers!$C:$C,"Not Found")</f>
        <v>North</v>
      </c>
      <c r="R3362" t="str">
        <f t="shared" si="314"/>
        <v>Central</v>
      </c>
      <c r="S3362" t="str">
        <f t="shared" si="315"/>
        <v>Theft</v>
      </c>
      <c r="T3362" t="str">
        <f t="shared" si="316"/>
        <v>SLA Breach</v>
      </c>
      <c r="U3362">
        <f t="shared" si="317"/>
        <v>3</v>
      </c>
    </row>
    <row r="3363" spans="1:21" x14ac:dyDescent="0.3">
      <c r="A3363" t="s">
        <v>6992</v>
      </c>
      <c r="B3363" t="s">
        <v>2295</v>
      </c>
      <c r="C3363" t="s">
        <v>2296</v>
      </c>
      <c r="D3363" t="s">
        <v>17</v>
      </c>
      <c r="E3363" t="s">
        <v>74</v>
      </c>
      <c r="F3363">
        <v>84879.07</v>
      </c>
      <c r="G3363" s="1">
        <v>45854</v>
      </c>
      <c r="I3363" t="s">
        <v>64</v>
      </c>
      <c r="J3363">
        <v>13</v>
      </c>
      <c r="K3363">
        <v>10</v>
      </c>
      <c r="L3363" t="s">
        <v>561</v>
      </c>
      <c r="M3363" t="s">
        <v>21</v>
      </c>
      <c r="N3363" t="s">
        <v>30</v>
      </c>
      <c r="O3363">
        <f t="shared" si="312"/>
        <v>1</v>
      </c>
      <c r="P3363" t="str">
        <f t="shared" si="313"/>
        <v>Valid</v>
      </c>
      <c r="Q3363" t="str">
        <f>_xlfn.XLOOKUP(B3363,Customers!$A:$A,Customers!$C:$C,"Not Found")</f>
        <v>South</v>
      </c>
      <c r="R3363" t="str">
        <f t="shared" si="314"/>
        <v>East</v>
      </c>
      <c r="S3363" t="str">
        <f t="shared" si="315"/>
        <v>Accident</v>
      </c>
      <c r="T3363" t="str">
        <f t="shared" si="316"/>
        <v>SLA Breach</v>
      </c>
      <c r="U3363">
        <f t="shared" si="317"/>
        <v>3</v>
      </c>
    </row>
    <row r="3364" spans="1:21" x14ac:dyDescent="0.3">
      <c r="A3364" t="s">
        <v>6993</v>
      </c>
      <c r="B3364" t="s">
        <v>5831</v>
      </c>
      <c r="C3364" t="s">
        <v>5832</v>
      </c>
      <c r="D3364" t="s">
        <v>92</v>
      </c>
      <c r="E3364" t="s">
        <v>74</v>
      </c>
      <c r="F3364">
        <v>98717.52</v>
      </c>
      <c r="G3364" s="1">
        <v>45988</v>
      </c>
      <c r="H3364" s="1">
        <v>45989</v>
      </c>
      <c r="I3364" t="s">
        <v>19</v>
      </c>
      <c r="J3364">
        <v>1</v>
      </c>
      <c r="K3364">
        <v>7</v>
      </c>
      <c r="L3364" t="s">
        <v>373</v>
      </c>
      <c r="M3364" t="s">
        <v>94</v>
      </c>
      <c r="N3364" t="s">
        <v>22</v>
      </c>
      <c r="O3364">
        <f t="shared" si="312"/>
        <v>1</v>
      </c>
      <c r="P3364" t="str">
        <f t="shared" si="313"/>
        <v>Valid</v>
      </c>
      <c r="Q3364" t="str">
        <f>_xlfn.XLOOKUP(B3364,Customers!$A:$A,Customers!$C:$C,"Not Found")</f>
        <v>East</v>
      </c>
      <c r="R3364" t="str">
        <f t="shared" si="314"/>
        <v>East</v>
      </c>
      <c r="S3364" t="str">
        <f t="shared" si="315"/>
        <v>Baggage Loss</v>
      </c>
      <c r="T3364" t="str">
        <f t="shared" si="316"/>
        <v>Within SLA</v>
      </c>
      <c r="U3364">
        <f t="shared" si="317"/>
        <v>0</v>
      </c>
    </row>
    <row r="3365" spans="1:21" x14ac:dyDescent="0.3">
      <c r="A3365" t="s">
        <v>6994</v>
      </c>
      <c r="B3365" t="s">
        <v>1852</v>
      </c>
      <c r="C3365" t="s">
        <v>6995</v>
      </c>
      <c r="D3365" t="s">
        <v>154</v>
      </c>
      <c r="E3365" t="s">
        <v>74</v>
      </c>
      <c r="F3365">
        <v>33653.32</v>
      </c>
      <c r="G3365" s="1">
        <v>45975</v>
      </c>
      <c r="I3365" t="s">
        <v>40</v>
      </c>
      <c r="J3365">
        <v>12</v>
      </c>
      <c r="K3365">
        <v>10</v>
      </c>
      <c r="L3365" t="s">
        <v>166</v>
      </c>
      <c r="M3365" t="s">
        <v>21</v>
      </c>
      <c r="N3365" t="s">
        <v>30</v>
      </c>
      <c r="O3365">
        <f t="shared" si="312"/>
        <v>1</v>
      </c>
      <c r="P3365" t="str">
        <f t="shared" si="313"/>
        <v>Valid</v>
      </c>
      <c r="Q3365" t="str">
        <f>_xlfn.XLOOKUP(B3365,Customers!$A:$A,Customers!$C:$C,"Not Found")</f>
        <v>Central</v>
      </c>
      <c r="R3365" t="str">
        <f t="shared" si="314"/>
        <v>East</v>
      </c>
      <c r="S3365" t="str">
        <f t="shared" si="315"/>
        <v>Vehicle Damage</v>
      </c>
      <c r="T3365" t="str">
        <f t="shared" si="316"/>
        <v>SLA Breach</v>
      </c>
      <c r="U3365">
        <f t="shared" si="317"/>
        <v>2</v>
      </c>
    </row>
    <row r="3366" spans="1:21" x14ac:dyDescent="0.3">
      <c r="A3366" t="s">
        <v>6996</v>
      </c>
      <c r="B3366" t="s">
        <v>5400</v>
      </c>
      <c r="C3366" t="s">
        <v>5401</v>
      </c>
      <c r="D3366" t="s">
        <v>34</v>
      </c>
      <c r="E3366" t="s">
        <v>27</v>
      </c>
      <c r="F3366">
        <v>76448.95</v>
      </c>
      <c r="G3366" s="1">
        <v>45951</v>
      </c>
      <c r="H3366" s="1">
        <v>45966</v>
      </c>
      <c r="I3366" t="s">
        <v>19</v>
      </c>
      <c r="J3366">
        <v>15</v>
      </c>
      <c r="K3366">
        <v>20</v>
      </c>
      <c r="L3366" t="s">
        <v>310</v>
      </c>
      <c r="M3366" t="s">
        <v>29</v>
      </c>
      <c r="N3366" t="s">
        <v>30</v>
      </c>
      <c r="O3366">
        <f t="shared" si="312"/>
        <v>1</v>
      </c>
      <c r="P3366" t="str">
        <f t="shared" si="313"/>
        <v>Valid</v>
      </c>
      <c r="Q3366" t="str">
        <f>_xlfn.XLOOKUP(B3366,Customers!$A:$A,Customers!$C:$C,"Not Found")</f>
        <v>Central</v>
      </c>
      <c r="R3366" t="str">
        <f t="shared" si="314"/>
        <v>West</v>
      </c>
      <c r="S3366" t="str">
        <f t="shared" si="315"/>
        <v>Death Benefit</v>
      </c>
      <c r="T3366" t="str">
        <f t="shared" si="316"/>
        <v>Within SLA</v>
      </c>
      <c r="U3366">
        <f t="shared" si="317"/>
        <v>0</v>
      </c>
    </row>
    <row r="3367" spans="1:21" x14ac:dyDescent="0.3">
      <c r="A3367" t="s">
        <v>6997</v>
      </c>
      <c r="B3367" t="s">
        <v>4280</v>
      </c>
      <c r="C3367" t="s">
        <v>4281</v>
      </c>
      <c r="D3367" t="s">
        <v>53</v>
      </c>
      <c r="E3367" t="s">
        <v>27</v>
      </c>
      <c r="F3367">
        <v>107172.86</v>
      </c>
      <c r="G3367" s="1">
        <v>45747</v>
      </c>
      <c r="H3367" s="1">
        <v>45754</v>
      </c>
      <c r="I3367" t="s">
        <v>19</v>
      </c>
      <c r="J3367">
        <v>7</v>
      </c>
      <c r="K3367">
        <v>15</v>
      </c>
      <c r="L3367" t="s">
        <v>610</v>
      </c>
      <c r="M3367" t="s">
        <v>55</v>
      </c>
      <c r="N3367" t="s">
        <v>30</v>
      </c>
      <c r="O3367">
        <f t="shared" si="312"/>
        <v>1</v>
      </c>
      <c r="P3367" t="str">
        <f t="shared" si="313"/>
        <v>Valid</v>
      </c>
      <c r="Q3367" t="str">
        <f>_xlfn.XLOOKUP(B3367,Customers!$A:$A,Customers!$C:$C,"Not Found")</f>
        <v>West</v>
      </c>
      <c r="R3367" t="str">
        <f t="shared" si="314"/>
        <v>West</v>
      </c>
      <c r="S3367" t="str">
        <f t="shared" si="315"/>
        <v>Hospitalization</v>
      </c>
      <c r="T3367" t="str">
        <f t="shared" si="316"/>
        <v>Within SLA</v>
      </c>
      <c r="U3367">
        <f t="shared" si="317"/>
        <v>0</v>
      </c>
    </row>
    <row r="3368" spans="1:21" x14ac:dyDescent="0.3">
      <c r="A3368" t="s">
        <v>6998</v>
      </c>
      <c r="B3368" t="s">
        <v>1581</v>
      </c>
      <c r="C3368" t="s">
        <v>6999</v>
      </c>
      <c r="D3368" t="s">
        <v>46</v>
      </c>
      <c r="E3368" t="s">
        <v>18</v>
      </c>
      <c r="F3368">
        <v>43226.84</v>
      </c>
      <c r="G3368" s="1">
        <v>45714</v>
      </c>
      <c r="H3368" s="1">
        <v>45726</v>
      </c>
      <c r="I3368" t="s">
        <v>19</v>
      </c>
      <c r="J3368">
        <v>12</v>
      </c>
      <c r="K3368">
        <v>10</v>
      </c>
      <c r="L3368" t="s">
        <v>296</v>
      </c>
      <c r="M3368" t="s">
        <v>21</v>
      </c>
      <c r="N3368" t="s">
        <v>42</v>
      </c>
      <c r="O3368">
        <f t="shared" si="312"/>
        <v>1</v>
      </c>
      <c r="P3368" t="str">
        <f t="shared" si="313"/>
        <v>Valid</v>
      </c>
      <c r="Q3368" t="str">
        <f>_xlfn.XLOOKUP(B3368,Customers!$A:$A,Customers!$C:$C,"Not Found")</f>
        <v>Central</v>
      </c>
      <c r="R3368" t="str">
        <f t="shared" si="314"/>
        <v>South</v>
      </c>
      <c r="S3368" t="str">
        <f t="shared" si="315"/>
        <v>Theft</v>
      </c>
      <c r="T3368" t="str">
        <f t="shared" si="316"/>
        <v>SLA Breach</v>
      </c>
      <c r="U3368">
        <f t="shared" si="317"/>
        <v>2</v>
      </c>
    </row>
    <row r="3369" spans="1:21" x14ac:dyDescent="0.3">
      <c r="A3369" t="s">
        <v>7000</v>
      </c>
      <c r="B3369" t="s">
        <v>2415</v>
      </c>
      <c r="C3369" t="s">
        <v>4056</v>
      </c>
      <c r="D3369" t="s">
        <v>154</v>
      </c>
      <c r="E3369" t="s">
        <v>27</v>
      </c>
      <c r="F3369">
        <v>57669.65</v>
      </c>
      <c r="G3369" s="1">
        <v>45739</v>
      </c>
      <c r="H3369" s="1">
        <v>45750</v>
      </c>
      <c r="I3369" t="s">
        <v>19</v>
      </c>
      <c r="J3369">
        <v>11</v>
      </c>
      <c r="K3369">
        <v>10</v>
      </c>
      <c r="L3369" t="s">
        <v>541</v>
      </c>
      <c r="M3369" t="s">
        <v>21</v>
      </c>
      <c r="N3369" t="s">
        <v>30</v>
      </c>
      <c r="O3369">
        <f t="shared" si="312"/>
        <v>1</v>
      </c>
      <c r="P3369" t="str">
        <f t="shared" si="313"/>
        <v>Valid</v>
      </c>
      <c r="Q3369" t="str">
        <f>_xlfn.XLOOKUP(B3369,Customers!$A:$A,Customers!$C:$C,"Not Found")</f>
        <v>East</v>
      </c>
      <c r="R3369" t="str">
        <f t="shared" si="314"/>
        <v>West</v>
      </c>
      <c r="S3369" t="str">
        <f t="shared" si="315"/>
        <v>Vehicle Damage</v>
      </c>
      <c r="T3369" t="str">
        <f t="shared" si="316"/>
        <v>SLA Breach</v>
      </c>
      <c r="U3369">
        <f t="shared" si="317"/>
        <v>1</v>
      </c>
    </row>
    <row r="3370" spans="1:21" x14ac:dyDescent="0.3">
      <c r="A3370" t="s">
        <v>7001</v>
      </c>
      <c r="B3370" t="s">
        <v>7002</v>
      </c>
      <c r="C3370" t="s">
        <v>7003</v>
      </c>
      <c r="D3370" t="s">
        <v>116</v>
      </c>
      <c r="E3370" t="s">
        <v>18</v>
      </c>
      <c r="F3370">
        <v>38025.629999999997</v>
      </c>
      <c r="G3370" s="1">
        <v>45761</v>
      </c>
      <c r="H3370" s="1">
        <v>45766</v>
      </c>
      <c r="I3370" t="s">
        <v>19</v>
      </c>
      <c r="J3370">
        <v>5</v>
      </c>
      <c r="K3370">
        <v>7</v>
      </c>
      <c r="L3370" t="s">
        <v>136</v>
      </c>
      <c r="M3370" t="s">
        <v>94</v>
      </c>
      <c r="N3370" t="s">
        <v>30</v>
      </c>
      <c r="O3370">
        <f t="shared" si="312"/>
        <v>1</v>
      </c>
      <c r="P3370" t="str">
        <f t="shared" si="313"/>
        <v>Valid</v>
      </c>
      <c r="Q3370" t="str">
        <f>_xlfn.XLOOKUP(B3370,Customers!$A:$A,Customers!$C:$C,"Not Found")</f>
        <v>South</v>
      </c>
      <c r="R3370" t="str">
        <f t="shared" si="314"/>
        <v>South</v>
      </c>
      <c r="S3370" t="str">
        <f t="shared" si="315"/>
        <v>Medical Emergency</v>
      </c>
      <c r="T3370" t="str">
        <f t="shared" si="316"/>
        <v>Within SLA</v>
      </c>
      <c r="U3370">
        <f t="shared" si="317"/>
        <v>0</v>
      </c>
    </row>
    <row r="3371" spans="1:21" x14ac:dyDescent="0.3">
      <c r="A3371" t="s">
        <v>7004</v>
      </c>
      <c r="B3371" t="s">
        <v>3959</v>
      </c>
      <c r="C3371" t="s">
        <v>3960</v>
      </c>
      <c r="D3371" t="s">
        <v>17</v>
      </c>
      <c r="E3371" t="s">
        <v>39</v>
      </c>
      <c r="F3371">
        <v>93718.63</v>
      </c>
      <c r="G3371" s="1">
        <v>45663</v>
      </c>
      <c r="H3371" s="1">
        <v>45672</v>
      </c>
      <c r="I3371" t="s">
        <v>19</v>
      </c>
      <c r="J3371">
        <v>9</v>
      </c>
      <c r="K3371">
        <v>10</v>
      </c>
      <c r="L3371" t="s">
        <v>548</v>
      </c>
      <c r="M3371" t="s">
        <v>21</v>
      </c>
      <c r="N3371" t="s">
        <v>30</v>
      </c>
      <c r="O3371">
        <f t="shared" si="312"/>
        <v>1</v>
      </c>
      <c r="P3371" t="str">
        <f t="shared" si="313"/>
        <v>Valid</v>
      </c>
      <c r="Q3371" t="str">
        <f>_xlfn.XLOOKUP(B3371,Customers!$A:$A,Customers!$C:$C,"Not Found")</f>
        <v>North</v>
      </c>
      <c r="R3371" t="str">
        <f t="shared" si="314"/>
        <v>North</v>
      </c>
      <c r="S3371" t="str">
        <f t="shared" si="315"/>
        <v>Accident</v>
      </c>
      <c r="T3371" t="str">
        <f t="shared" si="316"/>
        <v>Within SLA</v>
      </c>
      <c r="U3371">
        <f t="shared" si="317"/>
        <v>0</v>
      </c>
    </row>
    <row r="3372" spans="1:21" x14ac:dyDescent="0.3">
      <c r="A3372" t="s">
        <v>7005</v>
      </c>
      <c r="B3372" t="s">
        <v>4475</v>
      </c>
      <c r="C3372" t="s">
        <v>4476</v>
      </c>
      <c r="D3372" t="s">
        <v>69</v>
      </c>
      <c r="E3372" t="s">
        <v>39</v>
      </c>
      <c r="F3372">
        <v>159617.29999999999</v>
      </c>
      <c r="G3372" s="1">
        <v>45762</v>
      </c>
      <c r="H3372" s="1">
        <v>45781</v>
      </c>
      <c r="I3372" t="s">
        <v>19</v>
      </c>
      <c r="J3372">
        <v>19</v>
      </c>
      <c r="K3372">
        <v>12</v>
      </c>
      <c r="L3372" t="s">
        <v>491</v>
      </c>
      <c r="M3372" t="s">
        <v>49</v>
      </c>
      <c r="N3372" t="s">
        <v>42</v>
      </c>
      <c r="O3372">
        <f t="shared" si="312"/>
        <v>1</v>
      </c>
      <c r="P3372" t="str">
        <f t="shared" si="313"/>
        <v>Valid</v>
      </c>
      <c r="Q3372" t="str">
        <f>_xlfn.XLOOKUP(B3372,Customers!$A:$A,Customers!$C:$C,"Not Found")</f>
        <v>South</v>
      </c>
      <c r="R3372" t="str">
        <f t="shared" si="314"/>
        <v>North</v>
      </c>
      <c r="S3372" t="str">
        <f t="shared" si="315"/>
        <v>Property Damage</v>
      </c>
      <c r="T3372" t="str">
        <f t="shared" si="316"/>
        <v>SLA Breach</v>
      </c>
      <c r="U3372">
        <f t="shared" si="317"/>
        <v>7</v>
      </c>
    </row>
    <row r="3373" spans="1:21" x14ac:dyDescent="0.3">
      <c r="A3373" t="s">
        <v>7006</v>
      </c>
      <c r="B3373" t="s">
        <v>772</v>
      </c>
      <c r="C3373" t="s">
        <v>1552</v>
      </c>
      <c r="D3373" t="s">
        <v>182</v>
      </c>
      <c r="E3373" t="s">
        <v>39</v>
      </c>
      <c r="F3373">
        <v>29469.279999999999</v>
      </c>
      <c r="G3373" s="1">
        <v>45849</v>
      </c>
      <c r="H3373" s="1">
        <v>45859</v>
      </c>
      <c r="I3373" t="s">
        <v>19</v>
      </c>
      <c r="J3373">
        <v>10</v>
      </c>
      <c r="K3373">
        <v>7</v>
      </c>
      <c r="L3373" t="s">
        <v>450</v>
      </c>
      <c r="M3373" t="s">
        <v>94</v>
      </c>
      <c r="N3373" t="s">
        <v>42</v>
      </c>
      <c r="O3373">
        <f t="shared" si="312"/>
        <v>1</v>
      </c>
      <c r="P3373" t="str">
        <f t="shared" si="313"/>
        <v>Valid</v>
      </c>
      <c r="Q3373" t="str">
        <f>_xlfn.XLOOKUP(B3373,Customers!$A:$A,Customers!$C:$C,"Not Found")</f>
        <v>Central</v>
      </c>
      <c r="R3373" t="str">
        <f t="shared" si="314"/>
        <v>North</v>
      </c>
      <c r="S3373" t="str">
        <f t="shared" si="315"/>
        <v>Trip Cancellation</v>
      </c>
      <c r="T3373" t="str">
        <f t="shared" si="316"/>
        <v>SLA Breach</v>
      </c>
      <c r="U3373">
        <f t="shared" si="317"/>
        <v>3</v>
      </c>
    </row>
    <row r="3374" spans="1:21" x14ac:dyDescent="0.3">
      <c r="A3374" t="s">
        <v>7007</v>
      </c>
      <c r="B3374" t="s">
        <v>5331</v>
      </c>
      <c r="C3374" t="s">
        <v>7008</v>
      </c>
      <c r="D3374" t="s">
        <v>154</v>
      </c>
      <c r="E3374" t="s">
        <v>18</v>
      </c>
      <c r="F3374">
        <v>86281.03</v>
      </c>
      <c r="G3374" s="1">
        <v>45741</v>
      </c>
      <c r="H3374" s="1">
        <v>45746</v>
      </c>
      <c r="I3374" t="s">
        <v>19</v>
      </c>
      <c r="J3374">
        <v>5</v>
      </c>
      <c r="K3374">
        <v>10</v>
      </c>
      <c r="L3374" t="s">
        <v>651</v>
      </c>
      <c r="M3374" t="s">
        <v>21</v>
      </c>
      <c r="N3374" t="s">
        <v>30</v>
      </c>
      <c r="O3374">
        <f t="shared" si="312"/>
        <v>1</v>
      </c>
      <c r="P3374" t="str">
        <f t="shared" si="313"/>
        <v>Valid</v>
      </c>
      <c r="Q3374" t="str">
        <f>_xlfn.XLOOKUP(B3374,Customers!$A:$A,Customers!$C:$C,"Not Found")</f>
        <v>North</v>
      </c>
      <c r="R3374" t="str">
        <f t="shared" si="314"/>
        <v>South</v>
      </c>
      <c r="S3374" t="str">
        <f t="shared" si="315"/>
        <v>Vehicle Damage</v>
      </c>
      <c r="T3374" t="str">
        <f t="shared" si="316"/>
        <v>Within SLA</v>
      </c>
      <c r="U3374">
        <f t="shared" si="317"/>
        <v>0</v>
      </c>
    </row>
    <row r="3375" spans="1:21" x14ac:dyDescent="0.3">
      <c r="A3375" t="s">
        <v>7009</v>
      </c>
      <c r="B3375" t="s">
        <v>1127</v>
      </c>
      <c r="C3375" t="s">
        <v>1128</v>
      </c>
      <c r="D3375" t="s">
        <v>53</v>
      </c>
      <c r="E3375" t="s">
        <v>39</v>
      </c>
      <c r="F3375">
        <v>75223.55</v>
      </c>
      <c r="G3375" s="1">
        <v>45990</v>
      </c>
      <c r="H3375" s="1">
        <v>45998</v>
      </c>
      <c r="I3375" t="s">
        <v>19</v>
      </c>
      <c r="J3375">
        <v>8</v>
      </c>
      <c r="K3375">
        <v>15</v>
      </c>
      <c r="L3375" t="s">
        <v>770</v>
      </c>
      <c r="M3375" t="s">
        <v>55</v>
      </c>
      <c r="N3375" t="s">
        <v>30</v>
      </c>
      <c r="O3375">
        <f t="shared" si="312"/>
        <v>1</v>
      </c>
      <c r="P3375" t="str">
        <f t="shared" si="313"/>
        <v>Valid</v>
      </c>
      <c r="Q3375" t="str">
        <f>_xlfn.XLOOKUP(B3375,Customers!$A:$A,Customers!$C:$C,"Not Found")</f>
        <v>West</v>
      </c>
      <c r="R3375" t="str">
        <f t="shared" si="314"/>
        <v>North</v>
      </c>
      <c r="S3375" t="str">
        <f t="shared" si="315"/>
        <v>Hospitalization</v>
      </c>
      <c r="T3375" t="str">
        <f t="shared" si="316"/>
        <v>Within SLA</v>
      </c>
      <c r="U3375">
        <f t="shared" si="317"/>
        <v>0</v>
      </c>
    </row>
    <row r="3376" spans="1:21" x14ac:dyDescent="0.3">
      <c r="A3376" t="s">
        <v>7010</v>
      </c>
      <c r="B3376" t="s">
        <v>161</v>
      </c>
      <c r="C3376" t="s">
        <v>4015</v>
      </c>
      <c r="D3376" t="s">
        <v>59</v>
      </c>
      <c r="E3376" t="s">
        <v>39</v>
      </c>
      <c r="F3376">
        <v>68636.039999999994</v>
      </c>
      <c r="G3376" s="1">
        <v>45941</v>
      </c>
      <c r="I3376" t="s">
        <v>40</v>
      </c>
      <c r="J3376">
        <v>25</v>
      </c>
      <c r="K3376">
        <v>15</v>
      </c>
      <c r="L3376" t="s">
        <v>411</v>
      </c>
      <c r="M3376" t="s">
        <v>55</v>
      </c>
      <c r="N3376" t="s">
        <v>88</v>
      </c>
      <c r="O3376">
        <f t="shared" si="312"/>
        <v>1</v>
      </c>
      <c r="P3376" t="str">
        <f t="shared" si="313"/>
        <v>Valid</v>
      </c>
      <c r="Q3376" t="str">
        <f>_xlfn.XLOOKUP(B3376,Customers!$A:$A,Customers!$C:$C,"Not Found")</f>
        <v>South</v>
      </c>
      <c r="R3376" t="str">
        <f t="shared" si="314"/>
        <v>North</v>
      </c>
      <c r="S3376" t="str">
        <f t="shared" si="315"/>
        <v>Critical Illness</v>
      </c>
      <c r="T3376" t="str">
        <f t="shared" si="316"/>
        <v>SLA Breach</v>
      </c>
      <c r="U3376">
        <f t="shared" si="317"/>
        <v>10</v>
      </c>
    </row>
    <row r="3377" spans="1:21" x14ac:dyDescent="0.3">
      <c r="A3377" t="s">
        <v>7011</v>
      </c>
      <c r="B3377" t="s">
        <v>3918</v>
      </c>
      <c r="C3377" t="s">
        <v>3919</v>
      </c>
      <c r="D3377" t="s">
        <v>53</v>
      </c>
      <c r="E3377" t="s">
        <v>39</v>
      </c>
      <c r="F3377">
        <v>84105.19</v>
      </c>
      <c r="G3377" s="1">
        <v>45781</v>
      </c>
      <c r="H3377" s="1">
        <v>45798</v>
      </c>
      <c r="I3377" t="s">
        <v>19</v>
      </c>
      <c r="J3377">
        <v>17</v>
      </c>
      <c r="K3377">
        <v>15</v>
      </c>
      <c r="L3377" t="s">
        <v>20</v>
      </c>
      <c r="M3377" t="s">
        <v>55</v>
      </c>
      <c r="N3377" t="s">
        <v>30</v>
      </c>
      <c r="O3377">
        <f t="shared" si="312"/>
        <v>1</v>
      </c>
      <c r="P3377" t="str">
        <f t="shared" si="313"/>
        <v>Valid</v>
      </c>
      <c r="Q3377" t="str">
        <f>_xlfn.XLOOKUP(B3377,Customers!$A:$A,Customers!$C:$C,"Not Found")</f>
        <v>East</v>
      </c>
      <c r="R3377" t="str">
        <f t="shared" si="314"/>
        <v>North</v>
      </c>
      <c r="S3377" t="str">
        <f t="shared" si="315"/>
        <v>Hospitalization</v>
      </c>
      <c r="T3377" t="str">
        <f t="shared" si="316"/>
        <v>SLA Breach</v>
      </c>
      <c r="U3377">
        <f t="shared" si="317"/>
        <v>2</v>
      </c>
    </row>
    <row r="3378" spans="1:21" x14ac:dyDescent="0.3">
      <c r="A3378" t="s">
        <v>7012</v>
      </c>
      <c r="B3378" t="s">
        <v>6081</v>
      </c>
      <c r="C3378" t="s">
        <v>6082</v>
      </c>
      <c r="D3378" t="s">
        <v>26</v>
      </c>
      <c r="E3378" t="s">
        <v>39</v>
      </c>
      <c r="F3378">
        <v>436591.62</v>
      </c>
      <c r="G3378" s="1">
        <v>45795</v>
      </c>
      <c r="I3378" t="s">
        <v>64</v>
      </c>
      <c r="J3378">
        <v>21</v>
      </c>
      <c r="K3378">
        <v>20</v>
      </c>
      <c r="L3378" t="s">
        <v>117</v>
      </c>
      <c r="M3378" t="s">
        <v>29</v>
      </c>
      <c r="N3378" t="s">
        <v>30</v>
      </c>
      <c r="O3378">
        <f t="shared" si="312"/>
        <v>1</v>
      </c>
      <c r="P3378" t="str">
        <f t="shared" si="313"/>
        <v>Valid</v>
      </c>
      <c r="Q3378" t="str">
        <f>_xlfn.XLOOKUP(B3378,Customers!$A:$A,Customers!$C:$C,"Not Found")</f>
        <v>West</v>
      </c>
      <c r="R3378" t="str">
        <f t="shared" si="314"/>
        <v>North</v>
      </c>
      <c r="S3378" t="str">
        <f t="shared" si="315"/>
        <v>Disability</v>
      </c>
      <c r="T3378" t="str">
        <f t="shared" si="316"/>
        <v>SLA Breach</v>
      </c>
      <c r="U3378">
        <f t="shared" si="317"/>
        <v>1</v>
      </c>
    </row>
    <row r="3379" spans="1:21" x14ac:dyDescent="0.3">
      <c r="A3379" t="s">
        <v>7013</v>
      </c>
      <c r="B3379" t="s">
        <v>168</v>
      </c>
      <c r="C3379" t="s">
        <v>169</v>
      </c>
      <c r="D3379" t="s">
        <v>238</v>
      </c>
      <c r="E3379" t="s">
        <v>18</v>
      </c>
      <c r="F3379">
        <v>42683.83</v>
      </c>
      <c r="G3379" s="1">
        <v>45824</v>
      </c>
      <c r="H3379" s="1">
        <v>45838</v>
      </c>
      <c r="I3379" t="s">
        <v>19</v>
      </c>
      <c r="J3379">
        <v>14</v>
      </c>
      <c r="K3379">
        <v>10</v>
      </c>
      <c r="L3379" t="s">
        <v>223</v>
      </c>
      <c r="M3379" t="s">
        <v>21</v>
      </c>
      <c r="N3379" t="s">
        <v>42</v>
      </c>
      <c r="O3379">
        <f t="shared" si="312"/>
        <v>1</v>
      </c>
      <c r="P3379" t="str">
        <f t="shared" si="313"/>
        <v>Valid</v>
      </c>
      <c r="Q3379" t="str">
        <f>_xlfn.XLOOKUP(B3379,Customers!$A:$A,Customers!$C:$C,"Not Found")</f>
        <v>North</v>
      </c>
      <c r="R3379" t="str">
        <f t="shared" si="314"/>
        <v>South</v>
      </c>
      <c r="S3379" t="str">
        <f t="shared" si="315"/>
        <v>Vehicle Damage</v>
      </c>
      <c r="T3379" t="str">
        <f t="shared" si="316"/>
        <v>SLA Breach</v>
      </c>
      <c r="U3379">
        <f t="shared" si="317"/>
        <v>4</v>
      </c>
    </row>
    <row r="3380" spans="1:21" x14ac:dyDescent="0.3">
      <c r="A3380" t="s">
        <v>7014</v>
      </c>
      <c r="B3380" t="s">
        <v>3316</v>
      </c>
      <c r="C3380" t="s">
        <v>7015</v>
      </c>
      <c r="D3380" t="s">
        <v>26</v>
      </c>
      <c r="E3380" t="s">
        <v>27</v>
      </c>
      <c r="F3380">
        <v>344955.78</v>
      </c>
      <c r="G3380" s="1">
        <v>45768</v>
      </c>
      <c r="I3380" t="s">
        <v>40</v>
      </c>
      <c r="J3380">
        <v>29</v>
      </c>
      <c r="K3380">
        <v>20</v>
      </c>
      <c r="L3380" t="s">
        <v>323</v>
      </c>
      <c r="M3380" t="s">
        <v>29</v>
      </c>
      <c r="N3380" t="s">
        <v>42</v>
      </c>
      <c r="O3380">
        <f t="shared" si="312"/>
        <v>1</v>
      </c>
      <c r="P3380" t="str">
        <f t="shared" si="313"/>
        <v>Valid</v>
      </c>
      <c r="Q3380" t="str">
        <f>_xlfn.XLOOKUP(B3380,Customers!$A:$A,Customers!$C:$C,"Not Found")</f>
        <v>East</v>
      </c>
      <c r="R3380" t="str">
        <f t="shared" si="314"/>
        <v>West</v>
      </c>
      <c r="S3380" t="str">
        <f t="shared" si="315"/>
        <v>Disability</v>
      </c>
      <c r="T3380" t="str">
        <f t="shared" si="316"/>
        <v>SLA Breach</v>
      </c>
      <c r="U3380">
        <f t="shared" si="317"/>
        <v>9</v>
      </c>
    </row>
    <row r="3381" spans="1:21" x14ac:dyDescent="0.3">
      <c r="A3381" t="s">
        <v>7016</v>
      </c>
      <c r="B3381" t="s">
        <v>2423</v>
      </c>
      <c r="C3381" t="s">
        <v>2424</v>
      </c>
      <c r="D3381" t="s">
        <v>53</v>
      </c>
      <c r="E3381" t="s">
        <v>74</v>
      </c>
      <c r="F3381">
        <v>63072.79</v>
      </c>
      <c r="G3381" s="1">
        <v>45677</v>
      </c>
      <c r="H3381" s="1">
        <v>45707</v>
      </c>
      <c r="I3381" t="s">
        <v>19</v>
      </c>
      <c r="J3381">
        <v>30</v>
      </c>
      <c r="K3381">
        <v>15</v>
      </c>
      <c r="L3381" t="s">
        <v>353</v>
      </c>
      <c r="M3381" t="s">
        <v>55</v>
      </c>
      <c r="N3381" t="s">
        <v>88</v>
      </c>
      <c r="O3381">
        <f t="shared" si="312"/>
        <v>1</v>
      </c>
      <c r="P3381" t="str">
        <f t="shared" si="313"/>
        <v>Valid</v>
      </c>
      <c r="Q3381" t="str">
        <f>_xlfn.XLOOKUP(B3381,Customers!$A:$A,Customers!$C:$C,"Not Found")</f>
        <v>North</v>
      </c>
      <c r="R3381" t="str">
        <f t="shared" si="314"/>
        <v>East</v>
      </c>
      <c r="S3381" t="str">
        <f t="shared" si="315"/>
        <v>Hospitalization</v>
      </c>
      <c r="T3381" t="str">
        <f t="shared" si="316"/>
        <v>SLA Breach</v>
      </c>
      <c r="U3381">
        <f t="shared" si="317"/>
        <v>15</v>
      </c>
    </row>
    <row r="3382" spans="1:21" x14ac:dyDescent="0.3">
      <c r="A3382" t="s">
        <v>7017</v>
      </c>
      <c r="B3382" t="s">
        <v>7018</v>
      </c>
      <c r="C3382" t="s">
        <v>7019</v>
      </c>
      <c r="D3382" t="s">
        <v>17</v>
      </c>
      <c r="E3382" t="s">
        <v>39</v>
      </c>
      <c r="F3382">
        <v>40286.51</v>
      </c>
      <c r="G3382" s="1">
        <v>45786</v>
      </c>
      <c r="H3382" s="1">
        <v>45789</v>
      </c>
      <c r="I3382" t="s">
        <v>19</v>
      </c>
      <c r="J3382">
        <v>3</v>
      </c>
      <c r="K3382">
        <v>10</v>
      </c>
      <c r="L3382" t="s">
        <v>388</v>
      </c>
      <c r="M3382" t="s">
        <v>21</v>
      </c>
      <c r="N3382" t="s">
        <v>30</v>
      </c>
      <c r="O3382">
        <f t="shared" si="312"/>
        <v>1</v>
      </c>
      <c r="P3382" t="str">
        <f t="shared" si="313"/>
        <v>Valid</v>
      </c>
      <c r="Q3382" t="str">
        <f>_xlfn.XLOOKUP(B3382,Customers!$A:$A,Customers!$C:$C,"Not Found")</f>
        <v>South</v>
      </c>
      <c r="R3382" t="str">
        <f t="shared" si="314"/>
        <v>North</v>
      </c>
      <c r="S3382" t="str">
        <f t="shared" si="315"/>
        <v>Accident</v>
      </c>
      <c r="T3382" t="str">
        <f t="shared" si="316"/>
        <v>Within SLA</v>
      </c>
      <c r="U3382">
        <f t="shared" si="317"/>
        <v>0</v>
      </c>
    </row>
    <row r="3383" spans="1:21" x14ac:dyDescent="0.3">
      <c r="A3383" t="s">
        <v>7020</v>
      </c>
      <c r="B3383" t="s">
        <v>2185</v>
      </c>
      <c r="C3383" t="s">
        <v>3035</v>
      </c>
      <c r="D3383" t="s">
        <v>34</v>
      </c>
      <c r="E3383" t="s">
        <v>18</v>
      </c>
      <c r="F3383">
        <v>594191.66</v>
      </c>
      <c r="G3383" s="1">
        <v>45848</v>
      </c>
      <c r="I3383" t="s">
        <v>64</v>
      </c>
      <c r="J3383">
        <v>5</v>
      </c>
      <c r="K3383">
        <v>20</v>
      </c>
      <c r="L3383" t="s">
        <v>117</v>
      </c>
      <c r="M3383" t="s">
        <v>29</v>
      </c>
      <c r="N3383" t="s">
        <v>22</v>
      </c>
      <c r="O3383">
        <f t="shared" si="312"/>
        <v>1</v>
      </c>
      <c r="P3383" t="str">
        <f t="shared" si="313"/>
        <v>Valid</v>
      </c>
      <c r="Q3383" t="str">
        <f>_xlfn.XLOOKUP(B3383,Customers!$A:$A,Customers!$C:$C,"Not Found")</f>
        <v>West</v>
      </c>
      <c r="R3383" t="str">
        <f t="shared" si="314"/>
        <v>South</v>
      </c>
      <c r="S3383" t="str">
        <f t="shared" si="315"/>
        <v>Death Benefit</v>
      </c>
      <c r="T3383" t="str">
        <f t="shared" si="316"/>
        <v>Within SLA</v>
      </c>
      <c r="U3383">
        <f t="shared" si="317"/>
        <v>0</v>
      </c>
    </row>
    <row r="3384" spans="1:21" x14ac:dyDescent="0.3">
      <c r="A3384" t="s">
        <v>7021</v>
      </c>
      <c r="B3384" t="s">
        <v>2577</v>
      </c>
      <c r="C3384" t="s">
        <v>2578</v>
      </c>
      <c r="D3384" t="s">
        <v>216</v>
      </c>
      <c r="E3384" t="s">
        <v>18</v>
      </c>
      <c r="F3384">
        <v>108189.21</v>
      </c>
      <c r="G3384" s="1">
        <v>45743</v>
      </c>
      <c r="H3384" s="1">
        <v>45750</v>
      </c>
      <c r="I3384" t="s">
        <v>19</v>
      </c>
      <c r="J3384">
        <v>7</v>
      </c>
      <c r="K3384">
        <v>15</v>
      </c>
      <c r="L3384" t="s">
        <v>548</v>
      </c>
      <c r="M3384" t="s">
        <v>55</v>
      </c>
      <c r="N3384" t="s">
        <v>30</v>
      </c>
      <c r="O3384">
        <f t="shared" si="312"/>
        <v>1</v>
      </c>
      <c r="P3384" t="str">
        <f t="shared" si="313"/>
        <v>Valid</v>
      </c>
      <c r="Q3384" t="str">
        <f>_xlfn.XLOOKUP(B3384,Customers!$A:$A,Customers!$C:$C,"Not Found")</f>
        <v>South</v>
      </c>
      <c r="R3384" t="str">
        <f t="shared" si="314"/>
        <v>South</v>
      </c>
      <c r="S3384" t="str">
        <f t="shared" si="315"/>
        <v>Outpatient</v>
      </c>
      <c r="T3384" t="str">
        <f t="shared" si="316"/>
        <v>Within SLA</v>
      </c>
      <c r="U3384">
        <f t="shared" si="317"/>
        <v>0</v>
      </c>
    </row>
    <row r="3385" spans="1:21" x14ac:dyDescent="0.3">
      <c r="A3385" t="s">
        <v>7022</v>
      </c>
      <c r="B3385" t="s">
        <v>2572</v>
      </c>
      <c r="C3385" t="s">
        <v>2573</v>
      </c>
      <c r="D3385" t="s">
        <v>59</v>
      </c>
      <c r="E3385" t="s">
        <v>39</v>
      </c>
      <c r="F3385">
        <v>108839.85</v>
      </c>
      <c r="G3385" s="1">
        <v>45728</v>
      </c>
      <c r="H3385" s="1">
        <v>45738</v>
      </c>
      <c r="I3385" t="s">
        <v>19</v>
      </c>
      <c r="J3385">
        <v>10</v>
      </c>
      <c r="K3385">
        <v>15</v>
      </c>
      <c r="L3385" t="s">
        <v>150</v>
      </c>
      <c r="M3385" t="s">
        <v>55</v>
      </c>
      <c r="N3385" t="s">
        <v>22</v>
      </c>
      <c r="O3385">
        <f t="shared" si="312"/>
        <v>1</v>
      </c>
      <c r="P3385" t="str">
        <f t="shared" si="313"/>
        <v>Valid</v>
      </c>
      <c r="Q3385" t="str">
        <f>_xlfn.XLOOKUP(B3385,Customers!$A:$A,Customers!$C:$C,"Not Found")</f>
        <v>West</v>
      </c>
      <c r="R3385" t="str">
        <f t="shared" si="314"/>
        <v>North</v>
      </c>
      <c r="S3385" t="str">
        <f t="shared" si="315"/>
        <v>Critical Illness</v>
      </c>
      <c r="T3385" t="str">
        <f t="shared" si="316"/>
        <v>Within SLA</v>
      </c>
      <c r="U3385">
        <f t="shared" si="317"/>
        <v>0</v>
      </c>
    </row>
    <row r="3386" spans="1:21" x14ac:dyDescent="0.3">
      <c r="A3386" t="s">
        <v>7023</v>
      </c>
      <c r="B3386" t="s">
        <v>2279</v>
      </c>
      <c r="C3386" t="s">
        <v>2280</v>
      </c>
      <c r="D3386" t="s">
        <v>92</v>
      </c>
      <c r="E3386" t="s">
        <v>18</v>
      </c>
      <c r="F3386">
        <v>16227.6</v>
      </c>
      <c r="G3386" s="1">
        <v>45831</v>
      </c>
      <c r="H3386" s="1">
        <v>45837</v>
      </c>
      <c r="I3386" t="s">
        <v>19</v>
      </c>
      <c r="J3386">
        <v>6</v>
      </c>
      <c r="K3386">
        <v>7</v>
      </c>
      <c r="L3386" t="s">
        <v>128</v>
      </c>
      <c r="M3386" t="s">
        <v>94</v>
      </c>
      <c r="N3386" t="s">
        <v>30</v>
      </c>
      <c r="O3386">
        <f t="shared" si="312"/>
        <v>1</v>
      </c>
      <c r="P3386" t="str">
        <f t="shared" si="313"/>
        <v>Valid</v>
      </c>
      <c r="Q3386" t="str">
        <f>_xlfn.XLOOKUP(B3386,Customers!$A:$A,Customers!$C:$C,"Not Found")</f>
        <v>North</v>
      </c>
      <c r="R3386" t="str">
        <f t="shared" si="314"/>
        <v>South</v>
      </c>
      <c r="S3386" t="str">
        <f t="shared" si="315"/>
        <v>Baggage Loss</v>
      </c>
      <c r="T3386" t="str">
        <f t="shared" si="316"/>
        <v>Within SLA</v>
      </c>
      <c r="U3386">
        <f t="shared" si="317"/>
        <v>0</v>
      </c>
    </row>
    <row r="3387" spans="1:21" x14ac:dyDescent="0.3">
      <c r="A3387" t="s">
        <v>7024</v>
      </c>
      <c r="B3387" t="s">
        <v>263</v>
      </c>
      <c r="C3387" t="s">
        <v>7025</v>
      </c>
      <c r="D3387" t="s">
        <v>154</v>
      </c>
      <c r="F3387">
        <v>55373.22</v>
      </c>
      <c r="G3387" s="1">
        <v>45663</v>
      </c>
      <c r="H3387" s="1">
        <v>45671</v>
      </c>
      <c r="I3387" t="s">
        <v>19</v>
      </c>
      <c r="J3387">
        <v>8</v>
      </c>
      <c r="K3387">
        <v>10</v>
      </c>
      <c r="L3387" t="s">
        <v>770</v>
      </c>
      <c r="M3387" t="s">
        <v>21</v>
      </c>
      <c r="N3387" t="s">
        <v>30</v>
      </c>
      <c r="O3387">
        <f t="shared" si="312"/>
        <v>1</v>
      </c>
      <c r="P3387" t="str">
        <f t="shared" si="313"/>
        <v>Valid</v>
      </c>
      <c r="Q3387" t="str">
        <f>_xlfn.XLOOKUP(B3387,Customers!$A:$A,Customers!$C:$C,"Not Found")</f>
        <v>Central</v>
      </c>
      <c r="R3387" t="str">
        <f t="shared" si="314"/>
        <v>Central</v>
      </c>
      <c r="S3387" t="str">
        <f t="shared" si="315"/>
        <v>Vehicle Damage</v>
      </c>
      <c r="T3387" t="str">
        <f t="shared" si="316"/>
        <v>Within SLA</v>
      </c>
      <c r="U3387">
        <f t="shared" si="317"/>
        <v>0</v>
      </c>
    </row>
    <row r="3388" spans="1:21" x14ac:dyDescent="0.3">
      <c r="A3388" t="s">
        <v>7026</v>
      </c>
      <c r="B3388" t="s">
        <v>1122</v>
      </c>
      <c r="C3388" t="s">
        <v>1123</v>
      </c>
      <c r="D3388" t="s">
        <v>17</v>
      </c>
      <c r="E3388" t="s">
        <v>74</v>
      </c>
      <c r="F3388">
        <v>96050.33</v>
      </c>
      <c r="G3388" s="1">
        <v>45905</v>
      </c>
      <c r="H3388" s="1">
        <v>45917</v>
      </c>
      <c r="I3388" t="s">
        <v>19</v>
      </c>
      <c r="J3388">
        <v>12</v>
      </c>
      <c r="K3388">
        <v>10</v>
      </c>
      <c r="L3388" t="s">
        <v>128</v>
      </c>
      <c r="M3388" t="s">
        <v>21</v>
      </c>
      <c r="N3388" t="s">
        <v>30</v>
      </c>
      <c r="O3388">
        <f t="shared" si="312"/>
        <v>1</v>
      </c>
      <c r="P3388" t="str">
        <f t="shared" si="313"/>
        <v>Valid</v>
      </c>
      <c r="Q3388" t="str">
        <f>_xlfn.XLOOKUP(B3388,Customers!$A:$A,Customers!$C:$C,"Not Found")</f>
        <v>West</v>
      </c>
      <c r="R3388" t="str">
        <f t="shared" si="314"/>
        <v>East</v>
      </c>
      <c r="S3388" t="str">
        <f t="shared" si="315"/>
        <v>Accident</v>
      </c>
      <c r="T3388" t="str">
        <f t="shared" si="316"/>
        <v>SLA Breach</v>
      </c>
      <c r="U3388">
        <f t="shared" si="317"/>
        <v>2</v>
      </c>
    </row>
    <row r="3389" spans="1:21" x14ac:dyDescent="0.3">
      <c r="A3389" t="s">
        <v>7027</v>
      </c>
      <c r="B3389" t="s">
        <v>7028</v>
      </c>
      <c r="C3389" t="s">
        <v>7029</v>
      </c>
      <c r="D3389" t="s">
        <v>216</v>
      </c>
      <c r="E3389" t="s">
        <v>27</v>
      </c>
      <c r="F3389">
        <v>108265.64</v>
      </c>
      <c r="G3389" s="1">
        <v>45886</v>
      </c>
      <c r="I3389" t="s">
        <v>40</v>
      </c>
      <c r="J3389">
        <v>16</v>
      </c>
      <c r="K3389">
        <v>15</v>
      </c>
      <c r="L3389" t="s">
        <v>349</v>
      </c>
      <c r="M3389" t="s">
        <v>55</v>
      </c>
      <c r="N3389" t="s">
        <v>30</v>
      </c>
      <c r="O3389">
        <f t="shared" si="312"/>
        <v>1</v>
      </c>
      <c r="P3389" t="str">
        <f t="shared" si="313"/>
        <v>Valid</v>
      </c>
      <c r="Q3389" t="str">
        <f>_xlfn.XLOOKUP(B3389,Customers!$A:$A,Customers!$C:$C,"Not Found")</f>
        <v>South</v>
      </c>
      <c r="R3389" t="str">
        <f t="shared" si="314"/>
        <v>West</v>
      </c>
      <c r="S3389" t="str">
        <f t="shared" si="315"/>
        <v>Outpatient</v>
      </c>
      <c r="T3389" t="str">
        <f t="shared" si="316"/>
        <v>SLA Breach</v>
      </c>
      <c r="U3389">
        <f t="shared" si="317"/>
        <v>1</v>
      </c>
    </row>
    <row r="3390" spans="1:21" x14ac:dyDescent="0.3">
      <c r="A3390" t="s">
        <v>7030</v>
      </c>
      <c r="B3390" t="s">
        <v>7031</v>
      </c>
      <c r="C3390" t="s">
        <v>7032</v>
      </c>
      <c r="D3390" t="s">
        <v>46</v>
      </c>
      <c r="E3390" t="s">
        <v>74</v>
      </c>
      <c r="F3390">
        <v>582583.76</v>
      </c>
      <c r="G3390" s="1">
        <v>45980</v>
      </c>
      <c r="I3390" t="s">
        <v>40</v>
      </c>
      <c r="J3390">
        <v>16</v>
      </c>
      <c r="K3390">
        <v>12</v>
      </c>
      <c r="L3390" t="s">
        <v>121</v>
      </c>
      <c r="M3390" t="s">
        <v>49</v>
      </c>
      <c r="N3390" t="s">
        <v>30</v>
      </c>
      <c r="O3390">
        <f t="shared" si="312"/>
        <v>1</v>
      </c>
      <c r="P3390" t="str">
        <f t="shared" si="313"/>
        <v>Valid</v>
      </c>
      <c r="Q3390" t="str">
        <f>_xlfn.XLOOKUP(B3390,Customers!$A:$A,Customers!$C:$C,"Not Found")</f>
        <v>West</v>
      </c>
      <c r="R3390" t="str">
        <f t="shared" si="314"/>
        <v>East</v>
      </c>
      <c r="S3390" t="str">
        <f t="shared" si="315"/>
        <v>Theft</v>
      </c>
      <c r="T3390" t="str">
        <f t="shared" si="316"/>
        <v>SLA Breach</v>
      </c>
      <c r="U3390">
        <f t="shared" si="317"/>
        <v>4</v>
      </c>
    </row>
    <row r="3391" spans="1:21" x14ac:dyDescent="0.3">
      <c r="A3391" t="s">
        <v>7033</v>
      </c>
      <c r="B3391" t="s">
        <v>1536</v>
      </c>
      <c r="C3391" t="s">
        <v>4224</v>
      </c>
      <c r="D3391" t="s">
        <v>59</v>
      </c>
      <c r="E3391" t="s">
        <v>39</v>
      </c>
      <c r="F3391">
        <v>98060.39</v>
      </c>
      <c r="G3391" s="1">
        <v>45707</v>
      </c>
      <c r="H3391" s="1">
        <v>45717</v>
      </c>
      <c r="I3391" t="s">
        <v>19</v>
      </c>
      <c r="J3391">
        <v>10</v>
      </c>
      <c r="K3391">
        <v>15</v>
      </c>
      <c r="L3391" t="s">
        <v>491</v>
      </c>
      <c r="M3391" t="s">
        <v>55</v>
      </c>
      <c r="N3391" t="s">
        <v>22</v>
      </c>
      <c r="O3391">
        <f t="shared" si="312"/>
        <v>1</v>
      </c>
      <c r="P3391" t="str">
        <f t="shared" si="313"/>
        <v>Valid</v>
      </c>
      <c r="Q3391" t="str">
        <f>_xlfn.XLOOKUP(B3391,Customers!$A:$A,Customers!$C:$C,"Not Found")</f>
        <v>North</v>
      </c>
      <c r="R3391" t="str">
        <f t="shared" si="314"/>
        <v>North</v>
      </c>
      <c r="S3391" t="str">
        <f t="shared" si="315"/>
        <v>Critical Illness</v>
      </c>
      <c r="T3391" t="str">
        <f t="shared" si="316"/>
        <v>Within SLA</v>
      </c>
      <c r="U3391">
        <f t="shared" si="317"/>
        <v>0</v>
      </c>
    </row>
    <row r="3392" spans="1:21" x14ac:dyDescent="0.3">
      <c r="A3392" t="s">
        <v>7034</v>
      </c>
      <c r="B3392" t="s">
        <v>948</v>
      </c>
      <c r="C3392" t="s">
        <v>949</v>
      </c>
      <c r="D3392" t="s">
        <v>182</v>
      </c>
      <c r="E3392" t="s">
        <v>39</v>
      </c>
      <c r="F3392">
        <v>19471.759999999998</v>
      </c>
      <c r="G3392" s="1">
        <v>45924</v>
      </c>
      <c r="H3392" s="1">
        <v>45933</v>
      </c>
      <c r="I3392" t="s">
        <v>19</v>
      </c>
      <c r="J3392">
        <v>9</v>
      </c>
      <c r="K3392">
        <v>7</v>
      </c>
      <c r="L3392" t="s">
        <v>103</v>
      </c>
      <c r="M3392" t="s">
        <v>94</v>
      </c>
      <c r="N3392" t="s">
        <v>22</v>
      </c>
      <c r="O3392">
        <f t="shared" si="312"/>
        <v>1</v>
      </c>
      <c r="P3392" t="str">
        <f t="shared" si="313"/>
        <v>Valid</v>
      </c>
      <c r="Q3392" t="str">
        <f>_xlfn.XLOOKUP(B3392,Customers!$A:$A,Customers!$C:$C,"Not Found")</f>
        <v>East</v>
      </c>
      <c r="R3392" t="str">
        <f t="shared" si="314"/>
        <v>North</v>
      </c>
      <c r="S3392" t="str">
        <f t="shared" si="315"/>
        <v>Trip Cancellation</v>
      </c>
      <c r="T3392" t="str">
        <f t="shared" si="316"/>
        <v>SLA Breach</v>
      </c>
      <c r="U3392">
        <f t="shared" si="317"/>
        <v>2</v>
      </c>
    </row>
    <row r="3393" spans="1:21" x14ac:dyDescent="0.3">
      <c r="A3393" t="s">
        <v>7035</v>
      </c>
      <c r="B3393" t="s">
        <v>5598</v>
      </c>
      <c r="C3393" t="s">
        <v>5599</v>
      </c>
      <c r="D3393" t="s">
        <v>17</v>
      </c>
      <c r="E3393" t="s">
        <v>173</v>
      </c>
      <c r="F3393">
        <v>48986.01</v>
      </c>
      <c r="G3393" s="1">
        <v>45691</v>
      </c>
      <c r="H3393" s="1">
        <v>45695</v>
      </c>
      <c r="I3393" t="s">
        <v>19</v>
      </c>
      <c r="J3393">
        <v>4</v>
      </c>
      <c r="K3393">
        <v>10</v>
      </c>
      <c r="L3393" t="s">
        <v>431</v>
      </c>
      <c r="M3393" t="s">
        <v>21</v>
      </c>
      <c r="N3393" t="s">
        <v>30</v>
      </c>
      <c r="O3393">
        <f t="shared" si="312"/>
        <v>1</v>
      </c>
      <c r="P3393" t="str">
        <f t="shared" si="313"/>
        <v>Valid</v>
      </c>
      <c r="Q3393" t="str">
        <f>_xlfn.XLOOKUP(B3393,Customers!$A:$A,Customers!$C:$C,"Not Found")</f>
        <v>North</v>
      </c>
      <c r="R3393" t="str">
        <f t="shared" si="314"/>
        <v>Central</v>
      </c>
      <c r="S3393" t="str">
        <f t="shared" si="315"/>
        <v>Accident</v>
      </c>
      <c r="T3393" t="str">
        <f t="shared" si="316"/>
        <v>Within SLA</v>
      </c>
      <c r="U3393">
        <f t="shared" si="317"/>
        <v>0</v>
      </c>
    </row>
    <row r="3394" spans="1:21" x14ac:dyDescent="0.3">
      <c r="A3394" t="s">
        <v>7036</v>
      </c>
      <c r="B3394" t="s">
        <v>1414</v>
      </c>
      <c r="C3394" t="s">
        <v>1420</v>
      </c>
      <c r="D3394" t="s">
        <v>182</v>
      </c>
      <c r="E3394" t="s">
        <v>27</v>
      </c>
      <c r="F3394">
        <v>17192.330000000002</v>
      </c>
      <c r="G3394" s="1">
        <v>45914</v>
      </c>
      <c r="H3394" s="1">
        <v>45923</v>
      </c>
      <c r="I3394" t="s">
        <v>19</v>
      </c>
      <c r="J3394">
        <v>9</v>
      </c>
      <c r="K3394">
        <v>7</v>
      </c>
      <c r="L3394" t="s">
        <v>610</v>
      </c>
      <c r="M3394" t="s">
        <v>94</v>
      </c>
      <c r="N3394" t="s">
        <v>22</v>
      </c>
      <c r="O3394">
        <f t="shared" ref="O3394:O3457" si="318">COUNTIF($A:$A,A3394)</f>
        <v>1</v>
      </c>
      <c r="P3394" t="str">
        <f t="shared" ref="P3394:P3457" si="319">IF(F3394="","Missing Amount","Valid")</f>
        <v>Valid</v>
      </c>
      <c r="Q3394" t="str">
        <f>_xlfn.XLOOKUP(B3394,Customers!$A:$A,Customers!$C:$C,"Not Found")</f>
        <v>East</v>
      </c>
      <c r="R3394" t="str">
        <f t="shared" ref="R3394:R3457" si="320">IF(E3394="",Q3394,E3394)</f>
        <v>West</v>
      </c>
      <c r="S3394" t="str">
        <f t="shared" ref="S3394:S3457" si="321">IF(D3394="Hospitalisation","Hospitalization",IF(D3394="Medical Emerg.","Medical Emergency",IF(D3394="Property dmg","Property Damage",IF(D3394="Vehicle dmg","Vehicle Damage",D3394))))</f>
        <v>Trip Cancellation</v>
      </c>
      <c r="T3394" t="str">
        <f t="shared" ref="T3394:T3457" si="322">IF(J3394&gt;K3394,"SLA Breach","Within SLA")</f>
        <v>SLA Breach</v>
      </c>
      <c r="U3394">
        <f t="shared" ref="U3394:U3457" si="323">IF(J3394&gt;K3394,J3394-K3394,0)</f>
        <v>2</v>
      </c>
    </row>
    <row r="3395" spans="1:21" x14ac:dyDescent="0.3">
      <c r="A3395" t="s">
        <v>7037</v>
      </c>
      <c r="B3395" t="s">
        <v>123</v>
      </c>
      <c r="C3395" t="s">
        <v>7038</v>
      </c>
      <c r="D3395" t="s">
        <v>26</v>
      </c>
      <c r="E3395" t="s">
        <v>27</v>
      </c>
      <c r="F3395">
        <v>197086.96</v>
      </c>
      <c r="G3395" s="1">
        <v>45734</v>
      </c>
      <c r="H3395" s="1">
        <v>45736</v>
      </c>
      <c r="I3395" t="s">
        <v>47</v>
      </c>
      <c r="J3395">
        <v>2</v>
      </c>
      <c r="K3395">
        <v>20</v>
      </c>
      <c r="L3395" t="s">
        <v>155</v>
      </c>
      <c r="M3395" t="s">
        <v>29</v>
      </c>
      <c r="N3395" t="s">
        <v>22</v>
      </c>
      <c r="O3395">
        <f t="shared" si="318"/>
        <v>1</v>
      </c>
      <c r="P3395" t="str">
        <f t="shared" si="319"/>
        <v>Valid</v>
      </c>
      <c r="Q3395" t="str">
        <f>_xlfn.XLOOKUP(B3395,Customers!$A:$A,Customers!$C:$C,"Not Found")</f>
        <v>North</v>
      </c>
      <c r="R3395" t="str">
        <f t="shared" si="320"/>
        <v>West</v>
      </c>
      <c r="S3395" t="str">
        <f t="shared" si="321"/>
        <v>Disability</v>
      </c>
      <c r="T3395" t="str">
        <f t="shared" si="322"/>
        <v>Within SLA</v>
      </c>
      <c r="U3395">
        <f t="shared" si="323"/>
        <v>0</v>
      </c>
    </row>
    <row r="3396" spans="1:21" x14ac:dyDescent="0.3">
      <c r="A3396" t="s">
        <v>7039</v>
      </c>
      <c r="B3396" t="s">
        <v>263</v>
      </c>
      <c r="C3396" t="s">
        <v>7025</v>
      </c>
      <c r="D3396" t="s">
        <v>46</v>
      </c>
      <c r="E3396" t="s">
        <v>173</v>
      </c>
      <c r="F3396">
        <v>69352.95</v>
      </c>
      <c r="G3396" s="1">
        <v>45932</v>
      </c>
      <c r="H3396" s="1">
        <v>45937</v>
      </c>
      <c r="I3396" t="s">
        <v>19</v>
      </c>
      <c r="J3396">
        <v>5</v>
      </c>
      <c r="K3396">
        <v>10</v>
      </c>
      <c r="L3396" t="s">
        <v>681</v>
      </c>
      <c r="M3396" t="s">
        <v>21</v>
      </c>
      <c r="N3396" t="s">
        <v>22</v>
      </c>
      <c r="O3396">
        <f t="shared" si="318"/>
        <v>1</v>
      </c>
      <c r="P3396" t="str">
        <f t="shared" si="319"/>
        <v>Valid</v>
      </c>
      <c r="Q3396" t="str">
        <f>_xlfn.XLOOKUP(B3396,Customers!$A:$A,Customers!$C:$C,"Not Found")</f>
        <v>Central</v>
      </c>
      <c r="R3396" t="str">
        <f t="shared" si="320"/>
        <v>Central</v>
      </c>
      <c r="S3396" t="str">
        <f t="shared" si="321"/>
        <v>Theft</v>
      </c>
      <c r="T3396" t="str">
        <f t="shared" si="322"/>
        <v>Within SLA</v>
      </c>
      <c r="U3396">
        <f t="shared" si="323"/>
        <v>0</v>
      </c>
    </row>
    <row r="3397" spans="1:21" x14ac:dyDescent="0.3">
      <c r="A3397" t="s">
        <v>7040</v>
      </c>
      <c r="B3397" t="s">
        <v>473</v>
      </c>
      <c r="C3397" t="s">
        <v>474</v>
      </c>
      <c r="D3397" t="s">
        <v>59</v>
      </c>
      <c r="E3397" t="s">
        <v>74</v>
      </c>
      <c r="F3397">
        <v>62878.5</v>
      </c>
      <c r="G3397" s="1">
        <v>45703</v>
      </c>
      <c r="H3397" s="1">
        <v>45716</v>
      </c>
      <c r="I3397" t="s">
        <v>19</v>
      </c>
      <c r="J3397">
        <v>13</v>
      </c>
      <c r="K3397">
        <v>15</v>
      </c>
      <c r="L3397" t="s">
        <v>150</v>
      </c>
      <c r="M3397" t="s">
        <v>55</v>
      </c>
      <c r="N3397" t="s">
        <v>30</v>
      </c>
      <c r="O3397">
        <f t="shared" si="318"/>
        <v>1</v>
      </c>
      <c r="P3397" t="str">
        <f t="shared" si="319"/>
        <v>Valid</v>
      </c>
      <c r="Q3397" t="str">
        <f>_xlfn.XLOOKUP(B3397,Customers!$A:$A,Customers!$C:$C,"Not Found")</f>
        <v>North</v>
      </c>
      <c r="R3397" t="str">
        <f t="shared" si="320"/>
        <v>East</v>
      </c>
      <c r="S3397" t="str">
        <f t="shared" si="321"/>
        <v>Critical Illness</v>
      </c>
      <c r="T3397" t="str">
        <f t="shared" si="322"/>
        <v>Within SLA</v>
      </c>
      <c r="U3397">
        <f t="shared" si="323"/>
        <v>0</v>
      </c>
    </row>
    <row r="3398" spans="1:21" x14ac:dyDescent="0.3">
      <c r="A3398" t="s">
        <v>7041</v>
      </c>
      <c r="B3398" t="s">
        <v>1149</v>
      </c>
      <c r="C3398" t="s">
        <v>1150</v>
      </c>
      <c r="D3398" t="s">
        <v>26</v>
      </c>
      <c r="E3398" t="s">
        <v>39</v>
      </c>
      <c r="F3398">
        <v>714965.94</v>
      </c>
      <c r="G3398" s="1">
        <v>45928</v>
      </c>
      <c r="H3398" s="1">
        <v>45940</v>
      </c>
      <c r="I3398" t="s">
        <v>47</v>
      </c>
      <c r="J3398">
        <v>12</v>
      </c>
      <c r="K3398">
        <v>20</v>
      </c>
      <c r="L3398" t="s">
        <v>204</v>
      </c>
      <c r="M3398" t="s">
        <v>29</v>
      </c>
      <c r="N3398" t="s">
        <v>30</v>
      </c>
      <c r="O3398">
        <f t="shared" si="318"/>
        <v>1</v>
      </c>
      <c r="P3398" t="str">
        <f t="shared" si="319"/>
        <v>Valid</v>
      </c>
      <c r="Q3398" t="str">
        <f>_xlfn.XLOOKUP(B3398,Customers!$A:$A,Customers!$C:$C,"Not Found")</f>
        <v>South</v>
      </c>
      <c r="R3398" t="str">
        <f t="shared" si="320"/>
        <v>North</v>
      </c>
      <c r="S3398" t="str">
        <f t="shared" si="321"/>
        <v>Disability</v>
      </c>
      <c r="T3398" t="str">
        <f t="shared" si="322"/>
        <v>Within SLA</v>
      </c>
      <c r="U3398">
        <f t="shared" si="323"/>
        <v>0</v>
      </c>
    </row>
    <row r="3399" spans="1:21" x14ac:dyDescent="0.3">
      <c r="A3399" t="s">
        <v>7042</v>
      </c>
      <c r="B3399" t="s">
        <v>2927</v>
      </c>
      <c r="C3399" t="s">
        <v>2928</v>
      </c>
      <c r="D3399" t="s">
        <v>59</v>
      </c>
      <c r="E3399" t="s">
        <v>27</v>
      </c>
      <c r="F3399">
        <v>150702.37</v>
      </c>
      <c r="G3399" s="1">
        <v>45866</v>
      </c>
      <c r="I3399" t="s">
        <v>40</v>
      </c>
      <c r="J3399">
        <v>7</v>
      </c>
      <c r="K3399">
        <v>15</v>
      </c>
      <c r="L3399" t="s">
        <v>300</v>
      </c>
      <c r="M3399" t="s">
        <v>55</v>
      </c>
      <c r="N3399" t="s">
        <v>22</v>
      </c>
      <c r="O3399">
        <f t="shared" si="318"/>
        <v>1</v>
      </c>
      <c r="P3399" t="str">
        <f t="shared" si="319"/>
        <v>Valid</v>
      </c>
      <c r="Q3399" t="str">
        <f>_xlfn.XLOOKUP(B3399,Customers!$A:$A,Customers!$C:$C,"Not Found")</f>
        <v>South</v>
      </c>
      <c r="R3399" t="str">
        <f t="shared" si="320"/>
        <v>West</v>
      </c>
      <c r="S3399" t="str">
        <f t="shared" si="321"/>
        <v>Critical Illness</v>
      </c>
      <c r="T3399" t="str">
        <f t="shared" si="322"/>
        <v>Within SLA</v>
      </c>
      <c r="U3399">
        <f t="shared" si="323"/>
        <v>0</v>
      </c>
    </row>
    <row r="3400" spans="1:21" x14ac:dyDescent="0.3">
      <c r="A3400" t="s">
        <v>7043</v>
      </c>
      <c r="B3400" t="s">
        <v>5815</v>
      </c>
      <c r="C3400" t="s">
        <v>5816</v>
      </c>
      <c r="D3400" t="s">
        <v>216</v>
      </c>
      <c r="E3400" t="s">
        <v>39</v>
      </c>
      <c r="F3400">
        <v>149052</v>
      </c>
      <c r="G3400" s="1">
        <v>45673</v>
      </c>
      <c r="H3400" s="1">
        <v>45692</v>
      </c>
      <c r="I3400" t="s">
        <v>19</v>
      </c>
      <c r="J3400">
        <v>19</v>
      </c>
      <c r="K3400">
        <v>15</v>
      </c>
      <c r="L3400" t="s">
        <v>431</v>
      </c>
      <c r="M3400" t="s">
        <v>55</v>
      </c>
      <c r="N3400" t="s">
        <v>42</v>
      </c>
      <c r="O3400">
        <f t="shared" si="318"/>
        <v>1</v>
      </c>
      <c r="P3400" t="str">
        <f t="shared" si="319"/>
        <v>Valid</v>
      </c>
      <c r="Q3400" t="str">
        <f>_xlfn.XLOOKUP(B3400,Customers!$A:$A,Customers!$C:$C,"Not Found")</f>
        <v>West</v>
      </c>
      <c r="R3400" t="str">
        <f t="shared" si="320"/>
        <v>North</v>
      </c>
      <c r="S3400" t="str">
        <f t="shared" si="321"/>
        <v>Outpatient</v>
      </c>
      <c r="T3400" t="str">
        <f t="shared" si="322"/>
        <v>SLA Breach</v>
      </c>
      <c r="U3400">
        <f t="shared" si="323"/>
        <v>4</v>
      </c>
    </row>
    <row r="3401" spans="1:21" x14ac:dyDescent="0.3">
      <c r="A3401" t="s">
        <v>7044</v>
      </c>
      <c r="B3401" t="s">
        <v>2224</v>
      </c>
      <c r="C3401" t="s">
        <v>2225</v>
      </c>
      <c r="D3401" t="s">
        <v>102</v>
      </c>
      <c r="E3401" t="s">
        <v>27</v>
      </c>
      <c r="F3401">
        <v>254692.59</v>
      </c>
      <c r="G3401" s="1">
        <v>45747</v>
      </c>
      <c r="I3401" t="s">
        <v>40</v>
      </c>
      <c r="J3401">
        <v>21</v>
      </c>
      <c r="K3401">
        <v>20</v>
      </c>
      <c r="L3401" t="s">
        <v>427</v>
      </c>
      <c r="M3401" t="s">
        <v>29</v>
      </c>
      <c r="N3401" t="s">
        <v>30</v>
      </c>
      <c r="O3401">
        <f t="shared" si="318"/>
        <v>1</v>
      </c>
      <c r="P3401" t="str">
        <f t="shared" si="319"/>
        <v>Valid</v>
      </c>
      <c r="Q3401" t="str">
        <f>_xlfn.XLOOKUP(B3401,Customers!$A:$A,Customers!$C:$C,"Not Found")</f>
        <v>North</v>
      </c>
      <c r="R3401" t="str">
        <f t="shared" si="320"/>
        <v>West</v>
      </c>
      <c r="S3401" t="str">
        <f t="shared" si="321"/>
        <v>Maturity</v>
      </c>
      <c r="T3401" t="str">
        <f t="shared" si="322"/>
        <v>SLA Breach</v>
      </c>
      <c r="U3401">
        <f t="shared" si="323"/>
        <v>1</v>
      </c>
    </row>
    <row r="3402" spans="1:21" x14ac:dyDescent="0.3">
      <c r="A3402" t="s">
        <v>7045</v>
      </c>
      <c r="B3402" t="s">
        <v>3959</v>
      </c>
      <c r="C3402" t="s">
        <v>4561</v>
      </c>
      <c r="D3402" t="s">
        <v>69</v>
      </c>
      <c r="E3402" t="s">
        <v>18</v>
      </c>
      <c r="F3402">
        <v>199230.59</v>
      </c>
      <c r="G3402" s="1">
        <v>45816</v>
      </c>
      <c r="H3402" s="1">
        <v>45828</v>
      </c>
      <c r="I3402" t="s">
        <v>19</v>
      </c>
      <c r="J3402">
        <v>12</v>
      </c>
      <c r="K3402">
        <v>12</v>
      </c>
      <c r="L3402" t="s">
        <v>103</v>
      </c>
      <c r="M3402" t="s">
        <v>49</v>
      </c>
      <c r="N3402" t="s">
        <v>30</v>
      </c>
      <c r="O3402">
        <f t="shared" si="318"/>
        <v>1</v>
      </c>
      <c r="P3402" t="str">
        <f t="shared" si="319"/>
        <v>Valid</v>
      </c>
      <c r="Q3402" t="str">
        <f>_xlfn.XLOOKUP(B3402,Customers!$A:$A,Customers!$C:$C,"Not Found")</f>
        <v>North</v>
      </c>
      <c r="R3402" t="str">
        <f t="shared" si="320"/>
        <v>South</v>
      </c>
      <c r="S3402" t="str">
        <f t="shared" si="321"/>
        <v>Property Damage</v>
      </c>
      <c r="T3402" t="str">
        <f t="shared" si="322"/>
        <v>Within SLA</v>
      </c>
      <c r="U3402">
        <f t="shared" si="323"/>
        <v>0</v>
      </c>
    </row>
    <row r="3403" spans="1:21" x14ac:dyDescent="0.3">
      <c r="A3403" t="s">
        <v>7046</v>
      </c>
      <c r="B3403" t="s">
        <v>926</v>
      </c>
      <c r="C3403" t="s">
        <v>7047</v>
      </c>
      <c r="D3403" t="s">
        <v>59</v>
      </c>
      <c r="E3403" t="s">
        <v>39</v>
      </c>
      <c r="F3403">
        <v>165287.06</v>
      </c>
      <c r="G3403" s="1">
        <v>45882</v>
      </c>
      <c r="H3403" s="1">
        <v>45895</v>
      </c>
      <c r="I3403" t="s">
        <v>47</v>
      </c>
      <c r="J3403">
        <v>13</v>
      </c>
      <c r="K3403">
        <v>15</v>
      </c>
      <c r="L3403" t="s">
        <v>93</v>
      </c>
      <c r="M3403" t="s">
        <v>55</v>
      </c>
      <c r="N3403" t="s">
        <v>30</v>
      </c>
      <c r="O3403">
        <f t="shared" si="318"/>
        <v>1</v>
      </c>
      <c r="P3403" t="str">
        <f t="shared" si="319"/>
        <v>Valid</v>
      </c>
      <c r="Q3403" t="str">
        <f>_xlfn.XLOOKUP(B3403,Customers!$A:$A,Customers!$C:$C,"Not Found")</f>
        <v>North</v>
      </c>
      <c r="R3403" t="str">
        <f t="shared" si="320"/>
        <v>North</v>
      </c>
      <c r="S3403" t="str">
        <f t="shared" si="321"/>
        <v>Critical Illness</v>
      </c>
      <c r="T3403" t="str">
        <f t="shared" si="322"/>
        <v>Within SLA</v>
      </c>
      <c r="U3403">
        <f t="shared" si="323"/>
        <v>0</v>
      </c>
    </row>
    <row r="3404" spans="1:21" x14ac:dyDescent="0.3">
      <c r="A3404" t="s">
        <v>7048</v>
      </c>
      <c r="B3404" t="s">
        <v>2067</v>
      </c>
      <c r="C3404" t="s">
        <v>2068</v>
      </c>
      <c r="D3404" t="s">
        <v>154</v>
      </c>
      <c r="E3404" t="s">
        <v>39</v>
      </c>
      <c r="F3404">
        <v>183403.91</v>
      </c>
      <c r="G3404" s="1">
        <v>45903</v>
      </c>
      <c r="H3404" s="1">
        <v>45916</v>
      </c>
      <c r="I3404" t="s">
        <v>19</v>
      </c>
      <c r="J3404">
        <v>13</v>
      </c>
      <c r="K3404">
        <v>10</v>
      </c>
      <c r="L3404" t="s">
        <v>630</v>
      </c>
      <c r="M3404" t="s">
        <v>21</v>
      </c>
      <c r="N3404" t="s">
        <v>30</v>
      </c>
      <c r="O3404">
        <f t="shared" si="318"/>
        <v>1</v>
      </c>
      <c r="P3404" t="str">
        <f t="shared" si="319"/>
        <v>Valid</v>
      </c>
      <c r="Q3404" t="str">
        <f>_xlfn.XLOOKUP(B3404,Customers!$A:$A,Customers!$C:$C,"Not Found")</f>
        <v>Central</v>
      </c>
      <c r="R3404" t="str">
        <f t="shared" si="320"/>
        <v>North</v>
      </c>
      <c r="S3404" t="str">
        <f t="shared" si="321"/>
        <v>Vehicle Damage</v>
      </c>
      <c r="T3404" t="str">
        <f t="shared" si="322"/>
        <v>SLA Breach</v>
      </c>
      <c r="U3404">
        <f t="shared" si="323"/>
        <v>3</v>
      </c>
    </row>
    <row r="3405" spans="1:21" x14ac:dyDescent="0.3">
      <c r="A3405" t="s">
        <v>7049</v>
      </c>
      <c r="B3405" t="s">
        <v>2481</v>
      </c>
      <c r="C3405" t="s">
        <v>2482</v>
      </c>
      <c r="D3405" t="s">
        <v>46</v>
      </c>
      <c r="E3405" t="s">
        <v>18</v>
      </c>
      <c r="F3405">
        <v>45725.14</v>
      </c>
      <c r="G3405" s="1">
        <v>45840</v>
      </c>
      <c r="I3405" t="s">
        <v>64</v>
      </c>
      <c r="J3405">
        <v>16</v>
      </c>
      <c r="K3405">
        <v>10</v>
      </c>
      <c r="L3405" t="s">
        <v>227</v>
      </c>
      <c r="M3405" t="s">
        <v>21</v>
      </c>
      <c r="N3405" t="s">
        <v>30</v>
      </c>
      <c r="O3405">
        <f t="shared" si="318"/>
        <v>1</v>
      </c>
      <c r="P3405" t="str">
        <f t="shared" si="319"/>
        <v>Valid</v>
      </c>
      <c r="Q3405" t="str">
        <f>_xlfn.XLOOKUP(B3405,Customers!$A:$A,Customers!$C:$C,"Not Found")</f>
        <v>South</v>
      </c>
      <c r="R3405" t="str">
        <f t="shared" si="320"/>
        <v>South</v>
      </c>
      <c r="S3405" t="str">
        <f t="shared" si="321"/>
        <v>Theft</v>
      </c>
      <c r="T3405" t="str">
        <f t="shared" si="322"/>
        <v>SLA Breach</v>
      </c>
      <c r="U3405">
        <f t="shared" si="323"/>
        <v>6</v>
      </c>
    </row>
    <row r="3406" spans="1:21" x14ac:dyDescent="0.3">
      <c r="A3406" t="s">
        <v>7050</v>
      </c>
      <c r="B3406" t="s">
        <v>699</v>
      </c>
      <c r="C3406" t="s">
        <v>700</v>
      </c>
      <c r="D3406" t="s">
        <v>111</v>
      </c>
      <c r="E3406" t="s">
        <v>74</v>
      </c>
      <c r="F3406">
        <v>110833.3</v>
      </c>
      <c r="G3406" s="1">
        <v>45888</v>
      </c>
      <c r="H3406" s="1">
        <v>45907</v>
      </c>
      <c r="I3406" t="s">
        <v>19</v>
      </c>
      <c r="J3406">
        <v>19</v>
      </c>
      <c r="K3406">
        <v>12</v>
      </c>
      <c r="L3406" t="s">
        <v>541</v>
      </c>
      <c r="M3406" t="s">
        <v>49</v>
      </c>
      <c r="N3406" t="s">
        <v>42</v>
      </c>
      <c r="O3406">
        <f t="shared" si="318"/>
        <v>1</v>
      </c>
      <c r="P3406" t="str">
        <f t="shared" si="319"/>
        <v>Valid</v>
      </c>
      <c r="Q3406" t="str">
        <f>_xlfn.XLOOKUP(B3406,Customers!$A:$A,Customers!$C:$C,"Not Found")</f>
        <v>North</v>
      </c>
      <c r="R3406" t="str">
        <f t="shared" si="320"/>
        <v>East</v>
      </c>
      <c r="S3406" t="str">
        <f t="shared" si="321"/>
        <v>Fire</v>
      </c>
      <c r="T3406" t="str">
        <f t="shared" si="322"/>
        <v>SLA Breach</v>
      </c>
      <c r="U3406">
        <f t="shared" si="323"/>
        <v>7</v>
      </c>
    </row>
    <row r="3407" spans="1:21" x14ac:dyDescent="0.3">
      <c r="A3407" t="s">
        <v>7051</v>
      </c>
      <c r="B3407" t="s">
        <v>2607</v>
      </c>
      <c r="C3407" t="s">
        <v>7052</v>
      </c>
      <c r="D3407" t="s">
        <v>59</v>
      </c>
      <c r="E3407" t="s">
        <v>39</v>
      </c>
      <c r="F3407">
        <v>52175.31</v>
      </c>
      <c r="G3407" s="1">
        <v>45776</v>
      </c>
      <c r="I3407" t="s">
        <v>40</v>
      </c>
      <c r="J3407">
        <v>12</v>
      </c>
      <c r="K3407">
        <v>15</v>
      </c>
      <c r="L3407" t="s">
        <v>431</v>
      </c>
      <c r="M3407" t="s">
        <v>55</v>
      </c>
      <c r="N3407" t="s">
        <v>30</v>
      </c>
      <c r="O3407">
        <f t="shared" si="318"/>
        <v>1</v>
      </c>
      <c r="P3407" t="str">
        <f t="shared" si="319"/>
        <v>Valid</v>
      </c>
      <c r="Q3407" t="str">
        <f>_xlfn.XLOOKUP(B3407,Customers!$A:$A,Customers!$C:$C,"Not Found")</f>
        <v>North</v>
      </c>
      <c r="R3407" t="str">
        <f t="shared" si="320"/>
        <v>North</v>
      </c>
      <c r="S3407" t="str">
        <f t="shared" si="321"/>
        <v>Critical Illness</v>
      </c>
      <c r="T3407" t="str">
        <f t="shared" si="322"/>
        <v>Within SLA</v>
      </c>
      <c r="U3407">
        <f t="shared" si="323"/>
        <v>0</v>
      </c>
    </row>
    <row r="3408" spans="1:21" x14ac:dyDescent="0.3">
      <c r="A3408" t="s">
        <v>7053</v>
      </c>
      <c r="B3408" t="s">
        <v>917</v>
      </c>
      <c r="C3408" t="s">
        <v>918</v>
      </c>
      <c r="D3408" t="s">
        <v>46</v>
      </c>
      <c r="E3408" t="s">
        <v>39</v>
      </c>
      <c r="F3408">
        <v>361377.01</v>
      </c>
      <c r="G3408" s="1">
        <v>45767</v>
      </c>
      <c r="H3408" s="1">
        <v>45776</v>
      </c>
      <c r="I3408" t="s">
        <v>19</v>
      </c>
      <c r="J3408">
        <v>9</v>
      </c>
      <c r="K3408">
        <v>10</v>
      </c>
      <c r="L3408" t="s">
        <v>491</v>
      </c>
      <c r="M3408" t="s">
        <v>21</v>
      </c>
      <c r="N3408" t="s">
        <v>30</v>
      </c>
      <c r="O3408">
        <f t="shared" si="318"/>
        <v>1</v>
      </c>
      <c r="P3408" t="str">
        <f t="shared" si="319"/>
        <v>Valid</v>
      </c>
      <c r="Q3408" t="str">
        <f>_xlfn.XLOOKUP(B3408,Customers!$A:$A,Customers!$C:$C,"Not Found")</f>
        <v>South</v>
      </c>
      <c r="R3408" t="str">
        <f t="shared" si="320"/>
        <v>North</v>
      </c>
      <c r="S3408" t="str">
        <f t="shared" si="321"/>
        <v>Theft</v>
      </c>
      <c r="T3408" t="str">
        <f t="shared" si="322"/>
        <v>Within SLA</v>
      </c>
      <c r="U3408">
        <f t="shared" si="323"/>
        <v>0</v>
      </c>
    </row>
    <row r="3409" spans="1:21" x14ac:dyDescent="0.3">
      <c r="A3409" t="s">
        <v>7054</v>
      </c>
      <c r="B3409" t="s">
        <v>416</v>
      </c>
      <c r="C3409" t="s">
        <v>3741</v>
      </c>
      <c r="D3409" t="s">
        <v>154</v>
      </c>
      <c r="E3409" t="s">
        <v>18</v>
      </c>
      <c r="F3409">
        <v>57006.98</v>
      </c>
      <c r="G3409" s="1">
        <v>45722</v>
      </c>
      <c r="H3409" s="1">
        <v>45725</v>
      </c>
      <c r="I3409" t="s">
        <v>19</v>
      </c>
      <c r="J3409">
        <v>3</v>
      </c>
      <c r="K3409">
        <v>10</v>
      </c>
      <c r="L3409" t="s">
        <v>548</v>
      </c>
      <c r="M3409" t="s">
        <v>21</v>
      </c>
      <c r="N3409" t="s">
        <v>30</v>
      </c>
      <c r="O3409">
        <f t="shared" si="318"/>
        <v>1</v>
      </c>
      <c r="P3409" t="str">
        <f t="shared" si="319"/>
        <v>Valid</v>
      </c>
      <c r="Q3409" t="str">
        <f>_xlfn.XLOOKUP(B3409,Customers!$A:$A,Customers!$C:$C,"Not Found")</f>
        <v>East</v>
      </c>
      <c r="R3409" t="str">
        <f t="shared" si="320"/>
        <v>South</v>
      </c>
      <c r="S3409" t="str">
        <f t="shared" si="321"/>
        <v>Vehicle Damage</v>
      </c>
      <c r="T3409" t="str">
        <f t="shared" si="322"/>
        <v>Within SLA</v>
      </c>
      <c r="U3409">
        <f t="shared" si="323"/>
        <v>0</v>
      </c>
    </row>
    <row r="3410" spans="1:21" x14ac:dyDescent="0.3">
      <c r="A3410" t="s">
        <v>7055</v>
      </c>
      <c r="B3410" t="s">
        <v>833</v>
      </c>
      <c r="C3410" t="s">
        <v>5371</v>
      </c>
      <c r="D3410" t="s">
        <v>1264</v>
      </c>
      <c r="E3410" t="s">
        <v>27</v>
      </c>
      <c r="F3410">
        <v>194790.78</v>
      </c>
      <c r="G3410" s="1">
        <v>45880</v>
      </c>
      <c r="H3410" s="1">
        <v>45893</v>
      </c>
      <c r="I3410" t="s">
        <v>19</v>
      </c>
      <c r="J3410">
        <v>13</v>
      </c>
      <c r="K3410">
        <v>15</v>
      </c>
      <c r="L3410" t="s">
        <v>770</v>
      </c>
      <c r="M3410" t="s">
        <v>55</v>
      </c>
      <c r="N3410" t="s">
        <v>30</v>
      </c>
      <c r="O3410">
        <f t="shared" si="318"/>
        <v>1</v>
      </c>
      <c r="P3410" t="str">
        <f t="shared" si="319"/>
        <v>Valid</v>
      </c>
      <c r="Q3410" t="str">
        <f>_xlfn.XLOOKUP(B3410,Customers!$A:$A,Customers!$C:$C,"Not Found")</f>
        <v>North</v>
      </c>
      <c r="R3410" t="str">
        <f t="shared" si="320"/>
        <v>West</v>
      </c>
      <c r="S3410" t="str">
        <f t="shared" si="321"/>
        <v>hospitalization</v>
      </c>
      <c r="T3410" t="str">
        <f t="shared" si="322"/>
        <v>Within SLA</v>
      </c>
      <c r="U3410">
        <f t="shared" si="323"/>
        <v>0</v>
      </c>
    </row>
    <row r="3411" spans="1:21" x14ac:dyDescent="0.3">
      <c r="A3411" t="s">
        <v>7056</v>
      </c>
      <c r="B3411" t="s">
        <v>5196</v>
      </c>
      <c r="C3411" t="s">
        <v>5197</v>
      </c>
      <c r="D3411" t="s">
        <v>34</v>
      </c>
      <c r="E3411" t="s">
        <v>27</v>
      </c>
      <c r="F3411">
        <v>332145.14</v>
      </c>
      <c r="G3411" s="1">
        <v>45882</v>
      </c>
      <c r="H3411" s="1">
        <v>45894</v>
      </c>
      <c r="I3411" t="s">
        <v>19</v>
      </c>
      <c r="J3411">
        <v>12</v>
      </c>
      <c r="K3411">
        <v>20</v>
      </c>
      <c r="L3411" t="s">
        <v>353</v>
      </c>
      <c r="M3411" t="s">
        <v>29</v>
      </c>
      <c r="N3411" t="s">
        <v>30</v>
      </c>
      <c r="O3411">
        <f t="shared" si="318"/>
        <v>1</v>
      </c>
      <c r="P3411" t="str">
        <f t="shared" si="319"/>
        <v>Valid</v>
      </c>
      <c r="Q3411" t="str">
        <f>_xlfn.XLOOKUP(B3411,Customers!$A:$A,Customers!$C:$C,"Not Found")</f>
        <v>Central</v>
      </c>
      <c r="R3411" t="str">
        <f t="shared" si="320"/>
        <v>West</v>
      </c>
      <c r="S3411" t="str">
        <f t="shared" si="321"/>
        <v>Death Benefit</v>
      </c>
      <c r="T3411" t="str">
        <f t="shared" si="322"/>
        <v>Within SLA</v>
      </c>
      <c r="U3411">
        <f t="shared" si="323"/>
        <v>0</v>
      </c>
    </row>
    <row r="3412" spans="1:21" x14ac:dyDescent="0.3">
      <c r="A3412" t="s">
        <v>7057</v>
      </c>
      <c r="B3412" t="s">
        <v>893</v>
      </c>
      <c r="C3412" t="s">
        <v>5678</v>
      </c>
      <c r="D3412" t="s">
        <v>59</v>
      </c>
      <c r="F3412">
        <v>150547.49</v>
      </c>
      <c r="G3412" s="1">
        <v>45963</v>
      </c>
      <c r="H3412" s="1">
        <v>45973</v>
      </c>
      <c r="I3412" t="s">
        <v>19</v>
      </c>
      <c r="J3412">
        <v>10</v>
      </c>
      <c r="K3412">
        <v>15</v>
      </c>
      <c r="L3412" t="s">
        <v>331</v>
      </c>
      <c r="M3412" t="s">
        <v>55</v>
      </c>
      <c r="N3412" t="s">
        <v>30</v>
      </c>
      <c r="O3412">
        <f t="shared" si="318"/>
        <v>1</v>
      </c>
      <c r="P3412" t="str">
        <f t="shared" si="319"/>
        <v>Valid</v>
      </c>
      <c r="Q3412" t="str">
        <f>_xlfn.XLOOKUP(B3412,Customers!$A:$A,Customers!$C:$C,"Not Found")</f>
        <v>East</v>
      </c>
      <c r="R3412" t="str">
        <f t="shared" si="320"/>
        <v>East</v>
      </c>
      <c r="S3412" t="str">
        <f t="shared" si="321"/>
        <v>Critical Illness</v>
      </c>
      <c r="T3412" t="str">
        <f t="shared" si="322"/>
        <v>Within SLA</v>
      </c>
      <c r="U3412">
        <f t="shared" si="323"/>
        <v>0</v>
      </c>
    </row>
    <row r="3413" spans="1:21" x14ac:dyDescent="0.3">
      <c r="A3413" t="s">
        <v>7058</v>
      </c>
      <c r="B3413" t="s">
        <v>751</v>
      </c>
      <c r="C3413" t="s">
        <v>1587</v>
      </c>
      <c r="D3413" t="s">
        <v>59</v>
      </c>
      <c r="E3413" t="s">
        <v>18</v>
      </c>
      <c r="F3413">
        <v>84203.4</v>
      </c>
      <c r="G3413" s="1">
        <v>45833</v>
      </c>
      <c r="H3413" s="1">
        <v>45834</v>
      </c>
      <c r="I3413" t="s">
        <v>47</v>
      </c>
      <c r="J3413">
        <v>1</v>
      </c>
      <c r="K3413">
        <v>15</v>
      </c>
      <c r="L3413" t="s">
        <v>331</v>
      </c>
      <c r="M3413" t="s">
        <v>55</v>
      </c>
      <c r="N3413" t="s">
        <v>22</v>
      </c>
      <c r="O3413">
        <f t="shared" si="318"/>
        <v>1</v>
      </c>
      <c r="P3413" t="str">
        <f t="shared" si="319"/>
        <v>Valid</v>
      </c>
      <c r="Q3413" t="str">
        <f>_xlfn.XLOOKUP(B3413,Customers!$A:$A,Customers!$C:$C,"Not Found")</f>
        <v>East</v>
      </c>
      <c r="R3413" t="str">
        <f t="shared" si="320"/>
        <v>South</v>
      </c>
      <c r="S3413" t="str">
        <f t="shared" si="321"/>
        <v>Critical Illness</v>
      </c>
      <c r="T3413" t="str">
        <f t="shared" si="322"/>
        <v>Within SLA</v>
      </c>
      <c r="U3413">
        <f t="shared" si="323"/>
        <v>0</v>
      </c>
    </row>
    <row r="3414" spans="1:21" x14ac:dyDescent="0.3">
      <c r="A3414" t="s">
        <v>7059</v>
      </c>
      <c r="B3414" t="s">
        <v>1003</v>
      </c>
      <c r="C3414" t="s">
        <v>3410</v>
      </c>
      <c r="D3414" t="s">
        <v>53</v>
      </c>
      <c r="E3414" t="s">
        <v>74</v>
      </c>
      <c r="F3414">
        <v>154888.85999999999</v>
      </c>
      <c r="G3414" s="1">
        <v>45863</v>
      </c>
      <c r="H3414" s="1">
        <v>45878</v>
      </c>
      <c r="I3414" t="s">
        <v>19</v>
      </c>
      <c r="J3414">
        <v>15</v>
      </c>
      <c r="K3414">
        <v>15</v>
      </c>
      <c r="L3414" t="s">
        <v>183</v>
      </c>
      <c r="M3414" t="s">
        <v>55</v>
      </c>
      <c r="N3414" t="s">
        <v>30</v>
      </c>
      <c r="O3414">
        <f t="shared" si="318"/>
        <v>1</v>
      </c>
      <c r="P3414" t="str">
        <f t="shared" si="319"/>
        <v>Valid</v>
      </c>
      <c r="Q3414" t="str">
        <f>_xlfn.XLOOKUP(B3414,Customers!$A:$A,Customers!$C:$C,"Not Found")</f>
        <v>East</v>
      </c>
      <c r="R3414" t="str">
        <f t="shared" si="320"/>
        <v>East</v>
      </c>
      <c r="S3414" t="str">
        <f t="shared" si="321"/>
        <v>Hospitalization</v>
      </c>
      <c r="T3414" t="str">
        <f t="shared" si="322"/>
        <v>Within SLA</v>
      </c>
      <c r="U3414">
        <f t="shared" si="323"/>
        <v>0</v>
      </c>
    </row>
    <row r="3415" spans="1:21" x14ac:dyDescent="0.3">
      <c r="A3415" t="s">
        <v>7060</v>
      </c>
      <c r="B3415" t="s">
        <v>4390</v>
      </c>
      <c r="C3415" t="s">
        <v>4391</v>
      </c>
      <c r="D3415" t="s">
        <v>154</v>
      </c>
      <c r="E3415" t="s">
        <v>18</v>
      </c>
      <c r="F3415">
        <v>77788.44</v>
      </c>
      <c r="G3415" s="1">
        <v>45898</v>
      </c>
      <c r="H3415" s="1">
        <v>45903</v>
      </c>
      <c r="I3415" t="s">
        <v>19</v>
      </c>
      <c r="J3415">
        <v>5</v>
      </c>
      <c r="K3415">
        <v>10</v>
      </c>
      <c r="L3415" t="s">
        <v>136</v>
      </c>
      <c r="M3415" t="s">
        <v>21</v>
      </c>
      <c r="N3415" t="s">
        <v>30</v>
      </c>
      <c r="O3415">
        <f t="shared" si="318"/>
        <v>1</v>
      </c>
      <c r="P3415" t="str">
        <f t="shared" si="319"/>
        <v>Valid</v>
      </c>
      <c r="Q3415" t="str">
        <f>_xlfn.XLOOKUP(B3415,Customers!$A:$A,Customers!$C:$C,"Not Found")</f>
        <v>East</v>
      </c>
      <c r="R3415" t="str">
        <f t="shared" si="320"/>
        <v>South</v>
      </c>
      <c r="S3415" t="str">
        <f t="shared" si="321"/>
        <v>Vehicle Damage</v>
      </c>
      <c r="T3415" t="str">
        <f t="shared" si="322"/>
        <v>Within SLA</v>
      </c>
      <c r="U3415">
        <f t="shared" si="323"/>
        <v>0</v>
      </c>
    </row>
    <row r="3416" spans="1:21" x14ac:dyDescent="0.3">
      <c r="A3416" t="s">
        <v>7061</v>
      </c>
      <c r="B3416" t="s">
        <v>997</v>
      </c>
      <c r="C3416" t="s">
        <v>5683</v>
      </c>
      <c r="D3416" t="s">
        <v>69</v>
      </c>
      <c r="E3416" t="s">
        <v>39</v>
      </c>
      <c r="F3416">
        <v>333231.92</v>
      </c>
      <c r="G3416" s="1">
        <v>45949</v>
      </c>
      <c r="H3416" s="1">
        <v>45964</v>
      </c>
      <c r="I3416" t="s">
        <v>19</v>
      </c>
      <c r="J3416">
        <v>15</v>
      </c>
      <c r="K3416">
        <v>12</v>
      </c>
      <c r="L3416" t="s">
        <v>345</v>
      </c>
      <c r="M3416" t="s">
        <v>49</v>
      </c>
      <c r="N3416" t="s">
        <v>30</v>
      </c>
      <c r="O3416">
        <f t="shared" si="318"/>
        <v>1</v>
      </c>
      <c r="P3416" t="str">
        <f t="shared" si="319"/>
        <v>Valid</v>
      </c>
      <c r="Q3416" t="str">
        <f>_xlfn.XLOOKUP(B3416,Customers!$A:$A,Customers!$C:$C,"Not Found")</f>
        <v>North</v>
      </c>
      <c r="R3416" t="str">
        <f t="shared" si="320"/>
        <v>North</v>
      </c>
      <c r="S3416" t="str">
        <f t="shared" si="321"/>
        <v>Property Damage</v>
      </c>
      <c r="T3416" t="str">
        <f t="shared" si="322"/>
        <v>SLA Breach</v>
      </c>
      <c r="U3416">
        <f t="shared" si="323"/>
        <v>3</v>
      </c>
    </row>
    <row r="3417" spans="1:21" x14ac:dyDescent="0.3">
      <c r="A3417" t="s">
        <v>7062</v>
      </c>
      <c r="B3417" t="s">
        <v>3367</v>
      </c>
      <c r="C3417" t="s">
        <v>7063</v>
      </c>
      <c r="D3417" t="s">
        <v>59</v>
      </c>
      <c r="E3417" t="s">
        <v>39</v>
      </c>
      <c r="F3417">
        <v>103718.22</v>
      </c>
      <c r="G3417" s="1">
        <v>45827</v>
      </c>
      <c r="I3417" t="s">
        <v>64</v>
      </c>
      <c r="J3417">
        <v>18</v>
      </c>
      <c r="K3417">
        <v>15</v>
      </c>
      <c r="L3417" t="s">
        <v>223</v>
      </c>
      <c r="M3417" t="s">
        <v>55</v>
      </c>
      <c r="N3417" t="s">
        <v>42</v>
      </c>
      <c r="O3417">
        <f t="shared" si="318"/>
        <v>1</v>
      </c>
      <c r="P3417" t="str">
        <f t="shared" si="319"/>
        <v>Valid</v>
      </c>
      <c r="Q3417" t="str">
        <f>_xlfn.XLOOKUP(B3417,Customers!$A:$A,Customers!$C:$C,"Not Found")</f>
        <v>West</v>
      </c>
      <c r="R3417" t="str">
        <f t="shared" si="320"/>
        <v>North</v>
      </c>
      <c r="S3417" t="str">
        <f t="shared" si="321"/>
        <v>Critical Illness</v>
      </c>
      <c r="T3417" t="str">
        <f t="shared" si="322"/>
        <v>SLA Breach</v>
      </c>
      <c r="U3417">
        <f t="shared" si="323"/>
        <v>3</v>
      </c>
    </row>
    <row r="3418" spans="1:21" x14ac:dyDescent="0.3">
      <c r="A3418" t="s">
        <v>7064</v>
      </c>
      <c r="B3418" t="s">
        <v>3414</v>
      </c>
      <c r="C3418" t="s">
        <v>7065</v>
      </c>
      <c r="D3418" t="s">
        <v>34</v>
      </c>
      <c r="E3418" t="s">
        <v>173</v>
      </c>
      <c r="F3418">
        <v>187575.22</v>
      </c>
      <c r="G3418" s="1">
        <v>45907</v>
      </c>
      <c r="H3418" s="1">
        <v>45924</v>
      </c>
      <c r="I3418" t="s">
        <v>19</v>
      </c>
      <c r="J3418">
        <v>17</v>
      </c>
      <c r="K3418">
        <v>20</v>
      </c>
      <c r="L3418" t="s">
        <v>296</v>
      </c>
      <c r="M3418" t="s">
        <v>29</v>
      </c>
      <c r="N3418" t="s">
        <v>30</v>
      </c>
      <c r="O3418">
        <f t="shared" si="318"/>
        <v>1</v>
      </c>
      <c r="P3418" t="str">
        <f t="shared" si="319"/>
        <v>Valid</v>
      </c>
      <c r="Q3418" t="str">
        <f>_xlfn.XLOOKUP(B3418,Customers!$A:$A,Customers!$C:$C,"Not Found")</f>
        <v>North</v>
      </c>
      <c r="R3418" t="str">
        <f t="shared" si="320"/>
        <v>Central</v>
      </c>
      <c r="S3418" t="str">
        <f t="shared" si="321"/>
        <v>Death Benefit</v>
      </c>
      <c r="T3418" t="str">
        <f t="shared" si="322"/>
        <v>Within SLA</v>
      </c>
      <c r="U3418">
        <f t="shared" si="323"/>
        <v>0</v>
      </c>
    </row>
    <row r="3419" spans="1:21" x14ac:dyDescent="0.3">
      <c r="A3419" t="s">
        <v>7066</v>
      </c>
      <c r="B3419" t="s">
        <v>1996</v>
      </c>
      <c r="C3419" t="s">
        <v>1997</v>
      </c>
      <c r="D3419" t="s">
        <v>216</v>
      </c>
      <c r="E3419" t="s">
        <v>74</v>
      </c>
      <c r="F3419">
        <v>119035.23</v>
      </c>
      <c r="G3419" s="1">
        <v>45925</v>
      </c>
      <c r="H3419" s="1">
        <v>45947</v>
      </c>
      <c r="I3419" t="s">
        <v>19</v>
      </c>
      <c r="J3419">
        <v>22</v>
      </c>
      <c r="K3419">
        <v>15</v>
      </c>
      <c r="L3419" t="s">
        <v>159</v>
      </c>
      <c r="M3419" t="s">
        <v>55</v>
      </c>
      <c r="N3419" t="s">
        <v>42</v>
      </c>
      <c r="O3419">
        <f t="shared" si="318"/>
        <v>1</v>
      </c>
      <c r="P3419" t="str">
        <f t="shared" si="319"/>
        <v>Valid</v>
      </c>
      <c r="Q3419" t="str">
        <f>_xlfn.XLOOKUP(B3419,Customers!$A:$A,Customers!$C:$C,"Not Found")</f>
        <v>South</v>
      </c>
      <c r="R3419" t="str">
        <f t="shared" si="320"/>
        <v>East</v>
      </c>
      <c r="S3419" t="str">
        <f t="shared" si="321"/>
        <v>Outpatient</v>
      </c>
      <c r="T3419" t="str">
        <f t="shared" si="322"/>
        <v>SLA Breach</v>
      </c>
      <c r="U3419">
        <f t="shared" si="323"/>
        <v>7</v>
      </c>
    </row>
    <row r="3420" spans="1:21" x14ac:dyDescent="0.3">
      <c r="A3420" t="s">
        <v>7067</v>
      </c>
      <c r="B3420" t="s">
        <v>1213</v>
      </c>
      <c r="C3420" t="s">
        <v>7068</v>
      </c>
      <c r="D3420" t="s">
        <v>26</v>
      </c>
      <c r="E3420" t="s">
        <v>39</v>
      </c>
      <c r="F3420">
        <v>301809.91999999998</v>
      </c>
      <c r="G3420" s="1">
        <v>45852</v>
      </c>
      <c r="H3420" s="1">
        <v>45874</v>
      </c>
      <c r="I3420" t="s">
        <v>19</v>
      </c>
      <c r="J3420">
        <v>22</v>
      </c>
      <c r="K3420">
        <v>20</v>
      </c>
      <c r="L3420" t="s">
        <v>20</v>
      </c>
      <c r="M3420" t="s">
        <v>29</v>
      </c>
      <c r="N3420" t="s">
        <v>30</v>
      </c>
      <c r="O3420">
        <f t="shared" si="318"/>
        <v>1</v>
      </c>
      <c r="P3420" t="str">
        <f t="shared" si="319"/>
        <v>Valid</v>
      </c>
      <c r="Q3420" t="str">
        <f>_xlfn.XLOOKUP(B3420,Customers!$A:$A,Customers!$C:$C,"Not Found")</f>
        <v>East</v>
      </c>
      <c r="R3420" t="str">
        <f t="shared" si="320"/>
        <v>North</v>
      </c>
      <c r="S3420" t="str">
        <f t="shared" si="321"/>
        <v>Disability</v>
      </c>
      <c r="T3420" t="str">
        <f t="shared" si="322"/>
        <v>SLA Breach</v>
      </c>
      <c r="U3420">
        <f t="shared" si="323"/>
        <v>2</v>
      </c>
    </row>
    <row r="3421" spans="1:21" x14ac:dyDescent="0.3">
      <c r="A3421" t="s">
        <v>7069</v>
      </c>
      <c r="B3421" t="s">
        <v>5486</v>
      </c>
      <c r="C3421" t="s">
        <v>5487</v>
      </c>
      <c r="D3421" t="s">
        <v>59</v>
      </c>
      <c r="E3421" t="s">
        <v>74</v>
      </c>
      <c r="F3421">
        <v>44762.3</v>
      </c>
      <c r="G3421" s="1">
        <v>45841</v>
      </c>
      <c r="H3421" s="1">
        <v>45854</v>
      </c>
      <c r="I3421" t="s">
        <v>19</v>
      </c>
      <c r="J3421">
        <v>13</v>
      </c>
      <c r="K3421">
        <v>15</v>
      </c>
      <c r="L3421" t="s">
        <v>431</v>
      </c>
      <c r="M3421" t="s">
        <v>55</v>
      </c>
      <c r="N3421" t="s">
        <v>30</v>
      </c>
      <c r="O3421">
        <f t="shared" si="318"/>
        <v>1</v>
      </c>
      <c r="P3421" t="str">
        <f t="shared" si="319"/>
        <v>Valid</v>
      </c>
      <c r="Q3421" t="str">
        <f>_xlfn.XLOOKUP(B3421,Customers!$A:$A,Customers!$C:$C,"Not Found")</f>
        <v>South</v>
      </c>
      <c r="R3421" t="str">
        <f t="shared" si="320"/>
        <v>East</v>
      </c>
      <c r="S3421" t="str">
        <f t="shared" si="321"/>
        <v>Critical Illness</v>
      </c>
      <c r="T3421" t="str">
        <f t="shared" si="322"/>
        <v>Within SLA</v>
      </c>
      <c r="U3421">
        <f t="shared" si="323"/>
        <v>0</v>
      </c>
    </row>
    <row r="3422" spans="1:21" x14ac:dyDescent="0.3">
      <c r="A3422" t="s">
        <v>7070</v>
      </c>
      <c r="B3422" t="s">
        <v>2348</v>
      </c>
      <c r="C3422" t="s">
        <v>2349</v>
      </c>
      <c r="D3422" t="s">
        <v>111</v>
      </c>
      <c r="E3422" t="s">
        <v>18</v>
      </c>
      <c r="F3422">
        <v>140749.79</v>
      </c>
      <c r="G3422" s="1">
        <v>45880</v>
      </c>
      <c r="H3422" s="1">
        <v>45887</v>
      </c>
      <c r="I3422" t="s">
        <v>19</v>
      </c>
      <c r="J3422">
        <v>7</v>
      </c>
      <c r="K3422">
        <v>12</v>
      </c>
      <c r="L3422" t="s">
        <v>166</v>
      </c>
      <c r="M3422" t="s">
        <v>49</v>
      </c>
      <c r="N3422" t="s">
        <v>30</v>
      </c>
      <c r="O3422">
        <f t="shared" si="318"/>
        <v>1</v>
      </c>
      <c r="P3422" t="str">
        <f t="shared" si="319"/>
        <v>Valid</v>
      </c>
      <c r="Q3422" t="str">
        <f>_xlfn.XLOOKUP(B3422,Customers!$A:$A,Customers!$C:$C,"Not Found")</f>
        <v>East</v>
      </c>
      <c r="R3422" t="str">
        <f t="shared" si="320"/>
        <v>South</v>
      </c>
      <c r="S3422" t="str">
        <f t="shared" si="321"/>
        <v>Fire</v>
      </c>
      <c r="T3422" t="str">
        <f t="shared" si="322"/>
        <v>Within SLA</v>
      </c>
      <c r="U3422">
        <f t="shared" si="323"/>
        <v>0</v>
      </c>
    </row>
    <row r="3423" spans="1:21" x14ac:dyDescent="0.3">
      <c r="A3423" t="s">
        <v>7071</v>
      </c>
      <c r="B3423" t="s">
        <v>3379</v>
      </c>
      <c r="C3423" t="s">
        <v>3380</v>
      </c>
      <c r="D3423" t="s">
        <v>53</v>
      </c>
      <c r="E3423" t="s">
        <v>18</v>
      </c>
      <c r="F3423">
        <v>56924.79</v>
      </c>
      <c r="G3423" s="1">
        <v>45929</v>
      </c>
      <c r="H3423" s="1">
        <v>45946</v>
      </c>
      <c r="I3423" t="s">
        <v>19</v>
      </c>
      <c r="J3423">
        <v>17</v>
      </c>
      <c r="K3423">
        <v>15</v>
      </c>
      <c r="L3423" t="s">
        <v>244</v>
      </c>
      <c r="M3423" t="s">
        <v>55</v>
      </c>
      <c r="N3423" t="s">
        <v>42</v>
      </c>
      <c r="O3423">
        <f t="shared" si="318"/>
        <v>1</v>
      </c>
      <c r="P3423" t="str">
        <f t="shared" si="319"/>
        <v>Valid</v>
      </c>
      <c r="Q3423" t="str">
        <f>_xlfn.XLOOKUP(B3423,Customers!$A:$A,Customers!$C:$C,"Not Found")</f>
        <v>East</v>
      </c>
      <c r="R3423" t="str">
        <f t="shared" si="320"/>
        <v>South</v>
      </c>
      <c r="S3423" t="str">
        <f t="shared" si="321"/>
        <v>Hospitalization</v>
      </c>
      <c r="T3423" t="str">
        <f t="shared" si="322"/>
        <v>SLA Breach</v>
      </c>
      <c r="U3423">
        <f t="shared" si="323"/>
        <v>2</v>
      </c>
    </row>
    <row r="3424" spans="1:21" x14ac:dyDescent="0.3">
      <c r="A3424" t="s">
        <v>7072</v>
      </c>
      <c r="B3424" t="s">
        <v>2659</v>
      </c>
      <c r="C3424" t="s">
        <v>7073</v>
      </c>
      <c r="D3424" t="s">
        <v>26</v>
      </c>
      <c r="E3424" t="s">
        <v>27</v>
      </c>
      <c r="F3424">
        <v>257374.52</v>
      </c>
      <c r="G3424" s="1">
        <v>45844</v>
      </c>
      <c r="H3424" s="1">
        <v>45867</v>
      </c>
      <c r="I3424" t="s">
        <v>19</v>
      </c>
      <c r="J3424">
        <v>23</v>
      </c>
      <c r="K3424">
        <v>20</v>
      </c>
      <c r="L3424" t="s">
        <v>79</v>
      </c>
      <c r="M3424" t="s">
        <v>29</v>
      </c>
      <c r="N3424" t="s">
        <v>42</v>
      </c>
      <c r="O3424">
        <f t="shared" si="318"/>
        <v>1</v>
      </c>
      <c r="P3424" t="str">
        <f t="shared" si="319"/>
        <v>Valid</v>
      </c>
      <c r="Q3424" t="str">
        <f>_xlfn.XLOOKUP(B3424,Customers!$A:$A,Customers!$C:$C,"Not Found")</f>
        <v>West</v>
      </c>
      <c r="R3424" t="str">
        <f t="shared" si="320"/>
        <v>West</v>
      </c>
      <c r="S3424" t="str">
        <f t="shared" si="321"/>
        <v>Disability</v>
      </c>
      <c r="T3424" t="str">
        <f t="shared" si="322"/>
        <v>SLA Breach</v>
      </c>
      <c r="U3424">
        <f t="shared" si="323"/>
        <v>3</v>
      </c>
    </row>
    <row r="3425" spans="1:21" x14ac:dyDescent="0.3">
      <c r="A3425" t="s">
        <v>7074</v>
      </c>
      <c r="B3425" t="s">
        <v>2804</v>
      </c>
      <c r="C3425" t="s">
        <v>2805</v>
      </c>
      <c r="D3425" t="s">
        <v>46</v>
      </c>
      <c r="E3425" t="s">
        <v>27</v>
      </c>
      <c r="F3425">
        <v>112977.29</v>
      </c>
      <c r="G3425" s="1">
        <v>45841</v>
      </c>
      <c r="H3425" s="1">
        <v>45866</v>
      </c>
      <c r="I3425" t="s">
        <v>19</v>
      </c>
      <c r="J3425">
        <v>25</v>
      </c>
      <c r="K3425">
        <v>12</v>
      </c>
      <c r="L3425" t="s">
        <v>268</v>
      </c>
      <c r="M3425" t="s">
        <v>49</v>
      </c>
      <c r="N3425" t="s">
        <v>88</v>
      </c>
      <c r="O3425">
        <f t="shared" si="318"/>
        <v>1</v>
      </c>
      <c r="P3425" t="str">
        <f t="shared" si="319"/>
        <v>Valid</v>
      </c>
      <c r="Q3425" t="str">
        <f>_xlfn.XLOOKUP(B3425,Customers!$A:$A,Customers!$C:$C,"Not Found")</f>
        <v>North</v>
      </c>
      <c r="R3425" t="str">
        <f t="shared" si="320"/>
        <v>West</v>
      </c>
      <c r="S3425" t="str">
        <f t="shared" si="321"/>
        <v>Theft</v>
      </c>
      <c r="T3425" t="str">
        <f t="shared" si="322"/>
        <v>SLA Breach</v>
      </c>
      <c r="U3425">
        <f t="shared" si="323"/>
        <v>13</v>
      </c>
    </row>
    <row r="3426" spans="1:21" x14ac:dyDescent="0.3">
      <c r="A3426" t="s">
        <v>7075</v>
      </c>
      <c r="B3426" t="s">
        <v>7076</v>
      </c>
      <c r="C3426" t="s">
        <v>7077</v>
      </c>
      <c r="D3426" t="s">
        <v>116</v>
      </c>
      <c r="E3426" t="s">
        <v>27</v>
      </c>
      <c r="F3426">
        <v>8031.96</v>
      </c>
      <c r="G3426" s="1">
        <v>45730</v>
      </c>
      <c r="H3426" s="1">
        <v>45731</v>
      </c>
      <c r="I3426" t="s">
        <v>19</v>
      </c>
      <c r="J3426">
        <v>1</v>
      </c>
      <c r="K3426">
        <v>7</v>
      </c>
      <c r="L3426" t="s">
        <v>223</v>
      </c>
      <c r="M3426" t="s">
        <v>94</v>
      </c>
      <c r="N3426" t="s">
        <v>30</v>
      </c>
      <c r="O3426">
        <f t="shared" si="318"/>
        <v>1</v>
      </c>
      <c r="P3426" t="str">
        <f t="shared" si="319"/>
        <v>Valid</v>
      </c>
      <c r="Q3426" t="str">
        <f>_xlfn.XLOOKUP(B3426,Customers!$A:$A,Customers!$C:$C,"Not Found")</f>
        <v>South</v>
      </c>
      <c r="R3426" t="str">
        <f t="shared" si="320"/>
        <v>West</v>
      </c>
      <c r="S3426" t="str">
        <f t="shared" si="321"/>
        <v>Medical Emergency</v>
      </c>
      <c r="T3426" t="str">
        <f t="shared" si="322"/>
        <v>Within SLA</v>
      </c>
      <c r="U3426">
        <f t="shared" si="323"/>
        <v>0</v>
      </c>
    </row>
    <row r="3427" spans="1:21" x14ac:dyDescent="0.3">
      <c r="A3427" t="s">
        <v>7078</v>
      </c>
      <c r="B3427" t="s">
        <v>7079</v>
      </c>
      <c r="C3427" t="s">
        <v>7080</v>
      </c>
      <c r="D3427" t="s">
        <v>34</v>
      </c>
      <c r="E3427" t="s">
        <v>173</v>
      </c>
      <c r="F3427">
        <v>226651.89</v>
      </c>
      <c r="G3427" s="1">
        <v>45979</v>
      </c>
      <c r="H3427" s="1">
        <v>45994</v>
      </c>
      <c r="I3427" t="s">
        <v>19</v>
      </c>
      <c r="J3427">
        <v>15</v>
      </c>
      <c r="K3427">
        <v>20</v>
      </c>
      <c r="L3427" t="s">
        <v>93</v>
      </c>
      <c r="M3427" t="s">
        <v>29</v>
      </c>
      <c r="N3427" t="s">
        <v>30</v>
      </c>
      <c r="O3427">
        <f t="shared" si="318"/>
        <v>1</v>
      </c>
      <c r="P3427" t="str">
        <f t="shared" si="319"/>
        <v>Valid</v>
      </c>
      <c r="Q3427" t="str">
        <f>_xlfn.XLOOKUP(B3427,Customers!$A:$A,Customers!$C:$C,"Not Found")</f>
        <v>South</v>
      </c>
      <c r="R3427" t="str">
        <f t="shared" si="320"/>
        <v>Central</v>
      </c>
      <c r="S3427" t="str">
        <f t="shared" si="321"/>
        <v>Death Benefit</v>
      </c>
      <c r="T3427" t="str">
        <f t="shared" si="322"/>
        <v>Within SLA</v>
      </c>
      <c r="U3427">
        <f t="shared" si="323"/>
        <v>0</v>
      </c>
    </row>
    <row r="3428" spans="1:21" x14ac:dyDescent="0.3">
      <c r="A3428" t="s">
        <v>7081</v>
      </c>
      <c r="B3428" t="s">
        <v>7082</v>
      </c>
      <c r="C3428" t="s">
        <v>7083</v>
      </c>
      <c r="D3428" t="s">
        <v>92</v>
      </c>
      <c r="E3428" t="s">
        <v>18</v>
      </c>
      <c r="F3428">
        <v>54689.68</v>
      </c>
      <c r="G3428" s="1">
        <v>45677</v>
      </c>
      <c r="H3428" s="1">
        <v>45697</v>
      </c>
      <c r="I3428" t="s">
        <v>19</v>
      </c>
      <c r="J3428">
        <v>20</v>
      </c>
      <c r="K3428">
        <v>7</v>
      </c>
      <c r="L3428" t="s">
        <v>60</v>
      </c>
      <c r="M3428" t="s">
        <v>94</v>
      </c>
      <c r="N3428" t="s">
        <v>42</v>
      </c>
      <c r="O3428">
        <f t="shared" si="318"/>
        <v>1</v>
      </c>
      <c r="P3428" t="str">
        <f t="shared" si="319"/>
        <v>Valid</v>
      </c>
      <c r="Q3428" t="str">
        <f>_xlfn.XLOOKUP(B3428,Customers!$A:$A,Customers!$C:$C,"Not Found")</f>
        <v>West</v>
      </c>
      <c r="R3428" t="str">
        <f t="shared" si="320"/>
        <v>South</v>
      </c>
      <c r="S3428" t="str">
        <f t="shared" si="321"/>
        <v>Baggage Loss</v>
      </c>
      <c r="T3428" t="str">
        <f t="shared" si="322"/>
        <v>SLA Breach</v>
      </c>
      <c r="U3428">
        <f t="shared" si="323"/>
        <v>13</v>
      </c>
    </row>
    <row r="3429" spans="1:21" x14ac:dyDescent="0.3">
      <c r="A3429" t="s">
        <v>7084</v>
      </c>
      <c r="B3429" t="s">
        <v>7085</v>
      </c>
      <c r="C3429" t="s">
        <v>7086</v>
      </c>
      <c r="D3429" t="s">
        <v>216</v>
      </c>
      <c r="E3429" t="s">
        <v>27</v>
      </c>
      <c r="F3429">
        <v>75013.63</v>
      </c>
      <c r="G3429" s="1">
        <v>45942</v>
      </c>
      <c r="I3429" t="s">
        <v>40</v>
      </c>
      <c r="J3429">
        <v>9</v>
      </c>
      <c r="K3429">
        <v>15</v>
      </c>
      <c r="L3429" t="s">
        <v>204</v>
      </c>
      <c r="M3429" t="s">
        <v>55</v>
      </c>
      <c r="N3429" t="s">
        <v>30</v>
      </c>
      <c r="O3429">
        <f t="shared" si="318"/>
        <v>1</v>
      </c>
      <c r="P3429" t="str">
        <f t="shared" si="319"/>
        <v>Valid</v>
      </c>
      <c r="Q3429" t="str">
        <f>_xlfn.XLOOKUP(B3429,Customers!$A:$A,Customers!$C:$C,"Not Found")</f>
        <v>North</v>
      </c>
      <c r="R3429" t="str">
        <f t="shared" si="320"/>
        <v>West</v>
      </c>
      <c r="S3429" t="str">
        <f t="shared" si="321"/>
        <v>Outpatient</v>
      </c>
      <c r="T3429" t="str">
        <f t="shared" si="322"/>
        <v>Within SLA</v>
      </c>
      <c r="U3429">
        <f t="shared" si="323"/>
        <v>0</v>
      </c>
    </row>
    <row r="3430" spans="1:21" x14ac:dyDescent="0.3">
      <c r="A3430" t="s">
        <v>7087</v>
      </c>
      <c r="B3430" t="s">
        <v>3809</v>
      </c>
      <c r="C3430" t="s">
        <v>3810</v>
      </c>
      <c r="D3430" t="s">
        <v>102</v>
      </c>
      <c r="E3430" t="s">
        <v>173</v>
      </c>
      <c r="F3430">
        <v>87149.82</v>
      </c>
      <c r="G3430" s="1">
        <v>45786</v>
      </c>
      <c r="I3430" t="s">
        <v>64</v>
      </c>
      <c r="J3430">
        <v>21</v>
      </c>
      <c r="K3430">
        <v>20</v>
      </c>
      <c r="L3430" t="s">
        <v>155</v>
      </c>
      <c r="M3430" t="s">
        <v>29</v>
      </c>
      <c r="N3430" t="s">
        <v>42</v>
      </c>
      <c r="O3430">
        <f t="shared" si="318"/>
        <v>1</v>
      </c>
      <c r="P3430" t="str">
        <f t="shared" si="319"/>
        <v>Valid</v>
      </c>
      <c r="Q3430" t="str">
        <f>_xlfn.XLOOKUP(B3430,Customers!$A:$A,Customers!$C:$C,"Not Found")</f>
        <v>East</v>
      </c>
      <c r="R3430" t="str">
        <f t="shared" si="320"/>
        <v>Central</v>
      </c>
      <c r="S3430" t="str">
        <f t="shared" si="321"/>
        <v>Maturity</v>
      </c>
      <c r="T3430" t="str">
        <f t="shared" si="322"/>
        <v>SLA Breach</v>
      </c>
      <c r="U3430">
        <f t="shared" si="323"/>
        <v>1</v>
      </c>
    </row>
    <row r="3431" spans="1:21" x14ac:dyDescent="0.3">
      <c r="A3431" t="s">
        <v>7088</v>
      </c>
      <c r="B3431" t="s">
        <v>2082</v>
      </c>
      <c r="C3431" t="s">
        <v>7089</v>
      </c>
      <c r="D3431" t="s">
        <v>53</v>
      </c>
      <c r="E3431" t="s">
        <v>18</v>
      </c>
      <c r="F3431">
        <v>80604.899999999994</v>
      </c>
      <c r="G3431" s="1">
        <v>45742</v>
      </c>
      <c r="H3431" s="1">
        <v>45753</v>
      </c>
      <c r="I3431" t="s">
        <v>19</v>
      </c>
      <c r="J3431">
        <v>11</v>
      </c>
      <c r="K3431">
        <v>15</v>
      </c>
      <c r="L3431" t="s">
        <v>300</v>
      </c>
      <c r="M3431" t="s">
        <v>55</v>
      </c>
      <c r="N3431" t="s">
        <v>30</v>
      </c>
      <c r="O3431">
        <f t="shared" si="318"/>
        <v>1</v>
      </c>
      <c r="P3431" t="str">
        <f t="shared" si="319"/>
        <v>Valid</v>
      </c>
      <c r="Q3431" t="str">
        <f>_xlfn.XLOOKUP(B3431,Customers!$A:$A,Customers!$C:$C,"Not Found")</f>
        <v>South</v>
      </c>
      <c r="R3431" t="str">
        <f t="shared" si="320"/>
        <v>South</v>
      </c>
      <c r="S3431" t="str">
        <f t="shared" si="321"/>
        <v>Hospitalization</v>
      </c>
      <c r="T3431" t="str">
        <f t="shared" si="322"/>
        <v>Within SLA</v>
      </c>
      <c r="U3431">
        <f t="shared" si="323"/>
        <v>0</v>
      </c>
    </row>
    <row r="3432" spans="1:21" x14ac:dyDescent="0.3">
      <c r="A3432" t="s">
        <v>7090</v>
      </c>
      <c r="B3432" t="s">
        <v>3185</v>
      </c>
      <c r="C3432" t="s">
        <v>7091</v>
      </c>
      <c r="D3432" t="s">
        <v>59</v>
      </c>
      <c r="E3432" t="s">
        <v>27</v>
      </c>
      <c r="F3432">
        <v>116347</v>
      </c>
      <c r="G3432" s="1">
        <v>45733</v>
      </c>
      <c r="H3432" s="1">
        <v>45747</v>
      </c>
      <c r="I3432" t="s">
        <v>19</v>
      </c>
      <c r="J3432">
        <v>14</v>
      </c>
      <c r="K3432">
        <v>15</v>
      </c>
      <c r="L3432" t="s">
        <v>117</v>
      </c>
      <c r="M3432" t="s">
        <v>55</v>
      </c>
      <c r="N3432" t="s">
        <v>30</v>
      </c>
      <c r="O3432">
        <f t="shared" si="318"/>
        <v>1</v>
      </c>
      <c r="P3432" t="str">
        <f t="shared" si="319"/>
        <v>Valid</v>
      </c>
      <c r="Q3432" t="str">
        <f>_xlfn.XLOOKUP(B3432,Customers!$A:$A,Customers!$C:$C,"Not Found")</f>
        <v>East</v>
      </c>
      <c r="R3432" t="str">
        <f t="shared" si="320"/>
        <v>West</v>
      </c>
      <c r="S3432" t="str">
        <f t="shared" si="321"/>
        <v>Critical Illness</v>
      </c>
      <c r="T3432" t="str">
        <f t="shared" si="322"/>
        <v>Within SLA</v>
      </c>
      <c r="U3432">
        <f t="shared" si="323"/>
        <v>0</v>
      </c>
    </row>
    <row r="3433" spans="1:21" x14ac:dyDescent="0.3">
      <c r="A3433" t="s">
        <v>7092</v>
      </c>
      <c r="B3433" t="s">
        <v>1581</v>
      </c>
      <c r="C3433" t="s">
        <v>6999</v>
      </c>
      <c r="D3433" t="s">
        <v>154</v>
      </c>
      <c r="E3433" t="s">
        <v>173</v>
      </c>
      <c r="F3433">
        <v>53559.85</v>
      </c>
      <c r="G3433" s="1">
        <v>45901</v>
      </c>
      <c r="H3433" s="1">
        <v>45927</v>
      </c>
      <c r="I3433" t="s">
        <v>19</v>
      </c>
      <c r="J3433">
        <v>26</v>
      </c>
      <c r="K3433">
        <v>10</v>
      </c>
      <c r="L3433" t="s">
        <v>310</v>
      </c>
      <c r="M3433" t="s">
        <v>21</v>
      </c>
      <c r="N3433" t="s">
        <v>42</v>
      </c>
      <c r="O3433">
        <f t="shared" si="318"/>
        <v>1</v>
      </c>
      <c r="P3433" t="str">
        <f t="shared" si="319"/>
        <v>Valid</v>
      </c>
      <c r="Q3433" t="str">
        <f>_xlfn.XLOOKUP(B3433,Customers!$A:$A,Customers!$C:$C,"Not Found")</f>
        <v>Central</v>
      </c>
      <c r="R3433" t="str">
        <f t="shared" si="320"/>
        <v>Central</v>
      </c>
      <c r="S3433" t="str">
        <f t="shared" si="321"/>
        <v>Vehicle Damage</v>
      </c>
      <c r="T3433" t="str">
        <f t="shared" si="322"/>
        <v>SLA Breach</v>
      </c>
      <c r="U3433">
        <f t="shared" si="323"/>
        <v>16</v>
      </c>
    </row>
    <row r="3434" spans="1:21" x14ac:dyDescent="0.3">
      <c r="A3434" t="s">
        <v>7093</v>
      </c>
      <c r="B3434" t="s">
        <v>1456</v>
      </c>
      <c r="C3434" t="s">
        <v>1457</v>
      </c>
      <c r="D3434" t="s">
        <v>69</v>
      </c>
      <c r="E3434" t="s">
        <v>27</v>
      </c>
      <c r="F3434">
        <v>92565.75</v>
      </c>
      <c r="G3434" s="1">
        <v>45754</v>
      </c>
      <c r="H3434" s="1">
        <v>45760</v>
      </c>
      <c r="I3434" t="s">
        <v>19</v>
      </c>
      <c r="J3434">
        <v>6</v>
      </c>
      <c r="K3434">
        <v>12</v>
      </c>
      <c r="L3434" t="s">
        <v>121</v>
      </c>
      <c r="M3434" t="s">
        <v>49</v>
      </c>
      <c r="N3434" t="s">
        <v>30</v>
      </c>
      <c r="O3434">
        <f t="shared" si="318"/>
        <v>1</v>
      </c>
      <c r="P3434" t="str">
        <f t="shared" si="319"/>
        <v>Valid</v>
      </c>
      <c r="Q3434" t="str">
        <f>_xlfn.XLOOKUP(B3434,Customers!$A:$A,Customers!$C:$C,"Not Found")</f>
        <v>South</v>
      </c>
      <c r="R3434" t="str">
        <f t="shared" si="320"/>
        <v>West</v>
      </c>
      <c r="S3434" t="str">
        <f t="shared" si="321"/>
        <v>Property Damage</v>
      </c>
      <c r="T3434" t="str">
        <f t="shared" si="322"/>
        <v>Within SLA</v>
      </c>
      <c r="U3434">
        <f t="shared" si="323"/>
        <v>0</v>
      </c>
    </row>
    <row r="3435" spans="1:21" x14ac:dyDescent="0.3">
      <c r="A3435" t="s">
        <v>7094</v>
      </c>
      <c r="B3435" t="s">
        <v>6572</v>
      </c>
      <c r="C3435" t="s">
        <v>6573</v>
      </c>
      <c r="D3435" t="s">
        <v>116</v>
      </c>
      <c r="E3435" t="s">
        <v>39</v>
      </c>
      <c r="F3435">
        <v>22445.72</v>
      </c>
      <c r="G3435" s="1">
        <v>45702</v>
      </c>
      <c r="I3435" t="s">
        <v>64</v>
      </c>
      <c r="J3435">
        <v>1</v>
      </c>
      <c r="K3435">
        <v>7</v>
      </c>
      <c r="L3435" t="s">
        <v>864</v>
      </c>
      <c r="M3435" t="s">
        <v>94</v>
      </c>
      <c r="N3435" t="s">
        <v>22</v>
      </c>
      <c r="O3435">
        <f t="shared" si="318"/>
        <v>1</v>
      </c>
      <c r="P3435" t="str">
        <f t="shared" si="319"/>
        <v>Valid</v>
      </c>
      <c r="Q3435" t="str">
        <f>_xlfn.XLOOKUP(B3435,Customers!$A:$A,Customers!$C:$C,"Not Found")</f>
        <v>West</v>
      </c>
      <c r="R3435" t="str">
        <f t="shared" si="320"/>
        <v>North</v>
      </c>
      <c r="S3435" t="str">
        <f t="shared" si="321"/>
        <v>Medical Emergency</v>
      </c>
      <c r="T3435" t="str">
        <f t="shared" si="322"/>
        <v>Within SLA</v>
      </c>
      <c r="U3435">
        <f t="shared" si="323"/>
        <v>0</v>
      </c>
    </row>
    <row r="3436" spans="1:21" x14ac:dyDescent="0.3">
      <c r="A3436" t="s">
        <v>7095</v>
      </c>
      <c r="B3436" t="s">
        <v>7096</v>
      </c>
      <c r="C3436" t="s">
        <v>7097</v>
      </c>
      <c r="D3436" t="s">
        <v>46</v>
      </c>
      <c r="E3436" t="s">
        <v>18</v>
      </c>
      <c r="F3436">
        <v>97298.84</v>
      </c>
      <c r="G3436" s="1">
        <v>45811</v>
      </c>
      <c r="I3436" t="s">
        <v>64</v>
      </c>
      <c r="J3436">
        <v>19</v>
      </c>
      <c r="K3436">
        <v>10</v>
      </c>
      <c r="L3436" t="s">
        <v>1047</v>
      </c>
      <c r="M3436" t="s">
        <v>21</v>
      </c>
      <c r="N3436" t="s">
        <v>42</v>
      </c>
      <c r="O3436">
        <f t="shared" si="318"/>
        <v>1</v>
      </c>
      <c r="P3436" t="str">
        <f t="shared" si="319"/>
        <v>Valid</v>
      </c>
      <c r="Q3436" t="str">
        <f>_xlfn.XLOOKUP(B3436,Customers!$A:$A,Customers!$C:$C,"Not Found")</f>
        <v>East</v>
      </c>
      <c r="R3436" t="str">
        <f t="shared" si="320"/>
        <v>South</v>
      </c>
      <c r="S3436" t="str">
        <f t="shared" si="321"/>
        <v>Theft</v>
      </c>
      <c r="T3436" t="str">
        <f t="shared" si="322"/>
        <v>SLA Breach</v>
      </c>
      <c r="U3436">
        <f t="shared" si="323"/>
        <v>9</v>
      </c>
    </row>
    <row r="3437" spans="1:21" x14ac:dyDescent="0.3">
      <c r="A3437" t="s">
        <v>7098</v>
      </c>
      <c r="B3437" t="s">
        <v>1282</v>
      </c>
      <c r="C3437" t="s">
        <v>1283</v>
      </c>
      <c r="D3437" t="s">
        <v>92</v>
      </c>
      <c r="E3437" t="s">
        <v>27</v>
      </c>
      <c r="F3437">
        <v>17581.580000000002</v>
      </c>
      <c r="G3437" s="1">
        <v>45962</v>
      </c>
      <c r="H3437" s="1">
        <v>45968</v>
      </c>
      <c r="I3437" t="s">
        <v>19</v>
      </c>
      <c r="J3437">
        <v>6</v>
      </c>
      <c r="K3437">
        <v>7</v>
      </c>
      <c r="L3437" t="s">
        <v>60</v>
      </c>
      <c r="M3437" t="s">
        <v>94</v>
      </c>
      <c r="N3437" t="s">
        <v>30</v>
      </c>
      <c r="O3437">
        <f t="shared" si="318"/>
        <v>1</v>
      </c>
      <c r="P3437" t="str">
        <f t="shared" si="319"/>
        <v>Valid</v>
      </c>
      <c r="Q3437" t="str">
        <f>_xlfn.XLOOKUP(B3437,Customers!$A:$A,Customers!$C:$C,"Not Found")</f>
        <v>West</v>
      </c>
      <c r="R3437" t="str">
        <f t="shared" si="320"/>
        <v>West</v>
      </c>
      <c r="S3437" t="str">
        <f t="shared" si="321"/>
        <v>Baggage Loss</v>
      </c>
      <c r="T3437" t="str">
        <f t="shared" si="322"/>
        <v>Within SLA</v>
      </c>
      <c r="U3437">
        <f t="shared" si="323"/>
        <v>0</v>
      </c>
    </row>
    <row r="3438" spans="1:21" x14ac:dyDescent="0.3">
      <c r="A3438" t="s">
        <v>7099</v>
      </c>
      <c r="B3438" t="s">
        <v>7100</v>
      </c>
      <c r="C3438" t="s">
        <v>7101</v>
      </c>
      <c r="D3438" t="s">
        <v>102</v>
      </c>
      <c r="E3438" t="s">
        <v>173</v>
      </c>
      <c r="F3438">
        <v>427885.48</v>
      </c>
      <c r="G3438" s="1">
        <v>45948</v>
      </c>
      <c r="H3438" s="1">
        <v>45969</v>
      </c>
      <c r="I3438" t="s">
        <v>19</v>
      </c>
      <c r="J3438">
        <v>21</v>
      </c>
      <c r="K3438">
        <v>20</v>
      </c>
      <c r="L3438" t="s">
        <v>136</v>
      </c>
      <c r="M3438" t="s">
        <v>29</v>
      </c>
      <c r="N3438" t="s">
        <v>30</v>
      </c>
      <c r="O3438">
        <f t="shared" si="318"/>
        <v>1</v>
      </c>
      <c r="P3438" t="str">
        <f t="shared" si="319"/>
        <v>Valid</v>
      </c>
      <c r="Q3438" t="str">
        <f>_xlfn.XLOOKUP(B3438,Customers!$A:$A,Customers!$C:$C,"Not Found")</f>
        <v>West</v>
      </c>
      <c r="R3438" t="str">
        <f t="shared" si="320"/>
        <v>Central</v>
      </c>
      <c r="S3438" t="str">
        <f t="shared" si="321"/>
        <v>Maturity</v>
      </c>
      <c r="T3438" t="str">
        <f t="shared" si="322"/>
        <v>SLA Breach</v>
      </c>
      <c r="U3438">
        <f t="shared" si="323"/>
        <v>1</v>
      </c>
    </row>
    <row r="3439" spans="1:21" x14ac:dyDescent="0.3">
      <c r="A3439" t="s">
        <v>7102</v>
      </c>
      <c r="B3439" t="s">
        <v>7103</v>
      </c>
      <c r="C3439" t="s">
        <v>7104</v>
      </c>
      <c r="D3439" t="s">
        <v>92</v>
      </c>
      <c r="E3439" t="s">
        <v>39</v>
      </c>
      <c r="F3439">
        <v>25205.15</v>
      </c>
      <c r="G3439" s="1">
        <v>45773</v>
      </c>
      <c r="H3439" s="1">
        <v>45775</v>
      </c>
      <c r="I3439" t="s">
        <v>19</v>
      </c>
      <c r="J3439">
        <v>2</v>
      </c>
      <c r="K3439">
        <v>7</v>
      </c>
      <c r="L3439" t="s">
        <v>121</v>
      </c>
      <c r="M3439" t="s">
        <v>94</v>
      </c>
      <c r="N3439" t="s">
        <v>30</v>
      </c>
      <c r="O3439">
        <f t="shared" si="318"/>
        <v>1</v>
      </c>
      <c r="P3439" t="str">
        <f t="shared" si="319"/>
        <v>Valid</v>
      </c>
      <c r="Q3439" t="str">
        <f>_xlfn.XLOOKUP(B3439,Customers!$A:$A,Customers!$C:$C,"Not Found")</f>
        <v>South</v>
      </c>
      <c r="R3439" t="str">
        <f t="shared" si="320"/>
        <v>North</v>
      </c>
      <c r="S3439" t="str">
        <f t="shared" si="321"/>
        <v>Baggage Loss</v>
      </c>
      <c r="T3439" t="str">
        <f t="shared" si="322"/>
        <v>Within SLA</v>
      </c>
      <c r="U3439">
        <f t="shared" si="323"/>
        <v>0</v>
      </c>
    </row>
    <row r="3440" spans="1:21" x14ac:dyDescent="0.3">
      <c r="A3440" t="s">
        <v>7105</v>
      </c>
      <c r="B3440" t="s">
        <v>1655</v>
      </c>
      <c r="C3440" t="s">
        <v>1656</v>
      </c>
      <c r="D3440" t="s">
        <v>59</v>
      </c>
      <c r="E3440" t="s">
        <v>18</v>
      </c>
      <c r="F3440">
        <v>191941.67</v>
      </c>
      <c r="G3440" s="1">
        <v>45873</v>
      </c>
      <c r="H3440" s="1">
        <v>45887</v>
      </c>
      <c r="I3440" t="s">
        <v>19</v>
      </c>
      <c r="J3440">
        <v>14</v>
      </c>
      <c r="K3440">
        <v>15</v>
      </c>
      <c r="L3440" t="s">
        <v>1047</v>
      </c>
      <c r="M3440" t="s">
        <v>55</v>
      </c>
      <c r="N3440" t="s">
        <v>30</v>
      </c>
      <c r="O3440">
        <f t="shared" si="318"/>
        <v>1</v>
      </c>
      <c r="P3440" t="str">
        <f t="shared" si="319"/>
        <v>Valid</v>
      </c>
      <c r="Q3440" t="str">
        <f>_xlfn.XLOOKUP(B3440,Customers!$A:$A,Customers!$C:$C,"Not Found")</f>
        <v>East</v>
      </c>
      <c r="R3440" t="str">
        <f t="shared" si="320"/>
        <v>South</v>
      </c>
      <c r="S3440" t="str">
        <f t="shared" si="321"/>
        <v>Critical Illness</v>
      </c>
      <c r="T3440" t="str">
        <f t="shared" si="322"/>
        <v>Within SLA</v>
      </c>
      <c r="U3440">
        <f t="shared" si="323"/>
        <v>0</v>
      </c>
    </row>
    <row r="3441" spans="1:21" x14ac:dyDescent="0.3">
      <c r="A3441" t="s">
        <v>7106</v>
      </c>
      <c r="B3441" t="s">
        <v>4767</v>
      </c>
      <c r="C3441" t="s">
        <v>4802</v>
      </c>
      <c r="D3441" t="s">
        <v>216</v>
      </c>
      <c r="E3441" t="s">
        <v>18</v>
      </c>
      <c r="F3441">
        <v>62003.94</v>
      </c>
      <c r="G3441" s="1">
        <v>45817</v>
      </c>
      <c r="H3441" s="1">
        <v>45827</v>
      </c>
      <c r="I3441" t="s">
        <v>19</v>
      </c>
      <c r="J3441">
        <v>10</v>
      </c>
      <c r="K3441">
        <v>15</v>
      </c>
      <c r="L3441" t="s">
        <v>121</v>
      </c>
      <c r="M3441" t="s">
        <v>55</v>
      </c>
      <c r="N3441" t="s">
        <v>30</v>
      </c>
      <c r="O3441">
        <f t="shared" si="318"/>
        <v>1</v>
      </c>
      <c r="P3441" t="str">
        <f t="shared" si="319"/>
        <v>Valid</v>
      </c>
      <c r="Q3441" t="str">
        <f>_xlfn.XLOOKUP(B3441,Customers!$A:$A,Customers!$C:$C,"Not Found")</f>
        <v>West</v>
      </c>
      <c r="R3441" t="str">
        <f t="shared" si="320"/>
        <v>South</v>
      </c>
      <c r="S3441" t="str">
        <f t="shared" si="321"/>
        <v>Outpatient</v>
      </c>
      <c r="T3441" t="str">
        <f t="shared" si="322"/>
        <v>Within SLA</v>
      </c>
      <c r="U3441">
        <f t="shared" si="323"/>
        <v>0</v>
      </c>
    </row>
    <row r="3442" spans="1:21" x14ac:dyDescent="0.3">
      <c r="A3442" t="s">
        <v>7107</v>
      </c>
      <c r="B3442" t="s">
        <v>4812</v>
      </c>
      <c r="C3442" t="s">
        <v>4813</v>
      </c>
      <c r="D3442" t="s">
        <v>46</v>
      </c>
      <c r="E3442" t="s">
        <v>18</v>
      </c>
      <c r="F3442">
        <v>31576.05</v>
      </c>
      <c r="G3442" s="1">
        <v>45791</v>
      </c>
      <c r="H3442" s="1">
        <v>45805</v>
      </c>
      <c r="I3442" t="s">
        <v>19</v>
      </c>
      <c r="J3442">
        <v>14</v>
      </c>
      <c r="K3442">
        <v>10</v>
      </c>
      <c r="L3442" t="s">
        <v>193</v>
      </c>
      <c r="M3442" t="s">
        <v>21</v>
      </c>
      <c r="N3442" t="s">
        <v>30</v>
      </c>
      <c r="O3442">
        <f t="shared" si="318"/>
        <v>1</v>
      </c>
      <c r="P3442" t="str">
        <f t="shared" si="319"/>
        <v>Valid</v>
      </c>
      <c r="Q3442" t="str">
        <f>_xlfn.XLOOKUP(B3442,Customers!$A:$A,Customers!$C:$C,"Not Found")</f>
        <v>Central</v>
      </c>
      <c r="R3442" t="str">
        <f t="shared" si="320"/>
        <v>South</v>
      </c>
      <c r="S3442" t="str">
        <f t="shared" si="321"/>
        <v>Theft</v>
      </c>
      <c r="T3442" t="str">
        <f t="shared" si="322"/>
        <v>SLA Breach</v>
      </c>
      <c r="U3442">
        <f t="shared" si="323"/>
        <v>4</v>
      </c>
    </row>
    <row r="3443" spans="1:21" x14ac:dyDescent="0.3">
      <c r="A3443" t="s">
        <v>7108</v>
      </c>
      <c r="B3443" t="s">
        <v>742</v>
      </c>
      <c r="C3443" t="s">
        <v>743</v>
      </c>
      <c r="D3443" t="s">
        <v>92</v>
      </c>
      <c r="E3443" t="s">
        <v>27</v>
      </c>
      <c r="F3443">
        <v>44855.27</v>
      </c>
      <c r="G3443" s="1">
        <v>45664</v>
      </c>
      <c r="H3443" s="1">
        <v>45675</v>
      </c>
      <c r="I3443" t="s">
        <v>19</v>
      </c>
      <c r="J3443">
        <v>11</v>
      </c>
      <c r="K3443">
        <v>7</v>
      </c>
      <c r="L3443" t="s">
        <v>242</v>
      </c>
      <c r="M3443" t="s">
        <v>94</v>
      </c>
      <c r="N3443" t="s">
        <v>42</v>
      </c>
      <c r="O3443">
        <f t="shared" si="318"/>
        <v>1</v>
      </c>
      <c r="P3443" t="str">
        <f t="shared" si="319"/>
        <v>Valid</v>
      </c>
      <c r="Q3443" t="str">
        <f>_xlfn.XLOOKUP(B3443,Customers!$A:$A,Customers!$C:$C,"Not Found")</f>
        <v>North</v>
      </c>
      <c r="R3443" t="str">
        <f t="shared" si="320"/>
        <v>West</v>
      </c>
      <c r="S3443" t="str">
        <f t="shared" si="321"/>
        <v>Baggage Loss</v>
      </c>
      <c r="T3443" t="str">
        <f t="shared" si="322"/>
        <v>SLA Breach</v>
      </c>
      <c r="U3443">
        <f t="shared" si="323"/>
        <v>4</v>
      </c>
    </row>
    <row r="3444" spans="1:21" x14ac:dyDescent="0.3">
      <c r="A3444" t="s">
        <v>7109</v>
      </c>
      <c r="B3444" t="s">
        <v>7110</v>
      </c>
      <c r="C3444" t="s">
        <v>7111</v>
      </c>
      <c r="D3444" t="s">
        <v>116</v>
      </c>
      <c r="E3444" t="s">
        <v>74</v>
      </c>
      <c r="G3444" s="1">
        <v>45710</v>
      </c>
      <c r="H3444" s="1">
        <v>45737</v>
      </c>
      <c r="I3444" t="s">
        <v>19</v>
      </c>
      <c r="J3444">
        <v>27</v>
      </c>
      <c r="K3444">
        <v>7</v>
      </c>
      <c r="L3444" t="s">
        <v>83</v>
      </c>
      <c r="M3444" t="s">
        <v>94</v>
      </c>
      <c r="N3444" t="s">
        <v>30</v>
      </c>
      <c r="O3444">
        <f t="shared" si="318"/>
        <v>1</v>
      </c>
      <c r="P3444" t="str">
        <f t="shared" si="319"/>
        <v>Missing Amount</v>
      </c>
      <c r="Q3444" t="str">
        <f>_xlfn.XLOOKUP(B3444,Customers!$A:$A,Customers!$C:$C,"Not Found")</f>
        <v>West</v>
      </c>
      <c r="R3444" t="str">
        <f t="shared" si="320"/>
        <v>East</v>
      </c>
      <c r="S3444" t="str">
        <f t="shared" si="321"/>
        <v>Medical Emergency</v>
      </c>
      <c r="T3444" t="str">
        <f t="shared" si="322"/>
        <v>SLA Breach</v>
      </c>
      <c r="U3444">
        <f t="shared" si="323"/>
        <v>20</v>
      </c>
    </row>
    <row r="3445" spans="1:21" x14ac:dyDescent="0.3">
      <c r="A3445" t="s">
        <v>7112</v>
      </c>
      <c r="B3445" t="s">
        <v>575</v>
      </c>
      <c r="C3445" t="s">
        <v>7113</v>
      </c>
      <c r="D3445" t="s">
        <v>154</v>
      </c>
      <c r="E3445" t="s">
        <v>74</v>
      </c>
      <c r="F3445">
        <v>84954.07</v>
      </c>
      <c r="G3445" s="1">
        <v>45947</v>
      </c>
      <c r="I3445" t="s">
        <v>40</v>
      </c>
      <c r="J3445">
        <v>11</v>
      </c>
      <c r="K3445">
        <v>10</v>
      </c>
      <c r="L3445" t="s">
        <v>41</v>
      </c>
      <c r="M3445" t="s">
        <v>21</v>
      </c>
      <c r="N3445" t="s">
        <v>30</v>
      </c>
      <c r="O3445">
        <f t="shared" si="318"/>
        <v>1</v>
      </c>
      <c r="P3445" t="str">
        <f t="shared" si="319"/>
        <v>Valid</v>
      </c>
      <c r="Q3445" t="str">
        <f>_xlfn.XLOOKUP(B3445,Customers!$A:$A,Customers!$C:$C,"Not Found")</f>
        <v>West</v>
      </c>
      <c r="R3445" t="str">
        <f t="shared" si="320"/>
        <v>East</v>
      </c>
      <c r="S3445" t="str">
        <f t="shared" si="321"/>
        <v>Vehicle Damage</v>
      </c>
      <c r="T3445" t="str">
        <f t="shared" si="322"/>
        <v>SLA Breach</v>
      </c>
      <c r="U3445">
        <f t="shared" si="323"/>
        <v>1</v>
      </c>
    </row>
    <row r="3446" spans="1:21" x14ac:dyDescent="0.3">
      <c r="A3446" t="s">
        <v>7114</v>
      </c>
      <c r="B3446" t="s">
        <v>2476</v>
      </c>
      <c r="C3446" t="s">
        <v>2477</v>
      </c>
      <c r="D3446" t="s">
        <v>69</v>
      </c>
      <c r="E3446" t="s">
        <v>74</v>
      </c>
      <c r="F3446">
        <v>190698.45</v>
      </c>
      <c r="G3446" s="1">
        <v>45979</v>
      </c>
      <c r="H3446" s="1">
        <v>45985</v>
      </c>
      <c r="I3446" t="s">
        <v>19</v>
      </c>
      <c r="J3446">
        <v>6</v>
      </c>
      <c r="K3446">
        <v>12</v>
      </c>
      <c r="L3446" t="s">
        <v>323</v>
      </c>
      <c r="M3446" t="s">
        <v>49</v>
      </c>
      <c r="N3446" t="s">
        <v>30</v>
      </c>
      <c r="O3446">
        <f t="shared" si="318"/>
        <v>1</v>
      </c>
      <c r="P3446" t="str">
        <f t="shared" si="319"/>
        <v>Valid</v>
      </c>
      <c r="Q3446" t="str">
        <f>_xlfn.XLOOKUP(B3446,Customers!$A:$A,Customers!$C:$C,"Not Found")</f>
        <v>North</v>
      </c>
      <c r="R3446" t="str">
        <f t="shared" si="320"/>
        <v>East</v>
      </c>
      <c r="S3446" t="str">
        <f t="shared" si="321"/>
        <v>Property Damage</v>
      </c>
      <c r="T3446" t="str">
        <f t="shared" si="322"/>
        <v>Within SLA</v>
      </c>
      <c r="U3446">
        <f t="shared" si="323"/>
        <v>0</v>
      </c>
    </row>
    <row r="3447" spans="1:21" x14ac:dyDescent="0.3">
      <c r="A3447" t="s">
        <v>7115</v>
      </c>
      <c r="B3447" t="s">
        <v>2721</v>
      </c>
      <c r="C3447" t="s">
        <v>7116</v>
      </c>
      <c r="D3447" t="s">
        <v>46</v>
      </c>
      <c r="E3447" t="s">
        <v>74</v>
      </c>
      <c r="F3447">
        <v>33892.589999999997</v>
      </c>
      <c r="G3447" s="1">
        <v>45974</v>
      </c>
      <c r="H3447" s="1">
        <v>46001</v>
      </c>
      <c r="I3447" t="s">
        <v>19</v>
      </c>
      <c r="J3447">
        <v>27</v>
      </c>
      <c r="K3447">
        <v>10</v>
      </c>
      <c r="L3447" t="s">
        <v>60</v>
      </c>
      <c r="M3447" t="s">
        <v>21</v>
      </c>
      <c r="N3447" t="s">
        <v>88</v>
      </c>
      <c r="O3447">
        <f t="shared" si="318"/>
        <v>1</v>
      </c>
      <c r="P3447" t="str">
        <f t="shared" si="319"/>
        <v>Valid</v>
      </c>
      <c r="Q3447" t="str">
        <f>_xlfn.XLOOKUP(B3447,Customers!$A:$A,Customers!$C:$C,"Not Found")</f>
        <v>North</v>
      </c>
      <c r="R3447" t="str">
        <f t="shared" si="320"/>
        <v>East</v>
      </c>
      <c r="S3447" t="str">
        <f t="shared" si="321"/>
        <v>Theft</v>
      </c>
      <c r="T3447" t="str">
        <f t="shared" si="322"/>
        <v>SLA Breach</v>
      </c>
      <c r="U3447">
        <f t="shared" si="323"/>
        <v>17</v>
      </c>
    </row>
    <row r="3448" spans="1:21" x14ac:dyDescent="0.3">
      <c r="A3448" t="s">
        <v>7117</v>
      </c>
      <c r="B3448" t="s">
        <v>1852</v>
      </c>
      <c r="C3448" t="s">
        <v>6461</v>
      </c>
      <c r="D3448" t="s">
        <v>102</v>
      </c>
      <c r="E3448" t="s">
        <v>27</v>
      </c>
      <c r="F3448">
        <v>179707.92</v>
      </c>
      <c r="G3448" s="1">
        <v>45977</v>
      </c>
      <c r="I3448" t="s">
        <v>40</v>
      </c>
      <c r="J3448">
        <v>24</v>
      </c>
      <c r="K3448">
        <v>20</v>
      </c>
      <c r="L3448" t="s">
        <v>227</v>
      </c>
      <c r="M3448" t="s">
        <v>29</v>
      </c>
      <c r="N3448" t="s">
        <v>30</v>
      </c>
      <c r="O3448">
        <f t="shared" si="318"/>
        <v>1</v>
      </c>
      <c r="P3448" t="str">
        <f t="shared" si="319"/>
        <v>Valid</v>
      </c>
      <c r="Q3448" t="str">
        <f>_xlfn.XLOOKUP(B3448,Customers!$A:$A,Customers!$C:$C,"Not Found")</f>
        <v>Central</v>
      </c>
      <c r="R3448" t="str">
        <f t="shared" si="320"/>
        <v>West</v>
      </c>
      <c r="S3448" t="str">
        <f t="shared" si="321"/>
        <v>Maturity</v>
      </c>
      <c r="T3448" t="str">
        <f t="shared" si="322"/>
        <v>SLA Breach</v>
      </c>
      <c r="U3448">
        <f t="shared" si="323"/>
        <v>4</v>
      </c>
    </row>
    <row r="3449" spans="1:21" x14ac:dyDescent="0.3">
      <c r="A3449" t="s">
        <v>7118</v>
      </c>
      <c r="B3449" t="s">
        <v>693</v>
      </c>
      <c r="C3449" t="s">
        <v>4716</v>
      </c>
      <c r="D3449" t="s">
        <v>116</v>
      </c>
      <c r="E3449" t="s">
        <v>39</v>
      </c>
      <c r="F3449">
        <v>70738.73</v>
      </c>
      <c r="G3449" s="1">
        <v>45815</v>
      </c>
      <c r="H3449" s="1">
        <v>45820</v>
      </c>
      <c r="I3449" t="s">
        <v>19</v>
      </c>
      <c r="J3449">
        <v>5</v>
      </c>
      <c r="K3449">
        <v>7</v>
      </c>
      <c r="L3449" t="s">
        <v>75</v>
      </c>
      <c r="M3449" t="s">
        <v>94</v>
      </c>
      <c r="N3449" t="s">
        <v>22</v>
      </c>
      <c r="O3449">
        <f t="shared" si="318"/>
        <v>1</v>
      </c>
      <c r="P3449" t="str">
        <f t="shared" si="319"/>
        <v>Valid</v>
      </c>
      <c r="Q3449" t="str">
        <f>_xlfn.XLOOKUP(B3449,Customers!$A:$A,Customers!$C:$C,"Not Found")</f>
        <v>West</v>
      </c>
      <c r="R3449" t="str">
        <f t="shared" si="320"/>
        <v>North</v>
      </c>
      <c r="S3449" t="str">
        <f t="shared" si="321"/>
        <v>Medical Emergency</v>
      </c>
      <c r="T3449" t="str">
        <f t="shared" si="322"/>
        <v>Within SLA</v>
      </c>
      <c r="U3449">
        <f t="shared" si="323"/>
        <v>0</v>
      </c>
    </row>
    <row r="3450" spans="1:21" x14ac:dyDescent="0.3">
      <c r="A3450" t="s">
        <v>7119</v>
      </c>
      <c r="B3450" t="s">
        <v>2804</v>
      </c>
      <c r="C3450" t="s">
        <v>2805</v>
      </c>
      <c r="D3450" t="s">
        <v>46</v>
      </c>
      <c r="E3450" t="s">
        <v>39</v>
      </c>
      <c r="F3450">
        <v>145993.4</v>
      </c>
      <c r="G3450" s="1">
        <v>45679</v>
      </c>
      <c r="I3450" t="s">
        <v>40</v>
      </c>
      <c r="J3450">
        <v>8</v>
      </c>
      <c r="K3450">
        <v>12</v>
      </c>
      <c r="L3450" t="s">
        <v>79</v>
      </c>
      <c r="M3450" t="s">
        <v>49</v>
      </c>
      <c r="N3450" t="s">
        <v>22</v>
      </c>
      <c r="O3450">
        <f t="shared" si="318"/>
        <v>1</v>
      </c>
      <c r="P3450" t="str">
        <f t="shared" si="319"/>
        <v>Valid</v>
      </c>
      <c r="Q3450" t="str">
        <f>_xlfn.XLOOKUP(B3450,Customers!$A:$A,Customers!$C:$C,"Not Found")</f>
        <v>North</v>
      </c>
      <c r="R3450" t="str">
        <f t="shared" si="320"/>
        <v>North</v>
      </c>
      <c r="S3450" t="str">
        <f t="shared" si="321"/>
        <v>Theft</v>
      </c>
      <c r="T3450" t="str">
        <f t="shared" si="322"/>
        <v>Within SLA</v>
      </c>
      <c r="U3450">
        <f t="shared" si="323"/>
        <v>0</v>
      </c>
    </row>
    <row r="3451" spans="1:21" x14ac:dyDescent="0.3">
      <c r="A3451" t="s">
        <v>7120</v>
      </c>
      <c r="B3451" t="s">
        <v>7121</v>
      </c>
      <c r="C3451" t="s">
        <v>7122</v>
      </c>
      <c r="D3451" t="s">
        <v>182</v>
      </c>
      <c r="E3451" t="s">
        <v>27</v>
      </c>
      <c r="F3451">
        <v>22309.69</v>
      </c>
      <c r="G3451" s="1">
        <v>45720</v>
      </c>
      <c r="I3451" t="s">
        <v>40</v>
      </c>
      <c r="J3451">
        <v>1</v>
      </c>
      <c r="K3451">
        <v>7</v>
      </c>
      <c r="L3451" t="s">
        <v>630</v>
      </c>
      <c r="M3451" t="s">
        <v>94</v>
      </c>
      <c r="N3451" t="s">
        <v>22</v>
      </c>
      <c r="O3451">
        <f t="shared" si="318"/>
        <v>1</v>
      </c>
      <c r="P3451" t="str">
        <f t="shared" si="319"/>
        <v>Valid</v>
      </c>
      <c r="Q3451" t="str">
        <f>_xlfn.XLOOKUP(B3451,Customers!$A:$A,Customers!$C:$C,"Not Found")</f>
        <v>South</v>
      </c>
      <c r="R3451" t="str">
        <f t="shared" si="320"/>
        <v>West</v>
      </c>
      <c r="S3451" t="str">
        <f t="shared" si="321"/>
        <v>Trip Cancellation</v>
      </c>
      <c r="T3451" t="str">
        <f t="shared" si="322"/>
        <v>Within SLA</v>
      </c>
      <c r="U3451">
        <f t="shared" si="323"/>
        <v>0</v>
      </c>
    </row>
    <row r="3452" spans="1:21" x14ac:dyDescent="0.3">
      <c r="A3452" t="s">
        <v>7123</v>
      </c>
      <c r="B3452" t="s">
        <v>6597</v>
      </c>
      <c r="C3452" t="s">
        <v>6598</v>
      </c>
      <c r="D3452" t="s">
        <v>46</v>
      </c>
      <c r="E3452" t="s">
        <v>74</v>
      </c>
      <c r="F3452">
        <v>34957.53</v>
      </c>
      <c r="G3452" s="1">
        <v>45923</v>
      </c>
      <c r="I3452" t="s">
        <v>40</v>
      </c>
      <c r="J3452">
        <v>19</v>
      </c>
      <c r="K3452">
        <v>12</v>
      </c>
      <c r="L3452" t="s">
        <v>345</v>
      </c>
      <c r="M3452" t="s">
        <v>49</v>
      </c>
      <c r="N3452" t="s">
        <v>42</v>
      </c>
      <c r="O3452">
        <f t="shared" si="318"/>
        <v>1</v>
      </c>
      <c r="P3452" t="str">
        <f t="shared" si="319"/>
        <v>Valid</v>
      </c>
      <c r="Q3452" t="str">
        <f>_xlfn.XLOOKUP(B3452,Customers!$A:$A,Customers!$C:$C,"Not Found")</f>
        <v>South</v>
      </c>
      <c r="R3452" t="str">
        <f t="shared" si="320"/>
        <v>East</v>
      </c>
      <c r="S3452" t="str">
        <f t="shared" si="321"/>
        <v>Theft</v>
      </c>
      <c r="T3452" t="str">
        <f t="shared" si="322"/>
        <v>SLA Breach</v>
      </c>
      <c r="U3452">
        <f t="shared" si="323"/>
        <v>7</v>
      </c>
    </row>
    <row r="3453" spans="1:21" x14ac:dyDescent="0.3">
      <c r="A3453" t="s">
        <v>7124</v>
      </c>
      <c r="B3453" t="s">
        <v>7125</v>
      </c>
      <c r="C3453" t="s">
        <v>7126</v>
      </c>
      <c r="D3453" t="s">
        <v>53</v>
      </c>
      <c r="E3453" t="s">
        <v>18</v>
      </c>
      <c r="F3453">
        <v>37859.9</v>
      </c>
      <c r="G3453" s="1">
        <v>45889</v>
      </c>
      <c r="I3453" t="s">
        <v>64</v>
      </c>
      <c r="J3453">
        <v>16</v>
      </c>
      <c r="K3453">
        <v>15</v>
      </c>
      <c r="L3453" t="s">
        <v>150</v>
      </c>
      <c r="M3453" t="s">
        <v>55</v>
      </c>
      <c r="N3453" t="s">
        <v>88</v>
      </c>
      <c r="O3453">
        <f t="shared" si="318"/>
        <v>1</v>
      </c>
      <c r="P3453" t="str">
        <f t="shared" si="319"/>
        <v>Valid</v>
      </c>
      <c r="Q3453" t="str">
        <f>_xlfn.XLOOKUP(B3453,Customers!$A:$A,Customers!$C:$C,"Not Found")</f>
        <v>North</v>
      </c>
      <c r="R3453" t="str">
        <f t="shared" si="320"/>
        <v>South</v>
      </c>
      <c r="S3453" t="str">
        <f t="shared" si="321"/>
        <v>Hospitalization</v>
      </c>
      <c r="T3453" t="str">
        <f t="shared" si="322"/>
        <v>SLA Breach</v>
      </c>
      <c r="U3453">
        <f t="shared" si="323"/>
        <v>1</v>
      </c>
    </row>
    <row r="3454" spans="1:21" x14ac:dyDescent="0.3">
      <c r="A3454" t="s">
        <v>7127</v>
      </c>
      <c r="B3454" t="s">
        <v>6625</v>
      </c>
      <c r="C3454" t="s">
        <v>6626</v>
      </c>
      <c r="D3454" t="s">
        <v>111</v>
      </c>
      <c r="E3454" t="s">
        <v>74</v>
      </c>
      <c r="F3454">
        <v>59035.57</v>
      </c>
      <c r="G3454" s="1">
        <v>45988</v>
      </c>
      <c r="H3454" s="1">
        <v>46004</v>
      </c>
      <c r="I3454" t="s">
        <v>19</v>
      </c>
      <c r="J3454">
        <v>16</v>
      </c>
      <c r="K3454">
        <v>12</v>
      </c>
      <c r="L3454" t="s">
        <v>606</v>
      </c>
      <c r="M3454" t="s">
        <v>49</v>
      </c>
      <c r="N3454" t="s">
        <v>30</v>
      </c>
      <c r="O3454">
        <f t="shared" si="318"/>
        <v>1</v>
      </c>
      <c r="P3454" t="str">
        <f t="shared" si="319"/>
        <v>Valid</v>
      </c>
      <c r="Q3454" t="str">
        <f>_xlfn.XLOOKUP(B3454,Customers!$A:$A,Customers!$C:$C,"Not Found")</f>
        <v>West</v>
      </c>
      <c r="R3454" t="str">
        <f t="shared" si="320"/>
        <v>East</v>
      </c>
      <c r="S3454" t="str">
        <f t="shared" si="321"/>
        <v>Fire</v>
      </c>
      <c r="T3454" t="str">
        <f t="shared" si="322"/>
        <v>SLA Breach</v>
      </c>
      <c r="U3454">
        <f t="shared" si="323"/>
        <v>4</v>
      </c>
    </row>
    <row r="3455" spans="1:21" x14ac:dyDescent="0.3">
      <c r="A3455" t="s">
        <v>7128</v>
      </c>
      <c r="B3455" t="s">
        <v>2185</v>
      </c>
      <c r="C3455" t="s">
        <v>7129</v>
      </c>
      <c r="D3455" t="s">
        <v>116</v>
      </c>
      <c r="E3455" t="s">
        <v>27</v>
      </c>
      <c r="G3455" s="1">
        <v>45757</v>
      </c>
      <c r="H3455" s="1">
        <v>45767</v>
      </c>
      <c r="I3455" t="s">
        <v>19</v>
      </c>
      <c r="J3455">
        <v>10</v>
      </c>
      <c r="K3455">
        <v>7</v>
      </c>
      <c r="L3455" t="s">
        <v>242</v>
      </c>
      <c r="M3455" t="s">
        <v>94</v>
      </c>
      <c r="N3455" t="s">
        <v>42</v>
      </c>
      <c r="O3455">
        <f t="shared" si="318"/>
        <v>1</v>
      </c>
      <c r="P3455" t="str">
        <f t="shared" si="319"/>
        <v>Missing Amount</v>
      </c>
      <c r="Q3455" t="str">
        <f>_xlfn.XLOOKUP(B3455,Customers!$A:$A,Customers!$C:$C,"Not Found")</f>
        <v>West</v>
      </c>
      <c r="R3455" t="str">
        <f t="shared" si="320"/>
        <v>West</v>
      </c>
      <c r="S3455" t="str">
        <f t="shared" si="321"/>
        <v>Medical Emergency</v>
      </c>
      <c r="T3455" t="str">
        <f t="shared" si="322"/>
        <v>SLA Breach</v>
      </c>
      <c r="U3455">
        <f t="shared" si="323"/>
        <v>3</v>
      </c>
    </row>
    <row r="3456" spans="1:21" x14ac:dyDescent="0.3">
      <c r="A3456" t="s">
        <v>7130</v>
      </c>
      <c r="B3456" t="s">
        <v>1425</v>
      </c>
      <c r="C3456" t="s">
        <v>5448</v>
      </c>
      <c r="D3456" t="s">
        <v>34</v>
      </c>
      <c r="E3456" t="s">
        <v>39</v>
      </c>
      <c r="F3456">
        <v>365897.95</v>
      </c>
      <c r="G3456" s="1">
        <v>45791</v>
      </c>
      <c r="I3456" t="s">
        <v>64</v>
      </c>
      <c r="J3456">
        <v>24</v>
      </c>
      <c r="K3456">
        <v>20</v>
      </c>
      <c r="L3456" t="s">
        <v>450</v>
      </c>
      <c r="M3456" t="s">
        <v>29</v>
      </c>
      <c r="N3456" t="s">
        <v>30</v>
      </c>
      <c r="O3456">
        <f t="shared" si="318"/>
        <v>1</v>
      </c>
      <c r="P3456" t="str">
        <f t="shared" si="319"/>
        <v>Valid</v>
      </c>
      <c r="Q3456" t="str">
        <f>_xlfn.XLOOKUP(B3456,Customers!$A:$A,Customers!$C:$C,"Not Found")</f>
        <v>North</v>
      </c>
      <c r="R3456" t="str">
        <f t="shared" si="320"/>
        <v>North</v>
      </c>
      <c r="S3456" t="str">
        <f t="shared" si="321"/>
        <v>Death Benefit</v>
      </c>
      <c r="T3456" t="str">
        <f t="shared" si="322"/>
        <v>SLA Breach</v>
      </c>
      <c r="U3456">
        <f t="shared" si="323"/>
        <v>4</v>
      </c>
    </row>
    <row r="3457" spans="1:21" x14ac:dyDescent="0.3">
      <c r="A3457" t="s">
        <v>7131</v>
      </c>
      <c r="B3457" t="s">
        <v>1086</v>
      </c>
      <c r="C3457" t="s">
        <v>1087</v>
      </c>
      <c r="D3457" t="s">
        <v>46</v>
      </c>
      <c r="E3457" t="s">
        <v>74</v>
      </c>
      <c r="F3457">
        <v>26751.79</v>
      </c>
      <c r="G3457" s="1">
        <v>45978</v>
      </c>
      <c r="I3457" t="s">
        <v>40</v>
      </c>
      <c r="J3457">
        <v>10</v>
      </c>
      <c r="K3457">
        <v>10</v>
      </c>
      <c r="L3457" t="s">
        <v>98</v>
      </c>
      <c r="M3457" t="s">
        <v>21</v>
      </c>
      <c r="N3457" t="s">
        <v>30</v>
      </c>
      <c r="O3457">
        <f t="shared" si="318"/>
        <v>1</v>
      </c>
      <c r="P3457" t="str">
        <f t="shared" si="319"/>
        <v>Valid</v>
      </c>
      <c r="Q3457" t="str">
        <f>_xlfn.XLOOKUP(B3457,Customers!$A:$A,Customers!$C:$C,"Not Found")</f>
        <v>South</v>
      </c>
      <c r="R3457" t="str">
        <f t="shared" si="320"/>
        <v>East</v>
      </c>
      <c r="S3457" t="str">
        <f t="shared" si="321"/>
        <v>Theft</v>
      </c>
      <c r="T3457" t="str">
        <f t="shared" si="322"/>
        <v>Within SLA</v>
      </c>
      <c r="U3457">
        <f t="shared" si="323"/>
        <v>0</v>
      </c>
    </row>
    <row r="3458" spans="1:21" x14ac:dyDescent="0.3">
      <c r="A3458" t="s">
        <v>7132</v>
      </c>
      <c r="B3458" t="s">
        <v>7133</v>
      </c>
      <c r="C3458" t="s">
        <v>7134</v>
      </c>
      <c r="D3458" t="s">
        <v>92</v>
      </c>
      <c r="E3458" t="s">
        <v>39</v>
      </c>
      <c r="F3458">
        <v>21287.41</v>
      </c>
      <c r="G3458" s="1">
        <v>45963</v>
      </c>
      <c r="H3458" s="1">
        <v>45966</v>
      </c>
      <c r="I3458" t="s">
        <v>19</v>
      </c>
      <c r="J3458">
        <v>3</v>
      </c>
      <c r="K3458">
        <v>7</v>
      </c>
      <c r="L3458" t="s">
        <v>630</v>
      </c>
      <c r="M3458" t="s">
        <v>94</v>
      </c>
      <c r="N3458" t="s">
        <v>22</v>
      </c>
      <c r="O3458">
        <f t="shared" ref="O3458:O3521" si="324">COUNTIF($A:$A,A3458)</f>
        <v>1</v>
      </c>
      <c r="P3458" t="str">
        <f t="shared" ref="P3458:P3521" si="325">IF(F3458="","Missing Amount","Valid")</f>
        <v>Valid</v>
      </c>
      <c r="Q3458" t="str">
        <f>_xlfn.XLOOKUP(B3458,Customers!$A:$A,Customers!$C:$C,"Not Found")</f>
        <v>South</v>
      </c>
      <c r="R3458" t="str">
        <f t="shared" ref="R3458:R3521" si="326">IF(E3458="",Q3458,E3458)</f>
        <v>North</v>
      </c>
      <c r="S3458" t="str">
        <f t="shared" ref="S3458:S3521" si="327">IF(D3458="Hospitalisation","Hospitalization",IF(D3458="Medical Emerg.","Medical Emergency",IF(D3458="Property dmg","Property Damage",IF(D3458="Vehicle dmg","Vehicle Damage",D3458))))</f>
        <v>Baggage Loss</v>
      </c>
      <c r="T3458" t="str">
        <f t="shared" ref="T3458:T3521" si="328">IF(J3458&gt;K3458,"SLA Breach","Within SLA")</f>
        <v>Within SLA</v>
      </c>
      <c r="U3458">
        <f t="shared" ref="U3458:U3521" si="329">IF(J3458&gt;K3458,J3458-K3458,0)</f>
        <v>0</v>
      </c>
    </row>
    <row r="3459" spans="1:21" x14ac:dyDescent="0.3">
      <c r="A3459" t="s">
        <v>7135</v>
      </c>
      <c r="B3459" t="s">
        <v>1554</v>
      </c>
      <c r="C3459" t="s">
        <v>1555</v>
      </c>
      <c r="D3459" t="s">
        <v>111</v>
      </c>
      <c r="E3459" t="s">
        <v>173</v>
      </c>
      <c r="F3459">
        <v>48386.62</v>
      </c>
      <c r="G3459" s="1">
        <v>45761</v>
      </c>
      <c r="H3459" s="1">
        <v>45783</v>
      </c>
      <c r="I3459" t="s">
        <v>19</v>
      </c>
      <c r="J3459">
        <v>22</v>
      </c>
      <c r="K3459">
        <v>12</v>
      </c>
      <c r="L3459" t="s">
        <v>1047</v>
      </c>
      <c r="M3459" t="s">
        <v>49</v>
      </c>
      <c r="N3459" t="s">
        <v>30</v>
      </c>
      <c r="O3459">
        <f t="shared" si="324"/>
        <v>1</v>
      </c>
      <c r="P3459" t="str">
        <f t="shared" si="325"/>
        <v>Valid</v>
      </c>
      <c r="Q3459" t="str">
        <f>_xlfn.XLOOKUP(B3459,Customers!$A:$A,Customers!$C:$C,"Not Found")</f>
        <v>North</v>
      </c>
      <c r="R3459" t="str">
        <f t="shared" si="326"/>
        <v>Central</v>
      </c>
      <c r="S3459" t="str">
        <f t="shared" si="327"/>
        <v>Fire</v>
      </c>
      <c r="T3459" t="str">
        <f t="shared" si="328"/>
        <v>SLA Breach</v>
      </c>
      <c r="U3459">
        <f t="shared" si="329"/>
        <v>10</v>
      </c>
    </row>
    <row r="3460" spans="1:21" x14ac:dyDescent="0.3">
      <c r="A3460" t="s">
        <v>7136</v>
      </c>
      <c r="B3460" t="s">
        <v>5847</v>
      </c>
      <c r="C3460" t="s">
        <v>5848</v>
      </c>
      <c r="D3460" t="s">
        <v>102</v>
      </c>
      <c r="E3460" t="s">
        <v>74</v>
      </c>
      <c r="F3460">
        <v>228125.06</v>
      </c>
      <c r="G3460" s="1">
        <v>45977</v>
      </c>
      <c r="H3460" s="1">
        <v>46004</v>
      </c>
      <c r="I3460" t="s">
        <v>19</v>
      </c>
      <c r="J3460">
        <v>27</v>
      </c>
      <c r="K3460">
        <v>20</v>
      </c>
      <c r="L3460" t="s">
        <v>159</v>
      </c>
      <c r="M3460" t="s">
        <v>29</v>
      </c>
      <c r="N3460" t="s">
        <v>30</v>
      </c>
      <c r="O3460">
        <f t="shared" si="324"/>
        <v>1</v>
      </c>
      <c r="P3460" t="str">
        <f t="shared" si="325"/>
        <v>Valid</v>
      </c>
      <c r="Q3460" t="str">
        <f>_xlfn.XLOOKUP(B3460,Customers!$A:$A,Customers!$C:$C,"Not Found")</f>
        <v>North</v>
      </c>
      <c r="R3460" t="str">
        <f t="shared" si="326"/>
        <v>East</v>
      </c>
      <c r="S3460" t="str">
        <f t="shared" si="327"/>
        <v>Maturity</v>
      </c>
      <c r="T3460" t="str">
        <f t="shared" si="328"/>
        <v>SLA Breach</v>
      </c>
      <c r="U3460">
        <f t="shared" si="329"/>
        <v>7</v>
      </c>
    </row>
    <row r="3461" spans="1:21" x14ac:dyDescent="0.3">
      <c r="A3461" t="s">
        <v>7137</v>
      </c>
      <c r="B3461" t="s">
        <v>7138</v>
      </c>
      <c r="C3461" t="s">
        <v>7139</v>
      </c>
      <c r="D3461" t="s">
        <v>26</v>
      </c>
      <c r="E3461" t="s">
        <v>27</v>
      </c>
      <c r="F3461">
        <v>1413479.07</v>
      </c>
      <c r="G3461" s="1">
        <v>45850</v>
      </c>
      <c r="H3461" s="1">
        <v>45871</v>
      </c>
      <c r="I3461" t="s">
        <v>19</v>
      </c>
      <c r="J3461">
        <v>21</v>
      </c>
      <c r="K3461">
        <v>20</v>
      </c>
      <c r="L3461" t="s">
        <v>580</v>
      </c>
      <c r="M3461" t="s">
        <v>29</v>
      </c>
      <c r="N3461" t="s">
        <v>30</v>
      </c>
      <c r="O3461">
        <f t="shared" si="324"/>
        <v>1</v>
      </c>
      <c r="P3461" t="str">
        <f t="shared" si="325"/>
        <v>Valid</v>
      </c>
      <c r="Q3461" t="str">
        <f>_xlfn.XLOOKUP(B3461,Customers!$A:$A,Customers!$C:$C,"Not Found")</f>
        <v>South</v>
      </c>
      <c r="R3461" t="str">
        <f t="shared" si="326"/>
        <v>West</v>
      </c>
      <c r="S3461" t="str">
        <f t="shared" si="327"/>
        <v>Disability</v>
      </c>
      <c r="T3461" t="str">
        <f t="shared" si="328"/>
        <v>SLA Breach</v>
      </c>
      <c r="U3461">
        <f t="shared" si="329"/>
        <v>1</v>
      </c>
    </row>
    <row r="3462" spans="1:21" x14ac:dyDescent="0.3">
      <c r="A3462" t="s">
        <v>7140</v>
      </c>
      <c r="B3462" t="s">
        <v>963</v>
      </c>
      <c r="C3462" t="s">
        <v>964</v>
      </c>
      <c r="D3462" t="s">
        <v>92</v>
      </c>
      <c r="F3462">
        <v>64988.81</v>
      </c>
      <c r="G3462" s="1">
        <v>45989</v>
      </c>
      <c r="H3462" s="1">
        <v>45990</v>
      </c>
      <c r="I3462" t="s">
        <v>19</v>
      </c>
      <c r="J3462">
        <v>1</v>
      </c>
      <c r="K3462">
        <v>7</v>
      </c>
      <c r="L3462" t="s">
        <v>79</v>
      </c>
      <c r="M3462" t="s">
        <v>94</v>
      </c>
      <c r="N3462" t="s">
        <v>30</v>
      </c>
      <c r="O3462">
        <f t="shared" si="324"/>
        <v>1</v>
      </c>
      <c r="P3462" t="str">
        <f t="shared" si="325"/>
        <v>Valid</v>
      </c>
      <c r="Q3462" t="str">
        <f>_xlfn.XLOOKUP(B3462,Customers!$A:$A,Customers!$C:$C,"Not Found")</f>
        <v>Central</v>
      </c>
      <c r="R3462" t="str">
        <f t="shared" si="326"/>
        <v>Central</v>
      </c>
      <c r="S3462" t="str">
        <f t="shared" si="327"/>
        <v>Baggage Loss</v>
      </c>
      <c r="T3462" t="str">
        <f t="shared" si="328"/>
        <v>Within SLA</v>
      </c>
      <c r="U3462">
        <f t="shared" si="329"/>
        <v>0</v>
      </c>
    </row>
    <row r="3463" spans="1:21" x14ac:dyDescent="0.3">
      <c r="A3463" t="s">
        <v>7141</v>
      </c>
      <c r="B3463" t="s">
        <v>3897</v>
      </c>
      <c r="C3463" t="s">
        <v>3898</v>
      </c>
      <c r="D3463" t="s">
        <v>53</v>
      </c>
      <c r="E3463" t="s">
        <v>27</v>
      </c>
      <c r="F3463">
        <v>123403.21</v>
      </c>
      <c r="G3463" s="1">
        <v>45674</v>
      </c>
      <c r="H3463" s="1">
        <v>45694</v>
      </c>
      <c r="I3463" t="s">
        <v>19</v>
      </c>
      <c r="J3463">
        <v>20</v>
      </c>
      <c r="K3463">
        <v>15</v>
      </c>
      <c r="L3463" t="s">
        <v>787</v>
      </c>
      <c r="M3463" t="s">
        <v>55</v>
      </c>
      <c r="N3463" t="s">
        <v>88</v>
      </c>
      <c r="O3463">
        <f t="shared" si="324"/>
        <v>1</v>
      </c>
      <c r="P3463" t="str">
        <f t="shared" si="325"/>
        <v>Valid</v>
      </c>
      <c r="Q3463" t="str">
        <f>_xlfn.XLOOKUP(B3463,Customers!$A:$A,Customers!$C:$C,"Not Found")</f>
        <v>East</v>
      </c>
      <c r="R3463" t="str">
        <f t="shared" si="326"/>
        <v>West</v>
      </c>
      <c r="S3463" t="str">
        <f t="shared" si="327"/>
        <v>Hospitalization</v>
      </c>
      <c r="T3463" t="str">
        <f t="shared" si="328"/>
        <v>SLA Breach</v>
      </c>
      <c r="U3463">
        <f t="shared" si="329"/>
        <v>5</v>
      </c>
    </row>
    <row r="3464" spans="1:21" x14ac:dyDescent="0.3">
      <c r="A3464" t="s">
        <v>7142</v>
      </c>
      <c r="B3464" t="s">
        <v>6308</v>
      </c>
      <c r="C3464" t="s">
        <v>7143</v>
      </c>
      <c r="D3464" t="s">
        <v>26</v>
      </c>
      <c r="E3464" t="s">
        <v>18</v>
      </c>
      <c r="F3464">
        <v>213645.85</v>
      </c>
      <c r="G3464" s="1">
        <v>45850</v>
      </c>
      <c r="H3464" s="1">
        <v>45868</v>
      </c>
      <c r="I3464" t="s">
        <v>19</v>
      </c>
      <c r="J3464">
        <v>18</v>
      </c>
      <c r="K3464">
        <v>20</v>
      </c>
      <c r="L3464" t="s">
        <v>323</v>
      </c>
      <c r="M3464" t="s">
        <v>29</v>
      </c>
      <c r="N3464" t="s">
        <v>22</v>
      </c>
      <c r="O3464">
        <f t="shared" si="324"/>
        <v>1</v>
      </c>
      <c r="P3464" t="str">
        <f t="shared" si="325"/>
        <v>Valid</v>
      </c>
      <c r="Q3464" t="str">
        <f>_xlfn.XLOOKUP(B3464,Customers!$A:$A,Customers!$C:$C,"Not Found")</f>
        <v>Central</v>
      </c>
      <c r="R3464" t="str">
        <f t="shared" si="326"/>
        <v>South</v>
      </c>
      <c r="S3464" t="str">
        <f t="shared" si="327"/>
        <v>Disability</v>
      </c>
      <c r="T3464" t="str">
        <f t="shared" si="328"/>
        <v>Within SLA</v>
      </c>
      <c r="U3464">
        <f t="shared" si="329"/>
        <v>0</v>
      </c>
    </row>
    <row r="3465" spans="1:21" x14ac:dyDescent="0.3">
      <c r="A3465" t="s">
        <v>7144</v>
      </c>
      <c r="B3465" t="s">
        <v>7145</v>
      </c>
      <c r="C3465" t="s">
        <v>7146</v>
      </c>
      <c r="D3465" t="s">
        <v>59</v>
      </c>
      <c r="E3465" t="s">
        <v>39</v>
      </c>
      <c r="F3465">
        <v>42209.65</v>
      </c>
      <c r="G3465" s="1">
        <v>45988</v>
      </c>
      <c r="H3465" s="1">
        <v>45997</v>
      </c>
      <c r="I3465" t="s">
        <v>19</v>
      </c>
      <c r="J3465">
        <v>9</v>
      </c>
      <c r="K3465">
        <v>15</v>
      </c>
      <c r="L3465" t="s">
        <v>296</v>
      </c>
      <c r="M3465" t="s">
        <v>55</v>
      </c>
      <c r="N3465" t="s">
        <v>30</v>
      </c>
      <c r="O3465">
        <f t="shared" si="324"/>
        <v>1</v>
      </c>
      <c r="P3465" t="str">
        <f t="shared" si="325"/>
        <v>Valid</v>
      </c>
      <c r="Q3465" t="str">
        <f>_xlfn.XLOOKUP(B3465,Customers!$A:$A,Customers!$C:$C,"Not Found")</f>
        <v>South</v>
      </c>
      <c r="R3465" t="str">
        <f t="shared" si="326"/>
        <v>North</v>
      </c>
      <c r="S3465" t="str">
        <f t="shared" si="327"/>
        <v>Critical Illness</v>
      </c>
      <c r="T3465" t="str">
        <f t="shared" si="328"/>
        <v>Within SLA</v>
      </c>
      <c r="U3465">
        <f t="shared" si="329"/>
        <v>0</v>
      </c>
    </row>
    <row r="3466" spans="1:21" x14ac:dyDescent="0.3">
      <c r="A3466" t="s">
        <v>7147</v>
      </c>
      <c r="B3466" t="s">
        <v>4159</v>
      </c>
      <c r="C3466" t="s">
        <v>4160</v>
      </c>
      <c r="D3466" t="s">
        <v>59</v>
      </c>
      <c r="E3466" t="s">
        <v>173</v>
      </c>
      <c r="F3466">
        <v>80343.42</v>
      </c>
      <c r="G3466" s="1">
        <v>45979</v>
      </c>
      <c r="H3466" s="1">
        <v>45993</v>
      </c>
      <c r="I3466" t="s">
        <v>19</v>
      </c>
      <c r="J3466">
        <v>14</v>
      </c>
      <c r="K3466">
        <v>15</v>
      </c>
      <c r="L3466" t="s">
        <v>140</v>
      </c>
      <c r="M3466" t="s">
        <v>55</v>
      </c>
      <c r="N3466" t="s">
        <v>30</v>
      </c>
      <c r="O3466">
        <f t="shared" si="324"/>
        <v>1</v>
      </c>
      <c r="P3466" t="str">
        <f t="shared" si="325"/>
        <v>Valid</v>
      </c>
      <c r="Q3466" t="str">
        <f>_xlfn.XLOOKUP(B3466,Customers!$A:$A,Customers!$C:$C,"Not Found")</f>
        <v>East</v>
      </c>
      <c r="R3466" t="str">
        <f t="shared" si="326"/>
        <v>Central</v>
      </c>
      <c r="S3466" t="str">
        <f t="shared" si="327"/>
        <v>Critical Illness</v>
      </c>
      <c r="T3466" t="str">
        <f t="shared" si="328"/>
        <v>Within SLA</v>
      </c>
      <c r="U3466">
        <f t="shared" si="329"/>
        <v>0</v>
      </c>
    </row>
    <row r="3467" spans="1:21" x14ac:dyDescent="0.3">
      <c r="A3467" t="s">
        <v>7148</v>
      </c>
      <c r="B3467" t="s">
        <v>592</v>
      </c>
      <c r="C3467" t="s">
        <v>593</v>
      </c>
      <c r="D3467" t="s">
        <v>59</v>
      </c>
      <c r="E3467" t="s">
        <v>173</v>
      </c>
      <c r="F3467">
        <v>30966.43</v>
      </c>
      <c r="G3467" s="1">
        <v>45850</v>
      </c>
      <c r="H3467" s="1">
        <v>45865</v>
      </c>
      <c r="I3467" t="s">
        <v>19</v>
      </c>
      <c r="J3467">
        <v>15</v>
      </c>
      <c r="K3467">
        <v>15</v>
      </c>
      <c r="L3467" t="s">
        <v>366</v>
      </c>
      <c r="M3467" t="s">
        <v>55</v>
      </c>
      <c r="N3467" t="s">
        <v>30</v>
      </c>
      <c r="O3467">
        <f t="shared" si="324"/>
        <v>1</v>
      </c>
      <c r="P3467" t="str">
        <f t="shared" si="325"/>
        <v>Valid</v>
      </c>
      <c r="Q3467" t="str">
        <f>_xlfn.XLOOKUP(B3467,Customers!$A:$A,Customers!$C:$C,"Not Found")</f>
        <v>East</v>
      </c>
      <c r="R3467" t="str">
        <f t="shared" si="326"/>
        <v>Central</v>
      </c>
      <c r="S3467" t="str">
        <f t="shared" si="327"/>
        <v>Critical Illness</v>
      </c>
      <c r="T3467" t="str">
        <f t="shared" si="328"/>
        <v>Within SLA</v>
      </c>
      <c r="U3467">
        <f t="shared" si="329"/>
        <v>0</v>
      </c>
    </row>
    <row r="3468" spans="1:21" x14ac:dyDescent="0.3">
      <c r="A3468" t="s">
        <v>7149</v>
      </c>
      <c r="B3468" t="s">
        <v>1858</v>
      </c>
      <c r="C3468" t="s">
        <v>4617</v>
      </c>
      <c r="D3468" t="s">
        <v>53</v>
      </c>
      <c r="E3468" t="s">
        <v>173</v>
      </c>
      <c r="F3468">
        <v>129532.56</v>
      </c>
      <c r="G3468" s="1">
        <v>45672</v>
      </c>
      <c r="I3468" t="s">
        <v>64</v>
      </c>
      <c r="J3468">
        <v>22</v>
      </c>
      <c r="K3468">
        <v>15</v>
      </c>
      <c r="L3468" t="s">
        <v>121</v>
      </c>
      <c r="M3468" t="s">
        <v>55</v>
      </c>
      <c r="N3468" t="s">
        <v>42</v>
      </c>
      <c r="O3468">
        <f t="shared" si="324"/>
        <v>1</v>
      </c>
      <c r="P3468" t="str">
        <f t="shared" si="325"/>
        <v>Valid</v>
      </c>
      <c r="Q3468" t="str">
        <f>_xlfn.XLOOKUP(B3468,Customers!$A:$A,Customers!$C:$C,"Not Found")</f>
        <v>East</v>
      </c>
      <c r="R3468" t="str">
        <f t="shared" si="326"/>
        <v>Central</v>
      </c>
      <c r="S3468" t="str">
        <f t="shared" si="327"/>
        <v>Hospitalization</v>
      </c>
      <c r="T3468" t="str">
        <f t="shared" si="328"/>
        <v>SLA Breach</v>
      </c>
      <c r="U3468">
        <f t="shared" si="329"/>
        <v>7</v>
      </c>
    </row>
    <row r="3469" spans="1:21" x14ac:dyDescent="0.3">
      <c r="A3469" t="s">
        <v>7150</v>
      </c>
      <c r="B3469" t="s">
        <v>4767</v>
      </c>
      <c r="C3469" t="s">
        <v>4802</v>
      </c>
      <c r="D3469" t="s">
        <v>59</v>
      </c>
      <c r="E3469" t="s">
        <v>173</v>
      </c>
      <c r="F3469">
        <v>74724.570000000007</v>
      </c>
      <c r="G3469" s="1">
        <v>45983</v>
      </c>
      <c r="H3469" s="1">
        <v>45993</v>
      </c>
      <c r="I3469" t="s">
        <v>19</v>
      </c>
      <c r="J3469">
        <v>10</v>
      </c>
      <c r="K3469">
        <v>15</v>
      </c>
      <c r="L3469" t="s">
        <v>166</v>
      </c>
      <c r="M3469" t="s">
        <v>55</v>
      </c>
      <c r="N3469" t="s">
        <v>30</v>
      </c>
      <c r="O3469">
        <f t="shared" si="324"/>
        <v>1</v>
      </c>
      <c r="P3469" t="str">
        <f t="shared" si="325"/>
        <v>Valid</v>
      </c>
      <c r="Q3469" t="str">
        <f>_xlfn.XLOOKUP(B3469,Customers!$A:$A,Customers!$C:$C,"Not Found")</f>
        <v>West</v>
      </c>
      <c r="R3469" t="str">
        <f t="shared" si="326"/>
        <v>Central</v>
      </c>
      <c r="S3469" t="str">
        <f t="shared" si="327"/>
        <v>Critical Illness</v>
      </c>
      <c r="T3469" t="str">
        <f t="shared" si="328"/>
        <v>Within SLA</v>
      </c>
      <c r="U3469">
        <f t="shared" si="329"/>
        <v>0</v>
      </c>
    </row>
    <row r="3470" spans="1:21" x14ac:dyDescent="0.3">
      <c r="A3470" t="s">
        <v>7151</v>
      </c>
      <c r="B3470" t="s">
        <v>7152</v>
      </c>
      <c r="C3470" t="s">
        <v>7153</v>
      </c>
      <c r="D3470" t="s">
        <v>26</v>
      </c>
      <c r="E3470" t="s">
        <v>74</v>
      </c>
      <c r="F3470">
        <v>294678.23</v>
      </c>
      <c r="G3470" s="1">
        <v>45710</v>
      </c>
      <c r="H3470" s="1">
        <v>45743</v>
      </c>
      <c r="I3470" t="s">
        <v>19</v>
      </c>
      <c r="J3470">
        <v>33</v>
      </c>
      <c r="K3470">
        <v>20</v>
      </c>
      <c r="L3470" t="s">
        <v>341</v>
      </c>
      <c r="M3470" t="s">
        <v>29</v>
      </c>
      <c r="N3470" t="s">
        <v>42</v>
      </c>
      <c r="O3470">
        <f t="shared" si="324"/>
        <v>1</v>
      </c>
      <c r="P3470" t="str">
        <f t="shared" si="325"/>
        <v>Valid</v>
      </c>
      <c r="Q3470" t="str">
        <f>_xlfn.XLOOKUP(B3470,Customers!$A:$A,Customers!$C:$C,"Not Found")</f>
        <v>West</v>
      </c>
      <c r="R3470" t="str">
        <f t="shared" si="326"/>
        <v>East</v>
      </c>
      <c r="S3470" t="str">
        <f t="shared" si="327"/>
        <v>Disability</v>
      </c>
      <c r="T3470" t="str">
        <f t="shared" si="328"/>
        <v>SLA Breach</v>
      </c>
      <c r="U3470">
        <f t="shared" si="329"/>
        <v>13</v>
      </c>
    </row>
    <row r="3471" spans="1:21" x14ac:dyDescent="0.3">
      <c r="A3471" t="s">
        <v>7154</v>
      </c>
      <c r="B3471" t="s">
        <v>2064</v>
      </c>
      <c r="C3471" t="s">
        <v>2065</v>
      </c>
      <c r="D3471" t="s">
        <v>111</v>
      </c>
      <c r="E3471" t="s">
        <v>74</v>
      </c>
      <c r="F3471">
        <v>37290.85</v>
      </c>
      <c r="G3471" s="1">
        <v>45758</v>
      </c>
      <c r="H3471" s="1">
        <v>45776</v>
      </c>
      <c r="I3471" t="s">
        <v>19</v>
      </c>
      <c r="J3471">
        <v>18</v>
      </c>
      <c r="K3471">
        <v>12</v>
      </c>
      <c r="L3471" t="s">
        <v>704</v>
      </c>
      <c r="M3471" t="s">
        <v>49</v>
      </c>
      <c r="N3471" t="s">
        <v>42</v>
      </c>
      <c r="O3471">
        <f t="shared" si="324"/>
        <v>1</v>
      </c>
      <c r="P3471" t="str">
        <f t="shared" si="325"/>
        <v>Valid</v>
      </c>
      <c r="Q3471" t="str">
        <f>_xlfn.XLOOKUP(B3471,Customers!$A:$A,Customers!$C:$C,"Not Found")</f>
        <v>Central</v>
      </c>
      <c r="R3471" t="str">
        <f t="shared" si="326"/>
        <v>East</v>
      </c>
      <c r="S3471" t="str">
        <f t="shared" si="327"/>
        <v>Fire</v>
      </c>
      <c r="T3471" t="str">
        <f t="shared" si="328"/>
        <v>SLA Breach</v>
      </c>
      <c r="U3471">
        <f t="shared" si="329"/>
        <v>6</v>
      </c>
    </row>
    <row r="3472" spans="1:21" x14ac:dyDescent="0.3">
      <c r="A3472" t="s">
        <v>7155</v>
      </c>
      <c r="B3472" t="s">
        <v>7156</v>
      </c>
      <c r="C3472" t="s">
        <v>7157</v>
      </c>
      <c r="D3472" t="s">
        <v>17</v>
      </c>
      <c r="E3472" t="s">
        <v>27</v>
      </c>
      <c r="F3472">
        <v>67139</v>
      </c>
      <c r="G3472" s="1">
        <v>45950</v>
      </c>
      <c r="H3472" s="1">
        <v>45960</v>
      </c>
      <c r="I3472" t="s">
        <v>19</v>
      </c>
      <c r="J3472">
        <v>10</v>
      </c>
      <c r="K3472">
        <v>10</v>
      </c>
      <c r="L3472" t="s">
        <v>70</v>
      </c>
      <c r="M3472" t="s">
        <v>21</v>
      </c>
      <c r="N3472" t="s">
        <v>30</v>
      </c>
      <c r="O3472">
        <f t="shared" si="324"/>
        <v>1</v>
      </c>
      <c r="P3472" t="str">
        <f t="shared" si="325"/>
        <v>Valid</v>
      </c>
      <c r="Q3472" t="str">
        <f>_xlfn.XLOOKUP(B3472,Customers!$A:$A,Customers!$C:$C,"Not Found")</f>
        <v>South</v>
      </c>
      <c r="R3472" t="str">
        <f t="shared" si="326"/>
        <v>West</v>
      </c>
      <c r="S3472" t="str">
        <f t="shared" si="327"/>
        <v>Accident</v>
      </c>
      <c r="T3472" t="str">
        <f t="shared" si="328"/>
        <v>Within SLA</v>
      </c>
      <c r="U3472">
        <f t="shared" si="329"/>
        <v>0</v>
      </c>
    </row>
    <row r="3473" spans="1:21" x14ac:dyDescent="0.3">
      <c r="A3473" t="s">
        <v>7158</v>
      </c>
      <c r="B3473" t="s">
        <v>4534</v>
      </c>
      <c r="C3473" t="s">
        <v>4535</v>
      </c>
      <c r="D3473" t="s">
        <v>53</v>
      </c>
      <c r="E3473" t="s">
        <v>39</v>
      </c>
      <c r="F3473">
        <v>72767.490000000005</v>
      </c>
      <c r="G3473" s="1">
        <v>45834</v>
      </c>
      <c r="I3473" t="s">
        <v>40</v>
      </c>
      <c r="J3473">
        <v>11</v>
      </c>
      <c r="K3473">
        <v>15</v>
      </c>
      <c r="L3473" t="s">
        <v>117</v>
      </c>
      <c r="M3473" t="s">
        <v>55</v>
      </c>
      <c r="N3473" t="s">
        <v>30</v>
      </c>
      <c r="O3473">
        <f t="shared" si="324"/>
        <v>1</v>
      </c>
      <c r="P3473" t="str">
        <f t="shared" si="325"/>
        <v>Valid</v>
      </c>
      <c r="Q3473" t="str">
        <f>_xlfn.XLOOKUP(B3473,Customers!$A:$A,Customers!$C:$C,"Not Found")</f>
        <v>South</v>
      </c>
      <c r="R3473" t="str">
        <f t="shared" si="326"/>
        <v>North</v>
      </c>
      <c r="S3473" t="str">
        <f t="shared" si="327"/>
        <v>Hospitalization</v>
      </c>
      <c r="T3473" t="str">
        <f t="shared" si="328"/>
        <v>Within SLA</v>
      </c>
      <c r="U3473">
        <f t="shared" si="329"/>
        <v>0</v>
      </c>
    </row>
    <row r="3474" spans="1:21" x14ac:dyDescent="0.3">
      <c r="A3474" t="s">
        <v>7159</v>
      </c>
      <c r="B3474" t="s">
        <v>4760</v>
      </c>
      <c r="C3474" t="s">
        <v>7160</v>
      </c>
      <c r="D3474" t="s">
        <v>17</v>
      </c>
      <c r="E3474" t="s">
        <v>27</v>
      </c>
      <c r="F3474">
        <v>34902.620000000003</v>
      </c>
      <c r="G3474" s="1">
        <v>45744</v>
      </c>
      <c r="H3474" s="1">
        <v>45760</v>
      </c>
      <c r="I3474" t="s">
        <v>19</v>
      </c>
      <c r="J3474">
        <v>16</v>
      </c>
      <c r="K3474">
        <v>10</v>
      </c>
      <c r="L3474" t="s">
        <v>366</v>
      </c>
      <c r="M3474" t="s">
        <v>21</v>
      </c>
      <c r="N3474" t="s">
        <v>30</v>
      </c>
      <c r="O3474">
        <f t="shared" si="324"/>
        <v>1</v>
      </c>
      <c r="P3474" t="str">
        <f t="shared" si="325"/>
        <v>Valid</v>
      </c>
      <c r="Q3474" t="str">
        <f>_xlfn.XLOOKUP(B3474,Customers!$A:$A,Customers!$C:$C,"Not Found")</f>
        <v>North</v>
      </c>
      <c r="R3474" t="str">
        <f t="shared" si="326"/>
        <v>West</v>
      </c>
      <c r="S3474" t="str">
        <f t="shared" si="327"/>
        <v>Accident</v>
      </c>
      <c r="T3474" t="str">
        <f t="shared" si="328"/>
        <v>SLA Breach</v>
      </c>
      <c r="U3474">
        <f t="shared" si="329"/>
        <v>6</v>
      </c>
    </row>
    <row r="3475" spans="1:21" x14ac:dyDescent="0.3">
      <c r="A3475" t="s">
        <v>7161</v>
      </c>
      <c r="B3475" t="s">
        <v>4463</v>
      </c>
      <c r="C3475" t="s">
        <v>7162</v>
      </c>
      <c r="D3475" t="s">
        <v>59</v>
      </c>
      <c r="E3475" t="s">
        <v>27</v>
      </c>
      <c r="F3475">
        <v>98351.57</v>
      </c>
      <c r="G3475" s="1">
        <v>45664</v>
      </c>
      <c r="H3475" s="1">
        <v>45688</v>
      </c>
      <c r="I3475" t="s">
        <v>47</v>
      </c>
      <c r="J3475">
        <v>24</v>
      </c>
      <c r="K3475">
        <v>15</v>
      </c>
      <c r="L3475" t="s">
        <v>431</v>
      </c>
      <c r="M3475" t="s">
        <v>55</v>
      </c>
      <c r="N3475" t="s">
        <v>42</v>
      </c>
      <c r="O3475">
        <f t="shared" si="324"/>
        <v>1</v>
      </c>
      <c r="P3475" t="str">
        <f t="shared" si="325"/>
        <v>Valid</v>
      </c>
      <c r="Q3475" t="str">
        <f>_xlfn.XLOOKUP(B3475,Customers!$A:$A,Customers!$C:$C,"Not Found")</f>
        <v>West</v>
      </c>
      <c r="R3475" t="str">
        <f t="shared" si="326"/>
        <v>West</v>
      </c>
      <c r="S3475" t="str">
        <f t="shared" si="327"/>
        <v>Critical Illness</v>
      </c>
      <c r="T3475" t="str">
        <f t="shared" si="328"/>
        <v>SLA Breach</v>
      </c>
      <c r="U3475">
        <f t="shared" si="329"/>
        <v>9</v>
      </c>
    </row>
    <row r="3476" spans="1:21" x14ac:dyDescent="0.3">
      <c r="A3476" t="s">
        <v>7163</v>
      </c>
      <c r="B3476" t="s">
        <v>4550</v>
      </c>
      <c r="C3476" t="s">
        <v>6187</v>
      </c>
      <c r="D3476" t="s">
        <v>53</v>
      </c>
      <c r="E3476" t="s">
        <v>74</v>
      </c>
      <c r="F3476">
        <v>65602.98</v>
      </c>
      <c r="G3476" s="1">
        <v>45718</v>
      </c>
      <c r="H3476" s="1">
        <v>45749</v>
      </c>
      <c r="I3476" t="s">
        <v>19</v>
      </c>
      <c r="J3476">
        <v>31</v>
      </c>
      <c r="K3476">
        <v>15</v>
      </c>
      <c r="L3476" t="s">
        <v>121</v>
      </c>
      <c r="M3476" t="s">
        <v>55</v>
      </c>
      <c r="N3476" t="s">
        <v>42</v>
      </c>
      <c r="O3476">
        <f t="shared" si="324"/>
        <v>1</v>
      </c>
      <c r="P3476" t="str">
        <f t="shared" si="325"/>
        <v>Valid</v>
      </c>
      <c r="Q3476" t="str">
        <f>_xlfn.XLOOKUP(B3476,Customers!$A:$A,Customers!$C:$C,"Not Found")</f>
        <v>Central</v>
      </c>
      <c r="R3476" t="str">
        <f t="shared" si="326"/>
        <v>East</v>
      </c>
      <c r="S3476" t="str">
        <f t="shared" si="327"/>
        <v>Hospitalization</v>
      </c>
      <c r="T3476" t="str">
        <f t="shared" si="328"/>
        <v>SLA Breach</v>
      </c>
      <c r="U3476">
        <f t="shared" si="329"/>
        <v>16</v>
      </c>
    </row>
    <row r="3477" spans="1:21" x14ac:dyDescent="0.3">
      <c r="A3477" t="s">
        <v>7164</v>
      </c>
      <c r="B3477" t="s">
        <v>4629</v>
      </c>
      <c r="C3477" t="s">
        <v>4630</v>
      </c>
      <c r="D3477" t="s">
        <v>59</v>
      </c>
      <c r="E3477" t="s">
        <v>18</v>
      </c>
      <c r="F3477">
        <v>102945.47</v>
      </c>
      <c r="G3477" s="1">
        <v>45915</v>
      </c>
      <c r="H3477" s="1">
        <v>45930</v>
      </c>
      <c r="I3477" t="s">
        <v>19</v>
      </c>
      <c r="J3477">
        <v>15</v>
      </c>
      <c r="K3477">
        <v>15</v>
      </c>
      <c r="L3477" t="s">
        <v>117</v>
      </c>
      <c r="M3477" t="s">
        <v>55</v>
      </c>
      <c r="N3477" t="s">
        <v>22</v>
      </c>
      <c r="O3477">
        <f t="shared" si="324"/>
        <v>1</v>
      </c>
      <c r="P3477" t="str">
        <f t="shared" si="325"/>
        <v>Valid</v>
      </c>
      <c r="Q3477" t="str">
        <f>_xlfn.XLOOKUP(B3477,Customers!$A:$A,Customers!$C:$C,"Not Found")</f>
        <v>West</v>
      </c>
      <c r="R3477" t="str">
        <f t="shared" si="326"/>
        <v>South</v>
      </c>
      <c r="S3477" t="str">
        <f t="shared" si="327"/>
        <v>Critical Illness</v>
      </c>
      <c r="T3477" t="str">
        <f t="shared" si="328"/>
        <v>Within SLA</v>
      </c>
      <c r="U3477">
        <f t="shared" si="329"/>
        <v>0</v>
      </c>
    </row>
    <row r="3478" spans="1:21" x14ac:dyDescent="0.3">
      <c r="A3478" t="s">
        <v>7165</v>
      </c>
      <c r="B3478" t="s">
        <v>1690</v>
      </c>
      <c r="C3478" t="s">
        <v>1691</v>
      </c>
      <c r="D3478" t="s">
        <v>17</v>
      </c>
      <c r="E3478" t="s">
        <v>27</v>
      </c>
      <c r="F3478">
        <v>97153.43</v>
      </c>
      <c r="G3478" s="1">
        <v>45897</v>
      </c>
      <c r="H3478" s="1">
        <v>45904</v>
      </c>
      <c r="I3478" t="s">
        <v>19</v>
      </c>
      <c r="J3478">
        <v>7</v>
      </c>
      <c r="K3478">
        <v>10</v>
      </c>
      <c r="L3478" t="s">
        <v>128</v>
      </c>
      <c r="M3478" t="s">
        <v>21</v>
      </c>
      <c r="N3478" t="s">
        <v>30</v>
      </c>
      <c r="O3478">
        <f t="shared" si="324"/>
        <v>1</v>
      </c>
      <c r="P3478" t="str">
        <f t="shared" si="325"/>
        <v>Valid</v>
      </c>
      <c r="Q3478" t="str">
        <f>_xlfn.XLOOKUP(B3478,Customers!$A:$A,Customers!$C:$C,"Not Found")</f>
        <v>West</v>
      </c>
      <c r="R3478" t="str">
        <f t="shared" si="326"/>
        <v>West</v>
      </c>
      <c r="S3478" t="str">
        <f t="shared" si="327"/>
        <v>Accident</v>
      </c>
      <c r="T3478" t="str">
        <f t="shared" si="328"/>
        <v>Within SLA</v>
      </c>
      <c r="U3478">
        <f t="shared" si="329"/>
        <v>0</v>
      </c>
    </row>
    <row r="3479" spans="1:21" x14ac:dyDescent="0.3">
      <c r="A3479" t="s">
        <v>7166</v>
      </c>
      <c r="B3479" t="s">
        <v>710</v>
      </c>
      <c r="C3479" t="s">
        <v>7167</v>
      </c>
      <c r="D3479" t="s">
        <v>26</v>
      </c>
      <c r="E3479" t="s">
        <v>173</v>
      </c>
      <c r="F3479">
        <v>148211.79999999999</v>
      </c>
      <c r="G3479" s="1">
        <v>45713</v>
      </c>
      <c r="I3479" t="s">
        <v>40</v>
      </c>
      <c r="J3479">
        <v>13</v>
      </c>
      <c r="K3479">
        <v>20</v>
      </c>
      <c r="L3479" t="s">
        <v>427</v>
      </c>
      <c r="M3479" t="s">
        <v>29</v>
      </c>
      <c r="N3479" t="s">
        <v>22</v>
      </c>
      <c r="O3479">
        <f t="shared" si="324"/>
        <v>1</v>
      </c>
      <c r="P3479" t="str">
        <f t="shared" si="325"/>
        <v>Valid</v>
      </c>
      <c r="Q3479" t="str">
        <f>_xlfn.XLOOKUP(B3479,Customers!$A:$A,Customers!$C:$C,"Not Found")</f>
        <v>South</v>
      </c>
      <c r="R3479" t="str">
        <f t="shared" si="326"/>
        <v>Central</v>
      </c>
      <c r="S3479" t="str">
        <f t="shared" si="327"/>
        <v>Disability</v>
      </c>
      <c r="T3479" t="str">
        <f t="shared" si="328"/>
        <v>Within SLA</v>
      </c>
      <c r="U3479">
        <f t="shared" si="329"/>
        <v>0</v>
      </c>
    </row>
    <row r="3480" spans="1:21" x14ac:dyDescent="0.3">
      <c r="A3480" t="s">
        <v>7168</v>
      </c>
      <c r="B3480" t="s">
        <v>455</v>
      </c>
      <c r="C3480" t="s">
        <v>456</v>
      </c>
      <c r="D3480" t="s">
        <v>53</v>
      </c>
      <c r="E3480" t="s">
        <v>39</v>
      </c>
      <c r="F3480">
        <v>91122.93</v>
      </c>
      <c r="G3480" s="1">
        <v>45958</v>
      </c>
      <c r="H3480" s="1">
        <v>45965</v>
      </c>
      <c r="I3480" t="s">
        <v>19</v>
      </c>
      <c r="J3480">
        <v>7</v>
      </c>
      <c r="K3480">
        <v>15</v>
      </c>
      <c r="L3480" t="s">
        <v>770</v>
      </c>
      <c r="M3480" t="s">
        <v>55</v>
      </c>
      <c r="N3480" t="s">
        <v>30</v>
      </c>
      <c r="O3480">
        <f t="shared" si="324"/>
        <v>1</v>
      </c>
      <c r="P3480" t="str">
        <f t="shared" si="325"/>
        <v>Valid</v>
      </c>
      <c r="Q3480" t="str">
        <f>_xlfn.XLOOKUP(B3480,Customers!$A:$A,Customers!$C:$C,"Not Found")</f>
        <v>North</v>
      </c>
      <c r="R3480" t="str">
        <f t="shared" si="326"/>
        <v>North</v>
      </c>
      <c r="S3480" t="str">
        <f t="shared" si="327"/>
        <v>Hospitalization</v>
      </c>
      <c r="T3480" t="str">
        <f t="shared" si="328"/>
        <v>Within SLA</v>
      </c>
      <c r="U3480">
        <f t="shared" si="329"/>
        <v>0</v>
      </c>
    </row>
    <row r="3481" spans="1:21" x14ac:dyDescent="0.3">
      <c r="A3481" t="s">
        <v>7169</v>
      </c>
      <c r="B3481" t="s">
        <v>5555</v>
      </c>
      <c r="C3481" t="s">
        <v>5556</v>
      </c>
      <c r="D3481" t="s">
        <v>69</v>
      </c>
      <c r="E3481" t="s">
        <v>18</v>
      </c>
      <c r="F3481">
        <v>116486.87</v>
      </c>
      <c r="G3481" s="1">
        <v>45800</v>
      </c>
      <c r="H3481" s="1">
        <v>45815</v>
      </c>
      <c r="I3481" t="s">
        <v>19</v>
      </c>
      <c r="J3481">
        <v>15</v>
      </c>
      <c r="K3481">
        <v>12</v>
      </c>
      <c r="L3481" t="s">
        <v>310</v>
      </c>
      <c r="M3481" t="s">
        <v>49</v>
      </c>
      <c r="N3481" t="s">
        <v>30</v>
      </c>
      <c r="O3481">
        <f t="shared" si="324"/>
        <v>1</v>
      </c>
      <c r="P3481" t="str">
        <f t="shared" si="325"/>
        <v>Valid</v>
      </c>
      <c r="Q3481" t="str">
        <f>_xlfn.XLOOKUP(B3481,Customers!$A:$A,Customers!$C:$C,"Not Found")</f>
        <v>West</v>
      </c>
      <c r="R3481" t="str">
        <f t="shared" si="326"/>
        <v>South</v>
      </c>
      <c r="S3481" t="str">
        <f t="shared" si="327"/>
        <v>Property Damage</v>
      </c>
      <c r="T3481" t="str">
        <f t="shared" si="328"/>
        <v>SLA Breach</v>
      </c>
      <c r="U3481">
        <f t="shared" si="329"/>
        <v>3</v>
      </c>
    </row>
    <row r="3482" spans="1:21" x14ac:dyDescent="0.3">
      <c r="A3482" t="s">
        <v>7170</v>
      </c>
      <c r="B3482" t="s">
        <v>2749</v>
      </c>
      <c r="C3482" t="s">
        <v>2750</v>
      </c>
      <c r="D3482" t="s">
        <v>17</v>
      </c>
      <c r="E3482" t="s">
        <v>27</v>
      </c>
      <c r="F3482">
        <v>145878.24</v>
      </c>
      <c r="G3482" s="1">
        <v>45891</v>
      </c>
      <c r="H3482" s="1">
        <v>45899</v>
      </c>
      <c r="I3482" t="s">
        <v>19</v>
      </c>
      <c r="J3482">
        <v>8</v>
      </c>
      <c r="K3482">
        <v>10</v>
      </c>
      <c r="L3482" t="s">
        <v>366</v>
      </c>
      <c r="M3482" t="s">
        <v>21</v>
      </c>
      <c r="N3482" t="s">
        <v>30</v>
      </c>
      <c r="O3482">
        <f t="shared" si="324"/>
        <v>1</v>
      </c>
      <c r="P3482" t="str">
        <f t="shared" si="325"/>
        <v>Valid</v>
      </c>
      <c r="Q3482" t="str">
        <f>_xlfn.XLOOKUP(B3482,Customers!$A:$A,Customers!$C:$C,"Not Found")</f>
        <v>South</v>
      </c>
      <c r="R3482" t="str">
        <f t="shared" si="326"/>
        <v>West</v>
      </c>
      <c r="S3482" t="str">
        <f t="shared" si="327"/>
        <v>Accident</v>
      </c>
      <c r="T3482" t="str">
        <f t="shared" si="328"/>
        <v>Within SLA</v>
      </c>
      <c r="U3482">
        <f t="shared" si="329"/>
        <v>0</v>
      </c>
    </row>
    <row r="3483" spans="1:21" x14ac:dyDescent="0.3">
      <c r="A3483" t="s">
        <v>7171</v>
      </c>
      <c r="B3483" t="s">
        <v>1187</v>
      </c>
      <c r="C3483" t="s">
        <v>1188</v>
      </c>
      <c r="D3483" t="s">
        <v>216</v>
      </c>
      <c r="E3483" t="s">
        <v>27</v>
      </c>
      <c r="F3483">
        <v>146833.18</v>
      </c>
      <c r="G3483" s="1">
        <v>45881</v>
      </c>
      <c r="H3483" s="1">
        <v>45892</v>
      </c>
      <c r="I3483" t="s">
        <v>19</v>
      </c>
      <c r="J3483">
        <v>11</v>
      </c>
      <c r="K3483">
        <v>15</v>
      </c>
      <c r="L3483" t="s">
        <v>163</v>
      </c>
      <c r="M3483" t="s">
        <v>55</v>
      </c>
      <c r="N3483" t="s">
        <v>30</v>
      </c>
      <c r="O3483">
        <f t="shared" si="324"/>
        <v>1</v>
      </c>
      <c r="P3483" t="str">
        <f t="shared" si="325"/>
        <v>Valid</v>
      </c>
      <c r="Q3483" t="str">
        <f>_xlfn.XLOOKUP(B3483,Customers!$A:$A,Customers!$C:$C,"Not Found")</f>
        <v>North</v>
      </c>
      <c r="R3483" t="str">
        <f t="shared" si="326"/>
        <v>West</v>
      </c>
      <c r="S3483" t="str">
        <f t="shared" si="327"/>
        <v>Outpatient</v>
      </c>
      <c r="T3483" t="str">
        <f t="shared" si="328"/>
        <v>Within SLA</v>
      </c>
      <c r="U3483">
        <f t="shared" si="329"/>
        <v>0</v>
      </c>
    </row>
    <row r="3484" spans="1:21" x14ac:dyDescent="0.3">
      <c r="A3484" t="s">
        <v>7172</v>
      </c>
      <c r="B3484" t="s">
        <v>176</v>
      </c>
      <c r="C3484" t="s">
        <v>177</v>
      </c>
      <c r="D3484" t="s">
        <v>154</v>
      </c>
      <c r="E3484" t="s">
        <v>27</v>
      </c>
      <c r="F3484">
        <v>51830.16</v>
      </c>
      <c r="G3484" s="1">
        <v>45696</v>
      </c>
      <c r="H3484" s="1">
        <v>45701</v>
      </c>
      <c r="I3484" t="s">
        <v>19</v>
      </c>
      <c r="J3484">
        <v>5</v>
      </c>
      <c r="K3484">
        <v>10</v>
      </c>
      <c r="L3484" t="s">
        <v>166</v>
      </c>
      <c r="M3484" t="s">
        <v>21</v>
      </c>
      <c r="N3484" t="s">
        <v>30</v>
      </c>
      <c r="O3484">
        <f t="shared" si="324"/>
        <v>1</v>
      </c>
      <c r="P3484" t="str">
        <f t="shared" si="325"/>
        <v>Valid</v>
      </c>
      <c r="Q3484" t="str">
        <f>_xlfn.XLOOKUP(B3484,Customers!$A:$A,Customers!$C:$C,"Not Found")</f>
        <v>East</v>
      </c>
      <c r="R3484" t="str">
        <f t="shared" si="326"/>
        <v>West</v>
      </c>
      <c r="S3484" t="str">
        <f t="shared" si="327"/>
        <v>Vehicle Damage</v>
      </c>
      <c r="T3484" t="str">
        <f t="shared" si="328"/>
        <v>Within SLA</v>
      </c>
      <c r="U3484">
        <f t="shared" si="329"/>
        <v>0</v>
      </c>
    </row>
    <row r="3485" spans="1:21" x14ac:dyDescent="0.3">
      <c r="A3485" t="s">
        <v>7173</v>
      </c>
      <c r="B3485" t="s">
        <v>923</v>
      </c>
      <c r="C3485" t="s">
        <v>5513</v>
      </c>
      <c r="D3485" t="s">
        <v>216</v>
      </c>
      <c r="E3485" t="s">
        <v>74</v>
      </c>
      <c r="F3485">
        <v>64452.6</v>
      </c>
      <c r="G3485" s="1">
        <v>45685</v>
      </c>
      <c r="H3485" s="1">
        <v>45701</v>
      </c>
      <c r="I3485" t="s">
        <v>19</v>
      </c>
      <c r="J3485">
        <v>16</v>
      </c>
      <c r="K3485">
        <v>15</v>
      </c>
      <c r="L3485" t="s">
        <v>65</v>
      </c>
      <c r="M3485" t="s">
        <v>55</v>
      </c>
      <c r="N3485" t="s">
        <v>30</v>
      </c>
      <c r="O3485">
        <f t="shared" si="324"/>
        <v>1</v>
      </c>
      <c r="P3485" t="str">
        <f t="shared" si="325"/>
        <v>Valid</v>
      </c>
      <c r="Q3485" t="str">
        <f>_xlfn.XLOOKUP(B3485,Customers!$A:$A,Customers!$C:$C,"Not Found")</f>
        <v>North</v>
      </c>
      <c r="R3485" t="str">
        <f t="shared" si="326"/>
        <v>East</v>
      </c>
      <c r="S3485" t="str">
        <f t="shared" si="327"/>
        <v>Outpatient</v>
      </c>
      <c r="T3485" t="str">
        <f t="shared" si="328"/>
        <v>SLA Breach</v>
      </c>
      <c r="U3485">
        <f t="shared" si="329"/>
        <v>1</v>
      </c>
    </row>
    <row r="3486" spans="1:21" x14ac:dyDescent="0.3">
      <c r="A3486" t="s">
        <v>7174</v>
      </c>
      <c r="B3486" t="s">
        <v>1064</v>
      </c>
      <c r="C3486" t="s">
        <v>1065</v>
      </c>
      <c r="D3486" t="s">
        <v>46</v>
      </c>
      <c r="E3486" t="s">
        <v>39</v>
      </c>
      <c r="F3486">
        <v>71640.070000000007</v>
      </c>
      <c r="G3486" s="1">
        <v>45862</v>
      </c>
      <c r="H3486" s="1">
        <v>45876</v>
      </c>
      <c r="I3486" t="s">
        <v>19</v>
      </c>
      <c r="J3486">
        <v>14</v>
      </c>
      <c r="K3486">
        <v>10</v>
      </c>
      <c r="L3486" t="s">
        <v>349</v>
      </c>
      <c r="M3486" t="s">
        <v>21</v>
      </c>
      <c r="N3486" t="s">
        <v>42</v>
      </c>
      <c r="O3486">
        <f t="shared" si="324"/>
        <v>1</v>
      </c>
      <c r="P3486" t="str">
        <f t="shared" si="325"/>
        <v>Valid</v>
      </c>
      <c r="Q3486" t="str">
        <f>_xlfn.XLOOKUP(B3486,Customers!$A:$A,Customers!$C:$C,"Not Found")</f>
        <v>East</v>
      </c>
      <c r="R3486" t="str">
        <f t="shared" si="326"/>
        <v>North</v>
      </c>
      <c r="S3486" t="str">
        <f t="shared" si="327"/>
        <v>Theft</v>
      </c>
      <c r="T3486" t="str">
        <f t="shared" si="328"/>
        <v>SLA Breach</v>
      </c>
      <c r="U3486">
        <f t="shared" si="329"/>
        <v>4</v>
      </c>
    </row>
    <row r="3487" spans="1:21" x14ac:dyDescent="0.3">
      <c r="A3487" t="s">
        <v>7175</v>
      </c>
      <c r="B3487" t="s">
        <v>3323</v>
      </c>
      <c r="C3487" t="s">
        <v>7176</v>
      </c>
      <c r="D3487" t="s">
        <v>216</v>
      </c>
      <c r="E3487" t="s">
        <v>18</v>
      </c>
      <c r="F3487">
        <v>40947.46</v>
      </c>
      <c r="G3487" s="1">
        <v>45919</v>
      </c>
      <c r="I3487" t="s">
        <v>64</v>
      </c>
      <c r="J3487">
        <v>23</v>
      </c>
      <c r="K3487">
        <v>15</v>
      </c>
      <c r="L3487" t="s">
        <v>501</v>
      </c>
      <c r="M3487" t="s">
        <v>55</v>
      </c>
      <c r="N3487" t="s">
        <v>88</v>
      </c>
      <c r="O3487">
        <f t="shared" si="324"/>
        <v>1</v>
      </c>
      <c r="P3487" t="str">
        <f t="shared" si="325"/>
        <v>Valid</v>
      </c>
      <c r="Q3487" t="str">
        <f>_xlfn.XLOOKUP(B3487,Customers!$A:$A,Customers!$C:$C,"Not Found")</f>
        <v>East</v>
      </c>
      <c r="R3487" t="str">
        <f t="shared" si="326"/>
        <v>South</v>
      </c>
      <c r="S3487" t="str">
        <f t="shared" si="327"/>
        <v>Outpatient</v>
      </c>
      <c r="T3487" t="str">
        <f t="shared" si="328"/>
        <v>SLA Breach</v>
      </c>
      <c r="U3487">
        <f t="shared" si="329"/>
        <v>8</v>
      </c>
    </row>
    <row r="3488" spans="1:21" x14ac:dyDescent="0.3">
      <c r="A3488" t="s">
        <v>7177</v>
      </c>
      <c r="B3488" t="s">
        <v>339</v>
      </c>
      <c r="C3488" t="s">
        <v>340</v>
      </c>
      <c r="D3488" t="s">
        <v>216</v>
      </c>
      <c r="E3488" t="s">
        <v>173</v>
      </c>
      <c r="F3488">
        <v>45141.17</v>
      </c>
      <c r="G3488" s="1">
        <v>45971</v>
      </c>
      <c r="H3488" s="1">
        <v>45998</v>
      </c>
      <c r="I3488" t="s">
        <v>19</v>
      </c>
      <c r="J3488">
        <v>27</v>
      </c>
      <c r="K3488">
        <v>15</v>
      </c>
      <c r="L3488" t="s">
        <v>310</v>
      </c>
      <c r="M3488" t="s">
        <v>55</v>
      </c>
      <c r="N3488" t="s">
        <v>42</v>
      </c>
      <c r="O3488">
        <f t="shared" si="324"/>
        <v>1</v>
      </c>
      <c r="P3488" t="str">
        <f t="shared" si="325"/>
        <v>Valid</v>
      </c>
      <c r="Q3488" t="str">
        <f>_xlfn.XLOOKUP(B3488,Customers!$A:$A,Customers!$C:$C,"Not Found")</f>
        <v>Central</v>
      </c>
      <c r="R3488" t="str">
        <f t="shared" si="326"/>
        <v>Central</v>
      </c>
      <c r="S3488" t="str">
        <f t="shared" si="327"/>
        <v>Outpatient</v>
      </c>
      <c r="T3488" t="str">
        <f t="shared" si="328"/>
        <v>SLA Breach</v>
      </c>
      <c r="U3488">
        <f t="shared" si="329"/>
        <v>12</v>
      </c>
    </row>
    <row r="3489" spans="1:21" x14ac:dyDescent="0.3">
      <c r="A3489" t="s">
        <v>7178</v>
      </c>
      <c r="B3489" t="s">
        <v>3163</v>
      </c>
      <c r="C3489" t="s">
        <v>4517</v>
      </c>
      <c r="D3489" t="s">
        <v>59</v>
      </c>
      <c r="E3489" t="s">
        <v>18</v>
      </c>
      <c r="F3489">
        <v>62710.080000000002</v>
      </c>
      <c r="G3489" s="1">
        <v>45927</v>
      </c>
      <c r="H3489" s="1">
        <v>45952</v>
      </c>
      <c r="I3489" t="s">
        <v>19</v>
      </c>
      <c r="J3489">
        <v>25</v>
      </c>
      <c r="K3489">
        <v>15</v>
      </c>
      <c r="L3489" t="s">
        <v>48</v>
      </c>
      <c r="M3489" t="s">
        <v>55</v>
      </c>
      <c r="N3489" t="s">
        <v>88</v>
      </c>
      <c r="O3489">
        <f t="shared" si="324"/>
        <v>1</v>
      </c>
      <c r="P3489" t="str">
        <f t="shared" si="325"/>
        <v>Valid</v>
      </c>
      <c r="Q3489" t="str">
        <f>_xlfn.XLOOKUP(B3489,Customers!$A:$A,Customers!$C:$C,"Not Found")</f>
        <v>West</v>
      </c>
      <c r="R3489" t="str">
        <f t="shared" si="326"/>
        <v>South</v>
      </c>
      <c r="S3489" t="str">
        <f t="shared" si="327"/>
        <v>Critical Illness</v>
      </c>
      <c r="T3489" t="str">
        <f t="shared" si="328"/>
        <v>SLA Breach</v>
      </c>
      <c r="U3489">
        <f t="shared" si="329"/>
        <v>10</v>
      </c>
    </row>
    <row r="3490" spans="1:21" x14ac:dyDescent="0.3">
      <c r="A3490" t="s">
        <v>7179</v>
      </c>
      <c r="B3490" t="s">
        <v>448</v>
      </c>
      <c r="C3490" t="s">
        <v>7180</v>
      </c>
      <c r="D3490" t="s">
        <v>53</v>
      </c>
      <c r="E3490" t="s">
        <v>18</v>
      </c>
      <c r="F3490">
        <v>18075.93</v>
      </c>
      <c r="G3490" s="1">
        <v>45853</v>
      </c>
      <c r="H3490" s="1">
        <v>45865</v>
      </c>
      <c r="I3490" t="s">
        <v>19</v>
      </c>
      <c r="J3490">
        <v>12</v>
      </c>
      <c r="K3490">
        <v>15</v>
      </c>
      <c r="L3490" t="s">
        <v>331</v>
      </c>
      <c r="M3490" t="s">
        <v>55</v>
      </c>
      <c r="N3490" t="s">
        <v>42</v>
      </c>
      <c r="O3490">
        <f t="shared" si="324"/>
        <v>1</v>
      </c>
      <c r="P3490" t="str">
        <f t="shared" si="325"/>
        <v>Valid</v>
      </c>
      <c r="Q3490" t="str">
        <f>_xlfn.XLOOKUP(B3490,Customers!$A:$A,Customers!$C:$C,"Not Found")</f>
        <v>East</v>
      </c>
      <c r="R3490" t="str">
        <f t="shared" si="326"/>
        <v>South</v>
      </c>
      <c r="S3490" t="str">
        <f t="shared" si="327"/>
        <v>Hospitalization</v>
      </c>
      <c r="T3490" t="str">
        <f t="shared" si="328"/>
        <v>Within SLA</v>
      </c>
      <c r="U3490">
        <f t="shared" si="329"/>
        <v>0</v>
      </c>
    </row>
    <row r="3491" spans="1:21" x14ac:dyDescent="0.3">
      <c r="A3491" t="s">
        <v>7181</v>
      </c>
      <c r="B3491" t="s">
        <v>2559</v>
      </c>
      <c r="C3491" t="s">
        <v>2560</v>
      </c>
      <c r="D3491" t="s">
        <v>53</v>
      </c>
      <c r="E3491" t="s">
        <v>18</v>
      </c>
      <c r="F3491">
        <v>44673.1</v>
      </c>
      <c r="G3491" s="1">
        <v>45835</v>
      </c>
      <c r="H3491" s="1">
        <v>45840</v>
      </c>
      <c r="I3491" t="s">
        <v>19</v>
      </c>
      <c r="J3491">
        <v>5</v>
      </c>
      <c r="K3491">
        <v>15</v>
      </c>
      <c r="L3491" t="s">
        <v>155</v>
      </c>
      <c r="M3491" t="s">
        <v>55</v>
      </c>
      <c r="N3491" t="s">
        <v>22</v>
      </c>
      <c r="O3491">
        <f t="shared" si="324"/>
        <v>1</v>
      </c>
      <c r="P3491" t="str">
        <f t="shared" si="325"/>
        <v>Valid</v>
      </c>
      <c r="Q3491" t="str">
        <f>_xlfn.XLOOKUP(B3491,Customers!$A:$A,Customers!$C:$C,"Not Found")</f>
        <v>South</v>
      </c>
      <c r="R3491" t="str">
        <f t="shared" si="326"/>
        <v>South</v>
      </c>
      <c r="S3491" t="str">
        <f t="shared" si="327"/>
        <v>Hospitalization</v>
      </c>
      <c r="T3491" t="str">
        <f t="shared" si="328"/>
        <v>Within SLA</v>
      </c>
      <c r="U3491">
        <f t="shared" si="329"/>
        <v>0</v>
      </c>
    </row>
    <row r="3492" spans="1:21" x14ac:dyDescent="0.3">
      <c r="A3492" t="s">
        <v>7182</v>
      </c>
      <c r="B3492" t="s">
        <v>5018</v>
      </c>
      <c r="C3492" t="s">
        <v>5019</v>
      </c>
      <c r="D3492" t="s">
        <v>182</v>
      </c>
      <c r="E3492" t="s">
        <v>18</v>
      </c>
      <c r="F3492">
        <v>24172.87</v>
      </c>
      <c r="G3492" s="1">
        <v>45792</v>
      </c>
      <c r="H3492" s="1">
        <v>45799</v>
      </c>
      <c r="I3492" t="s">
        <v>19</v>
      </c>
      <c r="J3492">
        <v>7</v>
      </c>
      <c r="K3492">
        <v>7</v>
      </c>
      <c r="L3492" t="s">
        <v>70</v>
      </c>
      <c r="M3492" t="s">
        <v>94</v>
      </c>
      <c r="N3492" t="s">
        <v>30</v>
      </c>
      <c r="O3492">
        <f t="shared" si="324"/>
        <v>1</v>
      </c>
      <c r="P3492" t="str">
        <f t="shared" si="325"/>
        <v>Valid</v>
      </c>
      <c r="Q3492" t="str">
        <f>_xlfn.XLOOKUP(B3492,Customers!$A:$A,Customers!$C:$C,"Not Found")</f>
        <v>East</v>
      </c>
      <c r="R3492" t="str">
        <f t="shared" si="326"/>
        <v>South</v>
      </c>
      <c r="S3492" t="str">
        <f t="shared" si="327"/>
        <v>Trip Cancellation</v>
      </c>
      <c r="T3492" t="str">
        <f t="shared" si="328"/>
        <v>Within SLA</v>
      </c>
      <c r="U3492">
        <f t="shared" si="329"/>
        <v>0</v>
      </c>
    </row>
    <row r="3493" spans="1:21" x14ac:dyDescent="0.3">
      <c r="A3493" t="s">
        <v>7183</v>
      </c>
      <c r="B3493" t="s">
        <v>2930</v>
      </c>
      <c r="C3493" t="s">
        <v>7184</v>
      </c>
      <c r="D3493" t="s">
        <v>69</v>
      </c>
      <c r="E3493" t="s">
        <v>18</v>
      </c>
      <c r="F3493">
        <v>659759.15</v>
      </c>
      <c r="G3493" s="1">
        <v>45860</v>
      </c>
      <c r="H3493" s="1">
        <v>45869</v>
      </c>
      <c r="I3493" t="s">
        <v>19</v>
      </c>
      <c r="J3493">
        <v>9</v>
      </c>
      <c r="K3493">
        <v>12</v>
      </c>
      <c r="L3493" t="s">
        <v>178</v>
      </c>
      <c r="M3493" t="s">
        <v>49</v>
      </c>
      <c r="N3493" t="s">
        <v>22</v>
      </c>
      <c r="O3493">
        <f t="shared" si="324"/>
        <v>1</v>
      </c>
      <c r="P3493" t="str">
        <f t="shared" si="325"/>
        <v>Valid</v>
      </c>
      <c r="Q3493" t="str">
        <f>_xlfn.XLOOKUP(B3493,Customers!$A:$A,Customers!$C:$C,"Not Found")</f>
        <v>South</v>
      </c>
      <c r="R3493" t="str">
        <f t="shared" si="326"/>
        <v>South</v>
      </c>
      <c r="S3493" t="str">
        <f t="shared" si="327"/>
        <v>Property Damage</v>
      </c>
      <c r="T3493" t="str">
        <f t="shared" si="328"/>
        <v>Within SLA</v>
      </c>
      <c r="U3493">
        <f t="shared" si="329"/>
        <v>0</v>
      </c>
    </row>
    <row r="3494" spans="1:21" x14ac:dyDescent="0.3">
      <c r="A3494" t="s">
        <v>7185</v>
      </c>
      <c r="B3494" t="s">
        <v>1733</v>
      </c>
      <c r="C3494" t="s">
        <v>1734</v>
      </c>
      <c r="D3494" t="s">
        <v>17</v>
      </c>
      <c r="E3494" t="s">
        <v>27</v>
      </c>
      <c r="F3494">
        <v>42764.26</v>
      </c>
      <c r="G3494" s="1">
        <v>45977</v>
      </c>
      <c r="H3494" s="1">
        <v>45978</v>
      </c>
      <c r="I3494" t="s">
        <v>19</v>
      </c>
      <c r="J3494">
        <v>1</v>
      </c>
      <c r="K3494">
        <v>10</v>
      </c>
      <c r="L3494" t="s">
        <v>282</v>
      </c>
      <c r="M3494" t="s">
        <v>21</v>
      </c>
      <c r="N3494" t="s">
        <v>30</v>
      </c>
      <c r="O3494">
        <f t="shared" si="324"/>
        <v>1</v>
      </c>
      <c r="P3494" t="str">
        <f t="shared" si="325"/>
        <v>Valid</v>
      </c>
      <c r="Q3494" t="str">
        <f>_xlfn.XLOOKUP(B3494,Customers!$A:$A,Customers!$C:$C,"Not Found")</f>
        <v>North</v>
      </c>
      <c r="R3494" t="str">
        <f t="shared" si="326"/>
        <v>West</v>
      </c>
      <c r="S3494" t="str">
        <f t="shared" si="327"/>
        <v>Accident</v>
      </c>
      <c r="T3494" t="str">
        <f t="shared" si="328"/>
        <v>Within SLA</v>
      </c>
      <c r="U3494">
        <f t="shared" si="329"/>
        <v>0</v>
      </c>
    </row>
    <row r="3495" spans="1:21" x14ac:dyDescent="0.3">
      <c r="A3495" t="s">
        <v>7186</v>
      </c>
      <c r="B3495" t="s">
        <v>1601</v>
      </c>
      <c r="C3495" t="s">
        <v>2657</v>
      </c>
      <c r="D3495" t="s">
        <v>53</v>
      </c>
      <c r="E3495" t="s">
        <v>74</v>
      </c>
      <c r="F3495">
        <v>130555.3</v>
      </c>
      <c r="G3495" s="1">
        <v>45689</v>
      </c>
      <c r="H3495" s="1">
        <v>45707</v>
      </c>
      <c r="I3495" t="s">
        <v>47</v>
      </c>
      <c r="J3495">
        <v>18</v>
      </c>
      <c r="K3495">
        <v>15</v>
      </c>
      <c r="L3495" t="s">
        <v>813</v>
      </c>
      <c r="M3495" t="s">
        <v>55</v>
      </c>
      <c r="N3495" t="s">
        <v>30</v>
      </c>
      <c r="O3495">
        <f t="shared" si="324"/>
        <v>1</v>
      </c>
      <c r="P3495" t="str">
        <f t="shared" si="325"/>
        <v>Valid</v>
      </c>
      <c r="Q3495" t="str">
        <f>_xlfn.XLOOKUP(B3495,Customers!$A:$A,Customers!$C:$C,"Not Found")</f>
        <v>West</v>
      </c>
      <c r="R3495" t="str">
        <f t="shared" si="326"/>
        <v>East</v>
      </c>
      <c r="S3495" t="str">
        <f t="shared" si="327"/>
        <v>Hospitalization</v>
      </c>
      <c r="T3495" t="str">
        <f t="shared" si="328"/>
        <v>SLA Breach</v>
      </c>
      <c r="U3495">
        <f t="shared" si="329"/>
        <v>3</v>
      </c>
    </row>
    <row r="3496" spans="1:21" x14ac:dyDescent="0.3">
      <c r="A3496" t="s">
        <v>7187</v>
      </c>
      <c r="B3496" t="s">
        <v>1116</v>
      </c>
      <c r="C3496" t="s">
        <v>1117</v>
      </c>
      <c r="D3496" t="s">
        <v>17</v>
      </c>
      <c r="E3496" t="s">
        <v>74</v>
      </c>
      <c r="F3496">
        <v>57147.46</v>
      </c>
      <c r="G3496" s="1">
        <v>45817</v>
      </c>
      <c r="I3496" t="s">
        <v>64</v>
      </c>
      <c r="J3496">
        <v>19</v>
      </c>
      <c r="K3496">
        <v>10</v>
      </c>
      <c r="L3496" t="s">
        <v>65</v>
      </c>
      <c r="M3496" t="s">
        <v>21</v>
      </c>
      <c r="N3496" t="s">
        <v>42</v>
      </c>
      <c r="O3496">
        <f t="shared" si="324"/>
        <v>1</v>
      </c>
      <c r="P3496" t="str">
        <f t="shared" si="325"/>
        <v>Valid</v>
      </c>
      <c r="Q3496" t="str">
        <f>_xlfn.XLOOKUP(B3496,Customers!$A:$A,Customers!$C:$C,"Not Found")</f>
        <v>West</v>
      </c>
      <c r="R3496" t="str">
        <f t="shared" si="326"/>
        <v>East</v>
      </c>
      <c r="S3496" t="str">
        <f t="shared" si="327"/>
        <v>Accident</v>
      </c>
      <c r="T3496" t="str">
        <f t="shared" si="328"/>
        <v>SLA Breach</v>
      </c>
      <c r="U3496">
        <f t="shared" si="329"/>
        <v>9</v>
      </c>
    </row>
    <row r="3497" spans="1:21" x14ac:dyDescent="0.3">
      <c r="A3497" t="s">
        <v>7188</v>
      </c>
      <c r="B3497" t="s">
        <v>6240</v>
      </c>
      <c r="C3497" t="s">
        <v>6241</v>
      </c>
      <c r="D3497" t="s">
        <v>17</v>
      </c>
      <c r="E3497" t="s">
        <v>74</v>
      </c>
      <c r="F3497">
        <v>86518.81</v>
      </c>
      <c r="G3497" s="1">
        <v>45807</v>
      </c>
      <c r="I3497" t="s">
        <v>40</v>
      </c>
      <c r="J3497">
        <v>8</v>
      </c>
      <c r="K3497">
        <v>10</v>
      </c>
      <c r="L3497" t="s">
        <v>107</v>
      </c>
      <c r="M3497" t="s">
        <v>21</v>
      </c>
      <c r="N3497" t="s">
        <v>30</v>
      </c>
      <c r="O3497">
        <f t="shared" si="324"/>
        <v>1</v>
      </c>
      <c r="P3497" t="str">
        <f t="shared" si="325"/>
        <v>Valid</v>
      </c>
      <c r="Q3497" t="str">
        <f>_xlfn.XLOOKUP(B3497,Customers!$A:$A,Customers!$C:$C,"Not Found")</f>
        <v>Central</v>
      </c>
      <c r="R3497" t="str">
        <f t="shared" si="326"/>
        <v>East</v>
      </c>
      <c r="S3497" t="str">
        <f t="shared" si="327"/>
        <v>Accident</v>
      </c>
      <c r="T3497" t="str">
        <f t="shared" si="328"/>
        <v>Within SLA</v>
      </c>
      <c r="U3497">
        <f t="shared" si="329"/>
        <v>0</v>
      </c>
    </row>
    <row r="3498" spans="1:21" x14ac:dyDescent="0.3">
      <c r="A3498" t="s">
        <v>7189</v>
      </c>
      <c r="B3498" t="s">
        <v>5057</v>
      </c>
      <c r="C3498" t="s">
        <v>7190</v>
      </c>
      <c r="D3498" t="s">
        <v>46</v>
      </c>
      <c r="E3498" t="s">
        <v>173</v>
      </c>
      <c r="F3498">
        <v>32161.02</v>
      </c>
      <c r="G3498" s="1">
        <v>45759</v>
      </c>
      <c r="H3498" s="1">
        <v>45767</v>
      </c>
      <c r="I3498" t="s">
        <v>19</v>
      </c>
      <c r="J3498">
        <v>8</v>
      </c>
      <c r="K3498">
        <v>10</v>
      </c>
      <c r="L3498" t="s">
        <v>93</v>
      </c>
      <c r="M3498" t="s">
        <v>21</v>
      </c>
      <c r="N3498" t="s">
        <v>30</v>
      </c>
      <c r="O3498">
        <f t="shared" si="324"/>
        <v>1</v>
      </c>
      <c r="P3498" t="str">
        <f t="shared" si="325"/>
        <v>Valid</v>
      </c>
      <c r="Q3498" t="str">
        <f>_xlfn.XLOOKUP(B3498,Customers!$A:$A,Customers!$C:$C,"Not Found")</f>
        <v>Central</v>
      </c>
      <c r="R3498" t="str">
        <f t="shared" si="326"/>
        <v>Central</v>
      </c>
      <c r="S3498" t="str">
        <f t="shared" si="327"/>
        <v>Theft</v>
      </c>
      <c r="T3498" t="str">
        <f t="shared" si="328"/>
        <v>Within SLA</v>
      </c>
      <c r="U3498">
        <f t="shared" si="329"/>
        <v>0</v>
      </c>
    </row>
    <row r="3499" spans="1:21" x14ac:dyDescent="0.3">
      <c r="A3499" t="s">
        <v>7191</v>
      </c>
      <c r="B3499" t="s">
        <v>7002</v>
      </c>
      <c r="C3499" t="s">
        <v>7003</v>
      </c>
      <c r="D3499" t="s">
        <v>182</v>
      </c>
      <c r="E3499" t="s">
        <v>39</v>
      </c>
      <c r="F3499">
        <v>10985.09</v>
      </c>
      <c r="G3499" s="1">
        <v>45938</v>
      </c>
      <c r="I3499" t="s">
        <v>40</v>
      </c>
      <c r="J3499">
        <v>7</v>
      </c>
      <c r="K3499">
        <v>7</v>
      </c>
      <c r="L3499" t="s">
        <v>787</v>
      </c>
      <c r="M3499" t="s">
        <v>94</v>
      </c>
      <c r="N3499" t="s">
        <v>30</v>
      </c>
      <c r="O3499">
        <f t="shared" si="324"/>
        <v>1</v>
      </c>
      <c r="P3499" t="str">
        <f t="shared" si="325"/>
        <v>Valid</v>
      </c>
      <c r="Q3499" t="str">
        <f>_xlfn.XLOOKUP(B3499,Customers!$A:$A,Customers!$C:$C,"Not Found")</f>
        <v>South</v>
      </c>
      <c r="R3499" t="str">
        <f t="shared" si="326"/>
        <v>North</v>
      </c>
      <c r="S3499" t="str">
        <f t="shared" si="327"/>
        <v>Trip Cancellation</v>
      </c>
      <c r="T3499" t="str">
        <f t="shared" si="328"/>
        <v>Within SLA</v>
      </c>
      <c r="U3499">
        <f t="shared" si="329"/>
        <v>0</v>
      </c>
    </row>
    <row r="3500" spans="1:21" x14ac:dyDescent="0.3">
      <c r="A3500" t="s">
        <v>7192</v>
      </c>
      <c r="B3500" t="s">
        <v>3040</v>
      </c>
      <c r="C3500" t="s">
        <v>3041</v>
      </c>
      <c r="D3500" t="s">
        <v>102</v>
      </c>
      <c r="E3500" t="s">
        <v>39</v>
      </c>
      <c r="F3500">
        <v>734404.81</v>
      </c>
      <c r="G3500" s="1">
        <v>45840</v>
      </c>
      <c r="I3500" t="s">
        <v>64</v>
      </c>
      <c r="J3500">
        <v>24</v>
      </c>
      <c r="K3500">
        <v>20</v>
      </c>
      <c r="L3500" t="s">
        <v>610</v>
      </c>
      <c r="M3500" t="s">
        <v>29</v>
      </c>
      <c r="N3500" t="s">
        <v>88</v>
      </c>
      <c r="O3500">
        <f t="shared" si="324"/>
        <v>1</v>
      </c>
      <c r="P3500" t="str">
        <f t="shared" si="325"/>
        <v>Valid</v>
      </c>
      <c r="Q3500" t="str">
        <f>_xlfn.XLOOKUP(B3500,Customers!$A:$A,Customers!$C:$C,"Not Found")</f>
        <v>Central</v>
      </c>
      <c r="R3500" t="str">
        <f t="shared" si="326"/>
        <v>North</v>
      </c>
      <c r="S3500" t="str">
        <f t="shared" si="327"/>
        <v>Maturity</v>
      </c>
      <c r="T3500" t="str">
        <f t="shared" si="328"/>
        <v>SLA Breach</v>
      </c>
      <c r="U3500">
        <f t="shared" si="329"/>
        <v>4</v>
      </c>
    </row>
    <row r="3501" spans="1:21" x14ac:dyDescent="0.3">
      <c r="A3501" t="s">
        <v>7193</v>
      </c>
      <c r="B3501" t="s">
        <v>2526</v>
      </c>
      <c r="C3501" t="s">
        <v>2527</v>
      </c>
      <c r="D3501" t="s">
        <v>34</v>
      </c>
      <c r="E3501" t="s">
        <v>18</v>
      </c>
      <c r="F3501">
        <v>126372.64</v>
      </c>
      <c r="G3501" s="1">
        <v>45687</v>
      </c>
      <c r="H3501" s="1">
        <v>45701</v>
      </c>
      <c r="I3501" t="s">
        <v>19</v>
      </c>
      <c r="J3501">
        <v>14</v>
      </c>
      <c r="K3501">
        <v>20</v>
      </c>
      <c r="L3501" t="s">
        <v>28</v>
      </c>
      <c r="M3501" t="s">
        <v>29</v>
      </c>
      <c r="N3501" t="s">
        <v>22</v>
      </c>
      <c r="O3501">
        <f t="shared" si="324"/>
        <v>1</v>
      </c>
      <c r="P3501" t="str">
        <f t="shared" si="325"/>
        <v>Valid</v>
      </c>
      <c r="Q3501" t="str">
        <f>_xlfn.XLOOKUP(B3501,Customers!$A:$A,Customers!$C:$C,"Not Found")</f>
        <v>East</v>
      </c>
      <c r="R3501" t="str">
        <f t="shared" si="326"/>
        <v>South</v>
      </c>
      <c r="S3501" t="str">
        <f t="shared" si="327"/>
        <v>Death Benefit</v>
      </c>
      <c r="T3501" t="str">
        <f t="shared" si="328"/>
        <v>Within SLA</v>
      </c>
      <c r="U3501">
        <f t="shared" si="329"/>
        <v>0</v>
      </c>
    </row>
    <row r="3502" spans="1:21" x14ac:dyDescent="0.3">
      <c r="A3502" t="s">
        <v>7194</v>
      </c>
      <c r="B3502" t="s">
        <v>5853</v>
      </c>
      <c r="C3502" t="s">
        <v>5854</v>
      </c>
      <c r="D3502" t="s">
        <v>46</v>
      </c>
      <c r="E3502" t="s">
        <v>173</v>
      </c>
      <c r="F3502">
        <v>288541</v>
      </c>
      <c r="G3502" s="1">
        <v>45890</v>
      </c>
      <c r="H3502" s="1">
        <v>45909</v>
      </c>
      <c r="I3502" t="s">
        <v>19</v>
      </c>
      <c r="J3502">
        <v>19</v>
      </c>
      <c r="K3502">
        <v>12</v>
      </c>
      <c r="L3502" t="s">
        <v>150</v>
      </c>
      <c r="M3502" t="s">
        <v>49</v>
      </c>
      <c r="N3502" t="s">
        <v>30</v>
      </c>
      <c r="O3502">
        <f t="shared" si="324"/>
        <v>1</v>
      </c>
      <c r="P3502" t="str">
        <f t="shared" si="325"/>
        <v>Valid</v>
      </c>
      <c r="Q3502" t="str">
        <f>_xlfn.XLOOKUP(B3502,Customers!$A:$A,Customers!$C:$C,"Not Found")</f>
        <v>South</v>
      </c>
      <c r="R3502" t="str">
        <f t="shared" si="326"/>
        <v>Central</v>
      </c>
      <c r="S3502" t="str">
        <f t="shared" si="327"/>
        <v>Theft</v>
      </c>
      <c r="T3502" t="str">
        <f t="shared" si="328"/>
        <v>SLA Breach</v>
      </c>
      <c r="U3502">
        <f t="shared" si="329"/>
        <v>7</v>
      </c>
    </row>
    <row r="3503" spans="1:21" x14ac:dyDescent="0.3">
      <c r="A3503" t="s">
        <v>7195</v>
      </c>
      <c r="B3503" t="s">
        <v>2351</v>
      </c>
      <c r="C3503" t="s">
        <v>4361</v>
      </c>
      <c r="D3503" t="s">
        <v>111</v>
      </c>
      <c r="E3503" t="s">
        <v>27</v>
      </c>
      <c r="F3503">
        <v>86429.39</v>
      </c>
      <c r="G3503" s="1">
        <v>45988</v>
      </c>
      <c r="I3503" t="s">
        <v>64</v>
      </c>
      <c r="J3503">
        <v>13</v>
      </c>
      <c r="K3503">
        <v>12</v>
      </c>
      <c r="L3503" t="s">
        <v>35</v>
      </c>
      <c r="M3503" t="s">
        <v>49</v>
      </c>
      <c r="N3503" t="s">
        <v>30</v>
      </c>
      <c r="O3503">
        <f t="shared" si="324"/>
        <v>1</v>
      </c>
      <c r="P3503" t="str">
        <f t="shared" si="325"/>
        <v>Valid</v>
      </c>
      <c r="Q3503" t="str">
        <f>_xlfn.XLOOKUP(B3503,Customers!$A:$A,Customers!$C:$C,"Not Found")</f>
        <v>East</v>
      </c>
      <c r="R3503" t="str">
        <f t="shared" si="326"/>
        <v>West</v>
      </c>
      <c r="S3503" t="str">
        <f t="shared" si="327"/>
        <v>Fire</v>
      </c>
      <c r="T3503" t="str">
        <f t="shared" si="328"/>
        <v>SLA Breach</v>
      </c>
      <c r="U3503">
        <f t="shared" si="329"/>
        <v>1</v>
      </c>
    </row>
    <row r="3504" spans="1:21" x14ac:dyDescent="0.3">
      <c r="A3504" t="s">
        <v>7196</v>
      </c>
      <c r="B3504" t="s">
        <v>1737</v>
      </c>
      <c r="C3504" t="s">
        <v>7197</v>
      </c>
      <c r="D3504" t="s">
        <v>216</v>
      </c>
      <c r="E3504" t="s">
        <v>74</v>
      </c>
      <c r="F3504">
        <v>49653.06</v>
      </c>
      <c r="G3504" s="1">
        <v>45720</v>
      </c>
      <c r="I3504" t="s">
        <v>64</v>
      </c>
      <c r="J3504">
        <v>27</v>
      </c>
      <c r="K3504">
        <v>15</v>
      </c>
      <c r="L3504" t="s">
        <v>136</v>
      </c>
      <c r="M3504" t="s">
        <v>55</v>
      </c>
      <c r="N3504" t="s">
        <v>42</v>
      </c>
      <c r="O3504">
        <f t="shared" si="324"/>
        <v>1</v>
      </c>
      <c r="P3504" t="str">
        <f t="shared" si="325"/>
        <v>Valid</v>
      </c>
      <c r="Q3504" t="str">
        <f>_xlfn.XLOOKUP(B3504,Customers!$A:$A,Customers!$C:$C,"Not Found")</f>
        <v>North</v>
      </c>
      <c r="R3504" t="str">
        <f t="shared" si="326"/>
        <v>East</v>
      </c>
      <c r="S3504" t="str">
        <f t="shared" si="327"/>
        <v>Outpatient</v>
      </c>
      <c r="T3504" t="str">
        <f t="shared" si="328"/>
        <v>SLA Breach</v>
      </c>
      <c r="U3504">
        <f t="shared" si="329"/>
        <v>12</v>
      </c>
    </row>
    <row r="3505" spans="1:21" x14ac:dyDescent="0.3">
      <c r="A3505" t="s">
        <v>7198</v>
      </c>
      <c r="B3505" t="s">
        <v>6768</v>
      </c>
      <c r="C3505" t="s">
        <v>6769</v>
      </c>
      <c r="D3505" t="s">
        <v>26</v>
      </c>
      <c r="E3505" t="s">
        <v>18</v>
      </c>
      <c r="F3505">
        <v>214459.51999999999</v>
      </c>
      <c r="G3505" s="1">
        <v>45820</v>
      </c>
      <c r="I3505" t="s">
        <v>64</v>
      </c>
      <c r="J3505">
        <v>15</v>
      </c>
      <c r="K3505">
        <v>20</v>
      </c>
      <c r="L3505" t="s">
        <v>630</v>
      </c>
      <c r="M3505" t="s">
        <v>29</v>
      </c>
      <c r="N3505" t="s">
        <v>30</v>
      </c>
      <c r="O3505">
        <f t="shared" si="324"/>
        <v>1</v>
      </c>
      <c r="P3505" t="str">
        <f t="shared" si="325"/>
        <v>Valid</v>
      </c>
      <c r="Q3505" t="str">
        <f>_xlfn.XLOOKUP(B3505,Customers!$A:$A,Customers!$C:$C,"Not Found")</f>
        <v>North</v>
      </c>
      <c r="R3505" t="str">
        <f t="shared" si="326"/>
        <v>South</v>
      </c>
      <c r="S3505" t="str">
        <f t="shared" si="327"/>
        <v>Disability</v>
      </c>
      <c r="T3505" t="str">
        <f t="shared" si="328"/>
        <v>Within SLA</v>
      </c>
      <c r="U3505">
        <f t="shared" si="329"/>
        <v>0</v>
      </c>
    </row>
    <row r="3506" spans="1:21" x14ac:dyDescent="0.3">
      <c r="A3506" t="s">
        <v>7199</v>
      </c>
      <c r="B3506" t="s">
        <v>890</v>
      </c>
      <c r="C3506" t="s">
        <v>7200</v>
      </c>
      <c r="D3506" t="s">
        <v>154</v>
      </c>
      <c r="E3506" t="s">
        <v>18</v>
      </c>
      <c r="F3506">
        <v>184159.27</v>
      </c>
      <c r="G3506" s="1">
        <v>45738</v>
      </c>
      <c r="H3506" s="1">
        <v>45755</v>
      </c>
      <c r="I3506" t="s">
        <v>47</v>
      </c>
      <c r="J3506">
        <v>17</v>
      </c>
      <c r="K3506">
        <v>10</v>
      </c>
      <c r="L3506" t="s">
        <v>651</v>
      </c>
      <c r="M3506" t="s">
        <v>21</v>
      </c>
      <c r="N3506" t="s">
        <v>30</v>
      </c>
      <c r="O3506">
        <f t="shared" si="324"/>
        <v>1</v>
      </c>
      <c r="P3506" t="str">
        <f t="shared" si="325"/>
        <v>Valid</v>
      </c>
      <c r="Q3506" t="str">
        <f>_xlfn.XLOOKUP(B3506,Customers!$A:$A,Customers!$C:$C,"Not Found")</f>
        <v>South</v>
      </c>
      <c r="R3506" t="str">
        <f t="shared" si="326"/>
        <v>South</v>
      </c>
      <c r="S3506" t="str">
        <f t="shared" si="327"/>
        <v>Vehicle Damage</v>
      </c>
      <c r="T3506" t="str">
        <f t="shared" si="328"/>
        <v>SLA Breach</v>
      </c>
      <c r="U3506">
        <f t="shared" si="329"/>
        <v>7</v>
      </c>
    </row>
    <row r="3507" spans="1:21" x14ac:dyDescent="0.3">
      <c r="A3507" t="s">
        <v>7201</v>
      </c>
      <c r="B3507" t="s">
        <v>1944</v>
      </c>
      <c r="C3507" t="s">
        <v>1945</v>
      </c>
      <c r="D3507" t="s">
        <v>46</v>
      </c>
      <c r="E3507" t="s">
        <v>173</v>
      </c>
      <c r="F3507">
        <v>69857.19</v>
      </c>
      <c r="G3507" s="1">
        <v>45662</v>
      </c>
      <c r="H3507" s="1">
        <v>45675</v>
      </c>
      <c r="I3507" t="s">
        <v>19</v>
      </c>
      <c r="J3507">
        <v>13</v>
      </c>
      <c r="K3507">
        <v>12</v>
      </c>
      <c r="L3507" t="s">
        <v>140</v>
      </c>
      <c r="M3507" t="s">
        <v>49</v>
      </c>
      <c r="N3507" t="s">
        <v>30</v>
      </c>
      <c r="O3507">
        <f t="shared" si="324"/>
        <v>1</v>
      </c>
      <c r="P3507" t="str">
        <f t="shared" si="325"/>
        <v>Valid</v>
      </c>
      <c r="Q3507" t="str">
        <f>_xlfn.XLOOKUP(B3507,Customers!$A:$A,Customers!$C:$C,"Not Found")</f>
        <v>East</v>
      </c>
      <c r="R3507" t="str">
        <f t="shared" si="326"/>
        <v>Central</v>
      </c>
      <c r="S3507" t="str">
        <f t="shared" si="327"/>
        <v>Theft</v>
      </c>
      <c r="T3507" t="str">
        <f t="shared" si="328"/>
        <v>SLA Breach</v>
      </c>
      <c r="U3507">
        <f t="shared" si="329"/>
        <v>1</v>
      </c>
    </row>
    <row r="3508" spans="1:21" x14ac:dyDescent="0.3">
      <c r="A3508" t="s">
        <v>7202</v>
      </c>
      <c r="B3508" t="s">
        <v>1967</v>
      </c>
      <c r="C3508" t="s">
        <v>1968</v>
      </c>
      <c r="D3508" t="s">
        <v>46</v>
      </c>
      <c r="E3508" t="s">
        <v>18</v>
      </c>
      <c r="F3508">
        <v>50705.04</v>
      </c>
      <c r="G3508" s="1">
        <v>45801</v>
      </c>
      <c r="H3508" s="1">
        <v>45813</v>
      </c>
      <c r="I3508" t="s">
        <v>19</v>
      </c>
      <c r="J3508">
        <v>12</v>
      </c>
      <c r="K3508">
        <v>10</v>
      </c>
      <c r="L3508" t="s">
        <v>278</v>
      </c>
      <c r="M3508" t="s">
        <v>21</v>
      </c>
      <c r="N3508" t="s">
        <v>42</v>
      </c>
      <c r="O3508">
        <f t="shared" si="324"/>
        <v>1</v>
      </c>
      <c r="P3508" t="str">
        <f t="shared" si="325"/>
        <v>Valid</v>
      </c>
      <c r="Q3508" t="str">
        <f>_xlfn.XLOOKUP(B3508,Customers!$A:$A,Customers!$C:$C,"Not Found")</f>
        <v>South</v>
      </c>
      <c r="R3508" t="str">
        <f t="shared" si="326"/>
        <v>South</v>
      </c>
      <c r="S3508" t="str">
        <f t="shared" si="327"/>
        <v>Theft</v>
      </c>
      <c r="T3508" t="str">
        <f t="shared" si="328"/>
        <v>SLA Breach</v>
      </c>
      <c r="U3508">
        <f t="shared" si="329"/>
        <v>2</v>
      </c>
    </row>
    <row r="3509" spans="1:21" x14ac:dyDescent="0.3">
      <c r="A3509" t="s">
        <v>7203</v>
      </c>
      <c r="B3509" t="s">
        <v>1511</v>
      </c>
      <c r="C3509" t="s">
        <v>1512</v>
      </c>
      <c r="D3509" t="s">
        <v>111</v>
      </c>
      <c r="E3509" t="s">
        <v>27</v>
      </c>
      <c r="F3509">
        <v>207346.14</v>
      </c>
      <c r="G3509" s="1">
        <v>45771</v>
      </c>
      <c r="H3509" s="1">
        <v>45790</v>
      </c>
      <c r="I3509" t="s">
        <v>19</v>
      </c>
      <c r="J3509">
        <v>19</v>
      </c>
      <c r="K3509">
        <v>12</v>
      </c>
      <c r="L3509" t="s">
        <v>227</v>
      </c>
      <c r="M3509" t="s">
        <v>49</v>
      </c>
      <c r="N3509" t="s">
        <v>30</v>
      </c>
      <c r="O3509">
        <f t="shared" si="324"/>
        <v>1</v>
      </c>
      <c r="P3509" t="str">
        <f t="shared" si="325"/>
        <v>Valid</v>
      </c>
      <c r="Q3509" t="str">
        <f>_xlfn.XLOOKUP(B3509,Customers!$A:$A,Customers!$C:$C,"Not Found")</f>
        <v>East</v>
      </c>
      <c r="R3509" t="str">
        <f t="shared" si="326"/>
        <v>West</v>
      </c>
      <c r="S3509" t="str">
        <f t="shared" si="327"/>
        <v>Fire</v>
      </c>
      <c r="T3509" t="str">
        <f t="shared" si="328"/>
        <v>SLA Breach</v>
      </c>
      <c r="U3509">
        <f t="shared" si="329"/>
        <v>7</v>
      </c>
    </row>
    <row r="3510" spans="1:21" x14ac:dyDescent="0.3">
      <c r="A3510" t="s">
        <v>7204</v>
      </c>
      <c r="B3510" t="s">
        <v>5922</v>
      </c>
      <c r="C3510" t="s">
        <v>5923</v>
      </c>
      <c r="D3510" t="s">
        <v>46</v>
      </c>
      <c r="E3510" t="s">
        <v>27</v>
      </c>
      <c r="F3510">
        <v>88440.05</v>
      </c>
      <c r="G3510" s="1">
        <v>45959</v>
      </c>
      <c r="H3510" s="1">
        <v>45969</v>
      </c>
      <c r="I3510" t="s">
        <v>19</v>
      </c>
      <c r="J3510">
        <v>10</v>
      </c>
      <c r="K3510">
        <v>10</v>
      </c>
      <c r="L3510" t="s">
        <v>353</v>
      </c>
      <c r="M3510" t="s">
        <v>21</v>
      </c>
      <c r="N3510" t="s">
        <v>30</v>
      </c>
      <c r="O3510">
        <f t="shared" si="324"/>
        <v>1</v>
      </c>
      <c r="P3510" t="str">
        <f t="shared" si="325"/>
        <v>Valid</v>
      </c>
      <c r="Q3510" t="str">
        <f>_xlfn.XLOOKUP(B3510,Customers!$A:$A,Customers!$C:$C,"Not Found")</f>
        <v>South</v>
      </c>
      <c r="R3510" t="str">
        <f t="shared" si="326"/>
        <v>West</v>
      </c>
      <c r="S3510" t="str">
        <f t="shared" si="327"/>
        <v>Theft</v>
      </c>
      <c r="T3510" t="str">
        <f t="shared" si="328"/>
        <v>Within SLA</v>
      </c>
      <c r="U3510">
        <f t="shared" si="329"/>
        <v>0</v>
      </c>
    </row>
    <row r="3511" spans="1:21" x14ac:dyDescent="0.3">
      <c r="A3511" t="s">
        <v>7205</v>
      </c>
      <c r="B3511" t="s">
        <v>3753</v>
      </c>
      <c r="C3511" t="s">
        <v>7206</v>
      </c>
      <c r="D3511" t="s">
        <v>34</v>
      </c>
      <c r="E3511" t="s">
        <v>27</v>
      </c>
      <c r="F3511">
        <v>1157645.3500000001</v>
      </c>
      <c r="G3511" s="1">
        <v>45825</v>
      </c>
      <c r="H3511" s="1">
        <v>45849</v>
      </c>
      <c r="I3511" t="s">
        <v>19</v>
      </c>
      <c r="J3511">
        <v>24</v>
      </c>
      <c r="K3511">
        <v>20</v>
      </c>
      <c r="L3511" t="s">
        <v>107</v>
      </c>
      <c r="M3511" t="s">
        <v>29</v>
      </c>
      <c r="N3511" t="s">
        <v>30</v>
      </c>
      <c r="O3511">
        <f t="shared" si="324"/>
        <v>1</v>
      </c>
      <c r="P3511" t="str">
        <f t="shared" si="325"/>
        <v>Valid</v>
      </c>
      <c r="Q3511" t="str">
        <f>_xlfn.XLOOKUP(B3511,Customers!$A:$A,Customers!$C:$C,"Not Found")</f>
        <v>Central</v>
      </c>
      <c r="R3511" t="str">
        <f t="shared" si="326"/>
        <v>West</v>
      </c>
      <c r="S3511" t="str">
        <f t="shared" si="327"/>
        <v>Death Benefit</v>
      </c>
      <c r="T3511" t="str">
        <f t="shared" si="328"/>
        <v>SLA Breach</v>
      </c>
      <c r="U3511">
        <f t="shared" si="329"/>
        <v>4</v>
      </c>
    </row>
    <row r="3512" spans="1:21" x14ac:dyDescent="0.3">
      <c r="A3512" t="s">
        <v>7207</v>
      </c>
      <c r="B3512" t="s">
        <v>518</v>
      </c>
      <c r="C3512" t="s">
        <v>5731</v>
      </c>
      <c r="D3512" t="s">
        <v>46</v>
      </c>
      <c r="E3512" t="s">
        <v>18</v>
      </c>
      <c r="F3512">
        <v>138633.82999999999</v>
      </c>
      <c r="G3512" s="1">
        <v>45868</v>
      </c>
      <c r="H3512" s="1">
        <v>45881</v>
      </c>
      <c r="I3512" t="s">
        <v>19</v>
      </c>
      <c r="J3512">
        <v>13</v>
      </c>
      <c r="K3512">
        <v>10</v>
      </c>
      <c r="L3512" t="s">
        <v>561</v>
      </c>
      <c r="M3512" t="s">
        <v>21</v>
      </c>
      <c r="N3512" t="s">
        <v>30</v>
      </c>
      <c r="O3512">
        <f t="shared" si="324"/>
        <v>1</v>
      </c>
      <c r="P3512" t="str">
        <f t="shared" si="325"/>
        <v>Valid</v>
      </c>
      <c r="Q3512" t="str">
        <f>_xlfn.XLOOKUP(B3512,Customers!$A:$A,Customers!$C:$C,"Not Found")</f>
        <v>West</v>
      </c>
      <c r="R3512" t="str">
        <f t="shared" si="326"/>
        <v>South</v>
      </c>
      <c r="S3512" t="str">
        <f t="shared" si="327"/>
        <v>Theft</v>
      </c>
      <c r="T3512" t="str">
        <f t="shared" si="328"/>
        <v>SLA Breach</v>
      </c>
      <c r="U3512">
        <f t="shared" si="329"/>
        <v>3</v>
      </c>
    </row>
    <row r="3513" spans="1:21" x14ac:dyDescent="0.3">
      <c r="A3513" t="s">
        <v>7208</v>
      </c>
      <c r="B3513" t="s">
        <v>987</v>
      </c>
      <c r="C3513" t="s">
        <v>988</v>
      </c>
      <c r="D3513" t="s">
        <v>26</v>
      </c>
      <c r="E3513" t="s">
        <v>18</v>
      </c>
      <c r="F3513">
        <v>190796.3</v>
      </c>
      <c r="G3513" s="1">
        <v>45978</v>
      </c>
      <c r="H3513" s="1">
        <v>45990</v>
      </c>
      <c r="I3513" t="s">
        <v>19</v>
      </c>
      <c r="J3513">
        <v>12</v>
      </c>
      <c r="K3513">
        <v>20</v>
      </c>
      <c r="L3513" t="s">
        <v>268</v>
      </c>
      <c r="M3513" t="s">
        <v>29</v>
      </c>
      <c r="N3513" t="s">
        <v>30</v>
      </c>
      <c r="O3513">
        <f t="shared" si="324"/>
        <v>1</v>
      </c>
      <c r="P3513" t="str">
        <f t="shared" si="325"/>
        <v>Valid</v>
      </c>
      <c r="Q3513" t="str">
        <f>_xlfn.XLOOKUP(B3513,Customers!$A:$A,Customers!$C:$C,"Not Found")</f>
        <v>Central</v>
      </c>
      <c r="R3513" t="str">
        <f t="shared" si="326"/>
        <v>South</v>
      </c>
      <c r="S3513" t="str">
        <f t="shared" si="327"/>
        <v>Disability</v>
      </c>
      <c r="T3513" t="str">
        <f t="shared" si="328"/>
        <v>Within SLA</v>
      </c>
      <c r="U3513">
        <f t="shared" si="329"/>
        <v>0</v>
      </c>
    </row>
    <row r="3514" spans="1:21" x14ac:dyDescent="0.3">
      <c r="A3514" t="s">
        <v>7209</v>
      </c>
      <c r="B3514" t="s">
        <v>6167</v>
      </c>
      <c r="C3514" t="s">
        <v>7210</v>
      </c>
      <c r="D3514" t="s">
        <v>53</v>
      </c>
      <c r="E3514" t="s">
        <v>39</v>
      </c>
      <c r="F3514">
        <v>198208.68</v>
      </c>
      <c r="G3514" s="1">
        <v>45834</v>
      </c>
      <c r="H3514" s="1">
        <v>45854</v>
      </c>
      <c r="I3514" t="s">
        <v>19</v>
      </c>
      <c r="J3514">
        <v>20</v>
      </c>
      <c r="K3514">
        <v>15</v>
      </c>
      <c r="L3514" t="s">
        <v>404</v>
      </c>
      <c r="M3514" t="s">
        <v>55</v>
      </c>
      <c r="N3514" t="s">
        <v>42</v>
      </c>
      <c r="O3514">
        <f t="shared" si="324"/>
        <v>1</v>
      </c>
      <c r="P3514" t="str">
        <f t="shared" si="325"/>
        <v>Valid</v>
      </c>
      <c r="Q3514" t="str">
        <f>_xlfn.XLOOKUP(B3514,Customers!$A:$A,Customers!$C:$C,"Not Found")</f>
        <v>East</v>
      </c>
      <c r="R3514" t="str">
        <f t="shared" si="326"/>
        <v>North</v>
      </c>
      <c r="S3514" t="str">
        <f t="shared" si="327"/>
        <v>Hospitalization</v>
      </c>
      <c r="T3514" t="str">
        <f t="shared" si="328"/>
        <v>SLA Breach</v>
      </c>
      <c r="U3514">
        <f t="shared" si="329"/>
        <v>5</v>
      </c>
    </row>
    <row r="3515" spans="1:21" x14ac:dyDescent="0.3">
      <c r="A3515" t="s">
        <v>7211</v>
      </c>
      <c r="B3515" t="s">
        <v>938</v>
      </c>
      <c r="C3515" t="s">
        <v>2390</v>
      </c>
      <c r="D3515" t="s">
        <v>46</v>
      </c>
      <c r="E3515" t="s">
        <v>173</v>
      </c>
      <c r="F3515">
        <v>18633.37</v>
      </c>
      <c r="G3515" s="1">
        <v>45893</v>
      </c>
      <c r="H3515" s="1">
        <v>45902</v>
      </c>
      <c r="I3515" t="s">
        <v>19</v>
      </c>
      <c r="J3515">
        <v>9</v>
      </c>
      <c r="K3515">
        <v>10</v>
      </c>
      <c r="L3515" t="s">
        <v>606</v>
      </c>
      <c r="M3515" t="s">
        <v>21</v>
      </c>
      <c r="N3515" t="s">
        <v>22</v>
      </c>
      <c r="O3515">
        <f t="shared" si="324"/>
        <v>1</v>
      </c>
      <c r="P3515" t="str">
        <f t="shared" si="325"/>
        <v>Valid</v>
      </c>
      <c r="Q3515" t="str">
        <f>_xlfn.XLOOKUP(B3515,Customers!$A:$A,Customers!$C:$C,"Not Found")</f>
        <v>South</v>
      </c>
      <c r="R3515" t="str">
        <f t="shared" si="326"/>
        <v>Central</v>
      </c>
      <c r="S3515" t="str">
        <f t="shared" si="327"/>
        <v>Theft</v>
      </c>
      <c r="T3515" t="str">
        <f t="shared" si="328"/>
        <v>Within SLA</v>
      </c>
      <c r="U3515">
        <f t="shared" si="329"/>
        <v>0</v>
      </c>
    </row>
    <row r="3516" spans="1:21" x14ac:dyDescent="0.3">
      <c r="A3516" t="s">
        <v>7212</v>
      </c>
      <c r="B3516" t="s">
        <v>2420</v>
      </c>
      <c r="C3516" t="s">
        <v>2933</v>
      </c>
      <c r="D3516" t="s">
        <v>17</v>
      </c>
      <c r="E3516" t="s">
        <v>27</v>
      </c>
      <c r="F3516">
        <v>107236.69</v>
      </c>
      <c r="G3516" s="1">
        <v>45833</v>
      </c>
      <c r="I3516" t="s">
        <v>64</v>
      </c>
      <c r="J3516">
        <v>9</v>
      </c>
      <c r="K3516">
        <v>10</v>
      </c>
      <c r="L3516" t="s">
        <v>548</v>
      </c>
      <c r="M3516" t="s">
        <v>21</v>
      </c>
      <c r="N3516" t="s">
        <v>30</v>
      </c>
      <c r="O3516">
        <f t="shared" si="324"/>
        <v>1</v>
      </c>
      <c r="P3516" t="str">
        <f t="shared" si="325"/>
        <v>Valid</v>
      </c>
      <c r="Q3516" t="str">
        <f>_xlfn.XLOOKUP(B3516,Customers!$A:$A,Customers!$C:$C,"Not Found")</f>
        <v>South</v>
      </c>
      <c r="R3516" t="str">
        <f t="shared" si="326"/>
        <v>West</v>
      </c>
      <c r="S3516" t="str">
        <f t="shared" si="327"/>
        <v>Accident</v>
      </c>
      <c r="T3516" t="str">
        <f t="shared" si="328"/>
        <v>Within SLA</v>
      </c>
      <c r="U3516">
        <f t="shared" si="329"/>
        <v>0</v>
      </c>
    </row>
    <row r="3517" spans="1:21" x14ac:dyDescent="0.3">
      <c r="A3517" t="s">
        <v>7213</v>
      </c>
      <c r="B3517" t="s">
        <v>6597</v>
      </c>
      <c r="C3517" t="s">
        <v>6598</v>
      </c>
      <c r="D3517" t="s">
        <v>69</v>
      </c>
      <c r="E3517" t="s">
        <v>18</v>
      </c>
      <c r="F3517">
        <v>71876.179999999993</v>
      </c>
      <c r="G3517" s="1">
        <v>45852</v>
      </c>
      <c r="H3517" s="1">
        <v>45860</v>
      </c>
      <c r="I3517" t="s">
        <v>19</v>
      </c>
      <c r="J3517">
        <v>8</v>
      </c>
      <c r="K3517">
        <v>12</v>
      </c>
      <c r="L3517" t="s">
        <v>590</v>
      </c>
      <c r="M3517" t="s">
        <v>49</v>
      </c>
      <c r="N3517" t="s">
        <v>30</v>
      </c>
      <c r="O3517">
        <f t="shared" si="324"/>
        <v>1</v>
      </c>
      <c r="P3517" t="str">
        <f t="shared" si="325"/>
        <v>Valid</v>
      </c>
      <c r="Q3517" t="str">
        <f>_xlfn.XLOOKUP(B3517,Customers!$A:$A,Customers!$C:$C,"Not Found")</f>
        <v>South</v>
      </c>
      <c r="R3517" t="str">
        <f t="shared" si="326"/>
        <v>South</v>
      </c>
      <c r="S3517" t="str">
        <f t="shared" si="327"/>
        <v>Property Damage</v>
      </c>
      <c r="T3517" t="str">
        <f t="shared" si="328"/>
        <v>Within SLA</v>
      </c>
      <c r="U3517">
        <f t="shared" si="329"/>
        <v>0</v>
      </c>
    </row>
    <row r="3518" spans="1:21" x14ac:dyDescent="0.3">
      <c r="A3518" t="s">
        <v>7214</v>
      </c>
      <c r="B3518" t="s">
        <v>1489</v>
      </c>
      <c r="C3518" t="s">
        <v>1490</v>
      </c>
      <c r="D3518" t="s">
        <v>53</v>
      </c>
      <c r="E3518" t="s">
        <v>173</v>
      </c>
      <c r="F3518">
        <v>125186.18</v>
      </c>
      <c r="G3518" s="1">
        <v>45727</v>
      </c>
      <c r="I3518" t="s">
        <v>40</v>
      </c>
      <c r="J3518">
        <v>21</v>
      </c>
      <c r="K3518">
        <v>15</v>
      </c>
      <c r="L3518" t="s">
        <v>159</v>
      </c>
      <c r="M3518" t="s">
        <v>55</v>
      </c>
      <c r="N3518" t="s">
        <v>30</v>
      </c>
      <c r="O3518">
        <f t="shared" si="324"/>
        <v>1</v>
      </c>
      <c r="P3518" t="str">
        <f t="shared" si="325"/>
        <v>Valid</v>
      </c>
      <c r="Q3518" t="str">
        <f>_xlfn.XLOOKUP(B3518,Customers!$A:$A,Customers!$C:$C,"Not Found")</f>
        <v>South</v>
      </c>
      <c r="R3518" t="str">
        <f t="shared" si="326"/>
        <v>Central</v>
      </c>
      <c r="S3518" t="str">
        <f t="shared" si="327"/>
        <v>Hospitalization</v>
      </c>
      <c r="T3518" t="str">
        <f t="shared" si="328"/>
        <v>SLA Breach</v>
      </c>
      <c r="U3518">
        <f t="shared" si="329"/>
        <v>6</v>
      </c>
    </row>
    <row r="3519" spans="1:21" x14ac:dyDescent="0.3">
      <c r="A3519" t="s">
        <v>7215</v>
      </c>
      <c r="B3519" t="s">
        <v>1366</v>
      </c>
      <c r="C3519" t="s">
        <v>1367</v>
      </c>
      <c r="D3519" t="s">
        <v>46</v>
      </c>
      <c r="E3519" t="s">
        <v>39</v>
      </c>
      <c r="F3519">
        <v>232916.46</v>
      </c>
      <c r="G3519" s="1">
        <v>45980</v>
      </c>
      <c r="I3519" t="s">
        <v>64</v>
      </c>
      <c r="J3519">
        <v>7</v>
      </c>
      <c r="K3519">
        <v>10</v>
      </c>
      <c r="L3519" t="s">
        <v>681</v>
      </c>
      <c r="M3519" t="s">
        <v>21</v>
      </c>
      <c r="N3519" t="s">
        <v>22</v>
      </c>
      <c r="O3519">
        <f t="shared" si="324"/>
        <v>1</v>
      </c>
      <c r="P3519" t="str">
        <f t="shared" si="325"/>
        <v>Valid</v>
      </c>
      <c r="Q3519" t="str">
        <f>_xlfn.XLOOKUP(B3519,Customers!$A:$A,Customers!$C:$C,"Not Found")</f>
        <v>West</v>
      </c>
      <c r="R3519" t="str">
        <f t="shared" si="326"/>
        <v>North</v>
      </c>
      <c r="S3519" t="str">
        <f t="shared" si="327"/>
        <v>Theft</v>
      </c>
      <c r="T3519" t="str">
        <f t="shared" si="328"/>
        <v>Within SLA</v>
      </c>
      <c r="U3519">
        <f t="shared" si="329"/>
        <v>0</v>
      </c>
    </row>
    <row r="3520" spans="1:21" x14ac:dyDescent="0.3">
      <c r="A3520" t="s">
        <v>7216</v>
      </c>
      <c r="B3520" t="s">
        <v>546</v>
      </c>
      <c r="C3520" t="s">
        <v>547</v>
      </c>
      <c r="D3520" t="s">
        <v>53</v>
      </c>
      <c r="E3520" t="s">
        <v>39</v>
      </c>
      <c r="F3520">
        <v>28699.79</v>
      </c>
      <c r="G3520" s="1">
        <v>45760</v>
      </c>
      <c r="I3520" t="s">
        <v>64</v>
      </c>
      <c r="J3520">
        <v>19</v>
      </c>
      <c r="K3520">
        <v>15</v>
      </c>
      <c r="L3520" t="s">
        <v>296</v>
      </c>
      <c r="M3520" t="s">
        <v>55</v>
      </c>
      <c r="N3520" t="s">
        <v>30</v>
      </c>
      <c r="O3520">
        <f t="shared" si="324"/>
        <v>1</v>
      </c>
      <c r="P3520" t="str">
        <f t="shared" si="325"/>
        <v>Valid</v>
      </c>
      <c r="Q3520" t="str">
        <f>_xlfn.XLOOKUP(B3520,Customers!$A:$A,Customers!$C:$C,"Not Found")</f>
        <v>North</v>
      </c>
      <c r="R3520" t="str">
        <f t="shared" si="326"/>
        <v>North</v>
      </c>
      <c r="S3520" t="str">
        <f t="shared" si="327"/>
        <v>Hospitalization</v>
      </c>
      <c r="T3520" t="str">
        <f t="shared" si="328"/>
        <v>SLA Breach</v>
      </c>
      <c r="U3520">
        <f t="shared" si="329"/>
        <v>4</v>
      </c>
    </row>
    <row r="3521" spans="1:21" x14ac:dyDescent="0.3">
      <c r="A3521" t="s">
        <v>7217</v>
      </c>
      <c r="B3521" t="s">
        <v>7218</v>
      </c>
      <c r="C3521" t="s">
        <v>7219</v>
      </c>
      <c r="D3521" t="s">
        <v>92</v>
      </c>
      <c r="E3521" t="s">
        <v>39</v>
      </c>
      <c r="F3521">
        <v>54657.82</v>
      </c>
      <c r="G3521" s="1">
        <v>45756</v>
      </c>
      <c r="H3521" s="1">
        <v>45770</v>
      </c>
      <c r="I3521" t="s">
        <v>19</v>
      </c>
      <c r="J3521">
        <v>14</v>
      </c>
      <c r="K3521">
        <v>7</v>
      </c>
      <c r="L3521" t="s">
        <v>427</v>
      </c>
      <c r="M3521" t="s">
        <v>94</v>
      </c>
      <c r="N3521" t="s">
        <v>88</v>
      </c>
      <c r="O3521">
        <f t="shared" si="324"/>
        <v>1</v>
      </c>
      <c r="P3521" t="str">
        <f t="shared" si="325"/>
        <v>Valid</v>
      </c>
      <c r="Q3521" t="str">
        <f>_xlfn.XLOOKUP(B3521,Customers!$A:$A,Customers!$C:$C,"Not Found")</f>
        <v>East</v>
      </c>
      <c r="R3521" t="str">
        <f t="shared" si="326"/>
        <v>North</v>
      </c>
      <c r="S3521" t="str">
        <f t="shared" si="327"/>
        <v>Baggage Loss</v>
      </c>
      <c r="T3521" t="str">
        <f t="shared" si="328"/>
        <v>SLA Breach</v>
      </c>
      <c r="U3521">
        <f t="shared" si="329"/>
        <v>7</v>
      </c>
    </row>
    <row r="3522" spans="1:21" x14ac:dyDescent="0.3">
      <c r="A3522" t="s">
        <v>7220</v>
      </c>
      <c r="B3522" t="s">
        <v>1887</v>
      </c>
      <c r="C3522" t="s">
        <v>1888</v>
      </c>
      <c r="D3522" t="s">
        <v>111</v>
      </c>
      <c r="E3522" t="s">
        <v>173</v>
      </c>
      <c r="F3522">
        <v>189912.94</v>
      </c>
      <c r="G3522" s="1">
        <v>45770</v>
      </c>
      <c r="H3522" s="1">
        <v>45777</v>
      </c>
      <c r="I3522" t="s">
        <v>19</v>
      </c>
      <c r="J3522">
        <v>7</v>
      </c>
      <c r="K3522">
        <v>12</v>
      </c>
      <c r="L3522" t="s">
        <v>107</v>
      </c>
      <c r="M3522" t="s">
        <v>49</v>
      </c>
      <c r="N3522" t="s">
        <v>22</v>
      </c>
      <c r="O3522">
        <f t="shared" ref="O3522:O3585" si="330">COUNTIF($A:$A,A3522)</f>
        <v>1</v>
      </c>
      <c r="P3522" t="str">
        <f t="shared" ref="P3522:P3585" si="331">IF(F3522="","Missing Amount","Valid")</f>
        <v>Valid</v>
      </c>
      <c r="Q3522" t="str">
        <f>_xlfn.XLOOKUP(B3522,Customers!$A:$A,Customers!$C:$C,"Not Found")</f>
        <v>East</v>
      </c>
      <c r="R3522" t="str">
        <f t="shared" ref="R3522:R3585" si="332">IF(E3522="",Q3522,E3522)</f>
        <v>Central</v>
      </c>
      <c r="S3522" t="str">
        <f t="shared" ref="S3522:S3585" si="333">IF(D3522="Hospitalisation","Hospitalization",IF(D3522="Medical Emerg.","Medical Emergency",IF(D3522="Property dmg","Property Damage",IF(D3522="Vehicle dmg","Vehicle Damage",D3522))))</f>
        <v>Fire</v>
      </c>
      <c r="T3522" t="str">
        <f t="shared" ref="T3522:T3585" si="334">IF(J3522&gt;K3522,"SLA Breach","Within SLA")</f>
        <v>Within SLA</v>
      </c>
      <c r="U3522">
        <f t="shared" ref="U3522:U3585" si="335">IF(J3522&gt;K3522,J3522-K3522,0)</f>
        <v>0</v>
      </c>
    </row>
    <row r="3523" spans="1:21" x14ac:dyDescent="0.3">
      <c r="A3523" t="s">
        <v>7221</v>
      </c>
      <c r="B3523" t="s">
        <v>1898</v>
      </c>
      <c r="C3523" t="s">
        <v>1899</v>
      </c>
      <c r="D3523" t="s">
        <v>111</v>
      </c>
      <c r="E3523" t="s">
        <v>39</v>
      </c>
      <c r="F3523">
        <v>168956.62</v>
      </c>
      <c r="G3523" s="1">
        <v>45784</v>
      </c>
      <c r="H3523" s="1">
        <v>45794</v>
      </c>
      <c r="I3523" t="s">
        <v>19</v>
      </c>
      <c r="J3523">
        <v>10</v>
      </c>
      <c r="K3523">
        <v>12</v>
      </c>
      <c r="L3523" t="s">
        <v>223</v>
      </c>
      <c r="M3523" t="s">
        <v>49</v>
      </c>
      <c r="N3523" t="s">
        <v>22</v>
      </c>
      <c r="O3523">
        <f t="shared" si="330"/>
        <v>1</v>
      </c>
      <c r="P3523" t="str">
        <f t="shared" si="331"/>
        <v>Valid</v>
      </c>
      <c r="Q3523" t="str">
        <f>_xlfn.XLOOKUP(B3523,Customers!$A:$A,Customers!$C:$C,"Not Found")</f>
        <v>West</v>
      </c>
      <c r="R3523" t="str">
        <f t="shared" si="332"/>
        <v>North</v>
      </c>
      <c r="S3523" t="str">
        <f t="shared" si="333"/>
        <v>Fire</v>
      </c>
      <c r="T3523" t="str">
        <f t="shared" si="334"/>
        <v>Within SLA</v>
      </c>
      <c r="U3523">
        <f t="shared" si="335"/>
        <v>0</v>
      </c>
    </row>
    <row r="3524" spans="1:21" x14ac:dyDescent="0.3">
      <c r="A3524" t="s">
        <v>7222</v>
      </c>
      <c r="B3524" t="s">
        <v>298</v>
      </c>
      <c r="C3524" t="s">
        <v>299</v>
      </c>
      <c r="D3524" t="s">
        <v>216</v>
      </c>
      <c r="E3524" t="s">
        <v>39</v>
      </c>
      <c r="F3524">
        <v>44949.04</v>
      </c>
      <c r="G3524" s="1">
        <v>45775</v>
      </c>
      <c r="H3524" s="1">
        <v>45780</v>
      </c>
      <c r="I3524" t="s">
        <v>19</v>
      </c>
      <c r="J3524">
        <v>5</v>
      </c>
      <c r="K3524">
        <v>15</v>
      </c>
      <c r="L3524" t="s">
        <v>121</v>
      </c>
      <c r="M3524" t="s">
        <v>55</v>
      </c>
      <c r="N3524" t="s">
        <v>22</v>
      </c>
      <c r="O3524">
        <f t="shared" si="330"/>
        <v>1</v>
      </c>
      <c r="P3524" t="str">
        <f t="shared" si="331"/>
        <v>Valid</v>
      </c>
      <c r="Q3524" t="str">
        <f>_xlfn.XLOOKUP(B3524,Customers!$A:$A,Customers!$C:$C,"Not Found")</f>
        <v>North</v>
      </c>
      <c r="R3524" t="str">
        <f t="shared" si="332"/>
        <v>North</v>
      </c>
      <c r="S3524" t="str">
        <f t="shared" si="333"/>
        <v>Outpatient</v>
      </c>
      <c r="T3524" t="str">
        <f t="shared" si="334"/>
        <v>Within SLA</v>
      </c>
      <c r="U3524">
        <f t="shared" si="335"/>
        <v>0</v>
      </c>
    </row>
    <row r="3525" spans="1:21" x14ac:dyDescent="0.3">
      <c r="A3525" t="s">
        <v>7223</v>
      </c>
      <c r="B3525" t="s">
        <v>429</v>
      </c>
      <c r="C3525" t="s">
        <v>430</v>
      </c>
      <c r="D3525" t="s">
        <v>154</v>
      </c>
      <c r="E3525" t="s">
        <v>39</v>
      </c>
      <c r="F3525">
        <v>61326.38</v>
      </c>
      <c r="G3525" s="1">
        <v>45914</v>
      </c>
      <c r="H3525" s="1">
        <v>45920</v>
      </c>
      <c r="I3525" t="s">
        <v>19</v>
      </c>
      <c r="J3525">
        <v>6</v>
      </c>
      <c r="K3525">
        <v>10</v>
      </c>
      <c r="L3525" t="s">
        <v>70</v>
      </c>
      <c r="M3525" t="s">
        <v>21</v>
      </c>
      <c r="N3525" t="s">
        <v>30</v>
      </c>
      <c r="O3525">
        <f t="shared" si="330"/>
        <v>1</v>
      </c>
      <c r="P3525" t="str">
        <f t="shared" si="331"/>
        <v>Valid</v>
      </c>
      <c r="Q3525" t="str">
        <f>_xlfn.XLOOKUP(B3525,Customers!$A:$A,Customers!$C:$C,"Not Found")</f>
        <v>North</v>
      </c>
      <c r="R3525" t="str">
        <f t="shared" si="332"/>
        <v>North</v>
      </c>
      <c r="S3525" t="str">
        <f t="shared" si="333"/>
        <v>Vehicle Damage</v>
      </c>
      <c r="T3525" t="str">
        <f t="shared" si="334"/>
        <v>Within SLA</v>
      </c>
      <c r="U3525">
        <f t="shared" si="335"/>
        <v>0</v>
      </c>
    </row>
    <row r="3526" spans="1:21" x14ac:dyDescent="0.3">
      <c r="A3526" t="s">
        <v>7224</v>
      </c>
      <c r="B3526" t="s">
        <v>2510</v>
      </c>
      <c r="C3526" t="s">
        <v>7225</v>
      </c>
      <c r="D3526" t="s">
        <v>69</v>
      </c>
      <c r="E3526" t="s">
        <v>18</v>
      </c>
      <c r="F3526">
        <v>58820.79</v>
      </c>
      <c r="G3526" s="1">
        <v>45899</v>
      </c>
      <c r="H3526" s="1">
        <v>45917</v>
      </c>
      <c r="I3526" t="s">
        <v>19</v>
      </c>
      <c r="J3526">
        <v>18</v>
      </c>
      <c r="K3526">
        <v>12</v>
      </c>
      <c r="L3526" t="s">
        <v>65</v>
      </c>
      <c r="M3526" t="s">
        <v>49</v>
      </c>
      <c r="N3526" t="s">
        <v>42</v>
      </c>
      <c r="O3526">
        <f t="shared" si="330"/>
        <v>1</v>
      </c>
      <c r="P3526" t="str">
        <f t="shared" si="331"/>
        <v>Valid</v>
      </c>
      <c r="Q3526" t="str">
        <f>_xlfn.XLOOKUP(B3526,Customers!$A:$A,Customers!$C:$C,"Not Found")</f>
        <v>East</v>
      </c>
      <c r="R3526" t="str">
        <f t="shared" si="332"/>
        <v>South</v>
      </c>
      <c r="S3526" t="str">
        <f t="shared" si="333"/>
        <v>Property Damage</v>
      </c>
      <c r="T3526" t="str">
        <f t="shared" si="334"/>
        <v>SLA Breach</v>
      </c>
      <c r="U3526">
        <f t="shared" si="335"/>
        <v>6</v>
      </c>
    </row>
    <row r="3527" spans="1:21" x14ac:dyDescent="0.3">
      <c r="A3527" t="s">
        <v>7226</v>
      </c>
      <c r="B3527" t="s">
        <v>1964</v>
      </c>
      <c r="C3527" t="s">
        <v>2474</v>
      </c>
      <c r="D3527" t="s">
        <v>182</v>
      </c>
      <c r="E3527" t="s">
        <v>74</v>
      </c>
      <c r="F3527">
        <v>39674.03</v>
      </c>
      <c r="G3527" s="1">
        <v>45856</v>
      </c>
      <c r="H3527" s="1">
        <v>45857</v>
      </c>
      <c r="I3527" t="s">
        <v>19</v>
      </c>
      <c r="J3527">
        <v>1</v>
      </c>
      <c r="K3527">
        <v>7</v>
      </c>
      <c r="L3527" t="s">
        <v>159</v>
      </c>
      <c r="M3527" t="s">
        <v>94</v>
      </c>
      <c r="N3527" t="s">
        <v>22</v>
      </c>
      <c r="O3527">
        <f t="shared" si="330"/>
        <v>1</v>
      </c>
      <c r="P3527" t="str">
        <f t="shared" si="331"/>
        <v>Valid</v>
      </c>
      <c r="Q3527" t="str">
        <f>_xlfn.XLOOKUP(B3527,Customers!$A:$A,Customers!$C:$C,"Not Found")</f>
        <v>West</v>
      </c>
      <c r="R3527" t="str">
        <f t="shared" si="332"/>
        <v>East</v>
      </c>
      <c r="S3527" t="str">
        <f t="shared" si="333"/>
        <v>Trip Cancellation</v>
      </c>
      <c r="T3527" t="str">
        <f t="shared" si="334"/>
        <v>Within SLA</v>
      </c>
      <c r="U3527">
        <f t="shared" si="335"/>
        <v>0</v>
      </c>
    </row>
    <row r="3528" spans="1:21" x14ac:dyDescent="0.3">
      <c r="A3528" t="s">
        <v>7227</v>
      </c>
      <c r="B3528" t="s">
        <v>138</v>
      </c>
      <c r="C3528" t="s">
        <v>139</v>
      </c>
      <c r="D3528" t="s">
        <v>102</v>
      </c>
      <c r="E3528" t="s">
        <v>18</v>
      </c>
      <c r="F3528">
        <v>128506.39</v>
      </c>
      <c r="G3528" s="1">
        <v>45757</v>
      </c>
      <c r="H3528" s="1">
        <v>45783</v>
      </c>
      <c r="I3528" t="s">
        <v>19</v>
      </c>
      <c r="J3528">
        <v>26</v>
      </c>
      <c r="K3528">
        <v>20</v>
      </c>
      <c r="L3528" t="s">
        <v>770</v>
      </c>
      <c r="M3528" t="s">
        <v>29</v>
      </c>
      <c r="N3528" t="s">
        <v>42</v>
      </c>
      <c r="O3528">
        <f t="shared" si="330"/>
        <v>1</v>
      </c>
      <c r="P3528" t="str">
        <f t="shared" si="331"/>
        <v>Valid</v>
      </c>
      <c r="Q3528" t="str">
        <f>_xlfn.XLOOKUP(B3528,Customers!$A:$A,Customers!$C:$C,"Not Found")</f>
        <v>South</v>
      </c>
      <c r="R3528" t="str">
        <f t="shared" si="332"/>
        <v>South</v>
      </c>
      <c r="S3528" t="str">
        <f t="shared" si="333"/>
        <v>Maturity</v>
      </c>
      <c r="T3528" t="str">
        <f t="shared" si="334"/>
        <v>SLA Breach</v>
      </c>
      <c r="U3528">
        <f t="shared" si="335"/>
        <v>6</v>
      </c>
    </row>
    <row r="3529" spans="1:21" x14ac:dyDescent="0.3">
      <c r="A3529" t="s">
        <v>7228</v>
      </c>
      <c r="B3529" t="s">
        <v>7125</v>
      </c>
      <c r="C3529" t="s">
        <v>7126</v>
      </c>
      <c r="D3529" t="s">
        <v>53</v>
      </c>
      <c r="E3529" t="s">
        <v>27</v>
      </c>
      <c r="F3529">
        <v>63970.52</v>
      </c>
      <c r="G3529" s="1">
        <v>45731</v>
      </c>
      <c r="I3529" t="s">
        <v>64</v>
      </c>
      <c r="J3529">
        <v>31</v>
      </c>
      <c r="K3529">
        <v>15</v>
      </c>
      <c r="L3529" t="s">
        <v>208</v>
      </c>
      <c r="M3529" t="s">
        <v>55</v>
      </c>
      <c r="N3529" t="s">
        <v>88</v>
      </c>
      <c r="O3529">
        <f t="shared" si="330"/>
        <v>1</v>
      </c>
      <c r="P3529" t="str">
        <f t="shared" si="331"/>
        <v>Valid</v>
      </c>
      <c r="Q3529" t="str">
        <f>_xlfn.XLOOKUP(B3529,Customers!$A:$A,Customers!$C:$C,"Not Found")</f>
        <v>North</v>
      </c>
      <c r="R3529" t="str">
        <f t="shared" si="332"/>
        <v>West</v>
      </c>
      <c r="S3529" t="str">
        <f t="shared" si="333"/>
        <v>Hospitalization</v>
      </c>
      <c r="T3529" t="str">
        <f t="shared" si="334"/>
        <v>SLA Breach</v>
      </c>
      <c r="U3529">
        <f t="shared" si="335"/>
        <v>16</v>
      </c>
    </row>
    <row r="3530" spans="1:21" x14ac:dyDescent="0.3">
      <c r="A3530" t="s">
        <v>7229</v>
      </c>
      <c r="B3530" t="s">
        <v>4578</v>
      </c>
      <c r="C3530" t="s">
        <v>4579</v>
      </c>
      <c r="D3530" t="s">
        <v>111</v>
      </c>
      <c r="E3530" t="s">
        <v>173</v>
      </c>
      <c r="F3530">
        <v>165677.60999999999</v>
      </c>
      <c r="G3530" s="1">
        <v>45885</v>
      </c>
      <c r="H3530" s="1">
        <v>45900</v>
      </c>
      <c r="I3530" t="s">
        <v>19</v>
      </c>
      <c r="J3530">
        <v>15</v>
      </c>
      <c r="K3530">
        <v>12</v>
      </c>
      <c r="L3530" t="s">
        <v>117</v>
      </c>
      <c r="M3530" t="s">
        <v>49</v>
      </c>
      <c r="N3530" t="s">
        <v>22</v>
      </c>
      <c r="O3530">
        <f t="shared" si="330"/>
        <v>1</v>
      </c>
      <c r="P3530" t="str">
        <f t="shared" si="331"/>
        <v>Valid</v>
      </c>
      <c r="Q3530" t="str">
        <f>_xlfn.XLOOKUP(B3530,Customers!$A:$A,Customers!$C:$C,"Not Found")</f>
        <v>East</v>
      </c>
      <c r="R3530" t="str">
        <f t="shared" si="332"/>
        <v>Central</v>
      </c>
      <c r="S3530" t="str">
        <f t="shared" si="333"/>
        <v>Fire</v>
      </c>
      <c r="T3530" t="str">
        <f t="shared" si="334"/>
        <v>SLA Breach</v>
      </c>
      <c r="U3530">
        <f t="shared" si="335"/>
        <v>3</v>
      </c>
    </row>
    <row r="3531" spans="1:21" x14ac:dyDescent="0.3">
      <c r="A3531" t="s">
        <v>7230</v>
      </c>
      <c r="B3531" t="s">
        <v>4614</v>
      </c>
      <c r="C3531" t="s">
        <v>4615</v>
      </c>
      <c r="D3531" t="s">
        <v>34</v>
      </c>
      <c r="E3531" t="s">
        <v>18</v>
      </c>
      <c r="F3531">
        <v>186325.73</v>
      </c>
      <c r="G3531" s="1">
        <v>45908</v>
      </c>
      <c r="I3531" t="s">
        <v>64</v>
      </c>
      <c r="J3531">
        <v>23</v>
      </c>
      <c r="K3531">
        <v>20</v>
      </c>
      <c r="L3531" t="s">
        <v>204</v>
      </c>
      <c r="M3531" t="s">
        <v>29</v>
      </c>
      <c r="N3531" t="s">
        <v>42</v>
      </c>
      <c r="O3531">
        <f t="shared" si="330"/>
        <v>1</v>
      </c>
      <c r="P3531" t="str">
        <f t="shared" si="331"/>
        <v>Valid</v>
      </c>
      <c r="Q3531" t="str">
        <f>_xlfn.XLOOKUP(B3531,Customers!$A:$A,Customers!$C:$C,"Not Found")</f>
        <v>West</v>
      </c>
      <c r="R3531" t="str">
        <f t="shared" si="332"/>
        <v>South</v>
      </c>
      <c r="S3531" t="str">
        <f t="shared" si="333"/>
        <v>Death Benefit</v>
      </c>
      <c r="T3531" t="str">
        <f t="shared" si="334"/>
        <v>SLA Breach</v>
      </c>
      <c r="U3531">
        <f t="shared" si="335"/>
        <v>3</v>
      </c>
    </row>
    <row r="3532" spans="1:21" x14ac:dyDescent="0.3">
      <c r="A3532" t="s">
        <v>7231</v>
      </c>
      <c r="B3532" t="s">
        <v>821</v>
      </c>
      <c r="C3532" t="s">
        <v>822</v>
      </c>
      <c r="D3532" t="s">
        <v>59</v>
      </c>
      <c r="E3532" t="s">
        <v>173</v>
      </c>
      <c r="F3532">
        <v>65698.55</v>
      </c>
      <c r="G3532" s="1">
        <v>45792</v>
      </c>
      <c r="H3532" s="1">
        <v>45811</v>
      </c>
      <c r="I3532" t="s">
        <v>19</v>
      </c>
      <c r="J3532">
        <v>19</v>
      </c>
      <c r="K3532">
        <v>15</v>
      </c>
      <c r="L3532" t="s">
        <v>349</v>
      </c>
      <c r="M3532" t="s">
        <v>55</v>
      </c>
      <c r="N3532" t="s">
        <v>42</v>
      </c>
      <c r="O3532">
        <f t="shared" si="330"/>
        <v>1</v>
      </c>
      <c r="P3532" t="str">
        <f t="shared" si="331"/>
        <v>Valid</v>
      </c>
      <c r="Q3532" t="str">
        <f>_xlfn.XLOOKUP(B3532,Customers!$A:$A,Customers!$C:$C,"Not Found")</f>
        <v>East</v>
      </c>
      <c r="R3532" t="str">
        <f t="shared" si="332"/>
        <v>Central</v>
      </c>
      <c r="S3532" t="str">
        <f t="shared" si="333"/>
        <v>Critical Illness</v>
      </c>
      <c r="T3532" t="str">
        <f t="shared" si="334"/>
        <v>SLA Breach</v>
      </c>
      <c r="U3532">
        <f t="shared" si="335"/>
        <v>4</v>
      </c>
    </row>
    <row r="3533" spans="1:21" x14ac:dyDescent="0.3">
      <c r="A3533" t="s">
        <v>7232</v>
      </c>
      <c r="B3533" t="s">
        <v>911</v>
      </c>
      <c r="C3533" t="s">
        <v>2974</v>
      </c>
      <c r="D3533" t="s">
        <v>59</v>
      </c>
      <c r="E3533" t="s">
        <v>27</v>
      </c>
      <c r="F3533">
        <v>47153.82</v>
      </c>
      <c r="G3533" s="1">
        <v>45747</v>
      </c>
      <c r="I3533" t="s">
        <v>64</v>
      </c>
      <c r="J3533">
        <v>17</v>
      </c>
      <c r="K3533">
        <v>15</v>
      </c>
      <c r="L3533" t="s">
        <v>252</v>
      </c>
      <c r="M3533" t="s">
        <v>55</v>
      </c>
      <c r="N3533" t="s">
        <v>42</v>
      </c>
      <c r="O3533">
        <f t="shared" si="330"/>
        <v>1</v>
      </c>
      <c r="P3533" t="str">
        <f t="shared" si="331"/>
        <v>Valid</v>
      </c>
      <c r="Q3533" t="str">
        <f>_xlfn.XLOOKUP(B3533,Customers!$A:$A,Customers!$C:$C,"Not Found")</f>
        <v>East</v>
      </c>
      <c r="R3533" t="str">
        <f t="shared" si="332"/>
        <v>West</v>
      </c>
      <c r="S3533" t="str">
        <f t="shared" si="333"/>
        <v>Critical Illness</v>
      </c>
      <c r="T3533" t="str">
        <f t="shared" si="334"/>
        <v>SLA Breach</v>
      </c>
      <c r="U3533">
        <f t="shared" si="335"/>
        <v>2</v>
      </c>
    </row>
    <row r="3534" spans="1:21" x14ac:dyDescent="0.3">
      <c r="A3534" t="s">
        <v>7233</v>
      </c>
      <c r="B3534" t="s">
        <v>4770</v>
      </c>
      <c r="C3534" t="s">
        <v>4771</v>
      </c>
      <c r="D3534" t="s">
        <v>1254</v>
      </c>
      <c r="E3534" t="s">
        <v>173</v>
      </c>
      <c r="F3534">
        <v>129974.05</v>
      </c>
      <c r="G3534" s="1">
        <v>45810</v>
      </c>
      <c r="H3534" s="1">
        <v>45823</v>
      </c>
      <c r="I3534" t="s">
        <v>47</v>
      </c>
      <c r="J3534">
        <v>13</v>
      </c>
      <c r="K3534">
        <v>12</v>
      </c>
      <c r="L3534" t="s">
        <v>864</v>
      </c>
      <c r="M3534" t="s">
        <v>49</v>
      </c>
      <c r="N3534" t="s">
        <v>30</v>
      </c>
      <c r="O3534">
        <f t="shared" si="330"/>
        <v>1</v>
      </c>
      <c r="P3534" t="str">
        <f t="shared" si="331"/>
        <v>Valid</v>
      </c>
      <c r="Q3534" t="str">
        <f>_xlfn.XLOOKUP(B3534,Customers!$A:$A,Customers!$C:$C,"Not Found")</f>
        <v>Central</v>
      </c>
      <c r="R3534" t="str">
        <f t="shared" si="332"/>
        <v>Central</v>
      </c>
      <c r="S3534" t="str">
        <f t="shared" si="333"/>
        <v>Property Damage</v>
      </c>
      <c r="T3534" t="str">
        <f t="shared" si="334"/>
        <v>SLA Breach</v>
      </c>
      <c r="U3534">
        <f t="shared" si="335"/>
        <v>1</v>
      </c>
    </row>
    <row r="3535" spans="1:21" x14ac:dyDescent="0.3">
      <c r="A3535" t="s">
        <v>7234</v>
      </c>
      <c r="B3535" t="s">
        <v>7028</v>
      </c>
      <c r="C3535" t="s">
        <v>7235</v>
      </c>
      <c r="D3535" t="s">
        <v>111</v>
      </c>
      <c r="E3535" t="s">
        <v>39</v>
      </c>
      <c r="F3535">
        <v>100585.43</v>
      </c>
      <c r="G3535" s="1">
        <v>45844</v>
      </c>
      <c r="H3535" s="1">
        <v>45855</v>
      </c>
      <c r="I3535" t="s">
        <v>19</v>
      </c>
      <c r="J3535">
        <v>11</v>
      </c>
      <c r="K3535">
        <v>12</v>
      </c>
      <c r="L3535" t="s">
        <v>813</v>
      </c>
      <c r="M3535" t="s">
        <v>49</v>
      </c>
      <c r="N3535" t="s">
        <v>30</v>
      </c>
      <c r="O3535">
        <f t="shared" si="330"/>
        <v>1</v>
      </c>
      <c r="P3535" t="str">
        <f t="shared" si="331"/>
        <v>Valid</v>
      </c>
      <c r="Q3535" t="str">
        <f>_xlfn.XLOOKUP(B3535,Customers!$A:$A,Customers!$C:$C,"Not Found")</f>
        <v>South</v>
      </c>
      <c r="R3535" t="str">
        <f t="shared" si="332"/>
        <v>North</v>
      </c>
      <c r="S3535" t="str">
        <f t="shared" si="333"/>
        <v>Fire</v>
      </c>
      <c r="T3535" t="str">
        <f t="shared" si="334"/>
        <v>Within SLA</v>
      </c>
      <c r="U3535">
        <f t="shared" si="335"/>
        <v>0</v>
      </c>
    </row>
    <row r="3536" spans="1:21" x14ac:dyDescent="0.3">
      <c r="A3536" t="s">
        <v>7236</v>
      </c>
      <c r="B3536" t="s">
        <v>2784</v>
      </c>
      <c r="C3536" t="s">
        <v>4644</v>
      </c>
      <c r="D3536" t="s">
        <v>34</v>
      </c>
      <c r="E3536" t="s">
        <v>27</v>
      </c>
      <c r="F3536">
        <v>186338.69</v>
      </c>
      <c r="G3536" s="1">
        <v>45677</v>
      </c>
      <c r="H3536" s="1">
        <v>45702</v>
      </c>
      <c r="I3536" t="s">
        <v>19</v>
      </c>
      <c r="J3536">
        <v>25</v>
      </c>
      <c r="K3536">
        <v>20</v>
      </c>
      <c r="L3536" t="s">
        <v>651</v>
      </c>
      <c r="M3536" t="s">
        <v>29</v>
      </c>
      <c r="N3536" t="s">
        <v>42</v>
      </c>
      <c r="O3536">
        <f t="shared" si="330"/>
        <v>1</v>
      </c>
      <c r="P3536" t="str">
        <f t="shared" si="331"/>
        <v>Valid</v>
      </c>
      <c r="Q3536" t="str">
        <f>_xlfn.XLOOKUP(B3536,Customers!$A:$A,Customers!$C:$C,"Not Found")</f>
        <v>East</v>
      </c>
      <c r="R3536" t="str">
        <f t="shared" si="332"/>
        <v>West</v>
      </c>
      <c r="S3536" t="str">
        <f t="shared" si="333"/>
        <v>Death Benefit</v>
      </c>
      <c r="T3536" t="str">
        <f t="shared" si="334"/>
        <v>SLA Breach</v>
      </c>
      <c r="U3536">
        <f t="shared" si="335"/>
        <v>5</v>
      </c>
    </row>
    <row r="3537" spans="1:21" x14ac:dyDescent="0.3">
      <c r="A3537" t="s">
        <v>7237</v>
      </c>
      <c r="B3537" t="s">
        <v>4367</v>
      </c>
      <c r="C3537" t="s">
        <v>4368</v>
      </c>
      <c r="D3537" t="s">
        <v>46</v>
      </c>
      <c r="E3537" t="s">
        <v>74</v>
      </c>
      <c r="F3537">
        <v>43139.54</v>
      </c>
      <c r="G3537" s="1">
        <v>45943</v>
      </c>
      <c r="H3537" s="1">
        <v>45958</v>
      </c>
      <c r="I3537" t="s">
        <v>19</v>
      </c>
      <c r="J3537">
        <v>15</v>
      </c>
      <c r="K3537">
        <v>10</v>
      </c>
      <c r="L3537" t="s">
        <v>278</v>
      </c>
      <c r="M3537" t="s">
        <v>21</v>
      </c>
      <c r="N3537" t="s">
        <v>22</v>
      </c>
      <c r="O3537">
        <f t="shared" si="330"/>
        <v>1</v>
      </c>
      <c r="P3537" t="str">
        <f t="shared" si="331"/>
        <v>Valid</v>
      </c>
      <c r="Q3537" t="str">
        <f>_xlfn.XLOOKUP(B3537,Customers!$A:$A,Customers!$C:$C,"Not Found")</f>
        <v>East</v>
      </c>
      <c r="R3537" t="str">
        <f t="shared" si="332"/>
        <v>East</v>
      </c>
      <c r="S3537" t="str">
        <f t="shared" si="333"/>
        <v>Theft</v>
      </c>
      <c r="T3537" t="str">
        <f t="shared" si="334"/>
        <v>SLA Breach</v>
      </c>
      <c r="U3537">
        <f t="shared" si="335"/>
        <v>5</v>
      </c>
    </row>
    <row r="3538" spans="1:21" x14ac:dyDescent="0.3">
      <c r="A3538" t="s">
        <v>7238</v>
      </c>
      <c r="B3538" t="s">
        <v>2559</v>
      </c>
      <c r="C3538" t="s">
        <v>2560</v>
      </c>
      <c r="D3538" t="s">
        <v>216</v>
      </c>
      <c r="E3538" t="s">
        <v>39</v>
      </c>
      <c r="F3538">
        <v>94199.21</v>
      </c>
      <c r="G3538" s="1">
        <v>45897</v>
      </c>
      <c r="I3538" t="s">
        <v>64</v>
      </c>
      <c r="J3538">
        <v>8</v>
      </c>
      <c r="K3538">
        <v>15</v>
      </c>
      <c r="L3538" t="s">
        <v>278</v>
      </c>
      <c r="M3538" t="s">
        <v>55</v>
      </c>
      <c r="N3538" t="s">
        <v>22</v>
      </c>
      <c r="O3538">
        <f t="shared" si="330"/>
        <v>1</v>
      </c>
      <c r="P3538" t="str">
        <f t="shared" si="331"/>
        <v>Valid</v>
      </c>
      <c r="Q3538" t="str">
        <f>_xlfn.XLOOKUP(B3538,Customers!$A:$A,Customers!$C:$C,"Not Found")</f>
        <v>South</v>
      </c>
      <c r="R3538" t="str">
        <f t="shared" si="332"/>
        <v>North</v>
      </c>
      <c r="S3538" t="str">
        <f t="shared" si="333"/>
        <v>Outpatient</v>
      </c>
      <c r="T3538" t="str">
        <f t="shared" si="334"/>
        <v>Within SLA</v>
      </c>
      <c r="U3538">
        <f t="shared" si="335"/>
        <v>0</v>
      </c>
    </row>
    <row r="3539" spans="1:21" x14ac:dyDescent="0.3">
      <c r="A3539" t="s">
        <v>7239</v>
      </c>
      <c r="B3539" t="s">
        <v>5616</v>
      </c>
      <c r="C3539" t="s">
        <v>5617</v>
      </c>
      <c r="D3539" t="s">
        <v>154</v>
      </c>
      <c r="E3539" t="s">
        <v>27</v>
      </c>
      <c r="F3539">
        <v>32672.85</v>
      </c>
      <c r="G3539" s="1">
        <v>45749</v>
      </c>
      <c r="H3539" s="1">
        <v>45763</v>
      </c>
      <c r="I3539" t="s">
        <v>19</v>
      </c>
      <c r="J3539">
        <v>14</v>
      </c>
      <c r="K3539">
        <v>10</v>
      </c>
      <c r="L3539" t="s">
        <v>813</v>
      </c>
      <c r="M3539" t="s">
        <v>21</v>
      </c>
      <c r="N3539" t="s">
        <v>30</v>
      </c>
      <c r="O3539">
        <f t="shared" si="330"/>
        <v>1</v>
      </c>
      <c r="P3539" t="str">
        <f t="shared" si="331"/>
        <v>Valid</v>
      </c>
      <c r="Q3539" t="str">
        <f>_xlfn.XLOOKUP(B3539,Customers!$A:$A,Customers!$C:$C,"Not Found")</f>
        <v>East</v>
      </c>
      <c r="R3539" t="str">
        <f t="shared" si="332"/>
        <v>West</v>
      </c>
      <c r="S3539" t="str">
        <f t="shared" si="333"/>
        <v>Vehicle Damage</v>
      </c>
      <c r="T3539" t="str">
        <f t="shared" si="334"/>
        <v>SLA Breach</v>
      </c>
      <c r="U3539">
        <f t="shared" si="335"/>
        <v>4</v>
      </c>
    </row>
    <row r="3540" spans="1:21" x14ac:dyDescent="0.3">
      <c r="A3540" t="s">
        <v>7240</v>
      </c>
      <c r="B3540" t="s">
        <v>748</v>
      </c>
      <c r="C3540" t="s">
        <v>749</v>
      </c>
      <c r="D3540" t="s">
        <v>17</v>
      </c>
      <c r="E3540" t="s">
        <v>18</v>
      </c>
      <c r="F3540">
        <v>63155.41</v>
      </c>
      <c r="G3540" s="1">
        <v>45936</v>
      </c>
      <c r="H3540" s="1">
        <v>45958</v>
      </c>
      <c r="I3540" t="s">
        <v>19</v>
      </c>
      <c r="J3540">
        <v>22</v>
      </c>
      <c r="K3540">
        <v>10</v>
      </c>
      <c r="L3540" t="s">
        <v>150</v>
      </c>
      <c r="M3540" t="s">
        <v>21</v>
      </c>
      <c r="N3540" t="s">
        <v>88</v>
      </c>
      <c r="O3540">
        <f t="shared" si="330"/>
        <v>1</v>
      </c>
      <c r="P3540" t="str">
        <f t="shared" si="331"/>
        <v>Valid</v>
      </c>
      <c r="Q3540" t="str">
        <f>_xlfn.XLOOKUP(B3540,Customers!$A:$A,Customers!$C:$C,"Not Found")</f>
        <v>Central</v>
      </c>
      <c r="R3540" t="str">
        <f t="shared" si="332"/>
        <v>South</v>
      </c>
      <c r="S3540" t="str">
        <f t="shared" si="333"/>
        <v>Accident</v>
      </c>
      <c r="T3540" t="str">
        <f t="shared" si="334"/>
        <v>SLA Breach</v>
      </c>
      <c r="U3540">
        <f t="shared" si="335"/>
        <v>12</v>
      </c>
    </row>
    <row r="3541" spans="1:21" x14ac:dyDescent="0.3">
      <c r="A3541" t="s">
        <v>7241</v>
      </c>
      <c r="B3541" t="s">
        <v>7242</v>
      </c>
      <c r="C3541" t="s">
        <v>7243</v>
      </c>
      <c r="D3541" t="s">
        <v>116</v>
      </c>
      <c r="E3541" t="s">
        <v>27</v>
      </c>
      <c r="F3541">
        <v>30654.19</v>
      </c>
      <c r="G3541" s="1">
        <v>45912</v>
      </c>
      <c r="H3541" s="1">
        <v>45917</v>
      </c>
      <c r="I3541" t="s">
        <v>19</v>
      </c>
      <c r="J3541">
        <v>5</v>
      </c>
      <c r="K3541">
        <v>7</v>
      </c>
      <c r="L3541" t="s">
        <v>580</v>
      </c>
      <c r="M3541" t="s">
        <v>94</v>
      </c>
      <c r="N3541" t="s">
        <v>30</v>
      </c>
      <c r="O3541">
        <f t="shared" si="330"/>
        <v>1</v>
      </c>
      <c r="P3541" t="str">
        <f t="shared" si="331"/>
        <v>Valid</v>
      </c>
      <c r="Q3541" t="str">
        <f>_xlfn.XLOOKUP(B3541,Customers!$A:$A,Customers!$C:$C,"Not Found")</f>
        <v>East</v>
      </c>
      <c r="R3541" t="str">
        <f t="shared" si="332"/>
        <v>West</v>
      </c>
      <c r="S3541" t="str">
        <f t="shared" si="333"/>
        <v>Medical Emergency</v>
      </c>
      <c r="T3541" t="str">
        <f t="shared" si="334"/>
        <v>Within SLA</v>
      </c>
      <c r="U3541">
        <f t="shared" si="335"/>
        <v>0</v>
      </c>
    </row>
    <row r="3542" spans="1:21" x14ac:dyDescent="0.3">
      <c r="A3542" t="s">
        <v>7244</v>
      </c>
      <c r="B3542" t="s">
        <v>1248</v>
      </c>
      <c r="C3542" t="s">
        <v>7245</v>
      </c>
      <c r="D3542" t="s">
        <v>26</v>
      </c>
      <c r="F3542">
        <v>332042.98</v>
      </c>
      <c r="G3542" s="1">
        <v>45827</v>
      </c>
      <c r="H3542" s="1">
        <v>45854</v>
      </c>
      <c r="I3542" t="s">
        <v>47</v>
      </c>
      <c r="J3542">
        <v>27</v>
      </c>
      <c r="K3542">
        <v>20</v>
      </c>
      <c r="L3542" t="s">
        <v>411</v>
      </c>
      <c r="M3542" t="s">
        <v>29</v>
      </c>
      <c r="N3542" t="s">
        <v>42</v>
      </c>
      <c r="O3542">
        <f t="shared" si="330"/>
        <v>1</v>
      </c>
      <c r="P3542" t="str">
        <f t="shared" si="331"/>
        <v>Valid</v>
      </c>
      <c r="Q3542" t="str">
        <f>_xlfn.XLOOKUP(B3542,Customers!$A:$A,Customers!$C:$C,"Not Found")</f>
        <v>East</v>
      </c>
      <c r="R3542" t="str">
        <f t="shared" si="332"/>
        <v>East</v>
      </c>
      <c r="S3542" t="str">
        <f t="shared" si="333"/>
        <v>Disability</v>
      </c>
      <c r="T3542" t="str">
        <f t="shared" si="334"/>
        <v>SLA Breach</v>
      </c>
      <c r="U3542">
        <f t="shared" si="335"/>
        <v>7</v>
      </c>
    </row>
    <row r="3543" spans="1:21" x14ac:dyDescent="0.3">
      <c r="A3543" t="s">
        <v>7246</v>
      </c>
      <c r="B3543" t="s">
        <v>32</v>
      </c>
      <c r="C3543" t="s">
        <v>33</v>
      </c>
      <c r="D3543" t="s">
        <v>34</v>
      </c>
      <c r="E3543" t="s">
        <v>74</v>
      </c>
      <c r="F3543">
        <v>212533.35</v>
      </c>
      <c r="G3543" s="1">
        <v>45945</v>
      </c>
      <c r="H3543" s="1">
        <v>45971</v>
      </c>
      <c r="I3543" t="s">
        <v>47</v>
      </c>
      <c r="J3543">
        <v>26</v>
      </c>
      <c r="K3543">
        <v>20</v>
      </c>
      <c r="L3543" t="s">
        <v>227</v>
      </c>
      <c r="M3543" t="s">
        <v>29</v>
      </c>
      <c r="N3543" t="s">
        <v>22</v>
      </c>
      <c r="O3543">
        <f t="shared" si="330"/>
        <v>1</v>
      </c>
      <c r="P3543" t="str">
        <f t="shared" si="331"/>
        <v>Valid</v>
      </c>
      <c r="Q3543" t="str">
        <f>_xlfn.XLOOKUP(B3543,Customers!$A:$A,Customers!$C:$C,"Not Found")</f>
        <v>East</v>
      </c>
      <c r="R3543" t="str">
        <f t="shared" si="332"/>
        <v>East</v>
      </c>
      <c r="S3543" t="str">
        <f t="shared" si="333"/>
        <v>Death Benefit</v>
      </c>
      <c r="T3543" t="str">
        <f t="shared" si="334"/>
        <v>SLA Breach</v>
      </c>
      <c r="U3543">
        <f t="shared" si="335"/>
        <v>6</v>
      </c>
    </row>
    <row r="3544" spans="1:21" x14ac:dyDescent="0.3">
      <c r="A3544" t="s">
        <v>7247</v>
      </c>
      <c r="B3544" t="s">
        <v>195</v>
      </c>
      <c r="C3544" t="s">
        <v>196</v>
      </c>
      <c r="D3544" t="s">
        <v>17</v>
      </c>
      <c r="E3544" t="s">
        <v>39</v>
      </c>
      <c r="F3544">
        <v>96321.62</v>
      </c>
      <c r="G3544" s="1">
        <v>45726</v>
      </c>
      <c r="H3544" s="1">
        <v>45731</v>
      </c>
      <c r="I3544" t="s">
        <v>19</v>
      </c>
      <c r="J3544">
        <v>5</v>
      </c>
      <c r="K3544">
        <v>10</v>
      </c>
      <c r="L3544" t="s">
        <v>60</v>
      </c>
      <c r="M3544" t="s">
        <v>21</v>
      </c>
      <c r="N3544" t="s">
        <v>22</v>
      </c>
      <c r="O3544">
        <f t="shared" si="330"/>
        <v>1</v>
      </c>
      <c r="P3544" t="str">
        <f t="shared" si="331"/>
        <v>Valid</v>
      </c>
      <c r="Q3544" t="str">
        <f>_xlfn.XLOOKUP(B3544,Customers!$A:$A,Customers!$C:$C,"Not Found")</f>
        <v>North</v>
      </c>
      <c r="R3544" t="str">
        <f t="shared" si="332"/>
        <v>North</v>
      </c>
      <c r="S3544" t="str">
        <f t="shared" si="333"/>
        <v>Accident</v>
      </c>
      <c r="T3544" t="str">
        <f t="shared" si="334"/>
        <v>Within SLA</v>
      </c>
      <c r="U3544">
        <f t="shared" si="335"/>
        <v>0</v>
      </c>
    </row>
    <row r="3545" spans="1:21" x14ac:dyDescent="0.3">
      <c r="A3545" t="s">
        <v>7248</v>
      </c>
      <c r="B3545" t="s">
        <v>233</v>
      </c>
      <c r="C3545" t="s">
        <v>1503</v>
      </c>
      <c r="D3545" t="s">
        <v>92</v>
      </c>
      <c r="E3545" t="s">
        <v>173</v>
      </c>
      <c r="F3545">
        <v>56049.85</v>
      </c>
      <c r="G3545" s="1">
        <v>45763</v>
      </c>
      <c r="H3545" s="1">
        <v>45780</v>
      </c>
      <c r="I3545" t="s">
        <v>19</v>
      </c>
      <c r="J3545">
        <v>17</v>
      </c>
      <c r="K3545">
        <v>7</v>
      </c>
      <c r="L3545" t="s">
        <v>541</v>
      </c>
      <c r="M3545" t="s">
        <v>94</v>
      </c>
      <c r="N3545" t="s">
        <v>42</v>
      </c>
      <c r="O3545">
        <f t="shared" si="330"/>
        <v>1</v>
      </c>
      <c r="P3545" t="str">
        <f t="shared" si="331"/>
        <v>Valid</v>
      </c>
      <c r="Q3545" t="str">
        <f>_xlfn.XLOOKUP(B3545,Customers!$A:$A,Customers!$C:$C,"Not Found")</f>
        <v>North</v>
      </c>
      <c r="R3545" t="str">
        <f t="shared" si="332"/>
        <v>Central</v>
      </c>
      <c r="S3545" t="str">
        <f t="shared" si="333"/>
        <v>Baggage Loss</v>
      </c>
      <c r="T3545" t="str">
        <f t="shared" si="334"/>
        <v>SLA Breach</v>
      </c>
      <c r="U3545">
        <f t="shared" si="335"/>
        <v>10</v>
      </c>
    </row>
    <row r="3546" spans="1:21" x14ac:dyDescent="0.3">
      <c r="A3546" t="s">
        <v>7249</v>
      </c>
      <c r="B3546" t="s">
        <v>2351</v>
      </c>
      <c r="C3546" t="s">
        <v>5841</v>
      </c>
      <c r="D3546" t="s">
        <v>69</v>
      </c>
      <c r="E3546" t="s">
        <v>39</v>
      </c>
      <c r="F3546">
        <v>167543.1</v>
      </c>
      <c r="G3546" s="1">
        <v>45990</v>
      </c>
      <c r="I3546" t="s">
        <v>40</v>
      </c>
      <c r="J3546">
        <v>20</v>
      </c>
      <c r="K3546">
        <v>12</v>
      </c>
      <c r="L3546" t="s">
        <v>491</v>
      </c>
      <c r="M3546" t="s">
        <v>49</v>
      </c>
      <c r="N3546" t="s">
        <v>42</v>
      </c>
      <c r="O3546">
        <f t="shared" si="330"/>
        <v>1</v>
      </c>
      <c r="P3546" t="str">
        <f t="shared" si="331"/>
        <v>Valid</v>
      </c>
      <c r="Q3546" t="str">
        <f>_xlfn.XLOOKUP(B3546,Customers!$A:$A,Customers!$C:$C,"Not Found")</f>
        <v>East</v>
      </c>
      <c r="R3546" t="str">
        <f t="shared" si="332"/>
        <v>North</v>
      </c>
      <c r="S3546" t="str">
        <f t="shared" si="333"/>
        <v>Property Damage</v>
      </c>
      <c r="T3546" t="str">
        <f t="shared" si="334"/>
        <v>SLA Breach</v>
      </c>
      <c r="U3546">
        <f t="shared" si="335"/>
        <v>8</v>
      </c>
    </row>
    <row r="3547" spans="1:21" x14ac:dyDescent="0.3">
      <c r="A3547" t="s">
        <v>7250</v>
      </c>
      <c r="B3547" t="s">
        <v>7251</v>
      </c>
      <c r="C3547" t="s">
        <v>7252</v>
      </c>
      <c r="D3547" t="s">
        <v>53</v>
      </c>
      <c r="E3547" t="s">
        <v>27</v>
      </c>
      <c r="F3547">
        <v>97420.49</v>
      </c>
      <c r="G3547" s="1">
        <v>45723</v>
      </c>
      <c r="I3547" t="s">
        <v>40</v>
      </c>
      <c r="J3547">
        <v>18</v>
      </c>
      <c r="K3547">
        <v>15</v>
      </c>
      <c r="L3547" t="s">
        <v>268</v>
      </c>
      <c r="M3547" t="s">
        <v>55</v>
      </c>
      <c r="N3547" t="s">
        <v>30</v>
      </c>
      <c r="O3547">
        <f t="shared" si="330"/>
        <v>1</v>
      </c>
      <c r="P3547" t="str">
        <f t="shared" si="331"/>
        <v>Valid</v>
      </c>
      <c r="Q3547" t="str">
        <f>_xlfn.XLOOKUP(B3547,Customers!$A:$A,Customers!$C:$C,"Not Found")</f>
        <v>Central</v>
      </c>
      <c r="R3547" t="str">
        <f t="shared" si="332"/>
        <v>West</v>
      </c>
      <c r="S3547" t="str">
        <f t="shared" si="333"/>
        <v>Hospitalization</v>
      </c>
      <c r="T3547" t="str">
        <f t="shared" si="334"/>
        <v>SLA Breach</v>
      </c>
      <c r="U3547">
        <f t="shared" si="335"/>
        <v>3</v>
      </c>
    </row>
    <row r="3548" spans="1:21" x14ac:dyDescent="0.3">
      <c r="A3548" t="s">
        <v>7253</v>
      </c>
      <c r="B3548" t="s">
        <v>1074</v>
      </c>
      <c r="C3548" t="s">
        <v>3486</v>
      </c>
      <c r="D3548" t="s">
        <v>59</v>
      </c>
      <c r="E3548" t="s">
        <v>27</v>
      </c>
      <c r="F3548">
        <v>33631.97</v>
      </c>
      <c r="G3548" s="1">
        <v>45942</v>
      </c>
      <c r="H3548" s="1">
        <v>45960</v>
      </c>
      <c r="I3548" t="s">
        <v>19</v>
      </c>
      <c r="J3548">
        <v>18</v>
      </c>
      <c r="K3548">
        <v>15</v>
      </c>
      <c r="L3548" t="s">
        <v>252</v>
      </c>
      <c r="M3548" t="s">
        <v>55</v>
      </c>
      <c r="N3548" t="s">
        <v>42</v>
      </c>
      <c r="O3548">
        <f t="shared" si="330"/>
        <v>1</v>
      </c>
      <c r="P3548" t="str">
        <f t="shared" si="331"/>
        <v>Valid</v>
      </c>
      <c r="Q3548" t="str">
        <f>_xlfn.XLOOKUP(B3548,Customers!$A:$A,Customers!$C:$C,"Not Found")</f>
        <v>West</v>
      </c>
      <c r="R3548" t="str">
        <f t="shared" si="332"/>
        <v>West</v>
      </c>
      <c r="S3548" t="str">
        <f t="shared" si="333"/>
        <v>Critical Illness</v>
      </c>
      <c r="T3548" t="str">
        <f t="shared" si="334"/>
        <v>SLA Breach</v>
      </c>
      <c r="U3548">
        <f t="shared" si="335"/>
        <v>3</v>
      </c>
    </row>
    <row r="3549" spans="1:21" x14ac:dyDescent="0.3">
      <c r="A3549" t="s">
        <v>7254</v>
      </c>
      <c r="B3549" t="s">
        <v>2079</v>
      </c>
      <c r="C3549" t="s">
        <v>2080</v>
      </c>
      <c r="D3549" t="s">
        <v>216</v>
      </c>
      <c r="E3549" t="s">
        <v>39</v>
      </c>
      <c r="G3549" s="1">
        <v>45947</v>
      </c>
      <c r="I3549" t="s">
        <v>40</v>
      </c>
      <c r="J3549">
        <v>12</v>
      </c>
      <c r="K3549">
        <v>15</v>
      </c>
      <c r="L3549" t="s">
        <v>193</v>
      </c>
      <c r="M3549" t="s">
        <v>55</v>
      </c>
      <c r="N3549" t="s">
        <v>30</v>
      </c>
      <c r="O3549">
        <f t="shared" si="330"/>
        <v>1</v>
      </c>
      <c r="P3549" t="str">
        <f t="shared" si="331"/>
        <v>Missing Amount</v>
      </c>
      <c r="Q3549" t="str">
        <f>_xlfn.XLOOKUP(B3549,Customers!$A:$A,Customers!$C:$C,"Not Found")</f>
        <v>West</v>
      </c>
      <c r="R3549" t="str">
        <f t="shared" si="332"/>
        <v>North</v>
      </c>
      <c r="S3549" t="str">
        <f t="shared" si="333"/>
        <v>Outpatient</v>
      </c>
      <c r="T3549" t="str">
        <f t="shared" si="334"/>
        <v>Within SLA</v>
      </c>
      <c r="U3549">
        <f t="shared" si="335"/>
        <v>0</v>
      </c>
    </row>
    <row r="3550" spans="1:21" x14ac:dyDescent="0.3">
      <c r="A3550" t="s">
        <v>7255</v>
      </c>
      <c r="B3550" t="s">
        <v>168</v>
      </c>
      <c r="C3550" t="s">
        <v>1363</v>
      </c>
      <c r="D3550" t="s">
        <v>17</v>
      </c>
      <c r="E3550" t="s">
        <v>74</v>
      </c>
      <c r="F3550">
        <v>67524</v>
      </c>
      <c r="G3550" s="1">
        <v>45784</v>
      </c>
      <c r="I3550" t="s">
        <v>40</v>
      </c>
      <c r="J3550">
        <v>9</v>
      </c>
      <c r="K3550">
        <v>10</v>
      </c>
      <c r="L3550" t="s">
        <v>501</v>
      </c>
      <c r="M3550" t="s">
        <v>21</v>
      </c>
      <c r="N3550" t="s">
        <v>30</v>
      </c>
      <c r="O3550">
        <f t="shared" si="330"/>
        <v>1</v>
      </c>
      <c r="P3550" t="str">
        <f t="shared" si="331"/>
        <v>Valid</v>
      </c>
      <c r="Q3550" t="str">
        <f>_xlfn.XLOOKUP(B3550,Customers!$A:$A,Customers!$C:$C,"Not Found")</f>
        <v>North</v>
      </c>
      <c r="R3550" t="str">
        <f t="shared" si="332"/>
        <v>East</v>
      </c>
      <c r="S3550" t="str">
        <f t="shared" si="333"/>
        <v>Accident</v>
      </c>
      <c r="T3550" t="str">
        <f t="shared" si="334"/>
        <v>Within SLA</v>
      </c>
      <c r="U3550">
        <f t="shared" si="335"/>
        <v>0</v>
      </c>
    </row>
    <row r="3551" spans="1:21" x14ac:dyDescent="0.3">
      <c r="A3551" t="s">
        <v>7256</v>
      </c>
      <c r="B3551" t="s">
        <v>321</v>
      </c>
      <c r="C3551" t="s">
        <v>322</v>
      </c>
      <c r="D3551" t="s">
        <v>46</v>
      </c>
      <c r="E3551" t="s">
        <v>173</v>
      </c>
      <c r="F3551">
        <v>134716.13</v>
      </c>
      <c r="G3551" s="1">
        <v>45813</v>
      </c>
      <c r="I3551" t="s">
        <v>40</v>
      </c>
      <c r="J3551">
        <v>35</v>
      </c>
      <c r="K3551">
        <v>12</v>
      </c>
      <c r="L3551" t="s">
        <v>242</v>
      </c>
      <c r="M3551" t="s">
        <v>49</v>
      </c>
      <c r="N3551" t="s">
        <v>88</v>
      </c>
      <c r="O3551">
        <f t="shared" si="330"/>
        <v>1</v>
      </c>
      <c r="P3551" t="str">
        <f t="shared" si="331"/>
        <v>Valid</v>
      </c>
      <c r="Q3551" t="str">
        <f>_xlfn.XLOOKUP(B3551,Customers!$A:$A,Customers!$C:$C,"Not Found")</f>
        <v>East</v>
      </c>
      <c r="R3551" t="str">
        <f t="shared" si="332"/>
        <v>Central</v>
      </c>
      <c r="S3551" t="str">
        <f t="shared" si="333"/>
        <v>Theft</v>
      </c>
      <c r="T3551" t="str">
        <f t="shared" si="334"/>
        <v>SLA Breach</v>
      </c>
      <c r="U3551">
        <f t="shared" si="335"/>
        <v>23</v>
      </c>
    </row>
    <row r="3552" spans="1:21" x14ac:dyDescent="0.3">
      <c r="A3552" t="s">
        <v>7257</v>
      </c>
      <c r="B3552" t="s">
        <v>3975</v>
      </c>
      <c r="C3552" t="s">
        <v>3976</v>
      </c>
      <c r="D3552" t="s">
        <v>111</v>
      </c>
      <c r="E3552" t="s">
        <v>173</v>
      </c>
      <c r="F3552">
        <v>69561.929999999993</v>
      </c>
      <c r="G3552" s="1">
        <v>45971</v>
      </c>
      <c r="H3552" s="1">
        <v>45975</v>
      </c>
      <c r="I3552" t="s">
        <v>19</v>
      </c>
      <c r="J3552">
        <v>4</v>
      </c>
      <c r="K3552">
        <v>12</v>
      </c>
      <c r="L3552" t="s">
        <v>128</v>
      </c>
      <c r="M3552" t="s">
        <v>49</v>
      </c>
      <c r="N3552" t="s">
        <v>30</v>
      </c>
      <c r="O3552">
        <f t="shared" si="330"/>
        <v>1</v>
      </c>
      <c r="P3552" t="str">
        <f t="shared" si="331"/>
        <v>Valid</v>
      </c>
      <c r="Q3552" t="str">
        <f>_xlfn.XLOOKUP(B3552,Customers!$A:$A,Customers!$C:$C,"Not Found")</f>
        <v>West</v>
      </c>
      <c r="R3552" t="str">
        <f t="shared" si="332"/>
        <v>Central</v>
      </c>
      <c r="S3552" t="str">
        <f t="shared" si="333"/>
        <v>Fire</v>
      </c>
      <c r="T3552" t="str">
        <f t="shared" si="334"/>
        <v>Within SLA</v>
      </c>
      <c r="U3552">
        <f t="shared" si="335"/>
        <v>0</v>
      </c>
    </row>
    <row r="3553" spans="1:21" x14ac:dyDescent="0.3">
      <c r="A3553" t="s">
        <v>7258</v>
      </c>
      <c r="B3553" t="s">
        <v>7259</v>
      </c>
      <c r="C3553" t="s">
        <v>7260</v>
      </c>
      <c r="D3553" t="s">
        <v>46</v>
      </c>
      <c r="E3553" t="s">
        <v>39</v>
      </c>
      <c r="F3553">
        <v>56530.25</v>
      </c>
      <c r="G3553" s="1">
        <v>45761</v>
      </c>
      <c r="I3553" t="s">
        <v>40</v>
      </c>
      <c r="J3553">
        <v>11</v>
      </c>
      <c r="K3553">
        <v>10</v>
      </c>
      <c r="L3553" t="s">
        <v>60</v>
      </c>
      <c r="M3553" t="s">
        <v>21</v>
      </c>
      <c r="N3553" t="s">
        <v>42</v>
      </c>
      <c r="O3553">
        <f t="shared" si="330"/>
        <v>1</v>
      </c>
      <c r="P3553" t="str">
        <f t="shared" si="331"/>
        <v>Valid</v>
      </c>
      <c r="Q3553" t="str">
        <f>_xlfn.XLOOKUP(B3553,Customers!$A:$A,Customers!$C:$C,"Not Found")</f>
        <v>Central</v>
      </c>
      <c r="R3553" t="str">
        <f t="shared" si="332"/>
        <v>North</v>
      </c>
      <c r="S3553" t="str">
        <f t="shared" si="333"/>
        <v>Theft</v>
      </c>
      <c r="T3553" t="str">
        <f t="shared" si="334"/>
        <v>SLA Breach</v>
      </c>
      <c r="U3553">
        <f t="shared" si="335"/>
        <v>1</v>
      </c>
    </row>
    <row r="3554" spans="1:21" x14ac:dyDescent="0.3">
      <c r="A3554" t="s">
        <v>7261</v>
      </c>
      <c r="B3554" t="s">
        <v>5285</v>
      </c>
      <c r="C3554" t="s">
        <v>5435</v>
      </c>
      <c r="D3554" t="s">
        <v>238</v>
      </c>
      <c r="E3554" t="s">
        <v>39</v>
      </c>
      <c r="F3554">
        <v>139908.26</v>
      </c>
      <c r="G3554" s="1">
        <v>45781</v>
      </c>
      <c r="I3554" t="s">
        <v>40</v>
      </c>
      <c r="J3554">
        <v>9</v>
      </c>
      <c r="K3554">
        <v>10</v>
      </c>
      <c r="L3554" t="s">
        <v>242</v>
      </c>
      <c r="M3554" t="s">
        <v>21</v>
      </c>
      <c r="N3554" t="s">
        <v>30</v>
      </c>
      <c r="O3554">
        <f t="shared" si="330"/>
        <v>1</v>
      </c>
      <c r="P3554" t="str">
        <f t="shared" si="331"/>
        <v>Valid</v>
      </c>
      <c r="Q3554" t="str">
        <f>_xlfn.XLOOKUP(B3554,Customers!$A:$A,Customers!$C:$C,"Not Found")</f>
        <v>East</v>
      </c>
      <c r="R3554" t="str">
        <f t="shared" si="332"/>
        <v>North</v>
      </c>
      <c r="S3554" t="str">
        <f t="shared" si="333"/>
        <v>Vehicle Damage</v>
      </c>
      <c r="T3554" t="str">
        <f t="shared" si="334"/>
        <v>Within SLA</v>
      </c>
      <c r="U3554">
        <f t="shared" si="335"/>
        <v>0</v>
      </c>
    </row>
    <row r="3555" spans="1:21" x14ac:dyDescent="0.3">
      <c r="A3555" t="s">
        <v>7262</v>
      </c>
      <c r="B3555" t="s">
        <v>2523</v>
      </c>
      <c r="C3555" t="s">
        <v>2524</v>
      </c>
      <c r="D3555" t="s">
        <v>53</v>
      </c>
      <c r="E3555" t="s">
        <v>39</v>
      </c>
      <c r="F3555">
        <v>141371.06</v>
      </c>
      <c r="G3555" s="1">
        <v>45661</v>
      </c>
      <c r="H3555" s="1">
        <v>45671</v>
      </c>
      <c r="I3555" t="s">
        <v>19</v>
      </c>
      <c r="J3555">
        <v>10</v>
      </c>
      <c r="K3555">
        <v>15</v>
      </c>
      <c r="L3555" t="s">
        <v>278</v>
      </c>
      <c r="M3555" t="s">
        <v>55</v>
      </c>
      <c r="N3555" t="s">
        <v>30</v>
      </c>
      <c r="O3555">
        <f t="shared" si="330"/>
        <v>1</v>
      </c>
      <c r="P3555" t="str">
        <f t="shared" si="331"/>
        <v>Valid</v>
      </c>
      <c r="Q3555" t="str">
        <f>_xlfn.XLOOKUP(B3555,Customers!$A:$A,Customers!$C:$C,"Not Found")</f>
        <v>East</v>
      </c>
      <c r="R3555" t="str">
        <f t="shared" si="332"/>
        <v>North</v>
      </c>
      <c r="S3555" t="str">
        <f t="shared" si="333"/>
        <v>Hospitalization</v>
      </c>
      <c r="T3555" t="str">
        <f t="shared" si="334"/>
        <v>Within SLA</v>
      </c>
      <c r="U3555">
        <f t="shared" si="335"/>
        <v>0</v>
      </c>
    </row>
    <row r="3556" spans="1:21" x14ac:dyDescent="0.3">
      <c r="A3556" t="s">
        <v>7263</v>
      </c>
      <c r="B3556" t="s">
        <v>5801</v>
      </c>
      <c r="C3556" t="s">
        <v>7264</v>
      </c>
      <c r="D3556" t="s">
        <v>111</v>
      </c>
      <c r="E3556" t="s">
        <v>27</v>
      </c>
      <c r="F3556">
        <v>89850.59</v>
      </c>
      <c r="G3556" s="1">
        <v>45777</v>
      </c>
      <c r="H3556" s="1">
        <v>45789</v>
      </c>
      <c r="I3556" t="s">
        <v>19</v>
      </c>
      <c r="J3556">
        <v>12</v>
      </c>
      <c r="K3556">
        <v>12</v>
      </c>
      <c r="L3556" t="s">
        <v>103</v>
      </c>
      <c r="M3556" t="s">
        <v>49</v>
      </c>
      <c r="N3556" t="s">
        <v>30</v>
      </c>
      <c r="O3556">
        <f t="shared" si="330"/>
        <v>1</v>
      </c>
      <c r="P3556" t="str">
        <f t="shared" si="331"/>
        <v>Valid</v>
      </c>
      <c r="Q3556" t="str">
        <f>_xlfn.XLOOKUP(B3556,Customers!$A:$A,Customers!$C:$C,"Not Found")</f>
        <v>West</v>
      </c>
      <c r="R3556" t="str">
        <f t="shared" si="332"/>
        <v>West</v>
      </c>
      <c r="S3556" t="str">
        <f t="shared" si="333"/>
        <v>Fire</v>
      </c>
      <c r="T3556" t="str">
        <f t="shared" si="334"/>
        <v>Within SLA</v>
      </c>
      <c r="U3556">
        <f t="shared" si="335"/>
        <v>0</v>
      </c>
    </row>
    <row r="3557" spans="1:21" x14ac:dyDescent="0.3">
      <c r="A3557" t="s">
        <v>7265</v>
      </c>
      <c r="B3557" t="s">
        <v>4301</v>
      </c>
      <c r="C3557" t="s">
        <v>7266</v>
      </c>
      <c r="D3557" t="s">
        <v>216</v>
      </c>
      <c r="E3557" t="s">
        <v>39</v>
      </c>
      <c r="F3557">
        <v>229438.93</v>
      </c>
      <c r="G3557" s="1">
        <v>45722</v>
      </c>
      <c r="H3557" s="1">
        <v>45740</v>
      </c>
      <c r="I3557" t="s">
        <v>19</v>
      </c>
      <c r="J3557">
        <v>18</v>
      </c>
      <c r="K3557">
        <v>15</v>
      </c>
      <c r="L3557" t="s">
        <v>117</v>
      </c>
      <c r="M3557" t="s">
        <v>55</v>
      </c>
      <c r="N3557" t="s">
        <v>30</v>
      </c>
      <c r="O3557">
        <f t="shared" si="330"/>
        <v>1</v>
      </c>
      <c r="P3557" t="str">
        <f t="shared" si="331"/>
        <v>Valid</v>
      </c>
      <c r="Q3557" t="str">
        <f>_xlfn.XLOOKUP(B3557,Customers!$A:$A,Customers!$C:$C,"Not Found")</f>
        <v>West</v>
      </c>
      <c r="R3557" t="str">
        <f t="shared" si="332"/>
        <v>North</v>
      </c>
      <c r="S3557" t="str">
        <f t="shared" si="333"/>
        <v>Outpatient</v>
      </c>
      <c r="T3557" t="str">
        <f t="shared" si="334"/>
        <v>SLA Breach</v>
      </c>
      <c r="U3557">
        <f t="shared" si="335"/>
        <v>3</v>
      </c>
    </row>
    <row r="3558" spans="1:21" x14ac:dyDescent="0.3">
      <c r="A3558" t="s">
        <v>7267</v>
      </c>
      <c r="B3558" t="s">
        <v>7268</v>
      </c>
      <c r="C3558" t="s">
        <v>7269</v>
      </c>
      <c r="D3558" t="s">
        <v>17</v>
      </c>
      <c r="E3558" t="s">
        <v>39</v>
      </c>
      <c r="F3558">
        <v>33729.18</v>
      </c>
      <c r="G3558" s="1">
        <v>45726</v>
      </c>
      <c r="H3558" s="1">
        <v>45733</v>
      </c>
      <c r="I3558" t="s">
        <v>47</v>
      </c>
      <c r="J3558">
        <v>7</v>
      </c>
      <c r="K3558">
        <v>10</v>
      </c>
      <c r="L3558" t="s">
        <v>163</v>
      </c>
      <c r="M3558" t="s">
        <v>21</v>
      </c>
      <c r="N3558" t="s">
        <v>30</v>
      </c>
      <c r="O3558">
        <f t="shared" si="330"/>
        <v>1</v>
      </c>
      <c r="P3558" t="str">
        <f t="shared" si="331"/>
        <v>Valid</v>
      </c>
      <c r="Q3558" t="str">
        <f>_xlfn.XLOOKUP(B3558,Customers!$A:$A,Customers!$C:$C,"Not Found")</f>
        <v>North</v>
      </c>
      <c r="R3558" t="str">
        <f t="shared" si="332"/>
        <v>North</v>
      </c>
      <c r="S3558" t="str">
        <f t="shared" si="333"/>
        <v>Accident</v>
      </c>
      <c r="T3558" t="str">
        <f t="shared" si="334"/>
        <v>Within SLA</v>
      </c>
      <c r="U3558">
        <f t="shared" si="335"/>
        <v>0</v>
      </c>
    </row>
    <row r="3559" spans="1:21" x14ac:dyDescent="0.3">
      <c r="A3559" t="s">
        <v>7270</v>
      </c>
      <c r="B3559" t="s">
        <v>957</v>
      </c>
      <c r="C3559" t="s">
        <v>958</v>
      </c>
      <c r="D3559" t="s">
        <v>34</v>
      </c>
      <c r="E3559" t="s">
        <v>18</v>
      </c>
      <c r="F3559">
        <v>100608.01</v>
      </c>
      <c r="G3559" s="1">
        <v>45829</v>
      </c>
      <c r="H3559" s="1">
        <v>45857</v>
      </c>
      <c r="I3559" t="s">
        <v>19</v>
      </c>
      <c r="J3559">
        <v>28</v>
      </c>
      <c r="K3559">
        <v>20</v>
      </c>
      <c r="L3559" t="s">
        <v>787</v>
      </c>
      <c r="M3559" t="s">
        <v>29</v>
      </c>
      <c r="N3559" t="s">
        <v>42</v>
      </c>
      <c r="O3559">
        <f t="shared" si="330"/>
        <v>1</v>
      </c>
      <c r="P3559" t="str">
        <f t="shared" si="331"/>
        <v>Valid</v>
      </c>
      <c r="Q3559" t="str">
        <f>_xlfn.XLOOKUP(B3559,Customers!$A:$A,Customers!$C:$C,"Not Found")</f>
        <v>North</v>
      </c>
      <c r="R3559" t="str">
        <f t="shared" si="332"/>
        <v>South</v>
      </c>
      <c r="S3559" t="str">
        <f t="shared" si="333"/>
        <v>Death Benefit</v>
      </c>
      <c r="T3559" t="str">
        <f t="shared" si="334"/>
        <v>SLA Breach</v>
      </c>
      <c r="U3559">
        <f t="shared" si="335"/>
        <v>8</v>
      </c>
    </row>
    <row r="3560" spans="1:21" x14ac:dyDescent="0.3">
      <c r="A3560" t="s">
        <v>7271</v>
      </c>
      <c r="B3560" t="s">
        <v>3554</v>
      </c>
      <c r="C3560" t="s">
        <v>3555</v>
      </c>
      <c r="D3560" t="s">
        <v>182</v>
      </c>
      <c r="E3560" t="s">
        <v>173</v>
      </c>
      <c r="F3560">
        <v>8561.23</v>
      </c>
      <c r="G3560" s="1">
        <v>45915</v>
      </c>
      <c r="H3560" s="1">
        <v>45926</v>
      </c>
      <c r="I3560" t="s">
        <v>19</v>
      </c>
      <c r="J3560">
        <v>11</v>
      </c>
      <c r="K3560">
        <v>7</v>
      </c>
      <c r="L3560" t="s">
        <v>491</v>
      </c>
      <c r="M3560" t="s">
        <v>94</v>
      </c>
      <c r="N3560" t="s">
        <v>42</v>
      </c>
      <c r="O3560">
        <f t="shared" si="330"/>
        <v>1</v>
      </c>
      <c r="P3560" t="str">
        <f t="shared" si="331"/>
        <v>Valid</v>
      </c>
      <c r="Q3560" t="str">
        <f>_xlfn.XLOOKUP(B3560,Customers!$A:$A,Customers!$C:$C,"Not Found")</f>
        <v>East</v>
      </c>
      <c r="R3560" t="str">
        <f t="shared" si="332"/>
        <v>Central</v>
      </c>
      <c r="S3560" t="str">
        <f t="shared" si="333"/>
        <v>Trip Cancellation</v>
      </c>
      <c r="T3560" t="str">
        <f t="shared" si="334"/>
        <v>SLA Breach</v>
      </c>
      <c r="U3560">
        <f t="shared" si="335"/>
        <v>4</v>
      </c>
    </row>
    <row r="3561" spans="1:21" x14ac:dyDescent="0.3">
      <c r="A3561" t="s">
        <v>7272</v>
      </c>
      <c r="B3561" t="s">
        <v>2369</v>
      </c>
      <c r="C3561" t="s">
        <v>2370</v>
      </c>
      <c r="D3561" t="s">
        <v>53</v>
      </c>
      <c r="E3561" t="s">
        <v>18</v>
      </c>
      <c r="F3561">
        <v>142503.60999999999</v>
      </c>
      <c r="G3561" s="1">
        <v>45934</v>
      </c>
      <c r="H3561" s="1">
        <v>45942</v>
      </c>
      <c r="I3561" t="s">
        <v>19</v>
      </c>
      <c r="J3561">
        <v>8</v>
      </c>
      <c r="K3561">
        <v>15</v>
      </c>
      <c r="L3561" t="s">
        <v>813</v>
      </c>
      <c r="M3561" t="s">
        <v>55</v>
      </c>
      <c r="N3561" t="s">
        <v>30</v>
      </c>
      <c r="O3561">
        <f t="shared" si="330"/>
        <v>1</v>
      </c>
      <c r="P3561" t="str">
        <f t="shared" si="331"/>
        <v>Valid</v>
      </c>
      <c r="Q3561" t="str">
        <f>_xlfn.XLOOKUP(B3561,Customers!$A:$A,Customers!$C:$C,"Not Found")</f>
        <v>East</v>
      </c>
      <c r="R3561" t="str">
        <f t="shared" si="332"/>
        <v>South</v>
      </c>
      <c r="S3561" t="str">
        <f t="shared" si="333"/>
        <v>Hospitalization</v>
      </c>
      <c r="T3561" t="str">
        <f t="shared" si="334"/>
        <v>Within SLA</v>
      </c>
      <c r="U3561">
        <f t="shared" si="335"/>
        <v>0</v>
      </c>
    </row>
    <row r="3562" spans="1:21" x14ac:dyDescent="0.3">
      <c r="A3562" t="s">
        <v>7273</v>
      </c>
      <c r="B3562" t="s">
        <v>1592</v>
      </c>
      <c r="C3562" t="s">
        <v>1593</v>
      </c>
      <c r="D3562" t="s">
        <v>34</v>
      </c>
      <c r="E3562" t="s">
        <v>27</v>
      </c>
      <c r="F3562">
        <v>190821.92</v>
      </c>
      <c r="G3562" s="1">
        <v>45783</v>
      </c>
      <c r="H3562" s="1">
        <v>45818</v>
      </c>
      <c r="I3562" t="s">
        <v>47</v>
      </c>
      <c r="J3562">
        <v>35</v>
      </c>
      <c r="K3562">
        <v>20</v>
      </c>
      <c r="L3562" t="s">
        <v>770</v>
      </c>
      <c r="M3562" t="s">
        <v>29</v>
      </c>
      <c r="N3562" t="s">
        <v>88</v>
      </c>
      <c r="O3562">
        <f t="shared" si="330"/>
        <v>1</v>
      </c>
      <c r="P3562" t="str">
        <f t="shared" si="331"/>
        <v>Valid</v>
      </c>
      <c r="Q3562" t="str">
        <f>_xlfn.XLOOKUP(B3562,Customers!$A:$A,Customers!$C:$C,"Not Found")</f>
        <v>South</v>
      </c>
      <c r="R3562" t="str">
        <f t="shared" si="332"/>
        <v>West</v>
      </c>
      <c r="S3562" t="str">
        <f t="shared" si="333"/>
        <v>Death Benefit</v>
      </c>
      <c r="T3562" t="str">
        <f t="shared" si="334"/>
        <v>SLA Breach</v>
      </c>
      <c r="U3562">
        <f t="shared" si="335"/>
        <v>15</v>
      </c>
    </row>
    <row r="3563" spans="1:21" x14ac:dyDescent="0.3">
      <c r="A3563" t="s">
        <v>7274</v>
      </c>
      <c r="B3563" t="s">
        <v>2115</v>
      </c>
      <c r="C3563" t="s">
        <v>7275</v>
      </c>
      <c r="D3563" t="s">
        <v>216</v>
      </c>
      <c r="E3563" t="s">
        <v>39</v>
      </c>
      <c r="F3563">
        <v>77587.92</v>
      </c>
      <c r="G3563" s="1">
        <v>45825</v>
      </c>
      <c r="H3563" s="1">
        <v>45846</v>
      </c>
      <c r="I3563" t="s">
        <v>19</v>
      </c>
      <c r="J3563">
        <v>21</v>
      </c>
      <c r="K3563">
        <v>15</v>
      </c>
      <c r="L3563" t="s">
        <v>112</v>
      </c>
      <c r="M3563" t="s">
        <v>55</v>
      </c>
      <c r="N3563" t="s">
        <v>88</v>
      </c>
      <c r="O3563">
        <f t="shared" si="330"/>
        <v>1</v>
      </c>
      <c r="P3563" t="str">
        <f t="shared" si="331"/>
        <v>Valid</v>
      </c>
      <c r="Q3563" t="str">
        <f>_xlfn.XLOOKUP(B3563,Customers!$A:$A,Customers!$C:$C,"Not Found")</f>
        <v>West</v>
      </c>
      <c r="R3563" t="str">
        <f t="shared" si="332"/>
        <v>North</v>
      </c>
      <c r="S3563" t="str">
        <f t="shared" si="333"/>
        <v>Outpatient</v>
      </c>
      <c r="T3563" t="str">
        <f t="shared" si="334"/>
        <v>SLA Breach</v>
      </c>
      <c r="U3563">
        <f t="shared" si="335"/>
        <v>6</v>
      </c>
    </row>
    <row r="3564" spans="1:21" x14ac:dyDescent="0.3">
      <c r="A3564" t="s">
        <v>7276</v>
      </c>
      <c r="B3564" t="s">
        <v>745</v>
      </c>
      <c r="C3564" t="s">
        <v>3199</v>
      </c>
      <c r="D3564" t="s">
        <v>46</v>
      </c>
      <c r="E3564" t="s">
        <v>27</v>
      </c>
      <c r="F3564">
        <v>224039.6</v>
      </c>
      <c r="G3564" s="1">
        <v>45683</v>
      </c>
      <c r="H3564" s="1">
        <v>45703</v>
      </c>
      <c r="I3564" t="s">
        <v>19</v>
      </c>
      <c r="J3564">
        <v>20</v>
      </c>
      <c r="K3564">
        <v>12</v>
      </c>
      <c r="L3564" t="s">
        <v>341</v>
      </c>
      <c r="M3564" t="s">
        <v>49</v>
      </c>
      <c r="N3564" t="s">
        <v>42</v>
      </c>
      <c r="O3564">
        <f t="shared" si="330"/>
        <v>1</v>
      </c>
      <c r="P3564" t="str">
        <f t="shared" si="331"/>
        <v>Valid</v>
      </c>
      <c r="Q3564" t="str">
        <f>_xlfn.XLOOKUP(B3564,Customers!$A:$A,Customers!$C:$C,"Not Found")</f>
        <v>Central</v>
      </c>
      <c r="R3564" t="str">
        <f t="shared" si="332"/>
        <v>West</v>
      </c>
      <c r="S3564" t="str">
        <f t="shared" si="333"/>
        <v>Theft</v>
      </c>
      <c r="T3564" t="str">
        <f t="shared" si="334"/>
        <v>SLA Breach</v>
      </c>
      <c r="U3564">
        <f t="shared" si="335"/>
        <v>8</v>
      </c>
    </row>
    <row r="3565" spans="1:21" x14ac:dyDescent="0.3">
      <c r="A3565" t="s">
        <v>7277</v>
      </c>
      <c r="B3565" t="s">
        <v>1683</v>
      </c>
      <c r="C3565" t="s">
        <v>7278</v>
      </c>
      <c r="D3565" t="s">
        <v>34</v>
      </c>
      <c r="E3565" t="s">
        <v>74</v>
      </c>
      <c r="F3565">
        <v>371468.72</v>
      </c>
      <c r="G3565" s="1">
        <v>45750</v>
      </c>
      <c r="H3565" s="1">
        <v>45785</v>
      </c>
      <c r="I3565" t="s">
        <v>19</v>
      </c>
      <c r="J3565">
        <v>35</v>
      </c>
      <c r="K3565">
        <v>20</v>
      </c>
      <c r="L3565" t="s">
        <v>373</v>
      </c>
      <c r="M3565" t="s">
        <v>29</v>
      </c>
      <c r="N3565" t="s">
        <v>42</v>
      </c>
      <c r="O3565">
        <f t="shared" si="330"/>
        <v>1</v>
      </c>
      <c r="P3565" t="str">
        <f t="shared" si="331"/>
        <v>Valid</v>
      </c>
      <c r="Q3565" t="str">
        <f>_xlfn.XLOOKUP(B3565,Customers!$A:$A,Customers!$C:$C,"Not Found")</f>
        <v>North</v>
      </c>
      <c r="R3565" t="str">
        <f t="shared" si="332"/>
        <v>East</v>
      </c>
      <c r="S3565" t="str">
        <f t="shared" si="333"/>
        <v>Death Benefit</v>
      </c>
      <c r="T3565" t="str">
        <f t="shared" si="334"/>
        <v>SLA Breach</v>
      </c>
      <c r="U3565">
        <f t="shared" si="335"/>
        <v>15</v>
      </c>
    </row>
    <row r="3566" spans="1:21" x14ac:dyDescent="0.3">
      <c r="A3566" t="s">
        <v>7279</v>
      </c>
      <c r="B3566" t="s">
        <v>6172</v>
      </c>
      <c r="C3566" t="s">
        <v>6173</v>
      </c>
      <c r="D3566" t="s">
        <v>17</v>
      </c>
      <c r="E3566" t="s">
        <v>173</v>
      </c>
      <c r="F3566">
        <v>30066.43</v>
      </c>
      <c r="G3566" s="1">
        <v>45762</v>
      </c>
      <c r="H3566" s="1">
        <v>45770</v>
      </c>
      <c r="I3566" t="s">
        <v>19</v>
      </c>
      <c r="J3566">
        <v>8</v>
      </c>
      <c r="K3566">
        <v>10</v>
      </c>
      <c r="L3566" t="s">
        <v>163</v>
      </c>
      <c r="M3566" t="s">
        <v>21</v>
      </c>
      <c r="N3566" t="s">
        <v>42</v>
      </c>
      <c r="O3566">
        <f t="shared" si="330"/>
        <v>1</v>
      </c>
      <c r="P3566" t="str">
        <f t="shared" si="331"/>
        <v>Valid</v>
      </c>
      <c r="Q3566" t="str">
        <f>_xlfn.XLOOKUP(B3566,Customers!$A:$A,Customers!$C:$C,"Not Found")</f>
        <v>West</v>
      </c>
      <c r="R3566" t="str">
        <f t="shared" si="332"/>
        <v>Central</v>
      </c>
      <c r="S3566" t="str">
        <f t="shared" si="333"/>
        <v>Accident</v>
      </c>
      <c r="T3566" t="str">
        <f t="shared" si="334"/>
        <v>Within SLA</v>
      </c>
      <c r="U3566">
        <f t="shared" si="335"/>
        <v>0</v>
      </c>
    </row>
    <row r="3567" spans="1:21" x14ac:dyDescent="0.3">
      <c r="A3567" t="s">
        <v>7280</v>
      </c>
      <c r="B3567" t="s">
        <v>1818</v>
      </c>
      <c r="C3567" t="s">
        <v>5577</v>
      </c>
      <c r="D3567" t="s">
        <v>182</v>
      </c>
      <c r="E3567" t="s">
        <v>27</v>
      </c>
      <c r="F3567">
        <v>86221.8</v>
      </c>
      <c r="G3567" s="1">
        <v>45968</v>
      </c>
      <c r="H3567" s="1">
        <v>45972</v>
      </c>
      <c r="I3567" t="s">
        <v>19</v>
      </c>
      <c r="J3567">
        <v>4</v>
      </c>
      <c r="K3567">
        <v>7</v>
      </c>
      <c r="L3567" t="s">
        <v>128</v>
      </c>
      <c r="M3567" t="s">
        <v>94</v>
      </c>
      <c r="N3567" t="s">
        <v>30</v>
      </c>
      <c r="O3567">
        <f t="shared" si="330"/>
        <v>1</v>
      </c>
      <c r="P3567" t="str">
        <f t="shared" si="331"/>
        <v>Valid</v>
      </c>
      <c r="Q3567" t="str">
        <f>_xlfn.XLOOKUP(B3567,Customers!$A:$A,Customers!$C:$C,"Not Found")</f>
        <v>East</v>
      </c>
      <c r="R3567" t="str">
        <f t="shared" si="332"/>
        <v>West</v>
      </c>
      <c r="S3567" t="str">
        <f t="shared" si="333"/>
        <v>Trip Cancellation</v>
      </c>
      <c r="T3567" t="str">
        <f t="shared" si="334"/>
        <v>Within SLA</v>
      </c>
      <c r="U3567">
        <f t="shared" si="335"/>
        <v>0</v>
      </c>
    </row>
    <row r="3568" spans="1:21" x14ac:dyDescent="0.3">
      <c r="A3568" t="s">
        <v>7281</v>
      </c>
      <c r="B3568" t="s">
        <v>2712</v>
      </c>
      <c r="C3568" t="s">
        <v>7282</v>
      </c>
      <c r="D3568" t="s">
        <v>17</v>
      </c>
      <c r="E3568" t="s">
        <v>39</v>
      </c>
      <c r="F3568">
        <v>53798.23</v>
      </c>
      <c r="G3568" s="1">
        <v>45941</v>
      </c>
      <c r="H3568" s="1">
        <v>45954</v>
      </c>
      <c r="I3568" t="s">
        <v>19</v>
      </c>
      <c r="J3568">
        <v>13</v>
      </c>
      <c r="K3568">
        <v>10</v>
      </c>
      <c r="L3568" t="s">
        <v>252</v>
      </c>
      <c r="M3568" t="s">
        <v>21</v>
      </c>
      <c r="N3568" t="s">
        <v>30</v>
      </c>
      <c r="O3568">
        <f t="shared" si="330"/>
        <v>1</v>
      </c>
      <c r="P3568" t="str">
        <f t="shared" si="331"/>
        <v>Valid</v>
      </c>
      <c r="Q3568" t="str">
        <f>_xlfn.XLOOKUP(B3568,Customers!$A:$A,Customers!$C:$C,"Not Found")</f>
        <v>West</v>
      </c>
      <c r="R3568" t="str">
        <f t="shared" si="332"/>
        <v>North</v>
      </c>
      <c r="S3568" t="str">
        <f t="shared" si="333"/>
        <v>Accident</v>
      </c>
      <c r="T3568" t="str">
        <f t="shared" si="334"/>
        <v>SLA Breach</v>
      </c>
      <c r="U3568">
        <f t="shared" si="335"/>
        <v>3</v>
      </c>
    </row>
    <row r="3569" spans="1:21" x14ac:dyDescent="0.3">
      <c r="A3569" t="s">
        <v>7283</v>
      </c>
      <c r="B3569" t="s">
        <v>2517</v>
      </c>
      <c r="C3569" t="s">
        <v>2518</v>
      </c>
      <c r="D3569" t="s">
        <v>216</v>
      </c>
      <c r="E3569" t="s">
        <v>18</v>
      </c>
      <c r="F3569">
        <v>81592.53</v>
      </c>
      <c r="G3569" s="1">
        <v>45781</v>
      </c>
      <c r="H3569" s="1">
        <v>45791</v>
      </c>
      <c r="I3569" t="s">
        <v>19</v>
      </c>
      <c r="J3569">
        <v>10</v>
      </c>
      <c r="K3569">
        <v>15</v>
      </c>
      <c r="L3569" t="s">
        <v>590</v>
      </c>
      <c r="M3569" t="s">
        <v>55</v>
      </c>
      <c r="N3569" t="s">
        <v>30</v>
      </c>
      <c r="O3569">
        <f t="shared" si="330"/>
        <v>1</v>
      </c>
      <c r="P3569" t="str">
        <f t="shared" si="331"/>
        <v>Valid</v>
      </c>
      <c r="Q3569" t="str">
        <f>_xlfn.XLOOKUP(B3569,Customers!$A:$A,Customers!$C:$C,"Not Found")</f>
        <v>West</v>
      </c>
      <c r="R3569" t="str">
        <f t="shared" si="332"/>
        <v>South</v>
      </c>
      <c r="S3569" t="str">
        <f t="shared" si="333"/>
        <v>Outpatient</v>
      </c>
      <c r="T3569" t="str">
        <f t="shared" si="334"/>
        <v>Within SLA</v>
      </c>
      <c r="U3569">
        <f t="shared" si="335"/>
        <v>0</v>
      </c>
    </row>
    <row r="3570" spans="1:21" x14ac:dyDescent="0.3">
      <c r="A3570" t="s">
        <v>7284</v>
      </c>
      <c r="B3570" t="s">
        <v>3089</v>
      </c>
      <c r="C3570" t="s">
        <v>3090</v>
      </c>
      <c r="D3570" t="s">
        <v>46</v>
      </c>
      <c r="E3570" t="s">
        <v>39</v>
      </c>
      <c r="F3570">
        <v>40896.769999999997</v>
      </c>
      <c r="G3570" s="1">
        <v>45715</v>
      </c>
      <c r="I3570" t="s">
        <v>40</v>
      </c>
      <c r="J3570">
        <v>16</v>
      </c>
      <c r="K3570">
        <v>10</v>
      </c>
      <c r="L3570" t="s">
        <v>242</v>
      </c>
      <c r="M3570" t="s">
        <v>21</v>
      </c>
      <c r="N3570" t="s">
        <v>42</v>
      </c>
      <c r="O3570">
        <f t="shared" si="330"/>
        <v>1</v>
      </c>
      <c r="P3570" t="str">
        <f t="shared" si="331"/>
        <v>Valid</v>
      </c>
      <c r="Q3570" t="str">
        <f>_xlfn.XLOOKUP(B3570,Customers!$A:$A,Customers!$C:$C,"Not Found")</f>
        <v>East</v>
      </c>
      <c r="R3570" t="str">
        <f t="shared" si="332"/>
        <v>North</v>
      </c>
      <c r="S3570" t="str">
        <f t="shared" si="333"/>
        <v>Theft</v>
      </c>
      <c r="T3570" t="str">
        <f t="shared" si="334"/>
        <v>SLA Breach</v>
      </c>
      <c r="U3570">
        <f t="shared" si="335"/>
        <v>6</v>
      </c>
    </row>
    <row r="3571" spans="1:21" x14ac:dyDescent="0.3">
      <c r="A3571" t="s">
        <v>7285</v>
      </c>
      <c r="B3571" t="s">
        <v>2819</v>
      </c>
      <c r="C3571" t="s">
        <v>7286</v>
      </c>
      <c r="D3571" t="s">
        <v>116</v>
      </c>
      <c r="E3571" t="s">
        <v>18</v>
      </c>
      <c r="F3571">
        <v>14527.28</v>
      </c>
      <c r="G3571" s="1">
        <v>45712</v>
      </c>
      <c r="H3571" s="1">
        <v>45718</v>
      </c>
      <c r="I3571" t="s">
        <v>19</v>
      </c>
      <c r="J3571">
        <v>6</v>
      </c>
      <c r="K3571">
        <v>7</v>
      </c>
      <c r="L3571" t="s">
        <v>41</v>
      </c>
      <c r="M3571" t="s">
        <v>94</v>
      </c>
      <c r="N3571" t="s">
        <v>30</v>
      </c>
      <c r="O3571">
        <f t="shared" si="330"/>
        <v>1</v>
      </c>
      <c r="P3571" t="str">
        <f t="shared" si="331"/>
        <v>Valid</v>
      </c>
      <c r="Q3571" t="str">
        <f>_xlfn.XLOOKUP(B3571,Customers!$A:$A,Customers!$C:$C,"Not Found")</f>
        <v>North</v>
      </c>
      <c r="R3571" t="str">
        <f t="shared" si="332"/>
        <v>South</v>
      </c>
      <c r="S3571" t="str">
        <f t="shared" si="333"/>
        <v>Medical Emergency</v>
      </c>
      <c r="T3571" t="str">
        <f t="shared" si="334"/>
        <v>Within SLA</v>
      </c>
      <c r="U3571">
        <f t="shared" si="335"/>
        <v>0</v>
      </c>
    </row>
    <row r="3572" spans="1:21" x14ac:dyDescent="0.3">
      <c r="A3572" t="s">
        <v>7287</v>
      </c>
      <c r="B3572" t="s">
        <v>941</v>
      </c>
      <c r="C3572" t="s">
        <v>942</v>
      </c>
      <c r="D3572" t="s">
        <v>92</v>
      </c>
      <c r="E3572" t="s">
        <v>173</v>
      </c>
      <c r="F3572">
        <v>34845.75</v>
      </c>
      <c r="G3572" s="1">
        <v>45829</v>
      </c>
      <c r="H3572" s="1">
        <v>45835</v>
      </c>
      <c r="I3572" t="s">
        <v>19</v>
      </c>
      <c r="J3572">
        <v>6</v>
      </c>
      <c r="K3572">
        <v>7</v>
      </c>
      <c r="L3572" t="s">
        <v>864</v>
      </c>
      <c r="M3572" t="s">
        <v>94</v>
      </c>
      <c r="N3572" t="s">
        <v>22</v>
      </c>
      <c r="O3572">
        <f t="shared" si="330"/>
        <v>1</v>
      </c>
      <c r="P3572" t="str">
        <f t="shared" si="331"/>
        <v>Valid</v>
      </c>
      <c r="Q3572" t="str">
        <f>_xlfn.XLOOKUP(B3572,Customers!$A:$A,Customers!$C:$C,"Not Found")</f>
        <v>Central</v>
      </c>
      <c r="R3572" t="str">
        <f t="shared" si="332"/>
        <v>Central</v>
      </c>
      <c r="S3572" t="str">
        <f t="shared" si="333"/>
        <v>Baggage Loss</v>
      </c>
      <c r="T3572" t="str">
        <f t="shared" si="334"/>
        <v>Within SLA</v>
      </c>
      <c r="U3572">
        <f t="shared" si="335"/>
        <v>0</v>
      </c>
    </row>
    <row r="3573" spans="1:21" x14ac:dyDescent="0.3">
      <c r="A3573" t="s">
        <v>7288</v>
      </c>
      <c r="B3573" t="s">
        <v>339</v>
      </c>
      <c r="C3573" t="s">
        <v>340</v>
      </c>
      <c r="D3573" t="s">
        <v>216</v>
      </c>
      <c r="E3573" t="s">
        <v>74</v>
      </c>
      <c r="F3573">
        <v>33306.35</v>
      </c>
      <c r="G3573" s="1">
        <v>45973</v>
      </c>
      <c r="I3573" t="s">
        <v>40</v>
      </c>
      <c r="J3573">
        <v>12</v>
      </c>
      <c r="K3573">
        <v>15</v>
      </c>
      <c r="L3573" t="s">
        <v>353</v>
      </c>
      <c r="M3573" t="s">
        <v>55</v>
      </c>
      <c r="N3573" t="s">
        <v>30</v>
      </c>
      <c r="O3573">
        <f t="shared" si="330"/>
        <v>1</v>
      </c>
      <c r="P3573" t="str">
        <f t="shared" si="331"/>
        <v>Valid</v>
      </c>
      <c r="Q3573" t="str">
        <f>_xlfn.XLOOKUP(B3573,Customers!$A:$A,Customers!$C:$C,"Not Found")</f>
        <v>Central</v>
      </c>
      <c r="R3573" t="str">
        <f t="shared" si="332"/>
        <v>East</v>
      </c>
      <c r="S3573" t="str">
        <f t="shared" si="333"/>
        <v>Outpatient</v>
      </c>
      <c r="T3573" t="str">
        <f t="shared" si="334"/>
        <v>Within SLA</v>
      </c>
      <c r="U3573">
        <f t="shared" si="335"/>
        <v>0</v>
      </c>
    </row>
    <row r="3574" spans="1:21" x14ac:dyDescent="0.3">
      <c r="A3574" t="s">
        <v>7289</v>
      </c>
      <c r="B3574" t="s">
        <v>4038</v>
      </c>
      <c r="C3574" t="s">
        <v>4734</v>
      </c>
      <c r="D3574" t="s">
        <v>46</v>
      </c>
      <c r="E3574" t="s">
        <v>173</v>
      </c>
      <c r="F3574">
        <v>61582.92</v>
      </c>
      <c r="G3574" s="1">
        <v>45857</v>
      </c>
      <c r="H3574" s="1">
        <v>45871</v>
      </c>
      <c r="I3574" t="s">
        <v>19</v>
      </c>
      <c r="J3574">
        <v>14</v>
      </c>
      <c r="K3574">
        <v>10</v>
      </c>
      <c r="L3574" t="s">
        <v>373</v>
      </c>
      <c r="M3574" t="s">
        <v>21</v>
      </c>
      <c r="N3574" t="s">
        <v>30</v>
      </c>
      <c r="O3574">
        <f t="shared" si="330"/>
        <v>1</v>
      </c>
      <c r="P3574" t="str">
        <f t="shared" si="331"/>
        <v>Valid</v>
      </c>
      <c r="Q3574" t="str">
        <f>_xlfn.XLOOKUP(B3574,Customers!$A:$A,Customers!$C:$C,"Not Found")</f>
        <v>South</v>
      </c>
      <c r="R3574" t="str">
        <f t="shared" si="332"/>
        <v>Central</v>
      </c>
      <c r="S3574" t="str">
        <f t="shared" si="333"/>
        <v>Theft</v>
      </c>
      <c r="T3574" t="str">
        <f t="shared" si="334"/>
        <v>SLA Breach</v>
      </c>
      <c r="U3574">
        <f t="shared" si="335"/>
        <v>4</v>
      </c>
    </row>
    <row r="3575" spans="1:21" x14ac:dyDescent="0.3">
      <c r="A3575" t="s">
        <v>7290</v>
      </c>
      <c r="B3575" t="s">
        <v>7291</v>
      </c>
      <c r="C3575" t="s">
        <v>7292</v>
      </c>
      <c r="D3575" t="s">
        <v>92</v>
      </c>
      <c r="E3575" t="s">
        <v>39</v>
      </c>
      <c r="F3575">
        <v>84074.77</v>
      </c>
      <c r="G3575" s="1">
        <v>45790</v>
      </c>
      <c r="H3575" s="1">
        <v>45797</v>
      </c>
      <c r="I3575" t="s">
        <v>19</v>
      </c>
      <c r="J3575">
        <v>7</v>
      </c>
      <c r="K3575">
        <v>7</v>
      </c>
      <c r="L3575" t="s">
        <v>174</v>
      </c>
      <c r="M3575" t="s">
        <v>94</v>
      </c>
      <c r="N3575" t="s">
        <v>30</v>
      </c>
      <c r="O3575">
        <f t="shared" si="330"/>
        <v>1</v>
      </c>
      <c r="P3575" t="str">
        <f t="shared" si="331"/>
        <v>Valid</v>
      </c>
      <c r="Q3575" t="str">
        <f>_xlfn.XLOOKUP(B3575,Customers!$A:$A,Customers!$C:$C,"Not Found")</f>
        <v>North</v>
      </c>
      <c r="R3575" t="str">
        <f t="shared" si="332"/>
        <v>North</v>
      </c>
      <c r="S3575" t="str">
        <f t="shared" si="333"/>
        <v>Baggage Loss</v>
      </c>
      <c r="T3575" t="str">
        <f t="shared" si="334"/>
        <v>Within SLA</v>
      </c>
      <c r="U3575">
        <f t="shared" si="335"/>
        <v>0</v>
      </c>
    </row>
    <row r="3576" spans="1:21" x14ac:dyDescent="0.3">
      <c r="A3576" t="s">
        <v>7293</v>
      </c>
      <c r="B3576" t="s">
        <v>5225</v>
      </c>
      <c r="C3576" t="s">
        <v>5226</v>
      </c>
      <c r="D3576" t="s">
        <v>53</v>
      </c>
      <c r="E3576" t="s">
        <v>173</v>
      </c>
      <c r="F3576">
        <v>138513.85</v>
      </c>
      <c r="G3576" s="1">
        <v>45934</v>
      </c>
      <c r="I3576" t="s">
        <v>40</v>
      </c>
      <c r="J3576">
        <v>23</v>
      </c>
      <c r="K3576">
        <v>15</v>
      </c>
      <c r="L3576" t="s">
        <v>48</v>
      </c>
      <c r="M3576" t="s">
        <v>55</v>
      </c>
      <c r="N3576" t="s">
        <v>88</v>
      </c>
      <c r="O3576">
        <f t="shared" si="330"/>
        <v>1</v>
      </c>
      <c r="P3576" t="str">
        <f t="shared" si="331"/>
        <v>Valid</v>
      </c>
      <c r="Q3576" t="str">
        <f>_xlfn.XLOOKUP(B3576,Customers!$A:$A,Customers!$C:$C,"Not Found")</f>
        <v>South</v>
      </c>
      <c r="R3576" t="str">
        <f t="shared" si="332"/>
        <v>Central</v>
      </c>
      <c r="S3576" t="str">
        <f t="shared" si="333"/>
        <v>Hospitalization</v>
      </c>
      <c r="T3576" t="str">
        <f t="shared" si="334"/>
        <v>SLA Breach</v>
      </c>
      <c r="U3576">
        <f t="shared" si="335"/>
        <v>8</v>
      </c>
    </row>
    <row r="3577" spans="1:21" x14ac:dyDescent="0.3">
      <c r="A3577" t="s">
        <v>7294</v>
      </c>
      <c r="B3577" t="s">
        <v>1098</v>
      </c>
      <c r="C3577" t="s">
        <v>7295</v>
      </c>
      <c r="D3577" t="s">
        <v>17</v>
      </c>
      <c r="E3577" t="s">
        <v>173</v>
      </c>
      <c r="F3577">
        <v>74167.44</v>
      </c>
      <c r="G3577" s="1">
        <v>45819</v>
      </c>
      <c r="H3577" s="1">
        <v>45828</v>
      </c>
      <c r="I3577" t="s">
        <v>19</v>
      </c>
      <c r="J3577">
        <v>9</v>
      </c>
      <c r="K3577">
        <v>10</v>
      </c>
      <c r="L3577" t="s">
        <v>93</v>
      </c>
      <c r="M3577" t="s">
        <v>21</v>
      </c>
      <c r="N3577" t="s">
        <v>30</v>
      </c>
      <c r="O3577">
        <f t="shared" si="330"/>
        <v>1</v>
      </c>
      <c r="P3577" t="str">
        <f t="shared" si="331"/>
        <v>Valid</v>
      </c>
      <c r="Q3577" t="str">
        <f>_xlfn.XLOOKUP(B3577,Customers!$A:$A,Customers!$C:$C,"Not Found")</f>
        <v>East</v>
      </c>
      <c r="R3577" t="str">
        <f t="shared" si="332"/>
        <v>Central</v>
      </c>
      <c r="S3577" t="str">
        <f t="shared" si="333"/>
        <v>Accident</v>
      </c>
      <c r="T3577" t="str">
        <f t="shared" si="334"/>
        <v>Within SLA</v>
      </c>
      <c r="U3577">
        <f t="shared" si="335"/>
        <v>0</v>
      </c>
    </row>
    <row r="3578" spans="1:21" x14ac:dyDescent="0.3">
      <c r="A3578" t="s">
        <v>7296</v>
      </c>
      <c r="B3578" t="s">
        <v>1459</v>
      </c>
      <c r="C3578" t="s">
        <v>1460</v>
      </c>
      <c r="D3578" t="s">
        <v>17</v>
      </c>
      <c r="E3578" t="s">
        <v>27</v>
      </c>
      <c r="F3578">
        <v>31832.55</v>
      </c>
      <c r="G3578" s="1">
        <v>45730</v>
      </c>
      <c r="H3578" s="1">
        <v>45739</v>
      </c>
      <c r="I3578" t="s">
        <v>19</v>
      </c>
      <c r="J3578">
        <v>9</v>
      </c>
      <c r="K3578">
        <v>10</v>
      </c>
      <c r="L3578" t="s">
        <v>136</v>
      </c>
      <c r="M3578" t="s">
        <v>21</v>
      </c>
      <c r="N3578" t="s">
        <v>42</v>
      </c>
      <c r="O3578">
        <f t="shared" si="330"/>
        <v>1</v>
      </c>
      <c r="P3578" t="str">
        <f t="shared" si="331"/>
        <v>Valid</v>
      </c>
      <c r="Q3578" t="str">
        <f>_xlfn.XLOOKUP(B3578,Customers!$A:$A,Customers!$C:$C,"Not Found")</f>
        <v>North</v>
      </c>
      <c r="R3578" t="str">
        <f t="shared" si="332"/>
        <v>West</v>
      </c>
      <c r="S3578" t="str">
        <f t="shared" si="333"/>
        <v>Accident</v>
      </c>
      <c r="T3578" t="str">
        <f t="shared" si="334"/>
        <v>Within SLA</v>
      </c>
      <c r="U3578">
        <f t="shared" si="335"/>
        <v>0</v>
      </c>
    </row>
    <row r="3579" spans="1:21" x14ac:dyDescent="0.3">
      <c r="A3579" t="s">
        <v>7297</v>
      </c>
      <c r="B3579" t="s">
        <v>3051</v>
      </c>
      <c r="C3579" t="s">
        <v>3052</v>
      </c>
      <c r="D3579" t="s">
        <v>182</v>
      </c>
      <c r="E3579" t="s">
        <v>39</v>
      </c>
      <c r="F3579">
        <v>28839.31</v>
      </c>
      <c r="G3579" s="1">
        <v>45935</v>
      </c>
      <c r="H3579" s="1">
        <v>45949</v>
      </c>
      <c r="I3579" t="s">
        <v>19</v>
      </c>
      <c r="J3579">
        <v>14</v>
      </c>
      <c r="K3579">
        <v>7</v>
      </c>
      <c r="L3579" t="s">
        <v>117</v>
      </c>
      <c r="M3579" t="s">
        <v>94</v>
      </c>
      <c r="N3579" t="s">
        <v>42</v>
      </c>
      <c r="O3579">
        <f t="shared" si="330"/>
        <v>1</v>
      </c>
      <c r="P3579" t="str">
        <f t="shared" si="331"/>
        <v>Valid</v>
      </c>
      <c r="Q3579" t="str">
        <f>_xlfn.XLOOKUP(B3579,Customers!$A:$A,Customers!$C:$C,"Not Found")</f>
        <v>East</v>
      </c>
      <c r="R3579" t="str">
        <f t="shared" si="332"/>
        <v>North</v>
      </c>
      <c r="S3579" t="str">
        <f t="shared" si="333"/>
        <v>Trip Cancellation</v>
      </c>
      <c r="T3579" t="str">
        <f t="shared" si="334"/>
        <v>SLA Breach</v>
      </c>
      <c r="U3579">
        <f t="shared" si="335"/>
        <v>7</v>
      </c>
    </row>
    <row r="3580" spans="1:21" x14ac:dyDescent="0.3">
      <c r="A3580" t="s">
        <v>7298</v>
      </c>
      <c r="B3580" t="s">
        <v>4137</v>
      </c>
      <c r="C3580" t="s">
        <v>4138</v>
      </c>
      <c r="D3580" t="s">
        <v>59</v>
      </c>
      <c r="E3580" t="s">
        <v>173</v>
      </c>
      <c r="F3580">
        <v>50663.83</v>
      </c>
      <c r="G3580" s="1">
        <v>45962</v>
      </c>
      <c r="I3580" t="s">
        <v>40</v>
      </c>
      <c r="J3580">
        <v>16</v>
      </c>
      <c r="K3580">
        <v>15</v>
      </c>
      <c r="L3580" t="s">
        <v>87</v>
      </c>
      <c r="M3580" t="s">
        <v>55</v>
      </c>
      <c r="N3580" t="s">
        <v>30</v>
      </c>
      <c r="O3580">
        <f t="shared" si="330"/>
        <v>1</v>
      </c>
      <c r="P3580" t="str">
        <f t="shared" si="331"/>
        <v>Valid</v>
      </c>
      <c r="Q3580" t="str">
        <f>_xlfn.XLOOKUP(B3580,Customers!$A:$A,Customers!$C:$C,"Not Found")</f>
        <v>West</v>
      </c>
      <c r="R3580" t="str">
        <f t="shared" si="332"/>
        <v>Central</v>
      </c>
      <c r="S3580" t="str">
        <f t="shared" si="333"/>
        <v>Critical Illness</v>
      </c>
      <c r="T3580" t="str">
        <f t="shared" si="334"/>
        <v>SLA Breach</v>
      </c>
      <c r="U3580">
        <f t="shared" si="335"/>
        <v>1</v>
      </c>
    </row>
    <row r="3581" spans="1:21" x14ac:dyDescent="0.3">
      <c r="A3581" t="s">
        <v>7299</v>
      </c>
      <c r="B3581" t="s">
        <v>7018</v>
      </c>
      <c r="C3581" t="s">
        <v>7019</v>
      </c>
      <c r="D3581" t="s">
        <v>154</v>
      </c>
      <c r="E3581" t="s">
        <v>173</v>
      </c>
      <c r="F3581">
        <v>165973.91</v>
      </c>
      <c r="G3581" s="1">
        <v>45754</v>
      </c>
      <c r="H3581" s="1">
        <v>45780</v>
      </c>
      <c r="I3581" t="s">
        <v>19</v>
      </c>
      <c r="J3581">
        <v>26</v>
      </c>
      <c r="K3581">
        <v>10</v>
      </c>
      <c r="L3581" t="s">
        <v>561</v>
      </c>
      <c r="M3581" t="s">
        <v>21</v>
      </c>
      <c r="N3581" t="s">
        <v>88</v>
      </c>
      <c r="O3581">
        <f t="shared" si="330"/>
        <v>1</v>
      </c>
      <c r="P3581" t="str">
        <f t="shared" si="331"/>
        <v>Valid</v>
      </c>
      <c r="Q3581" t="str">
        <f>_xlfn.XLOOKUP(B3581,Customers!$A:$A,Customers!$C:$C,"Not Found")</f>
        <v>South</v>
      </c>
      <c r="R3581" t="str">
        <f t="shared" si="332"/>
        <v>Central</v>
      </c>
      <c r="S3581" t="str">
        <f t="shared" si="333"/>
        <v>Vehicle Damage</v>
      </c>
      <c r="T3581" t="str">
        <f t="shared" si="334"/>
        <v>SLA Breach</v>
      </c>
      <c r="U3581">
        <f t="shared" si="335"/>
        <v>16</v>
      </c>
    </row>
    <row r="3582" spans="1:21" x14ac:dyDescent="0.3">
      <c r="A3582" t="s">
        <v>7300</v>
      </c>
      <c r="B3582" t="s">
        <v>762</v>
      </c>
      <c r="C3582" t="s">
        <v>763</v>
      </c>
      <c r="D3582" t="s">
        <v>46</v>
      </c>
      <c r="E3582" t="s">
        <v>39</v>
      </c>
      <c r="F3582">
        <v>47766.59</v>
      </c>
      <c r="G3582" s="1">
        <v>45985</v>
      </c>
      <c r="H3582" s="1">
        <v>46010</v>
      </c>
      <c r="I3582" t="s">
        <v>19</v>
      </c>
      <c r="J3582">
        <v>25</v>
      </c>
      <c r="K3582">
        <v>10</v>
      </c>
      <c r="L3582" t="s">
        <v>212</v>
      </c>
      <c r="M3582" t="s">
        <v>21</v>
      </c>
      <c r="N3582" t="s">
        <v>88</v>
      </c>
      <c r="O3582">
        <f t="shared" si="330"/>
        <v>1</v>
      </c>
      <c r="P3582" t="str">
        <f t="shared" si="331"/>
        <v>Valid</v>
      </c>
      <c r="Q3582" t="str">
        <f>_xlfn.XLOOKUP(B3582,Customers!$A:$A,Customers!$C:$C,"Not Found")</f>
        <v>South</v>
      </c>
      <c r="R3582" t="str">
        <f t="shared" si="332"/>
        <v>North</v>
      </c>
      <c r="S3582" t="str">
        <f t="shared" si="333"/>
        <v>Theft</v>
      </c>
      <c r="T3582" t="str">
        <f t="shared" si="334"/>
        <v>SLA Breach</v>
      </c>
      <c r="U3582">
        <f t="shared" si="335"/>
        <v>15</v>
      </c>
    </row>
    <row r="3583" spans="1:21" x14ac:dyDescent="0.3">
      <c r="A3583" t="s">
        <v>7301</v>
      </c>
      <c r="B3583" t="s">
        <v>2912</v>
      </c>
      <c r="C3583" t="s">
        <v>7302</v>
      </c>
      <c r="D3583" t="s">
        <v>53</v>
      </c>
      <c r="E3583" t="s">
        <v>173</v>
      </c>
      <c r="F3583">
        <v>50997.07</v>
      </c>
      <c r="G3583" s="1">
        <v>45834</v>
      </c>
      <c r="H3583" s="1">
        <v>45856</v>
      </c>
      <c r="I3583" t="s">
        <v>19</v>
      </c>
      <c r="J3583">
        <v>22</v>
      </c>
      <c r="K3583">
        <v>15</v>
      </c>
      <c r="L3583" t="s">
        <v>282</v>
      </c>
      <c r="M3583" t="s">
        <v>55</v>
      </c>
      <c r="N3583" t="s">
        <v>42</v>
      </c>
      <c r="O3583">
        <f t="shared" si="330"/>
        <v>1</v>
      </c>
      <c r="P3583" t="str">
        <f t="shared" si="331"/>
        <v>Valid</v>
      </c>
      <c r="Q3583" t="str">
        <f>_xlfn.XLOOKUP(B3583,Customers!$A:$A,Customers!$C:$C,"Not Found")</f>
        <v>South</v>
      </c>
      <c r="R3583" t="str">
        <f t="shared" si="332"/>
        <v>Central</v>
      </c>
      <c r="S3583" t="str">
        <f t="shared" si="333"/>
        <v>Hospitalization</v>
      </c>
      <c r="T3583" t="str">
        <f t="shared" si="334"/>
        <v>SLA Breach</v>
      </c>
      <c r="U3583">
        <f t="shared" si="335"/>
        <v>7</v>
      </c>
    </row>
    <row r="3584" spans="1:21" x14ac:dyDescent="0.3">
      <c r="A3584" t="s">
        <v>7303</v>
      </c>
      <c r="B3584" t="s">
        <v>2775</v>
      </c>
      <c r="C3584" t="s">
        <v>2776</v>
      </c>
      <c r="D3584" t="s">
        <v>154</v>
      </c>
      <c r="E3584" t="s">
        <v>173</v>
      </c>
      <c r="F3584">
        <v>56423.05</v>
      </c>
      <c r="G3584" s="1">
        <v>45738</v>
      </c>
      <c r="H3584" s="1">
        <v>45752</v>
      </c>
      <c r="I3584" t="s">
        <v>19</v>
      </c>
      <c r="J3584">
        <v>14</v>
      </c>
      <c r="K3584">
        <v>10</v>
      </c>
      <c r="L3584" t="s">
        <v>107</v>
      </c>
      <c r="M3584" t="s">
        <v>21</v>
      </c>
      <c r="N3584" t="s">
        <v>30</v>
      </c>
      <c r="O3584">
        <f t="shared" si="330"/>
        <v>1</v>
      </c>
      <c r="P3584" t="str">
        <f t="shared" si="331"/>
        <v>Valid</v>
      </c>
      <c r="Q3584" t="str">
        <f>_xlfn.XLOOKUP(B3584,Customers!$A:$A,Customers!$C:$C,"Not Found")</f>
        <v>Central</v>
      </c>
      <c r="R3584" t="str">
        <f t="shared" si="332"/>
        <v>Central</v>
      </c>
      <c r="S3584" t="str">
        <f t="shared" si="333"/>
        <v>Vehicle Damage</v>
      </c>
      <c r="T3584" t="str">
        <f t="shared" si="334"/>
        <v>SLA Breach</v>
      </c>
      <c r="U3584">
        <f t="shared" si="335"/>
        <v>4</v>
      </c>
    </row>
    <row r="3585" spans="1:21" x14ac:dyDescent="0.3">
      <c r="A3585" t="s">
        <v>7304</v>
      </c>
      <c r="B3585" t="s">
        <v>4543</v>
      </c>
      <c r="C3585" t="s">
        <v>4544</v>
      </c>
      <c r="D3585" t="s">
        <v>59</v>
      </c>
      <c r="E3585" t="s">
        <v>39</v>
      </c>
      <c r="F3585">
        <v>51138.25</v>
      </c>
      <c r="G3585" s="1">
        <v>45947</v>
      </c>
      <c r="I3585" t="s">
        <v>40</v>
      </c>
      <c r="J3585">
        <v>18</v>
      </c>
      <c r="K3585">
        <v>15</v>
      </c>
      <c r="L3585" t="s">
        <v>93</v>
      </c>
      <c r="M3585" t="s">
        <v>55</v>
      </c>
      <c r="N3585" t="s">
        <v>42</v>
      </c>
      <c r="O3585">
        <f t="shared" si="330"/>
        <v>1</v>
      </c>
      <c r="P3585" t="str">
        <f t="shared" si="331"/>
        <v>Valid</v>
      </c>
      <c r="Q3585" t="str">
        <f>_xlfn.XLOOKUP(B3585,Customers!$A:$A,Customers!$C:$C,"Not Found")</f>
        <v>South</v>
      </c>
      <c r="R3585" t="str">
        <f t="shared" si="332"/>
        <v>North</v>
      </c>
      <c r="S3585" t="str">
        <f t="shared" si="333"/>
        <v>Critical Illness</v>
      </c>
      <c r="T3585" t="str">
        <f t="shared" si="334"/>
        <v>SLA Breach</v>
      </c>
      <c r="U3585">
        <f t="shared" si="335"/>
        <v>3</v>
      </c>
    </row>
    <row r="3586" spans="1:21" x14ac:dyDescent="0.3">
      <c r="A3586" t="s">
        <v>7305</v>
      </c>
      <c r="B3586" t="s">
        <v>7306</v>
      </c>
      <c r="C3586" t="s">
        <v>7307</v>
      </c>
      <c r="D3586" t="s">
        <v>46</v>
      </c>
      <c r="E3586" t="s">
        <v>18</v>
      </c>
      <c r="F3586">
        <v>75759.37</v>
      </c>
      <c r="G3586" s="1">
        <v>45705</v>
      </c>
      <c r="H3586" s="1">
        <v>45723</v>
      </c>
      <c r="I3586" t="s">
        <v>19</v>
      </c>
      <c r="J3586">
        <v>18</v>
      </c>
      <c r="K3586">
        <v>10</v>
      </c>
      <c r="L3586" t="s">
        <v>128</v>
      </c>
      <c r="M3586" t="s">
        <v>21</v>
      </c>
      <c r="N3586" t="s">
        <v>42</v>
      </c>
      <c r="O3586">
        <f t="shared" ref="O3586:O3649" si="336">COUNTIF($A:$A,A3586)</f>
        <v>1</v>
      </c>
      <c r="P3586" t="str">
        <f t="shared" ref="P3586:P3649" si="337">IF(F3586="","Missing Amount","Valid")</f>
        <v>Valid</v>
      </c>
      <c r="Q3586" t="str">
        <f>_xlfn.XLOOKUP(B3586,Customers!$A:$A,Customers!$C:$C,"Not Found")</f>
        <v>North</v>
      </c>
      <c r="R3586" t="str">
        <f t="shared" ref="R3586:R3649" si="338">IF(E3586="",Q3586,E3586)</f>
        <v>South</v>
      </c>
      <c r="S3586" t="str">
        <f t="shared" ref="S3586:S3649" si="339">IF(D3586="Hospitalisation","Hospitalization",IF(D3586="Medical Emerg.","Medical Emergency",IF(D3586="Property dmg","Property Damage",IF(D3586="Vehicle dmg","Vehicle Damage",D3586))))</f>
        <v>Theft</v>
      </c>
      <c r="T3586" t="str">
        <f t="shared" ref="T3586:T3649" si="340">IF(J3586&gt;K3586,"SLA Breach","Within SLA")</f>
        <v>SLA Breach</v>
      </c>
      <c r="U3586">
        <f t="shared" ref="U3586:U3649" si="341">IF(J3586&gt;K3586,J3586-K3586,0)</f>
        <v>8</v>
      </c>
    </row>
    <row r="3587" spans="1:21" x14ac:dyDescent="0.3">
      <c r="A3587" t="s">
        <v>7308</v>
      </c>
      <c r="B3587" t="s">
        <v>7309</v>
      </c>
      <c r="C3587" t="s">
        <v>7310</v>
      </c>
      <c r="D3587" t="s">
        <v>154</v>
      </c>
      <c r="E3587" t="s">
        <v>18</v>
      </c>
      <c r="F3587">
        <v>212345.44</v>
      </c>
      <c r="G3587" s="1">
        <v>45743</v>
      </c>
      <c r="I3587" t="s">
        <v>64</v>
      </c>
      <c r="J3587">
        <v>4</v>
      </c>
      <c r="K3587">
        <v>10</v>
      </c>
      <c r="L3587" t="s">
        <v>242</v>
      </c>
      <c r="M3587" t="s">
        <v>21</v>
      </c>
      <c r="N3587" t="s">
        <v>22</v>
      </c>
      <c r="O3587">
        <f t="shared" si="336"/>
        <v>1</v>
      </c>
      <c r="P3587" t="str">
        <f t="shared" si="337"/>
        <v>Valid</v>
      </c>
      <c r="Q3587" t="str">
        <f>_xlfn.XLOOKUP(B3587,Customers!$A:$A,Customers!$C:$C,"Not Found")</f>
        <v>North</v>
      </c>
      <c r="R3587" t="str">
        <f t="shared" si="338"/>
        <v>South</v>
      </c>
      <c r="S3587" t="str">
        <f t="shared" si="339"/>
        <v>Vehicle Damage</v>
      </c>
      <c r="T3587" t="str">
        <f t="shared" si="340"/>
        <v>Within SLA</v>
      </c>
      <c r="U3587">
        <f t="shared" si="341"/>
        <v>0</v>
      </c>
    </row>
    <row r="3588" spans="1:21" x14ac:dyDescent="0.3">
      <c r="A3588" t="s">
        <v>7311</v>
      </c>
      <c r="B3588" t="s">
        <v>1381</v>
      </c>
      <c r="C3588" t="s">
        <v>1382</v>
      </c>
      <c r="D3588" t="s">
        <v>46</v>
      </c>
      <c r="E3588" t="s">
        <v>74</v>
      </c>
      <c r="F3588">
        <v>65303.58</v>
      </c>
      <c r="G3588" s="1">
        <v>45780</v>
      </c>
      <c r="H3588" s="1">
        <v>45786</v>
      </c>
      <c r="I3588" t="s">
        <v>19</v>
      </c>
      <c r="J3588">
        <v>6</v>
      </c>
      <c r="K3588">
        <v>10</v>
      </c>
      <c r="L3588" t="s">
        <v>450</v>
      </c>
      <c r="M3588" t="s">
        <v>21</v>
      </c>
      <c r="N3588" t="s">
        <v>30</v>
      </c>
      <c r="O3588">
        <f t="shared" si="336"/>
        <v>1</v>
      </c>
      <c r="P3588" t="str">
        <f t="shared" si="337"/>
        <v>Valid</v>
      </c>
      <c r="Q3588" t="str">
        <f>_xlfn.XLOOKUP(B3588,Customers!$A:$A,Customers!$C:$C,"Not Found")</f>
        <v>Central</v>
      </c>
      <c r="R3588" t="str">
        <f t="shared" si="338"/>
        <v>East</v>
      </c>
      <c r="S3588" t="str">
        <f t="shared" si="339"/>
        <v>Theft</v>
      </c>
      <c r="T3588" t="str">
        <f t="shared" si="340"/>
        <v>Within SLA</v>
      </c>
      <c r="U3588">
        <f t="shared" si="341"/>
        <v>0</v>
      </c>
    </row>
    <row r="3589" spans="1:21" x14ac:dyDescent="0.3">
      <c r="A3589" t="s">
        <v>7312</v>
      </c>
      <c r="B3589" t="s">
        <v>2927</v>
      </c>
      <c r="C3589" t="s">
        <v>2928</v>
      </c>
      <c r="D3589" t="s">
        <v>216</v>
      </c>
      <c r="E3589" t="s">
        <v>173</v>
      </c>
      <c r="F3589">
        <v>46658.04</v>
      </c>
      <c r="G3589" s="1">
        <v>45956</v>
      </c>
      <c r="H3589" s="1">
        <v>45967</v>
      </c>
      <c r="I3589" t="s">
        <v>19</v>
      </c>
      <c r="J3589">
        <v>11</v>
      </c>
      <c r="K3589">
        <v>15</v>
      </c>
      <c r="L3589" t="s">
        <v>183</v>
      </c>
      <c r="M3589" t="s">
        <v>55</v>
      </c>
      <c r="N3589" t="s">
        <v>22</v>
      </c>
      <c r="O3589">
        <f t="shared" si="336"/>
        <v>1</v>
      </c>
      <c r="P3589" t="str">
        <f t="shared" si="337"/>
        <v>Valid</v>
      </c>
      <c r="Q3589" t="str">
        <f>_xlfn.XLOOKUP(B3589,Customers!$A:$A,Customers!$C:$C,"Not Found")</f>
        <v>South</v>
      </c>
      <c r="R3589" t="str">
        <f t="shared" si="338"/>
        <v>Central</v>
      </c>
      <c r="S3589" t="str">
        <f t="shared" si="339"/>
        <v>Outpatient</v>
      </c>
      <c r="T3589" t="str">
        <f t="shared" si="340"/>
        <v>Within SLA</v>
      </c>
      <c r="U3589">
        <f t="shared" si="341"/>
        <v>0</v>
      </c>
    </row>
    <row r="3590" spans="1:21" x14ac:dyDescent="0.3">
      <c r="A3590" t="s">
        <v>7313</v>
      </c>
      <c r="B3590" t="s">
        <v>7314</v>
      </c>
      <c r="C3590" t="s">
        <v>7315</v>
      </c>
      <c r="D3590" t="s">
        <v>216</v>
      </c>
      <c r="E3590" t="s">
        <v>173</v>
      </c>
      <c r="F3590">
        <v>76702.67</v>
      </c>
      <c r="G3590" s="1">
        <v>45975</v>
      </c>
      <c r="H3590" s="1">
        <v>45989</v>
      </c>
      <c r="I3590" t="s">
        <v>19</v>
      </c>
      <c r="J3590">
        <v>14</v>
      </c>
      <c r="K3590">
        <v>15</v>
      </c>
      <c r="L3590" t="s">
        <v>278</v>
      </c>
      <c r="M3590" t="s">
        <v>55</v>
      </c>
      <c r="N3590" t="s">
        <v>22</v>
      </c>
      <c r="O3590">
        <f t="shared" si="336"/>
        <v>1</v>
      </c>
      <c r="P3590" t="str">
        <f t="shared" si="337"/>
        <v>Valid</v>
      </c>
      <c r="Q3590" t="str">
        <f>_xlfn.XLOOKUP(B3590,Customers!$A:$A,Customers!$C:$C,"Not Found")</f>
        <v>North</v>
      </c>
      <c r="R3590" t="str">
        <f t="shared" si="338"/>
        <v>Central</v>
      </c>
      <c r="S3590" t="str">
        <f t="shared" si="339"/>
        <v>Outpatient</v>
      </c>
      <c r="T3590" t="str">
        <f t="shared" si="340"/>
        <v>Within SLA</v>
      </c>
      <c r="U3590">
        <f t="shared" si="341"/>
        <v>0</v>
      </c>
    </row>
    <row r="3591" spans="1:21" x14ac:dyDescent="0.3">
      <c r="A3591" t="s">
        <v>7316</v>
      </c>
      <c r="B3591" t="s">
        <v>3586</v>
      </c>
      <c r="C3591" t="s">
        <v>3587</v>
      </c>
      <c r="D3591" t="s">
        <v>53</v>
      </c>
      <c r="E3591" t="s">
        <v>39</v>
      </c>
      <c r="F3591">
        <v>37209.769999999997</v>
      </c>
      <c r="G3591" s="1">
        <v>45721</v>
      </c>
      <c r="I3591" t="s">
        <v>64</v>
      </c>
      <c r="J3591">
        <v>11</v>
      </c>
      <c r="K3591">
        <v>15</v>
      </c>
      <c r="L3591" t="s">
        <v>193</v>
      </c>
      <c r="M3591" t="s">
        <v>55</v>
      </c>
      <c r="N3591" t="s">
        <v>30</v>
      </c>
      <c r="O3591">
        <f t="shared" si="336"/>
        <v>1</v>
      </c>
      <c r="P3591" t="str">
        <f t="shared" si="337"/>
        <v>Valid</v>
      </c>
      <c r="Q3591" t="str">
        <f>_xlfn.XLOOKUP(B3591,Customers!$A:$A,Customers!$C:$C,"Not Found")</f>
        <v>Central</v>
      </c>
      <c r="R3591" t="str">
        <f t="shared" si="338"/>
        <v>North</v>
      </c>
      <c r="S3591" t="str">
        <f t="shared" si="339"/>
        <v>Hospitalization</v>
      </c>
      <c r="T3591" t="str">
        <f t="shared" si="340"/>
        <v>Within SLA</v>
      </c>
      <c r="U3591">
        <f t="shared" si="341"/>
        <v>0</v>
      </c>
    </row>
    <row r="3592" spans="1:21" x14ac:dyDescent="0.3">
      <c r="A3592" t="s">
        <v>7317</v>
      </c>
      <c r="B3592" t="s">
        <v>1438</v>
      </c>
      <c r="C3592" t="s">
        <v>1439</v>
      </c>
      <c r="D3592" t="s">
        <v>53</v>
      </c>
      <c r="E3592" t="s">
        <v>74</v>
      </c>
      <c r="F3592">
        <v>550276.23</v>
      </c>
      <c r="G3592" s="1">
        <v>45663</v>
      </c>
      <c r="I3592" t="s">
        <v>40</v>
      </c>
      <c r="J3592">
        <v>28</v>
      </c>
      <c r="K3592">
        <v>15</v>
      </c>
      <c r="L3592" t="s">
        <v>864</v>
      </c>
      <c r="M3592" t="s">
        <v>55</v>
      </c>
      <c r="N3592" t="s">
        <v>42</v>
      </c>
      <c r="O3592">
        <f t="shared" si="336"/>
        <v>1</v>
      </c>
      <c r="P3592" t="str">
        <f t="shared" si="337"/>
        <v>Valid</v>
      </c>
      <c r="Q3592" t="str">
        <f>_xlfn.XLOOKUP(B3592,Customers!$A:$A,Customers!$C:$C,"Not Found")</f>
        <v>North</v>
      </c>
      <c r="R3592" t="str">
        <f t="shared" si="338"/>
        <v>East</v>
      </c>
      <c r="S3592" t="str">
        <f t="shared" si="339"/>
        <v>Hospitalization</v>
      </c>
      <c r="T3592" t="str">
        <f t="shared" si="340"/>
        <v>SLA Breach</v>
      </c>
      <c r="U3592">
        <f t="shared" si="341"/>
        <v>13</v>
      </c>
    </row>
    <row r="3593" spans="1:21" x14ac:dyDescent="0.3">
      <c r="A3593" t="s">
        <v>7318</v>
      </c>
      <c r="B3593" t="s">
        <v>7319</v>
      </c>
      <c r="C3593" t="s">
        <v>7320</v>
      </c>
      <c r="D3593" t="s">
        <v>216</v>
      </c>
      <c r="E3593" t="s">
        <v>74</v>
      </c>
      <c r="F3593">
        <v>274027.61</v>
      </c>
      <c r="G3593" s="1">
        <v>45943</v>
      </c>
      <c r="I3593" t="s">
        <v>64</v>
      </c>
      <c r="J3593">
        <v>19</v>
      </c>
      <c r="K3593">
        <v>15</v>
      </c>
      <c r="L3593" t="s">
        <v>296</v>
      </c>
      <c r="M3593" t="s">
        <v>55</v>
      </c>
      <c r="N3593" t="s">
        <v>30</v>
      </c>
      <c r="O3593">
        <f t="shared" si="336"/>
        <v>1</v>
      </c>
      <c r="P3593" t="str">
        <f t="shared" si="337"/>
        <v>Valid</v>
      </c>
      <c r="Q3593" t="str">
        <f>_xlfn.XLOOKUP(B3593,Customers!$A:$A,Customers!$C:$C,"Not Found")</f>
        <v>East</v>
      </c>
      <c r="R3593" t="str">
        <f t="shared" si="338"/>
        <v>East</v>
      </c>
      <c r="S3593" t="str">
        <f t="shared" si="339"/>
        <v>Outpatient</v>
      </c>
      <c r="T3593" t="str">
        <f t="shared" si="340"/>
        <v>SLA Breach</v>
      </c>
      <c r="U3593">
        <f t="shared" si="341"/>
        <v>4</v>
      </c>
    </row>
    <row r="3594" spans="1:21" x14ac:dyDescent="0.3">
      <c r="A3594" t="s">
        <v>7321</v>
      </c>
      <c r="B3594" t="s">
        <v>7322</v>
      </c>
      <c r="C3594" t="s">
        <v>7323</v>
      </c>
      <c r="D3594" t="s">
        <v>59</v>
      </c>
      <c r="E3594" t="s">
        <v>74</v>
      </c>
      <c r="F3594">
        <v>191179.59</v>
      </c>
      <c r="G3594" s="1">
        <v>45836</v>
      </c>
      <c r="H3594" s="1">
        <v>45843</v>
      </c>
      <c r="I3594" t="s">
        <v>19</v>
      </c>
      <c r="J3594">
        <v>7</v>
      </c>
      <c r="K3594">
        <v>15</v>
      </c>
      <c r="L3594" t="s">
        <v>345</v>
      </c>
      <c r="M3594" t="s">
        <v>55</v>
      </c>
      <c r="N3594" t="s">
        <v>30</v>
      </c>
      <c r="O3594">
        <f t="shared" si="336"/>
        <v>1</v>
      </c>
      <c r="P3594" t="str">
        <f t="shared" si="337"/>
        <v>Valid</v>
      </c>
      <c r="Q3594" t="str">
        <f>_xlfn.XLOOKUP(B3594,Customers!$A:$A,Customers!$C:$C,"Not Found")</f>
        <v>North</v>
      </c>
      <c r="R3594" t="str">
        <f t="shared" si="338"/>
        <v>East</v>
      </c>
      <c r="S3594" t="str">
        <f t="shared" si="339"/>
        <v>Critical Illness</v>
      </c>
      <c r="T3594" t="str">
        <f t="shared" si="340"/>
        <v>Within SLA</v>
      </c>
      <c r="U3594">
        <f t="shared" si="341"/>
        <v>0</v>
      </c>
    </row>
    <row r="3595" spans="1:21" x14ac:dyDescent="0.3">
      <c r="A3595" t="s">
        <v>7324</v>
      </c>
      <c r="B3595" t="s">
        <v>2513</v>
      </c>
      <c r="C3595" t="s">
        <v>7325</v>
      </c>
      <c r="D3595" t="s">
        <v>26</v>
      </c>
      <c r="E3595" t="s">
        <v>27</v>
      </c>
      <c r="F3595">
        <v>488921.35</v>
      </c>
      <c r="G3595" s="1">
        <v>45789</v>
      </c>
      <c r="H3595" s="1">
        <v>45823</v>
      </c>
      <c r="I3595" t="s">
        <v>19</v>
      </c>
      <c r="J3595">
        <v>34</v>
      </c>
      <c r="K3595">
        <v>20</v>
      </c>
      <c r="L3595" t="s">
        <v>431</v>
      </c>
      <c r="M3595" t="s">
        <v>29</v>
      </c>
      <c r="N3595" t="s">
        <v>42</v>
      </c>
      <c r="O3595">
        <f t="shared" si="336"/>
        <v>1</v>
      </c>
      <c r="P3595" t="str">
        <f t="shared" si="337"/>
        <v>Valid</v>
      </c>
      <c r="Q3595" t="str">
        <f>_xlfn.XLOOKUP(B3595,Customers!$A:$A,Customers!$C:$C,"Not Found")</f>
        <v>East</v>
      </c>
      <c r="R3595" t="str">
        <f t="shared" si="338"/>
        <v>West</v>
      </c>
      <c r="S3595" t="str">
        <f t="shared" si="339"/>
        <v>Disability</v>
      </c>
      <c r="T3595" t="str">
        <f t="shared" si="340"/>
        <v>SLA Breach</v>
      </c>
      <c r="U3595">
        <f t="shared" si="341"/>
        <v>14</v>
      </c>
    </row>
    <row r="3596" spans="1:21" x14ac:dyDescent="0.3">
      <c r="A3596" t="s">
        <v>7326</v>
      </c>
      <c r="B3596" t="s">
        <v>1339</v>
      </c>
      <c r="C3596" t="s">
        <v>3364</v>
      </c>
      <c r="D3596" t="s">
        <v>53</v>
      </c>
      <c r="E3596" t="s">
        <v>27</v>
      </c>
      <c r="F3596">
        <v>76331.42</v>
      </c>
      <c r="G3596" s="1">
        <v>45660</v>
      </c>
      <c r="H3596" s="1">
        <v>45666</v>
      </c>
      <c r="I3596" t="s">
        <v>19</v>
      </c>
      <c r="J3596">
        <v>6</v>
      </c>
      <c r="K3596">
        <v>15</v>
      </c>
      <c r="L3596" t="s">
        <v>373</v>
      </c>
      <c r="M3596" t="s">
        <v>55</v>
      </c>
      <c r="N3596" t="s">
        <v>30</v>
      </c>
      <c r="O3596">
        <f t="shared" si="336"/>
        <v>1</v>
      </c>
      <c r="P3596" t="str">
        <f t="shared" si="337"/>
        <v>Valid</v>
      </c>
      <c r="Q3596" t="str">
        <f>_xlfn.XLOOKUP(B3596,Customers!$A:$A,Customers!$C:$C,"Not Found")</f>
        <v>South</v>
      </c>
      <c r="R3596" t="str">
        <f t="shared" si="338"/>
        <v>West</v>
      </c>
      <c r="S3596" t="str">
        <f t="shared" si="339"/>
        <v>Hospitalization</v>
      </c>
      <c r="T3596" t="str">
        <f t="shared" si="340"/>
        <v>Within SLA</v>
      </c>
      <c r="U3596">
        <f t="shared" si="341"/>
        <v>0</v>
      </c>
    </row>
    <row r="3597" spans="1:21" x14ac:dyDescent="0.3">
      <c r="A3597" t="s">
        <v>7327</v>
      </c>
      <c r="B3597" t="s">
        <v>7328</v>
      </c>
      <c r="C3597" t="s">
        <v>7329</v>
      </c>
      <c r="D3597" t="s">
        <v>17</v>
      </c>
      <c r="E3597" t="s">
        <v>18</v>
      </c>
      <c r="F3597">
        <v>59214.57</v>
      </c>
      <c r="G3597" s="1">
        <v>45841</v>
      </c>
      <c r="H3597" s="1">
        <v>45845</v>
      </c>
      <c r="I3597" t="s">
        <v>47</v>
      </c>
      <c r="J3597">
        <v>4</v>
      </c>
      <c r="K3597">
        <v>10</v>
      </c>
      <c r="L3597" t="s">
        <v>341</v>
      </c>
      <c r="M3597" t="s">
        <v>21</v>
      </c>
      <c r="N3597" t="s">
        <v>30</v>
      </c>
      <c r="O3597">
        <f t="shared" si="336"/>
        <v>1</v>
      </c>
      <c r="P3597" t="str">
        <f t="shared" si="337"/>
        <v>Valid</v>
      </c>
      <c r="Q3597" t="str">
        <f>_xlfn.XLOOKUP(B3597,Customers!$A:$A,Customers!$C:$C,"Not Found")</f>
        <v>North</v>
      </c>
      <c r="R3597" t="str">
        <f t="shared" si="338"/>
        <v>South</v>
      </c>
      <c r="S3597" t="str">
        <f t="shared" si="339"/>
        <v>Accident</v>
      </c>
      <c r="T3597" t="str">
        <f t="shared" si="340"/>
        <v>Within SLA</v>
      </c>
      <c r="U3597">
        <f t="shared" si="341"/>
        <v>0</v>
      </c>
    </row>
    <row r="3598" spans="1:21" x14ac:dyDescent="0.3">
      <c r="A3598" t="s">
        <v>7330</v>
      </c>
      <c r="B3598" t="s">
        <v>5266</v>
      </c>
      <c r="C3598" t="s">
        <v>5267</v>
      </c>
      <c r="D3598" t="s">
        <v>102</v>
      </c>
      <c r="E3598" t="s">
        <v>18</v>
      </c>
      <c r="F3598">
        <v>259961.32</v>
      </c>
      <c r="G3598" s="1">
        <v>45702</v>
      </c>
      <c r="H3598" s="1">
        <v>45732</v>
      </c>
      <c r="I3598" t="s">
        <v>19</v>
      </c>
      <c r="J3598">
        <v>30</v>
      </c>
      <c r="K3598">
        <v>20</v>
      </c>
      <c r="L3598" t="s">
        <v>704</v>
      </c>
      <c r="M3598" t="s">
        <v>29</v>
      </c>
      <c r="N3598" t="s">
        <v>42</v>
      </c>
      <c r="O3598">
        <f t="shared" si="336"/>
        <v>1</v>
      </c>
      <c r="P3598" t="str">
        <f t="shared" si="337"/>
        <v>Valid</v>
      </c>
      <c r="Q3598" t="str">
        <f>_xlfn.XLOOKUP(B3598,Customers!$A:$A,Customers!$C:$C,"Not Found")</f>
        <v>North</v>
      </c>
      <c r="R3598" t="str">
        <f t="shared" si="338"/>
        <v>South</v>
      </c>
      <c r="S3598" t="str">
        <f t="shared" si="339"/>
        <v>Maturity</v>
      </c>
      <c r="T3598" t="str">
        <f t="shared" si="340"/>
        <v>SLA Breach</v>
      </c>
      <c r="U3598">
        <f t="shared" si="341"/>
        <v>10</v>
      </c>
    </row>
    <row r="3599" spans="1:21" x14ac:dyDescent="0.3">
      <c r="A3599" t="s">
        <v>7331</v>
      </c>
      <c r="B3599" t="s">
        <v>479</v>
      </c>
      <c r="C3599" t="s">
        <v>7332</v>
      </c>
      <c r="D3599" t="s">
        <v>154</v>
      </c>
      <c r="E3599" t="s">
        <v>173</v>
      </c>
      <c r="F3599">
        <v>304705.46000000002</v>
      </c>
      <c r="G3599" s="1">
        <v>45842</v>
      </c>
      <c r="H3599" s="1">
        <v>45853</v>
      </c>
      <c r="I3599" t="s">
        <v>19</v>
      </c>
      <c r="J3599">
        <v>11</v>
      </c>
      <c r="K3599">
        <v>10</v>
      </c>
      <c r="L3599" t="s">
        <v>630</v>
      </c>
      <c r="M3599" t="s">
        <v>21</v>
      </c>
      <c r="N3599" t="s">
        <v>22</v>
      </c>
      <c r="O3599">
        <f t="shared" si="336"/>
        <v>1</v>
      </c>
      <c r="P3599" t="str">
        <f t="shared" si="337"/>
        <v>Valid</v>
      </c>
      <c r="Q3599" t="str">
        <f>_xlfn.XLOOKUP(B3599,Customers!$A:$A,Customers!$C:$C,"Not Found")</f>
        <v>Central</v>
      </c>
      <c r="R3599" t="str">
        <f t="shared" si="338"/>
        <v>Central</v>
      </c>
      <c r="S3599" t="str">
        <f t="shared" si="339"/>
        <v>Vehicle Damage</v>
      </c>
      <c r="T3599" t="str">
        <f t="shared" si="340"/>
        <v>SLA Breach</v>
      </c>
      <c r="U3599">
        <f t="shared" si="341"/>
        <v>1</v>
      </c>
    </row>
    <row r="3600" spans="1:21" x14ac:dyDescent="0.3">
      <c r="A3600" t="s">
        <v>7333</v>
      </c>
      <c r="B3600" t="s">
        <v>575</v>
      </c>
      <c r="C3600" t="s">
        <v>7113</v>
      </c>
      <c r="D3600" t="s">
        <v>46</v>
      </c>
      <c r="E3600" t="s">
        <v>18</v>
      </c>
      <c r="F3600">
        <v>57368.19</v>
      </c>
      <c r="G3600" s="1">
        <v>45708</v>
      </c>
      <c r="H3600" s="1">
        <v>45713</v>
      </c>
      <c r="I3600" t="s">
        <v>19</v>
      </c>
      <c r="J3600">
        <v>5</v>
      </c>
      <c r="K3600">
        <v>10</v>
      </c>
      <c r="L3600" t="s">
        <v>813</v>
      </c>
      <c r="M3600" t="s">
        <v>21</v>
      </c>
      <c r="N3600" t="s">
        <v>30</v>
      </c>
      <c r="O3600">
        <f t="shared" si="336"/>
        <v>1</v>
      </c>
      <c r="P3600" t="str">
        <f t="shared" si="337"/>
        <v>Valid</v>
      </c>
      <c r="Q3600" t="str">
        <f>_xlfn.XLOOKUP(B3600,Customers!$A:$A,Customers!$C:$C,"Not Found")</f>
        <v>West</v>
      </c>
      <c r="R3600" t="str">
        <f t="shared" si="338"/>
        <v>South</v>
      </c>
      <c r="S3600" t="str">
        <f t="shared" si="339"/>
        <v>Theft</v>
      </c>
      <c r="T3600" t="str">
        <f t="shared" si="340"/>
        <v>Within SLA</v>
      </c>
      <c r="U3600">
        <f t="shared" si="341"/>
        <v>0</v>
      </c>
    </row>
    <row r="3601" spans="1:21" x14ac:dyDescent="0.3">
      <c r="A3601" t="s">
        <v>7334</v>
      </c>
      <c r="B3601" t="s">
        <v>3842</v>
      </c>
      <c r="C3601" t="s">
        <v>3843</v>
      </c>
      <c r="D3601" t="s">
        <v>154</v>
      </c>
      <c r="E3601" t="s">
        <v>74</v>
      </c>
      <c r="F3601">
        <v>45048.07</v>
      </c>
      <c r="G3601" s="1">
        <v>45726</v>
      </c>
      <c r="H3601" s="1">
        <v>45736</v>
      </c>
      <c r="I3601" t="s">
        <v>19</v>
      </c>
      <c r="J3601">
        <v>10</v>
      </c>
      <c r="K3601">
        <v>10</v>
      </c>
      <c r="L3601" t="s">
        <v>427</v>
      </c>
      <c r="M3601" t="s">
        <v>21</v>
      </c>
      <c r="N3601" t="s">
        <v>30</v>
      </c>
      <c r="O3601">
        <f t="shared" si="336"/>
        <v>1</v>
      </c>
      <c r="P3601" t="str">
        <f t="shared" si="337"/>
        <v>Valid</v>
      </c>
      <c r="Q3601" t="str">
        <f>_xlfn.XLOOKUP(B3601,Customers!$A:$A,Customers!$C:$C,"Not Found")</f>
        <v>Central</v>
      </c>
      <c r="R3601" t="str">
        <f t="shared" si="338"/>
        <v>East</v>
      </c>
      <c r="S3601" t="str">
        <f t="shared" si="339"/>
        <v>Vehicle Damage</v>
      </c>
      <c r="T3601" t="str">
        <f t="shared" si="340"/>
        <v>Within SLA</v>
      </c>
      <c r="U3601">
        <f t="shared" si="341"/>
        <v>0</v>
      </c>
    </row>
    <row r="3602" spans="1:21" x14ac:dyDescent="0.3">
      <c r="A3602" t="s">
        <v>7335</v>
      </c>
      <c r="B3602" t="s">
        <v>3140</v>
      </c>
      <c r="C3602" t="s">
        <v>4449</v>
      </c>
      <c r="D3602" t="s">
        <v>59</v>
      </c>
      <c r="E3602" t="s">
        <v>173</v>
      </c>
      <c r="F3602">
        <v>79415.839999999997</v>
      </c>
      <c r="G3602" s="1">
        <v>45700</v>
      </c>
      <c r="H3602" s="1">
        <v>45710</v>
      </c>
      <c r="I3602" t="s">
        <v>19</v>
      </c>
      <c r="J3602">
        <v>10</v>
      </c>
      <c r="K3602">
        <v>15</v>
      </c>
      <c r="L3602" t="s">
        <v>630</v>
      </c>
      <c r="M3602" t="s">
        <v>55</v>
      </c>
      <c r="N3602" t="s">
        <v>30</v>
      </c>
      <c r="O3602">
        <f t="shared" si="336"/>
        <v>1</v>
      </c>
      <c r="P3602" t="str">
        <f t="shared" si="337"/>
        <v>Valid</v>
      </c>
      <c r="Q3602" t="str">
        <f>_xlfn.XLOOKUP(B3602,Customers!$A:$A,Customers!$C:$C,"Not Found")</f>
        <v>Central</v>
      </c>
      <c r="R3602" t="str">
        <f t="shared" si="338"/>
        <v>Central</v>
      </c>
      <c r="S3602" t="str">
        <f t="shared" si="339"/>
        <v>Critical Illness</v>
      </c>
      <c r="T3602" t="str">
        <f t="shared" si="340"/>
        <v>Within SLA</v>
      </c>
      <c r="U3602">
        <f t="shared" si="341"/>
        <v>0</v>
      </c>
    </row>
    <row r="3603" spans="1:21" x14ac:dyDescent="0.3">
      <c r="A3603" t="s">
        <v>7336</v>
      </c>
      <c r="B3603" t="s">
        <v>3759</v>
      </c>
      <c r="C3603" t="s">
        <v>4080</v>
      </c>
      <c r="D3603" t="s">
        <v>59</v>
      </c>
      <c r="E3603" t="s">
        <v>173</v>
      </c>
      <c r="F3603">
        <v>118947.85</v>
      </c>
      <c r="G3603" s="1">
        <v>45715</v>
      </c>
      <c r="H3603" s="1">
        <v>45726</v>
      </c>
      <c r="I3603" t="s">
        <v>19</v>
      </c>
      <c r="J3603">
        <v>11</v>
      </c>
      <c r="K3603">
        <v>15</v>
      </c>
      <c r="L3603" t="s">
        <v>54</v>
      </c>
      <c r="M3603" t="s">
        <v>55</v>
      </c>
      <c r="N3603" t="s">
        <v>30</v>
      </c>
      <c r="O3603">
        <f t="shared" si="336"/>
        <v>1</v>
      </c>
      <c r="P3603" t="str">
        <f t="shared" si="337"/>
        <v>Valid</v>
      </c>
      <c r="Q3603" t="str">
        <f>_xlfn.XLOOKUP(B3603,Customers!$A:$A,Customers!$C:$C,"Not Found")</f>
        <v>East</v>
      </c>
      <c r="R3603" t="str">
        <f t="shared" si="338"/>
        <v>Central</v>
      </c>
      <c r="S3603" t="str">
        <f t="shared" si="339"/>
        <v>Critical Illness</v>
      </c>
      <c r="T3603" t="str">
        <f t="shared" si="340"/>
        <v>Within SLA</v>
      </c>
      <c r="U3603">
        <f t="shared" si="341"/>
        <v>0</v>
      </c>
    </row>
    <row r="3604" spans="1:21" x14ac:dyDescent="0.3">
      <c r="A3604" t="s">
        <v>7337</v>
      </c>
      <c r="B3604" t="s">
        <v>198</v>
      </c>
      <c r="C3604" t="s">
        <v>7338</v>
      </c>
      <c r="D3604" t="s">
        <v>216</v>
      </c>
      <c r="E3604" t="s">
        <v>27</v>
      </c>
      <c r="F3604">
        <v>8838.44</v>
      </c>
      <c r="G3604" s="1">
        <v>45891</v>
      </c>
      <c r="H3604" s="1">
        <v>45902</v>
      </c>
      <c r="I3604" t="s">
        <v>19</v>
      </c>
      <c r="J3604">
        <v>11</v>
      </c>
      <c r="K3604">
        <v>15</v>
      </c>
      <c r="L3604" t="s">
        <v>159</v>
      </c>
      <c r="M3604" t="s">
        <v>55</v>
      </c>
      <c r="N3604" t="s">
        <v>22</v>
      </c>
      <c r="O3604">
        <f t="shared" si="336"/>
        <v>1</v>
      </c>
      <c r="P3604" t="str">
        <f t="shared" si="337"/>
        <v>Valid</v>
      </c>
      <c r="Q3604" t="str">
        <f>_xlfn.XLOOKUP(B3604,Customers!$A:$A,Customers!$C:$C,"Not Found")</f>
        <v>West</v>
      </c>
      <c r="R3604" t="str">
        <f t="shared" si="338"/>
        <v>West</v>
      </c>
      <c r="S3604" t="str">
        <f t="shared" si="339"/>
        <v>Outpatient</v>
      </c>
      <c r="T3604" t="str">
        <f t="shared" si="340"/>
        <v>Within SLA</v>
      </c>
      <c r="U3604">
        <f t="shared" si="341"/>
        <v>0</v>
      </c>
    </row>
    <row r="3605" spans="1:21" x14ac:dyDescent="0.3">
      <c r="A3605" t="s">
        <v>7339</v>
      </c>
      <c r="B3605" t="s">
        <v>1890</v>
      </c>
      <c r="C3605" t="s">
        <v>4411</v>
      </c>
      <c r="D3605" t="s">
        <v>53</v>
      </c>
      <c r="E3605" t="s">
        <v>18</v>
      </c>
      <c r="F3605">
        <v>109761.67</v>
      </c>
      <c r="G3605" s="1">
        <v>45895</v>
      </c>
      <c r="H3605" s="1">
        <v>45904</v>
      </c>
      <c r="I3605" t="s">
        <v>19</v>
      </c>
      <c r="J3605">
        <v>9</v>
      </c>
      <c r="K3605">
        <v>15</v>
      </c>
      <c r="L3605" t="s">
        <v>580</v>
      </c>
      <c r="M3605" t="s">
        <v>55</v>
      </c>
      <c r="N3605" t="s">
        <v>30</v>
      </c>
      <c r="O3605">
        <f t="shared" si="336"/>
        <v>1</v>
      </c>
      <c r="P3605" t="str">
        <f t="shared" si="337"/>
        <v>Valid</v>
      </c>
      <c r="Q3605" t="str">
        <f>_xlfn.XLOOKUP(B3605,Customers!$A:$A,Customers!$C:$C,"Not Found")</f>
        <v>South</v>
      </c>
      <c r="R3605" t="str">
        <f t="shared" si="338"/>
        <v>South</v>
      </c>
      <c r="S3605" t="str">
        <f t="shared" si="339"/>
        <v>Hospitalization</v>
      </c>
      <c r="T3605" t="str">
        <f t="shared" si="340"/>
        <v>Within SLA</v>
      </c>
      <c r="U3605">
        <f t="shared" si="341"/>
        <v>0</v>
      </c>
    </row>
    <row r="3606" spans="1:21" x14ac:dyDescent="0.3">
      <c r="A3606" t="s">
        <v>7340</v>
      </c>
      <c r="B3606" t="s">
        <v>3320</v>
      </c>
      <c r="C3606" t="s">
        <v>3321</v>
      </c>
      <c r="D3606" t="s">
        <v>53</v>
      </c>
      <c r="E3606" t="s">
        <v>27</v>
      </c>
      <c r="F3606">
        <v>16281.33</v>
      </c>
      <c r="G3606" s="1">
        <v>45811</v>
      </c>
      <c r="I3606" t="s">
        <v>64</v>
      </c>
      <c r="J3606">
        <v>14</v>
      </c>
      <c r="K3606">
        <v>15</v>
      </c>
      <c r="L3606" t="s">
        <v>252</v>
      </c>
      <c r="M3606" t="s">
        <v>55</v>
      </c>
      <c r="N3606" t="s">
        <v>42</v>
      </c>
      <c r="O3606">
        <f t="shared" si="336"/>
        <v>1</v>
      </c>
      <c r="P3606" t="str">
        <f t="shared" si="337"/>
        <v>Valid</v>
      </c>
      <c r="Q3606" t="str">
        <f>_xlfn.XLOOKUP(B3606,Customers!$A:$A,Customers!$C:$C,"Not Found")</f>
        <v>West</v>
      </c>
      <c r="R3606" t="str">
        <f t="shared" si="338"/>
        <v>West</v>
      </c>
      <c r="S3606" t="str">
        <f t="shared" si="339"/>
        <v>Hospitalization</v>
      </c>
      <c r="T3606" t="str">
        <f t="shared" si="340"/>
        <v>Within SLA</v>
      </c>
      <c r="U3606">
        <f t="shared" si="341"/>
        <v>0</v>
      </c>
    </row>
    <row r="3607" spans="1:21" x14ac:dyDescent="0.3">
      <c r="A3607" t="s">
        <v>7341</v>
      </c>
      <c r="B3607" t="s">
        <v>3436</v>
      </c>
      <c r="C3607" t="s">
        <v>7342</v>
      </c>
      <c r="D3607" t="s">
        <v>46</v>
      </c>
      <c r="E3607" t="s">
        <v>27</v>
      </c>
      <c r="F3607">
        <v>286382.81</v>
      </c>
      <c r="G3607" s="1">
        <v>45933</v>
      </c>
      <c r="H3607" s="1">
        <v>45942</v>
      </c>
      <c r="I3607" t="s">
        <v>19</v>
      </c>
      <c r="J3607">
        <v>9</v>
      </c>
      <c r="K3607">
        <v>12</v>
      </c>
      <c r="L3607" t="s">
        <v>282</v>
      </c>
      <c r="M3607" t="s">
        <v>49</v>
      </c>
      <c r="N3607" t="s">
        <v>30</v>
      </c>
      <c r="O3607">
        <f t="shared" si="336"/>
        <v>1</v>
      </c>
      <c r="P3607" t="str">
        <f t="shared" si="337"/>
        <v>Valid</v>
      </c>
      <c r="Q3607" t="str">
        <f>_xlfn.XLOOKUP(B3607,Customers!$A:$A,Customers!$C:$C,"Not Found")</f>
        <v>South</v>
      </c>
      <c r="R3607" t="str">
        <f t="shared" si="338"/>
        <v>West</v>
      </c>
      <c r="S3607" t="str">
        <f t="shared" si="339"/>
        <v>Theft</v>
      </c>
      <c r="T3607" t="str">
        <f t="shared" si="340"/>
        <v>Within SLA</v>
      </c>
      <c r="U3607">
        <f t="shared" si="341"/>
        <v>0</v>
      </c>
    </row>
    <row r="3608" spans="1:21" x14ac:dyDescent="0.3">
      <c r="A3608" t="s">
        <v>7343</v>
      </c>
      <c r="B3608" t="s">
        <v>185</v>
      </c>
      <c r="C3608" t="s">
        <v>2998</v>
      </c>
      <c r="D3608" t="s">
        <v>34</v>
      </c>
      <c r="E3608" t="s">
        <v>18</v>
      </c>
      <c r="F3608">
        <v>97816.7</v>
      </c>
      <c r="G3608" s="1">
        <v>45979</v>
      </c>
      <c r="H3608" s="1">
        <v>45990</v>
      </c>
      <c r="I3608" t="s">
        <v>19</v>
      </c>
      <c r="J3608">
        <v>11</v>
      </c>
      <c r="K3608">
        <v>20</v>
      </c>
      <c r="L3608" t="s">
        <v>28</v>
      </c>
      <c r="M3608" t="s">
        <v>29</v>
      </c>
      <c r="N3608" t="s">
        <v>22</v>
      </c>
      <c r="O3608">
        <f t="shared" si="336"/>
        <v>1</v>
      </c>
      <c r="P3608" t="str">
        <f t="shared" si="337"/>
        <v>Valid</v>
      </c>
      <c r="Q3608" t="str">
        <f>_xlfn.XLOOKUP(B3608,Customers!$A:$A,Customers!$C:$C,"Not Found")</f>
        <v>South</v>
      </c>
      <c r="R3608" t="str">
        <f t="shared" si="338"/>
        <v>South</v>
      </c>
      <c r="S3608" t="str">
        <f t="shared" si="339"/>
        <v>Death Benefit</v>
      </c>
      <c r="T3608" t="str">
        <f t="shared" si="340"/>
        <v>Within SLA</v>
      </c>
      <c r="U3608">
        <f t="shared" si="341"/>
        <v>0</v>
      </c>
    </row>
    <row r="3609" spans="1:21" x14ac:dyDescent="0.3">
      <c r="A3609" t="s">
        <v>7344</v>
      </c>
      <c r="B3609" t="s">
        <v>2788</v>
      </c>
      <c r="C3609" t="s">
        <v>2789</v>
      </c>
      <c r="D3609" t="s">
        <v>289</v>
      </c>
      <c r="E3609" t="s">
        <v>39</v>
      </c>
      <c r="F3609">
        <v>38564.04</v>
      </c>
      <c r="G3609" s="1">
        <v>45703</v>
      </c>
      <c r="H3609" s="1">
        <v>45709</v>
      </c>
      <c r="I3609" t="s">
        <v>19</v>
      </c>
      <c r="J3609">
        <v>6</v>
      </c>
      <c r="K3609">
        <v>10</v>
      </c>
      <c r="L3609" t="s">
        <v>128</v>
      </c>
      <c r="M3609" t="s">
        <v>21</v>
      </c>
      <c r="N3609" t="s">
        <v>30</v>
      </c>
      <c r="O3609">
        <f t="shared" si="336"/>
        <v>1</v>
      </c>
      <c r="P3609" t="str">
        <f t="shared" si="337"/>
        <v>Valid</v>
      </c>
      <c r="Q3609" t="str">
        <f>_xlfn.XLOOKUP(B3609,Customers!$A:$A,Customers!$C:$C,"Not Found")</f>
        <v>South</v>
      </c>
      <c r="R3609" t="str">
        <f t="shared" si="338"/>
        <v>North</v>
      </c>
      <c r="S3609" t="str">
        <f t="shared" si="339"/>
        <v>vehicle damage</v>
      </c>
      <c r="T3609" t="str">
        <f t="shared" si="340"/>
        <v>Within SLA</v>
      </c>
      <c r="U3609">
        <f t="shared" si="341"/>
        <v>0</v>
      </c>
    </row>
    <row r="3610" spans="1:21" x14ac:dyDescent="0.3">
      <c r="A3610" t="s">
        <v>7345</v>
      </c>
      <c r="B3610" t="s">
        <v>2402</v>
      </c>
      <c r="C3610" t="s">
        <v>2403</v>
      </c>
      <c r="D3610" t="s">
        <v>46</v>
      </c>
      <c r="E3610" t="s">
        <v>18</v>
      </c>
      <c r="F3610">
        <v>18695.919999999998</v>
      </c>
      <c r="G3610" s="1">
        <v>45734</v>
      </c>
      <c r="I3610" t="s">
        <v>64</v>
      </c>
      <c r="J3610">
        <v>4</v>
      </c>
      <c r="K3610">
        <v>10</v>
      </c>
      <c r="L3610" t="s">
        <v>136</v>
      </c>
      <c r="M3610" t="s">
        <v>21</v>
      </c>
      <c r="N3610" t="s">
        <v>22</v>
      </c>
      <c r="O3610">
        <f t="shared" si="336"/>
        <v>1</v>
      </c>
      <c r="P3610" t="str">
        <f t="shared" si="337"/>
        <v>Valid</v>
      </c>
      <c r="Q3610" t="str">
        <f>_xlfn.XLOOKUP(B3610,Customers!$A:$A,Customers!$C:$C,"Not Found")</f>
        <v>West</v>
      </c>
      <c r="R3610" t="str">
        <f t="shared" si="338"/>
        <v>South</v>
      </c>
      <c r="S3610" t="str">
        <f t="shared" si="339"/>
        <v>Theft</v>
      </c>
      <c r="T3610" t="str">
        <f t="shared" si="340"/>
        <v>Within SLA</v>
      </c>
      <c r="U3610">
        <f t="shared" si="341"/>
        <v>0</v>
      </c>
    </row>
    <row r="3611" spans="1:21" x14ac:dyDescent="0.3">
      <c r="A3611" t="s">
        <v>7346</v>
      </c>
      <c r="B3611" t="s">
        <v>3918</v>
      </c>
      <c r="C3611" t="s">
        <v>7347</v>
      </c>
      <c r="D3611" t="s">
        <v>17</v>
      </c>
      <c r="E3611" t="s">
        <v>74</v>
      </c>
      <c r="F3611">
        <v>209540.93</v>
      </c>
      <c r="G3611" s="1">
        <v>45909</v>
      </c>
      <c r="H3611" s="1">
        <v>45932</v>
      </c>
      <c r="I3611" t="s">
        <v>47</v>
      </c>
      <c r="J3611">
        <v>23</v>
      </c>
      <c r="K3611">
        <v>10</v>
      </c>
      <c r="L3611" t="s">
        <v>155</v>
      </c>
      <c r="M3611" t="s">
        <v>21</v>
      </c>
      <c r="N3611" t="s">
        <v>42</v>
      </c>
      <c r="O3611">
        <f t="shared" si="336"/>
        <v>1</v>
      </c>
      <c r="P3611" t="str">
        <f t="shared" si="337"/>
        <v>Valid</v>
      </c>
      <c r="Q3611" t="str">
        <f>_xlfn.XLOOKUP(B3611,Customers!$A:$A,Customers!$C:$C,"Not Found")</f>
        <v>East</v>
      </c>
      <c r="R3611" t="str">
        <f t="shared" si="338"/>
        <v>East</v>
      </c>
      <c r="S3611" t="str">
        <f t="shared" si="339"/>
        <v>Accident</v>
      </c>
      <c r="T3611" t="str">
        <f t="shared" si="340"/>
        <v>SLA Breach</v>
      </c>
      <c r="U3611">
        <f t="shared" si="341"/>
        <v>13</v>
      </c>
    </row>
    <row r="3612" spans="1:21" x14ac:dyDescent="0.3">
      <c r="A3612" t="s">
        <v>7348</v>
      </c>
      <c r="B3612" t="s">
        <v>4486</v>
      </c>
      <c r="C3612" t="s">
        <v>4487</v>
      </c>
      <c r="D3612" t="s">
        <v>59</v>
      </c>
      <c r="E3612" t="s">
        <v>173</v>
      </c>
      <c r="F3612">
        <v>84324.08</v>
      </c>
      <c r="G3612" s="1">
        <v>45854</v>
      </c>
      <c r="H3612" s="1">
        <v>45863</v>
      </c>
      <c r="I3612" t="s">
        <v>19</v>
      </c>
      <c r="J3612">
        <v>9</v>
      </c>
      <c r="K3612">
        <v>15</v>
      </c>
      <c r="L3612" t="s">
        <v>278</v>
      </c>
      <c r="M3612" t="s">
        <v>55</v>
      </c>
      <c r="N3612" t="s">
        <v>22</v>
      </c>
      <c r="O3612">
        <f t="shared" si="336"/>
        <v>1</v>
      </c>
      <c r="P3612" t="str">
        <f t="shared" si="337"/>
        <v>Valid</v>
      </c>
      <c r="Q3612" t="str">
        <f>_xlfn.XLOOKUP(B3612,Customers!$A:$A,Customers!$C:$C,"Not Found")</f>
        <v>East</v>
      </c>
      <c r="R3612" t="str">
        <f t="shared" si="338"/>
        <v>Central</v>
      </c>
      <c r="S3612" t="str">
        <f t="shared" si="339"/>
        <v>Critical Illness</v>
      </c>
      <c r="T3612" t="str">
        <f t="shared" si="340"/>
        <v>Within SLA</v>
      </c>
      <c r="U3612">
        <f t="shared" si="341"/>
        <v>0</v>
      </c>
    </row>
    <row r="3613" spans="1:21" x14ac:dyDescent="0.3">
      <c r="A3613" t="s">
        <v>7349</v>
      </c>
      <c r="B3613" t="s">
        <v>1239</v>
      </c>
      <c r="C3613" t="s">
        <v>7350</v>
      </c>
      <c r="D3613" t="s">
        <v>26</v>
      </c>
      <c r="E3613" t="s">
        <v>27</v>
      </c>
      <c r="F3613">
        <v>1275459.22</v>
      </c>
      <c r="G3613" s="1">
        <v>45767</v>
      </c>
      <c r="H3613" s="1">
        <v>45782</v>
      </c>
      <c r="I3613" t="s">
        <v>19</v>
      </c>
      <c r="J3613">
        <v>15</v>
      </c>
      <c r="K3613">
        <v>20</v>
      </c>
      <c r="L3613" t="s">
        <v>178</v>
      </c>
      <c r="M3613" t="s">
        <v>29</v>
      </c>
      <c r="N3613" t="s">
        <v>30</v>
      </c>
      <c r="O3613">
        <f t="shared" si="336"/>
        <v>1</v>
      </c>
      <c r="P3613" t="str">
        <f t="shared" si="337"/>
        <v>Valid</v>
      </c>
      <c r="Q3613" t="str">
        <f>_xlfn.XLOOKUP(B3613,Customers!$A:$A,Customers!$C:$C,"Not Found")</f>
        <v>North</v>
      </c>
      <c r="R3613" t="str">
        <f t="shared" si="338"/>
        <v>West</v>
      </c>
      <c r="S3613" t="str">
        <f t="shared" si="339"/>
        <v>Disability</v>
      </c>
      <c r="T3613" t="str">
        <f t="shared" si="340"/>
        <v>Within SLA</v>
      </c>
      <c r="U3613">
        <f t="shared" si="341"/>
        <v>0</v>
      </c>
    </row>
    <row r="3614" spans="1:21" x14ac:dyDescent="0.3">
      <c r="A3614" t="s">
        <v>7351</v>
      </c>
      <c r="B3614" t="s">
        <v>315</v>
      </c>
      <c r="C3614" t="s">
        <v>7352</v>
      </c>
      <c r="D3614" t="s">
        <v>216</v>
      </c>
      <c r="E3614" t="s">
        <v>39</v>
      </c>
      <c r="F3614">
        <v>309448.36</v>
      </c>
      <c r="G3614" s="1">
        <v>45851</v>
      </c>
      <c r="I3614" t="s">
        <v>64</v>
      </c>
      <c r="J3614">
        <v>9</v>
      </c>
      <c r="K3614">
        <v>15</v>
      </c>
      <c r="L3614" t="s">
        <v>79</v>
      </c>
      <c r="M3614" t="s">
        <v>55</v>
      </c>
      <c r="N3614" t="s">
        <v>22</v>
      </c>
      <c r="O3614">
        <f t="shared" si="336"/>
        <v>1</v>
      </c>
      <c r="P3614" t="str">
        <f t="shared" si="337"/>
        <v>Valid</v>
      </c>
      <c r="Q3614" t="str">
        <f>_xlfn.XLOOKUP(B3614,Customers!$A:$A,Customers!$C:$C,"Not Found")</f>
        <v>West</v>
      </c>
      <c r="R3614" t="str">
        <f t="shared" si="338"/>
        <v>North</v>
      </c>
      <c r="S3614" t="str">
        <f t="shared" si="339"/>
        <v>Outpatient</v>
      </c>
      <c r="T3614" t="str">
        <f t="shared" si="340"/>
        <v>Within SLA</v>
      </c>
      <c r="U3614">
        <f t="shared" si="341"/>
        <v>0</v>
      </c>
    </row>
    <row r="3615" spans="1:21" x14ac:dyDescent="0.3">
      <c r="A3615" t="s">
        <v>7353</v>
      </c>
      <c r="B3615" t="s">
        <v>1791</v>
      </c>
      <c r="C3615" t="s">
        <v>1792</v>
      </c>
      <c r="D3615" t="s">
        <v>1264</v>
      </c>
      <c r="E3615" t="s">
        <v>18</v>
      </c>
      <c r="F3615">
        <v>191460.49</v>
      </c>
      <c r="G3615" s="1">
        <v>45856</v>
      </c>
      <c r="H3615" s="1">
        <v>45873</v>
      </c>
      <c r="I3615" t="s">
        <v>19</v>
      </c>
      <c r="J3615">
        <v>17</v>
      </c>
      <c r="K3615">
        <v>15</v>
      </c>
      <c r="L3615" t="s">
        <v>28</v>
      </c>
      <c r="M3615" t="s">
        <v>55</v>
      </c>
      <c r="N3615" t="s">
        <v>30</v>
      </c>
      <c r="O3615">
        <f t="shared" si="336"/>
        <v>1</v>
      </c>
      <c r="P3615" t="str">
        <f t="shared" si="337"/>
        <v>Valid</v>
      </c>
      <c r="Q3615" t="str">
        <f>_xlfn.XLOOKUP(B3615,Customers!$A:$A,Customers!$C:$C,"Not Found")</f>
        <v>East</v>
      </c>
      <c r="R3615" t="str">
        <f t="shared" si="338"/>
        <v>South</v>
      </c>
      <c r="S3615" t="str">
        <f t="shared" si="339"/>
        <v>hospitalization</v>
      </c>
      <c r="T3615" t="str">
        <f t="shared" si="340"/>
        <v>SLA Breach</v>
      </c>
      <c r="U3615">
        <f t="shared" si="341"/>
        <v>2</v>
      </c>
    </row>
    <row r="3616" spans="1:21" x14ac:dyDescent="0.3">
      <c r="A3616" t="s">
        <v>7354</v>
      </c>
      <c r="B3616" t="s">
        <v>1422</v>
      </c>
      <c r="C3616" t="s">
        <v>7355</v>
      </c>
      <c r="D3616" t="s">
        <v>46</v>
      </c>
      <c r="E3616" t="s">
        <v>74</v>
      </c>
      <c r="F3616">
        <v>26134.95</v>
      </c>
      <c r="G3616" s="1">
        <v>45855</v>
      </c>
      <c r="H3616" s="1">
        <v>45883</v>
      </c>
      <c r="I3616" t="s">
        <v>19</v>
      </c>
      <c r="J3616">
        <v>28</v>
      </c>
      <c r="K3616">
        <v>10</v>
      </c>
      <c r="L3616" t="s">
        <v>35</v>
      </c>
      <c r="M3616" t="s">
        <v>21</v>
      </c>
      <c r="N3616" t="s">
        <v>42</v>
      </c>
      <c r="O3616">
        <f t="shared" si="336"/>
        <v>1</v>
      </c>
      <c r="P3616" t="str">
        <f t="shared" si="337"/>
        <v>Valid</v>
      </c>
      <c r="Q3616" t="str">
        <f>_xlfn.XLOOKUP(B3616,Customers!$A:$A,Customers!$C:$C,"Not Found")</f>
        <v>Central</v>
      </c>
      <c r="R3616" t="str">
        <f t="shared" si="338"/>
        <v>East</v>
      </c>
      <c r="S3616" t="str">
        <f t="shared" si="339"/>
        <v>Theft</v>
      </c>
      <c r="T3616" t="str">
        <f t="shared" si="340"/>
        <v>SLA Breach</v>
      </c>
      <c r="U3616">
        <f t="shared" si="341"/>
        <v>18</v>
      </c>
    </row>
    <row r="3617" spans="1:21" x14ac:dyDescent="0.3">
      <c r="A3617" t="s">
        <v>7356</v>
      </c>
      <c r="B3617" t="s">
        <v>699</v>
      </c>
      <c r="C3617" t="s">
        <v>700</v>
      </c>
      <c r="D3617" t="s">
        <v>46</v>
      </c>
      <c r="E3617" t="s">
        <v>74</v>
      </c>
      <c r="F3617">
        <v>122491.52</v>
      </c>
      <c r="G3617" s="1">
        <v>45836</v>
      </c>
      <c r="H3617" s="1">
        <v>45856</v>
      </c>
      <c r="I3617" t="s">
        <v>19</v>
      </c>
      <c r="J3617">
        <v>20</v>
      </c>
      <c r="K3617">
        <v>12</v>
      </c>
      <c r="L3617" t="s">
        <v>163</v>
      </c>
      <c r="M3617" t="s">
        <v>49</v>
      </c>
      <c r="N3617" t="s">
        <v>42</v>
      </c>
      <c r="O3617">
        <f t="shared" si="336"/>
        <v>1</v>
      </c>
      <c r="P3617" t="str">
        <f t="shared" si="337"/>
        <v>Valid</v>
      </c>
      <c r="Q3617" t="str">
        <f>_xlfn.XLOOKUP(B3617,Customers!$A:$A,Customers!$C:$C,"Not Found")</f>
        <v>North</v>
      </c>
      <c r="R3617" t="str">
        <f t="shared" si="338"/>
        <v>East</v>
      </c>
      <c r="S3617" t="str">
        <f t="shared" si="339"/>
        <v>Theft</v>
      </c>
      <c r="T3617" t="str">
        <f t="shared" si="340"/>
        <v>SLA Breach</v>
      </c>
      <c r="U3617">
        <f t="shared" si="341"/>
        <v>8</v>
      </c>
    </row>
    <row r="3618" spans="1:21" x14ac:dyDescent="0.3">
      <c r="A3618" t="s">
        <v>7357</v>
      </c>
      <c r="B3618" t="s">
        <v>7358</v>
      </c>
      <c r="C3618" t="s">
        <v>7359</v>
      </c>
      <c r="D3618" t="s">
        <v>53</v>
      </c>
      <c r="E3618" t="s">
        <v>39</v>
      </c>
      <c r="F3618">
        <v>206580.1</v>
      </c>
      <c r="G3618" s="1">
        <v>45668</v>
      </c>
      <c r="H3618" s="1">
        <v>45686</v>
      </c>
      <c r="I3618" t="s">
        <v>19</v>
      </c>
      <c r="J3618">
        <v>18</v>
      </c>
      <c r="K3618">
        <v>15</v>
      </c>
      <c r="L3618" t="s">
        <v>323</v>
      </c>
      <c r="M3618" t="s">
        <v>55</v>
      </c>
      <c r="N3618" t="s">
        <v>30</v>
      </c>
      <c r="O3618">
        <f t="shared" si="336"/>
        <v>1</v>
      </c>
      <c r="P3618" t="str">
        <f t="shared" si="337"/>
        <v>Valid</v>
      </c>
      <c r="Q3618" t="str">
        <f>_xlfn.XLOOKUP(B3618,Customers!$A:$A,Customers!$C:$C,"Not Found")</f>
        <v>Central</v>
      </c>
      <c r="R3618" t="str">
        <f t="shared" si="338"/>
        <v>North</v>
      </c>
      <c r="S3618" t="str">
        <f t="shared" si="339"/>
        <v>Hospitalization</v>
      </c>
      <c r="T3618" t="str">
        <f t="shared" si="340"/>
        <v>SLA Breach</v>
      </c>
      <c r="U3618">
        <f t="shared" si="341"/>
        <v>3</v>
      </c>
    </row>
    <row r="3619" spans="1:21" x14ac:dyDescent="0.3">
      <c r="A3619" t="s">
        <v>7360</v>
      </c>
      <c r="B3619" t="s">
        <v>4995</v>
      </c>
      <c r="C3619" t="s">
        <v>5534</v>
      </c>
      <c r="D3619" t="s">
        <v>53</v>
      </c>
      <c r="E3619" t="s">
        <v>173</v>
      </c>
      <c r="F3619">
        <v>109441.51</v>
      </c>
      <c r="G3619" s="1">
        <v>45906</v>
      </c>
      <c r="H3619" s="1">
        <v>45916</v>
      </c>
      <c r="I3619" t="s">
        <v>19</v>
      </c>
      <c r="J3619">
        <v>10</v>
      </c>
      <c r="K3619">
        <v>15</v>
      </c>
      <c r="L3619" t="s">
        <v>610</v>
      </c>
      <c r="M3619" t="s">
        <v>55</v>
      </c>
      <c r="N3619" t="s">
        <v>30</v>
      </c>
      <c r="O3619">
        <f t="shared" si="336"/>
        <v>1</v>
      </c>
      <c r="P3619" t="str">
        <f t="shared" si="337"/>
        <v>Valid</v>
      </c>
      <c r="Q3619" t="str">
        <f>_xlfn.XLOOKUP(B3619,Customers!$A:$A,Customers!$C:$C,"Not Found")</f>
        <v>South</v>
      </c>
      <c r="R3619" t="str">
        <f t="shared" si="338"/>
        <v>Central</v>
      </c>
      <c r="S3619" t="str">
        <f t="shared" si="339"/>
        <v>Hospitalization</v>
      </c>
      <c r="T3619" t="str">
        <f t="shared" si="340"/>
        <v>Within SLA</v>
      </c>
      <c r="U3619">
        <f t="shared" si="341"/>
        <v>0</v>
      </c>
    </row>
    <row r="3620" spans="1:21" x14ac:dyDescent="0.3">
      <c r="A3620" t="s">
        <v>7361</v>
      </c>
      <c r="B3620" t="s">
        <v>1210</v>
      </c>
      <c r="C3620" t="s">
        <v>3990</v>
      </c>
      <c r="D3620" t="s">
        <v>92</v>
      </c>
      <c r="E3620" t="s">
        <v>173</v>
      </c>
      <c r="F3620">
        <v>23589.45</v>
      </c>
      <c r="G3620" s="1">
        <v>45720</v>
      </c>
      <c r="H3620" s="1">
        <v>45726</v>
      </c>
      <c r="I3620" t="s">
        <v>19</v>
      </c>
      <c r="J3620">
        <v>6</v>
      </c>
      <c r="K3620">
        <v>7</v>
      </c>
      <c r="L3620" t="s">
        <v>345</v>
      </c>
      <c r="M3620" t="s">
        <v>94</v>
      </c>
      <c r="N3620" t="s">
        <v>30</v>
      </c>
      <c r="O3620">
        <f t="shared" si="336"/>
        <v>1</v>
      </c>
      <c r="P3620" t="str">
        <f t="shared" si="337"/>
        <v>Valid</v>
      </c>
      <c r="Q3620" t="str">
        <f>_xlfn.XLOOKUP(B3620,Customers!$A:$A,Customers!$C:$C,"Not Found")</f>
        <v>Central</v>
      </c>
      <c r="R3620" t="str">
        <f t="shared" si="338"/>
        <v>Central</v>
      </c>
      <c r="S3620" t="str">
        <f t="shared" si="339"/>
        <v>Baggage Loss</v>
      </c>
      <c r="T3620" t="str">
        <f t="shared" si="340"/>
        <v>Within SLA</v>
      </c>
      <c r="U3620">
        <f t="shared" si="341"/>
        <v>0</v>
      </c>
    </row>
    <row r="3621" spans="1:21" x14ac:dyDescent="0.3">
      <c r="A3621" t="s">
        <v>7362</v>
      </c>
      <c r="B3621" t="s">
        <v>7363</v>
      </c>
      <c r="C3621" t="s">
        <v>7364</v>
      </c>
      <c r="D3621" t="s">
        <v>69</v>
      </c>
      <c r="E3621" t="s">
        <v>173</v>
      </c>
      <c r="F3621">
        <v>138238.29999999999</v>
      </c>
      <c r="G3621" s="1">
        <v>45839</v>
      </c>
      <c r="H3621" s="1">
        <v>45850</v>
      </c>
      <c r="I3621" t="s">
        <v>19</v>
      </c>
      <c r="J3621">
        <v>11</v>
      </c>
      <c r="K3621">
        <v>12</v>
      </c>
      <c r="L3621" t="s">
        <v>140</v>
      </c>
      <c r="M3621" t="s">
        <v>49</v>
      </c>
      <c r="N3621" t="s">
        <v>22</v>
      </c>
      <c r="O3621">
        <f t="shared" si="336"/>
        <v>1</v>
      </c>
      <c r="P3621" t="str">
        <f t="shared" si="337"/>
        <v>Valid</v>
      </c>
      <c r="Q3621" t="str">
        <f>_xlfn.XLOOKUP(B3621,Customers!$A:$A,Customers!$C:$C,"Not Found")</f>
        <v>West</v>
      </c>
      <c r="R3621" t="str">
        <f t="shared" si="338"/>
        <v>Central</v>
      </c>
      <c r="S3621" t="str">
        <f t="shared" si="339"/>
        <v>Property Damage</v>
      </c>
      <c r="T3621" t="str">
        <f t="shared" si="340"/>
        <v>Within SLA</v>
      </c>
      <c r="U3621">
        <f t="shared" si="341"/>
        <v>0</v>
      </c>
    </row>
    <row r="3622" spans="1:21" x14ac:dyDescent="0.3">
      <c r="A3622" t="s">
        <v>7365</v>
      </c>
      <c r="B3622" t="s">
        <v>1387</v>
      </c>
      <c r="C3622" t="s">
        <v>1388</v>
      </c>
      <c r="D3622" t="s">
        <v>182</v>
      </c>
      <c r="E3622" t="s">
        <v>18</v>
      </c>
      <c r="F3622">
        <v>40133.15</v>
      </c>
      <c r="G3622" s="1">
        <v>45836</v>
      </c>
      <c r="H3622" s="1">
        <v>45837</v>
      </c>
      <c r="I3622" t="s">
        <v>19</v>
      </c>
      <c r="J3622">
        <v>1</v>
      </c>
      <c r="K3622">
        <v>7</v>
      </c>
      <c r="L3622" t="s">
        <v>366</v>
      </c>
      <c r="M3622" t="s">
        <v>94</v>
      </c>
      <c r="N3622" t="s">
        <v>30</v>
      </c>
      <c r="O3622">
        <f t="shared" si="336"/>
        <v>1</v>
      </c>
      <c r="P3622" t="str">
        <f t="shared" si="337"/>
        <v>Valid</v>
      </c>
      <c r="Q3622" t="str">
        <f>_xlfn.XLOOKUP(B3622,Customers!$A:$A,Customers!$C:$C,"Not Found")</f>
        <v>South</v>
      </c>
      <c r="R3622" t="str">
        <f t="shared" si="338"/>
        <v>South</v>
      </c>
      <c r="S3622" t="str">
        <f t="shared" si="339"/>
        <v>Trip Cancellation</v>
      </c>
      <c r="T3622" t="str">
        <f t="shared" si="340"/>
        <v>Within SLA</v>
      </c>
      <c r="U3622">
        <f t="shared" si="341"/>
        <v>0</v>
      </c>
    </row>
    <row r="3623" spans="1:21" x14ac:dyDescent="0.3">
      <c r="A3623" t="s">
        <v>7366</v>
      </c>
      <c r="B3623" t="s">
        <v>6025</v>
      </c>
      <c r="C3623" t="s">
        <v>6026</v>
      </c>
      <c r="D3623" t="s">
        <v>26</v>
      </c>
      <c r="E3623" t="s">
        <v>27</v>
      </c>
      <c r="F3623">
        <v>114844.9</v>
      </c>
      <c r="G3623" s="1">
        <v>45689</v>
      </c>
      <c r="I3623" t="s">
        <v>40</v>
      </c>
      <c r="J3623">
        <v>18</v>
      </c>
      <c r="K3623">
        <v>20</v>
      </c>
      <c r="L3623" t="s">
        <v>606</v>
      </c>
      <c r="M3623" t="s">
        <v>29</v>
      </c>
      <c r="N3623" t="s">
        <v>30</v>
      </c>
      <c r="O3623">
        <f t="shared" si="336"/>
        <v>1</v>
      </c>
      <c r="P3623" t="str">
        <f t="shared" si="337"/>
        <v>Valid</v>
      </c>
      <c r="Q3623" t="str">
        <f>_xlfn.XLOOKUP(B3623,Customers!$A:$A,Customers!$C:$C,"Not Found")</f>
        <v>South</v>
      </c>
      <c r="R3623" t="str">
        <f t="shared" si="338"/>
        <v>West</v>
      </c>
      <c r="S3623" t="str">
        <f t="shared" si="339"/>
        <v>Disability</v>
      </c>
      <c r="T3623" t="str">
        <f t="shared" si="340"/>
        <v>Within SLA</v>
      </c>
      <c r="U3623">
        <f t="shared" si="341"/>
        <v>0</v>
      </c>
    </row>
    <row r="3624" spans="1:21" x14ac:dyDescent="0.3">
      <c r="A3624" t="s">
        <v>7367</v>
      </c>
      <c r="B3624" t="s">
        <v>7368</v>
      </c>
      <c r="C3624" t="s">
        <v>7369</v>
      </c>
      <c r="D3624" t="s">
        <v>102</v>
      </c>
      <c r="E3624" t="s">
        <v>27</v>
      </c>
      <c r="F3624">
        <v>207540.32</v>
      </c>
      <c r="G3624" s="1">
        <v>45754</v>
      </c>
      <c r="I3624" t="s">
        <v>40</v>
      </c>
      <c r="J3624">
        <v>23</v>
      </c>
      <c r="K3624">
        <v>20</v>
      </c>
      <c r="L3624" t="s">
        <v>252</v>
      </c>
      <c r="M3624" t="s">
        <v>29</v>
      </c>
      <c r="N3624" t="s">
        <v>42</v>
      </c>
      <c r="O3624">
        <f t="shared" si="336"/>
        <v>1</v>
      </c>
      <c r="P3624" t="str">
        <f t="shared" si="337"/>
        <v>Valid</v>
      </c>
      <c r="Q3624" t="str">
        <f>_xlfn.XLOOKUP(B3624,Customers!$A:$A,Customers!$C:$C,"Not Found")</f>
        <v>North</v>
      </c>
      <c r="R3624" t="str">
        <f t="shared" si="338"/>
        <v>West</v>
      </c>
      <c r="S3624" t="str">
        <f t="shared" si="339"/>
        <v>Maturity</v>
      </c>
      <c r="T3624" t="str">
        <f t="shared" si="340"/>
        <v>SLA Breach</v>
      </c>
      <c r="U3624">
        <f t="shared" si="341"/>
        <v>3</v>
      </c>
    </row>
    <row r="3625" spans="1:21" x14ac:dyDescent="0.3">
      <c r="A3625" t="s">
        <v>7370</v>
      </c>
      <c r="B3625" t="s">
        <v>1233</v>
      </c>
      <c r="C3625" t="s">
        <v>7371</v>
      </c>
      <c r="D3625" t="s">
        <v>34</v>
      </c>
      <c r="E3625" t="s">
        <v>74</v>
      </c>
      <c r="F3625">
        <v>458666.46</v>
      </c>
      <c r="G3625" s="1">
        <v>45751</v>
      </c>
      <c r="I3625" t="s">
        <v>40</v>
      </c>
      <c r="J3625">
        <v>25</v>
      </c>
      <c r="K3625">
        <v>20</v>
      </c>
      <c r="L3625" t="s">
        <v>155</v>
      </c>
      <c r="M3625" t="s">
        <v>29</v>
      </c>
      <c r="N3625" t="s">
        <v>42</v>
      </c>
      <c r="O3625">
        <f t="shared" si="336"/>
        <v>1</v>
      </c>
      <c r="P3625" t="str">
        <f t="shared" si="337"/>
        <v>Valid</v>
      </c>
      <c r="Q3625" t="str">
        <f>_xlfn.XLOOKUP(B3625,Customers!$A:$A,Customers!$C:$C,"Not Found")</f>
        <v>South</v>
      </c>
      <c r="R3625" t="str">
        <f t="shared" si="338"/>
        <v>East</v>
      </c>
      <c r="S3625" t="str">
        <f t="shared" si="339"/>
        <v>Death Benefit</v>
      </c>
      <c r="T3625" t="str">
        <f t="shared" si="340"/>
        <v>SLA Breach</v>
      </c>
      <c r="U3625">
        <f t="shared" si="341"/>
        <v>5</v>
      </c>
    </row>
    <row r="3626" spans="1:21" x14ac:dyDescent="0.3">
      <c r="A3626" t="s">
        <v>7372</v>
      </c>
      <c r="B3626" t="s">
        <v>3959</v>
      </c>
      <c r="C3626" t="s">
        <v>4561</v>
      </c>
      <c r="D3626" t="s">
        <v>69</v>
      </c>
      <c r="E3626" t="s">
        <v>39</v>
      </c>
      <c r="F3626">
        <v>194189.3</v>
      </c>
      <c r="G3626" s="1">
        <v>45725</v>
      </c>
      <c r="I3626" t="s">
        <v>40</v>
      </c>
      <c r="J3626">
        <v>12</v>
      </c>
      <c r="K3626">
        <v>12</v>
      </c>
      <c r="L3626" t="s">
        <v>163</v>
      </c>
      <c r="M3626" t="s">
        <v>49</v>
      </c>
      <c r="N3626" t="s">
        <v>30</v>
      </c>
      <c r="O3626">
        <f t="shared" si="336"/>
        <v>1</v>
      </c>
      <c r="P3626" t="str">
        <f t="shared" si="337"/>
        <v>Valid</v>
      </c>
      <c r="Q3626" t="str">
        <f>_xlfn.XLOOKUP(B3626,Customers!$A:$A,Customers!$C:$C,"Not Found")</f>
        <v>North</v>
      </c>
      <c r="R3626" t="str">
        <f t="shared" si="338"/>
        <v>North</v>
      </c>
      <c r="S3626" t="str">
        <f t="shared" si="339"/>
        <v>Property Damage</v>
      </c>
      <c r="T3626" t="str">
        <f t="shared" si="340"/>
        <v>Within SLA</v>
      </c>
      <c r="U3626">
        <f t="shared" si="341"/>
        <v>0</v>
      </c>
    </row>
    <row r="3627" spans="1:21" x14ac:dyDescent="0.3">
      <c r="A3627" t="s">
        <v>7373</v>
      </c>
      <c r="B3627" t="s">
        <v>7374</v>
      </c>
      <c r="C3627" t="s">
        <v>7375</v>
      </c>
      <c r="D3627" t="s">
        <v>34</v>
      </c>
      <c r="E3627" t="s">
        <v>39</v>
      </c>
      <c r="F3627">
        <v>351420.26</v>
      </c>
      <c r="G3627" s="1">
        <v>45790</v>
      </c>
      <c r="H3627" s="1">
        <v>45815</v>
      </c>
      <c r="I3627" t="s">
        <v>19</v>
      </c>
      <c r="J3627">
        <v>25</v>
      </c>
      <c r="K3627">
        <v>20</v>
      </c>
      <c r="L3627" t="s">
        <v>282</v>
      </c>
      <c r="M3627" t="s">
        <v>29</v>
      </c>
      <c r="N3627" t="s">
        <v>30</v>
      </c>
      <c r="O3627">
        <f t="shared" si="336"/>
        <v>1</v>
      </c>
      <c r="P3627" t="str">
        <f t="shared" si="337"/>
        <v>Valid</v>
      </c>
      <c r="Q3627" t="str">
        <f>_xlfn.XLOOKUP(B3627,Customers!$A:$A,Customers!$C:$C,"Not Found")</f>
        <v>South</v>
      </c>
      <c r="R3627" t="str">
        <f t="shared" si="338"/>
        <v>North</v>
      </c>
      <c r="S3627" t="str">
        <f t="shared" si="339"/>
        <v>Death Benefit</v>
      </c>
      <c r="T3627" t="str">
        <f t="shared" si="340"/>
        <v>SLA Breach</v>
      </c>
      <c r="U3627">
        <f t="shared" si="341"/>
        <v>5</v>
      </c>
    </row>
    <row r="3628" spans="1:21" x14ac:dyDescent="0.3">
      <c r="A3628" t="s">
        <v>7376</v>
      </c>
      <c r="B3628" t="s">
        <v>7377</v>
      </c>
      <c r="C3628" t="s">
        <v>7378</v>
      </c>
      <c r="D3628" t="s">
        <v>53</v>
      </c>
      <c r="E3628" t="s">
        <v>18</v>
      </c>
      <c r="G3628" s="1">
        <v>45755</v>
      </c>
      <c r="H3628" s="1">
        <v>45772</v>
      </c>
      <c r="I3628" t="s">
        <v>47</v>
      </c>
      <c r="J3628">
        <v>17</v>
      </c>
      <c r="K3628">
        <v>15</v>
      </c>
      <c r="L3628" t="s">
        <v>60</v>
      </c>
      <c r="M3628" t="s">
        <v>55</v>
      </c>
      <c r="N3628" t="s">
        <v>42</v>
      </c>
      <c r="O3628">
        <f t="shared" si="336"/>
        <v>1</v>
      </c>
      <c r="P3628" t="str">
        <f t="shared" si="337"/>
        <v>Missing Amount</v>
      </c>
      <c r="Q3628" t="str">
        <f>_xlfn.XLOOKUP(B3628,Customers!$A:$A,Customers!$C:$C,"Not Found")</f>
        <v>North</v>
      </c>
      <c r="R3628" t="str">
        <f t="shared" si="338"/>
        <v>South</v>
      </c>
      <c r="S3628" t="str">
        <f t="shared" si="339"/>
        <v>Hospitalization</v>
      </c>
      <c r="T3628" t="str">
        <f t="shared" si="340"/>
        <v>SLA Breach</v>
      </c>
      <c r="U3628">
        <f t="shared" si="341"/>
        <v>2</v>
      </c>
    </row>
    <row r="3629" spans="1:21" x14ac:dyDescent="0.3">
      <c r="A3629" t="s">
        <v>7379</v>
      </c>
      <c r="B3629" t="s">
        <v>7380</v>
      </c>
      <c r="C3629" t="s">
        <v>7381</v>
      </c>
      <c r="D3629" t="s">
        <v>182</v>
      </c>
      <c r="E3629" t="s">
        <v>173</v>
      </c>
      <c r="F3629">
        <v>26480.77</v>
      </c>
      <c r="G3629" s="1">
        <v>45849</v>
      </c>
      <c r="H3629" s="1">
        <v>45872</v>
      </c>
      <c r="I3629" t="s">
        <v>19</v>
      </c>
      <c r="J3629">
        <v>23</v>
      </c>
      <c r="K3629">
        <v>7</v>
      </c>
      <c r="L3629" t="s">
        <v>770</v>
      </c>
      <c r="M3629" t="s">
        <v>94</v>
      </c>
      <c r="N3629" t="s">
        <v>88</v>
      </c>
      <c r="O3629">
        <f t="shared" si="336"/>
        <v>1</v>
      </c>
      <c r="P3629" t="str">
        <f t="shared" si="337"/>
        <v>Valid</v>
      </c>
      <c r="Q3629" t="str">
        <f>_xlfn.XLOOKUP(B3629,Customers!$A:$A,Customers!$C:$C,"Not Found")</f>
        <v>South</v>
      </c>
      <c r="R3629" t="str">
        <f t="shared" si="338"/>
        <v>Central</v>
      </c>
      <c r="S3629" t="str">
        <f t="shared" si="339"/>
        <v>Trip Cancellation</v>
      </c>
      <c r="T3629" t="str">
        <f t="shared" si="340"/>
        <v>SLA Breach</v>
      </c>
      <c r="U3629">
        <f t="shared" si="341"/>
        <v>16</v>
      </c>
    </row>
    <row r="3630" spans="1:21" x14ac:dyDescent="0.3">
      <c r="A3630" t="s">
        <v>7382</v>
      </c>
      <c r="B3630" t="s">
        <v>7383</v>
      </c>
      <c r="C3630" t="s">
        <v>7384</v>
      </c>
      <c r="D3630" t="s">
        <v>216</v>
      </c>
      <c r="E3630" t="s">
        <v>27</v>
      </c>
      <c r="F3630">
        <v>52057.1</v>
      </c>
      <c r="G3630" s="1">
        <v>45678</v>
      </c>
      <c r="I3630" t="s">
        <v>40</v>
      </c>
      <c r="J3630">
        <v>13</v>
      </c>
      <c r="K3630">
        <v>15</v>
      </c>
      <c r="L3630" t="s">
        <v>252</v>
      </c>
      <c r="M3630" t="s">
        <v>55</v>
      </c>
      <c r="N3630" t="s">
        <v>30</v>
      </c>
      <c r="O3630">
        <f t="shared" si="336"/>
        <v>1</v>
      </c>
      <c r="P3630" t="str">
        <f t="shared" si="337"/>
        <v>Valid</v>
      </c>
      <c r="Q3630" t="str">
        <f>_xlfn.XLOOKUP(B3630,Customers!$A:$A,Customers!$C:$C,"Not Found")</f>
        <v>West</v>
      </c>
      <c r="R3630" t="str">
        <f t="shared" si="338"/>
        <v>West</v>
      </c>
      <c r="S3630" t="str">
        <f t="shared" si="339"/>
        <v>Outpatient</v>
      </c>
      <c r="T3630" t="str">
        <f t="shared" si="340"/>
        <v>Within SLA</v>
      </c>
      <c r="U3630">
        <f t="shared" si="341"/>
        <v>0</v>
      </c>
    </row>
    <row r="3631" spans="1:21" x14ac:dyDescent="0.3">
      <c r="A3631" t="s">
        <v>7385</v>
      </c>
      <c r="B3631" t="s">
        <v>3759</v>
      </c>
      <c r="C3631" t="s">
        <v>3760</v>
      </c>
      <c r="D3631" t="s">
        <v>46</v>
      </c>
      <c r="E3631" t="s">
        <v>173</v>
      </c>
      <c r="F3631">
        <v>102805.58</v>
      </c>
      <c r="G3631" s="1">
        <v>45714</v>
      </c>
      <c r="H3631" s="1">
        <v>45727</v>
      </c>
      <c r="I3631" t="s">
        <v>19</v>
      </c>
      <c r="J3631">
        <v>13</v>
      </c>
      <c r="K3631">
        <v>12</v>
      </c>
      <c r="L3631" t="s">
        <v>606</v>
      </c>
      <c r="M3631" t="s">
        <v>49</v>
      </c>
      <c r="N3631" t="s">
        <v>30</v>
      </c>
      <c r="O3631">
        <f t="shared" si="336"/>
        <v>1</v>
      </c>
      <c r="P3631" t="str">
        <f t="shared" si="337"/>
        <v>Valid</v>
      </c>
      <c r="Q3631" t="str">
        <f>_xlfn.XLOOKUP(B3631,Customers!$A:$A,Customers!$C:$C,"Not Found")</f>
        <v>East</v>
      </c>
      <c r="R3631" t="str">
        <f t="shared" si="338"/>
        <v>Central</v>
      </c>
      <c r="S3631" t="str">
        <f t="shared" si="339"/>
        <v>Theft</v>
      </c>
      <c r="T3631" t="str">
        <f t="shared" si="340"/>
        <v>SLA Breach</v>
      </c>
      <c r="U3631">
        <f t="shared" si="341"/>
        <v>1</v>
      </c>
    </row>
    <row r="3632" spans="1:21" x14ac:dyDescent="0.3">
      <c r="A3632" t="s">
        <v>7386</v>
      </c>
      <c r="B3632" t="s">
        <v>2667</v>
      </c>
      <c r="C3632" t="s">
        <v>3267</v>
      </c>
      <c r="D3632" t="s">
        <v>111</v>
      </c>
      <c r="E3632" t="s">
        <v>74</v>
      </c>
      <c r="F3632">
        <v>191144.28</v>
      </c>
      <c r="G3632" s="1">
        <v>45830</v>
      </c>
      <c r="H3632" s="1">
        <v>45846</v>
      </c>
      <c r="I3632" t="s">
        <v>19</v>
      </c>
      <c r="J3632">
        <v>16</v>
      </c>
      <c r="K3632">
        <v>12</v>
      </c>
      <c r="L3632" t="s">
        <v>787</v>
      </c>
      <c r="M3632" t="s">
        <v>49</v>
      </c>
      <c r="N3632" t="s">
        <v>42</v>
      </c>
      <c r="O3632">
        <f t="shared" si="336"/>
        <v>1</v>
      </c>
      <c r="P3632" t="str">
        <f t="shared" si="337"/>
        <v>Valid</v>
      </c>
      <c r="Q3632" t="str">
        <f>_xlfn.XLOOKUP(B3632,Customers!$A:$A,Customers!$C:$C,"Not Found")</f>
        <v>East</v>
      </c>
      <c r="R3632" t="str">
        <f t="shared" si="338"/>
        <v>East</v>
      </c>
      <c r="S3632" t="str">
        <f t="shared" si="339"/>
        <v>Fire</v>
      </c>
      <c r="T3632" t="str">
        <f t="shared" si="340"/>
        <v>SLA Breach</v>
      </c>
      <c r="U3632">
        <f t="shared" si="341"/>
        <v>4</v>
      </c>
    </row>
    <row r="3633" spans="1:21" x14ac:dyDescent="0.3">
      <c r="A3633" t="s">
        <v>7387</v>
      </c>
      <c r="B3633" t="s">
        <v>775</v>
      </c>
      <c r="C3633" t="s">
        <v>2627</v>
      </c>
      <c r="D3633" t="s">
        <v>53</v>
      </c>
      <c r="E3633" t="s">
        <v>39</v>
      </c>
      <c r="F3633">
        <v>411979.75</v>
      </c>
      <c r="G3633" s="1">
        <v>45770</v>
      </c>
      <c r="I3633" t="s">
        <v>64</v>
      </c>
      <c r="J3633">
        <v>16</v>
      </c>
      <c r="K3633">
        <v>15</v>
      </c>
      <c r="L3633" t="s">
        <v>128</v>
      </c>
      <c r="M3633" t="s">
        <v>55</v>
      </c>
      <c r="N3633" t="s">
        <v>30</v>
      </c>
      <c r="O3633">
        <f t="shared" si="336"/>
        <v>1</v>
      </c>
      <c r="P3633" t="str">
        <f t="shared" si="337"/>
        <v>Valid</v>
      </c>
      <c r="Q3633" t="str">
        <f>_xlfn.XLOOKUP(B3633,Customers!$A:$A,Customers!$C:$C,"Not Found")</f>
        <v>North</v>
      </c>
      <c r="R3633" t="str">
        <f t="shared" si="338"/>
        <v>North</v>
      </c>
      <c r="S3633" t="str">
        <f t="shared" si="339"/>
        <v>Hospitalization</v>
      </c>
      <c r="T3633" t="str">
        <f t="shared" si="340"/>
        <v>SLA Breach</v>
      </c>
      <c r="U3633">
        <f t="shared" si="341"/>
        <v>1</v>
      </c>
    </row>
    <row r="3634" spans="1:21" x14ac:dyDescent="0.3">
      <c r="A3634" t="s">
        <v>7388</v>
      </c>
      <c r="B3634" t="s">
        <v>7389</v>
      </c>
      <c r="C3634" t="s">
        <v>7390</v>
      </c>
      <c r="D3634" t="s">
        <v>46</v>
      </c>
      <c r="E3634" t="s">
        <v>74</v>
      </c>
      <c r="F3634">
        <v>50285.72</v>
      </c>
      <c r="G3634" s="1">
        <v>45796</v>
      </c>
      <c r="I3634" t="s">
        <v>40</v>
      </c>
      <c r="J3634">
        <v>11</v>
      </c>
      <c r="K3634">
        <v>12</v>
      </c>
      <c r="L3634" t="s">
        <v>349</v>
      </c>
      <c r="M3634" t="s">
        <v>49</v>
      </c>
      <c r="N3634" t="s">
        <v>22</v>
      </c>
      <c r="O3634">
        <f t="shared" si="336"/>
        <v>1</v>
      </c>
      <c r="P3634" t="str">
        <f t="shared" si="337"/>
        <v>Valid</v>
      </c>
      <c r="Q3634" t="str">
        <f>_xlfn.XLOOKUP(B3634,Customers!$A:$A,Customers!$C:$C,"Not Found")</f>
        <v>East</v>
      </c>
      <c r="R3634" t="str">
        <f t="shared" si="338"/>
        <v>East</v>
      </c>
      <c r="S3634" t="str">
        <f t="shared" si="339"/>
        <v>Theft</v>
      </c>
      <c r="T3634" t="str">
        <f t="shared" si="340"/>
        <v>Within SLA</v>
      </c>
      <c r="U3634">
        <f t="shared" si="341"/>
        <v>0</v>
      </c>
    </row>
    <row r="3635" spans="1:21" x14ac:dyDescent="0.3">
      <c r="A3635" t="s">
        <v>7391</v>
      </c>
      <c r="B3635" t="s">
        <v>396</v>
      </c>
      <c r="C3635" t="s">
        <v>7392</v>
      </c>
      <c r="D3635" t="s">
        <v>116</v>
      </c>
      <c r="E3635" t="s">
        <v>39</v>
      </c>
      <c r="F3635">
        <v>68346.649999999994</v>
      </c>
      <c r="G3635" s="1">
        <v>45679</v>
      </c>
      <c r="H3635" s="1">
        <v>45688</v>
      </c>
      <c r="I3635" t="s">
        <v>19</v>
      </c>
      <c r="J3635">
        <v>9</v>
      </c>
      <c r="K3635">
        <v>7</v>
      </c>
      <c r="L3635" t="s">
        <v>548</v>
      </c>
      <c r="M3635" t="s">
        <v>94</v>
      </c>
      <c r="N3635" t="s">
        <v>88</v>
      </c>
      <c r="O3635">
        <f t="shared" si="336"/>
        <v>1</v>
      </c>
      <c r="P3635" t="str">
        <f t="shared" si="337"/>
        <v>Valid</v>
      </c>
      <c r="Q3635" t="str">
        <f>_xlfn.XLOOKUP(B3635,Customers!$A:$A,Customers!$C:$C,"Not Found")</f>
        <v>North</v>
      </c>
      <c r="R3635" t="str">
        <f t="shared" si="338"/>
        <v>North</v>
      </c>
      <c r="S3635" t="str">
        <f t="shared" si="339"/>
        <v>Medical Emergency</v>
      </c>
      <c r="T3635" t="str">
        <f t="shared" si="340"/>
        <v>SLA Breach</v>
      </c>
      <c r="U3635">
        <f t="shared" si="341"/>
        <v>2</v>
      </c>
    </row>
    <row r="3636" spans="1:21" x14ac:dyDescent="0.3">
      <c r="A3636" t="s">
        <v>7393</v>
      </c>
      <c r="B3636" t="s">
        <v>161</v>
      </c>
      <c r="C3636" t="s">
        <v>162</v>
      </c>
      <c r="D3636" t="s">
        <v>46</v>
      </c>
      <c r="E3636" t="s">
        <v>173</v>
      </c>
      <c r="G3636" s="1">
        <v>45742</v>
      </c>
      <c r="H3636" s="1">
        <v>45754</v>
      </c>
      <c r="I3636" t="s">
        <v>19</v>
      </c>
      <c r="J3636">
        <v>12</v>
      </c>
      <c r="K3636">
        <v>12</v>
      </c>
      <c r="L3636" t="s">
        <v>163</v>
      </c>
      <c r="M3636" t="s">
        <v>49</v>
      </c>
      <c r="N3636" t="s">
        <v>22</v>
      </c>
      <c r="O3636">
        <f t="shared" si="336"/>
        <v>1</v>
      </c>
      <c r="P3636" t="str">
        <f t="shared" si="337"/>
        <v>Missing Amount</v>
      </c>
      <c r="Q3636" t="str">
        <f>_xlfn.XLOOKUP(B3636,Customers!$A:$A,Customers!$C:$C,"Not Found")</f>
        <v>South</v>
      </c>
      <c r="R3636" t="str">
        <f t="shared" si="338"/>
        <v>Central</v>
      </c>
      <c r="S3636" t="str">
        <f t="shared" si="339"/>
        <v>Theft</v>
      </c>
      <c r="T3636" t="str">
        <f t="shared" si="340"/>
        <v>Within SLA</v>
      </c>
      <c r="U3636">
        <f t="shared" si="341"/>
        <v>0</v>
      </c>
    </row>
    <row r="3637" spans="1:21" x14ac:dyDescent="0.3">
      <c r="A3637" t="s">
        <v>7394</v>
      </c>
      <c r="B3637" t="s">
        <v>2356</v>
      </c>
      <c r="C3637" t="s">
        <v>5199</v>
      </c>
      <c r="D3637" t="s">
        <v>216</v>
      </c>
      <c r="E3637" t="s">
        <v>18</v>
      </c>
      <c r="F3637">
        <v>30019.51</v>
      </c>
      <c r="G3637" s="1">
        <v>45765</v>
      </c>
      <c r="H3637" s="1">
        <v>45770</v>
      </c>
      <c r="I3637" t="s">
        <v>19</v>
      </c>
      <c r="J3637">
        <v>5</v>
      </c>
      <c r="K3637">
        <v>15</v>
      </c>
      <c r="L3637" t="s">
        <v>103</v>
      </c>
      <c r="M3637" t="s">
        <v>55</v>
      </c>
      <c r="N3637" t="s">
        <v>30</v>
      </c>
      <c r="O3637">
        <f t="shared" si="336"/>
        <v>1</v>
      </c>
      <c r="P3637" t="str">
        <f t="shared" si="337"/>
        <v>Valid</v>
      </c>
      <c r="Q3637" t="str">
        <f>_xlfn.XLOOKUP(B3637,Customers!$A:$A,Customers!$C:$C,"Not Found")</f>
        <v>West</v>
      </c>
      <c r="R3637" t="str">
        <f t="shared" si="338"/>
        <v>South</v>
      </c>
      <c r="S3637" t="str">
        <f t="shared" si="339"/>
        <v>Outpatient</v>
      </c>
      <c r="T3637" t="str">
        <f t="shared" si="340"/>
        <v>Within SLA</v>
      </c>
      <c r="U3637">
        <f t="shared" si="341"/>
        <v>0</v>
      </c>
    </row>
    <row r="3638" spans="1:21" x14ac:dyDescent="0.3">
      <c r="A3638" t="s">
        <v>7395</v>
      </c>
      <c r="B3638" t="s">
        <v>1758</v>
      </c>
      <c r="C3638" t="s">
        <v>1759</v>
      </c>
      <c r="D3638" t="s">
        <v>116</v>
      </c>
      <c r="E3638" t="s">
        <v>39</v>
      </c>
      <c r="F3638">
        <v>28154.18</v>
      </c>
      <c r="G3638" s="1">
        <v>45665</v>
      </c>
      <c r="H3638" s="1">
        <v>45672</v>
      </c>
      <c r="I3638" t="s">
        <v>19</v>
      </c>
      <c r="J3638">
        <v>7</v>
      </c>
      <c r="K3638">
        <v>7</v>
      </c>
      <c r="L3638" t="s">
        <v>541</v>
      </c>
      <c r="M3638" t="s">
        <v>94</v>
      </c>
      <c r="N3638" t="s">
        <v>30</v>
      </c>
      <c r="O3638">
        <f t="shared" si="336"/>
        <v>1</v>
      </c>
      <c r="P3638" t="str">
        <f t="shared" si="337"/>
        <v>Valid</v>
      </c>
      <c r="Q3638" t="str">
        <f>_xlfn.XLOOKUP(B3638,Customers!$A:$A,Customers!$C:$C,"Not Found")</f>
        <v>West</v>
      </c>
      <c r="R3638" t="str">
        <f t="shared" si="338"/>
        <v>North</v>
      </c>
      <c r="S3638" t="str">
        <f t="shared" si="339"/>
        <v>Medical Emergency</v>
      </c>
      <c r="T3638" t="str">
        <f t="shared" si="340"/>
        <v>Within SLA</v>
      </c>
      <c r="U3638">
        <f t="shared" si="341"/>
        <v>0</v>
      </c>
    </row>
    <row r="3639" spans="1:21" x14ac:dyDescent="0.3">
      <c r="A3639" t="s">
        <v>7396</v>
      </c>
      <c r="B3639" t="s">
        <v>1595</v>
      </c>
      <c r="C3639" t="s">
        <v>1596</v>
      </c>
      <c r="D3639" t="s">
        <v>216</v>
      </c>
      <c r="E3639" t="s">
        <v>74</v>
      </c>
      <c r="F3639">
        <v>75517.009999999995</v>
      </c>
      <c r="G3639" s="1">
        <v>45829</v>
      </c>
      <c r="H3639" s="1">
        <v>45857</v>
      </c>
      <c r="I3639" t="s">
        <v>19</v>
      </c>
      <c r="J3639">
        <v>28</v>
      </c>
      <c r="K3639">
        <v>15</v>
      </c>
      <c r="L3639" t="s">
        <v>349</v>
      </c>
      <c r="M3639" t="s">
        <v>55</v>
      </c>
      <c r="N3639" t="s">
        <v>42</v>
      </c>
      <c r="O3639">
        <f t="shared" si="336"/>
        <v>1</v>
      </c>
      <c r="P3639" t="str">
        <f t="shared" si="337"/>
        <v>Valid</v>
      </c>
      <c r="Q3639" t="str">
        <f>_xlfn.XLOOKUP(B3639,Customers!$A:$A,Customers!$C:$C,"Not Found")</f>
        <v>Central</v>
      </c>
      <c r="R3639" t="str">
        <f t="shared" si="338"/>
        <v>East</v>
      </c>
      <c r="S3639" t="str">
        <f t="shared" si="339"/>
        <v>Outpatient</v>
      </c>
      <c r="T3639" t="str">
        <f t="shared" si="340"/>
        <v>SLA Breach</v>
      </c>
      <c r="U3639">
        <f t="shared" si="341"/>
        <v>13</v>
      </c>
    </row>
    <row r="3640" spans="1:21" x14ac:dyDescent="0.3">
      <c r="A3640" t="s">
        <v>7397</v>
      </c>
      <c r="B3640" t="s">
        <v>2307</v>
      </c>
      <c r="C3640" t="s">
        <v>2308</v>
      </c>
      <c r="D3640" t="s">
        <v>17</v>
      </c>
      <c r="E3640" t="s">
        <v>27</v>
      </c>
      <c r="F3640">
        <v>64931.67</v>
      </c>
      <c r="G3640" s="1">
        <v>45674</v>
      </c>
      <c r="I3640" t="s">
        <v>64</v>
      </c>
      <c r="J3640">
        <v>7</v>
      </c>
      <c r="K3640">
        <v>10</v>
      </c>
      <c r="L3640" t="s">
        <v>366</v>
      </c>
      <c r="M3640" t="s">
        <v>21</v>
      </c>
      <c r="N3640" t="s">
        <v>30</v>
      </c>
      <c r="O3640">
        <f t="shared" si="336"/>
        <v>1</v>
      </c>
      <c r="P3640" t="str">
        <f t="shared" si="337"/>
        <v>Valid</v>
      </c>
      <c r="Q3640" t="str">
        <f>_xlfn.XLOOKUP(B3640,Customers!$A:$A,Customers!$C:$C,"Not Found")</f>
        <v>West</v>
      </c>
      <c r="R3640" t="str">
        <f t="shared" si="338"/>
        <v>West</v>
      </c>
      <c r="S3640" t="str">
        <f t="shared" si="339"/>
        <v>Accident</v>
      </c>
      <c r="T3640" t="str">
        <f t="shared" si="340"/>
        <v>Within SLA</v>
      </c>
      <c r="U3640">
        <f t="shared" si="341"/>
        <v>0</v>
      </c>
    </row>
    <row r="3641" spans="1:21" x14ac:dyDescent="0.3">
      <c r="A3641" t="s">
        <v>7398</v>
      </c>
      <c r="B3641" t="s">
        <v>2630</v>
      </c>
      <c r="C3641" t="s">
        <v>2631</v>
      </c>
      <c r="D3641" t="s">
        <v>216</v>
      </c>
      <c r="E3641" t="s">
        <v>74</v>
      </c>
      <c r="F3641">
        <v>167957.05</v>
      </c>
      <c r="G3641" s="1">
        <v>45970</v>
      </c>
      <c r="H3641" s="1">
        <v>45981</v>
      </c>
      <c r="I3641" t="s">
        <v>19</v>
      </c>
      <c r="J3641">
        <v>11</v>
      </c>
      <c r="K3641">
        <v>15</v>
      </c>
      <c r="L3641" t="s">
        <v>864</v>
      </c>
      <c r="M3641" t="s">
        <v>55</v>
      </c>
      <c r="N3641" t="s">
        <v>30</v>
      </c>
      <c r="O3641">
        <f t="shared" si="336"/>
        <v>1</v>
      </c>
      <c r="P3641" t="str">
        <f t="shared" si="337"/>
        <v>Valid</v>
      </c>
      <c r="Q3641" t="str">
        <f>_xlfn.XLOOKUP(B3641,Customers!$A:$A,Customers!$C:$C,"Not Found")</f>
        <v>South</v>
      </c>
      <c r="R3641" t="str">
        <f t="shared" si="338"/>
        <v>East</v>
      </c>
      <c r="S3641" t="str">
        <f t="shared" si="339"/>
        <v>Outpatient</v>
      </c>
      <c r="T3641" t="str">
        <f t="shared" si="340"/>
        <v>Within SLA</v>
      </c>
      <c r="U3641">
        <f t="shared" si="341"/>
        <v>0</v>
      </c>
    </row>
    <row r="3642" spans="1:21" x14ac:dyDescent="0.3">
      <c r="A3642" t="s">
        <v>7399</v>
      </c>
      <c r="B3642" t="s">
        <v>3490</v>
      </c>
      <c r="C3642" t="s">
        <v>3491</v>
      </c>
      <c r="D3642" t="s">
        <v>111</v>
      </c>
      <c r="E3642" t="s">
        <v>39</v>
      </c>
      <c r="F3642">
        <v>397084.62</v>
      </c>
      <c r="G3642" s="1">
        <v>45671</v>
      </c>
      <c r="H3642" s="1">
        <v>45686</v>
      </c>
      <c r="I3642" t="s">
        <v>47</v>
      </c>
      <c r="J3642">
        <v>15</v>
      </c>
      <c r="K3642">
        <v>12</v>
      </c>
      <c r="L3642" t="s">
        <v>70</v>
      </c>
      <c r="M3642" t="s">
        <v>49</v>
      </c>
      <c r="N3642" t="s">
        <v>30</v>
      </c>
      <c r="O3642">
        <f t="shared" si="336"/>
        <v>1</v>
      </c>
      <c r="P3642" t="str">
        <f t="shared" si="337"/>
        <v>Valid</v>
      </c>
      <c r="Q3642" t="str">
        <f>_xlfn.XLOOKUP(B3642,Customers!$A:$A,Customers!$C:$C,"Not Found")</f>
        <v>North</v>
      </c>
      <c r="R3642" t="str">
        <f t="shared" si="338"/>
        <v>North</v>
      </c>
      <c r="S3642" t="str">
        <f t="shared" si="339"/>
        <v>Fire</v>
      </c>
      <c r="T3642" t="str">
        <f t="shared" si="340"/>
        <v>SLA Breach</v>
      </c>
      <c r="U3642">
        <f t="shared" si="341"/>
        <v>3</v>
      </c>
    </row>
    <row r="3643" spans="1:21" x14ac:dyDescent="0.3">
      <c r="A3643" t="s">
        <v>7400</v>
      </c>
      <c r="B3643" t="s">
        <v>518</v>
      </c>
      <c r="C3643" t="s">
        <v>5731</v>
      </c>
      <c r="D3643" t="s">
        <v>17</v>
      </c>
      <c r="E3643" t="s">
        <v>27</v>
      </c>
      <c r="F3643">
        <v>150834.92000000001</v>
      </c>
      <c r="G3643" s="1">
        <v>45717</v>
      </c>
      <c r="I3643" t="s">
        <v>40</v>
      </c>
      <c r="J3643">
        <v>19</v>
      </c>
      <c r="K3643">
        <v>10</v>
      </c>
      <c r="L3643" t="s">
        <v>310</v>
      </c>
      <c r="M3643" t="s">
        <v>21</v>
      </c>
      <c r="N3643" t="s">
        <v>30</v>
      </c>
      <c r="O3643">
        <f t="shared" si="336"/>
        <v>1</v>
      </c>
      <c r="P3643" t="str">
        <f t="shared" si="337"/>
        <v>Valid</v>
      </c>
      <c r="Q3643" t="str">
        <f>_xlfn.XLOOKUP(B3643,Customers!$A:$A,Customers!$C:$C,"Not Found")</f>
        <v>West</v>
      </c>
      <c r="R3643" t="str">
        <f t="shared" si="338"/>
        <v>West</v>
      </c>
      <c r="S3643" t="str">
        <f t="shared" si="339"/>
        <v>Accident</v>
      </c>
      <c r="T3643" t="str">
        <f t="shared" si="340"/>
        <v>SLA Breach</v>
      </c>
      <c r="U3643">
        <f t="shared" si="341"/>
        <v>9</v>
      </c>
    </row>
    <row r="3644" spans="1:21" x14ac:dyDescent="0.3">
      <c r="A3644" t="s">
        <v>7401</v>
      </c>
      <c r="B3644" t="s">
        <v>553</v>
      </c>
      <c r="C3644" t="s">
        <v>7402</v>
      </c>
      <c r="D3644" t="s">
        <v>59</v>
      </c>
      <c r="E3644" t="s">
        <v>39</v>
      </c>
      <c r="F3644">
        <v>97609.69</v>
      </c>
      <c r="G3644" s="1">
        <v>45832</v>
      </c>
      <c r="I3644" t="s">
        <v>40</v>
      </c>
      <c r="J3644">
        <v>8</v>
      </c>
      <c r="K3644">
        <v>15</v>
      </c>
      <c r="L3644" t="s">
        <v>606</v>
      </c>
      <c r="M3644" t="s">
        <v>55</v>
      </c>
      <c r="N3644" t="s">
        <v>30</v>
      </c>
      <c r="O3644">
        <f t="shared" si="336"/>
        <v>1</v>
      </c>
      <c r="P3644" t="str">
        <f t="shared" si="337"/>
        <v>Valid</v>
      </c>
      <c r="Q3644" t="str">
        <f>_xlfn.XLOOKUP(B3644,Customers!$A:$A,Customers!$C:$C,"Not Found")</f>
        <v>East</v>
      </c>
      <c r="R3644" t="str">
        <f t="shared" si="338"/>
        <v>North</v>
      </c>
      <c r="S3644" t="str">
        <f t="shared" si="339"/>
        <v>Critical Illness</v>
      </c>
      <c r="T3644" t="str">
        <f t="shared" si="340"/>
        <v>Within SLA</v>
      </c>
      <c r="U3644">
        <f t="shared" si="341"/>
        <v>0</v>
      </c>
    </row>
    <row r="3645" spans="1:21" x14ac:dyDescent="0.3">
      <c r="A3645" t="s">
        <v>7403</v>
      </c>
      <c r="B3645" t="s">
        <v>3635</v>
      </c>
      <c r="C3645" t="s">
        <v>3636</v>
      </c>
      <c r="D3645" t="s">
        <v>92</v>
      </c>
      <c r="E3645" t="s">
        <v>74</v>
      </c>
      <c r="F3645">
        <v>37030.32</v>
      </c>
      <c r="G3645" s="1">
        <v>45667</v>
      </c>
      <c r="H3645" s="1">
        <v>45672</v>
      </c>
      <c r="I3645" t="s">
        <v>19</v>
      </c>
      <c r="J3645">
        <v>5</v>
      </c>
      <c r="K3645">
        <v>7</v>
      </c>
      <c r="L3645" t="s">
        <v>83</v>
      </c>
      <c r="M3645" t="s">
        <v>94</v>
      </c>
      <c r="N3645" t="s">
        <v>30</v>
      </c>
      <c r="O3645">
        <f t="shared" si="336"/>
        <v>1</v>
      </c>
      <c r="P3645" t="str">
        <f t="shared" si="337"/>
        <v>Valid</v>
      </c>
      <c r="Q3645" t="str">
        <f>_xlfn.XLOOKUP(B3645,Customers!$A:$A,Customers!$C:$C,"Not Found")</f>
        <v>South</v>
      </c>
      <c r="R3645" t="str">
        <f t="shared" si="338"/>
        <v>East</v>
      </c>
      <c r="S3645" t="str">
        <f t="shared" si="339"/>
        <v>Baggage Loss</v>
      </c>
      <c r="T3645" t="str">
        <f t="shared" si="340"/>
        <v>Within SLA</v>
      </c>
      <c r="U3645">
        <f t="shared" si="341"/>
        <v>0</v>
      </c>
    </row>
    <row r="3646" spans="1:21" x14ac:dyDescent="0.3">
      <c r="A3646" t="s">
        <v>7404</v>
      </c>
      <c r="B3646" t="s">
        <v>5101</v>
      </c>
      <c r="C3646" t="s">
        <v>7405</v>
      </c>
      <c r="D3646" t="s">
        <v>216</v>
      </c>
      <c r="E3646" t="s">
        <v>74</v>
      </c>
      <c r="F3646">
        <v>328314.52</v>
      </c>
      <c r="G3646" s="1">
        <v>45866</v>
      </c>
      <c r="I3646" t="s">
        <v>64</v>
      </c>
      <c r="J3646">
        <v>23</v>
      </c>
      <c r="K3646">
        <v>15</v>
      </c>
      <c r="L3646" t="s">
        <v>60</v>
      </c>
      <c r="M3646" t="s">
        <v>55</v>
      </c>
      <c r="N3646" t="s">
        <v>30</v>
      </c>
      <c r="O3646">
        <f t="shared" si="336"/>
        <v>1</v>
      </c>
      <c r="P3646" t="str">
        <f t="shared" si="337"/>
        <v>Valid</v>
      </c>
      <c r="Q3646" t="str">
        <f>_xlfn.XLOOKUP(B3646,Customers!$A:$A,Customers!$C:$C,"Not Found")</f>
        <v>East</v>
      </c>
      <c r="R3646" t="str">
        <f t="shared" si="338"/>
        <v>East</v>
      </c>
      <c r="S3646" t="str">
        <f t="shared" si="339"/>
        <v>Outpatient</v>
      </c>
      <c r="T3646" t="str">
        <f t="shared" si="340"/>
        <v>SLA Breach</v>
      </c>
      <c r="U3646">
        <f t="shared" si="341"/>
        <v>8</v>
      </c>
    </row>
    <row r="3647" spans="1:21" x14ac:dyDescent="0.3">
      <c r="A3647" t="s">
        <v>7406</v>
      </c>
      <c r="B3647" t="s">
        <v>7407</v>
      </c>
      <c r="C3647" t="s">
        <v>7408</v>
      </c>
      <c r="D3647" t="s">
        <v>59</v>
      </c>
      <c r="E3647" t="s">
        <v>39</v>
      </c>
      <c r="F3647">
        <v>42712.4</v>
      </c>
      <c r="G3647" s="1">
        <v>45783</v>
      </c>
      <c r="H3647" s="1">
        <v>45805</v>
      </c>
      <c r="I3647" t="s">
        <v>19</v>
      </c>
      <c r="J3647">
        <v>22</v>
      </c>
      <c r="K3647">
        <v>15</v>
      </c>
      <c r="L3647" t="s">
        <v>140</v>
      </c>
      <c r="M3647" t="s">
        <v>55</v>
      </c>
      <c r="N3647" t="s">
        <v>42</v>
      </c>
      <c r="O3647">
        <f t="shared" si="336"/>
        <v>1</v>
      </c>
      <c r="P3647" t="str">
        <f t="shared" si="337"/>
        <v>Valid</v>
      </c>
      <c r="Q3647" t="str">
        <f>_xlfn.XLOOKUP(B3647,Customers!$A:$A,Customers!$C:$C,"Not Found")</f>
        <v>North</v>
      </c>
      <c r="R3647" t="str">
        <f t="shared" si="338"/>
        <v>North</v>
      </c>
      <c r="S3647" t="str">
        <f t="shared" si="339"/>
        <v>Critical Illness</v>
      </c>
      <c r="T3647" t="str">
        <f t="shared" si="340"/>
        <v>SLA Breach</v>
      </c>
      <c r="U3647">
        <f t="shared" si="341"/>
        <v>7</v>
      </c>
    </row>
    <row r="3648" spans="1:21" x14ac:dyDescent="0.3">
      <c r="A3648" t="s">
        <v>7409</v>
      </c>
      <c r="B3648" t="s">
        <v>355</v>
      </c>
      <c r="C3648" t="s">
        <v>6539</v>
      </c>
      <c r="D3648" t="s">
        <v>69</v>
      </c>
      <c r="E3648" t="s">
        <v>74</v>
      </c>
      <c r="F3648">
        <v>246616.09</v>
      </c>
      <c r="G3648" s="1">
        <v>45664</v>
      </c>
      <c r="H3648" s="1">
        <v>45682</v>
      </c>
      <c r="I3648" t="s">
        <v>19</v>
      </c>
      <c r="J3648">
        <v>18</v>
      </c>
      <c r="K3648">
        <v>12</v>
      </c>
      <c r="L3648" t="s">
        <v>136</v>
      </c>
      <c r="M3648" t="s">
        <v>49</v>
      </c>
      <c r="N3648" t="s">
        <v>30</v>
      </c>
      <c r="O3648">
        <f t="shared" si="336"/>
        <v>1</v>
      </c>
      <c r="P3648" t="str">
        <f t="shared" si="337"/>
        <v>Valid</v>
      </c>
      <c r="Q3648" t="str">
        <f>_xlfn.XLOOKUP(B3648,Customers!$A:$A,Customers!$C:$C,"Not Found")</f>
        <v>Central</v>
      </c>
      <c r="R3648" t="str">
        <f t="shared" si="338"/>
        <v>East</v>
      </c>
      <c r="S3648" t="str">
        <f t="shared" si="339"/>
        <v>Property Damage</v>
      </c>
      <c r="T3648" t="str">
        <f t="shared" si="340"/>
        <v>SLA Breach</v>
      </c>
      <c r="U3648">
        <f t="shared" si="341"/>
        <v>6</v>
      </c>
    </row>
    <row r="3649" spans="1:21" x14ac:dyDescent="0.3">
      <c r="A3649" t="s">
        <v>7410</v>
      </c>
      <c r="B3649" t="s">
        <v>510</v>
      </c>
      <c r="C3649" t="s">
        <v>3008</v>
      </c>
      <c r="D3649" t="s">
        <v>59</v>
      </c>
      <c r="E3649" t="s">
        <v>39</v>
      </c>
      <c r="F3649">
        <v>40322.949999999997</v>
      </c>
      <c r="G3649" s="1">
        <v>45860</v>
      </c>
      <c r="H3649" s="1">
        <v>45872</v>
      </c>
      <c r="I3649" t="s">
        <v>19</v>
      </c>
      <c r="J3649">
        <v>12</v>
      </c>
      <c r="K3649">
        <v>15</v>
      </c>
      <c r="L3649" t="s">
        <v>159</v>
      </c>
      <c r="M3649" t="s">
        <v>55</v>
      </c>
      <c r="N3649" t="s">
        <v>42</v>
      </c>
      <c r="O3649">
        <f t="shared" si="336"/>
        <v>1</v>
      </c>
      <c r="P3649" t="str">
        <f t="shared" si="337"/>
        <v>Valid</v>
      </c>
      <c r="Q3649" t="str">
        <f>_xlfn.XLOOKUP(B3649,Customers!$A:$A,Customers!$C:$C,"Not Found")</f>
        <v>South</v>
      </c>
      <c r="R3649" t="str">
        <f t="shared" si="338"/>
        <v>North</v>
      </c>
      <c r="S3649" t="str">
        <f t="shared" si="339"/>
        <v>Critical Illness</v>
      </c>
      <c r="T3649" t="str">
        <f t="shared" si="340"/>
        <v>Within SLA</v>
      </c>
      <c r="U3649">
        <f t="shared" si="341"/>
        <v>0</v>
      </c>
    </row>
    <row r="3650" spans="1:21" x14ac:dyDescent="0.3">
      <c r="A3650" t="s">
        <v>7411</v>
      </c>
      <c r="B3650" t="s">
        <v>5853</v>
      </c>
      <c r="C3650" t="s">
        <v>5854</v>
      </c>
      <c r="D3650" t="s">
        <v>46</v>
      </c>
      <c r="E3650" t="s">
        <v>18</v>
      </c>
      <c r="F3650">
        <v>40809.79</v>
      </c>
      <c r="G3650" s="1">
        <v>45682</v>
      </c>
      <c r="H3650" s="1">
        <v>45700</v>
      </c>
      <c r="I3650" t="s">
        <v>19</v>
      </c>
      <c r="J3650">
        <v>18</v>
      </c>
      <c r="K3650">
        <v>12</v>
      </c>
      <c r="L3650" t="s">
        <v>325</v>
      </c>
      <c r="M3650" t="s">
        <v>49</v>
      </c>
      <c r="N3650" t="s">
        <v>42</v>
      </c>
      <c r="O3650">
        <f t="shared" ref="O3650:O3713" si="342">COUNTIF($A:$A,A3650)</f>
        <v>1</v>
      </c>
      <c r="P3650" t="str">
        <f t="shared" ref="P3650:P3713" si="343">IF(F3650="","Missing Amount","Valid")</f>
        <v>Valid</v>
      </c>
      <c r="Q3650" t="str">
        <f>_xlfn.XLOOKUP(B3650,Customers!$A:$A,Customers!$C:$C,"Not Found")</f>
        <v>South</v>
      </c>
      <c r="R3650" t="str">
        <f t="shared" ref="R3650:R3713" si="344">IF(E3650="",Q3650,E3650)</f>
        <v>South</v>
      </c>
      <c r="S3650" t="str">
        <f t="shared" ref="S3650:S3713" si="345">IF(D3650="Hospitalisation","Hospitalization",IF(D3650="Medical Emerg.","Medical Emergency",IF(D3650="Property dmg","Property Damage",IF(D3650="Vehicle dmg","Vehicle Damage",D3650))))</f>
        <v>Theft</v>
      </c>
      <c r="T3650" t="str">
        <f t="shared" ref="T3650:T3713" si="346">IF(J3650&gt;K3650,"SLA Breach","Within SLA")</f>
        <v>SLA Breach</v>
      </c>
      <c r="U3650">
        <f t="shared" ref="U3650:U3713" si="347">IF(J3650&gt;K3650,J3650-K3650,0)</f>
        <v>6</v>
      </c>
    </row>
    <row r="3651" spans="1:21" x14ac:dyDescent="0.3">
      <c r="A3651" t="s">
        <v>7412</v>
      </c>
      <c r="B3651" t="s">
        <v>7413</v>
      </c>
      <c r="C3651" t="s">
        <v>7414</v>
      </c>
      <c r="D3651" t="s">
        <v>59</v>
      </c>
      <c r="E3651" t="s">
        <v>74</v>
      </c>
      <c r="F3651">
        <v>128112.82</v>
      </c>
      <c r="G3651" s="1">
        <v>45860</v>
      </c>
      <c r="I3651" t="s">
        <v>40</v>
      </c>
      <c r="J3651">
        <v>26</v>
      </c>
      <c r="K3651">
        <v>15</v>
      </c>
      <c r="L3651" t="s">
        <v>427</v>
      </c>
      <c r="M3651" t="s">
        <v>55</v>
      </c>
      <c r="N3651" t="s">
        <v>42</v>
      </c>
      <c r="O3651">
        <f t="shared" si="342"/>
        <v>1</v>
      </c>
      <c r="P3651" t="str">
        <f t="shared" si="343"/>
        <v>Valid</v>
      </c>
      <c r="Q3651" t="str">
        <f>_xlfn.XLOOKUP(B3651,Customers!$A:$A,Customers!$C:$C,"Not Found")</f>
        <v>East</v>
      </c>
      <c r="R3651" t="str">
        <f t="shared" si="344"/>
        <v>East</v>
      </c>
      <c r="S3651" t="str">
        <f t="shared" si="345"/>
        <v>Critical Illness</v>
      </c>
      <c r="T3651" t="str">
        <f t="shared" si="346"/>
        <v>SLA Breach</v>
      </c>
      <c r="U3651">
        <f t="shared" si="347"/>
        <v>11</v>
      </c>
    </row>
    <row r="3652" spans="1:21" x14ac:dyDescent="0.3">
      <c r="A3652" t="s">
        <v>7415</v>
      </c>
      <c r="B3652" t="s">
        <v>2220</v>
      </c>
      <c r="C3652" t="s">
        <v>7416</v>
      </c>
      <c r="D3652" t="s">
        <v>111</v>
      </c>
      <c r="E3652" t="s">
        <v>18</v>
      </c>
      <c r="F3652">
        <v>37450.480000000003</v>
      </c>
      <c r="G3652" s="1">
        <v>45880</v>
      </c>
      <c r="I3652" t="s">
        <v>40</v>
      </c>
      <c r="J3652">
        <v>15</v>
      </c>
      <c r="K3652">
        <v>12</v>
      </c>
      <c r="L3652" t="s">
        <v>349</v>
      </c>
      <c r="M3652" t="s">
        <v>49</v>
      </c>
      <c r="N3652" t="s">
        <v>22</v>
      </c>
      <c r="O3652">
        <f t="shared" si="342"/>
        <v>1</v>
      </c>
      <c r="P3652" t="str">
        <f t="shared" si="343"/>
        <v>Valid</v>
      </c>
      <c r="Q3652" t="str">
        <f>_xlfn.XLOOKUP(B3652,Customers!$A:$A,Customers!$C:$C,"Not Found")</f>
        <v>East</v>
      </c>
      <c r="R3652" t="str">
        <f t="shared" si="344"/>
        <v>South</v>
      </c>
      <c r="S3652" t="str">
        <f t="shared" si="345"/>
        <v>Fire</v>
      </c>
      <c r="T3652" t="str">
        <f t="shared" si="346"/>
        <v>SLA Breach</v>
      </c>
      <c r="U3652">
        <f t="shared" si="347"/>
        <v>3</v>
      </c>
    </row>
    <row r="3653" spans="1:21" x14ac:dyDescent="0.3">
      <c r="A3653" t="s">
        <v>7417</v>
      </c>
      <c r="B3653" t="s">
        <v>419</v>
      </c>
      <c r="C3653" t="s">
        <v>7418</v>
      </c>
      <c r="D3653" t="s">
        <v>26</v>
      </c>
      <c r="E3653" t="s">
        <v>39</v>
      </c>
      <c r="F3653">
        <v>232397.91</v>
      </c>
      <c r="G3653" s="1">
        <v>45773</v>
      </c>
      <c r="H3653" s="1">
        <v>45788</v>
      </c>
      <c r="I3653" t="s">
        <v>19</v>
      </c>
      <c r="J3653">
        <v>15</v>
      </c>
      <c r="K3653">
        <v>20</v>
      </c>
      <c r="L3653" t="s">
        <v>121</v>
      </c>
      <c r="M3653" t="s">
        <v>29</v>
      </c>
      <c r="N3653" t="s">
        <v>22</v>
      </c>
      <c r="O3653">
        <f t="shared" si="342"/>
        <v>1</v>
      </c>
      <c r="P3653" t="str">
        <f t="shared" si="343"/>
        <v>Valid</v>
      </c>
      <c r="Q3653" t="str">
        <f>_xlfn.XLOOKUP(B3653,Customers!$A:$A,Customers!$C:$C,"Not Found")</f>
        <v>West</v>
      </c>
      <c r="R3653" t="str">
        <f t="shared" si="344"/>
        <v>North</v>
      </c>
      <c r="S3653" t="str">
        <f t="shared" si="345"/>
        <v>Disability</v>
      </c>
      <c r="T3653" t="str">
        <f t="shared" si="346"/>
        <v>Within SLA</v>
      </c>
      <c r="U3653">
        <f t="shared" si="347"/>
        <v>0</v>
      </c>
    </row>
    <row r="3654" spans="1:21" x14ac:dyDescent="0.3">
      <c r="A3654" t="s">
        <v>7419</v>
      </c>
      <c r="B3654" t="s">
        <v>5951</v>
      </c>
      <c r="C3654" t="s">
        <v>5952</v>
      </c>
      <c r="D3654" t="s">
        <v>111</v>
      </c>
      <c r="E3654" t="s">
        <v>27</v>
      </c>
      <c r="F3654">
        <v>268742.08</v>
      </c>
      <c r="G3654" s="1">
        <v>45860</v>
      </c>
      <c r="H3654" s="1">
        <v>45873</v>
      </c>
      <c r="I3654" t="s">
        <v>47</v>
      </c>
      <c r="J3654">
        <v>13</v>
      </c>
      <c r="K3654">
        <v>12</v>
      </c>
      <c r="L3654" t="s">
        <v>87</v>
      </c>
      <c r="M3654" t="s">
        <v>49</v>
      </c>
      <c r="N3654" t="s">
        <v>30</v>
      </c>
      <c r="O3654">
        <f t="shared" si="342"/>
        <v>1</v>
      </c>
      <c r="P3654" t="str">
        <f t="shared" si="343"/>
        <v>Valid</v>
      </c>
      <c r="Q3654" t="str">
        <f>_xlfn.XLOOKUP(B3654,Customers!$A:$A,Customers!$C:$C,"Not Found")</f>
        <v>West</v>
      </c>
      <c r="R3654" t="str">
        <f t="shared" si="344"/>
        <v>West</v>
      </c>
      <c r="S3654" t="str">
        <f t="shared" si="345"/>
        <v>Fire</v>
      </c>
      <c r="T3654" t="str">
        <f t="shared" si="346"/>
        <v>SLA Breach</v>
      </c>
      <c r="U3654">
        <f t="shared" si="347"/>
        <v>1</v>
      </c>
    </row>
    <row r="3655" spans="1:21" x14ac:dyDescent="0.3">
      <c r="A3655" t="s">
        <v>7420</v>
      </c>
      <c r="B3655" t="s">
        <v>975</v>
      </c>
      <c r="C3655" t="s">
        <v>976</v>
      </c>
      <c r="D3655" t="s">
        <v>59</v>
      </c>
      <c r="E3655" t="s">
        <v>27</v>
      </c>
      <c r="F3655">
        <v>46928.480000000003</v>
      </c>
      <c r="G3655" s="1">
        <v>45670</v>
      </c>
      <c r="H3655" s="1">
        <v>45672</v>
      </c>
      <c r="I3655" t="s">
        <v>19</v>
      </c>
      <c r="J3655">
        <v>2</v>
      </c>
      <c r="K3655">
        <v>15</v>
      </c>
      <c r="L3655" t="s">
        <v>349</v>
      </c>
      <c r="M3655" t="s">
        <v>55</v>
      </c>
      <c r="N3655" t="s">
        <v>30</v>
      </c>
      <c r="O3655">
        <f t="shared" si="342"/>
        <v>1</v>
      </c>
      <c r="P3655" t="str">
        <f t="shared" si="343"/>
        <v>Valid</v>
      </c>
      <c r="Q3655" t="str">
        <f>_xlfn.XLOOKUP(B3655,Customers!$A:$A,Customers!$C:$C,"Not Found")</f>
        <v>North</v>
      </c>
      <c r="R3655" t="str">
        <f t="shared" si="344"/>
        <v>West</v>
      </c>
      <c r="S3655" t="str">
        <f t="shared" si="345"/>
        <v>Critical Illness</v>
      </c>
      <c r="T3655" t="str">
        <f t="shared" si="346"/>
        <v>Within SLA</v>
      </c>
      <c r="U3655">
        <f t="shared" si="347"/>
        <v>0</v>
      </c>
    </row>
    <row r="3656" spans="1:21" x14ac:dyDescent="0.3">
      <c r="A3656" t="s">
        <v>7421</v>
      </c>
      <c r="B3656" t="s">
        <v>2392</v>
      </c>
      <c r="C3656" t="s">
        <v>2393</v>
      </c>
      <c r="D3656" t="s">
        <v>46</v>
      </c>
      <c r="E3656" t="s">
        <v>173</v>
      </c>
      <c r="F3656">
        <v>208991.72</v>
      </c>
      <c r="G3656" s="1">
        <v>45948</v>
      </c>
      <c r="I3656" t="s">
        <v>40</v>
      </c>
      <c r="J3656">
        <v>32</v>
      </c>
      <c r="K3656">
        <v>10</v>
      </c>
      <c r="L3656" t="s">
        <v>427</v>
      </c>
      <c r="M3656" t="s">
        <v>21</v>
      </c>
      <c r="N3656" t="s">
        <v>88</v>
      </c>
      <c r="O3656">
        <f t="shared" si="342"/>
        <v>1</v>
      </c>
      <c r="P3656" t="str">
        <f t="shared" si="343"/>
        <v>Valid</v>
      </c>
      <c r="Q3656" t="str">
        <f>_xlfn.XLOOKUP(B3656,Customers!$A:$A,Customers!$C:$C,"Not Found")</f>
        <v>West</v>
      </c>
      <c r="R3656" t="str">
        <f t="shared" si="344"/>
        <v>Central</v>
      </c>
      <c r="S3656" t="str">
        <f t="shared" si="345"/>
        <v>Theft</v>
      </c>
      <c r="T3656" t="str">
        <f t="shared" si="346"/>
        <v>SLA Breach</v>
      </c>
      <c r="U3656">
        <f t="shared" si="347"/>
        <v>22</v>
      </c>
    </row>
    <row r="3657" spans="1:21" x14ac:dyDescent="0.3">
      <c r="A3657" t="s">
        <v>7422</v>
      </c>
      <c r="B3657" t="s">
        <v>7423</v>
      </c>
      <c r="C3657" t="s">
        <v>7424</v>
      </c>
      <c r="D3657" t="s">
        <v>46</v>
      </c>
      <c r="E3657" t="s">
        <v>173</v>
      </c>
      <c r="F3657">
        <v>14983.95</v>
      </c>
      <c r="G3657" s="1">
        <v>45964</v>
      </c>
      <c r="I3657" t="s">
        <v>64</v>
      </c>
      <c r="J3657">
        <v>29</v>
      </c>
      <c r="K3657">
        <v>10</v>
      </c>
      <c r="L3657" t="s">
        <v>252</v>
      </c>
      <c r="M3657" t="s">
        <v>21</v>
      </c>
      <c r="N3657" t="s">
        <v>88</v>
      </c>
      <c r="O3657">
        <f t="shared" si="342"/>
        <v>1</v>
      </c>
      <c r="P3657" t="str">
        <f t="shared" si="343"/>
        <v>Valid</v>
      </c>
      <c r="Q3657" t="str">
        <f>_xlfn.XLOOKUP(B3657,Customers!$A:$A,Customers!$C:$C,"Not Found")</f>
        <v>East</v>
      </c>
      <c r="R3657" t="str">
        <f t="shared" si="344"/>
        <v>Central</v>
      </c>
      <c r="S3657" t="str">
        <f t="shared" si="345"/>
        <v>Theft</v>
      </c>
      <c r="T3657" t="str">
        <f t="shared" si="346"/>
        <v>SLA Breach</v>
      </c>
      <c r="U3657">
        <f t="shared" si="347"/>
        <v>19</v>
      </c>
    </row>
    <row r="3658" spans="1:21" x14ac:dyDescent="0.3">
      <c r="A3658" t="s">
        <v>7425</v>
      </c>
      <c r="B3658" t="s">
        <v>436</v>
      </c>
      <c r="C3658" t="s">
        <v>656</v>
      </c>
      <c r="D3658" t="s">
        <v>1254</v>
      </c>
      <c r="E3658" t="s">
        <v>74</v>
      </c>
      <c r="F3658">
        <v>216860.55</v>
      </c>
      <c r="G3658" s="1">
        <v>45714</v>
      </c>
      <c r="H3658" s="1">
        <v>45732</v>
      </c>
      <c r="I3658" t="s">
        <v>47</v>
      </c>
      <c r="J3658">
        <v>18</v>
      </c>
      <c r="K3658">
        <v>12</v>
      </c>
      <c r="L3658" t="s">
        <v>431</v>
      </c>
      <c r="M3658" t="s">
        <v>49</v>
      </c>
      <c r="N3658" t="s">
        <v>30</v>
      </c>
      <c r="O3658">
        <f t="shared" si="342"/>
        <v>1</v>
      </c>
      <c r="P3658" t="str">
        <f t="shared" si="343"/>
        <v>Valid</v>
      </c>
      <c r="Q3658" t="str">
        <f>_xlfn.XLOOKUP(B3658,Customers!$A:$A,Customers!$C:$C,"Not Found")</f>
        <v>South</v>
      </c>
      <c r="R3658" t="str">
        <f t="shared" si="344"/>
        <v>East</v>
      </c>
      <c r="S3658" t="str">
        <f t="shared" si="345"/>
        <v>Property Damage</v>
      </c>
      <c r="T3658" t="str">
        <f t="shared" si="346"/>
        <v>SLA Breach</v>
      </c>
      <c r="U3658">
        <f t="shared" si="347"/>
        <v>6</v>
      </c>
    </row>
    <row r="3659" spans="1:21" x14ac:dyDescent="0.3">
      <c r="A3659" t="s">
        <v>7426</v>
      </c>
      <c r="B3659" t="s">
        <v>6921</v>
      </c>
      <c r="C3659" t="s">
        <v>6922</v>
      </c>
      <c r="D3659" t="s">
        <v>26</v>
      </c>
      <c r="E3659" t="s">
        <v>18</v>
      </c>
      <c r="F3659">
        <v>122009.88</v>
      </c>
      <c r="G3659" s="1">
        <v>45825</v>
      </c>
      <c r="H3659" s="1">
        <v>45842</v>
      </c>
      <c r="I3659" t="s">
        <v>19</v>
      </c>
      <c r="J3659">
        <v>17</v>
      </c>
      <c r="K3659">
        <v>20</v>
      </c>
      <c r="L3659" t="s">
        <v>75</v>
      </c>
      <c r="M3659" t="s">
        <v>29</v>
      </c>
      <c r="N3659" t="s">
        <v>22</v>
      </c>
      <c r="O3659">
        <f t="shared" si="342"/>
        <v>1</v>
      </c>
      <c r="P3659" t="str">
        <f t="shared" si="343"/>
        <v>Valid</v>
      </c>
      <c r="Q3659" t="str">
        <f>_xlfn.XLOOKUP(B3659,Customers!$A:$A,Customers!$C:$C,"Not Found")</f>
        <v>West</v>
      </c>
      <c r="R3659" t="str">
        <f t="shared" si="344"/>
        <v>South</v>
      </c>
      <c r="S3659" t="str">
        <f t="shared" si="345"/>
        <v>Disability</v>
      </c>
      <c r="T3659" t="str">
        <f t="shared" si="346"/>
        <v>Within SLA</v>
      </c>
      <c r="U3659">
        <f t="shared" si="347"/>
        <v>0</v>
      </c>
    </row>
    <row r="3660" spans="1:21" x14ac:dyDescent="0.3">
      <c r="A3660" t="s">
        <v>7427</v>
      </c>
      <c r="B3660" t="s">
        <v>445</v>
      </c>
      <c r="C3660" t="s">
        <v>446</v>
      </c>
      <c r="D3660" t="s">
        <v>53</v>
      </c>
      <c r="E3660" t="s">
        <v>74</v>
      </c>
      <c r="G3660" s="1">
        <v>45796</v>
      </c>
      <c r="H3660" s="1">
        <v>45805</v>
      </c>
      <c r="I3660" t="s">
        <v>47</v>
      </c>
      <c r="J3660">
        <v>9</v>
      </c>
      <c r="K3660">
        <v>15</v>
      </c>
      <c r="L3660" t="s">
        <v>450</v>
      </c>
      <c r="M3660" t="s">
        <v>55</v>
      </c>
      <c r="N3660" t="s">
        <v>22</v>
      </c>
      <c r="O3660">
        <f t="shared" si="342"/>
        <v>1</v>
      </c>
      <c r="P3660" t="str">
        <f t="shared" si="343"/>
        <v>Missing Amount</v>
      </c>
      <c r="Q3660" t="str">
        <f>_xlfn.XLOOKUP(B3660,Customers!$A:$A,Customers!$C:$C,"Not Found")</f>
        <v>East</v>
      </c>
      <c r="R3660" t="str">
        <f t="shared" si="344"/>
        <v>East</v>
      </c>
      <c r="S3660" t="str">
        <f t="shared" si="345"/>
        <v>Hospitalization</v>
      </c>
      <c r="T3660" t="str">
        <f t="shared" si="346"/>
        <v>Within SLA</v>
      </c>
      <c r="U3660">
        <f t="shared" si="347"/>
        <v>0</v>
      </c>
    </row>
    <row r="3661" spans="1:21" x14ac:dyDescent="0.3">
      <c r="A3661" t="s">
        <v>7428</v>
      </c>
      <c r="B3661" t="s">
        <v>240</v>
      </c>
      <c r="C3661" t="s">
        <v>4837</v>
      </c>
      <c r="D3661" t="s">
        <v>69</v>
      </c>
      <c r="E3661" t="s">
        <v>27</v>
      </c>
      <c r="F3661">
        <v>126559.71</v>
      </c>
      <c r="G3661" s="1">
        <v>45917</v>
      </c>
      <c r="H3661" s="1">
        <v>45922</v>
      </c>
      <c r="I3661" t="s">
        <v>19</v>
      </c>
      <c r="J3661">
        <v>5</v>
      </c>
      <c r="K3661">
        <v>12</v>
      </c>
      <c r="L3661" t="s">
        <v>163</v>
      </c>
      <c r="M3661" t="s">
        <v>49</v>
      </c>
      <c r="N3661" t="s">
        <v>22</v>
      </c>
      <c r="O3661">
        <f t="shared" si="342"/>
        <v>1</v>
      </c>
      <c r="P3661" t="str">
        <f t="shared" si="343"/>
        <v>Valid</v>
      </c>
      <c r="Q3661" t="str">
        <f>_xlfn.XLOOKUP(B3661,Customers!$A:$A,Customers!$C:$C,"Not Found")</f>
        <v>Central</v>
      </c>
      <c r="R3661" t="str">
        <f t="shared" si="344"/>
        <v>West</v>
      </c>
      <c r="S3661" t="str">
        <f t="shared" si="345"/>
        <v>Property Damage</v>
      </c>
      <c r="T3661" t="str">
        <f t="shared" si="346"/>
        <v>Within SLA</v>
      </c>
      <c r="U3661">
        <f t="shared" si="347"/>
        <v>0</v>
      </c>
    </row>
    <row r="3662" spans="1:21" x14ac:dyDescent="0.3">
      <c r="A3662" t="s">
        <v>7429</v>
      </c>
      <c r="B3662" t="s">
        <v>4807</v>
      </c>
      <c r="C3662" t="s">
        <v>4808</v>
      </c>
      <c r="D3662" t="s">
        <v>17</v>
      </c>
      <c r="E3662" t="s">
        <v>74</v>
      </c>
      <c r="F3662">
        <v>54103.12</v>
      </c>
      <c r="G3662" s="1">
        <v>45729</v>
      </c>
      <c r="H3662" s="1">
        <v>45740</v>
      </c>
      <c r="I3662" t="s">
        <v>19</v>
      </c>
      <c r="J3662">
        <v>11</v>
      </c>
      <c r="K3662">
        <v>10</v>
      </c>
      <c r="L3662" t="s">
        <v>242</v>
      </c>
      <c r="M3662" t="s">
        <v>21</v>
      </c>
      <c r="N3662" t="s">
        <v>30</v>
      </c>
      <c r="O3662">
        <f t="shared" si="342"/>
        <v>1</v>
      </c>
      <c r="P3662" t="str">
        <f t="shared" si="343"/>
        <v>Valid</v>
      </c>
      <c r="Q3662" t="str">
        <f>_xlfn.XLOOKUP(B3662,Customers!$A:$A,Customers!$C:$C,"Not Found")</f>
        <v>East</v>
      </c>
      <c r="R3662" t="str">
        <f t="shared" si="344"/>
        <v>East</v>
      </c>
      <c r="S3662" t="str">
        <f t="shared" si="345"/>
        <v>Accident</v>
      </c>
      <c r="T3662" t="str">
        <f t="shared" si="346"/>
        <v>SLA Breach</v>
      </c>
      <c r="U3662">
        <f t="shared" si="347"/>
        <v>1</v>
      </c>
    </row>
    <row r="3663" spans="1:21" x14ac:dyDescent="0.3">
      <c r="A3663" t="s">
        <v>7430</v>
      </c>
      <c r="B3663" t="s">
        <v>1912</v>
      </c>
      <c r="C3663" t="s">
        <v>1913</v>
      </c>
      <c r="D3663" t="s">
        <v>17</v>
      </c>
      <c r="E3663" t="s">
        <v>173</v>
      </c>
      <c r="F3663">
        <v>54990.94</v>
      </c>
      <c r="G3663" s="1">
        <v>45790</v>
      </c>
      <c r="H3663" s="1">
        <v>45805</v>
      </c>
      <c r="I3663" t="s">
        <v>19</v>
      </c>
      <c r="J3663">
        <v>15</v>
      </c>
      <c r="K3663">
        <v>10</v>
      </c>
      <c r="L3663" t="s">
        <v>128</v>
      </c>
      <c r="M3663" t="s">
        <v>21</v>
      </c>
      <c r="N3663" t="s">
        <v>30</v>
      </c>
      <c r="O3663">
        <f t="shared" si="342"/>
        <v>1</v>
      </c>
      <c r="P3663" t="str">
        <f t="shared" si="343"/>
        <v>Valid</v>
      </c>
      <c r="Q3663" t="str">
        <f>_xlfn.XLOOKUP(B3663,Customers!$A:$A,Customers!$C:$C,"Not Found")</f>
        <v>Central</v>
      </c>
      <c r="R3663" t="str">
        <f t="shared" si="344"/>
        <v>Central</v>
      </c>
      <c r="S3663" t="str">
        <f t="shared" si="345"/>
        <v>Accident</v>
      </c>
      <c r="T3663" t="str">
        <f t="shared" si="346"/>
        <v>SLA Breach</v>
      </c>
      <c r="U3663">
        <f t="shared" si="347"/>
        <v>5</v>
      </c>
    </row>
    <row r="3664" spans="1:21" x14ac:dyDescent="0.3">
      <c r="A3664" t="s">
        <v>7431</v>
      </c>
      <c r="B3664" t="s">
        <v>2212</v>
      </c>
      <c r="C3664" t="s">
        <v>2213</v>
      </c>
      <c r="D3664" t="s">
        <v>182</v>
      </c>
      <c r="E3664" t="s">
        <v>27</v>
      </c>
      <c r="F3664">
        <v>11683.49</v>
      </c>
      <c r="G3664" s="1">
        <v>45782</v>
      </c>
      <c r="H3664" s="1">
        <v>45791</v>
      </c>
      <c r="I3664" t="s">
        <v>19</v>
      </c>
      <c r="J3664">
        <v>9</v>
      </c>
      <c r="K3664">
        <v>7</v>
      </c>
      <c r="L3664" t="s">
        <v>300</v>
      </c>
      <c r="M3664" t="s">
        <v>94</v>
      </c>
      <c r="N3664" t="s">
        <v>30</v>
      </c>
      <c r="O3664">
        <f t="shared" si="342"/>
        <v>1</v>
      </c>
      <c r="P3664" t="str">
        <f t="shared" si="343"/>
        <v>Valid</v>
      </c>
      <c r="Q3664" t="str">
        <f>_xlfn.XLOOKUP(B3664,Customers!$A:$A,Customers!$C:$C,"Not Found")</f>
        <v>Central</v>
      </c>
      <c r="R3664" t="str">
        <f t="shared" si="344"/>
        <v>West</v>
      </c>
      <c r="S3664" t="str">
        <f t="shared" si="345"/>
        <v>Trip Cancellation</v>
      </c>
      <c r="T3664" t="str">
        <f t="shared" si="346"/>
        <v>SLA Breach</v>
      </c>
      <c r="U3664">
        <f t="shared" si="347"/>
        <v>2</v>
      </c>
    </row>
    <row r="3665" spans="1:21" x14ac:dyDescent="0.3">
      <c r="A3665" t="s">
        <v>7432</v>
      </c>
      <c r="B3665" t="s">
        <v>2891</v>
      </c>
      <c r="C3665" t="s">
        <v>7433</v>
      </c>
      <c r="D3665" t="s">
        <v>111</v>
      </c>
      <c r="E3665" t="s">
        <v>18</v>
      </c>
      <c r="F3665">
        <v>275949.06</v>
      </c>
      <c r="G3665" s="1">
        <v>45935</v>
      </c>
      <c r="I3665" t="s">
        <v>40</v>
      </c>
      <c r="J3665">
        <v>13</v>
      </c>
      <c r="K3665">
        <v>12</v>
      </c>
      <c r="L3665" t="s">
        <v>373</v>
      </c>
      <c r="M3665" t="s">
        <v>49</v>
      </c>
      <c r="N3665" t="s">
        <v>30</v>
      </c>
      <c r="O3665">
        <f t="shared" si="342"/>
        <v>1</v>
      </c>
      <c r="P3665" t="str">
        <f t="shared" si="343"/>
        <v>Valid</v>
      </c>
      <c r="Q3665" t="str">
        <f>_xlfn.XLOOKUP(B3665,Customers!$A:$A,Customers!$C:$C,"Not Found")</f>
        <v>Central</v>
      </c>
      <c r="R3665" t="str">
        <f t="shared" si="344"/>
        <v>South</v>
      </c>
      <c r="S3665" t="str">
        <f t="shared" si="345"/>
        <v>Fire</v>
      </c>
      <c r="T3665" t="str">
        <f t="shared" si="346"/>
        <v>SLA Breach</v>
      </c>
      <c r="U3665">
        <f t="shared" si="347"/>
        <v>1</v>
      </c>
    </row>
    <row r="3666" spans="1:21" x14ac:dyDescent="0.3">
      <c r="A3666" t="s">
        <v>7434</v>
      </c>
      <c r="B3666" t="s">
        <v>7435</v>
      </c>
      <c r="C3666" t="s">
        <v>7436</v>
      </c>
      <c r="D3666" t="s">
        <v>69</v>
      </c>
      <c r="E3666" t="s">
        <v>27</v>
      </c>
      <c r="F3666">
        <v>49457.04</v>
      </c>
      <c r="G3666" s="1">
        <v>45831</v>
      </c>
      <c r="H3666" s="1">
        <v>45841</v>
      </c>
      <c r="I3666" t="s">
        <v>19</v>
      </c>
      <c r="J3666">
        <v>10</v>
      </c>
      <c r="K3666">
        <v>12</v>
      </c>
      <c r="L3666" t="s">
        <v>163</v>
      </c>
      <c r="M3666" t="s">
        <v>49</v>
      </c>
      <c r="N3666" t="s">
        <v>30</v>
      </c>
      <c r="O3666">
        <f t="shared" si="342"/>
        <v>1</v>
      </c>
      <c r="P3666" t="str">
        <f t="shared" si="343"/>
        <v>Valid</v>
      </c>
      <c r="Q3666" t="str">
        <f>_xlfn.XLOOKUP(B3666,Customers!$A:$A,Customers!$C:$C,"Not Found")</f>
        <v>West</v>
      </c>
      <c r="R3666" t="str">
        <f t="shared" si="344"/>
        <v>West</v>
      </c>
      <c r="S3666" t="str">
        <f t="shared" si="345"/>
        <v>Property Damage</v>
      </c>
      <c r="T3666" t="str">
        <f t="shared" si="346"/>
        <v>Within SLA</v>
      </c>
      <c r="U3666">
        <f t="shared" si="347"/>
        <v>0</v>
      </c>
    </row>
    <row r="3667" spans="1:21" x14ac:dyDescent="0.3">
      <c r="A3667" t="s">
        <v>7437</v>
      </c>
      <c r="B3667" t="s">
        <v>7438</v>
      </c>
      <c r="C3667" t="s">
        <v>7439</v>
      </c>
      <c r="D3667" t="s">
        <v>102</v>
      </c>
      <c r="E3667" t="s">
        <v>39</v>
      </c>
      <c r="F3667">
        <v>134804.31</v>
      </c>
      <c r="G3667" s="1">
        <v>45920</v>
      </c>
      <c r="H3667" s="1">
        <v>45938</v>
      </c>
      <c r="I3667" t="s">
        <v>19</v>
      </c>
      <c r="J3667">
        <v>18</v>
      </c>
      <c r="K3667">
        <v>20</v>
      </c>
      <c r="L3667" t="s">
        <v>787</v>
      </c>
      <c r="M3667" t="s">
        <v>29</v>
      </c>
      <c r="N3667" t="s">
        <v>30</v>
      </c>
      <c r="O3667">
        <f t="shared" si="342"/>
        <v>1</v>
      </c>
      <c r="P3667" t="str">
        <f t="shared" si="343"/>
        <v>Valid</v>
      </c>
      <c r="Q3667" t="str">
        <f>_xlfn.XLOOKUP(B3667,Customers!$A:$A,Customers!$C:$C,"Not Found")</f>
        <v>South</v>
      </c>
      <c r="R3667" t="str">
        <f t="shared" si="344"/>
        <v>North</v>
      </c>
      <c r="S3667" t="str">
        <f t="shared" si="345"/>
        <v>Maturity</v>
      </c>
      <c r="T3667" t="str">
        <f t="shared" si="346"/>
        <v>Within SLA</v>
      </c>
      <c r="U3667">
        <f t="shared" si="347"/>
        <v>0</v>
      </c>
    </row>
    <row r="3668" spans="1:21" x14ac:dyDescent="0.3">
      <c r="A3668" t="s">
        <v>7440</v>
      </c>
      <c r="B3668" t="s">
        <v>1578</v>
      </c>
      <c r="C3668" t="s">
        <v>1579</v>
      </c>
      <c r="D3668" t="s">
        <v>111</v>
      </c>
      <c r="E3668" t="s">
        <v>173</v>
      </c>
      <c r="F3668">
        <v>103262.85</v>
      </c>
      <c r="G3668" s="1">
        <v>45683</v>
      </c>
      <c r="H3668" s="1">
        <v>45691</v>
      </c>
      <c r="I3668" t="s">
        <v>19</v>
      </c>
      <c r="J3668">
        <v>8</v>
      </c>
      <c r="K3668">
        <v>12</v>
      </c>
      <c r="L3668" t="s">
        <v>411</v>
      </c>
      <c r="M3668" t="s">
        <v>49</v>
      </c>
      <c r="N3668" t="s">
        <v>22</v>
      </c>
      <c r="O3668">
        <f t="shared" si="342"/>
        <v>1</v>
      </c>
      <c r="P3668" t="str">
        <f t="shared" si="343"/>
        <v>Valid</v>
      </c>
      <c r="Q3668" t="str">
        <f>_xlfn.XLOOKUP(B3668,Customers!$A:$A,Customers!$C:$C,"Not Found")</f>
        <v>East</v>
      </c>
      <c r="R3668" t="str">
        <f t="shared" si="344"/>
        <v>Central</v>
      </c>
      <c r="S3668" t="str">
        <f t="shared" si="345"/>
        <v>Fire</v>
      </c>
      <c r="T3668" t="str">
        <f t="shared" si="346"/>
        <v>Within SLA</v>
      </c>
      <c r="U3668">
        <f t="shared" si="347"/>
        <v>0</v>
      </c>
    </row>
    <row r="3669" spans="1:21" x14ac:dyDescent="0.3">
      <c r="A3669" t="s">
        <v>7441</v>
      </c>
      <c r="B3669" t="s">
        <v>4564</v>
      </c>
      <c r="C3669" t="s">
        <v>5860</v>
      </c>
      <c r="D3669" t="s">
        <v>46</v>
      </c>
      <c r="E3669" t="s">
        <v>18</v>
      </c>
      <c r="F3669">
        <v>41324.22</v>
      </c>
      <c r="G3669" s="1">
        <v>45689</v>
      </c>
      <c r="H3669" s="1">
        <v>45702</v>
      </c>
      <c r="I3669" t="s">
        <v>19</v>
      </c>
      <c r="J3669">
        <v>13</v>
      </c>
      <c r="K3669">
        <v>10</v>
      </c>
      <c r="L3669" t="s">
        <v>204</v>
      </c>
      <c r="M3669" t="s">
        <v>21</v>
      </c>
      <c r="N3669" t="s">
        <v>30</v>
      </c>
      <c r="O3669">
        <f t="shared" si="342"/>
        <v>1</v>
      </c>
      <c r="P3669" t="str">
        <f t="shared" si="343"/>
        <v>Valid</v>
      </c>
      <c r="Q3669" t="str">
        <f>_xlfn.XLOOKUP(B3669,Customers!$A:$A,Customers!$C:$C,"Not Found")</f>
        <v>East</v>
      </c>
      <c r="R3669" t="str">
        <f t="shared" si="344"/>
        <v>South</v>
      </c>
      <c r="S3669" t="str">
        <f t="shared" si="345"/>
        <v>Theft</v>
      </c>
      <c r="T3669" t="str">
        <f t="shared" si="346"/>
        <v>SLA Breach</v>
      </c>
      <c r="U3669">
        <f t="shared" si="347"/>
        <v>3</v>
      </c>
    </row>
    <row r="3670" spans="1:21" x14ac:dyDescent="0.3">
      <c r="A3670" t="s">
        <v>7442</v>
      </c>
      <c r="B3670" t="s">
        <v>1275</v>
      </c>
      <c r="C3670" t="s">
        <v>1276</v>
      </c>
      <c r="D3670" t="s">
        <v>17</v>
      </c>
      <c r="E3670" t="s">
        <v>27</v>
      </c>
      <c r="F3670">
        <v>112108.35</v>
      </c>
      <c r="G3670" s="1">
        <v>45973</v>
      </c>
      <c r="I3670" t="s">
        <v>40</v>
      </c>
      <c r="J3670">
        <v>13</v>
      </c>
      <c r="K3670">
        <v>10</v>
      </c>
      <c r="L3670" t="s">
        <v>411</v>
      </c>
      <c r="M3670" t="s">
        <v>21</v>
      </c>
      <c r="N3670" t="s">
        <v>42</v>
      </c>
      <c r="O3670">
        <f t="shared" si="342"/>
        <v>1</v>
      </c>
      <c r="P3670" t="str">
        <f t="shared" si="343"/>
        <v>Valid</v>
      </c>
      <c r="Q3670" t="str">
        <f>_xlfn.XLOOKUP(B3670,Customers!$A:$A,Customers!$C:$C,"Not Found")</f>
        <v>North</v>
      </c>
      <c r="R3670" t="str">
        <f t="shared" si="344"/>
        <v>West</v>
      </c>
      <c r="S3670" t="str">
        <f t="shared" si="345"/>
        <v>Accident</v>
      </c>
      <c r="T3670" t="str">
        <f t="shared" si="346"/>
        <v>SLA Breach</v>
      </c>
      <c r="U3670">
        <f t="shared" si="347"/>
        <v>3</v>
      </c>
    </row>
    <row r="3671" spans="1:21" x14ac:dyDescent="0.3">
      <c r="A3671" t="s">
        <v>7443</v>
      </c>
      <c r="B3671" t="s">
        <v>3423</v>
      </c>
      <c r="C3671" t="s">
        <v>7444</v>
      </c>
      <c r="D3671" t="s">
        <v>116</v>
      </c>
      <c r="E3671" t="s">
        <v>27</v>
      </c>
      <c r="F3671">
        <v>21207.99</v>
      </c>
      <c r="G3671" s="1">
        <v>45675</v>
      </c>
      <c r="H3671" s="1">
        <v>45682</v>
      </c>
      <c r="I3671" t="s">
        <v>19</v>
      </c>
      <c r="J3671">
        <v>7</v>
      </c>
      <c r="K3671">
        <v>7</v>
      </c>
      <c r="L3671" t="s">
        <v>48</v>
      </c>
      <c r="M3671" t="s">
        <v>94</v>
      </c>
      <c r="N3671" t="s">
        <v>30</v>
      </c>
      <c r="O3671">
        <f t="shared" si="342"/>
        <v>1</v>
      </c>
      <c r="P3671" t="str">
        <f t="shared" si="343"/>
        <v>Valid</v>
      </c>
      <c r="Q3671" t="str">
        <f>_xlfn.XLOOKUP(B3671,Customers!$A:$A,Customers!$C:$C,"Not Found")</f>
        <v>Central</v>
      </c>
      <c r="R3671" t="str">
        <f t="shared" si="344"/>
        <v>West</v>
      </c>
      <c r="S3671" t="str">
        <f t="shared" si="345"/>
        <v>Medical Emergency</v>
      </c>
      <c r="T3671" t="str">
        <f t="shared" si="346"/>
        <v>Within SLA</v>
      </c>
      <c r="U3671">
        <f t="shared" si="347"/>
        <v>0</v>
      </c>
    </row>
    <row r="3672" spans="1:21" x14ac:dyDescent="0.3">
      <c r="A3672" t="s">
        <v>7445</v>
      </c>
      <c r="B3672" t="s">
        <v>7306</v>
      </c>
      <c r="C3672" t="s">
        <v>7446</v>
      </c>
      <c r="D3672" t="s">
        <v>182</v>
      </c>
      <c r="E3672" t="s">
        <v>39</v>
      </c>
      <c r="F3672">
        <v>29977.06</v>
      </c>
      <c r="G3672" s="1">
        <v>45881</v>
      </c>
      <c r="H3672" s="1">
        <v>45882</v>
      </c>
      <c r="I3672" t="s">
        <v>47</v>
      </c>
      <c r="J3672">
        <v>1</v>
      </c>
      <c r="K3672">
        <v>7</v>
      </c>
      <c r="L3672" t="s">
        <v>174</v>
      </c>
      <c r="M3672" t="s">
        <v>94</v>
      </c>
      <c r="N3672" t="s">
        <v>22</v>
      </c>
      <c r="O3672">
        <f t="shared" si="342"/>
        <v>1</v>
      </c>
      <c r="P3672" t="str">
        <f t="shared" si="343"/>
        <v>Valid</v>
      </c>
      <c r="Q3672" t="str">
        <f>_xlfn.XLOOKUP(B3672,Customers!$A:$A,Customers!$C:$C,"Not Found")</f>
        <v>North</v>
      </c>
      <c r="R3672" t="str">
        <f t="shared" si="344"/>
        <v>North</v>
      </c>
      <c r="S3672" t="str">
        <f t="shared" si="345"/>
        <v>Trip Cancellation</v>
      </c>
      <c r="T3672" t="str">
        <f t="shared" si="346"/>
        <v>Within SLA</v>
      </c>
      <c r="U3672">
        <f t="shared" si="347"/>
        <v>0</v>
      </c>
    </row>
    <row r="3673" spans="1:21" x14ac:dyDescent="0.3">
      <c r="A3673" t="s">
        <v>7447</v>
      </c>
      <c r="B3673" t="s">
        <v>908</v>
      </c>
      <c r="C3673" t="s">
        <v>909</v>
      </c>
      <c r="D3673" t="s">
        <v>46</v>
      </c>
      <c r="E3673" t="s">
        <v>27</v>
      </c>
      <c r="F3673">
        <v>70021.88</v>
      </c>
      <c r="G3673" s="1">
        <v>45707</v>
      </c>
      <c r="H3673" s="1">
        <v>45716</v>
      </c>
      <c r="I3673" t="s">
        <v>19</v>
      </c>
      <c r="J3673">
        <v>9</v>
      </c>
      <c r="K3673">
        <v>10</v>
      </c>
      <c r="L3673" t="s">
        <v>93</v>
      </c>
      <c r="M3673" t="s">
        <v>21</v>
      </c>
      <c r="N3673" t="s">
        <v>22</v>
      </c>
      <c r="O3673">
        <f t="shared" si="342"/>
        <v>1</v>
      </c>
      <c r="P3673" t="str">
        <f t="shared" si="343"/>
        <v>Valid</v>
      </c>
      <c r="Q3673" t="str">
        <f>_xlfn.XLOOKUP(B3673,Customers!$A:$A,Customers!$C:$C,"Not Found")</f>
        <v>Central</v>
      </c>
      <c r="R3673" t="str">
        <f t="shared" si="344"/>
        <v>West</v>
      </c>
      <c r="S3673" t="str">
        <f t="shared" si="345"/>
        <v>Theft</v>
      </c>
      <c r="T3673" t="str">
        <f t="shared" si="346"/>
        <v>Within SLA</v>
      </c>
      <c r="U3673">
        <f t="shared" si="347"/>
        <v>0</v>
      </c>
    </row>
    <row r="3674" spans="1:21" x14ac:dyDescent="0.3">
      <c r="A3674" t="s">
        <v>7448</v>
      </c>
      <c r="B3674" t="s">
        <v>7449</v>
      </c>
      <c r="C3674" t="s">
        <v>7450</v>
      </c>
      <c r="D3674" t="s">
        <v>34</v>
      </c>
      <c r="E3674" t="s">
        <v>18</v>
      </c>
      <c r="F3674">
        <v>564958.5</v>
      </c>
      <c r="G3674" s="1">
        <v>45830</v>
      </c>
      <c r="H3674" s="1">
        <v>45855</v>
      </c>
      <c r="I3674" t="s">
        <v>19</v>
      </c>
      <c r="J3674">
        <v>25</v>
      </c>
      <c r="K3674">
        <v>20</v>
      </c>
      <c r="L3674" t="s">
        <v>35</v>
      </c>
      <c r="M3674" t="s">
        <v>29</v>
      </c>
      <c r="N3674" t="s">
        <v>42</v>
      </c>
      <c r="O3674">
        <f t="shared" si="342"/>
        <v>1</v>
      </c>
      <c r="P3674" t="str">
        <f t="shared" si="343"/>
        <v>Valid</v>
      </c>
      <c r="Q3674" t="str">
        <f>_xlfn.XLOOKUP(B3674,Customers!$A:$A,Customers!$C:$C,"Not Found")</f>
        <v>North</v>
      </c>
      <c r="R3674" t="str">
        <f t="shared" si="344"/>
        <v>South</v>
      </c>
      <c r="S3674" t="str">
        <f t="shared" si="345"/>
        <v>Death Benefit</v>
      </c>
      <c r="T3674" t="str">
        <f t="shared" si="346"/>
        <v>SLA Breach</v>
      </c>
      <c r="U3674">
        <f t="shared" si="347"/>
        <v>5</v>
      </c>
    </row>
    <row r="3675" spans="1:21" x14ac:dyDescent="0.3">
      <c r="A3675" t="s">
        <v>7451</v>
      </c>
      <c r="B3675" t="s">
        <v>6937</v>
      </c>
      <c r="C3675" t="s">
        <v>6938</v>
      </c>
      <c r="D3675" t="s">
        <v>26</v>
      </c>
      <c r="E3675" t="s">
        <v>18</v>
      </c>
      <c r="F3675">
        <v>212891.69</v>
      </c>
      <c r="G3675" s="1">
        <v>45932</v>
      </c>
      <c r="H3675" s="1">
        <v>45958</v>
      </c>
      <c r="I3675" t="s">
        <v>19</v>
      </c>
      <c r="J3675">
        <v>26</v>
      </c>
      <c r="K3675">
        <v>20</v>
      </c>
      <c r="L3675" t="s">
        <v>548</v>
      </c>
      <c r="M3675" t="s">
        <v>29</v>
      </c>
      <c r="N3675" t="s">
        <v>30</v>
      </c>
      <c r="O3675">
        <f t="shared" si="342"/>
        <v>1</v>
      </c>
      <c r="P3675" t="str">
        <f t="shared" si="343"/>
        <v>Valid</v>
      </c>
      <c r="Q3675" t="str">
        <f>_xlfn.XLOOKUP(B3675,Customers!$A:$A,Customers!$C:$C,"Not Found")</f>
        <v>South</v>
      </c>
      <c r="R3675" t="str">
        <f t="shared" si="344"/>
        <v>South</v>
      </c>
      <c r="S3675" t="str">
        <f t="shared" si="345"/>
        <v>Disability</v>
      </c>
      <c r="T3675" t="str">
        <f t="shared" si="346"/>
        <v>SLA Breach</v>
      </c>
      <c r="U3675">
        <f t="shared" si="347"/>
        <v>6</v>
      </c>
    </row>
    <row r="3676" spans="1:21" x14ac:dyDescent="0.3">
      <c r="A3676" t="s">
        <v>7452</v>
      </c>
      <c r="B3676" t="s">
        <v>4206</v>
      </c>
      <c r="C3676" t="s">
        <v>5262</v>
      </c>
      <c r="D3676" t="s">
        <v>154</v>
      </c>
      <c r="E3676" t="s">
        <v>39</v>
      </c>
      <c r="F3676">
        <v>21927.14</v>
      </c>
      <c r="G3676" s="1">
        <v>45816</v>
      </c>
      <c r="H3676" s="1">
        <v>45829</v>
      </c>
      <c r="I3676" t="s">
        <v>19</v>
      </c>
      <c r="J3676">
        <v>13</v>
      </c>
      <c r="K3676">
        <v>10</v>
      </c>
      <c r="L3676" t="s">
        <v>227</v>
      </c>
      <c r="M3676" t="s">
        <v>21</v>
      </c>
      <c r="N3676" t="s">
        <v>30</v>
      </c>
      <c r="O3676">
        <f t="shared" si="342"/>
        <v>1</v>
      </c>
      <c r="P3676" t="str">
        <f t="shared" si="343"/>
        <v>Valid</v>
      </c>
      <c r="Q3676" t="str">
        <f>_xlfn.XLOOKUP(B3676,Customers!$A:$A,Customers!$C:$C,"Not Found")</f>
        <v>Central</v>
      </c>
      <c r="R3676" t="str">
        <f t="shared" si="344"/>
        <v>North</v>
      </c>
      <c r="S3676" t="str">
        <f t="shared" si="345"/>
        <v>Vehicle Damage</v>
      </c>
      <c r="T3676" t="str">
        <f t="shared" si="346"/>
        <v>SLA Breach</v>
      </c>
      <c r="U3676">
        <f t="shared" si="347"/>
        <v>3</v>
      </c>
    </row>
    <row r="3677" spans="1:21" x14ac:dyDescent="0.3">
      <c r="A3677" t="s">
        <v>7453</v>
      </c>
      <c r="B3677" t="s">
        <v>5209</v>
      </c>
      <c r="C3677" t="s">
        <v>7454</v>
      </c>
      <c r="D3677" t="s">
        <v>46</v>
      </c>
      <c r="E3677" t="s">
        <v>27</v>
      </c>
      <c r="F3677">
        <v>38402.75</v>
      </c>
      <c r="G3677" s="1">
        <v>45748</v>
      </c>
      <c r="H3677" s="1">
        <v>45767</v>
      </c>
      <c r="I3677" t="s">
        <v>19</v>
      </c>
      <c r="J3677">
        <v>19</v>
      </c>
      <c r="K3677">
        <v>10</v>
      </c>
      <c r="L3677" t="s">
        <v>610</v>
      </c>
      <c r="M3677" t="s">
        <v>21</v>
      </c>
      <c r="N3677" t="s">
        <v>42</v>
      </c>
      <c r="O3677">
        <f t="shared" si="342"/>
        <v>1</v>
      </c>
      <c r="P3677" t="str">
        <f t="shared" si="343"/>
        <v>Valid</v>
      </c>
      <c r="Q3677" t="str">
        <f>_xlfn.XLOOKUP(B3677,Customers!$A:$A,Customers!$C:$C,"Not Found")</f>
        <v>Central</v>
      </c>
      <c r="R3677" t="str">
        <f t="shared" si="344"/>
        <v>West</v>
      </c>
      <c r="S3677" t="str">
        <f t="shared" si="345"/>
        <v>Theft</v>
      </c>
      <c r="T3677" t="str">
        <f t="shared" si="346"/>
        <v>SLA Breach</v>
      </c>
      <c r="U3677">
        <f t="shared" si="347"/>
        <v>9</v>
      </c>
    </row>
    <row r="3678" spans="1:21" x14ac:dyDescent="0.3">
      <c r="A3678" t="s">
        <v>7455</v>
      </c>
      <c r="B3678" t="s">
        <v>7456</v>
      </c>
      <c r="C3678" t="s">
        <v>7457</v>
      </c>
      <c r="D3678" t="s">
        <v>216</v>
      </c>
      <c r="E3678" t="s">
        <v>173</v>
      </c>
      <c r="F3678">
        <v>178020.82</v>
      </c>
      <c r="G3678" s="1">
        <v>45712</v>
      </c>
      <c r="I3678" t="s">
        <v>64</v>
      </c>
      <c r="J3678">
        <v>25</v>
      </c>
      <c r="K3678">
        <v>15</v>
      </c>
      <c r="L3678" t="s">
        <v>630</v>
      </c>
      <c r="M3678" t="s">
        <v>55</v>
      </c>
      <c r="N3678" t="s">
        <v>88</v>
      </c>
      <c r="O3678">
        <f t="shared" si="342"/>
        <v>1</v>
      </c>
      <c r="P3678" t="str">
        <f t="shared" si="343"/>
        <v>Valid</v>
      </c>
      <c r="Q3678" t="str">
        <f>_xlfn.XLOOKUP(B3678,Customers!$A:$A,Customers!$C:$C,"Not Found")</f>
        <v>North</v>
      </c>
      <c r="R3678" t="str">
        <f t="shared" si="344"/>
        <v>Central</v>
      </c>
      <c r="S3678" t="str">
        <f t="shared" si="345"/>
        <v>Outpatient</v>
      </c>
      <c r="T3678" t="str">
        <f t="shared" si="346"/>
        <v>SLA Breach</v>
      </c>
      <c r="U3678">
        <f t="shared" si="347"/>
        <v>10</v>
      </c>
    </row>
    <row r="3679" spans="1:21" x14ac:dyDescent="0.3">
      <c r="A3679" t="s">
        <v>7458</v>
      </c>
      <c r="B3679" t="s">
        <v>559</v>
      </c>
      <c r="C3679" t="s">
        <v>2506</v>
      </c>
      <c r="D3679" t="s">
        <v>34</v>
      </c>
      <c r="E3679" t="s">
        <v>39</v>
      </c>
      <c r="F3679">
        <v>376162.8</v>
      </c>
      <c r="G3679" s="1">
        <v>45790</v>
      </c>
      <c r="H3679" s="1">
        <v>45805</v>
      </c>
      <c r="I3679" t="s">
        <v>19</v>
      </c>
      <c r="J3679">
        <v>15</v>
      </c>
      <c r="K3679">
        <v>20</v>
      </c>
      <c r="L3679" t="s">
        <v>404</v>
      </c>
      <c r="M3679" t="s">
        <v>29</v>
      </c>
      <c r="N3679" t="s">
        <v>22</v>
      </c>
      <c r="O3679">
        <f t="shared" si="342"/>
        <v>1</v>
      </c>
      <c r="P3679" t="str">
        <f t="shared" si="343"/>
        <v>Valid</v>
      </c>
      <c r="Q3679" t="str">
        <f>_xlfn.XLOOKUP(B3679,Customers!$A:$A,Customers!$C:$C,"Not Found")</f>
        <v>Central</v>
      </c>
      <c r="R3679" t="str">
        <f t="shared" si="344"/>
        <v>North</v>
      </c>
      <c r="S3679" t="str">
        <f t="shared" si="345"/>
        <v>Death Benefit</v>
      </c>
      <c r="T3679" t="str">
        <f t="shared" si="346"/>
        <v>Within SLA</v>
      </c>
      <c r="U3679">
        <f t="shared" si="347"/>
        <v>0</v>
      </c>
    </row>
    <row r="3680" spans="1:21" x14ac:dyDescent="0.3">
      <c r="A3680" t="s">
        <v>7459</v>
      </c>
      <c r="B3680" t="s">
        <v>938</v>
      </c>
      <c r="C3680" t="s">
        <v>2390</v>
      </c>
      <c r="D3680" t="s">
        <v>154</v>
      </c>
      <c r="E3680" t="s">
        <v>27</v>
      </c>
      <c r="F3680">
        <v>51091.58</v>
      </c>
      <c r="G3680" s="1">
        <v>45973</v>
      </c>
      <c r="H3680" s="1">
        <v>45981</v>
      </c>
      <c r="I3680" t="s">
        <v>19</v>
      </c>
      <c r="J3680">
        <v>8</v>
      </c>
      <c r="K3680">
        <v>10</v>
      </c>
      <c r="L3680" t="s">
        <v>268</v>
      </c>
      <c r="M3680" t="s">
        <v>21</v>
      </c>
      <c r="N3680" t="s">
        <v>30</v>
      </c>
      <c r="O3680">
        <f t="shared" si="342"/>
        <v>1</v>
      </c>
      <c r="P3680" t="str">
        <f t="shared" si="343"/>
        <v>Valid</v>
      </c>
      <c r="Q3680" t="str">
        <f>_xlfn.XLOOKUP(B3680,Customers!$A:$A,Customers!$C:$C,"Not Found")</f>
        <v>South</v>
      </c>
      <c r="R3680" t="str">
        <f t="shared" si="344"/>
        <v>West</v>
      </c>
      <c r="S3680" t="str">
        <f t="shared" si="345"/>
        <v>Vehicle Damage</v>
      </c>
      <c r="T3680" t="str">
        <f t="shared" si="346"/>
        <v>Within SLA</v>
      </c>
      <c r="U3680">
        <f t="shared" si="347"/>
        <v>0</v>
      </c>
    </row>
    <row r="3681" spans="1:21" x14ac:dyDescent="0.3">
      <c r="A3681" t="s">
        <v>7460</v>
      </c>
      <c r="B3681" t="s">
        <v>100</v>
      </c>
      <c r="C3681" t="s">
        <v>101</v>
      </c>
      <c r="D3681" t="s">
        <v>26</v>
      </c>
      <c r="E3681" t="s">
        <v>173</v>
      </c>
      <c r="F3681">
        <v>312158.40999999997</v>
      </c>
      <c r="G3681" s="1">
        <v>45851</v>
      </c>
      <c r="I3681" t="s">
        <v>40</v>
      </c>
      <c r="J3681">
        <v>22</v>
      </c>
      <c r="K3681">
        <v>20</v>
      </c>
      <c r="L3681" t="s">
        <v>212</v>
      </c>
      <c r="M3681" t="s">
        <v>29</v>
      </c>
      <c r="N3681" t="s">
        <v>30</v>
      </c>
      <c r="O3681">
        <f t="shared" si="342"/>
        <v>1</v>
      </c>
      <c r="P3681" t="str">
        <f t="shared" si="343"/>
        <v>Valid</v>
      </c>
      <c r="Q3681" t="str">
        <f>_xlfn.XLOOKUP(B3681,Customers!$A:$A,Customers!$C:$C,"Not Found")</f>
        <v>West</v>
      </c>
      <c r="R3681" t="str">
        <f t="shared" si="344"/>
        <v>Central</v>
      </c>
      <c r="S3681" t="str">
        <f t="shared" si="345"/>
        <v>Disability</v>
      </c>
      <c r="T3681" t="str">
        <f t="shared" si="346"/>
        <v>SLA Breach</v>
      </c>
      <c r="U3681">
        <f t="shared" si="347"/>
        <v>2</v>
      </c>
    </row>
    <row r="3682" spans="1:21" x14ac:dyDescent="0.3">
      <c r="A3682" t="s">
        <v>7461</v>
      </c>
      <c r="B3682" t="s">
        <v>3984</v>
      </c>
      <c r="C3682" t="s">
        <v>3985</v>
      </c>
      <c r="D3682" t="s">
        <v>216</v>
      </c>
      <c r="E3682" t="s">
        <v>39</v>
      </c>
      <c r="F3682">
        <v>71520.98</v>
      </c>
      <c r="G3682" s="1">
        <v>45813</v>
      </c>
      <c r="H3682" s="1">
        <v>45822</v>
      </c>
      <c r="I3682" t="s">
        <v>19</v>
      </c>
      <c r="J3682">
        <v>9</v>
      </c>
      <c r="K3682">
        <v>15</v>
      </c>
      <c r="L3682" t="s">
        <v>28</v>
      </c>
      <c r="M3682" t="s">
        <v>55</v>
      </c>
      <c r="N3682" t="s">
        <v>30</v>
      </c>
      <c r="O3682">
        <f t="shared" si="342"/>
        <v>1</v>
      </c>
      <c r="P3682" t="str">
        <f t="shared" si="343"/>
        <v>Valid</v>
      </c>
      <c r="Q3682" t="str">
        <f>_xlfn.XLOOKUP(B3682,Customers!$A:$A,Customers!$C:$C,"Not Found")</f>
        <v>North</v>
      </c>
      <c r="R3682" t="str">
        <f t="shared" si="344"/>
        <v>North</v>
      </c>
      <c r="S3682" t="str">
        <f t="shared" si="345"/>
        <v>Outpatient</v>
      </c>
      <c r="T3682" t="str">
        <f t="shared" si="346"/>
        <v>Within SLA</v>
      </c>
      <c r="U3682">
        <f t="shared" si="347"/>
        <v>0</v>
      </c>
    </row>
    <row r="3683" spans="1:21" x14ac:dyDescent="0.3">
      <c r="A3683" t="s">
        <v>7462</v>
      </c>
      <c r="B3683" t="s">
        <v>2351</v>
      </c>
      <c r="C3683" t="s">
        <v>4361</v>
      </c>
      <c r="D3683" t="s">
        <v>111</v>
      </c>
      <c r="E3683" t="s">
        <v>173</v>
      </c>
      <c r="F3683">
        <v>183548.64</v>
      </c>
      <c r="G3683" s="1">
        <v>45875</v>
      </c>
      <c r="H3683" s="1">
        <v>45885</v>
      </c>
      <c r="I3683" t="s">
        <v>19</v>
      </c>
      <c r="J3683">
        <v>10</v>
      </c>
      <c r="K3683">
        <v>12</v>
      </c>
      <c r="L3683" t="s">
        <v>580</v>
      </c>
      <c r="M3683" t="s">
        <v>49</v>
      </c>
      <c r="N3683" t="s">
        <v>30</v>
      </c>
      <c r="O3683">
        <f t="shared" si="342"/>
        <v>1</v>
      </c>
      <c r="P3683" t="str">
        <f t="shared" si="343"/>
        <v>Valid</v>
      </c>
      <c r="Q3683" t="str">
        <f>_xlfn.XLOOKUP(B3683,Customers!$A:$A,Customers!$C:$C,"Not Found")</f>
        <v>East</v>
      </c>
      <c r="R3683" t="str">
        <f t="shared" si="344"/>
        <v>Central</v>
      </c>
      <c r="S3683" t="str">
        <f t="shared" si="345"/>
        <v>Fire</v>
      </c>
      <c r="T3683" t="str">
        <f t="shared" si="346"/>
        <v>Within SLA</v>
      </c>
      <c r="U3683">
        <f t="shared" si="347"/>
        <v>0</v>
      </c>
    </row>
    <row r="3684" spans="1:21" x14ac:dyDescent="0.3">
      <c r="A3684" t="s">
        <v>7463</v>
      </c>
      <c r="B3684" t="s">
        <v>5775</v>
      </c>
      <c r="C3684" t="s">
        <v>5776</v>
      </c>
      <c r="D3684" t="s">
        <v>17</v>
      </c>
      <c r="E3684" t="s">
        <v>39</v>
      </c>
      <c r="F3684">
        <v>80943.199999999997</v>
      </c>
      <c r="G3684" s="1">
        <v>45835</v>
      </c>
      <c r="H3684" s="1">
        <v>45851</v>
      </c>
      <c r="I3684" t="s">
        <v>19</v>
      </c>
      <c r="J3684">
        <v>16</v>
      </c>
      <c r="K3684">
        <v>10</v>
      </c>
      <c r="L3684" t="s">
        <v>212</v>
      </c>
      <c r="M3684" t="s">
        <v>21</v>
      </c>
      <c r="N3684" t="s">
        <v>42</v>
      </c>
      <c r="O3684">
        <f t="shared" si="342"/>
        <v>1</v>
      </c>
      <c r="P3684" t="str">
        <f t="shared" si="343"/>
        <v>Valid</v>
      </c>
      <c r="Q3684" t="str">
        <f>_xlfn.XLOOKUP(B3684,Customers!$A:$A,Customers!$C:$C,"Not Found")</f>
        <v>West</v>
      </c>
      <c r="R3684" t="str">
        <f t="shared" si="344"/>
        <v>North</v>
      </c>
      <c r="S3684" t="str">
        <f t="shared" si="345"/>
        <v>Accident</v>
      </c>
      <c r="T3684" t="str">
        <f t="shared" si="346"/>
        <v>SLA Breach</v>
      </c>
      <c r="U3684">
        <f t="shared" si="347"/>
        <v>6</v>
      </c>
    </row>
    <row r="3685" spans="1:21" x14ac:dyDescent="0.3">
      <c r="A3685" t="s">
        <v>7464</v>
      </c>
      <c r="B3685" t="s">
        <v>6768</v>
      </c>
      <c r="C3685" t="s">
        <v>6769</v>
      </c>
      <c r="D3685" t="s">
        <v>26</v>
      </c>
      <c r="E3685" t="s">
        <v>27</v>
      </c>
      <c r="F3685">
        <v>250261.83</v>
      </c>
      <c r="G3685" s="1">
        <v>45800</v>
      </c>
      <c r="I3685" t="s">
        <v>40</v>
      </c>
      <c r="J3685">
        <v>20</v>
      </c>
      <c r="K3685">
        <v>20</v>
      </c>
      <c r="L3685" t="s">
        <v>128</v>
      </c>
      <c r="M3685" t="s">
        <v>29</v>
      </c>
      <c r="N3685" t="s">
        <v>30</v>
      </c>
      <c r="O3685">
        <f t="shared" si="342"/>
        <v>1</v>
      </c>
      <c r="P3685" t="str">
        <f t="shared" si="343"/>
        <v>Valid</v>
      </c>
      <c r="Q3685" t="str">
        <f>_xlfn.XLOOKUP(B3685,Customers!$A:$A,Customers!$C:$C,"Not Found")</f>
        <v>North</v>
      </c>
      <c r="R3685" t="str">
        <f t="shared" si="344"/>
        <v>West</v>
      </c>
      <c r="S3685" t="str">
        <f t="shared" si="345"/>
        <v>Disability</v>
      </c>
      <c r="T3685" t="str">
        <f t="shared" si="346"/>
        <v>Within SLA</v>
      </c>
      <c r="U3685">
        <f t="shared" si="347"/>
        <v>0</v>
      </c>
    </row>
    <row r="3686" spans="1:21" x14ac:dyDescent="0.3">
      <c r="A3686" t="s">
        <v>7465</v>
      </c>
      <c r="B3686" t="s">
        <v>3072</v>
      </c>
      <c r="C3686" t="s">
        <v>3073</v>
      </c>
      <c r="D3686" t="s">
        <v>216</v>
      </c>
      <c r="E3686" t="s">
        <v>74</v>
      </c>
      <c r="F3686">
        <v>154335.72</v>
      </c>
      <c r="G3686" s="1">
        <v>45713</v>
      </c>
      <c r="H3686" s="1">
        <v>45725</v>
      </c>
      <c r="I3686" t="s">
        <v>19</v>
      </c>
      <c r="J3686">
        <v>12</v>
      </c>
      <c r="K3686">
        <v>15</v>
      </c>
      <c r="L3686" t="s">
        <v>75</v>
      </c>
      <c r="M3686" t="s">
        <v>55</v>
      </c>
      <c r="N3686" t="s">
        <v>22</v>
      </c>
      <c r="O3686">
        <f t="shared" si="342"/>
        <v>1</v>
      </c>
      <c r="P3686" t="str">
        <f t="shared" si="343"/>
        <v>Valid</v>
      </c>
      <c r="Q3686" t="str">
        <f>_xlfn.XLOOKUP(B3686,Customers!$A:$A,Customers!$C:$C,"Not Found")</f>
        <v>East</v>
      </c>
      <c r="R3686" t="str">
        <f t="shared" si="344"/>
        <v>East</v>
      </c>
      <c r="S3686" t="str">
        <f t="shared" si="345"/>
        <v>Outpatient</v>
      </c>
      <c r="T3686" t="str">
        <f t="shared" si="346"/>
        <v>Within SLA</v>
      </c>
      <c r="U3686">
        <f t="shared" si="347"/>
        <v>0</v>
      </c>
    </row>
    <row r="3687" spans="1:21" x14ac:dyDescent="0.3">
      <c r="A3687" t="s">
        <v>7466</v>
      </c>
      <c r="B3687" t="s">
        <v>1833</v>
      </c>
      <c r="C3687" t="s">
        <v>1834</v>
      </c>
      <c r="D3687" t="s">
        <v>53</v>
      </c>
      <c r="E3687" t="s">
        <v>173</v>
      </c>
      <c r="F3687">
        <v>182650.52</v>
      </c>
      <c r="G3687" s="1">
        <v>45808</v>
      </c>
      <c r="H3687" s="1">
        <v>45826</v>
      </c>
      <c r="I3687" t="s">
        <v>19</v>
      </c>
      <c r="J3687">
        <v>18</v>
      </c>
      <c r="K3687">
        <v>15</v>
      </c>
      <c r="L3687" t="s">
        <v>83</v>
      </c>
      <c r="M3687" t="s">
        <v>55</v>
      </c>
      <c r="N3687" t="s">
        <v>30</v>
      </c>
      <c r="O3687">
        <f t="shared" si="342"/>
        <v>1</v>
      </c>
      <c r="P3687" t="str">
        <f t="shared" si="343"/>
        <v>Valid</v>
      </c>
      <c r="Q3687" t="str">
        <f>_xlfn.XLOOKUP(B3687,Customers!$A:$A,Customers!$C:$C,"Not Found")</f>
        <v>West</v>
      </c>
      <c r="R3687" t="str">
        <f t="shared" si="344"/>
        <v>Central</v>
      </c>
      <c r="S3687" t="str">
        <f t="shared" si="345"/>
        <v>Hospitalization</v>
      </c>
      <c r="T3687" t="str">
        <f t="shared" si="346"/>
        <v>SLA Breach</v>
      </c>
      <c r="U3687">
        <f t="shared" si="347"/>
        <v>3</v>
      </c>
    </row>
    <row r="3688" spans="1:21" x14ac:dyDescent="0.3">
      <c r="A3688" t="s">
        <v>7467</v>
      </c>
      <c r="B3688" t="s">
        <v>2935</v>
      </c>
      <c r="C3688" t="s">
        <v>2936</v>
      </c>
      <c r="D3688" t="s">
        <v>154</v>
      </c>
      <c r="E3688" t="s">
        <v>18</v>
      </c>
      <c r="F3688">
        <v>35759.410000000003</v>
      </c>
      <c r="G3688" s="1">
        <v>45748</v>
      </c>
      <c r="H3688" s="1">
        <v>45751</v>
      </c>
      <c r="I3688" t="s">
        <v>19</v>
      </c>
      <c r="J3688">
        <v>3</v>
      </c>
      <c r="K3688">
        <v>10</v>
      </c>
      <c r="L3688" t="s">
        <v>128</v>
      </c>
      <c r="M3688" t="s">
        <v>21</v>
      </c>
      <c r="N3688" t="s">
        <v>30</v>
      </c>
      <c r="O3688">
        <f t="shared" si="342"/>
        <v>1</v>
      </c>
      <c r="P3688" t="str">
        <f t="shared" si="343"/>
        <v>Valid</v>
      </c>
      <c r="Q3688" t="str">
        <f>_xlfn.XLOOKUP(B3688,Customers!$A:$A,Customers!$C:$C,"Not Found")</f>
        <v>North</v>
      </c>
      <c r="R3688" t="str">
        <f t="shared" si="344"/>
        <v>South</v>
      </c>
      <c r="S3688" t="str">
        <f t="shared" si="345"/>
        <v>Vehicle Damage</v>
      </c>
      <c r="T3688" t="str">
        <f t="shared" si="346"/>
        <v>Within SLA</v>
      </c>
      <c r="U3688">
        <f t="shared" si="347"/>
        <v>0</v>
      </c>
    </row>
    <row r="3689" spans="1:21" x14ac:dyDescent="0.3">
      <c r="A3689" t="s">
        <v>7468</v>
      </c>
      <c r="B3689" t="s">
        <v>358</v>
      </c>
      <c r="C3689" t="s">
        <v>5069</v>
      </c>
      <c r="D3689" t="s">
        <v>53</v>
      </c>
      <c r="E3689" t="s">
        <v>18</v>
      </c>
      <c r="F3689">
        <v>47321.46</v>
      </c>
      <c r="G3689" s="1">
        <v>45767</v>
      </c>
      <c r="I3689" t="s">
        <v>64</v>
      </c>
      <c r="J3689">
        <v>18</v>
      </c>
      <c r="K3689">
        <v>15</v>
      </c>
      <c r="L3689" t="s">
        <v>20</v>
      </c>
      <c r="M3689" t="s">
        <v>55</v>
      </c>
      <c r="N3689" t="s">
        <v>30</v>
      </c>
      <c r="O3689">
        <f t="shared" si="342"/>
        <v>1</v>
      </c>
      <c r="P3689" t="str">
        <f t="shared" si="343"/>
        <v>Valid</v>
      </c>
      <c r="Q3689" t="str">
        <f>_xlfn.XLOOKUP(B3689,Customers!$A:$A,Customers!$C:$C,"Not Found")</f>
        <v>Central</v>
      </c>
      <c r="R3689" t="str">
        <f t="shared" si="344"/>
        <v>South</v>
      </c>
      <c r="S3689" t="str">
        <f t="shared" si="345"/>
        <v>Hospitalization</v>
      </c>
      <c r="T3689" t="str">
        <f t="shared" si="346"/>
        <v>SLA Breach</v>
      </c>
      <c r="U3689">
        <f t="shared" si="347"/>
        <v>3</v>
      </c>
    </row>
    <row r="3690" spans="1:21" x14ac:dyDescent="0.3">
      <c r="A3690" t="s">
        <v>7469</v>
      </c>
      <c r="B3690" t="s">
        <v>6209</v>
      </c>
      <c r="C3690" t="s">
        <v>6210</v>
      </c>
      <c r="D3690" t="s">
        <v>46</v>
      </c>
      <c r="E3690" t="s">
        <v>27</v>
      </c>
      <c r="F3690">
        <v>309523.48</v>
      </c>
      <c r="G3690" s="1">
        <v>45759</v>
      </c>
      <c r="H3690" s="1">
        <v>45787</v>
      </c>
      <c r="I3690" t="s">
        <v>19</v>
      </c>
      <c r="J3690">
        <v>28</v>
      </c>
      <c r="K3690">
        <v>10</v>
      </c>
      <c r="L3690" t="s">
        <v>427</v>
      </c>
      <c r="M3690" t="s">
        <v>21</v>
      </c>
      <c r="N3690" t="s">
        <v>88</v>
      </c>
      <c r="O3690">
        <f t="shared" si="342"/>
        <v>1</v>
      </c>
      <c r="P3690" t="str">
        <f t="shared" si="343"/>
        <v>Valid</v>
      </c>
      <c r="Q3690" t="str">
        <f>_xlfn.XLOOKUP(B3690,Customers!$A:$A,Customers!$C:$C,"Not Found")</f>
        <v>South</v>
      </c>
      <c r="R3690" t="str">
        <f t="shared" si="344"/>
        <v>West</v>
      </c>
      <c r="S3690" t="str">
        <f t="shared" si="345"/>
        <v>Theft</v>
      </c>
      <c r="T3690" t="str">
        <f t="shared" si="346"/>
        <v>SLA Breach</v>
      </c>
      <c r="U3690">
        <f t="shared" si="347"/>
        <v>18</v>
      </c>
    </row>
    <row r="3691" spans="1:21" x14ac:dyDescent="0.3">
      <c r="A3691" t="s">
        <v>7470</v>
      </c>
      <c r="B3691" t="s">
        <v>1351</v>
      </c>
      <c r="C3691" t="s">
        <v>1352</v>
      </c>
      <c r="D3691" t="s">
        <v>59</v>
      </c>
      <c r="E3691" t="s">
        <v>27</v>
      </c>
      <c r="F3691">
        <v>127689.76</v>
      </c>
      <c r="G3691" s="1">
        <v>45689</v>
      </c>
      <c r="H3691" s="1">
        <v>45718</v>
      </c>
      <c r="I3691" t="s">
        <v>19</v>
      </c>
      <c r="J3691">
        <v>29</v>
      </c>
      <c r="K3691">
        <v>15</v>
      </c>
      <c r="L3691" t="s">
        <v>580</v>
      </c>
      <c r="M3691" t="s">
        <v>55</v>
      </c>
      <c r="N3691" t="s">
        <v>88</v>
      </c>
      <c r="O3691">
        <f t="shared" si="342"/>
        <v>1</v>
      </c>
      <c r="P3691" t="str">
        <f t="shared" si="343"/>
        <v>Valid</v>
      </c>
      <c r="Q3691" t="str">
        <f>_xlfn.XLOOKUP(B3691,Customers!$A:$A,Customers!$C:$C,"Not Found")</f>
        <v>North</v>
      </c>
      <c r="R3691" t="str">
        <f t="shared" si="344"/>
        <v>West</v>
      </c>
      <c r="S3691" t="str">
        <f t="shared" si="345"/>
        <v>Critical Illness</v>
      </c>
      <c r="T3691" t="str">
        <f t="shared" si="346"/>
        <v>SLA Breach</v>
      </c>
      <c r="U3691">
        <f t="shared" si="347"/>
        <v>14</v>
      </c>
    </row>
    <row r="3692" spans="1:21" x14ac:dyDescent="0.3">
      <c r="A3692" t="s">
        <v>7471</v>
      </c>
      <c r="B3692" t="s">
        <v>260</v>
      </c>
      <c r="C3692" t="s">
        <v>261</v>
      </c>
      <c r="D3692" t="s">
        <v>92</v>
      </c>
      <c r="E3692" t="s">
        <v>74</v>
      </c>
      <c r="F3692">
        <v>88789.15</v>
      </c>
      <c r="G3692" s="1">
        <v>45832</v>
      </c>
      <c r="H3692" s="1">
        <v>45839</v>
      </c>
      <c r="I3692" t="s">
        <v>19</v>
      </c>
      <c r="J3692">
        <v>7</v>
      </c>
      <c r="K3692">
        <v>7</v>
      </c>
      <c r="L3692" t="s">
        <v>136</v>
      </c>
      <c r="M3692" t="s">
        <v>94</v>
      </c>
      <c r="N3692" t="s">
        <v>22</v>
      </c>
      <c r="O3692">
        <f t="shared" si="342"/>
        <v>1</v>
      </c>
      <c r="P3692" t="str">
        <f t="shared" si="343"/>
        <v>Valid</v>
      </c>
      <c r="Q3692" t="str">
        <f>_xlfn.XLOOKUP(B3692,Customers!$A:$A,Customers!$C:$C,"Not Found")</f>
        <v>East</v>
      </c>
      <c r="R3692" t="str">
        <f t="shared" si="344"/>
        <v>East</v>
      </c>
      <c r="S3692" t="str">
        <f t="shared" si="345"/>
        <v>Baggage Loss</v>
      </c>
      <c r="T3692" t="str">
        <f t="shared" si="346"/>
        <v>Within SLA</v>
      </c>
      <c r="U3692">
        <f t="shared" si="347"/>
        <v>0</v>
      </c>
    </row>
    <row r="3693" spans="1:21" x14ac:dyDescent="0.3">
      <c r="A3693" t="s">
        <v>7472</v>
      </c>
      <c r="B3693" t="s">
        <v>1045</v>
      </c>
      <c r="C3693" t="s">
        <v>1046</v>
      </c>
      <c r="D3693" t="s">
        <v>34</v>
      </c>
      <c r="E3693" t="s">
        <v>27</v>
      </c>
      <c r="F3693">
        <v>535832.48</v>
      </c>
      <c r="G3693" s="1">
        <v>45707</v>
      </c>
      <c r="H3693" s="1">
        <v>45723</v>
      </c>
      <c r="I3693" t="s">
        <v>19</v>
      </c>
      <c r="J3693">
        <v>16</v>
      </c>
      <c r="K3693">
        <v>20</v>
      </c>
      <c r="L3693" t="s">
        <v>282</v>
      </c>
      <c r="M3693" t="s">
        <v>29</v>
      </c>
      <c r="N3693" t="s">
        <v>30</v>
      </c>
      <c r="O3693">
        <f t="shared" si="342"/>
        <v>1</v>
      </c>
      <c r="P3693" t="str">
        <f t="shared" si="343"/>
        <v>Valid</v>
      </c>
      <c r="Q3693" t="str">
        <f>_xlfn.XLOOKUP(B3693,Customers!$A:$A,Customers!$C:$C,"Not Found")</f>
        <v>West</v>
      </c>
      <c r="R3693" t="str">
        <f t="shared" si="344"/>
        <v>West</v>
      </c>
      <c r="S3693" t="str">
        <f t="shared" si="345"/>
        <v>Death Benefit</v>
      </c>
      <c r="T3693" t="str">
        <f t="shared" si="346"/>
        <v>Within SLA</v>
      </c>
      <c r="U3693">
        <f t="shared" si="347"/>
        <v>0</v>
      </c>
    </row>
    <row r="3694" spans="1:21" x14ac:dyDescent="0.3">
      <c r="A3694" t="s">
        <v>7473</v>
      </c>
      <c r="B3694" t="s">
        <v>987</v>
      </c>
      <c r="C3694" t="s">
        <v>1567</v>
      </c>
      <c r="D3694" t="s">
        <v>116</v>
      </c>
      <c r="E3694" t="s">
        <v>27</v>
      </c>
      <c r="F3694">
        <v>40440.239999999998</v>
      </c>
      <c r="G3694" s="1">
        <v>45794</v>
      </c>
      <c r="H3694" s="1">
        <v>45798</v>
      </c>
      <c r="I3694" t="s">
        <v>19</v>
      </c>
      <c r="J3694">
        <v>4</v>
      </c>
      <c r="K3694">
        <v>7</v>
      </c>
      <c r="L3694" t="s">
        <v>166</v>
      </c>
      <c r="M3694" t="s">
        <v>94</v>
      </c>
      <c r="N3694" t="s">
        <v>30</v>
      </c>
      <c r="O3694">
        <f t="shared" si="342"/>
        <v>1</v>
      </c>
      <c r="P3694" t="str">
        <f t="shared" si="343"/>
        <v>Valid</v>
      </c>
      <c r="Q3694" t="str">
        <f>_xlfn.XLOOKUP(B3694,Customers!$A:$A,Customers!$C:$C,"Not Found")</f>
        <v>Central</v>
      </c>
      <c r="R3694" t="str">
        <f t="shared" si="344"/>
        <v>West</v>
      </c>
      <c r="S3694" t="str">
        <f t="shared" si="345"/>
        <v>Medical Emergency</v>
      </c>
      <c r="T3694" t="str">
        <f t="shared" si="346"/>
        <v>Within SLA</v>
      </c>
      <c r="U3694">
        <f t="shared" si="347"/>
        <v>0</v>
      </c>
    </row>
    <row r="3695" spans="1:21" x14ac:dyDescent="0.3">
      <c r="A3695" t="s">
        <v>7474</v>
      </c>
      <c r="B3695" t="s">
        <v>7368</v>
      </c>
      <c r="C3695" t="s">
        <v>7369</v>
      </c>
      <c r="D3695" t="s">
        <v>26</v>
      </c>
      <c r="E3695" t="s">
        <v>39</v>
      </c>
      <c r="F3695">
        <v>74808.7</v>
      </c>
      <c r="G3695" s="1">
        <v>45955</v>
      </c>
      <c r="H3695" s="1">
        <v>45979</v>
      </c>
      <c r="I3695" t="s">
        <v>19</v>
      </c>
      <c r="J3695">
        <v>24</v>
      </c>
      <c r="K3695">
        <v>20</v>
      </c>
      <c r="L3695" t="s">
        <v>244</v>
      </c>
      <c r="M3695" t="s">
        <v>29</v>
      </c>
      <c r="N3695" t="s">
        <v>42</v>
      </c>
      <c r="O3695">
        <f t="shared" si="342"/>
        <v>1</v>
      </c>
      <c r="P3695" t="str">
        <f t="shared" si="343"/>
        <v>Valid</v>
      </c>
      <c r="Q3695" t="str">
        <f>_xlfn.XLOOKUP(B3695,Customers!$A:$A,Customers!$C:$C,"Not Found")</f>
        <v>North</v>
      </c>
      <c r="R3695" t="str">
        <f t="shared" si="344"/>
        <v>North</v>
      </c>
      <c r="S3695" t="str">
        <f t="shared" si="345"/>
        <v>Disability</v>
      </c>
      <c r="T3695" t="str">
        <f t="shared" si="346"/>
        <v>SLA Breach</v>
      </c>
      <c r="U3695">
        <f t="shared" si="347"/>
        <v>4</v>
      </c>
    </row>
    <row r="3696" spans="1:21" x14ac:dyDescent="0.3">
      <c r="A3696" t="s">
        <v>7475</v>
      </c>
      <c r="B3696" t="s">
        <v>4283</v>
      </c>
      <c r="C3696" t="s">
        <v>4284</v>
      </c>
      <c r="D3696" t="s">
        <v>46</v>
      </c>
      <c r="E3696" t="s">
        <v>39</v>
      </c>
      <c r="F3696">
        <v>29389.31</v>
      </c>
      <c r="G3696" s="1">
        <v>45940</v>
      </c>
      <c r="H3696" s="1">
        <v>45946</v>
      </c>
      <c r="I3696" t="s">
        <v>19</v>
      </c>
      <c r="J3696">
        <v>6</v>
      </c>
      <c r="K3696">
        <v>10</v>
      </c>
      <c r="L3696" t="s">
        <v>323</v>
      </c>
      <c r="M3696" t="s">
        <v>21</v>
      </c>
      <c r="N3696" t="s">
        <v>22</v>
      </c>
      <c r="O3696">
        <f t="shared" si="342"/>
        <v>1</v>
      </c>
      <c r="P3696" t="str">
        <f t="shared" si="343"/>
        <v>Valid</v>
      </c>
      <c r="Q3696" t="str">
        <f>_xlfn.XLOOKUP(B3696,Customers!$A:$A,Customers!$C:$C,"Not Found")</f>
        <v>South</v>
      </c>
      <c r="R3696" t="str">
        <f t="shared" si="344"/>
        <v>North</v>
      </c>
      <c r="S3696" t="str">
        <f t="shared" si="345"/>
        <v>Theft</v>
      </c>
      <c r="T3696" t="str">
        <f t="shared" si="346"/>
        <v>Within SLA</v>
      </c>
      <c r="U3696">
        <f t="shared" si="347"/>
        <v>0</v>
      </c>
    </row>
    <row r="3697" spans="1:21" x14ac:dyDescent="0.3">
      <c r="A3697" t="s">
        <v>7476</v>
      </c>
      <c r="B3697" t="s">
        <v>4623</v>
      </c>
      <c r="C3697" t="s">
        <v>7477</v>
      </c>
      <c r="D3697" t="s">
        <v>53</v>
      </c>
      <c r="E3697" t="s">
        <v>39</v>
      </c>
      <c r="F3697">
        <v>129717.77</v>
      </c>
      <c r="G3697" s="1">
        <v>45983</v>
      </c>
      <c r="H3697" s="1">
        <v>45992</v>
      </c>
      <c r="I3697" t="s">
        <v>19</v>
      </c>
      <c r="J3697">
        <v>9</v>
      </c>
      <c r="K3697">
        <v>15</v>
      </c>
      <c r="L3697" t="s">
        <v>325</v>
      </c>
      <c r="M3697" t="s">
        <v>55</v>
      </c>
      <c r="N3697" t="s">
        <v>30</v>
      </c>
      <c r="O3697">
        <f t="shared" si="342"/>
        <v>1</v>
      </c>
      <c r="P3697" t="str">
        <f t="shared" si="343"/>
        <v>Valid</v>
      </c>
      <c r="Q3697" t="str">
        <f>_xlfn.XLOOKUP(B3697,Customers!$A:$A,Customers!$C:$C,"Not Found")</f>
        <v>West</v>
      </c>
      <c r="R3697" t="str">
        <f t="shared" si="344"/>
        <v>North</v>
      </c>
      <c r="S3697" t="str">
        <f t="shared" si="345"/>
        <v>Hospitalization</v>
      </c>
      <c r="T3697" t="str">
        <f t="shared" si="346"/>
        <v>Within SLA</v>
      </c>
      <c r="U3697">
        <f t="shared" si="347"/>
        <v>0</v>
      </c>
    </row>
    <row r="3698" spans="1:21" x14ac:dyDescent="0.3">
      <c r="A3698" t="s">
        <v>7478</v>
      </c>
      <c r="B3698" t="s">
        <v>206</v>
      </c>
      <c r="C3698" t="s">
        <v>207</v>
      </c>
      <c r="D3698" t="s">
        <v>46</v>
      </c>
      <c r="E3698" t="s">
        <v>39</v>
      </c>
      <c r="F3698">
        <v>61085.55</v>
      </c>
      <c r="G3698" s="1">
        <v>45707</v>
      </c>
      <c r="H3698" s="1">
        <v>45710</v>
      </c>
      <c r="I3698" t="s">
        <v>19</v>
      </c>
      <c r="J3698">
        <v>3</v>
      </c>
      <c r="K3698">
        <v>12</v>
      </c>
      <c r="L3698" t="s">
        <v>75</v>
      </c>
      <c r="M3698" t="s">
        <v>49</v>
      </c>
      <c r="N3698" t="s">
        <v>30</v>
      </c>
      <c r="O3698">
        <f t="shared" si="342"/>
        <v>1</v>
      </c>
      <c r="P3698" t="str">
        <f t="shared" si="343"/>
        <v>Valid</v>
      </c>
      <c r="Q3698" t="str">
        <f>_xlfn.XLOOKUP(B3698,Customers!$A:$A,Customers!$C:$C,"Not Found")</f>
        <v>South</v>
      </c>
      <c r="R3698" t="str">
        <f t="shared" si="344"/>
        <v>North</v>
      </c>
      <c r="S3698" t="str">
        <f t="shared" si="345"/>
        <v>Theft</v>
      </c>
      <c r="T3698" t="str">
        <f t="shared" si="346"/>
        <v>Within SLA</v>
      </c>
      <c r="U3698">
        <f t="shared" si="347"/>
        <v>0</v>
      </c>
    </row>
    <row r="3699" spans="1:21" x14ac:dyDescent="0.3">
      <c r="A3699" t="s">
        <v>7479</v>
      </c>
      <c r="B3699" t="s">
        <v>2738</v>
      </c>
      <c r="C3699" t="s">
        <v>6441</v>
      </c>
      <c r="D3699" t="s">
        <v>216</v>
      </c>
      <c r="E3699" t="s">
        <v>27</v>
      </c>
      <c r="F3699">
        <v>77190.97</v>
      </c>
      <c r="G3699" s="1">
        <v>45933</v>
      </c>
      <c r="H3699" s="1">
        <v>45942</v>
      </c>
      <c r="I3699" t="s">
        <v>19</v>
      </c>
      <c r="J3699">
        <v>9</v>
      </c>
      <c r="K3699">
        <v>15</v>
      </c>
      <c r="L3699" t="s">
        <v>610</v>
      </c>
      <c r="M3699" t="s">
        <v>55</v>
      </c>
      <c r="N3699" t="s">
        <v>30</v>
      </c>
      <c r="O3699">
        <f t="shared" si="342"/>
        <v>1</v>
      </c>
      <c r="P3699" t="str">
        <f t="shared" si="343"/>
        <v>Valid</v>
      </c>
      <c r="Q3699" t="str">
        <f>_xlfn.XLOOKUP(B3699,Customers!$A:$A,Customers!$C:$C,"Not Found")</f>
        <v>West</v>
      </c>
      <c r="R3699" t="str">
        <f t="shared" si="344"/>
        <v>West</v>
      </c>
      <c r="S3699" t="str">
        <f t="shared" si="345"/>
        <v>Outpatient</v>
      </c>
      <c r="T3699" t="str">
        <f t="shared" si="346"/>
        <v>Within SLA</v>
      </c>
      <c r="U3699">
        <f t="shared" si="347"/>
        <v>0</v>
      </c>
    </row>
    <row r="3700" spans="1:21" x14ac:dyDescent="0.3">
      <c r="A3700" t="s">
        <v>7480</v>
      </c>
      <c r="B3700" t="s">
        <v>1149</v>
      </c>
      <c r="C3700" t="s">
        <v>6218</v>
      </c>
      <c r="D3700" t="s">
        <v>92</v>
      </c>
      <c r="E3700" t="s">
        <v>18</v>
      </c>
      <c r="F3700">
        <v>54213.07</v>
      </c>
      <c r="G3700" s="1">
        <v>45929</v>
      </c>
      <c r="H3700" s="1">
        <v>45940</v>
      </c>
      <c r="I3700" t="s">
        <v>19</v>
      </c>
      <c r="J3700">
        <v>11</v>
      </c>
      <c r="K3700">
        <v>7</v>
      </c>
      <c r="L3700" t="s">
        <v>630</v>
      </c>
      <c r="M3700" t="s">
        <v>94</v>
      </c>
      <c r="N3700" t="s">
        <v>42</v>
      </c>
      <c r="O3700">
        <f t="shared" si="342"/>
        <v>1</v>
      </c>
      <c r="P3700" t="str">
        <f t="shared" si="343"/>
        <v>Valid</v>
      </c>
      <c r="Q3700" t="str">
        <f>_xlfn.XLOOKUP(B3700,Customers!$A:$A,Customers!$C:$C,"Not Found")</f>
        <v>South</v>
      </c>
      <c r="R3700" t="str">
        <f t="shared" si="344"/>
        <v>South</v>
      </c>
      <c r="S3700" t="str">
        <f t="shared" si="345"/>
        <v>Baggage Loss</v>
      </c>
      <c r="T3700" t="str">
        <f t="shared" si="346"/>
        <v>SLA Breach</v>
      </c>
      <c r="U3700">
        <f t="shared" si="347"/>
        <v>4</v>
      </c>
    </row>
    <row r="3701" spans="1:21" x14ac:dyDescent="0.3">
      <c r="A3701" t="s">
        <v>7481</v>
      </c>
      <c r="B3701" t="s">
        <v>3842</v>
      </c>
      <c r="C3701" t="s">
        <v>6810</v>
      </c>
      <c r="D3701" t="s">
        <v>26</v>
      </c>
      <c r="E3701" t="s">
        <v>74</v>
      </c>
      <c r="F3701">
        <v>327651.02</v>
      </c>
      <c r="G3701" s="1">
        <v>45760</v>
      </c>
      <c r="H3701" s="1">
        <v>45783</v>
      </c>
      <c r="I3701" t="s">
        <v>19</v>
      </c>
      <c r="J3701">
        <v>23</v>
      </c>
      <c r="K3701">
        <v>20</v>
      </c>
      <c r="L3701" t="s">
        <v>183</v>
      </c>
      <c r="M3701" t="s">
        <v>29</v>
      </c>
      <c r="N3701" t="s">
        <v>30</v>
      </c>
      <c r="O3701">
        <f t="shared" si="342"/>
        <v>1</v>
      </c>
      <c r="P3701" t="str">
        <f t="shared" si="343"/>
        <v>Valid</v>
      </c>
      <c r="Q3701" t="str">
        <f>_xlfn.XLOOKUP(B3701,Customers!$A:$A,Customers!$C:$C,"Not Found")</f>
        <v>Central</v>
      </c>
      <c r="R3701" t="str">
        <f t="shared" si="344"/>
        <v>East</v>
      </c>
      <c r="S3701" t="str">
        <f t="shared" si="345"/>
        <v>Disability</v>
      </c>
      <c r="T3701" t="str">
        <f t="shared" si="346"/>
        <v>SLA Breach</v>
      </c>
      <c r="U3701">
        <f t="shared" si="347"/>
        <v>3</v>
      </c>
    </row>
    <row r="3702" spans="1:21" x14ac:dyDescent="0.3">
      <c r="A3702" t="s">
        <v>7482</v>
      </c>
      <c r="B3702" t="s">
        <v>1092</v>
      </c>
      <c r="C3702" t="s">
        <v>5114</v>
      </c>
      <c r="D3702" t="s">
        <v>154</v>
      </c>
      <c r="E3702" t="s">
        <v>39</v>
      </c>
      <c r="F3702">
        <v>84233.51</v>
      </c>
      <c r="G3702" s="1">
        <v>45779</v>
      </c>
      <c r="I3702" t="s">
        <v>64</v>
      </c>
      <c r="J3702">
        <v>7</v>
      </c>
      <c r="K3702">
        <v>10</v>
      </c>
      <c r="L3702" t="s">
        <v>282</v>
      </c>
      <c r="M3702" t="s">
        <v>21</v>
      </c>
      <c r="N3702" t="s">
        <v>30</v>
      </c>
      <c r="O3702">
        <f t="shared" si="342"/>
        <v>1</v>
      </c>
      <c r="P3702" t="str">
        <f t="shared" si="343"/>
        <v>Valid</v>
      </c>
      <c r="Q3702" t="str">
        <f>_xlfn.XLOOKUP(B3702,Customers!$A:$A,Customers!$C:$C,"Not Found")</f>
        <v>Central</v>
      </c>
      <c r="R3702" t="str">
        <f t="shared" si="344"/>
        <v>North</v>
      </c>
      <c r="S3702" t="str">
        <f t="shared" si="345"/>
        <v>Vehicle Damage</v>
      </c>
      <c r="T3702" t="str">
        <f t="shared" si="346"/>
        <v>Within SLA</v>
      </c>
      <c r="U3702">
        <f t="shared" si="347"/>
        <v>0</v>
      </c>
    </row>
    <row r="3703" spans="1:21" x14ac:dyDescent="0.3">
      <c r="A3703" t="s">
        <v>7483</v>
      </c>
      <c r="B3703" t="s">
        <v>3113</v>
      </c>
      <c r="C3703" t="s">
        <v>3114</v>
      </c>
      <c r="D3703" t="s">
        <v>216</v>
      </c>
      <c r="E3703" t="s">
        <v>173</v>
      </c>
      <c r="F3703">
        <v>209520.52</v>
      </c>
      <c r="G3703" s="1">
        <v>45717</v>
      </c>
      <c r="H3703" s="1">
        <v>45733</v>
      </c>
      <c r="I3703" t="s">
        <v>19</v>
      </c>
      <c r="J3703">
        <v>16</v>
      </c>
      <c r="K3703">
        <v>15</v>
      </c>
      <c r="L3703" t="s">
        <v>541</v>
      </c>
      <c r="M3703" t="s">
        <v>55</v>
      </c>
      <c r="N3703" t="s">
        <v>30</v>
      </c>
      <c r="O3703">
        <f t="shared" si="342"/>
        <v>1</v>
      </c>
      <c r="P3703" t="str">
        <f t="shared" si="343"/>
        <v>Valid</v>
      </c>
      <c r="Q3703" t="str">
        <f>_xlfn.XLOOKUP(B3703,Customers!$A:$A,Customers!$C:$C,"Not Found")</f>
        <v>North</v>
      </c>
      <c r="R3703" t="str">
        <f t="shared" si="344"/>
        <v>Central</v>
      </c>
      <c r="S3703" t="str">
        <f t="shared" si="345"/>
        <v>Outpatient</v>
      </c>
      <c r="T3703" t="str">
        <f t="shared" si="346"/>
        <v>SLA Breach</v>
      </c>
      <c r="U3703">
        <f t="shared" si="347"/>
        <v>1</v>
      </c>
    </row>
    <row r="3704" spans="1:21" x14ac:dyDescent="0.3">
      <c r="A3704" t="s">
        <v>7484</v>
      </c>
      <c r="B3704" t="s">
        <v>978</v>
      </c>
      <c r="C3704" t="s">
        <v>979</v>
      </c>
      <c r="D3704" t="s">
        <v>59</v>
      </c>
      <c r="E3704" t="s">
        <v>39</v>
      </c>
      <c r="F3704">
        <v>223449.79</v>
      </c>
      <c r="G3704" s="1">
        <v>45980</v>
      </c>
      <c r="H3704" s="1">
        <v>46002</v>
      </c>
      <c r="I3704" t="s">
        <v>19</v>
      </c>
      <c r="J3704">
        <v>22</v>
      </c>
      <c r="K3704">
        <v>15</v>
      </c>
      <c r="L3704" t="s">
        <v>681</v>
      </c>
      <c r="M3704" t="s">
        <v>55</v>
      </c>
      <c r="N3704" t="s">
        <v>42</v>
      </c>
      <c r="O3704">
        <f t="shared" si="342"/>
        <v>1</v>
      </c>
      <c r="P3704" t="str">
        <f t="shared" si="343"/>
        <v>Valid</v>
      </c>
      <c r="Q3704" t="str">
        <f>_xlfn.XLOOKUP(B3704,Customers!$A:$A,Customers!$C:$C,"Not Found")</f>
        <v>East</v>
      </c>
      <c r="R3704" t="str">
        <f t="shared" si="344"/>
        <v>North</v>
      </c>
      <c r="S3704" t="str">
        <f t="shared" si="345"/>
        <v>Critical Illness</v>
      </c>
      <c r="T3704" t="str">
        <f t="shared" si="346"/>
        <v>SLA Breach</v>
      </c>
      <c r="U3704">
        <f t="shared" si="347"/>
        <v>7</v>
      </c>
    </row>
    <row r="3705" spans="1:21" x14ac:dyDescent="0.3">
      <c r="A3705" t="s">
        <v>7485</v>
      </c>
      <c r="B3705" t="s">
        <v>3276</v>
      </c>
      <c r="C3705" t="s">
        <v>7486</v>
      </c>
      <c r="D3705" t="s">
        <v>69</v>
      </c>
      <c r="E3705" t="s">
        <v>39</v>
      </c>
      <c r="F3705">
        <v>106046.28</v>
      </c>
      <c r="G3705" s="1">
        <v>45828</v>
      </c>
      <c r="I3705" t="s">
        <v>40</v>
      </c>
      <c r="J3705">
        <v>16</v>
      </c>
      <c r="K3705">
        <v>12</v>
      </c>
      <c r="L3705" t="s">
        <v>590</v>
      </c>
      <c r="M3705" t="s">
        <v>49</v>
      </c>
      <c r="N3705" t="s">
        <v>30</v>
      </c>
      <c r="O3705">
        <f t="shared" si="342"/>
        <v>1</v>
      </c>
      <c r="P3705" t="str">
        <f t="shared" si="343"/>
        <v>Valid</v>
      </c>
      <c r="Q3705" t="str">
        <f>_xlfn.XLOOKUP(B3705,Customers!$A:$A,Customers!$C:$C,"Not Found")</f>
        <v>East</v>
      </c>
      <c r="R3705" t="str">
        <f t="shared" si="344"/>
        <v>North</v>
      </c>
      <c r="S3705" t="str">
        <f t="shared" si="345"/>
        <v>Property Damage</v>
      </c>
      <c r="T3705" t="str">
        <f t="shared" si="346"/>
        <v>SLA Breach</v>
      </c>
      <c r="U3705">
        <f t="shared" si="347"/>
        <v>4</v>
      </c>
    </row>
    <row r="3706" spans="1:21" x14ac:dyDescent="0.3">
      <c r="A3706" t="s">
        <v>7487</v>
      </c>
      <c r="B3706" t="s">
        <v>7488</v>
      </c>
      <c r="C3706" t="s">
        <v>7489</v>
      </c>
      <c r="D3706" t="s">
        <v>92</v>
      </c>
      <c r="E3706" t="s">
        <v>27</v>
      </c>
      <c r="F3706">
        <v>68666.83</v>
      </c>
      <c r="G3706" s="1">
        <v>45754</v>
      </c>
      <c r="H3706" s="1">
        <v>45758</v>
      </c>
      <c r="I3706" t="s">
        <v>19</v>
      </c>
      <c r="J3706">
        <v>4</v>
      </c>
      <c r="K3706">
        <v>7</v>
      </c>
      <c r="L3706" t="s">
        <v>65</v>
      </c>
      <c r="M3706" t="s">
        <v>94</v>
      </c>
      <c r="N3706" t="s">
        <v>30</v>
      </c>
      <c r="O3706">
        <f t="shared" si="342"/>
        <v>1</v>
      </c>
      <c r="P3706" t="str">
        <f t="shared" si="343"/>
        <v>Valid</v>
      </c>
      <c r="Q3706" t="str">
        <f>_xlfn.XLOOKUP(B3706,Customers!$A:$A,Customers!$C:$C,"Not Found")</f>
        <v>South</v>
      </c>
      <c r="R3706" t="str">
        <f t="shared" si="344"/>
        <v>West</v>
      </c>
      <c r="S3706" t="str">
        <f t="shared" si="345"/>
        <v>Baggage Loss</v>
      </c>
      <c r="T3706" t="str">
        <f t="shared" si="346"/>
        <v>Within SLA</v>
      </c>
      <c r="U3706">
        <f t="shared" si="347"/>
        <v>0</v>
      </c>
    </row>
    <row r="3707" spans="1:21" x14ac:dyDescent="0.3">
      <c r="A3707" t="s">
        <v>7490</v>
      </c>
      <c r="B3707" t="s">
        <v>1661</v>
      </c>
      <c r="C3707" t="s">
        <v>1662</v>
      </c>
      <c r="D3707" t="s">
        <v>46</v>
      </c>
      <c r="E3707" t="s">
        <v>39</v>
      </c>
      <c r="F3707">
        <v>58905.77</v>
      </c>
      <c r="G3707" s="1">
        <v>45689</v>
      </c>
      <c r="I3707" t="s">
        <v>40</v>
      </c>
      <c r="J3707">
        <v>11</v>
      </c>
      <c r="K3707">
        <v>12</v>
      </c>
      <c r="L3707" t="s">
        <v>366</v>
      </c>
      <c r="M3707" t="s">
        <v>49</v>
      </c>
      <c r="N3707" t="s">
        <v>42</v>
      </c>
      <c r="O3707">
        <f t="shared" si="342"/>
        <v>1</v>
      </c>
      <c r="P3707" t="str">
        <f t="shared" si="343"/>
        <v>Valid</v>
      </c>
      <c r="Q3707" t="str">
        <f>_xlfn.XLOOKUP(B3707,Customers!$A:$A,Customers!$C:$C,"Not Found")</f>
        <v>South</v>
      </c>
      <c r="R3707" t="str">
        <f t="shared" si="344"/>
        <v>North</v>
      </c>
      <c r="S3707" t="str">
        <f t="shared" si="345"/>
        <v>Theft</v>
      </c>
      <c r="T3707" t="str">
        <f t="shared" si="346"/>
        <v>Within SLA</v>
      </c>
      <c r="U3707">
        <f t="shared" si="347"/>
        <v>0</v>
      </c>
    </row>
    <row r="3708" spans="1:21" x14ac:dyDescent="0.3">
      <c r="A3708" t="s">
        <v>7491</v>
      </c>
      <c r="B3708" t="s">
        <v>2201</v>
      </c>
      <c r="C3708" t="s">
        <v>7492</v>
      </c>
      <c r="D3708" t="s">
        <v>154</v>
      </c>
      <c r="E3708" t="s">
        <v>27</v>
      </c>
      <c r="F3708">
        <v>75324.100000000006</v>
      </c>
      <c r="G3708" s="1">
        <v>45825</v>
      </c>
      <c r="H3708" s="1">
        <v>45835</v>
      </c>
      <c r="I3708" t="s">
        <v>19</v>
      </c>
      <c r="J3708">
        <v>10</v>
      </c>
      <c r="K3708">
        <v>10</v>
      </c>
      <c r="L3708" t="s">
        <v>651</v>
      </c>
      <c r="M3708" t="s">
        <v>21</v>
      </c>
      <c r="N3708" t="s">
        <v>30</v>
      </c>
      <c r="O3708">
        <f t="shared" si="342"/>
        <v>1</v>
      </c>
      <c r="P3708" t="str">
        <f t="shared" si="343"/>
        <v>Valid</v>
      </c>
      <c r="Q3708" t="str">
        <f>_xlfn.XLOOKUP(B3708,Customers!$A:$A,Customers!$C:$C,"Not Found")</f>
        <v>South</v>
      </c>
      <c r="R3708" t="str">
        <f t="shared" si="344"/>
        <v>West</v>
      </c>
      <c r="S3708" t="str">
        <f t="shared" si="345"/>
        <v>Vehicle Damage</v>
      </c>
      <c r="T3708" t="str">
        <f t="shared" si="346"/>
        <v>Within SLA</v>
      </c>
      <c r="U3708">
        <f t="shared" si="347"/>
        <v>0</v>
      </c>
    </row>
    <row r="3709" spans="1:21" x14ac:dyDescent="0.3">
      <c r="A3709" t="s">
        <v>7493</v>
      </c>
      <c r="B3709" t="s">
        <v>7494</v>
      </c>
      <c r="C3709" t="s">
        <v>7495</v>
      </c>
      <c r="D3709" t="s">
        <v>17</v>
      </c>
      <c r="E3709" t="s">
        <v>18</v>
      </c>
      <c r="F3709">
        <v>93906.37</v>
      </c>
      <c r="G3709" s="1">
        <v>45963</v>
      </c>
      <c r="H3709" s="1">
        <v>45978</v>
      </c>
      <c r="I3709" t="s">
        <v>19</v>
      </c>
      <c r="J3709">
        <v>15</v>
      </c>
      <c r="K3709">
        <v>10</v>
      </c>
      <c r="L3709" t="s">
        <v>681</v>
      </c>
      <c r="M3709" t="s">
        <v>21</v>
      </c>
      <c r="N3709" t="s">
        <v>30</v>
      </c>
      <c r="O3709">
        <f t="shared" si="342"/>
        <v>1</v>
      </c>
      <c r="P3709" t="str">
        <f t="shared" si="343"/>
        <v>Valid</v>
      </c>
      <c r="Q3709" t="str">
        <f>_xlfn.XLOOKUP(B3709,Customers!$A:$A,Customers!$C:$C,"Not Found")</f>
        <v>West</v>
      </c>
      <c r="R3709" t="str">
        <f t="shared" si="344"/>
        <v>South</v>
      </c>
      <c r="S3709" t="str">
        <f t="shared" si="345"/>
        <v>Accident</v>
      </c>
      <c r="T3709" t="str">
        <f t="shared" si="346"/>
        <v>SLA Breach</v>
      </c>
      <c r="U3709">
        <f t="shared" si="347"/>
        <v>5</v>
      </c>
    </row>
    <row r="3710" spans="1:21" x14ac:dyDescent="0.3">
      <c r="A3710" t="s">
        <v>7496</v>
      </c>
      <c r="B3710" t="s">
        <v>1119</v>
      </c>
      <c r="C3710" t="s">
        <v>1120</v>
      </c>
      <c r="D3710" t="s">
        <v>111</v>
      </c>
      <c r="E3710" t="s">
        <v>27</v>
      </c>
      <c r="F3710">
        <v>102716.17</v>
      </c>
      <c r="G3710" s="1">
        <v>45785</v>
      </c>
      <c r="H3710" s="1">
        <v>45800</v>
      </c>
      <c r="I3710" t="s">
        <v>19</v>
      </c>
      <c r="J3710">
        <v>15</v>
      </c>
      <c r="K3710">
        <v>12</v>
      </c>
      <c r="L3710" t="s">
        <v>345</v>
      </c>
      <c r="M3710" t="s">
        <v>49</v>
      </c>
      <c r="N3710" t="s">
        <v>30</v>
      </c>
      <c r="O3710">
        <f t="shared" si="342"/>
        <v>1</v>
      </c>
      <c r="P3710" t="str">
        <f t="shared" si="343"/>
        <v>Valid</v>
      </c>
      <c r="Q3710" t="str">
        <f>_xlfn.XLOOKUP(B3710,Customers!$A:$A,Customers!$C:$C,"Not Found")</f>
        <v>North</v>
      </c>
      <c r="R3710" t="str">
        <f t="shared" si="344"/>
        <v>West</v>
      </c>
      <c r="S3710" t="str">
        <f t="shared" si="345"/>
        <v>Fire</v>
      </c>
      <c r="T3710" t="str">
        <f t="shared" si="346"/>
        <v>SLA Breach</v>
      </c>
      <c r="U3710">
        <f t="shared" si="347"/>
        <v>3</v>
      </c>
    </row>
    <row r="3711" spans="1:21" x14ac:dyDescent="0.3">
      <c r="A3711" t="s">
        <v>7497</v>
      </c>
      <c r="B3711" t="s">
        <v>3747</v>
      </c>
      <c r="C3711" t="s">
        <v>3748</v>
      </c>
      <c r="D3711" t="s">
        <v>34</v>
      </c>
      <c r="E3711" t="s">
        <v>39</v>
      </c>
      <c r="F3711">
        <v>259679.9</v>
      </c>
      <c r="G3711" s="1">
        <v>45914</v>
      </c>
      <c r="H3711" s="1">
        <v>45937</v>
      </c>
      <c r="I3711" t="s">
        <v>19</v>
      </c>
      <c r="J3711">
        <v>23</v>
      </c>
      <c r="K3711">
        <v>20</v>
      </c>
      <c r="L3711" t="s">
        <v>223</v>
      </c>
      <c r="M3711" t="s">
        <v>29</v>
      </c>
      <c r="N3711" t="s">
        <v>30</v>
      </c>
      <c r="O3711">
        <f t="shared" si="342"/>
        <v>1</v>
      </c>
      <c r="P3711" t="str">
        <f t="shared" si="343"/>
        <v>Valid</v>
      </c>
      <c r="Q3711" t="str">
        <f>_xlfn.XLOOKUP(B3711,Customers!$A:$A,Customers!$C:$C,"Not Found")</f>
        <v>South</v>
      </c>
      <c r="R3711" t="str">
        <f t="shared" si="344"/>
        <v>North</v>
      </c>
      <c r="S3711" t="str">
        <f t="shared" si="345"/>
        <v>Death Benefit</v>
      </c>
      <c r="T3711" t="str">
        <f t="shared" si="346"/>
        <v>SLA Breach</v>
      </c>
      <c r="U3711">
        <f t="shared" si="347"/>
        <v>3</v>
      </c>
    </row>
    <row r="3712" spans="1:21" x14ac:dyDescent="0.3">
      <c r="A3712" t="s">
        <v>7498</v>
      </c>
      <c r="B3712" t="s">
        <v>566</v>
      </c>
      <c r="C3712" t="s">
        <v>2479</v>
      </c>
      <c r="D3712" t="s">
        <v>59</v>
      </c>
      <c r="E3712" t="s">
        <v>18</v>
      </c>
      <c r="F3712">
        <v>41059.9</v>
      </c>
      <c r="G3712" s="1">
        <v>45770</v>
      </c>
      <c r="H3712" s="1">
        <v>45784</v>
      </c>
      <c r="I3712" t="s">
        <v>19</v>
      </c>
      <c r="J3712">
        <v>14</v>
      </c>
      <c r="K3712">
        <v>15</v>
      </c>
      <c r="L3712" t="s">
        <v>75</v>
      </c>
      <c r="M3712" t="s">
        <v>55</v>
      </c>
      <c r="N3712" t="s">
        <v>30</v>
      </c>
      <c r="O3712">
        <f t="shared" si="342"/>
        <v>1</v>
      </c>
      <c r="P3712" t="str">
        <f t="shared" si="343"/>
        <v>Valid</v>
      </c>
      <c r="Q3712" t="str">
        <f>_xlfn.XLOOKUP(B3712,Customers!$A:$A,Customers!$C:$C,"Not Found")</f>
        <v>East</v>
      </c>
      <c r="R3712" t="str">
        <f t="shared" si="344"/>
        <v>South</v>
      </c>
      <c r="S3712" t="str">
        <f t="shared" si="345"/>
        <v>Critical Illness</v>
      </c>
      <c r="T3712" t="str">
        <f t="shared" si="346"/>
        <v>Within SLA</v>
      </c>
      <c r="U3712">
        <f t="shared" si="347"/>
        <v>0</v>
      </c>
    </row>
    <row r="3713" spans="1:21" x14ac:dyDescent="0.3">
      <c r="A3713" t="s">
        <v>7499</v>
      </c>
      <c r="B3713" t="s">
        <v>6983</v>
      </c>
      <c r="C3713" t="s">
        <v>6984</v>
      </c>
      <c r="D3713" t="s">
        <v>216</v>
      </c>
      <c r="E3713" t="s">
        <v>74</v>
      </c>
      <c r="F3713">
        <v>83057.37</v>
      </c>
      <c r="G3713" s="1">
        <v>45983</v>
      </c>
      <c r="H3713" s="1">
        <v>46001</v>
      </c>
      <c r="I3713" t="s">
        <v>19</v>
      </c>
      <c r="J3713">
        <v>18</v>
      </c>
      <c r="K3713">
        <v>15</v>
      </c>
      <c r="L3713" t="s">
        <v>501</v>
      </c>
      <c r="M3713" t="s">
        <v>55</v>
      </c>
      <c r="N3713" t="s">
        <v>30</v>
      </c>
      <c r="O3713">
        <f t="shared" si="342"/>
        <v>1</v>
      </c>
      <c r="P3713" t="str">
        <f t="shared" si="343"/>
        <v>Valid</v>
      </c>
      <c r="Q3713" t="str">
        <f>_xlfn.XLOOKUP(B3713,Customers!$A:$A,Customers!$C:$C,"Not Found")</f>
        <v>South</v>
      </c>
      <c r="R3713" t="str">
        <f t="shared" si="344"/>
        <v>East</v>
      </c>
      <c r="S3713" t="str">
        <f t="shared" si="345"/>
        <v>Outpatient</v>
      </c>
      <c r="T3713" t="str">
        <f t="shared" si="346"/>
        <v>SLA Breach</v>
      </c>
      <c r="U3713">
        <f t="shared" si="347"/>
        <v>3</v>
      </c>
    </row>
    <row r="3714" spans="1:21" x14ac:dyDescent="0.3">
      <c r="A3714" t="s">
        <v>7500</v>
      </c>
      <c r="B3714" t="s">
        <v>2630</v>
      </c>
      <c r="C3714" t="s">
        <v>2631</v>
      </c>
      <c r="D3714" t="s">
        <v>216</v>
      </c>
      <c r="E3714" t="s">
        <v>27</v>
      </c>
      <c r="F3714">
        <v>29878.6</v>
      </c>
      <c r="G3714" s="1">
        <v>45870</v>
      </c>
      <c r="H3714" s="1">
        <v>45880</v>
      </c>
      <c r="I3714" t="s">
        <v>19</v>
      </c>
      <c r="J3714">
        <v>10</v>
      </c>
      <c r="K3714">
        <v>15</v>
      </c>
      <c r="L3714" t="s">
        <v>163</v>
      </c>
      <c r="M3714" t="s">
        <v>55</v>
      </c>
      <c r="N3714" t="s">
        <v>30</v>
      </c>
      <c r="O3714">
        <f t="shared" ref="O3714:O3777" si="348">COUNTIF($A:$A,A3714)</f>
        <v>1</v>
      </c>
      <c r="P3714" t="str">
        <f t="shared" ref="P3714:P3777" si="349">IF(F3714="","Missing Amount","Valid")</f>
        <v>Valid</v>
      </c>
      <c r="Q3714" t="str">
        <f>_xlfn.XLOOKUP(B3714,Customers!$A:$A,Customers!$C:$C,"Not Found")</f>
        <v>South</v>
      </c>
      <c r="R3714" t="str">
        <f t="shared" ref="R3714:R3777" si="350">IF(E3714="",Q3714,E3714)</f>
        <v>West</v>
      </c>
      <c r="S3714" t="str">
        <f t="shared" ref="S3714:S3777" si="351">IF(D3714="Hospitalisation","Hospitalization",IF(D3714="Medical Emerg.","Medical Emergency",IF(D3714="Property dmg","Property Damage",IF(D3714="Vehicle dmg","Vehicle Damage",D3714))))</f>
        <v>Outpatient</v>
      </c>
      <c r="T3714" t="str">
        <f t="shared" ref="T3714:T3777" si="352">IF(J3714&gt;K3714,"SLA Breach","Within SLA")</f>
        <v>Within SLA</v>
      </c>
      <c r="U3714">
        <f t="shared" ref="U3714:U3777" si="353">IF(J3714&gt;K3714,J3714-K3714,0)</f>
        <v>0</v>
      </c>
    </row>
    <row r="3715" spans="1:21" x14ac:dyDescent="0.3">
      <c r="A3715" t="s">
        <v>7501</v>
      </c>
      <c r="B3715" t="s">
        <v>416</v>
      </c>
      <c r="C3715" t="s">
        <v>2898</v>
      </c>
      <c r="D3715" t="s">
        <v>111</v>
      </c>
      <c r="E3715" t="s">
        <v>27</v>
      </c>
      <c r="F3715">
        <v>100878.11</v>
      </c>
      <c r="G3715" s="1">
        <v>45943</v>
      </c>
      <c r="H3715" s="1">
        <v>45962</v>
      </c>
      <c r="I3715" t="s">
        <v>19</v>
      </c>
      <c r="J3715">
        <v>19</v>
      </c>
      <c r="K3715">
        <v>12</v>
      </c>
      <c r="L3715" t="s">
        <v>150</v>
      </c>
      <c r="M3715" t="s">
        <v>49</v>
      </c>
      <c r="N3715" t="s">
        <v>42</v>
      </c>
      <c r="O3715">
        <f t="shared" si="348"/>
        <v>1</v>
      </c>
      <c r="P3715" t="str">
        <f t="shared" si="349"/>
        <v>Valid</v>
      </c>
      <c r="Q3715" t="str">
        <f>_xlfn.XLOOKUP(B3715,Customers!$A:$A,Customers!$C:$C,"Not Found")</f>
        <v>East</v>
      </c>
      <c r="R3715" t="str">
        <f t="shared" si="350"/>
        <v>West</v>
      </c>
      <c r="S3715" t="str">
        <f t="shared" si="351"/>
        <v>Fire</v>
      </c>
      <c r="T3715" t="str">
        <f t="shared" si="352"/>
        <v>SLA Breach</v>
      </c>
      <c r="U3715">
        <f t="shared" si="353"/>
        <v>7</v>
      </c>
    </row>
    <row r="3716" spans="1:21" x14ac:dyDescent="0.3">
      <c r="A3716" t="s">
        <v>7502</v>
      </c>
      <c r="B3716" t="s">
        <v>4463</v>
      </c>
      <c r="C3716" t="s">
        <v>7162</v>
      </c>
      <c r="D3716" t="s">
        <v>53</v>
      </c>
      <c r="E3716" t="s">
        <v>18</v>
      </c>
      <c r="F3716">
        <v>88398.12</v>
      </c>
      <c r="G3716" s="1">
        <v>45858</v>
      </c>
      <c r="H3716" s="1">
        <v>45887</v>
      </c>
      <c r="I3716" t="s">
        <v>19</v>
      </c>
      <c r="J3716">
        <v>29</v>
      </c>
      <c r="K3716">
        <v>15</v>
      </c>
      <c r="L3716" t="s">
        <v>341</v>
      </c>
      <c r="M3716" t="s">
        <v>55</v>
      </c>
      <c r="N3716" t="s">
        <v>88</v>
      </c>
      <c r="O3716">
        <f t="shared" si="348"/>
        <v>1</v>
      </c>
      <c r="P3716" t="str">
        <f t="shared" si="349"/>
        <v>Valid</v>
      </c>
      <c r="Q3716" t="str">
        <f>_xlfn.XLOOKUP(B3716,Customers!$A:$A,Customers!$C:$C,"Not Found")</f>
        <v>West</v>
      </c>
      <c r="R3716" t="str">
        <f t="shared" si="350"/>
        <v>South</v>
      </c>
      <c r="S3716" t="str">
        <f t="shared" si="351"/>
        <v>Hospitalization</v>
      </c>
      <c r="T3716" t="str">
        <f t="shared" si="352"/>
        <v>SLA Breach</v>
      </c>
      <c r="U3716">
        <f t="shared" si="353"/>
        <v>14</v>
      </c>
    </row>
    <row r="3717" spans="1:21" x14ac:dyDescent="0.3">
      <c r="A3717" t="s">
        <v>7503</v>
      </c>
      <c r="B3717" t="s">
        <v>2292</v>
      </c>
      <c r="C3717" t="s">
        <v>2293</v>
      </c>
      <c r="D3717" t="s">
        <v>46</v>
      </c>
      <c r="E3717" t="s">
        <v>27</v>
      </c>
      <c r="F3717">
        <v>105508.03</v>
      </c>
      <c r="G3717" s="1">
        <v>45794</v>
      </c>
      <c r="H3717" s="1">
        <v>45805</v>
      </c>
      <c r="I3717" t="s">
        <v>19</v>
      </c>
      <c r="J3717">
        <v>11</v>
      </c>
      <c r="K3717">
        <v>10</v>
      </c>
      <c r="L3717" t="s">
        <v>244</v>
      </c>
      <c r="M3717" t="s">
        <v>21</v>
      </c>
      <c r="N3717" t="s">
        <v>30</v>
      </c>
      <c r="O3717">
        <f t="shared" si="348"/>
        <v>1</v>
      </c>
      <c r="P3717" t="str">
        <f t="shared" si="349"/>
        <v>Valid</v>
      </c>
      <c r="Q3717" t="str">
        <f>_xlfn.XLOOKUP(B3717,Customers!$A:$A,Customers!$C:$C,"Not Found")</f>
        <v>Central</v>
      </c>
      <c r="R3717" t="str">
        <f t="shared" si="350"/>
        <v>West</v>
      </c>
      <c r="S3717" t="str">
        <f t="shared" si="351"/>
        <v>Theft</v>
      </c>
      <c r="T3717" t="str">
        <f t="shared" si="352"/>
        <v>SLA Breach</v>
      </c>
      <c r="U3717">
        <f t="shared" si="353"/>
        <v>1</v>
      </c>
    </row>
    <row r="3718" spans="1:21" x14ac:dyDescent="0.3">
      <c r="A3718" t="s">
        <v>7504</v>
      </c>
      <c r="B3718" t="s">
        <v>2766</v>
      </c>
      <c r="C3718" t="s">
        <v>2767</v>
      </c>
      <c r="D3718" t="s">
        <v>111</v>
      </c>
      <c r="E3718" t="s">
        <v>39</v>
      </c>
      <c r="F3718">
        <v>51207.59</v>
      </c>
      <c r="G3718" s="1">
        <v>45673</v>
      </c>
      <c r="H3718" s="1">
        <v>45688</v>
      </c>
      <c r="I3718" t="s">
        <v>19</v>
      </c>
      <c r="J3718">
        <v>15</v>
      </c>
      <c r="K3718">
        <v>12</v>
      </c>
      <c r="L3718" t="s">
        <v>163</v>
      </c>
      <c r="M3718" t="s">
        <v>49</v>
      </c>
      <c r="N3718" t="s">
        <v>42</v>
      </c>
      <c r="O3718">
        <f t="shared" si="348"/>
        <v>1</v>
      </c>
      <c r="P3718" t="str">
        <f t="shared" si="349"/>
        <v>Valid</v>
      </c>
      <c r="Q3718" t="str">
        <f>_xlfn.XLOOKUP(B3718,Customers!$A:$A,Customers!$C:$C,"Not Found")</f>
        <v>North</v>
      </c>
      <c r="R3718" t="str">
        <f t="shared" si="350"/>
        <v>North</v>
      </c>
      <c r="S3718" t="str">
        <f t="shared" si="351"/>
        <v>Fire</v>
      </c>
      <c r="T3718" t="str">
        <f t="shared" si="352"/>
        <v>SLA Breach</v>
      </c>
      <c r="U3718">
        <f t="shared" si="353"/>
        <v>3</v>
      </c>
    </row>
    <row r="3719" spans="1:21" x14ac:dyDescent="0.3">
      <c r="A3719" t="s">
        <v>7505</v>
      </c>
      <c r="B3719" t="s">
        <v>2583</v>
      </c>
      <c r="C3719" t="s">
        <v>7506</v>
      </c>
      <c r="D3719" t="s">
        <v>216</v>
      </c>
      <c r="E3719" t="s">
        <v>27</v>
      </c>
      <c r="F3719">
        <v>106014.06</v>
      </c>
      <c r="G3719" s="1">
        <v>45762</v>
      </c>
      <c r="H3719" s="1">
        <v>45772</v>
      </c>
      <c r="I3719" t="s">
        <v>19</v>
      </c>
      <c r="J3719">
        <v>10</v>
      </c>
      <c r="K3719">
        <v>15</v>
      </c>
      <c r="L3719" t="s">
        <v>155</v>
      </c>
      <c r="M3719" t="s">
        <v>55</v>
      </c>
      <c r="N3719" t="s">
        <v>30</v>
      </c>
      <c r="O3719">
        <f t="shared" si="348"/>
        <v>1</v>
      </c>
      <c r="P3719" t="str">
        <f t="shared" si="349"/>
        <v>Valid</v>
      </c>
      <c r="Q3719" t="str">
        <f>_xlfn.XLOOKUP(B3719,Customers!$A:$A,Customers!$C:$C,"Not Found")</f>
        <v>North</v>
      </c>
      <c r="R3719" t="str">
        <f t="shared" si="350"/>
        <v>West</v>
      </c>
      <c r="S3719" t="str">
        <f t="shared" si="351"/>
        <v>Outpatient</v>
      </c>
      <c r="T3719" t="str">
        <f t="shared" si="352"/>
        <v>Within SLA</v>
      </c>
      <c r="U3719">
        <f t="shared" si="353"/>
        <v>0</v>
      </c>
    </row>
    <row r="3720" spans="1:21" x14ac:dyDescent="0.3">
      <c r="A3720" t="s">
        <v>7507</v>
      </c>
      <c r="B3720" t="s">
        <v>7508</v>
      </c>
      <c r="C3720" t="s">
        <v>7509</v>
      </c>
      <c r="D3720" t="s">
        <v>46</v>
      </c>
      <c r="E3720" t="s">
        <v>173</v>
      </c>
      <c r="F3720">
        <v>94131.47</v>
      </c>
      <c r="G3720" s="1">
        <v>45733</v>
      </c>
      <c r="I3720" t="s">
        <v>64</v>
      </c>
      <c r="J3720">
        <v>5</v>
      </c>
      <c r="K3720">
        <v>10</v>
      </c>
      <c r="L3720" t="s">
        <v>353</v>
      </c>
      <c r="M3720" t="s">
        <v>21</v>
      </c>
      <c r="N3720" t="s">
        <v>22</v>
      </c>
      <c r="O3720">
        <f t="shared" si="348"/>
        <v>1</v>
      </c>
      <c r="P3720" t="str">
        <f t="shared" si="349"/>
        <v>Valid</v>
      </c>
      <c r="Q3720" t="str">
        <f>_xlfn.XLOOKUP(B3720,Customers!$A:$A,Customers!$C:$C,"Not Found")</f>
        <v>South</v>
      </c>
      <c r="R3720" t="str">
        <f t="shared" si="350"/>
        <v>Central</v>
      </c>
      <c r="S3720" t="str">
        <f t="shared" si="351"/>
        <v>Theft</v>
      </c>
      <c r="T3720" t="str">
        <f t="shared" si="352"/>
        <v>Within SLA</v>
      </c>
      <c r="U3720">
        <f t="shared" si="353"/>
        <v>0</v>
      </c>
    </row>
    <row r="3721" spans="1:21" x14ac:dyDescent="0.3">
      <c r="A3721" t="s">
        <v>7510</v>
      </c>
      <c r="B3721" t="s">
        <v>2673</v>
      </c>
      <c r="C3721" t="s">
        <v>2674</v>
      </c>
      <c r="D3721" t="s">
        <v>111</v>
      </c>
      <c r="E3721" t="s">
        <v>39</v>
      </c>
      <c r="F3721">
        <v>108434.07</v>
      </c>
      <c r="G3721" s="1">
        <v>45936</v>
      </c>
      <c r="H3721" s="1">
        <v>45955</v>
      </c>
      <c r="I3721" t="s">
        <v>19</v>
      </c>
      <c r="J3721">
        <v>19</v>
      </c>
      <c r="K3721">
        <v>12</v>
      </c>
      <c r="L3721" t="s">
        <v>83</v>
      </c>
      <c r="M3721" t="s">
        <v>49</v>
      </c>
      <c r="N3721" t="s">
        <v>30</v>
      </c>
      <c r="O3721">
        <f t="shared" si="348"/>
        <v>1</v>
      </c>
      <c r="P3721" t="str">
        <f t="shared" si="349"/>
        <v>Valid</v>
      </c>
      <c r="Q3721" t="str">
        <f>_xlfn.XLOOKUP(B3721,Customers!$A:$A,Customers!$C:$C,"Not Found")</f>
        <v>South</v>
      </c>
      <c r="R3721" t="str">
        <f t="shared" si="350"/>
        <v>North</v>
      </c>
      <c r="S3721" t="str">
        <f t="shared" si="351"/>
        <v>Fire</v>
      </c>
      <c r="T3721" t="str">
        <f t="shared" si="352"/>
        <v>SLA Breach</v>
      </c>
      <c r="U3721">
        <f t="shared" si="353"/>
        <v>7</v>
      </c>
    </row>
    <row r="3722" spans="1:21" x14ac:dyDescent="0.3">
      <c r="A3722" t="s">
        <v>7511</v>
      </c>
      <c r="B3722" t="s">
        <v>7512</v>
      </c>
      <c r="C3722" t="s">
        <v>7513</v>
      </c>
      <c r="D3722" t="s">
        <v>46</v>
      </c>
      <c r="E3722" t="s">
        <v>39</v>
      </c>
      <c r="F3722">
        <v>86939.53</v>
      </c>
      <c r="G3722" s="1">
        <v>45847</v>
      </c>
      <c r="H3722" s="1">
        <v>45862</v>
      </c>
      <c r="I3722" t="s">
        <v>19</v>
      </c>
      <c r="J3722">
        <v>15</v>
      </c>
      <c r="K3722">
        <v>10</v>
      </c>
      <c r="L3722" t="s">
        <v>310</v>
      </c>
      <c r="M3722" t="s">
        <v>21</v>
      </c>
      <c r="N3722" t="s">
        <v>30</v>
      </c>
      <c r="O3722">
        <f t="shared" si="348"/>
        <v>1</v>
      </c>
      <c r="P3722" t="str">
        <f t="shared" si="349"/>
        <v>Valid</v>
      </c>
      <c r="Q3722" t="str">
        <f>_xlfn.XLOOKUP(B3722,Customers!$A:$A,Customers!$C:$C,"Not Found")</f>
        <v>East</v>
      </c>
      <c r="R3722" t="str">
        <f t="shared" si="350"/>
        <v>North</v>
      </c>
      <c r="S3722" t="str">
        <f t="shared" si="351"/>
        <v>Theft</v>
      </c>
      <c r="T3722" t="str">
        <f t="shared" si="352"/>
        <v>SLA Breach</v>
      </c>
      <c r="U3722">
        <f t="shared" si="353"/>
        <v>5</v>
      </c>
    </row>
    <row r="3723" spans="1:21" x14ac:dyDescent="0.3">
      <c r="A3723" t="s">
        <v>7514</v>
      </c>
      <c r="B3723" t="s">
        <v>470</v>
      </c>
      <c r="C3723" t="s">
        <v>471</v>
      </c>
      <c r="D3723" t="s">
        <v>116</v>
      </c>
      <c r="E3723" t="s">
        <v>27</v>
      </c>
      <c r="F3723">
        <v>35752.46</v>
      </c>
      <c r="G3723" s="1">
        <v>45854</v>
      </c>
      <c r="H3723" s="1">
        <v>45861</v>
      </c>
      <c r="I3723" t="s">
        <v>19</v>
      </c>
      <c r="J3723">
        <v>7</v>
      </c>
      <c r="K3723">
        <v>7</v>
      </c>
      <c r="L3723" t="s">
        <v>121</v>
      </c>
      <c r="M3723" t="s">
        <v>94</v>
      </c>
      <c r="N3723" t="s">
        <v>30</v>
      </c>
      <c r="O3723">
        <f t="shared" si="348"/>
        <v>1</v>
      </c>
      <c r="P3723" t="str">
        <f t="shared" si="349"/>
        <v>Valid</v>
      </c>
      <c r="Q3723" t="str">
        <f>_xlfn.XLOOKUP(B3723,Customers!$A:$A,Customers!$C:$C,"Not Found")</f>
        <v>North</v>
      </c>
      <c r="R3723" t="str">
        <f t="shared" si="350"/>
        <v>West</v>
      </c>
      <c r="S3723" t="str">
        <f t="shared" si="351"/>
        <v>Medical Emergency</v>
      </c>
      <c r="T3723" t="str">
        <f t="shared" si="352"/>
        <v>Within SLA</v>
      </c>
      <c r="U3723">
        <f t="shared" si="353"/>
        <v>0</v>
      </c>
    </row>
    <row r="3724" spans="1:21" x14ac:dyDescent="0.3">
      <c r="A3724" t="s">
        <v>7515</v>
      </c>
      <c r="B3724" t="s">
        <v>273</v>
      </c>
      <c r="C3724" t="s">
        <v>6637</v>
      </c>
      <c r="D3724" t="s">
        <v>154</v>
      </c>
      <c r="E3724" t="s">
        <v>173</v>
      </c>
      <c r="F3724">
        <v>11988.43</v>
      </c>
      <c r="G3724" s="1">
        <v>45983</v>
      </c>
      <c r="I3724" t="s">
        <v>64</v>
      </c>
      <c r="J3724">
        <v>13</v>
      </c>
      <c r="K3724">
        <v>10</v>
      </c>
      <c r="L3724" t="s">
        <v>93</v>
      </c>
      <c r="M3724" t="s">
        <v>21</v>
      </c>
      <c r="N3724" t="s">
        <v>30</v>
      </c>
      <c r="O3724">
        <f t="shared" si="348"/>
        <v>1</v>
      </c>
      <c r="P3724" t="str">
        <f t="shared" si="349"/>
        <v>Valid</v>
      </c>
      <c r="Q3724" t="str">
        <f>_xlfn.XLOOKUP(B3724,Customers!$A:$A,Customers!$C:$C,"Not Found")</f>
        <v>West</v>
      </c>
      <c r="R3724" t="str">
        <f t="shared" si="350"/>
        <v>Central</v>
      </c>
      <c r="S3724" t="str">
        <f t="shared" si="351"/>
        <v>Vehicle Damage</v>
      </c>
      <c r="T3724" t="str">
        <f t="shared" si="352"/>
        <v>SLA Breach</v>
      </c>
      <c r="U3724">
        <f t="shared" si="353"/>
        <v>3</v>
      </c>
    </row>
    <row r="3725" spans="1:21" x14ac:dyDescent="0.3">
      <c r="A3725" t="s">
        <v>7516</v>
      </c>
      <c r="B3725" t="s">
        <v>358</v>
      </c>
      <c r="C3725" t="s">
        <v>6846</v>
      </c>
      <c r="D3725" t="s">
        <v>46</v>
      </c>
      <c r="E3725" t="s">
        <v>27</v>
      </c>
      <c r="F3725">
        <v>60406.58</v>
      </c>
      <c r="G3725" s="1">
        <v>45951</v>
      </c>
      <c r="H3725" s="1">
        <v>45954</v>
      </c>
      <c r="I3725" t="s">
        <v>19</v>
      </c>
      <c r="J3725">
        <v>3</v>
      </c>
      <c r="K3725">
        <v>12</v>
      </c>
      <c r="L3725" t="s">
        <v>770</v>
      </c>
      <c r="M3725" t="s">
        <v>49</v>
      </c>
      <c r="N3725" t="s">
        <v>30</v>
      </c>
      <c r="O3725">
        <f t="shared" si="348"/>
        <v>1</v>
      </c>
      <c r="P3725" t="str">
        <f t="shared" si="349"/>
        <v>Valid</v>
      </c>
      <c r="Q3725" t="str">
        <f>_xlfn.XLOOKUP(B3725,Customers!$A:$A,Customers!$C:$C,"Not Found")</f>
        <v>Central</v>
      </c>
      <c r="R3725" t="str">
        <f t="shared" si="350"/>
        <v>West</v>
      </c>
      <c r="S3725" t="str">
        <f t="shared" si="351"/>
        <v>Theft</v>
      </c>
      <c r="T3725" t="str">
        <f t="shared" si="352"/>
        <v>Within SLA</v>
      </c>
      <c r="U3725">
        <f t="shared" si="353"/>
        <v>0</v>
      </c>
    </row>
    <row r="3726" spans="1:21" x14ac:dyDescent="0.3">
      <c r="A3726" t="s">
        <v>7517</v>
      </c>
      <c r="B3726" t="s">
        <v>1165</v>
      </c>
      <c r="C3726" t="s">
        <v>7518</v>
      </c>
      <c r="D3726" t="s">
        <v>216</v>
      </c>
      <c r="E3726" t="s">
        <v>74</v>
      </c>
      <c r="F3726">
        <v>342215.98</v>
      </c>
      <c r="G3726" s="1">
        <v>45882</v>
      </c>
      <c r="H3726" s="1">
        <v>45904</v>
      </c>
      <c r="I3726" t="s">
        <v>19</v>
      </c>
      <c r="J3726">
        <v>22</v>
      </c>
      <c r="K3726">
        <v>15</v>
      </c>
      <c r="L3726" t="s">
        <v>268</v>
      </c>
      <c r="M3726" t="s">
        <v>55</v>
      </c>
      <c r="N3726" t="s">
        <v>30</v>
      </c>
      <c r="O3726">
        <f t="shared" si="348"/>
        <v>1</v>
      </c>
      <c r="P3726" t="str">
        <f t="shared" si="349"/>
        <v>Valid</v>
      </c>
      <c r="Q3726" t="str">
        <f>_xlfn.XLOOKUP(B3726,Customers!$A:$A,Customers!$C:$C,"Not Found")</f>
        <v>Central</v>
      </c>
      <c r="R3726" t="str">
        <f t="shared" si="350"/>
        <v>East</v>
      </c>
      <c r="S3726" t="str">
        <f t="shared" si="351"/>
        <v>Outpatient</v>
      </c>
      <c r="T3726" t="str">
        <f t="shared" si="352"/>
        <v>SLA Breach</v>
      </c>
      <c r="U3726">
        <f t="shared" si="353"/>
        <v>7</v>
      </c>
    </row>
    <row r="3727" spans="1:21" x14ac:dyDescent="0.3">
      <c r="A3727" t="s">
        <v>7519</v>
      </c>
      <c r="B3727" t="s">
        <v>1444</v>
      </c>
      <c r="C3727" t="s">
        <v>3306</v>
      </c>
      <c r="D3727" t="s">
        <v>17</v>
      </c>
      <c r="E3727" t="s">
        <v>27</v>
      </c>
      <c r="F3727">
        <v>99564.57</v>
      </c>
      <c r="G3727" s="1">
        <v>45766</v>
      </c>
      <c r="H3727" s="1">
        <v>45779</v>
      </c>
      <c r="I3727" t="s">
        <v>19</v>
      </c>
      <c r="J3727">
        <v>13</v>
      </c>
      <c r="K3727">
        <v>10</v>
      </c>
      <c r="L3727" t="s">
        <v>345</v>
      </c>
      <c r="M3727" t="s">
        <v>21</v>
      </c>
      <c r="N3727" t="s">
        <v>42</v>
      </c>
      <c r="O3727">
        <f t="shared" si="348"/>
        <v>1</v>
      </c>
      <c r="P3727" t="str">
        <f t="shared" si="349"/>
        <v>Valid</v>
      </c>
      <c r="Q3727" t="str">
        <f>_xlfn.XLOOKUP(B3727,Customers!$A:$A,Customers!$C:$C,"Not Found")</f>
        <v>North</v>
      </c>
      <c r="R3727" t="str">
        <f t="shared" si="350"/>
        <v>West</v>
      </c>
      <c r="S3727" t="str">
        <f t="shared" si="351"/>
        <v>Accident</v>
      </c>
      <c r="T3727" t="str">
        <f t="shared" si="352"/>
        <v>SLA Breach</v>
      </c>
      <c r="U3727">
        <f t="shared" si="353"/>
        <v>3</v>
      </c>
    </row>
    <row r="3728" spans="1:21" x14ac:dyDescent="0.3">
      <c r="A3728" t="s">
        <v>7520</v>
      </c>
      <c r="B3728" t="s">
        <v>4172</v>
      </c>
      <c r="C3728" t="s">
        <v>4173</v>
      </c>
      <c r="D3728" t="s">
        <v>92</v>
      </c>
      <c r="E3728" t="s">
        <v>18</v>
      </c>
      <c r="F3728">
        <v>20290.52</v>
      </c>
      <c r="G3728" s="1">
        <v>45694</v>
      </c>
      <c r="I3728" t="s">
        <v>64</v>
      </c>
      <c r="J3728">
        <v>3</v>
      </c>
      <c r="K3728">
        <v>7</v>
      </c>
      <c r="L3728" t="s">
        <v>548</v>
      </c>
      <c r="M3728" t="s">
        <v>94</v>
      </c>
      <c r="N3728" t="s">
        <v>30</v>
      </c>
      <c r="O3728">
        <f t="shared" si="348"/>
        <v>1</v>
      </c>
      <c r="P3728" t="str">
        <f t="shared" si="349"/>
        <v>Valid</v>
      </c>
      <c r="Q3728" t="str">
        <f>_xlfn.XLOOKUP(B3728,Customers!$A:$A,Customers!$C:$C,"Not Found")</f>
        <v>West</v>
      </c>
      <c r="R3728" t="str">
        <f t="shared" si="350"/>
        <v>South</v>
      </c>
      <c r="S3728" t="str">
        <f t="shared" si="351"/>
        <v>Baggage Loss</v>
      </c>
      <c r="T3728" t="str">
        <f t="shared" si="352"/>
        <v>Within SLA</v>
      </c>
      <c r="U3728">
        <f t="shared" si="353"/>
        <v>0</v>
      </c>
    </row>
    <row r="3729" spans="1:21" x14ac:dyDescent="0.3">
      <c r="A3729" t="s">
        <v>7521</v>
      </c>
      <c r="B3729" t="s">
        <v>6138</v>
      </c>
      <c r="C3729" t="s">
        <v>6139</v>
      </c>
      <c r="D3729" t="s">
        <v>46</v>
      </c>
      <c r="E3729" t="s">
        <v>173</v>
      </c>
      <c r="F3729">
        <v>139601</v>
      </c>
      <c r="G3729" s="1">
        <v>45840</v>
      </c>
      <c r="H3729" s="1">
        <v>45849</v>
      </c>
      <c r="I3729" t="s">
        <v>19</v>
      </c>
      <c r="J3729">
        <v>9</v>
      </c>
      <c r="K3729">
        <v>12</v>
      </c>
      <c r="L3729" t="s">
        <v>373</v>
      </c>
      <c r="M3729" t="s">
        <v>49</v>
      </c>
      <c r="N3729" t="s">
        <v>30</v>
      </c>
      <c r="O3729">
        <f t="shared" si="348"/>
        <v>1</v>
      </c>
      <c r="P3729" t="str">
        <f t="shared" si="349"/>
        <v>Valid</v>
      </c>
      <c r="Q3729" t="str">
        <f>_xlfn.XLOOKUP(B3729,Customers!$A:$A,Customers!$C:$C,"Not Found")</f>
        <v>Central</v>
      </c>
      <c r="R3729" t="str">
        <f t="shared" si="350"/>
        <v>Central</v>
      </c>
      <c r="S3729" t="str">
        <f t="shared" si="351"/>
        <v>Theft</v>
      </c>
      <c r="T3729" t="str">
        <f t="shared" si="352"/>
        <v>Within SLA</v>
      </c>
      <c r="U3729">
        <f t="shared" si="353"/>
        <v>0</v>
      </c>
    </row>
    <row r="3730" spans="1:21" x14ac:dyDescent="0.3">
      <c r="A3730" t="s">
        <v>7522</v>
      </c>
      <c r="B3730" t="s">
        <v>1033</v>
      </c>
      <c r="C3730" t="s">
        <v>6165</v>
      </c>
      <c r="D3730" t="s">
        <v>46</v>
      </c>
      <c r="E3730" t="s">
        <v>27</v>
      </c>
      <c r="F3730">
        <v>174620.79999999999</v>
      </c>
      <c r="G3730" s="1">
        <v>45988</v>
      </c>
      <c r="H3730" s="1">
        <v>45994</v>
      </c>
      <c r="I3730" t="s">
        <v>19</v>
      </c>
      <c r="J3730">
        <v>6</v>
      </c>
      <c r="K3730">
        <v>12</v>
      </c>
      <c r="L3730" t="s">
        <v>60</v>
      </c>
      <c r="M3730" t="s">
        <v>49</v>
      </c>
      <c r="N3730" t="s">
        <v>22</v>
      </c>
      <c r="O3730">
        <f t="shared" si="348"/>
        <v>1</v>
      </c>
      <c r="P3730" t="str">
        <f t="shared" si="349"/>
        <v>Valid</v>
      </c>
      <c r="Q3730" t="str">
        <f>_xlfn.XLOOKUP(B3730,Customers!$A:$A,Customers!$C:$C,"Not Found")</f>
        <v>North</v>
      </c>
      <c r="R3730" t="str">
        <f t="shared" si="350"/>
        <v>West</v>
      </c>
      <c r="S3730" t="str">
        <f t="shared" si="351"/>
        <v>Theft</v>
      </c>
      <c r="T3730" t="str">
        <f t="shared" si="352"/>
        <v>Within SLA</v>
      </c>
      <c r="U3730">
        <f t="shared" si="353"/>
        <v>0</v>
      </c>
    </row>
    <row r="3731" spans="1:21" x14ac:dyDescent="0.3">
      <c r="A3731" t="s">
        <v>7523</v>
      </c>
      <c r="B3731" t="s">
        <v>3240</v>
      </c>
      <c r="C3731" t="s">
        <v>7524</v>
      </c>
      <c r="D3731" t="s">
        <v>216</v>
      </c>
      <c r="E3731" t="s">
        <v>173</v>
      </c>
      <c r="F3731">
        <v>231453.98</v>
      </c>
      <c r="G3731" s="1">
        <v>45812</v>
      </c>
      <c r="H3731" s="1">
        <v>45829</v>
      </c>
      <c r="I3731" t="s">
        <v>19</v>
      </c>
      <c r="J3731">
        <v>17</v>
      </c>
      <c r="K3731">
        <v>15</v>
      </c>
      <c r="L3731" t="s">
        <v>41</v>
      </c>
      <c r="M3731" t="s">
        <v>55</v>
      </c>
      <c r="N3731" t="s">
        <v>30</v>
      </c>
      <c r="O3731">
        <f t="shared" si="348"/>
        <v>1</v>
      </c>
      <c r="P3731" t="str">
        <f t="shared" si="349"/>
        <v>Valid</v>
      </c>
      <c r="Q3731" t="str">
        <f>_xlfn.XLOOKUP(B3731,Customers!$A:$A,Customers!$C:$C,"Not Found")</f>
        <v>West</v>
      </c>
      <c r="R3731" t="str">
        <f t="shared" si="350"/>
        <v>Central</v>
      </c>
      <c r="S3731" t="str">
        <f t="shared" si="351"/>
        <v>Outpatient</v>
      </c>
      <c r="T3731" t="str">
        <f t="shared" si="352"/>
        <v>SLA Breach</v>
      </c>
      <c r="U3731">
        <f t="shared" si="353"/>
        <v>2</v>
      </c>
    </row>
    <row r="3732" spans="1:21" x14ac:dyDescent="0.3">
      <c r="A3732" t="s">
        <v>7525</v>
      </c>
      <c r="B3732" t="s">
        <v>569</v>
      </c>
      <c r="C3732" t="s">
        <v>570</v>
      </c>
      <c r="D3732" t="s">
        <v>216</v>
      </c>
      <c r="E3732" t="s">
        <v>173</v>
      </c>
      <c r="F3732">
        <v>65995.929999999993</v>
      </c>
      <c r="G3732" s="1">
        <v>45985</v>
      </c>
      <c r="H3732" s="1">
        <v>45993</v>
      </c>
      <c r="I3732" t="s">
        <v>19</v>
      </c>
      <c r="J3732">
        <v>8</v>
      </c>
      <c r="K3732">
        <v>15</v>
      </c>
      <c r="L3732" t="s">
        <v>331</v>
      </c>
      <c r="M3732" t="s">
        <v>55</v>
      </c>
      <c r="N3732" t="s">
        <v>30</v>
      </c>
      <c r="O3732">
        <f t="shared" si="348"/>
        <v>1</v>
      </c>
      <c r="P3732" t="str">
        <f t="shared" si="349"/>
        <v>Valid</v>
      </c>
      <c r="Q3732" t="str">
        <f>_xlfn.XLOOKUP(B3732,Customers!$A:$A,Customers!$C:$C,"Not Found")</f>
        <v>West</v>
      </c>
      <c r="R3732" t="str">
        <f t="shared" si="350"/>
        <v>Central</v>
      </c>
      <c r="S3732" t="str">
        <f t="shared" si="351"/>
        <v>Outpatient</v>
      </c>
      <c r="T3732" t="str">
        <f t="shared" si="352"/>
        <v>Within SLA</v>
      </c>
      <c r="U3732">
        <f t="shared" si="353"/>
        <v>0</v>
      </c>
    </row>
    <row r="3733" spans="1:21" x14ac:dyDescent="0.3">
      <c r="A3733" t="s">
        <v>7526</v>
      </c>
      <c r="B3733" t="s">
        <v>911</v>
      </c>
      <c r="C3733" t="s">
        <v>912</v>
      </c>
      <c r="D3733" t="s">
        <v>102</v>
      </c>
      <c r="E3733" t="s">
        <v>173</v>
      </c>
      <c r="F3733">
        <v>203643.12</v>
      </c>
      <c r="G3733" s="1">
        <v>45719</v>
      </c>
      <c r="H3733" s="1">
        <v>45733</v>
      </c>
      <c r="I3733" t="s">
        <v>19</v>
      </c>
      <c r="J3733">
        <v>14</v>
      </c>
      <c r="K3733">
        <v>20</v>
      </c>
      <c r="L3733" t="s">
        <v>353</v>
      </c>
      <c r="M3733" t="s">
        <v>29</v>
      </c>
      <c r="N3733" t="s">
        <v>30</v>
      </c>
      <c r="O3733">
        <f t="shared" si="348"/>
        <v>1</v>
      </c>
      <c r="P3733" t="str">
        <f t="shared" si="349"/>
        <v>Valid</v>
      </c>
      <c r="Q3733" t="str">
        <f>_xlfn.XLOOKUP(B3733,Customers!$A:$A,Customers!$C:$C,"Not Found")</f>
        <v>East</v>
      </c>
      <c r="R3733" t="str">
        <f t="shared" si="350"/>
        <v>Central</v>
      </c>
      <c r="S3733" t="str">
        <f t="shared" si="351"/>
        <v>Maturity</v>
      </c>
      <c r="T3733" t="str">
        <f t="shared" si="352"/>
        <v>Within SLA</v>
      </c>
      <c r="U3733">
        <f t="shared" si="353"/>
        <v>0</v>
      </c>
    </row>
    <row r="3734" spans="1:21" x14ac:dyDescent="0.3">
      <c r="A3734" t="s">
        <v>7527</v>
      </c>
      <c r="B3734" t="s">
        <v>2730</v>
      </c>
      <c r="C3734" t="s">
        <v>4810</v>
      </c>
      <c r="D3734" t="s">
        <v>59</v>
      </c>
      <c r="E3734" t="s">
        <v>39</v>
      </c>
      <c r="F3734">
        <v>61504.66</v>
      </c>
      <c r="G3734" s="1">
        <v>45678</v>
      </c>
      <c r="H3734" s="1">
        <v>45689</v>
      </c>
      <c r="I3734" t="s">
        <v>19</v>
      </c>
      <c r="J3734">
        <v>11</v>
      </c>
      <c r="K3734">
        <v>15</v>
      </c>
      <c r="L3734" t="s">
        <v>561</v>
      </c>
      <c r="M3734" t="s">
        <v>55</v>
      </c>
      <c r="N3734" t="s">
        <v>30</v>
      </c>
      <c r="O3734">
        <f t="shared" si="348"/>
        <v>1</v>
      </c>
      <c r="P3734" t="str">
        <f t="shared" si="349"/>
        <v>Valid</v>
      </c>
      <c r="Q3734" t="str">
        <f>_xlfn.XLOOKUP(B3734,Customers!$A:$A,Customers!$C:$C,"Not Found")</f>
        <v>South</v>
      </c>
      <c r="R3734" t="str">
        <f t="shared" si="350"/>
        <v>North</v>
      </c>
      <c r="S3734" t="str">
        <f t="shared" si="351"/>
        <v>Critical Illness</v>
      </c>
      <c r="T3734" t="str">
        <f t="shared" si="352"/>
        <v>Within SLA</v>
      </c>
      <c r="U3734">
        <f t="shared" si="353"/>
        <v>0</v>
      </c>
    </row>
    <row r="3735" spans="1:21" x14ac:dyDescent="0.3">
      <c r="A3735" t="s">
        <v>7528</v>
      </c>
      <c r="B3735" t="s">
        <v>5761</v>
      </c>
      <c r="C3735" t="s">
        <v>7529</v>
      </c>
      <c r="D3735" t="s">
        <v>59</v>
      </c>
      <c r="E3735" t="s">
        <v>173</v>
      </c>
      <c r="F3735">
        <v>58630.03</v>
      </c>
      <c r="G3735" s="1">
        <v>45838</v>
      </c>
      <c r="H3735" s="1">
        <v>45869</v>
      </c>
      <c r="I3735" t="s">
        <v>19</v>
      </c>
      <c r="J3735">
        <v>31</v>
      </c>
      <c r="K3735">
        <v>15</v>
      </c>
      <c r="L3735" t="s">
        <v>166</v>
      </c>
      <c r="M3735" t="s">
        <v>55</v>
      </c>
      <c r="N3735" t="s">
        <v>88</v>
      </c>
      <c r="O3735">
        <f t="shared" si="348"/>
        <v>1</v>
      </c>
      <c r="P3735" t="str">
        <f t="shared" si="349"/>
        <v>Valid</v>
      </c>
      <c r="Q3735" t="str">
        <f>_xlfn.XLOOKUP(B3735,Customers!$A:$A,Customers!$C:$C,"Not Found")</f>
        <v>East</v>
      </c>
      <c r="R3735" t="str">
        <f t="shared" si="350"/>
        <v>Central</v>
      </c>
      <c r="S3735" t="str">
        <f t="shared" si="351"/>
        <v>Critical Illness</v>
      </c>
      <c r="T3735" t="str">
        <f t="shared" si="352"/>
        <v>SLA Breach</v>
      </c>
      <c r="U3735">
        <f t="shared" si="353"/>
        <v>16</v>
      </c>
    </row>
    <row r="3736" spans="1:21" x14ac:dyDescent="0.3">
      <c r="A3736" t="s">
        <v>7530</v>
      </c>
      <c r="B3736" t="s">
        <v>445</v>
      </c>
      <c r="C3736" t="s">
        <v>446</v>
      </c>
      <c r="D3736" t="s">
        <v>216</v>
      </c>
      <c r="E3736" t="s">
        <v>18</v>
      </c>
      <c r="F3736">
        <v>57362.79</v>
      </c>
      <c r="G3736" s="1">
        <v>45782</v>
      </c>
      <c r="I3736" t="s">
        <v>40</v>
      </c>
      <c r="J3736">
        <v>14</v>
      </c>
      <c r="K3736">
        <v>15</v>
      </c>
      <c r="L3736" t="s">
        <v>431</v>
      </c>
      <c r="M3736" t="s">
        <v>55</v>
      </c>
      <c r="N3736" t="s">
        <v>30</v>
      </c>
      <c r="O3736">
        <f t="shared" si="348"/>
        <v>1</v>
      </c>
      <c r="P3736" t="str">
        <f t="shared" si="349"/>
        <v>Valid</v>
      </c>
      <c r="Q3736" t="str">
        <f>_xlfn.XLOOKUP(B3736,Customers!$A:$A,Customers!$C:$C,"Not Found")</f>
        <v>East</v>
      </c>
      <c r="R3736" t="str">
        <f t="shared" si="350"/>
        <v>South</v>
      </c>
      <c r="S3736" t="str">
        <f t="shared" si="351"/>
        <v>Outpatient</v>
      </c>
      <c r="T3736" t="str">
        <f t="shared" si="352"/>
        <v>Within SLA</v>
      </c>
      <c r="U3736">
        <f t="shared" si="353"/>
        <v>0</v>
      </c>
    </row>
    <row r="3737" spans="1:21" x14ac:dyDescent="0.3">
      <c r="A3737" t="s">
        <v>7531</v>
      </c>
      <c r="B3737" t="s">
        <v>37</v>
      </c>
      <c r="C3737" t="s">
        <v>38</v>
      </c>
      <c r="D3737" t="s">
        <v>102</v>
      </c>
      <c r="E3737" t="s">
        <v>18</v>
      </c>
      <c r="F3737">
        <v>338859.54</v>
      </c>
      <c r="G3737" s="1">
        <v>45685</v>
      </c>
      <c r="H3737" s="1">
        <v>45707</v>
      </c>
      <c r="I3737" t="s">
        <v>47</v>
      </c>
      <c r="J3737">
        <v>22</v>
      </c>
      <c r="K3737">
        <v>20</v>
      </c>
      <c r="L3737" t="s">
        <v>561</v>
      </c>
      <c r="M3737" t="s">
        <v>29</v>
      </c>
      <c r="N3737" t="s">
        <v>30</v>
      </c>
      <c r="O3737">
        <f t="shared" si="348"/>
        <v>1</v>
      </c>
      <c r="P3737" t="str">
        <f t="shared" si="349"/>
        <v>Valid</v>
      </c>
      <c r="Q3737" t="str">
        <f>_xlfn.XLOOKUP(B3737,Customers!$A:$A,Customers!$C:$C,"Not Found")</f>
        <v>North</v>
      </c>
      <c r="R3737" t="str">
        <f t="shared" si="350"/>
        <v>South</v>
      </c>
      <c r="S3737" t="str">
        <f t="shared" si="351"/>
        <v>Maturity</v>
      </c>
      <c r="T3737" t="str">
        <f t="shared" si="352"/>
        <v>SLA Breach</v>
      </c>
      <c r="U3737">
        <f t="shared" si="353"/>
        <v>2</v>
      </c>
    </row>
    <row r="3738" spans="1:21" x14ac:dyDescent="0.3">
      <c r="A3738" t="s">
        <v>7532</v>
      </c>
      <c r="B3738" t="s">
        <v>2463</v>
      </c>
      <c r="C3738" t="s">
        <v>7533</v>
      </c>
      <c r="D3738" t="s">
        <v>69</v>
      </c>
      <c r="E3738" t="s">
        <v>18</v>
      </c>
      <c r="F3738">
        <v>83663.12</v>
      </c>
      <c r="G3738" s="1">
        <v>45972</v>
      </c>
      <c r="H3738" s="1">
        <v>45994</v>
      </c>
      <c r="I3738" t="s">
        <v>19</v>
      </c>
      <c r="J3738">
        <v>22</v>
      </c>
      <c r="K3738">
        <v>12</v>
      </c>
      <c r="L3738" t="s">
        <v>87</v>
      </c>
      <c r="M3738" t="s">
        <v>49</v>
      </c>
      <c r="N3738" t="s">
        <v>88</v>
      </c>
      <c r="O3738">
        <f t="shared" si="348"/>
        <v>1</v>
      </c>
      <c r="P3738" t="str">
        <f t="shared" si="349"/>
        <v>Valid</v>
      </c>
      <c r="Q3738" t="str">
        <f>_xlfn.XLOOKUP(B3738,Customers!$A:$A,Customers!$C:$C,"Not Found")</f>
        <v>East</v>
      </c>
      <c r="R3738" t="str">
        <f t="shared" si="350"/>
        <v>South</v>
      </c>
      <c r="S3738" t="str">
        <f t="shared" si="351"/>
        <v>Property Damage</v>
      </c>
      <c r="T3738" t="str">
        <f t="shared" si="352"/>
        <v>SLA Breach</v>
      </c>
      <c r="U3738">
        <f t="shared" si="353"/>
        <v>10</v>
      </c>
    </row>
    <row r="3739" spans="1:21" x14ac:dyDescent="0.3">
      <c r="A3739" t="s">
        <v>7534</v>
      </c>
      <c r="B3739" t="s">
        <v>4798</v>
      </c>
      <c r="C3739" t="s">
        <v>4799</v>
      </c>
      <c r="D3739" t="s">
        <v>116</v>
      </c>
      <c r="E3739" t="s">
        <v>18</v>
      </c>
      <c r="F3739">
        <v>28813.49</v>
      </c>
      <c r="G3739" s="1">
        <v>45783</v>
      </c>
      <c r="I3739" t="s">
        <v>64</v>
      </c>
      <c r="J3739">
        <v>23</v>
      </c>
      <c r="K3739">
        <v>7</v>
      </c>
      <c r="L3739" t="s">
        <v>1047</v>
      </c>
      <c r="M3739" t="s">
        <v>94</v>
      </c>
      <c r="N3739" t="s">
        <v>88</v>
      </c>
      <c r="O3739">
        <f t="shared" si="348"/>
        <v>1</v>
      </c>
      <c r="P3739" t="str">
        <f t="shared" si="349"/>
        <v>Valid</v>
      </c>
      <c r="Q3739" t="str">
        <f>_xlfn.XLOOKUP(B3739,Customers!$A:$A,Customers!$C:$C,"Not Found")</f>
        <v>North</v>
      </c>
      <c r="R3739" t="str">
        <f t="shared" si="350"/>
        <v>South</v>
      </c>
      <c r="S3739" t="str">
        <f t="shared" si="351"/>
        <v>Medical Emergency</v>
      </c>
      <c r="T3739" t="str">
        <f t="shared" si="352"/>
        <v>SLA Breach</v>
      </c>
      <c r="U3739">
        <f t="shared" si="353"/>
        <v>16</v>
      </c>
    </row>
    <row r="3740" spans="1:21" x14ac:dyDescent="0.3">
      <c r="A3740" t="s">
        <v>7535</v>
      </c>
      <c r="B3740" t="s">
        <v>3285</v>
      </c>
      <c r="C3740" t="s">
        <v>4912</v>
      </c>
      <c r="D3740" t="s">
        <v>216</v>
      </c>
      <c r="E3740" t="s">
        <v>18</v>
      </c>
      <c r="F3740">
        <v>287058.07</v>
      </c>
      <c r="G3740" s="1">
        <v>45742</v>
      </c>
      <c r="H3740" s="1">
        <v>45763</v>
      </c>
      <c r="I3740" t="s">
        <v>19</v>
      </c>
      <c r="J3740">
        <v>21</v>
      </c>
      <c r="K3740">
        <v>15</v>
      </c>
      <c r="L3740" t="s">
        <v>323</v>
      </c>
      <c r="M3740" t="s">
        <v>55</v>
      </c>
      <c r="N3740" t="s">
        <v>42</v>
      </c>
      <c r="O3740">
        <f t="shared" si="348"/>
        <v>1</v>
      </c>
      <c r="P3740" t="str">
        <f t="shared" si="349"/>
        <v>Valid</v>
      </c>
      <c r="Q3740" t="str">
        <f>_xlfn.XLOOKUP(B3740,Customers!$A:$A,Customers!$C:$C,"Not Found")</f>
        <v>West</v>
      </c>
      <c r="R3740" t="str">
        <f t="shared" si="350"/>
        <v>South</v>
      </c>
      <c r="S3740" t="str">
        <f t="shared" si="351"/>
        <v>Outpatient</v>
      </c>
      <c r="T3740" t="str">
        <f t="shared" si="352"/>
        <v>SLA Breach</v>
      </c>
      <c r="U3740">
        <f t="shared" si="353"/>
        <v>6</v>
      </c>
    </row>
    <row r="3741" spans="1:21" x14ac:dyDescent="0.3">
      <c r="A3741" t="s">
        <v>7536</v>
      </c>
      <c r="B3741" t="s">
        <v>2788</v>
      </c>
      <c r="C3741" t="s">
        <v>2789</v>
      </c>
      <c r="D3741" t="s">
        <v>154</v>
      </c>
      <c r="E3741" t="s">
        <v>74</v>
      </c>
      <c r="F3741">
        <v>34874.53</v>
      </c>
      <c r="G3741" s="1">
        <v>45836</v>
      </c>
      <c r="H3741" s="1">
        <v>45851</v>
      </c>
      <c r="I3741" t="s">
        <v>19</v>
      </c>
      <c r="J3741">
        <v>15</v>
      </c>
      <c r="K3741">
        <v>10</v>
      </c>
      <c r="L3741" t="s">
        <v>65</v>
      </c>
      <c r="M3741" t="s">
        <v>21</v>
      </c>
      <c r="N3741" t="s">
        <v>30</v>
      </c>
      <c r="O3741">
        <f t="shared" si="348"/>
        <v>1</v>
      </c>
      <c r="P3741" t="str">
        <f t="shared" si="349"/>
        <v>Valid</v>
      </c>
      <c r="Q3741" t="str">
        <f>_xlfn.XLOOKUP(B3741,Customers!$A:$A,Customers!$C:$C,"Not Found")</f>
        <v>South</v>
      </c>
      <c r="R3741" t="str">
        <f t="shared" si="350"/>
        <v>East</v>
      </c>
      <c r="S3741" t="str">
        <f t="shared" si="351"/>
        <v>Vehicle Damage</v>
      </c>
      <c r="T3741" t="str">
        <f t="shared" si="352"/>
        <v>SLA Breach</v>
      </c>
      <c r="U3741">
        <f t="shared" si="353"/>
        <v>5</v>
      </c>
    </row>
    <row r="3742" spans="1:21" x14ac:dyDescent="0.3">
      <c r="A3742" t="s">
        <v>7537</v>
      </c>
      <c r="B3742" t="s">
        <v>559</v>
      </c>
      <c r="C3742" t="s">
        <v>2506</v>
      </c>
      <c r="D3742" t="s">
        <v>34</v>
      </c>
      <c r="E3742" t="s">
        <v>39</v>
      </c>
      <c r="F3742">
        <v>373427.33</v>
      </c>
      <c r="G3742" s="1">
        <v>45940</v>
      </c>
      <c r="I3742" t="s">
        <v>40</v>
      </c>
      <c r="J3742">
        <v>25</v>
      </c>
      <c r="K3742">
        <v>20</v>
      </c>
      <c r="L3742" t="s">
        <v>404</v>
      </c>
      <c r="M3742" t="s">
        <v>29</v>
      </c>
      <c r="N3742" t="s">
        <v>30</v>
      </c>
      <c r="O3742">
        <f t="shared" si="348"/>
        <v>1</v>
      </c>
      <c r="P3742" t="str">
        <f t="shared" si="349"/>
        <v>Valid</v>
      </c>
      <c r="Q3742" t="str">
        <f>_xlfn.XLOOKUP(B3742,Customers!$A:$A,Customers!$C:$C,"Not Found")</f>
        <v>Central</v>
      </c>
      <c r="R3742" t="str">
        <f t="shared" si="350"/>
        <v>North</v>
      </c>
      <c r="S3742" t="str">
        <f t="shared" si="351"/>
        <v>Death Benefit</v>
      </c>
      <c r="T3742" t="str">
        <f t="shared" si="352"/>
        <v>SLA Breach</v>
      </c>
      <c r="U3742">
        <f t="shared" si="353"/>
        <v>5</v>
      </c>
    </row>
    <row r="3743" spans="1:21" x14ac:dyDescent="0.3">
      <c r="A3743" t="s">
        <v>7538</v>
      </c>
      <c r="B3743" t="s">
        <v>1975</v>
      </c>
      <c r="C3743" t="s">
        <v>1976</v>
      </c>
      <c r="D3743" t="s">
        <v>154</v>
      </c>
      <c r="E3743" t="s">
        <v>18</v>
      </c>
      <c r="F3743">
        <v>31070.05</v>
      </c>
      <c r="G3743" s="1">
        <v>45706</v>
      </c>
      <c r="H3743" s="1">
        <v>45709</v>
      </c>
      <c r="I3743" t="s">
        <v>19</v>
      </c>
      <c r="J3743">
        <v>3</v>
      </c>
      <c r="K3743">
        <v>10</v>
      </c>
      <c r="L3743" t="s">
        <v>132</v>
      </c>
      <c r="M3743" t="s">
        <v>21</v>
      </c>
      <c r="N3743" t="s">
        <v>22</v>
      </c>
      <c r="O3743">
        <f t="shared" si="348"/>
        <v>1</v>
      </c>
      <c r="P3743" t="str">
        <f t="shared" si="349"/>
        <v>Valid</v>
      </c>
      <c r="Q3743" t="str">
        <f>_xlfn.XLOOKUP(B3743,Customers!$A:$A,Customers!$C:$C,"Not Found")</f>
        <v>East</v>
      </c>
      <c r="R3743" t="str">
        <f t="shared" si="350"/>
        <v>South</v>
      </c>
      <c r="S3743" t="str">
        <f t="shared" si="351"/>
        <v>Vehicle Damage</v>
      </c>
      <c r="T3743" t="str">
        <f t="shared" si="352"/>
        <v>Within SLA</v>
      </c>
      <c r="U3743">
        <f t="shared" si="353"/>
        <v>0</v>
      </c>
    </row>
    <row r="3744" spans="1:21" x14ac:dyDescent="0.3">
      <c r="A3744" t="s">
        <v>7539</v>
      </c>
      <c r="B3744" t="s">
        <v>3525</v>
      </c>
      <c r="C3744" t="s">
        <v>6700</v>
      </c>
      <c r="D3744" t="s">
        <v>59</v>
      </c>
      <c r="E3744" t="s">
        <v>18</v>
      </c>
      <c r="F3744">
        <v>155276.79999999999</v>
      </c>
      <c r="G3744" s="1">
        <v>45780</v>
      </c>
      <c r="H3744" s="1">
        <v>45790</v>
      </c>
      <c r="I3744" t="s">
        <v>19</v>
      </c>
      <c r="J3744">
        <v>10</v>
      </c>
      <c r="K3744">
        <v>15</v>
      </c>
      <c r="L3744" t="s">
        <v>155</v>
      </c>
      <c r="M3744" t="s">
        <v>55</v>
      </c>
      <c r="N3744" t="s">
        <v>30</v>
      </c>
      <c r="O3744">
        <f t="shared" si="348"/>
        <v>1</v>
      </c>
      <c r="P3744" t="str">
        <f t="shared" si="349"/>
        <v>Valid</v>
      </c>
      <c r="Q3744" t="str">
        <f>_xlfn.XLOOKUP(B3744,Customers!$A:$A,Customers!$C:$C,"Not Found")</f>
        <v>West</v>
      </c>
      <c r="R3744" t="str">
        <f t="shared" si="350"/>
        <v>South</v>
      </c>
      <c r="S3744" t="str">
        <f t="shared" si="351"/>
        <v>Critical Illness</v>
      </c>
      <c r="T3744" t="str">
        <f t="shared" si="352"/>
        <v>Within SLA</v>
      </c>
      <c r="U3744">
        <f t="shared" si="353"/>
        <v>0</v>
      </c>
    </row>
    <row r="3745" spans="1:21" x14ac:dyDescent="0.3">
      <c r="A3745" t="s">
        <v>7540</v>
      </c>
      <c r="B3745" t="s">
        <v>2270</v>
      </c>
      <c r="C3745" t="s">
        <v>2271</v>
      </c>
      <c r="D3745" t="s">
        <v>46</v>
      </c>
      <c r="E3745" t="s">
        <v>27</v>
      </c>
      <c r="F3745">
        <v>134521.85999999999</v>
      </c>
      <c r="G3745" s="1">
        <v>45909</v>
      </c>
      <c r="H3745" s="1">
        <v>45914</v>
      </c>
      <c r="I3745" t="s">
        <v>19</v>
      </c>
      <c r="J3745">
        <v>5</v>
      </c>
      <c r="K3745">
        <v>10</v>
      </c>
      <c r="L3745" t="s">
        <v>610</v>
      </c>
      <c r="M3745" t="s">
        <v>21</v>
      </c>
      <c r="N3745" t="s">
        <v>22</v>
      </c>
      <c r="O3745">
        <f t="shared" si="348"/>
        <v>1</v>
      </c>
      <c r="P3745" t="str">
        <f t="shared" si="349"/>
        <v>Valid</v>
      </c>
      <c r="Q3745" t="str">
        <f>_xlfn.XLOOKUP(B3745,Customers!$A:$A,Customers!$C:$C,"Not Found")</f>
        <v>North</v>
      </c>
      <c r="R3745" t="str">
        <f t="shared" si="350"/>
        <v>West</v>
      </c>
      <c r="S3745" t="str">
        <f t="shared" si="351"/>
        <v>Theft</v>
      </c>
      <c r="T3745" t="str">
        <f t="shared" si="352"/>
        <v>Within SLA</v>
      </c>
      <c r="U3745">
        <f t="shared" si="353"/>
        <v>0</v>
      </c>
    </row>
    <row r="3746" spans="1:21" x14ac:dyDescent="0.3">
      <c r="A3746" t="s">
        <v>7541</v>
      </c>
      <c r="B3746" t="s">
        <v>6412</v>
      </c>
      <c r="C3746" t="s">
        <v>6413</v>
      </c>
      <c r="D3746" t="s">
        <v>59</v>
      </c>
      <c r="E3746" t="s">
        <v>74</v>
      </c>
      <c r="F3746">
        <v>48359.6</v>
      </c>
      <c r="G3746" s="1">
        <v>45880</v>
      </c>
      <c r="H3746" s="1">
        <v>45901</v>
      </c>
      <c r="I3746" t="s">
        <v>19</v>
      </c>
      <c r="J3746">
        <v>21</v>
      </c>
      <c r="K3746">
        <v>15</v>
      </c>
      <c r="L3746" t="s">
        <v>174</v>
      </c>
      <c r="M3746" t="s">
        <v>55</v>
      </c>
      <c r="N3746" t="s">
        <v>42</v>
      </c>
      <c r="O3746">
        <f t="shared" si="348"/>
        <v>1</v>
      </c>
      <c r="P3746" t="str">
        <f t="shared" si="349"/>
        <v>Valid</v>
      </c>
      <c r="Q3746" t="str">
        <f>_xlfn.XLOOKUP(B3746,Customers!$A:$A,Customers!$C:$C,"Not Found")</f>
        <v>East</v>
      </c>
      <c r="R3746" t="str">
        <f t="shared" si="350"/>
        <v>East</v>
      </c>
      <c r="S3746" t="str">
        <f t="shared" si="351"/>
        <v>Critical Illness</v>
      </c>
      <c r="T3746" t="str">
        <f t="shared" si="352"/>
        <v>SLA Breach</v>
      </c>
      <c r="U3746">
        <f t="shared" si="353"/>
        <v>6</v>
      </c>
    </row>
    <row r="3747" spans="1:21" x14ac:dyDescent="0.3">
      <c r="A3747" t="s">
        <v>7542</v>
      </c>
      <c r="B3747" t="s">
        <v>3423</v>
      </c>
      <c r="C3747" t="s">
        <v>7444</v>
      </c>
      <c r="D3747" t="s">
        <v>92</v>
      </c>
      <c r="E3747" t="s">
        <v>27</v>
      </c>
      <c r="F3747">
        <v>19084.62</v>
      </c>
      <c r="G3747" s="1">
        <v>45721</v>
      </c>
      <c r="H3747" s="1">
        <v>45738</v>
      </c>
      <c r="I3747" t="s">
        <v>19</v>
      </c>
      <c r="J3747">
        <v>17</v>
      </c>
      <c r="K3747">
        <v>7</v>
      </c>
      <c r="L3747" t="s">
        <v>300</v>
      </c>
      <c r="M3747" t="s">
        <v>94</v>
      </c>
      <c r="N3747" t="s">
        <v>88</v>
      </c>
      <c r="O3747">
        <f t="shared" si="348"/>
        <v>1</v>
      </c>
      <c r="P3747" t="str">
        <f t="shared" si="349"/>
        <v>Valid</v>
      </c>
      <c r="Q3747" t="str">
        <f>_xlfn.XLOOKUP(B3747,Customers!$A:$A,Customers!$C:$C,"Not Found")</f>
        <v>Central</v>
      </c>
      <c r="R3747" t="str">
        <f t="shared" si="350"/>
        <v>West</v>
      </c>
      <c r="S3747" t="str">
        <f t="shared" si="351"/>
        <v>Baggage Loss</v>
      </c>
      <c r="T3747" t="str">
        <f t="shared" si="352"/>
        <v>SLA Breach</v>
      </c>
      <c r="U3747">
        <f t="shared" si="353"/>
        <v>10</v>
      </c>
    </row>
    <row r="3748" spans="1:21" x14ac:dyDescent="0.3">
      <c r="A3748" t="s">
        <v>7543</v>
      </c>
      <c r="B3748" t="s">
        <v>7544</v>
      </c>
      <c r="C3748" t="s">
        <v>7545</v>
      </c>
      <c r="D3748" t="s">
        <v>182</v>
      </c>
      <c r="E3748" t="s">
        <v>27</v>
      </c>
      <c r="F3748">
        <v>46273.16</v>
      </c>
      <c r="G3748" s="1">
        <v>45667</v>
      </c>
      <c r="H3748" s="1">
        <v>45671</v>
      </c>
      <c r="I3748" t="s">
        <v>19</v>
      </c>
      <c r="J3748">
        <v>4</v>
      </c>
      <c r="K3748">
        <v>7</v>
      </c>
      <c r="L3748" t="s">
        <v>787</v>
      </c>
      <c r="M3748" t="s">
        <v>94</v>
      </c>
      <c r="N3748" t="s">
        <v>30</v>
      </c>
      <c r="O3748">
        <f t="shared" si="348"/>
        <v>1</v>
      </c>
      <c r="P3748" t="str">
        <f t="shared" si="349"/>
        <v>Valid</v>
      </c>
      <c r="Q3748" t="str">
        <f>_xlfn.XLOOKUP(B3748,Customers!$A:$A,Customers!$C:$C,"Not Found")</f>
        <v>Central</v>
      </c>
      <c r="R3748" t="str">
        <f t="shared" si="350"/>
        <v>West</v>
      </c>
      <c r="S3748" t="str">
        <f t="shared" si="351"/>
        <v>Trip Cancellation</v>
      </c>
      <c r="T3748" t="str">
        <f t="shared" si="352"/>
        <v>Within SLA</v>
      </c>
      <c r="U3748">
        <f t="shared" si="353"/>
        <v>0</v>
      </c>
    </row>
    <row r="3749" spans="1:21" x14ac:dyDescent="0.3">
      <c r="A3749" t="s">
        <v>7546</v>
      </c>
      <c r="B3749" t="s">
        <v>3391</v>
      </c>
      <c r="C3749" t="s">
        <v>7547</v>
      </c>
      <c r="D3749" t="s">
        <v>46</v>
      </c>
      <c r="E3749" t="s">
        <v>27</v>
      </c>
      <c r="F3749">
        <v>54378.61</v>
      </c>
      <c r="G3749" s="1">
        <v>45901</v>
      </c>
      <c r="H3749" s="1">
        <v>45903</v>
      </c>
      <c r="I3749" t="s">
        <v>19</v>
      </c>
      <c r="J3749">
        <v>2</v>
      </c>
      <c r="K3749">
        <v>10</v>
      </c>
      <c r="L3749" t="s">
        <v>242</v>
      </c>
      <c r="M3749" t="s">
        <v>21</v>
      </c>
      <c r="N3749" t="s">
        <v>22</v>
      </c>
      <c r="O3749">
        <f t="shared" si="348"/>
        <v>1</v>
      </c>
      <c r="P3749" t="str">
        <f t="shared" si="349"/>
        <v>Valid</v>
      </c>
      <c r="Q3749" t="str">
        <f>_xlfn.XLOOKUP(B3749,Customers!$A:$A,Customers!$C:$C,"Not Found")</f>
        <v>East</v>
      </c>
      <c r="R3749" t="str">
        <f t="shared" si="350"/>
        <v>West</v>
      </c>
      <c r="S3749" t="str">
        <f t="shared" si="351"/>
        <v>Theft</v>
      </c>
      <c r="T3749" t="str">
        <f t="shared" si="352"/>
        <v>Within SLA</v>
      </c>
      <c r="U3749">
        <f t="shared" si="353"/>
        <v>0</v>
      </c>
    </row>
    <row r="3750" spans="1:21" x14ac:dyDescent="0.3">
      <c r="A3750" t="s">
        <v>7548</v>
      </c>
      <c r="B3750" t="s">
        <v>546</v>
      </c>
      <c r="C3750" t="s">
        <v>7549</v>
      </c>
      <c r="D3750" t="s">
        <v>154</v>
      </c>
      <c r="E3750" t="s">
        <v>18</v>
      </c>
      <c r="F3750">
        <v>163291.78</v>
      </c>
      <c r="G3750" s="1">
        <v>45727</v>
      </c>
      <c r="H3750" s="1">
        <v>45735</v>
      </c>
      <c r="I3750" t="s">
        <v>19</v>
      </c>
      <c r="J3750">
        <v>8</v>
      </c>
      <c r="K3750">
        <v>10</v>
      </c>
      <c r="L3750" t="s">
        <v>770</v>
      </c>
      <c r="M3750" t="s">
        <v>21</v>
      </c>
      <c r="N3750" t="s">
        <v>22</v>
      </c>
      <c r="O3750">
        <f t="shared" si="348"/>
        <v>1</v>
      </c>
      <c r="P3750" t="str">
        <f t="shared" si="349"/>
        <v>Valid</v>
      </c>
      <c r="Q3750" t="str">
        <f>_xlfn.XLOOKUP(B3750,Customers!$A:$A,Customers!$C:$C,"Not Found")</f>
        <v>North</v>
      </c>
      <c r="R3750" t="str">
        <f t="shared" si="350"/>
        <v>South</v>
      </c>
      <c r="S3750" t="str">
        <f t="shared" si="351"/>
        <v>Vehicle Damage</v>
      </c>
      <c r="T3750" t="str">
        <f t="shared" si="352"/>
        <v>Within SLA</v>
      </c>
      <c r="U3750">
        <f t="shared" si="353"/>
        <v>0</v>
      </c>
    </row>
    <row r="3751" spans="1:21" x14ac:dyDescent="0.3">
      <c r="A3751" t="s">
        <v>7550</v>
      </c>
      <c r="B3751" t="s">
        <v>3148</v>
      </c>
      <c r="C3751" t="s">
        <v>3149</v>
      </c>
      <c r="D3751" t="s">
        <v>46</v>
      </c>
      <c r="E3751" t="s">
        <v>74</v>
      </c>
      <c r="F3751">
        <v>50364.68</v>
      </c>
      <c r="G3751" s="1">
        <v>45666</v>
      </c>
      <c r="I3751" t="s">
        <v>64</v>
      </c>
      <c r="J3751">
        <v>33</v>
      </c>
      <c r="K3751">
        <v>12</v>
      </c>
      <c r="L3751" t="s">
        <v>388</v>
      </c>
      <c r="M3751" t="s">
        <v>49</v>
      </c>
      <c r="N3751" t="s">
        <v>88</v>
      </c>
      <c r="O3751">
        <f t="shared" si="348"/>
        <v>1</v>
      </c>
      <c r="P3751" t="str">
        <f t="shared" si="349"/>
        <v>Valid</v>
      </c>
      <c r="Q3751" t="str">
        <f>_xlfn.XLOOKUP(B3751,Customers!$A:$A,Customers!$C:$C,"Not Found")</f>
        <v>North</v>
      </c>
      <c r="R3751" t="str">
        <f t="shared" si="350"/>
        <v>East</v>
      </c>
      <c r="S3751" t="str">
        <f t="shared" si="351"/>
        <v>Theft</v>
      </c>
      <c r="T3751" t="str">
        <f t="shared" si="352"/>
        <v>SLA Breach</v>
      </c>
      <c r="U3751">
        <f t="shared" si="353"/>
        <v>21</v>
      </c>
    </row>
    <row r="3752" spans="1:21" x14ac:dyDescent="0.3">
      <c r="A3752" t="s">
        <v>7551</v>
      </c>
      <c r="B3752" t="s">
        <v>833</v>
      </c>
      <c r="C3752" t="s">
        <v>834</v>
      </c>
      <c r="D3752" t="s">
        <v>53</v>
      </c>
      <c r="E3752" t="s">
        <v>74</v>
      </c>
      <c r="F3752">
        <v>171182.98</v>
      </c>
      <c r="G3752" s="1">
        <v>45951</v>
      </c>
      <c r="H3752" s="1">
        <v>45962</v>
      </c>
      <c r="I3752" t="s">
        <v>19</v>
      </c>
      <c r="J3752">
        <v>11</v>
      </c>
      <c r="K3752">
        <v>15</v>
      </c>
      <c r="L3752" t="s">
        <v>128</v>
      </c>
      <c r="M3752" t="s">
        <v>55</v>
      </c>
      <c r="N3752" t="s">
        <v>22</v>
      </c>
      <c r="O3752">
        <f t="shared" si="348"/>
        <v>1</v>
      </c>
      <c r="P3752" t="str">
        <f t="shared" si="349"/>
        <v>Valid</v>
      </c>
      <c r="Q3752" t="str">
        <f>_xlfn.XLOOKUP(B3752,Customers!$A:$A,Customers!$C:$C,"Not Found")</f>
        <v>North</v>
      </c>
      <c r="R3752" t="str">
        <f t="shared" si="350"/>
        <v>East</v>
      </c>
      <c r="S3752" t="str">
        <f t="shared" si="351"/>
        <v>Hospitalization</v>
      </c>
      <c r="T3752" t="str">
        <f t="shared" si="352"/>
        <v>Within SLA</v>
      </c>
      <c r="U3752">
        <f t="shared" si="353"/>
        <v>0</v>
      </c>
    </row>
    <row r="3753" spans="1:21" x14ac:dyDescent="0.3">
      <c r="A3753" t="s">
        <v>7552</v>
      </c>
      <c r="B3753" t="s">
        <v>3682</v>
      </c>
      <c r="C3753" t="s">
        <v>3683</v>
      </c>
      <c r="D3753" t="s">
        <v>17</v>
      </c>
      <c r="E3753" t="s">
        <v>39</v>
      </c>
      <c r="F3753">
        <v>278322.07</v>
      </c>
      <c r="G3753" s="1">
        <v>45888</v>
      </c>
      <c r="H3753" s="1">
        <v>45921</v>
      </c>
      <c r="I3753" t="s">
        <v>19</v>
      </c>
      <c r="J3753">
        <v>33</v>
      </c>
      <c r="K3753">
        <v>10</v>
      </c>
      <c r="L3753" t="s">
        <v>103</v>
      </c>
      <c r="M3753" t="s">
        <v>21</v>
      </c>
      <c r="N3753" t="s">
        <v>88</v>
      </c>
      <c r="O3753">
        <f t="shared" si="348"/>
        <v>1</v>
      </c>
      <c r="P3753" t="str">
        <f t="shared" si="349"/>
        <v>Valid</v>
      </c>
      <c r="Q3753" t="str">
        <f>_xlfn.XLOOKUP(B3753,Customers!$A:$A,Customers!$C:$C,"Not Found")</f>
        <v>Central</v>
      </c>
      <c r="R3753" t="str">
        <f t="shared" si="350"/>
        <v>North</v>
      </c>
      <c r="S3753" t="str">
        <f t="shared" si="351"/>
        <v>Accident</v>
      </c>
      <c r="T3753" t="str">
        <f t="shared" si="352"/>
        <v>SLA Breach</v>
      </c>
      <c r="U3753">
        <f t="shared" si="353"/>
        <v>23</v>
      </c>
    </row>
    <row r="3754" spans="1:21" x14ac:dyDescent="0.3">
      <c r="A3754" t="s">
        <v>7553</v>
      </c>
      <c r="B3754" t="s">
        <v>2659</v>
      </c>
      <c r="C3754" t="s">
        <v>7073</v>
      </c>
      <c r="D3754" t="s">
        <v>26</v>
      </c>
      <c r="E3754" t="s">
        <v>173</v>
      </c>
      <c r="F3754">
        <v>387082.56</v>
      </c>
      <c r="G3754" s="1">
        <v>45809</v>
      </c>
      <c r="I3754" t="s">
        <v>40</v>
      </c>
      <c r="J3754">
        <v>28</v>
      </c>
      <c r="K3754">
        <v>20</v>
      </c>
      <c r="L3754" t="s">
        <v>166</v>
      </c>
      <c r="M3754" t="s">
        <v>29</v>
      </c>
      <c r="N3754" t="s">
        <v>42</v>
      </c>
      <c r="O3754">
        <f t="shared" si="348"/>
        <v>1</v>
      </c>
      <c r="P3754" t="str">
        <f t="shared" si="349"/>
        <v>Valid</v>
      </c>
      <c r="Q3754" t="str">
        <f>_xlfn.XLOOKUP(B3754,Customers!$A:$A,Customers!$C:$C,"Not Found")</f>
        <v>West</v>
      </c>
      <c r="R3754" t="str">
        <f t="shared" si="350"/>
        <v>Central</v>
      </c>
      <c r="S3754" t="str">
        <f t="shared" si="351"/>
        <v>Disability</v>
      </c>
      <c r="T3754" t="str">
        <f t="shared" si="352"/>
        <v>SLA Breach</v>
      </c>
      <c r="U3754">
        <f t="shared" si="353"/>
        <v>8</v>
      </c>
    </row>
    <row r="3755" spans="1:21" x14ac:dyDescent="0.3">
      <c r="A3755" t="s">
        <v>7554</v>
      </c>
      <c r="B3755" t="s">
        <v>4339</v>
      </c>
      <c r="C3755" t="s">
        <v>7555</v>
      </c>
      <c r="D3755" t="s">
        <v>34</v>
      </c>
      <c r="E3755" t="s">
        <v>39</v>
      </c>
      <c r="F3755">
        <v>198304.4</v>
      </c>
      <c r="G3755" s="1">
        <v>45791</v>
      </c>
      <c r="H3755" s="1">
        <v>45811</v>
      </c>
      <c r="I3755" t="s">
        <v>19</v>
      </c>
      <c r="J3755">
        <v>20</v>
      </c>
      <c r="K3755">
        <v>20</v>
      </c>
      <c r="L3755" t="s">
        <v>325</v>
      </c>
      <c r="M3755" t="s">
        <v>29</v>
      </c>
      <c r="N3755" t="s">
        <v>42</v>
      </c>
      <c r="O3755">
        <f t="shared" si="348"/>
        <v>1</v>
      </c>
      <c r="P3755" t="str">
        <f t="shared" si="349"/>
        <v>Valid</v>
      </c>
      <c r="Q3755" t="str">
        <f>_xlfn.XLOOKUP(B3755,Customers!$A:$A,Customers!$C:$C,"Not Found")</f>
        <v>South</v>
      </c>
      <c r="R3755" t="str">
        <f t="shared" si="350"/>
        <v>North</v>
      </c>
      <c r="S3755" t="str">
        <f t="shared" si="351"/>
        <v>Death Benefit</v>
      </c>
      <c r="T3755" t="str">
        <f t="shared" si="352"/>
        <v>Within SLA</v>
      </c>
      <c r="U3755">
        <f t="shared" si="353"/>
        <v>0</v>
      </c>
    </row>
    <row r="3756" spans="1:21" x14ac:dyDescent="0.3">
      <c r="A3756" t="s">
        <v>7556</v>
      </c>
      <c r="B3756" t="s">
        <v>7328</v>
      </c>
      <c r="C3756" t="s">
        <v>7329</v>
      </c>
      <c r="D3756" t="s">
        <v>154</v>
      </c>
      <c r="E3756" t="s">
        <v>173</v>
      </c>
      <c r="F3756">
        <v>39223.29</v>
      </c>
      <c r="G3756" s="1">
        <v>45948</v>
      </c>
      <c r="I3756" t="s">
        <v>64</v>
      </c>
      <c r="J3756">
        <v>28</v>
      </c>
      <c r="K3756">
        <v>10</v>
      </c>
      <c r="L3756" t="s">
        <v>212</v>
      </c>
      <c r="M3756" t="s">
        <v>21</v>
      </c>
      <c r="N3756" t="s">
        <v>88</v>
      </c>
      <c r="O3756">
        <f t="shared" si="348"/>
        <v>1</v>
      </c>
      <c r="P3756" t="str">
        <f t="shared" si="349"/>
        <v>Valid</v>
      </c>
      <c r="Q3756" t="str">
        <f>_xlfn.XLOOKUP(B3756,Customers!$A:$A,Customers!$C:$C,"Not Found")</f>
        <v>North</v>
      </c>
      <c r="R3756" t="str">
        <f t="shared" si="350"/>
        <v>Central</v>
      </c>
      <c r="S3756" t="str">
        <f t="shared" si="351"/>
        <v>Vehicle Damage</v>
      </c>
      <c r="T3756" t="str">
        <f t="shared" si="352"/>
        <v>SLA Breach</v>
      </c>
      <c r="U3756">
        <f t="shared" si="353"/>
        <v>18</v>
      </c>
    </row>
    <row r="3757" spans="1:21" x14ac:dyDescent="0.3">
      <c r="A3757" t="s">
        <v>7557</v>
      </c>
      <c r="B3757" t="s">
        <v>7558</v>
      </c>
      <c r="C3757" t="s">
        <v>7559</v>
      </c>
      <c r="D3757" t="s">
        <v>216</v>
      </c>
      <c r="E3757" t="s">
        <v>39</v>
      </c>
      <c r="F3757">
        <v>76503.520000000004</v>
      </c>
      <c r="G3757" s="1">
        <v>45921</v>
      </c>
      <c r="H3757" s="1">
        <v>45936</v>
      </c>
      <c r="I3757" t="s">
        <v>19</v>
      </c>
      <c r="J3757">
        <v>15</v>
      </c>
      <c r="K3757">
        <v>15</v>
      </c>
      <c r="L3757" t="s">
        <v>112</v>
      </c>
      <c r="M3757" t="s">
        <v>55</v>
      </c>
      <c r="N3757" t="s">
        <v>42</v>
      </c>
      <c r="O3757">
        <f t="shared" si="348"/>
        <v>1</v>
      </c>
      <c r="P3757" t="str">
        <f t="shared" si="349"/>
        <v>Valid</v>
      </c>
      <c r="Q3757" t="str">
        <f>_xlfn.XLOOKUP(B3757,Customers!$A:$A,Customers!$C:$C,"Not Found")</f>
        <v>East</v>
      </c>
      <c r="R3757" t="str">
        <f t="shared" si="350"/>
        <v>North</v>
      </c>
      <c r="S3757" t="str">
        <f t="shared" si="351"/>
        <v>Outpatient</v>
      </c>
      <c r="T3757" t="str">
        <f t="shared" si="352"/>
        <v>Within SLA</v>
      </c>
      <c r="U3757">
        <f t="shared" si="353"/>
        <v>0</v>
      </c>
    </row>
    <row r="3758" spans="1:21" x14ac:dyDescent="0.3">
      <c r="A3758" t="s">
        <v>7560</v>
      </c>
      <c r="B3758" t="s">
        <v>7561</v>
      </c>
      <c r="C3758" t="s">
        <v>7562</v>
      </c>
      <c r="D3758" t="s">
        <v>154</v>
      </c>
      <c r="E3758" t="s">
        <v>27</v>
      </c>
      <c r="F3758">
        <v>100869.51</v>
      </c>
      <c r="G3758" s="1">
        <v>45834</v>
      </c>
      <c r="H3758" s="1">
        <v>45851</v>
      </c>
      <c r="I3758" t="s">
        <v>19</v>
      </c>
      <c r="J3758">
        <v>17</v>
      </c>
      <c r="K3758">
        <v>10</v>
      </c>
      <c r="L3758" t="s">
        <v>140</v>
      </c>
      <c r="M3758" t="s">
        <v>21</v>
      </c>
      <c r="N3758" t="s">
        <v>42</v>
      </c>
      <c r="O3758">
        <f t="shared" si="348"/>
        <v>1</v>
      </c>
      <c r="P3758" t="str">
        <f t="shared" si="349"/>
        <v>Valid</v>
      </c>
      <c r="Q3758" t="str">
        <f>_xlfn.XLOOKUP(B3758,Customers!$A:$A,Customers!$C:$C,"Not Found")</f>
        <v>East</v>
      </c>
      <c r="R3758" t="str">
        <f t="shared" si="350"/>
        <v>West</v>
      </c>
      <c r="S3758" t="str">
        <f t="shared" si="351"/>
        <v>Vehicle Damage</v>
      </c>
      <c r="T3758" t="str">
        <f t="shared" si="352"/>
        <v>SLA Breach</v>
      </c>
      <c r="U3758">
        <f t="shared" si="353"/>
        <v>7</v>
      </c>
    </row>
    <row r="3759" spans="1:21" x14ac:dyDescent="0.3">
      <c r="A3759" t="s">
        <v>7563</v>
      </c>
      <c r="B3759" t="s">
        <v>4116</v>
      </c>
      <c r="C3759" t="s">
        <v>4117</v>
      </c>
      <c r="D3759" t="s">
        <v>17</v>
      </c>
      <c r="E3759" t="s">
        <v>18</v>
      </c>
      <c r="F3759">
        <v>24619.97</v>
      </c>
      <c r="G3759" s="1">
        <v>45845</v>
      </c>
      <c r="H3759" s="1">
        <v>45861</v>
      </c>
      <c r="I3759" t="s">
        <v>19</v>
      </c>
      <c r="J3759">
        <v>16</v>
      </c>
      <c r="K3759">
        <v>10</v>
      </c>
      <c r="L3759" t="s">
        <v>183</v>
      </c>
      <c r="M3759" t="s">
        <v>21</v>
      </c>
      <c r="N3759" t="s">
        <v>42</v>
      </c>
      <c r="O3759">
        <f t="shared" si="348"/>
        <v>1</v>
      </c>
      <c r="P3759" t="str">
        <f t="shared" si="349"/>
        <v>Valid</v>
      </c>
      <c r="Q3759" t="str">
        <f>_xlfn.XLOOKUP(B3759,Customers!$A:$A,Customers!$C:$C,"Not Found")</f>
        <v>West</v>
      </c>
      <c r="R3759" t="str">
        <f t="shared" si="350"/>
        <v>South</v>
      </c>
      <c r="S3759" t="str">
        <f t="shared" si="351"/>
        <v>Accident</v>
      </c>
      <c r="T3759" t="str">
        <f t="shared" si="352"/>
        <v>SLA Breach</v>
      </c>
      <c r="U3759">
        <f t="shared" si="353"/>
        <v>6</v>
      </c>
    </row>
    <row r="3760" spans="1:21" x14ac:dyDescent="0.3">
      <c r="A3760" t="s">
        <v>7564</v>
      </c>
      <c r="B3760" t="s">
        <v>1162</v>
      </c>
      <c r="C3760" t="s">
        <v>1163</v>
      </c>
      <c r="D3760" t="s">
        <v>116</v>
      </c>
      <c r="E3760" t="s">
        <v>173</v>
      </c>
      <c r="F3760">
        <v>24528.58</v>
      </c>
      <c r="G3760" s="1">
        <v>45837</v>
      </c>
      <c r="I3760" t="s">
        <v>64</v>
      </c>
      <c r="J3760">
        <v>3</v>
      </c>
      <c r="K3760">
        <v>7</v>
      </c>
      <c r="L3760" t="s">
        <v>548</v>
      </c>
      <c r="M3760" t="s">
        <v>94</v>
      </c>
      <c r="N3760" t="s">
        <v>22</v>
      </c>
      <c r="O3760">
        <f t="shared" si="348"/>
        <v>1</v>
      </c>
      <c r="P3760" t="str">
        <f t="shared" si="349"/>
        <v>Valid</v>
      </c>
      <c r="Q3760" t="str">
        <f>_xlfn.XLOOKUP(B3760,Customers!$A:$A,Customers!$C:$C,"Not Found")</f>
        <v>Central</v>
      </c>
      <c r="R3760" t="str">
        <f t="shared" si="350"/>
        <v>Central</v>
      </c>
      <c r="S3760" t="str">
        <f t="shared" si="351"/>
        <v>Medical Emergency</v>
      </c>
      <c r="T3760" t="str">
        <f t="shared" si="352"/>
        <v>Within SLA</v>
      </c>
      <c r="U3760">
        <f t="shared" si="353"/>
        <v>0</v>
      </c>
    </row>
    <row r="3761" spans="1:21" x14ac:dyDescent="0.3">
      <c r="A3761" t="s">
        <v>7565</v>
      </c>
      <c r="B3761" t="s">
        <v>3765</v>
      </c>
      <c r="C3761" t="s">
        <v>3766</v>
      </c>
      <c r="D3761" t="s">
        <v>59</v>
      </c>
      <c r="E3761" t="s">
        <v>27</v>
      </c>
      <c r="F3761">
        <v>92591.82</v>
      </c>
      <c r="G3761" s="1">
        <v>45784</v>
      </c>
      <c r="H3761" s="1">
        <v>45798</v>
      </c>
      <c r="I3761" t="s">
        <v>19</v>
      </c>
      <c r="J3761">
        <v>14</v>
      </c>
      <c r="K3761">
        <v>15</v>
      </c>
      <c r="L3761" t="s">
        <v>651</v>
      </c>
      <c r="M3761" t="s">
        <v>55</v>
      </c>
      <c r="N3761" t="s">
        <v>30</v>
      </c>
      <c r="O3761">
        <f t="shared" si="348"/>
        <v>1</v>
      </c>
      <c r="P3761" t="str">
        <f t="shared" si="349"/>
        <v>Valid</v>
      </c>
      <c r="Q3761" t="str">
        <f>_xlfn.XLOOKUP(B3761,Customers!$A:$A,Customers!$C:$C,"Not Found")</f>
        <v>South</v>
      </c>
      <c r="R3761" t="str">
        <f t="shared" si="350"/>
        <v>West</v>
      </c>
      <c r="S3761" t="str">
        <f t="shared" si="351"/>
        <v>Critical Illness</v>
      </c>
      <c r="T3761" t="str">
        <f t="shared" si="352"/>
        <v>Within SLA</v>
      </c>
      <c r="U3761">
        <f t="shared" si="353"/>
        <v>0</v>
      </c>
    </row>
    <row r="3762" spans="1:21" x14ac:dyDescent="0.3">
      <c r="A3762" t="s">
        <v>7566</v>
      </c>
      <c r="B3762" t="s">
        <v>2529</v>
      </c>
      <c r="C3762" t="s">
        <v>2530</v>
      </c>
      <c r="D3762" t="s">
        <v>53</v>
      </c>
      <c r="E3762" t="s">
        <v>39</v>
      </c>
      <c r="F3762">
        <v>233423.84</v>
      </c>
      <c r="G3762" s="1">
        <v>45825</v>
      </c>
      <c r="I3762" t="s">
        <v>40</v>
      </c>
      <c r="J3762">
        <v>19</v>
      </c>
      <c r="K3762">
        <v>15</v>
      </c>
      <c r="L3762" t="s">
        <v>345</v>
      </c>
      <c r="M3762" t="s">
        <v>55</v>
      </c>
      <c r="N3762" t="s">
        <v>42</v>
      </c>
      <c r="O3762">
        <f t="shared" si="348"/>
        <v>1</v>
      </c>
      <c r="P3762" t="str">
        <f t="shared" si="349"/>
        <v>Valid</v>
      </c>
      <c r="Q3762" t="str">
        <f>_xlfn.XLOOKUP(B3762,Customers!$A:$A,Customers!$C:$C,"Not Found")</f>
        <v>North</v>
      </c>
      <c r="R3762" t="str">
        <f t="shared" si="350"/>
        <v>North</v>
      </c>
      <c r="S3762" t="str">
        <f t="shared" si="351"/>
        <v>Hospitalization</v>
      </c>
      <c r="T3762" t="str">
        <f t="shared" si="352"/>
        <v>SLA Breach</v>
      </c>
      <c r="U3762">
        <f t="shared" si="353"/>
        <v>4</v>
      </c>
    </row>
    <row r="3763" spans="1:21" x14ac:dyDescent="0.3">
      <c r="A3763" t="s">
        <v>7567</v>
      </c>
      <c r="B3763" t="s">
        <v>4346</v>
      </c>
      <c r="C3763" t="s">
        <v>4347</v>
      </c>
      <c r="D3763" t="s">
        <v>34</v>
      </c>
      <c r="E3763" t="s">
        <v>39</v>
      </c>
      <c r="F3763">
        <v>1006152.67</v>
      </c>
      <c r="G3763" s="1">
        <v>45879</v>
      </c>
      <c r="H3763" s="1">
        <v>45909</v>
      </c>
      <c r="I3763" t="s">
        <v>19</v>
      </c>
      <c r="J3763">
        <v>30</v>
      </c>
      <c r="K3763">
        <v>20</v>
      </c>
      <c r="L3763" t="s">
        <v>208</v>
      </c>
      <c r="M3763" t="s">
        <v>29</v>
      </c>
      <c r="N3763" t="s">
        <v>42</v>
      </c>
      <c r="O3763">
        <f t="shared" si="348"/>
        <v>1</v>
      </c>
      <c r="P3763" t="str">
        <f t="shared" si="349"/>
        <v>Valid</v>
      </c>
      <c r="Q3763" t="str">
        <f>_xlfn.XLOOKUP(B3763,Customers!$A:$A,Customers!$C:$C,"Not Found")</f>
        <v>West</v>
      </c>
      <c r="R3763" t="str">
        <f t="shared" si="350"/>
        <v>North</v>
      </c>
      <c r="S3763" t="str">
        <f t="shared" si="351"/>
        <v>Death Benefit</v>
      </c>
      <c r="T3763" t="str">
        <f t="shared" si="352"/>
        <v>SLA Breach</v>
      </c>
      <c r="U3763">
        <f t="shared" si="353"/>
        <v>10</v>
      </c>
    </row>
    <row r="3764" spans="1:21" x14ac:dyDescent="0.3">
      <c r="A3764" t="s">
        <v>7568</v>
      </c>
      <c r="B3764" t="s">
        <v>1705</v>
      </c>
      <c r="C3764" t="s">
        <v>7569</v>
      </c>
      <c r="D3764" t="s">
        <v>111</v>
      </c>
      <c r="F3764">
        <v>100981.59</v>
      </c>
      <c r="G3764" s="1">
        <v>45874</v>
      </c>
      <c r="H3764" s="1">
        <v>45900</v>
      </c>
      <c r="I3764" t="s">
        <v>19</v>
      </c>
      <c r="J3764">
        <v>26</v>
      </c>
      <c r="K3764">
        <v>12</v>
      </c>
      <c r="L3764" t="s">
        <v>561</v>
      </c>
      <c r="M3764" t="s">
        <v>49</v>
      </c>
      <c r="N3764" t="s">
        <v>88</v>
      </c>
      <c r="O3764">
        <f t="shared" si="348"/>
        <v>1</v>
      </c>
      <c r="P3764" t="str">
        <f t="shared" si="349"/>
        <v>Valid</v>
      </c>
      <c r="Q3764" t="str">
        <f>_xlfn.XLOOKUP(B3764,Customers!$A:$A,Customers!$C:$C,"Not Found")</f>
        <v>North</v>
      </c>
      <c r="R3764" t="str">
        <f t="shared" si="350"/>
        <v>North</v>
      </c>
      <c r="S3764" t="str">
        <f t="shared" si="351"/>
        <v>Fire</v>
      </c>
      <c r="T3764" t="str">
        <f t="shared" si="352"/>
        <v>SLA Breach</v>
      </c>
      <c r="U3764">
        <f t="shared" si="353"/>
        <v>14</v>
      </c>
    </row>
    <row r="3765" spans="1:21" x14ac:dyDescent="0.3">
      <c r="A3765" t="s">
        <v>7570</v>
      </c>
      <c r="B3765" t="s">
        <v>7571</v>
      </c>
      <c r="C3765" t="s">
        <v>7572</v>
      </c>
      <c r="D3765" t="s">
        <v>34</v>
      </c>
      <c r="E3765" t="s">
        <v>39</v>
      </c>
      <c r="F3765">
        <v>145961.91</v>
      </c>
      <c r="G3765" s="1">
        <v>45787</v>
      </c>
      <c r="H3765" s="1">
        <v>45804</v>
      </c>
      <c r="I3765" t="s">
        <v>19</v>
      </c>
      <c r="J3765">
        <v>17</v>
      </c>
      <c r="K3765">
        <v>20</v>
      </c>
      <c r="L3765" t="s">
        <v>787</v>
      </c>
      <c r="M3765" t="s">
        <v>29</v>
      </c>
      <c r="N3765" t="s">
        <v>30</v>
      </c>
      <c r="O3765">
        <f t="shared" si="348"/>
        <v>1</v>
      </c>
      <c r="P3765" t="str">
        <f t="shared" si="349"/>
        <v>Valid</v>
      </c>
      <c r="Q3765" t="str">
        <f>_xlfn.XLOOKUP(B3765,Customers!$A:$A,Customers!$C:$C,"Not Found")</f>
        <v>West</v>
      </c>
      <c r="R3765" t="str">
        <f t="shared" si="350"/>
        <v>North</v>
      </c>
      <c r="S3765" t="str">
        <f t="shared" si="351"/>
        <v>Death Benefit</v>
      </c>
      <c r="T3765" t="str">
        <f t="shared" si="352"/>
        <v>Within SLA</v>
      </c>
      <c r="U3765">
        <f t="shared" si="353"/>
        <v>0</v>
      </c>
    </row>
    <row r="3766" spans="1:21" x14ac:dyDescent="0.3">
      <c r="A3766" t="s">
        <v>7573</v>
      </c>
      <c r="B3766" t="s">
        <v>601</v>
      </c>
      <c r="C3766" t="s">
        <v>602</v>
      </c>
      <c r="D3766" t="s">
        <v>26</v>
      </c>
      <c r="E3766" t="s">
        <v>39</v>
      </c>
      <c r="F3766">
        <v>328611.46000000002</v>
      </c>
      <c r="G3766" s="1">
        <v>45934</v>
      </c>
      <c r="I3766" t="s">
        <v>40</v>
      </c>
      <c r="J3766">
        <v>19</v>
      </c>
      <c r="K3766">
        <v>20</v>
      </c>
      <c r="L3766" t="s">
        <v>65</v>
      </c>
      <c r="M3766" t="s">
        <v>29</v>
      </c>
      <c r="N3766" t="s">
        <v>30</v>
      </c>
      <c r="O3766">
        <f t="shared" si="348"/>
        <v>1</v>
      </c>
      <c r="P3766" t="str">
        <f t="shared" si="349"/>
        <v>Valid</v>
      </c>
      <c r="Q3766" t="str">
        <f>_xlfn.XLOOKUP(B3766,Customers!$A:$A,Customers!$C:$C,"Not Found")</f>
        <v>West</v>
      </c>
      <c r="R3766" t="str">
        <f t="shared" si="350"/>
        <v>North</v>
      </c>
      <c r="S3766" t="str">
        <f t="shared" si="351"/>
        <v>Disability</v>
      </c>
      <c r="T3766" t="str">
        <f t="shared" si="352"/>
        <v>Within SLA</v>
      </c>
      <c r="U3766">
        <f t="shared" si="353"/>
        <v>0</v>
      </c>
    </row>
    <row r="3767" spans="1:21" x14ac:dyDescent="0.3">
      <c r="A3767" t="s">
        <v>7574</v>
      </c>
      <c r="B3767" t="s">
        <v>4358</v>
      </c>
      <c r="C3767" t="s">
        <v>4359</v>
      </c>
      <c r="D3767" t="s">
        <v>26</v>
      </c>
      <c r="E3767" t="s">
        <v>173</v>
      </c>
      <c r="F3767">
        <v>336351.19</v>
      </c>
      <c r="G3767" s="1">
        <v>45776</v>
      </c>
      <c r="H3767" s="1">
        <v>45796</v>
      </c>
      <c r="I3767" t="s">
        <v>19</v>
      </c>
      <c r="J3767">
        <v>20</v>
      </c>
      <c r="K3767">
        <v>20</v>
      </c>
      <c r="L3767" t="s">
        <v>606</v>
      </c>
      <c r="M3767" t="s">
        <v>29</v>
      </c>
      <c r="N3767" t="s">
        <v>30</v>
      </c>
      <c r="O3767">
        <f t="shared" si="348"/>
        <v>1</v>
      </c>
      <c r="P3767" t="str">
        <f t="shared" si="349"/>
        <v>Valid</v>
      </c>
      <c r="Q3767" t="str">
        <f>_xlfn.XLOOKUP(B3767,Customers!$A:$A,Customers!$C:$C,"Not Found")</f>
        <v>South</v>
      </c>
      <c r="R3767" t="str">
        <f t="shared" si="350"/>
        <v>Central</v>
      </c>
      <c r="S3767" t="str">
        <f t="shared" si="351"/>
        <v>Disability</v>
      </c>
      <c r="T3767" t="str">
        <f t="shared" si="352"/>
        <v>Within SLA</v>
      </c>
      <c r="U3767">
        <f t="shared" si="353"/>
        <v>0</v>
      </c>
    </row>
    <row r="3768" spans="1:21" x14ac:dyDescent="0.3">
      <c r="A3768" t="s">
        <v>7575</v>
      </c>
      <c r="B3768" t="s">
        <v>7576</v>
      </c>
      <c r="C3768" t="s">
        <v>7577</v>
      </c>
      <c r="D3768" t="s">
        <v>154</v>
      </c>
      <c r="E3768" t="s">
        <v>27</v>
      </c>
      <c r="F3768">
        <v>140522.72</v>
      </c>
      <c r="G3768" s="1">
        <v>45904</v>
      </c>
      <c r="H3768" s="1">
        <v>45920</v>
      </c>
      <c r="I3768" t="s">
        <v>19</v>
      </c>
      <c r="J3768">
        <v>16</v>
      </c>
      <c r="K3768">
        <v>10</v>
      </c>
      <c r="L3768" t="s">
        <v>70</v>
      </c>
      <c r="M3768" t="s">
        <v>21</v>
      </c>
      <c r="N3768" t="s">
        <v>42</v>
      </c>
      <c r="O3768">
        <f t="shared" si="348"/>
        <v>1</v>
      </c>
      <c r="P3768" t="str">
        <f t="shared" si="349"/>
        <v>Valid</v>
      </c>
      <c r="Q3768" t="str">
        <f>_xlfn.XLOOKUP(B3768,Customers!$A:$A,Customers!$C:$C,"Not Found")</f>
        <v>West</v>
      </c>
      <c r="R3768" t="str">
        <f t="shared" si="350"/>
        <v>West</v>
      </c>
      <c r="S3768" t="str">
        <f t="shared" si="351"/>
        <v>Vehicle Damage</v>
      </c>
      <c r="T3768" t="str">
        <f t="shared" si="352"/>
        <v>SLA Breach</v>
      </c>
      <c r="U3768">
        <f t="shared" si="353"/>
        <v>6</v>
      </c>
    </row>
    <row r="3769" spans="1:21" x14ac:dyDescent="0.3">
      <c r="A3769" t="s">
        <v>7578</v>
      </c>
      <c r="B3769" t="s">
        <v>7508</v>
      </c>
      <c r="C3769" t="s">
        <v>7579</v>
      </c>
      <c r="D3769" t="s">
        <v>102</v>
      </c>
      <c r="E3769" t="s">
        <v>39</v>
      </c>
      <c r="F3769">
        <v>224839.01</v>
      </c>
      <c r="G3769" s="1">
        <v>45800</v>
      </c>
      <c r="I3769" t="s">
        <v>64</v>
      </c>
      <c r="J3769">
        <v>35</v>
      </c>
      <c r="K3769">
        <v>20</v>
      </c>
      <c r="L3769" t="s">
        <v>296</v>
      </c>
      <c r="M3769" t="s">
        <v>29</v>
      </c>
      <c r="N3769" t="s">
        <v>88</v>
      </c>
      <c r="O3769">
        <f t="shared" si="348"/>
        <v>1</v>
      </c>
      <c r="P3769" t="str">
        <f t="shared" si="349"/>
        <v>Valid</v>
      </c>
      <c r="Q3769" t="str">
        <f>_xlfn.XLOOKUP(B3769,Customers!$A:$A,Customers!$C:$C,"Not Found")</f>
        <v>South</v>
      </c>
      <c r="R3769" t="str">
        <f t="shared" si="350"/>
        <v>North</v>
      </c>
      <c r="S3769" t="str">
        <f t="shared" si="351"/>
        <v>Maturity</v>
      </c>
      <c r="T3769" t="str">
        <f t="shared" si="352"/>
        <v>SLA Breach</v>
      </c>
      <c r="U3769">
        <f t="shared" si="353"/>
        <v>15</v>
      </c>
    </row>
    <row r="3770" spans="1:21" x14ac:dyDescent="0.3">
      <c r="A3770" t="s">
        <v>7580</v>
      </c>
      <c r="B3770" t="s">
        <v>72</v>
      </c>
      <c r="C3770" t="s">
        <v>165</v>
      </c>
      <c r="D3770" t="s">
        <v>102</v>
      </c>
      <c r="E3770" t="s">
        <v>74</v>
      </c>
      <c r="F3770">
        <v>157737.09</v>
      </c>
      <c r="G3770" s="1">
        <v>45973</v>
      </c>
      <c r="H3770" s="1">
        <v>46000</v>
      </c>
      <c r="I3770" t="s">
        <v>47</v>
      </c>
      <c r="J3770">
        <v>27</v>
      </c>
      <c r="K3770">
        <v>20</v>
      </c>
      <c r="L3770" t="s">
        <v>323</v>
      </c>
      <c r="M3770" t="s">
        <v>29</v>
      </c>
      <c r="N3770" t="s">
        <v>42</v>
      </c>
      <c r="O3770">
        <f t="shared" si="348"/>
        <v>1</v>
      </c>
      <c r="P3770" t="str">
        <f t="shared" si="349"/>
        <v>Valid</v>
      </c>
      <c r="Q3770" t="str">
        <f>_xlfn.XLOOKUP(B3770,Customers!$A:$A,Customers!$C:$C,"Not Found")</f>
        <v>Central</v>
      </c>
      <c r="R3770" t="str">
        <f t="shared" si="350"/>
        <v>East</v>
      </c>
      <c r="S3770" t="str">
        <f t="shared" si="351"/>
        <v>Maturity</v>
      </c>
      <c r="T3770" t="str">
        <f t="shared" si="352"/>
        <v>SLA Breach</v>
      </c>
      <c r="U3770">
        <f t="shared" si="353"/>
        <v>7</v>
      </c>
    </row>
    <row r="3771" spans="1:21" x14ac:dyDescent="0.3">
      <c r="A3771" t="s">
        <v>7581</v>
      </c>
      <c r="B3771" t="s">
        <v>1927</v>
      </c>
      <c r="C3771" t="s">
        <v>7582</v>
      </c>
      <c r="D3771" t="s">
        <v>59</v>
      </c>
      <c r="E3771" t="s">
        <v>39</v>
      </c>
      <c r="F3771">
        <v>84359</v>
      </c>
      <c r="G3771" s="1">
        <v>45895</v>
      </c>
      <c r="H3771" s="1">
        <v>45913</v>
      </c>
      <c r="I3771" t="s">
        <v>47</v>
      </c>
      <c r="J3771">
        <v>18</v>
      </c>
      <c r="K3771">
        <v>15</v>
      </c>
      <c r="L3771" t="s">
        <v>174</v>
      </c>
      <c r="M3771" t="s">
        <v>55</v>
      </c>
      <c r="N3771" t="s">
        <v>42</v>
      </c>
      <c r="O3771">
        <f t="shared" si="348"/>
        <v>1</v>
      </c>
      <c r="P3771" t="str">
        <f t="shared" si="349"/>
        <v>Valid</v>
      </c>
      <c r="Q3771" t="str">
        <f>_xlfn.XLOOKUP(B3771,Customers!$A:$A,Customers!$C:$C,"Not Found")</f>
        <v>North</v>
      </c>
      <c r="R3771" t="str">
        <f t="shared" si="350"/>
        <v>North</v>
      </c>
      <c r="S3771" t="str">
        <f t="shared" si="351"/>
        <v>Critical Illness</v>
      </c>
      <c r="T3771" t="str">
        <f t="shared" si="352"/>
        <v>SLA Breach</v>
      </c>
      <c r="U3771">
        <f t="shared" si="353"/>
        <v>3</v>
      </c>
    </row>
    <row r="3772" spans="1:21" x14ac:dyDescent="0.3">
      <c r="A3772" t="s">
        <v>7583</v>
      </c>
      <c r="B3772" t="s">
        <v>2792</v>
      </c>
      <c r="C3772" t="s">
        <v>2793</v>
      </c>
      <c r="D3772" t="s">
        <v>17</v>
      </c>
      <c r="E3772" t="s">
        <v>27</v>
      </c>
      <c r="F3772">
        <v>52107.88</v>
      </c>
      <c r="G3772" s="1">
        <v>45897</v>
      </c>
      <c r="I3772" t="s">
        <v>64</v>
      </c>
      <c r="J3772">
        <v>4</v>
      </c>
      <c r="K3772">
        <v>10</v>
      </c>
      <c r="L3772" t="s">
        <v>404</v>
      </c>
      <c r="M3772" t="s">
        <v>21</v>
      </c>
      <c r="N3772" t="s">
        <v>30</v>
      </c>
      <c r="O3772">
        <f t="shared" si="348"/>
        <v>1</v>
      </c>
      <c r="P3772" t="str">
        <f t="shared" si="349"/>
        <v>Valid</v>
      </c>
      <c r="Q3772" t="str">
        <f>_xlfn.XLOOKUP(B3772,Customers!$A:$A,Customers!$C:$C,"Not Found")</f>
        <v>Central</v>
      </c>
      <c r="R3772" t="str">
        <f t="shared" si="350"/>
        <v>West</v>
      </c>
      <c r="S3772" t="str">
        <f t="shared" si="351"/>
        <v>Accident</v>
      </c>
      <c r="T3772" t="str">
        <f t="shared" si="352"/>
        <v>Within SLA</v>
      </c>
      <c r="U3772">
        <f t="shared" si="353"/>
        <v>0</v>
      </c>
    </row>
    <row r="3773" spans="1:21" x14ac:dyDescent="0.3">
      <c r="A3773" t="s">
        <v>7584</v>
      </c>
      <c r="B3773" t="s">
        <v>3373</v>
      </c>
      <c r="C3773" t="s">
        <v>3374</v>
      </c>
      <c r="D3773" t="s">
        <v>53</v>
      </c>
      <c r="E3773" t="s">
        <v>39</v>
      </c>
      <c r="F3773">
        <v>66976.23</v>
      </c>
      <c r="G3773" s="1">
        <v>45863</v>
      </c>
      <c r="H3773" s="1">
        <v>45880</v>
      </c>
      <c r="I3773" t="s">
        <v>19</v>
      </c>
      <c r="J3773">
        <v>17</v>
      </c>
      <c r="K3773">
        <v>15</v>
      </c>
      <c r="L3773" t="s">
        <v>341</v>
      </c>
      <c r="M3773" t="s">
        <v>55</v>
      </c>
      <c r="N3773" t="s">
        <v>42</v>
      </c>
      <c r="O3773">
        <f t="shared" si="348"/>
        <v>1</v>
      </c>
      <c r="P3773" t="str">
        <f t="shared" si="349"/>
        <v>Valid</v>
      </c>
      <c r="Q3773" t="str">
        <f>_xlfn.XLOOKUP(B3773,Customers!$A:$A,Customers!$C:$C,"Not Found")</f>
        <v>North</v>
      </c>
      <c r="R3773" t="str">
        <f t="shared" si="350"/>
        <v>North</v>
      </c>
      <c r="S3773" t="str">
        <f t="shared" si="351"/>
        <v>Hospitalization</v>
      </c>
      <c r="T3773" t="str">
        <f t="shared" si="352"/>
        <v>SLA Breach</v>
      </c>
      <c r="U3773">
        <f t="shared" si="353"/>
        <v>2</v>
      </c>
    </row>
    <row r="3774" spans="1:21" x14ac:dyDescent="0.3">
      <c r="A3774" t="s">
        <v>7585</v>
      </c>
      <c r="B3774" t="s">
        <v>4540</v>
      </c>
      <c r="C3774" t="s">
        <v>4541</v>
      </c>
      <c r="D3774" t="s">
        <v>154</v>
      </c>
      <c r="E3774" t="s">
        <v>18</v>
      </c>
      <c r="F3774">
        <v>36965.839999999997</v>
      </c>
      <c r="G3774" s="1">
        <v>45717</v>
      </c>
      <c r="H3774" s="1">
        <v>45721</v>
      </c>
      <c r="I3774" t="s">
        <v>19</v>
      </c>
      <c r="J3774">
        <v>4</v>
      </c>
      <c r="K3774">
        <v>10</v>
      </c>
      <c r="L3774" t="s">
        <v>79</v>
      </c>
      <c r="M3774" t="s">
        <v>21</v>
      </c>
      <c r="N3774" t="s">
        <v>22</v>
      </c>
      <c r="O3774">
        <f t="shared" si="348"/>
        <v>1</v>
      </c>
      <c r="P3774" t="str">
        <f t="shared" si="349"/>
        <v>Valid</v>
      </c>
      <c r="Q3774" t="str">
        <f>_xlfn.XLOOKUP(B3774,Customers!$A:$A,Customers!$C:$C,"Not Found")</f>
        <v>East</v>
      </c>
      <c r="R3774" t="str">
        <f t="shared" si="350"/>
        <v>South</v>
      </c>
      <c r="S3774" t="str">
        <f t="shared" si="351"/>
        <v>Vehicle Damage</v>
      </c>
      <c r="T3774" t="str">
        <f t="shared" si="352"/>
        <v>Within SLA</v>
      </c>
      <c r="U3774">
        <f t="shared" si="353"/>
        <v>0</v>
      </c>
    </row>
    <row r="3775" spans="1:21" x14ac:dyDescent="0.3">
      <c r="A3775" t="s">
        <v>7586</v>
      </c>
      <c r="B3775" t="s">
        <v>2018</v>
      </c>
      <c r="C3775" t="s">
        <v>7587</v>
      </c>
      <c r="D3775" t="s">
        <v>69</v>
      </c>
      <c r="E3775" t="s">
        <v>18</v>
      </c>
      <c r="F3775">
        <v>48639.27</v>
      </c>
      <c r="G3775" s="1">
        <v>45964</v>
      </c>
      <c r="H3775" s="1">
        <v>45980</v>
      </c>
      <c r="I3775" t="s">
        <v>19</v>
      </c>
      <c r="J3775">
        <v>16</v>
      </c>
      <c r="K3775">
        <v>12</v>
      </c>
      <c r="L3775" t="s">
        <v>35</v>
      </c>
      <c r="M3775" t="s">
        <v>49</v>
      </c>
      <c r="N3775" t="s">
        <v>42</v>
      </c>
      <c r="O3775">
        <f t="shared" si="348"/>
        <v>1</v>
      </c>
      <c r="P3775" t="str">
        <f t="shared" si="349"/>
        <v>Valid</v>
      </c>
      <c r="Q3775" t="str">
        <f>_xlfn.XLOOKUP(B3775,Customers!$A:$A,Customers!$C:$C,"Not Found")</f>
        <v>South</v>
      </c>
      <c r="R3775" t="str">
        <f t="shared" si="350"/>
        <v>South</v>
      </c>
      <c r="S3775" t="str">
        <f t="shared" si="351"/>
        <v>Property Damage</v>
      </c>
      <c r="T3775" t="str">
        <f t="shared" si="352"/>
        <v>SLA Breach</v>
      </c>
      <c r="U3775">
        <f t="shared" si="353"/>
        <v>4</v>
      </c>
    </row>
    <row r="3776" spans="1:21" x14ac:dyDescent="0.3">
      <c r="A3776" t="s">
        <v>7588</v>
      </c>
      <c r="B3776" t="s">
        <v>707</v>
      </c>
      <c r="C3776" t="s">
        <v>708</v>
      </c>
      <c r="D3776" t="s">
        <v>17</v>
      </c>
      <c r="E3776" t="s">
        <v>173</v>
      </c>
      <c r="F3776">
        <v>96652.39</v>
      </c>
      <c r="G3776" s="1">
        <v>45893</v>
      </c>
      <c r="H3776" s="1">
        <v>45897</v>
      </c>
      <c r="I3776" t="s">
        <v>19</v>
      </c>
      <c r="J3776">
        <v>4</v>
      </c>
      <c r="K3776">
        <v>10</v>
      </c>
      <c r="L3776" t="s">
        <v>65</v>
      </c>
      <c r="M3776" t="s">
        <v>21</v>
      </c>
      <c r="N3776" t="s">
        <v>30</v>
      </c>
      <c r="O3776">
        <f t="shared" si="348"/>
        <v>1</v>
      </c>
      <c r="P3776" t="str">
        <f t="shared" si="349"/>
        <v>Valid</v>
      </c>
      <c r="Q3776" t="str">
        <f>_xlfn.XLOOKUP(B3776,Customers!$A:$A,Customers!$C:$C,"Not Found")</f>
        <v>North</v>
      </c>
      <c r="R3776" t="str">
        <f t="shared" si="350"/>
        <v>Central</v>
      </c>
      <c r="S3776" t="str">
        <f t="shared" si="351"/>
        <v>Accident</v>
      </c>
      <c r="T3776" t="str">
        <f t="shared" si="352"/>
        <v>Within SLA</v>
      </c>
      <c r="U3776">
        <f t="shared" si="353"/>
        <v>0</v>
      </c>
    </row>
    <row r="3777" spans="1:21" x14ac:dyDescent="0.3">
      <c r="A3777" t="s">
        <v>7589</v>
      </c>
      <c r="B3777" t="s">
        <v>2378</v>
      </c>
      <c r="C3777" t="s">
        <v>7590</v>
      </c>
      <c r="D3777" t="s">
        <v>17</v>
      </c>
      <c r="E3777" t="s">
        <v>39</v>
      </c>
      <c r="F3777">
        <v>77168.7</v>
      </c>
      <c r="G3777" s="1">
        <v>45658</v>
      </c>
      <c r="I3777" t="s">
        <v>64</v>
      </c>
      <c r="J3777">
        <v>11</v>
      </c>
      <c r="K3777">
        <v>10</v>
      </c>
      <c r="L3777" t="s">
        <v>54</v>
      </c>
      <c r="M3777" t="s">
        <v>21</v>
      </c>
      <c r="N3777" t="s">
        <v>30</v>
      </c>
      <c r="O3777">
        <f t="shared" si="348"/>
        <v>1</v>
      </c>
      <c r="P3777" t="str">
        <f t="shared" si="349"/>
        <v>Valid</v>
      </c>
      <c r="Q3777" t="str">
        <f>_xlfn.XLOOKUP(B3777,Customers!$A:$A,Customers!$C:$C,"Not Found")</f>
        <v>South</v>
      </c>
      <c r="R3777" t="str">
        <f t="shared" si="350"/>
        <v>North</v>
      </c>
      <c r="S3777" t="str">
        <f t="shared" si="351"/>
        <v>Accident</v>
      </c>
      <c r="T3777" t="str">
        <f t="shared" si="352"/>
        <v>SLA Breach</v>
      </c>
      <c r="U3777">
        <f t="shared" si="353"/>
        <v>1</v>
      </c>
    </row>
    <row r="3778" spans="1:21" x14ac:dyDescent="0.3">
      <c r="A3778" t="s">
        <v>7591</v>
      </c>
      <c r="B3778" t="s">
        <v>1720</v>
      </c>
      <c r="C3778" t="s">
        <v>7592</v>
      </c>
      <c r="D3778" t="s">
        <v>182</v>
      </c>
      <c r="E3778" t="s">
        <v>27</v>
      </c>
      <c r="F3778">
        <v>17794.650000000001</v>
      </c>
      <c r="G3778" s="1">
        <v>45758</v>
      </c>
      <c r="H3778" s="1">
        <v>45771</v>
      </c>
      <c r="I3778" t="s">
        <v>19</v>
      </c>
      <c r="J3778">
        <v>13</v>
      </c>
      <c r="K3778">
        <v>7</v>
      </c>
      <c r="L3778" t="s">
        <v>325</v>
      </c>
      <c r="M3778" t="s">
        <v>94</v>
      </c>
      <c r="N3778" t="s">
        <v>42</v>
      </c>
      <c r="O3778">
        <f t="shared" ref="O3778:O3841" si="354">COUNTIF($A:$A,A3778)</f>
        <v>1</v>
      </c>
      <c r="P3778" t="str">
        <f t="shared" ref="P3778:P3841" si="355">IF(F3778="","Missing Amount","Valid")</f>
        <v>Valid</v>
      </c>
      <c r="Q3778" t="str">
        <f>_xlfn.XLOOKUP(B3778,Customers!$A:$A,Customers!$C:$C,"Not Found")</f>
        <v>East</v>
      </c>
      <c r="R3778" t="str">
        <f t="shared" ref="R3778:R3841" si="356">IF(E3778="",Q3778,E3778)</f>
        <v>West</v>
      </c>
      <c r="S3778" t="str">
        <f t="shared" ref="S3778:S3841" si="357">IF(D3778="Hospitalisation","Hospitalization",IF(D3778="Medical Emerg.","Medical Emergency",IF(D3778="Property dmg","Property Damage",IF(D3778="Vehicle dmg","Vehicle Damage",D3778))))</f>
        <v>Trip Cancellation</v>
      </c>
      <c r="T3778" t="str">
        <f t="shared" ref="T3778:T3841" si="358">IF(J3778&gt;K3778,"SLA Breach","Within SLA")</f>
        <v>SLA Breach</v>
      </c>
      <c r="U3778">
        <f t="shared" ref="U3778:U3841" si="359">IF(J3778&gt;K3778,J3778-K3778,0)</f>
        <v>6</v>
      </c>
    </row>
    <row r="3779" spans="1:21" x14ac:dyDescent="0.3">
      <c r="A3779" t="s">
        <v>7593</v>
      </c>
      <c r="B3779" t="s">
        <v>3915</v>
      </c>
      <c r="C3779" t="s">
        <v>3916</v>
      </c>
      <c r="D3779" t="s">
        <v>216</v>
      </c>
      <c r="E3779" t="s">
        <v>74</v>
      </c>
      <c r="F3779">
        <v>144837.10999999999</v>
      </c>
      <c r="G3779" s="1">
        <v>45711</v>
      </c>
      <c r="H3779" s="1">
        <v>45724</v>
      </c>
      <c r="I3779" t="s">
        <v>19</v>
      </c>
      <c r="J3779">
        <v>13</v>
      </c>
      <c r="K3779">
        <v>15</v>
      </c>
      <c r="L3779" t="s">
        <v>704</v>
      </c>
      <c r="M3779" t="s">
        <v>55</v>
      </c>
      <c r="N3779" t="s">
        <v>30</v>
      </c>
      <c r="O3779">
        <f t="shared" si="354"/>
        <v>1</v>
      </c>
      <c r="P3779" t="str">
        <f t="shared" si="355"/>
        <v>Valid</v>
      </c>
      <c r="Q3779" t="str">
        <f>_xlfn.XLOOKUP(B3779,Customers!$A:$A,Customers!$C:$C,"Not Found")</f>
        <v>North</v>
      </c>
      <c r="R3779" t="str">
        <f t="shared" si="356"/>
        <v>East</v>
      </c>
      <c r="S3779" t="str">
        <f t="shared" si="357"/>
        <v>Outpatient</v>
      </c>
      <c r="T3779" t="str">
        <f t="shared" si="358"/>
        <v>Within SLA</v>
      </c>
      <c r="U3779">
        <f t="shared" si="359"/>
        <v>0</v>
      </c>
    </row>
    <row r="3780" spans="1:21" x14ac:dyDescent="0.3">
      <c r="A3780" t="s">
        <v>7594</v>
      </c>
      <c r="B3780" t="s">
        <v>4564</v>
      </c>
      <c r="C3780" t="s">
        <v>5860</v>
      </c>
      <c r="D3780" t="s">
        <v>46</v>
      </c>
      <c r="E3780" t="s">
        <v>27</v>
      </c>
      <c r="F3780">
        <v>19622.87</v>
      </c>
      <c r="G3780" s="1">
        <v>45702</v>
      </c>
      <c r="I3780" t="s">
        <v>64</v>
      </c>
      <c r="J3780">
        <v>11</v>
      </c>
      <c r="K3780">
        <v>10</v>
      </c>
      <c r="L3780" t="s">
        <v>431</v>
      </c>
      <c r="M3780" t="s">
        <v>21</v>
      </c>
      <c r="N3780" t="s">
        <v>42</v>
      </c>
      <c r="O3780">
        <f t="shared" si="354"/>
        <v>1</v>
      </c>
      <c r="P3780" t="str">
        <f t="shared" si="355"/>
        <v>Valid</v>
      </c>
      <c r="Q3780" t="str">
        <f>_xlfn.XLOOKUP(B3780,Customers!$A:$A,Customers!$C:$C,"Not Found")</f>
        <v>East</v>
      </c>
      <c r="R3780" t="str">
        <f t="shared" si="356"/>
        <v>West</v>
      </c>
      <c r="S3780" t="str">
        <f t="shared" si="357"/>
        <v>Theft</v>
      </c>
      <c r="T3780" t="str">
        <f t="shared" si="358"/>
        <v>SLA Breach</v>
      </c>
      <c r="U3780">
        <f t="shared" si="359"/>
        <v>1</v>
      </c>
    </row>
    <row r="3781" spans="1:21" x14ac:dyDescent="0.3">
      <c r="A3781" t="s">
        <v>7595</v>
      </c>
      <c r="B3781" t="s">
        <v>2092</v>
      </c>
      <c r="C3781" t="s">
        <v>6795</v>
      </c>
      <c r="D3781" t="s">
        <v>53</v>
      </c>
      <c r="E3781" t="s">
        <v>39</v>
      </c>
      <c r="F3781">
        <v>65199.7</v>
      </c>
      <c r="G3781" s="1">
        <v>45823</v>
      </c>
      <c r="H3781" s="1">
        <v>45829</v>
      </c>
      <c r="I3781" t="s">
        <v>19</v>
      </c>
      <c r="J3781">
        <v>6</v>
      </c>
      <c r="K3781">
        <v>15</v>
      </c>
      <c r="L3781" t="s">
        <v>300</v>
      </c>
      <c r="M3781" t="s">
        <v>55</v>
      </c>
      <c r="N3781" t="s">
        <v>22</v>
      </c>
      <c r="O3781">
        <f t="shared" si="354"/>
        <v>1</v>
      </c>
      <c r="P3781" t="str">
        <f t="shared" si="355"/>
        <v>Valid</v>
      </c>
      <c r="Q3781" t="str">
        <f>_xlfn.XLOOKUP(B3781,Customers!$A:$A,Customers!$C:$C,"Not Found")</f>
        <v>South</v>
      </c>
      <c r="R3781" t="str">
        <f t="shared" si="356"/>
        <v>North</v>
      </c>
      <c r="S3781" t="str">
        <f t="shared" si="357"/>
        <v>Hospitalization</v>
      </c>
      <c r="T3781" t="str">
        <f t="shared" si="358"/>
        <v>Within SLA</v>
      </c>
      <c r="U3781">
        <f t="shared" si="359"/>
        <v>0</v>
      </c>
    </row>
    <row r="3782" spans="1:21" x14ac:dyDescent="0.3">
      <c r="A3782" t="s">
        <v>7596</v>
      </c>
      <c r="B3782" t="s">
        <v>7597</v>
      </c>
      <c r="C3782" t="s">
        <v>7598</v>
      </c>
      <c r="D3782" t="s">
        <v>154</v>
      </c>
      <c r="E3782" t="s">
        <v>173</v>
      </c>
      <c r="F3782">
        <v>74766.25</v>
      </c>
      <c r="G3782" s="1">
        <v>45923</v>
      </c>
      <c r="H3782" s="1">
        <v>45926</v>
      </c>
      <c r="I3782" t="s">
        <v>19</v>
      </c>
      <c r="J3782">
        <v>3</v>
      </c>
      <c r="K3782">
        <v>10</v>
      </c>
      <c r="L3782" t="s">
        <v>606</v>
      </c>
      <c r="M3782" t="s">
        <v>21</v>
      </c>
      <c r="N3782" t="s">
        <v>22</v>
      </c>
      <c r="O3782">
        <f t="shared" si="354"/>
        <v>1</v>
      </c>
      <c r="P3782" t="str">
        <f t="shared" si="355"/>
        <v>Valid</v>
      </c>
      <c r="Q3782" t="str">
        <f>_xlfn.XLOOKUP(B3782,Customers!$A:$A,Customers!$C:$C,"Not Found")</f>
        <v>South</v>
      </c>
      <c r="R3782" t="str">
        <f t="shared" si="356"/>
        <v>Central</v>
      </c>
      <c r="S3782" t="str">
        <f t="shared" si="357"/>
        <v>Vehicle Damage</v>
      </c>
      <c r="T3782" t="str">
        <f t="shared" si="358"/>
        <v>Within SLA</v>
      </c>
      <c r="U3782">
        <f t="shared" si="359"/>
        <v>0</v>
      </c>
    </row>
    <row r="3783" spans="1:21" x14ac:dyDescent="0.3">
      <c r="A3783" t="s">
        <v>7599</v>
      </c>
      <c r="B3783" t="s">
        <v>6490</v>
      </c>
      <c r="C3783" t="s">
        <v>6491</v>
      </c>
      <c r="D3783" t="s">
        <v>92</v>
      </c>
      <c r="E3783" t="s">
        <v>173</v>
      </c>
      <c r="F3783">
        <v>61639.23</v>
      </c>
      <c r="G3783" s="1">
        <v>45881</v>
      </c>
      <c r="H3783" s="1">
        <v>45888</v>
      </c>
      <c r="I3783" t="s">
        <v>19</v>
      </c>
      <c r="J3783">
        <v>7</v>
      </c>
      <c r="K3783">
        <v>7</v>
      </c>
      <c r="L3783" t="s">
        <v>296</v>
      </c>
      <c r="M3783" t="s">
        <v>94</v>
      </c>
      <c r="N3783" t="s">
        <v>30</v>
      </c>
      <c r="O3783">
        <f t="shared" si="354"/>
        <v>1</v>
      </c>
      <c r="P3783" t="str">
        <f t="shared" si="355"/>
        <v>Valid</v>
      </c>
      <c r="Q3783" t="str">
        <f>_xlfn.XLOOKUP(B3783,Customers!$A:$A,Customers!$C:$C,"Not Found")</f>
        <v>West</v>
      </c>
      <c r="R3783" t="str">
        <f t="shared" si="356"/>
        <v>Central</v>
      </c>
      <c r="S3783" t="str">
        <f t="shared" si="357"/>
        <v>Baggage Loss</v>
      </c>
      <c r="T3783" t="str">
        <f t="shared" si="358"/>
        <v>Within SLA</v>
      </c>
      <c r="U3783">
        <f t="shared" si="359"/>
        <v>0</v>
      </c>
    </row>
    <row r="3784" spans="1:21" x14ac:dyDescent="0.3">
      <c r="A3784" t="s">
        <v>7600</v>
      </c>
      <c r="B3784" t="s">
        <v>1086</v>
      </c>
      <c r="C3784" t="s">
        <v>4988</v>
      </c>
      <c r="D3784" t="s">
        <v>46</v>
      </c>
      <c r="E3784" t="s">
        <v>39</v>
      </c>
      <c r="F3784">
        <v>45300.07</v>
      </c>
      <c r="G3784" s="1">
        <v>45969</v>
      </c>
      <c r="I3784" t="s">
        <v>40</v>
      </c>
      <c r="J3784">
        <v>8</v>
      </c>
      <c r="K3784">
        <v>10</v>
      </c>
      <c r="L3784" t="s">
        <v>112</v>
      </c>
      <c r="M3784" t="s">
        <v>21</v>
      </c>
      <c r="N3784" t="s">
        <v>30</v>
      </c>
      <c r="O3784">
        <f t="shared" si="354"/>
        <v>1</v>
      </c>
      <c r="P3784" t="str">
        <f t="shared" si="355"/>
        <v>Valid</v>
      </c>
      <c r="Q3784" t="str">
        <f>_xlfn.XLOOKUP(B3784,Customers!$A:$A,Customers!$C:$C,"Not Found")</f>
        <v>South</v>
      </c>
      <c r="R3784" t="str">
        <f t="shared" si="356"/>
        <v>North</v>
      </c>
      <c r="S3784" t="str">
        <f t="shared" si="357"/>
        <v>Theft</v>
      </c>
      <c r="T3784" t="str">
        <f t="shared" si="358"/>
        <v>Within SLA</v>
      </c>
      <c r="U3784">
        <f t="shared" si="359"/>
        <v>0</v>
      </c>
    </row>
    <row r="3785" spans="1:21" x14ac:dyDescent="0.3">
      <c r="A3785" t="s">
        <v>7601</v>
      </c>
      <c r="B3785" t="s">
        <v>7494</v>
      </c>
      <c r="C3785" t="s">
        <v>7602</v>
      </c>
      <c r="D3785" t="s">
        <v>17</v>
      </c>
      <c r="E3785" t="s">
        <v>18</v>
      </c>
      <c r="F3785">
        <v>134964.44</v>
      </c>
      <c r="G3785" s="1">
        <v>45687</v>
      </c>
      <c r="H3785" s="1">
        <v>45706</v>
      </c>
      <c r="I3785" t="s">
        <v>19</v>
      </c>
      <c r="J3785">
        <v>19</v>
      </c>
      <c r="K3785">
        <v>10</v>
      </c>
      <c r="L3785" t="s">
        <v>580</v>
      </c>
      <c r="M3785" t="s">
        <v>21</v>
      </c>
      <c r="N3785" t="s">
        <v>42</v>
      </c>
      <c r="O3785">
        <f t="shared" si="354"/>
        <v>1</v>
      </c>
      <c r="P3785" t="str">
        <f t="shared" si="355"/>
        <v>Valid</v>
      </c>
      <c r="Q3785" t="str">
        <f>_xlfn.XLOOKUP(B3785,Customers!$A:$A,Customers!$C:$C,"Not Found")</f>
        <v>West</v>
      </c>
      <c r="R3785" t="str">
        <f t="shared" si="356"/>
        <v>South</v>
      </c>
      <c r="S3785" t="str">
        <f t="shared" si="357"/>
        <v>Accident</v>
      </c>
      <c r="T3785" t="str">
        <f t="shared" si="358"/>
        <v>SLA Breach</v>
      </c>
      <c r="U3785">
        <f t="shared" si="359"/>
        <v>9</v>
      </c>
    </row>
    <row r="3786" spans="1:21" x14ac:dyDescent="0.3">
      <c r="A3786" t="s">
        <v>7603</v>
      </c>
      <c r="B3786" t="s">
        <v>7604</v>
      </c>
      <c r="C3786" t="s">
        <v>7605</v>
      </c>
      <c r="D3786" t="s">
        <v>102</v>
      </c>
      <c r="E3786" t="s">
        <v>173</v>
      </c>
      <c r="F3786">
        <v>196401.13</v>
      </c>
      <c r="G3786" s="1">
        <v>45866</v>
      </c>
      <c r="H3786" s="1">
        <v>45883</v>
      </c>
      <c r="I3786" t="s">
        <v>19</v>
      </c>
      <c r="J3786">
        <v>17</v>
      </c>
      <c r="K3786">
        <v>20</v>
      </c>
      <c r="L3786" t="s">
        <v>242</v>
      </c>
      <c r="M3786" t="s">
        <v>29</v>
      </c>
      <c r="N3786" t="s">
        <v>22</v>
      </c>
      <c r="O3786">
        <f t="shared" si="354"/>
        <v>1</v>
      </c>
      <c r="P3786" t="str">
        <f t="shared" si="355"/>
        <v>Valid</v>
      </c>
      <c r="Q3786" t="str">
        <f>_xlfn.XLOOKUP(B3786,Customers!$A:$A,Customers!$C:$C,"Not Found")</f>
        <v>West</v>
      </c>
      <c r="R3786" t="str">
        <f t="shared" si="356"/>
        <v>Central</v>
      </c>
      <c r="S3786" t="str">
        <f t="shared" si="357"/>
        <v>Maturity</v>
      </c>
      <c r="T3786" t="str">
        <f t="shared" si="358"/>
        <v>Within SLA</v>
      </c>
      <c r="U3786">
        <f t="shared" si="359"/>
        <v>0</v>
      </c>
    </row>
    <row r="3787" spans="1:21" x14ac:dyDescent="0.3">
      <c r="A3787" t="s">
        <v>7606</v>
      </c>
      <c r="B3787" t="s">
        <v>4363</v>
      </c>
      <c r="C3787" t="s">
        <v>7607</v>
      </c>
      <c r="D3787" t="s">
        <v>59</v>
      </c>
      <c r="E3787" t="s">
        <v>18</v>
      </c>
      <c r="F3787">
        <v>144980.72</v>
      </c>
      <c r="G3787" s="1">
        <v>45756</v>
      </c>
      <c r="H3787" s="1">
        <v>45777</v>
      </c>
      <c r="I3787" t="s">
        <v>19</v>
      </c>
      <c r="J3787">
        <v>21</v>
      </c>
      <c r="K3787">
        <v>15</v>
      </c>
      <c r="L3787" t="s">
        <v>20</v>
      </c>
      <c r="M3787" t="s">
        <v>55</v>
      </c>
      <c r="N3787" t="s">
        <v>30</v>
      </c>
      <c r="O3787">
        <f t="shared" si="354"/>
        <v>1</v>
      </c>
      <c r="P3787" t="str">
        <f t="shared" si="355"/>
        <v>Valid</v>
      </c>
      <c r="Q3787" t="str">
        <f>_xlfn.XLOOKUP(B3787,Customers!$A:$A,Customers!$C:$C,"Not Found")</f>
        <v>South</v>
      </c>
      <c r="R3787" t="str">
        <f t="shared" si="356"/>
        <v>South</v>
      </c>
      <c r="S3787" t="str">
        <f t="shared" si="357"/>
        <v>Critical Illness</v>
      </c>
      <c r="T3787" t="str">
        <f t="shared" si="358"/>
        <v>SLA Breach</v>
      </c>
      <c r="U3787">
        <f t="shared" si="359"/>
        <v>6</v>
      </c>
    </row>
    <row r="3788" spans="1:21" x14ac:dyDescent="0.3">
      <c r="A3788" t="s">
        <v>7608</v>
      </c>
      <c r="B3788" t="s">
        <v>4277</v>
      </c>
      <c r="C3788" t="s">
        <v>4278</v>
      </c>
      <c r="D3788" t="s">
        <v>17</v>
      </c>
      <c r="E3788" t="s">
        <v>27</v>
      </c>
      <c r="F3788">
        <v>193987.4</v>
      </c>
      <c r="G3788" s="1">
        <v>45662</v>
      </c>
      <c r="H3788" s="1">
        <v>45670</v>
      </c>
      <c r="I3788" t="s">
        <v>19</v>
      </c>
      <c r="J3788">
        <v>8</v>
      </c>
      <c r="K3788">
        <v>10</v>
      </c>
      <c r="L3788" t="s">
        <v>681</v>
      </c>
      <c r="M3788" t="s">
        <v>21</v>
      </c>
      <c r="N3788" t="s">
        <v>30</v>
      </c>
      <c r="O3788">
        <f t="shared" si="354"/>
        <v>1</v>
      </c>
      <c r="P3788" t="str">
        <f t="shared" si="355"/>
        <v>Valid</v>
      </c>
      <c r="Q3788" t="str">
        <f>_xlfn.XLOOKUP(B3788,Customers!$A:$A,Customers!$C:$C,"Not Found")</f>
        <v>North</v>
      </c>
      <c r="R3788" t="str">
        <f t="shared" si="356"/>
        <v>West</v>
      </c>
      <c r="S3788" t="str">
        <f t="shared" si="357"/>
        <v>Accident</v>
      </c>
      <c r="T3788" t="str">
        <f t="shared" si="358"/>
        <v>Within SLA</v>
      </c>
      <c r="U3788">
        <f t="shared" si="359"/>
        <v>0</v>
      </c>
    </row>
    <row r="3789" spans="1:21" x14ac:dyDescent="0.3">
      <c r="A3789" t="s">
        <v>7609</v>
      </c>
      <c r="B3789" t="s">
        <v>722</v>
      </c>
      <c r="C3789" t="s">
        <v>723</v>
      </c>
      <c r="D3789" t="s">
        <v>216</v>
      </c>
      <c r="E3789" t="s">
        <v>27</v>
      </c>
      <c r="F3789">
        <v>44375.58</v>
      </c>
      <c r="G3789" s="1">
        <v>45988</v>
      </c>
      <c r="H3789" s="1">
        <v>46002</v>
      </c>
      <c r="I3789" t="s">
        <v>19</v>
      </c>
      <c r="J3789">
        <v>14</v>
      </c>
      <c r="K3789">
        <v>15</v>
      </c>
      <c r="L3789" t="s">
        <v>70</v>
      </c>
      <c r="M3789" t="s">
        <v>55</v>
      </c>
      <c r="N3789" t="s">
        <v>42</v>
      </c>
      <c r="O3789">
        <f t="shared" si="354"/>
        <v>1</v>
      </c>
      <c r="P3789" t="str">
        <f t="shared" si="355"/>
        <v>Valid</v>
      </c>
      <c r="Q3789" t="str">
        <f>_xlfn.XLOOKUP(B3789,Customers!$A:$A,Customers!$C:$C,"Not Found")</f>
        <v>South</v>
      </c>
      <c r="R3789" t="str">
        <f t="shared" si="356"/>
        <v>West</v>
      </c>
      <c r="S3789" t="str">
        <f t="shared" si="357"/>
        <v>Outpatient</v>
      </c>
      <c r="T3789" t="str">
        <f t="shared" si="358"/>
        <v>Within SLA</v>
      </c>
      <c r="U3789">
        <f t="shared" si="359"/>
        <v>0</v>
      </c>
    </row>
    <row r="3790" spans="1:21" x14ac:dyDescent="0.3">
      <c r="A3790" t="s">
        <v>7610</v>
      </c>
      <c r="B3790" t="s">
        <v>3923</v>
      </c>
      <c r="C3790" t="s">
        <v>3924</v>
      </c>
      <c r="D3790" t="s">
        <v>102</v>
      </c>
      <c r="E3790" t="s">
        <v>18</v>
      </c>
      <c r="F3790">
        <v>331031.64</v>
      </c>
      <c r="G3790" s="1">
        <v>45700</v>
      </c>
      <c r="H3790" s="1">
        <v>45725</v>
      </c>
      <c r="I3790" t="s">
        <v>19</v>
      </c>
      <c r="J3790">
        <v>25</v>
      </c>
      <c r="K3790">
        <v>20</v>
      </c>
      <c r="L3790" t="s">
        <v>787</v>
      </c>
      <c r="M3790" t="s">
        <v>29</v>
      </c>
      <c r="N3790" t="s">
        <v>30</v>
      </c>
      <c r="O3790">
        <f t="shared" si="354"/>
        <v>1</v>
      </c>
      <c r="P3790" t="str">
        <f t="shared" si="355"/>
        <v>Valid</v>
      </c>
      <c r="Q3790" t="str">
        <f>_xlfn.XLOOKUP(B3790,Customers!$A:$A,Customers!$C:$C,"Not Found")</f>
        <v>West</v>
      </c>
      <c r="R3790" t="str">
        <f t="shared" si="356"/>
        <v>South</v>
      </c>
      <c r="S3790" t="str">
        <f t="shared" si="357"/>
        <v>Maturity</v>
      </c>
      <c r="T3790" t="str">
        <f t="shared" si="358"/>
        <v>SLA Breach</v>
      </c>
      <c r="U3790">
        <f t="shared" si="359"/>
        <v>5</v>
      </c>
    </row>
    <row r="3791" spans="1:21" x14ac:dyDescent="0.3">
      <c r="A3791" t="s">
        <v>7611</v>
      </c>
      <c r="B3791" t="s">
        <v>7612</v>
      </c>
      <c r="C3791" t="s">
        <v>7613</v>
      </c>
      <c r="D3791" t="s">
        <v>59</v>
      </c>
      <c r="E3791" t="s">
        <v>39</v>
      </c>
      <c r="F3791">
        <v>120790.08</v>
      </c>
      <c r="G3791" s="1">
        <v>45767</v>
      </c>
      <c r="H3791" s="1">
        <v>45778</v>
      </c>
      <c r="I3791" t="s">
        <v>19</v>
      </c>
      <c r="J3791">
        <v>11</v>
      </c>
      <c r="K3791">
        <v>15</v>
      </c>
      <c r="L3791" t="s">
        <v>411</v>
      </c>
      <c r="M3791" t="s">
        <v>55</v>
      </c>
      <c r="N3791" t="s">
        <v>30</v>
      </c>
      <c r="O3791">
        <f t="shared" si="354"/>
        <v>1</v>
      </c>
      <c r="P3791" t="str">
        <f t="shared" si="355"/>
        <v>Valid</v>
      </c>
      <c r="Q3791" t="str">
        <f>_xlfn.XLOOKUP(B3791,Customers!$A:$A,Customers!$C:$C,"Not Found")</f>
        <v>East</v>
      </c>
      <c r="R3791" t="str">
        <f t="shared" si="356"/>
        <v>North</v>
      </c>
      <c r="S3791" t="str">
        <f t="shared" si="357"/>
        <v>Critical Illness</v>
      </c>
      <c r="T3791" t="str">
        <f t="shared" si="358"/>
        <v>Within SLA</v>
      </c>
      <c r="U3791">
        <f t="shared" si="359"/>
        <v>0</v>
      </c>
    </row>
    <row r="3792" spans="1:21" x14ac:dyDescent="0.3">
      <c r="A3792" t="s">
        <v>7614</v>
      </c>
      <c r="B3792" t="s">
        <v>436</v>
      </c>
      <c r="C3792" t="s">
        <v>437</v>
      </c>
      <c r="D3792" t="s">
        <v>59</v>
      </c>
      <c r="E3792" t="s">
        <v>18</v>
      </c>
      <c r="F3792">
        <v>37859.61</v>
      </c>
      <c r="G3792" s="1">
        <v>45830</v>
      </c>
      <c r="H3792" s="1">
        <v>45837</v>
      </c>
      <c r="I3792" t="s">
        <v>19</v>
      </c>
      <c r="J3792">
        <v>7</v>
      </c>
      <c r="K3792">
        <v>15</v>
      </c>
      <c r="L3792" t="s">
        <v>651</v>
      </c>
      <c r="M3792" t="s">
        <v>55</v>
      </c>
      <c r="N3792" t="s">
        <v>22</v>
      </c>
      <c r="O3792">
        <f t="shared" si="354"/>
        <v>1</v>
      </c>
      <c r="P3792" t="str">
        <f t="shared" si="355"/>
        <v>Valid</v>
      </c>
      <c r="Q3792" t="str">
        <f>_xlfn.XLOOKUP(B3792,Customers!$A:$A,Customers!$C:$C,"Not Found")</f>
        <v>South</v>
      </c>
      <c r="R3792" t="str">
        <f t="shared" si="356"/>
        <v>South</v>
      </c>
      <c r="S3792" t="str">
        <f t="shared" si="357"/>
        <v>Critical Illness</v>
      </c>
      <c r="T3792" t="str">
        <f t="shared" si="358"/>
        <v>Within SLA</v>
      </c>
      <c r="U3792">
        <f t="shared" si="359"/>
        <v>0</v>
      </c>
    </row>
    <row r="3793" spans="1:21" x14ac:dyDescent="0.3">
      <c r="A3793" t="s">
        <v>7615</v>
      </c>
      <c r="B3793" t="s">
        <v>745</v>
      </c>
      <c r="C3793" t="s">
        <v>3199</v>
      </c>
      <c r="D3793" t="s">
        <v>69</v>
      </c>
      <c r="E3793" t="s">
        <v>74</v>
      </c>
      <c r="F3793">
        <v>145707.07999999999</v>
      </c>
      <c r="G3793" s="1">
        <v>45784</v>
      </c>
      <c r="H3793" s="1">
        <v>45798</v>
      </c>
      <c r="I3793" t="s">
        <v>19</v>
      </c>
      <c r="J3793">
        <v>14</v>
      </c>
      <c r="K3793">
        <v>12</v>
      </c>
      <c r="L3793" t="s">
        <v>128</v>
      </c>
      <c r="M3793" t="s">
        <v>49</v>
      </c>
      <c r="N3793" t="s">
        <v>30</v>
      </c>
      <c r="O3793">
        <f t="shared" si="354"/>
        <v>1</v>
      </c>
      <c r="P3793" t="str">
        <f t="shared" si="355"/>
        <v>Valid</v>
      </c>
      <c r="Q3793" t="str">
        <f>_xlfn.XLOOKUP(B3793,Customers!$A:$A,Customers!$C:$C,"Not Found")</f>
        <v>Central</v>
      </c>
      <c r="R3793" t="str">
        <f t="shared" si="356"/>
        <v>East</v>
      </c>
      <c r="S3793" t="str">
        <f t="shared" si="357"/>
        <v>Property Damage</v>
      </c>
      <c r="T3793" t="str">
        <f t="shared" si="358"/>
        <v>SLA Breach</v>
      </c>
      <c r="U3793">
        <f t="shared" si="359"/>
        <v>2</v>
      </c>
    </row>
    <row r="3794" spans="1:21" x14ac:dyDescent="0.3">
      <c r="A3794" t="s">
        <v>7616</v>
      </c>
      <c r="B3794" t="s">
        <v>1406</v>
      </c>
      <c r="C3794" t="s">
        <v>7617</v>
      </c>
      <c r="D3794" t="s">
        <v>53</v>
      </c>
      <c r="E3794" t="s">
        <v>74</v>
      </c>
      <c r="F3794">
        <v>58819.93</v>
      </c>
      <c r="G3794" s="1">
        <v>45709</v>
      </c>
      <c r="H3794" s="1">
        <v>45718</v>
      </c>
      <c r="I3794" t="s">
        <v>19</v>
      </c>
      <c r="J3794">
        <v>9</v>
      </c>
      <c r="K3794">
        <v>15</v>
      </c>
      <c r="L3794" t="s">
        <v>65</v>
      </c>
      <c r="M3794" t="s">
        <v>55</v>
      </c>
      <c r="N3794" t="s">
        <v>30</v>
      </c>
      <c r="O3794">
        <f t="shared" si="354"/>
        <v>1</v>
      </c>
      <c r="P3794" t="str">
        <f t="shared" si="355"/>
        <v>Valid</v>
      </c>
      <c r="Q3794" t="str">
        <f>_xlfn.XLOOKUP(B3794,Customers!$A:$A,Customers!$C:$C,"Not Found")</f>
        <v>South</v>
      </c>
      <c r="R3794" t="str">
        <f t="shared" si="356"/>
        <v>East</v>
      </c>
      <c r="S3794" t="str">
        <f t="shared" si="357"/>
        <v>Hospitalization</v>
      </c>
      <c r="T3794" t="str">
        <f t="shared" si="358"/>
        <v>Within SLA</v>
      </c>
      <c r="U3794">
        <f t="shared" si="359"/>
        <v>0</v>
      </c>
    </row>
    <row r="3795" spans="1:21" x14ac:dyDescent="0.3">
      <c r="A3795" t="s">
        <v>7618</v>
      </c>
      <c r="B3795" t="s">
        <v>263</v>
      </c>
      <c r="C3795" t="s">
        <v>3825</v>
      </c>
      <c r="D3795" t="s">
        <v>53</v>
      </c>
      <c r="E3795" t="s">
        <v>27</v>
      </c>
      <c r="F3795">
        <v>49144.05</v>
      </c>
      <c r="G3795" s="1">
        <v>45737</v>
      </c>
      <c r="H3795" s="1">
        <v>45748</v>
      </c>
      <c r="I3795" t="s">
        <v>19</v>
      </c>
      <c r="J3795">
        <v>11</v>
      </c>
      <c r="K3795">
        <v>15</v>
      </c>
      <c r="L3795" t="s">
        <v>606</v>
      </c>
      <c r="M3795" t="s">
        <v>55</v>
      </c>
      <c r="N3795" t="s">
        <v>30</v>
      </c>
      <c r="O3795">
        <f t="shared" si="354"/>
        <v>1</v>
      </c>
      <c r="P3795" t="str">
        <f t="shared" si="355"/>
        <v>Valid</v>
      </c>
      <c r="Q3795" t="str">
        <f>_xlfn.XLOOKUP(B3795,Customers!$A:$A,Customers!$C:$C,"Not Found")</f>
        <v>Central</v>
      </c>
      <c r="R3795" t="str">
        <f t="shared" si="356"/>
        <v>West</v>
      </c>
      <c r="S3795" t="str">
        <f t="shared" si="357"/>
        <v>Hospitalization</v>
      </c>
      <c r="T3795" t="str">
        <f t="shared" si="358"/>
        <v>Within SLA</v>
      </c>
      <c r="U3795">
        <f t="shared" si="359"/>
        <v>0</v>
      </c>
    </row>
    <row r="3796" spans="1:21" x14ac:dyDescent="0.3">
      <c r="A3796" t="s">
        <v>7619</v>
      </c>
      <c r="B3796" t="s">
        <v>7620</v>
      </c>
      <c r="C3796" t="s">
        <v>7621</v>
      </c>
      <c r="D3796" t="s">
        <v>17</v>
      </c>
      <c r="E3796" t="s">
        <v>74</v>
      </c>
      <c r="F3796">
        <v>49364.54</v>
      </c>
      <c r="G3796" s="1">
        <v>45885</v>
      </c>
      <c r="H3796" s="1">
        <v>45895</v>
      </c>
      <c r="I3796" t="s">
        <v>19</v>
      </c>
      <c r="J3796">
        <v>10</v>
      </c>
      <c r="K3796">
        <v>10</v>
      </c>
      <c r="L3796" t="s">
        <v>98</v>
      </c>
      <c r="M3796" t="s">
        <v>21</v>
      </c>
      <c r="N3796" t="s">
        <v>30</v>
      </c>
      <c r="O3796">
        <f t="shared" si="354"/>
        <v>1</v>
      </c>
      <c r="P3796" t="str">
        <f t="shared" si="355"/>
        <v>Valid</v>
      </c>
      <c r="Q3796" t="str">
        <f>_xlfn.XLOOKUP(B3796,Customers!$A:$A,Customers!$C:$C,"Not Found")</f>
        <v>South</v>
      </c>
      <c r="R3796" t="str">
        <f t="shared" si="356"/>
        <v>East</v>
      </c>
      <c r="S3796" t="str">
        <f t="shared" si="357"/>
        <v>Accident</v>
      </c>
      <c r="T3796" t="str">
        <f t="shared" si="358"/>
        <v>Within SLA</v>
      </c>
      <c r="U3796">
        <f t="shared" si="359"/>
        <v>0</v>
      </c>
    </row>
    <row r="3797" spans="1:21" x14ac:dyDescent="0.3">
      <c r="A3797" t="s">
        <v>7622</v>
      </c>
      <c r="B3797" t="s">
        <v>3316</v>
      </c>
      <c r="C3797" t="s">
        <v>7015</v>
      </c>
      <c r="D3797" t="s">
        <v>102</v>
      </c>
      <c r="E3797" t="s">
        <v>27</v>
      </c>
      <c r="F3797">
        <v>217310</v>
      </c>
      <c r="G3797" s="1">
        <v>45663</v>
      </c>
      <c r="I3797" t="s">
        <v>40</v>
      </c>
      <c r="J3797">
        <v>20</v>
      </c>
      <c r="K3797">
        <v>20</v>
      </c>
      <c r="L3797" t="s">
        <v>541</v>
      </c>
      <c r="M3797" t="s">
        <v>29</v>
      </c>
      <c r="N3797" t="s">
        <v>30</v>
      </c>
      <c r="O3797">
        <f t="shared" si="354"/>
        <v>1</v>
      </c>
      <c r="P3797" t="str">
        <f t="shared" si="355"/>
        <v>Valid</v>
      </c>
      <c r="Q3797" t="str">
        <f>_xlfn.XLOOKUP(B3797,Customers!$A:$A,Customers!$C:$C,"Not Found")</f>
        <v>East</v>
      </c>
      <c r="R3797" t="str">
        <f t="shared" si="356"/>
        <v>West</v>
      </c>
      <c r="S3797" t="str">
        <f t="shared" si="357"/>
        <v>Maturity</v>
      </c>
      <c r="T3797" t="str">
        <f t="shared" si="358"/>
        <v>Within SLA</v>
      </c>
      <c r="U3797">
        <f t="shared" si="359"/>
        <v>0</v>
      </c>
    </row>
    <row r="3798" spans="1:21" x14ac:dyDescent="0.3">
      <c r="A3798" t="s">
        <v>7623</v>
      </c>
      <c r="B3798" t="s">
        <v>2941</v>
      </c>
      <c r="C3798" t="s">
        <v>2942</v>
      </c>
      <c r="D3798" t="s">
        <v>92</v>
      </c>
      <c r="E3798" t="s">
        <v>39</v>
      </c>
      <c r="F3798">
        <v>50483.42</v>
      </c>
      <c r="G3798" s="1">
        <v>45678</v>
      </c>
      <c r="H3798" s="1">
        <v>45688</v>
      </c>
      <c r="I3798" t="s">
        <v>19</v>
      </c>
      <c r="J3798">
        <v>10</v>
      </c>
      <c r="K3798">
        <v>7</v>
      </c>
      <c r="L3798" t="s">
        <v>244</v>
      </c>
      <c r="M3798" t="s">
        <v>94</v>
      </c>
      <c r="N3798" t="s">
        <v>30</v>
      </c>
      <c r="O3798">
        <f t="shared" si="354"/>
        <v>1</v>
      </c>
      <c r="P3798" t="str">
        <f t="shared" si="355"/>
        <v>Valid</v>
      </c>
      <c r="Q3798" t="str">
        <f>_xlfn.XLOOKUP(B3798,Customers!$A:$A,Customers!$C:$C,"Not Found")</f>
        <v>East</v>
      </c>
      <c r="R3798" t="str">
        <f t="shared" si="356"/>
        <v>North</v>
      </c>
      <c r="S3798" t="str">
        <f t="shared" si="357"/>
        <v>Baggage Loss</v>
      </c>
      <c r="T3798" t="str">
        <f t="shared" si="358"/>
        <v>SLA Breach</v>
      </c>
      <c r="U3798">
        <f t="shared" si="359"/>
        <v>3</v>
      </c>
    </row>
    <row r="3799" spans="1:21" x14ac:dyDescent="0.3">
      <c r="A3799" t="s">
        <v>7624</v>
      </c>
      <c r="B3799" t="s">
        <v>3639</v>
      </c>
      <c r="C3799" t="s">
        <v>3640</v>
      </c>
      <c r="D3799" t="s">
        <v>116</v>
      </c>
      <c r="E3799" t="s">
        <v>18</v>
      </c>
      <c r="F3799">
        <v>29982.29</v>
      </c>
      <c r="G3799" s="1">
        <v>45753</v>
      </c>
      <c r="H3799" s="1">
        <v>45757</v>
      </c>
      <c r="I3799" t="s">
        <v>19</v>
      </c>
      <c r="J3799">
        <v>4</v>
      </c>
      <c r="K3799">
        <v>7</v>
      </c>
      <c r="L3799" t="s">
        <v>107</v>
      </c>
      <c r="M3799" t="s">
        <v>94</v>
      </c>
      <c r="N3799" t="s">
        <v>30</v>
      </c>
      <c r="O3799">
        <f t="shared" si="354"/>
        <v>1</v>
      </c>
      <c r="P3799" t="str">
        <f t="shared" si="355"/>
        <v>Valid</v>
      </c>
      <c r="Q3799" t="str">
        <f>_xlfn.XLOOKUP(B3799,Customers!$A:$A,Customers!$C:$C,"Not Found")</f>
        <v>South</v>
      </c>
      <c r="R3799" t="str">
        <f t="shared" si="356"/>
        <v>South</v>
      </c>
      <c r="S3799" t="str">
        <f t="shared" si="357"/>
        <v>Medical Emergency</v>
      </c>
      <c r="T3799" t="str">
        <f t="shared" si="358"/>
        <v>Within SLA</v>
      </c>
      <c r="U3799">
        <f t="shared" si="359"/>
        <v>0</v>
      </c>
    </row>
    <row r="3800" spans="1:21" x14ac:dyDescent="0.3">
      <c r="A3800" t="s">
        <v>7625</v>
      </c>
      <c r="B3800" t="s">
        <v>3096</v>
      </c>
      <c r="C3800" t="s">
        <v>3097</v>
      </c>
      <c r="D3800" t="s">
        <v>59</v>
      </c>
      <c r="E3800" t="s">
        <v>39</v>
      </c>
      <c r="F3800">
        <v>381695.67</v>
      </c>
      <c r="G3800" s="1">
        <v>45983</v>
      </c>
      <c r="I3800" t="s">
        <v>64</v>
      </c>
      <c r="J3800">
        <v>20</v>
      </c>
      <c r="K3800">
        <v>15</v>
      </c>
      <c r="L3800" t="s">
        <v>178</v>
      </c>
      <c r="M3800" t="s">
        <v>55</v>
      </c>
      <c r="N3800" t="s">
        <v>42</v>
      </c>
      <c r="O3800">
        <f t="shared" si="354"/>
        <v>1</v>
      </c>
      <c r="P3800" t="str">
        <f t="shared" si="355"/>
        <v>Valid</v>
      </c>
      <c r="Q3800" t="str">
        <f>_xlfn.XLOOKUP(B3800,Customers!$A:$A,Customers!$C:$C,"Not Found")</f>
        <v>North</v>
      </c>
      <c r="R3800" t="str">
        <f t="shared" si="356"/>
        <v>North</v>
      </c>
      <c r="S3800" t="str">
        <f t="shared" si="357"/>
        <v>Critical Illness</v>
      </c>
      <c r="T3800" t="str">
        <f t="shared" si="358"/>
        <v>SLA Breach</v>
      </c>
      <c r="U3800">
        <f t="shared" si="359"/>
        <v>5</v>
      </c>
    </row>
    <row r="3801" spans="1:21" x14ac:dyDescent="0.3">
      <c r="A3801" t="s">
        <v>7626</v>
      </c>
      <c r="B3801" t="s">
        <v>1360</v>
      </c>
      <c r="C3801" t="s">
        <v>5276</v>
      </c>
      <c r="D3801" t="s">
        <v>102</v>
      </c>
      <c r="E3801" t="s">
        <v>39</v>
      </c>
      <c r="F3801">
        <v>211732.77</v>
      </c>
      <c r="G3801" s="1">
        <v>45711</v>
      </c>
      <c r="I3801" t="s">
        <v>40</v>
      </c>
      <c r="J3801">
        <v>22</v>
      </c>
      <c r="K3801">
        <v>20</v>
      </c>
      <c r="L3801" t="s">
        <v>132</v>
      </c>
      <c r="M3801" t="s">
        <v>29</v>
      </c>
      <c r="N3801" t="s">
        <v>30</v>
      </c>
      <c r="O3801">
        <f t="shared" si="354"/>
        <v>1</v>
      </c>
      <c r="P3801" t="str">
        <f t="shared" si="355"/>
        <v>Valid</v>
      </c>
      <c r="Q3801" t="str">
        <f>_xlfn.XLOOKUP(B3801,Customers!$A:$A,Customers!$C:$C,"Not Found")</f>
        <v>North</v>
      </c>
      <c r="R3801" t="str">
        <f t="shared" si="356"/>
        <v>North</v>
      </c>
      <c r="S3801" t="str">
        <f t="shared" si="357"/>
        <v>Maturity</v>
      </c>
      <c r="T3801" t="str">
        <f t="shared" si="358"/>
        <v>SLA Breach</v>
      </c>
      <c r="U3801">
        <f t="shared" si="359"/>
        <v>2</v>
      </c>
    </row>
    <row r="3802" spans="1:21" x14ac:dyDescent="0.3">
      <c r="A3802" t="s">
        <v>7627</v>
      </c>
      <c r="B3802" t="s">
        <v>2763</v>
      </c>
      <c r="C3802" t="s">
        <v>3980</v>
      </c>
      <c r="D3802" t="s">
        <v>154</v>
      </c>
      <c r="E3802" t="s">
        <v>18</v>
      </c>
      <c r="F3802">
        <v>88447.7</v>
      </c>
      <c r="G3802" s="1">
        <v>45876</v>
      </c>
      <c r="I3802" t="s">
        <v>64</v>
      </c>
      <c r="J3802">
        <v>12</v>
      </c>
      <c r="K3802">
        <v>10</v>
      </c>
      <c r="L3802" t="s">
        <v>323</v>
      </c>
      <c r="M3802" t="s">
        <v>21</v>
      </c>
      <c r="N3802" t="s">
        <v>42</v>
      </c>
      <c r="O3802">
        <f t="shared" si="354"/>
        <v>1</v>
      </c>
      <c r="P3802" t="str">
        <f t="shared" si="355"/>
        <v>Valid</v>
      </c>
      <c r="Q3802" t="str">
        <f>_xlfn.XLOOKUP(B3802,Customers!$A:$A,Customers!$C:$C,"Not Found")</f>
        <v>West</v>
      </c>
      <c r="R3802" t="str">
        <f t="shared" si="356"/>
        <v>South</v>
      </c>
      <c r="S3802" t="str">
        <f t="shared" si="357"/>
        <v>Vehicle Damage</v>
      </c>
      <c r="T3802" t="str">
        <f t="shared" si="358"/>
        <v>SLA Breach</v>
      </c>
      <c r="U3802">
        <f t="shared" si="359"/>
        <v>2</v>
      </c>
    </row>
    <row r="3803" spans="1:21" x14ac:dyDescent="0.3">
      <c r="A3803" t="s">
        <v>7628</v>
      </c>
      <c r="B3803" t="s">
        <v>1852</v>
      </c>
      <c r="C3803" t="s">
        <v>6995</v>
      </c>
      <c r="D3803" t="s">
        <v>17</v>
      </c>
      <c r="E3803" t="s">
        <v>173</v>
      </c>
      <c r="F3803">
        <v>58936.14</v>
      </c>
      <c r="G3803" s="1">
        <v>45785</v>
      </c>
      <c r="H3803" s="1">
        <v>45793</v>
      </c>
      <c r="I3803" t="s">
        <v>19</v>
      </c>
      <c r="J3803">
        <v>8</v>
      </c>
      <c r="K3803">
        <v>10</v>
      </c>
      <c r="L3803" t="s">
        <v>590</v>
      </c>
      <c r="M3803" t="s">
        <v>21</v>
      </c>
      <c r="N3803" t="s">
        <v>22</v>
      </c>
      <c r="O3803">
        <f t="shared" si="354"/>
        <v>1</v>
      </c>
      <c r="P3803" t="str">
        <f t="shared" si="355"/>
        <v>Valid</v>
      </c>
      <c r="Q3803" t="str">
        <f>_xlfn.XLOOKUP(B3803,Customers!$A:$A,Customers!$C:$C,"Not Found")</f>
        <v>Central</v>
      </c>
      <c r="R3803" t="str">
        <f t="shared" si="356"/>
        <v>Central</v>
      </c>
      <c r="S3803" t="str">
        <f t="shared" si="357"/>
        <v>Accident</v>
      </c>
      <c r="T3803" t="str">
        <f t="shared" si="358"/>
        <v>Within SLA</v>
      </c>
      <c r="U3803">
        <f t="shared" si="359"/>
        <v>0</v>
      </c>
    </row>
    <row r="3804" spans="1:21" x14ac:dyDescent="0.3">
      <c r="A3804" t="s">
        <v>7629</v>
      </c>
      <c r="B3804" t="s">
        <v>378</v>
      </c>
      <c r="C3804" t="s">
        <v>7630</v>
      </c>
      <c r="D3804" t="s">
        <v>59</v>
      </c>
      <c r="E3804" t="s">
        <v>18</v>
      </c>
      <c r="F3804">
        <v>37082.129999999997</v>
      </c>
      <c r="G3804" s="1">
        <v>45828</v>
      </c>
      <c r="H3804" s="1">
        <v>45838</v>
      </c>
      <c r="I3804" t="s">
        <v>19</v>
      </c>
      <c r="J3804">
        <v>10</v>
      </c>
      <c r="K3804">
        <v>15</v>
      </c>
      <c r="L3804" t="s">
        <v>296</v>
      </c>
      <c r="M3804" t="s">
        <v>55</v>
      </c>
      <c r="N3804" t="s">
        <v>22</v>
      </c>
      <c r="O3804">
        <f t="shared" si="354"/>
        <v>1</v>
      </c>
      <c r="P3804" t="str">
        <f t="shared" si="355"/>
        <v>Valid</v>
      </c>
      <c r="Q3804" t="str">
        <f>_xlfn.XLOOKUP(B3804,Customers!$A:$A,Customers!$C:$C,"Not Found")</f>
        <v>Central</v>
      </c>
      <c r="R3804" t="str">
        <f t="shared" si="356"/>
        <v>South</v>
      </c>
      <c r="S3804" t="str">
        <f t="shared" si="357"/>
        <v>Critical Illness</v>
      </c>
      <c r="T3804" t="str">
        <f t="shared" si="358"/>
        <v>Within SLA</v>
      </c>
      <c r="U3804">
        <f t="shared" si="359"/>
        <v>0</v>
      </c>
    </row>
    <row r="3805" spans="1:21" x14ac:dyDescent="0.3">
      <c r="A3805" t="s">
        <v>7631</v>
      </c>
      <c r="B3805" t="s">
        <v>3010</v>
      </c>
      <c r="C3805" t="s">
        <v>7632</v>
      </c>
      <c r="D3805" t="s">
        <v>53</v>
      </c>
      <c r="E3805" t="s">
        <v>18</v>
      </c>
      <c r="F3805">
        <v>238993.65</v>
      </c>
      <c r="G3805" s="1">
        <v>45735</v>
      </c>
      <c r="H3805" s="1">
        <v>45746</v>
      </c>
      <c r="I3805" t="s">
        <v>19</v>
      </c>
      <c r="J3805">
        <v>11</v>
      </c>
      <c r="K3805">
        <v>15</v>
      </c>
      <c r="L3805" t="s">
        <v>278</v>
      </c>
      <c r="M3805" t="s">
        <v>55</v>
      </c>
      <c r="N3805" t="s">
        <v>30</v>
      </c>
      <c r="O3805">
        <f t="shared" si="354"/>
        <v>1</v>
      </c>
      <c r="P3805" t="str">
        <f t="shared" si="355"/>
        <v>Valid</v>
      </c>
      <c r="Q3805" t="str">
        <f>_xlfn.XLOOKUP(B3805,Customers!$A:$A,Customers!$C:$C,"Not Found")</f>
        <v>Central</v>
      </c>
      <c r="R3805" t="str">
        <f t="shared" si="356"/>
        <v>South</v>
      </c>
      <c r="S3805" t="str">
        <f t="shared" si="357"/>
        <v>Hospitalization</v>
      </c>
      <c r="T3805" t="str">
        <f t="shared" si="358"/>
        <v>Within SLA</v>
      </c>
      <c r="U3805">
        <f t="shared" si="359"/>
        <v>0</v>
      </c>
    </row>
    <row r="3806" spans="1:21" x14ac:dyDescent="0.3">
      <c r="A3806" t="s">
        <v>7633</v>
      </c>
      <c r="B3806" t="s">
        <v>4828</v>
      </c>
      <c r="C3806" t="s">
        <v>5538</v>
      </c>
      <c r="D3806" t="s">
        <v>17</v>
      </c>
      <c r="E3806" t="s">
        <v>27</v>
      </c>
      <c r="F3806">
        <v>70253.25</v>
      </c>
      <c r="G3806" s="1">
        <v>45965</v>
      </c>
      <c r="H3806" s="1">
        <v>45972</v>
      </c>
      <c r="I3806" t="s">
        <v>19</v>
      </c>
      <c r="J3806">
        <v>7</v>
      </c>
      <c r="K3806">
        <v>10</v>
      </c>
      <c r="L3806" t="s">
        <v>212</v>
      </c>
      <c r="M3806" t="s">
        <v>21</v>
      </c>
      <c r="N3806" t="s">
        <v>30</v>
      </c>
      <c r="O3806">
        <f t="shared" si="354"/>
        <v>1</v>
      </c>
      <c r="P3806" t="str">
        <f t="shared" si="355"/>
        <v>Valid</v>
      </c>
      <c r="Q3806" t="str">
        <f>_xlfn.XLOOKUP(B3806,Customers!$A:$A,Customers!$C:$C,"Not Found")</f>
        <v>East</v>
      </c>
      <c r="R3806" t="str">
        <f t="shared" si="356"/>
        <v>West</v>
      </c>
      <c r="S3806" t="str">
        <f t="shared" si="357"/>
        <v>Accident</v>
      </c>
      <c r="T3806" t="str">
        <f t="shared" si="358"/>
        <v>Within SLA</v>
      </c>
      <c r="U3806">
        <f t="shared" si="359"/>
        <v>0</v>
      </c>
    </row>
    <row r="3807" spans="1:21" x14ac:dyDescent="0.3">
      <c r="A3807" t="s">
        <v>7634</v>
      </c>
      <c r="B3807" t="s">
        <v>4308</v>
      </c>
      <c r="C3807" t="s">
        <v>7635</v>
      </c>
      <c r="D3807" t="s">
        <v>26</v>
      </c>
      <c r="E3807" t="s">
        <v>27</v>
      </c>
      <c r="F3807">
        <v>180577.23</v>
      </c>
      <c r="G3807" s="1">
        <v>45792</v>
      </c>
      <c r="H3807" s="1">
        <v>45814</v>
      </c>
      <c r="I3807" t="s">
        <v>19</v>
      </c>
      <c r="J3807">
        <v>22</v>
      </c>
      <c r="K3807">
        <v>20</v>
      </c>
      <c r="L3807" t="s">
        <v>28</v>
      </c>
      <c r="M3807" t="s">
        <v>29</v>
      </c>
      <c r="N3807" t="s">
        <v>42</v>
      </c>
      <c r="O3807">
        <f t="shared" si="354"/>
        <v>1</v>
      </c>
      <c r="P3807" t="str">
        <f t="shared" si="355"/>
        <v>Valid</v>
      </c>
      <c r="Q3807" t="str">
        <f>_xlfn.XLOOKUP(B3807,Customers!$A:$A,Customers!$C:$C,"Not Found")</f>
        <v>Central</v>
      </c>
      <c r="R3807" t="str">
        <f t="shared" si="356"/>
        <v>West</v>
      </c>
      <c r="S3807" t="str">
        <f t="shared" si="357"/>
        <v>Disability</v>
      </c>
      <c r="T3807" t="str">
        <f t="shared" si="358"/>
        <v>SLA Breach</v>
      </c>
      <c r="U3807">
        <f t="shared" si="359"/>
        <v>2</v>
      </c>
    </row>
    <row r="3808" spans="1:21" x14ac:dyDescent="0.3">
      <c r="A3808" t="s">
        <v>7636</v>
      </c>
      <c r="B3808" t="s">
        <v>5612</v>
      </c>
      <c r="C3808" t="s">
        <v>5613</v>
      </c>
      <c r="D3808" t="s">
        <v>53</v>
      </c>
      <c r="E3808" t="s">
        <v>74</v>
      </c>
      <c r="F3808">
        <v>110228.55</v>
      </c>
      <c r="G3808" s="1">
        <v>45672</v>
      </c>
      <c r="H3808" s="1">
        <v>45692</v>
      </c>
      <c r="I3808" t="s">
        <v>19</v>
      </c>
      <c r="J3808">
        <v>20</v>
      </c>
      <c r="K3808">
        <v>15</v>
      </c>
      <c r="L3808" t="s">
        <v>212</v>
      </c>
      <c r="M3808" t="s">
        <v>55</v>
      </c>
      <c r="N3808" t="s">
        <v>30</v>
      </c>
      <c r="O3808">
        <f t="shared" si="354"/>
        <v>1</v>
      </c>
      <c r="P3808" t="str">
        <f t="shared" si="355"/>
        <v>Valid</v>
      </c>
      <c r="Q3808" t="str">
        <f>_xlfn.XLOOKUP(B3808,Customers!$A:$A,Customers!$C:$C,"Not Found")</f>
        <v>South</v>
      </c>
      <c r="R3808" t="str">
        <f t="shared" si="356"/>
        <v>East</v>
      </c>
      <c r="S3808" t="str">
        <f t="shared" si="357"/>
        <v>Hospitalization</v>
      </c>
      <c r="T3808" t="str">
        <f t="shared" si="358"/>
        <v>SLA Breach</v>
      </c>
      <c r="U3808">
        <f t="shared" si="359"/>
        <v>5</v>
      </c>
    </row>
    <row r="3809" spans="1:21" x14ac:dyDescent="0.3">
      <c r="A3809" t="s">
        <v>7637</v>
      </c>
      <c r="B3809" t="s">
        <v>1295</v>
      </c>
      <c r="C3809" t="s">
        <v>1296</v>
      </c>
      <c r="D3809" t="s">
        <v>17</v>
      </c>
      <c r="E3809" t="s">
        <v>18</v>
      </c>
      <c r="F3809">
        <v>127243.76</v>
      </c>
      <c r="G3809" s="1">
        <v>45747</v>
      </c>
      <c r="H3809" s="1">
        <v>45764</v>
      </c>
      <c r="I3809" t="s">
        <v>19</v>
      </c>
      <c r="J3809">
        <v>17</v>
      </c>
      <c r="K3809">
        <v>10</v>
      </c>
      <c r="L3809" t="s">
        <v>427</v>
      </c>
      <c r="M3809" t="s">
        <v>21</v>
      </c>
      <c r="N3809" t="s">
        <v>88</v>
      </c>
      <c r="O3809">
        <f t="shared" si="354"/>
        <v>1</v>
      </c>
      <c r="P3809" t="str">
        <f t="shared" si="355"/>
        <v>Valid</v>
      </c>
      <c r="Q3809" t="str">
        <f>_xlfn.XLOOKUP(B3809,Customers!$A:$A,Customers!$C:$C,"Not Found")</f>
        <v>Central</v>
      </c>
      <c r="R3809" t="str">
        <f t="shared" si="356"/>
        <v>South</v>
      </c>
      <c r="S3809" t="str">
        <f t="shared" si="357"/>
        <v>Accident</v>
      </c>
      <c r="T3809" t="str">
        <f t="shared" si="358"/>
        <v>SLA Breach</v>
      </c>
      <c r="U3809">
        <f t="shared" si="359"/>
        <v>7</v>
      </c>
    </row>
    <row r="3810" spans="1:21" x14ac:dyDescent="0.3">
      <c r="A3810" t="s">
        <v>7638</v>
      </c>
      <c r="B3810" t="s">
        <v>7639</v>
      </c>
      <c r="C3810" t="s">
        <v>7640</v>
      </c>
      <c r="D3810" t="s">
        <v>46</v>
      </c>
      <c r="E3810" t="s">
        <v>18</v>
      </c>
      <c r="F3810">
        <v>37435.78</v>
      </c>
      <c r="G3810" s="1">
        <v>45765</v>
      </c>
      <c r="H3810" s="1">
        <v>45779</v>
      </c>
      <c r="I3810" t="s">
        <v>19</v>
      </c>
      <c r="J3810">
        <v>14</v>
      </c>
      <c r="K3810">
        <v>10</v>
      </c>
      <c r="L3810" t="s">
        <v>155</v>
      </c>
      <c r="M3810" t="s">
        <v>21</v>
      </c>
      <c r="N3810" t="s">
        <v>42</v>
      </c>
      <c r="O3810">
        <f t="shared" si="354"/>
        <v>1</v>
      </c>
      <c r="P3810" t="str">
        <f t="shared" si="355"/>
        <v>Valid</v>
      </c>
      <c r="Q3810" t="str">
        <f>_xlfn.XLOOKUP(B3810,Customers!$A:$A,Customers!$C:$C,"Not Found")</f>
        <v>South</v>
      </c>
      <c r="R3810" t="str">
        <f t="shared" si="356"/>
        <v>South</v>
      </c>
      <c r="S3810" t="str">
        <f t="shared" si="357"/>
        <v>Theft</v>
      </c>
      <c r="T3810" t="str">
        <f t="shared" si="358"/>
        <v>SLA Breach</v>
      </c>
      <c r="U3810">
        <f t="shared" si="359"/>
        <v>4</v>
      </c>
    </row>
    <row r="3811" spans="1:21" x14ac:dyDescent="0.3">
      <c r="A3811" t="s">
        <v>7641</v>
      </c>
      <c r="B3811" t="s">
        <v>4587</v>
      </c>
      <c r="C3811" t="s">
        <v>7642</v>
      </c>
      <c r="D3811" t="s">
        <v>53</v>
      </c>
      <c r="E3811" t="s">
        <v>39</v>
      </c>
      <c r="F3811">
        <v>87827.83</v>
      </c>
      <c r="G3811" s="1">
        <v>45963</v>
      </c>
      <c r="H3811" s="1">
        <v>45980</v>
      </c>
      <c r="I3811" t="s">
        <v>19</v>
      </c>
      <c r="J3811">
        <v>17</v>
      </c>
      <c r="K3811">
        <v>15</v>
      </c>
      <c r="L3811" t="s">
        <v>204</v>
      </c>
      <c r="M3811" t="s">
        <v>55</v>
      </c>
      <c r="N3811" t="s">
        <v>30</v>
      </c>
      <c r="O3811">
        <f t="shared" si="354"/>
        <v>1</v>
      </c>
      <c r="P3811" t="str">
        <f t="shared" si="355"/>
        <v>Valid</v>
      </c>
      <c r="Q3811" t="str">
        <f>_xlfn.XLOOKUP(B3811,Customers!$A:$A,Customers!$C:$C,"Not Found")</f>
        <v>South</v>
      </c>
      <c r="R3811" t="str">
        <f t="shared" si="356"/>
        <v>North</v>
      </c>
      <c r="S3811" t="str">
        <f t="shared" si="357"/>
        <v>Hospitalization</v>
      </c>
      <c r="T3811" t="str">
        <f t="shared" si="358"/>
        <v>SLA Breach</v>
      </c>
      <c r="U3811">
        <f t="shared" si="359"/>
        <v>2</v>
      </c>
    </row>
    <row r="3812" spans="1:21" x14ac:dyDescent="0.3">
      <c r="A3812" t="s">
        <v>7643</v>
      </c>
      <c r="B3812" t="s">
        <v>1761</v>
      </c>
      <c r="C3812" t="s">
        <v>1762</v>
      </c>
      <c r="D3812" t="s">
        <v>26</v>
      </c>
      <c r="E3812" t="s">
        <v>18</v>
      </c>
      <c r="F3812">
        <v>589928.97</v>
      </c>
      <c r="G3812" s="1">
        <v>45667</v>
      </c>
      <c r="H3812" s="1">
        <v>45689</v>
      </c>
      <c r="I3812" t="s">
        <v>19</v>
      </c>
      <c r="J3812">
        <v>22</v>
      </c>
      <c r="K3812">
        <v>20</v>
      </c>
      <c r="L3812" t="s">
        <v>404</v>
      </c>
      <c r="M3812" t="s">
        <v>29</v>
      </c>
      <c r="N3812" t="s">
        <v>30</v>
      </c>
      <c r="O3812">
        <f t="shared" si="354"/>
        <v>1</v>
      </c>
      <c r="P3812" t="str">
        <f t="shared" si="355"/>
        <v>Valid</v>
      </c>
      <c r="Q3812" t="str">
        <f>_xlfn.XLOOKUP(B3812,Customers!$A:$A,Customers!$C:$C,"Not Found")</f>
        <v>North</v>
      </c>
      <c r="R3812" t="str">
        <f t="shared" si="356"/>
        <v>South</v>
      </c>
      <c r="S3812" t="str">
        <f t="shared" si="357"/>
        <v>Disability</v>
      </c>
      <c r="T3812" t="str">
        <f t="shared" si="358"/>
        <v>SLA Breach</v>
      </c>
      <c r="U3812">
        <f t="shared" si="359"/>
        <v>2</v>
      </c>
    </row>
    <row r="3813" spans="1:21" x14ac:dyDescent="0.3">
      <c r="A3813" t="s">
        <v>7644</v>
      </c>
      <c r="B3813" t="s">
        <v>2855</v>
      </c>
      <c r="C3813" t="s">
        <v>4342</v>
      </c>
      <c r="D3813" t="s">
        <v>216</v>
      </c>
      <c r="E3813" t="s">
        <v>39</v>
      </c>
      <c r="F3813">
        <v>94627.77</v>
      </c>
      <c r="G3813" s="1">
        <v>45755</v>
      </c>
      <c r="H3813" s="1">
        <v>45763</v>
      </c>
      <c r="I3813" t="s">
        <v>19</v>
      </c>
      <c r="J3813">
        <v>8</v>
      </c>
      <c r="K3813">
        <v>15</v>
      </c>
      <c r="L3813" t="s">
        <v>208</v>
      </c>
      <c r="M3813" t="s">
        <v>55</v>
      </c>
      <c r="N3813" t="s">
        <v>22</v>
      </c>
      <c r="O3813">
        <f t="shared" si="354"/>
        <v>1</v>
      </c>
      <c r="P3813" t="str">
        <f t="shared" si="355"/>
        <v>Valid</v>
      </c>
      <c r="Q3813" t="str">
        <f>_xlfn.XLOOKUP(B3813,Customers!$A:$A,Customers!$C:$C,"Not Found")</f>
        <v>North</v>
      </c>
      <c r="R3813" t="str">
        <f t="shared" si="356"/>
        <v>North</v>
      </c>
      <c r="S3813" t="str">
        <f t="shared" si="357"/>
        <v>Outpatient</v>
      </c>
      <c r="T3813" t="str">
        <f t="shared" si="358"/>
        <v>Within SLA</v>
      </c>
      <c r="U3813">
        <f t="shared" si="359"/>
        <v>0</v>
      </c>
    </row>
    <row r="3814" spans="1:21" x14ac:dyDescent="0.3">
      <c r="A3814" t="s">
        <v>7645</v>
      </c>
      <c r="B3814" t="s">
        <v>5981</v>
      </c>
      <c r="C3814" t="s">
        <v>5982</v>
      </c>
      <c r="D3814" t="s">
        <v>46</v>
      </c>
      <c r="E3814" t="s">
        <v>27</v>
      </c>
      <c r="F3814">
        <v>93186.16</v>
      </c>
      <c r="G3814" s="1">
        <v>45718</v>
      </c>
      <c r="I3814" t="s">
        <v>64</v>
      </c>
      <c r="J3814">
        <v>15</v>
      </c>
      <c r="K3814">
        <v>10</v>
      </c>
      <c r="L3814" t="s">
        <v>590</v>
      </c>
      <c r="M3814" t="s">
        <v>21</v>
      </c>
      <c r="N3814" t="s">
        <v>42</v>
      </c>
      <c r="O3814">
        <f t="shared" si="354"/>
        <v>1</v>
      </c>
      <c r="P3814" t="str">
        <f t="shared" si="355"/>
        <v>Valid</v>
      </c>
      <c r="Q3814" t="str">
        <f>_xlfn.XLOOKUP(B3814,Customers!$A:$A,Customers!$C:$C,"Not Found")</f>
        <v>East</v>
      </c>
      <c r="R3814" t="str">
        <f t="shared" si="356"/>
        <v>West</v>
      </c>
      <c r="S3814" t="str">
        <f t="shared" si="357"/>
        <v>Theft</v>
      </c>
      <c r="T3814" t="str">
        <f t="shared" si="358"/>
        <v>SLA Breach</v>
      </c>
      <c r="U3814">
        <f t="shared" si="359"/>
        <v>5</v>
      </c>
    </row>
    <row r="3815" spans="1:21" x14ac:dyDescent="0.3">
      <c r="A3815" t="s">
        <v>7646</v>
      </c>
      <c r="B3815" t="s">
        <v>6096</v>
      </c>
      <c r="C3815" t="s">
        <v>7647</v>
      </c>
      <c r="D3815" t="s">
        <v>69</v>
      </c>
      <c r="E3815" t="s">
        <v>173</v>
      </c>
      <c r="F3815">
        <v>92651.3</v>
      </c>
      <c r="G3815" s="1">
        <v>45720</v>
      </c>
      <c r="H3815" s="1">
        <v>45741</v>
      </c>
      <c r="I3815" t="s">
        <v>47</v>
      </c>
      <c r="J3815">
        <v>21</v>
      </c>
      <c r="K3815">
        <v>12</v>
      </c>
      <c r="L3815" t="s">
        <v>325</v>
      </c>
      <c r="M3815" t="s">
        <v>49</v>
      </c>
      <c r="N3815" t="s">
        <v>42</v>
      </c>
      <c r="O3815">
        <f t="shared" si="354"/>
        <v>1</v>
      </c>
      <c r="P3815" t="str">
        <f t="shared" si="355"/>
        <v>Valid</v>
      </c>
      <c r="Q3815" t="str">
        <f>_xlfn.XLOOKUP(B3815,Customers!$A:$A,Customers!$C:$C,"Not Found")</f>
        <v>Central</v>
      </c>
      <c r="R3815" t="str">
        <f t="shared" si="356"/>
        <v>Central</v>
      </c>
      <c r="S3815" t="str">
        <f t="shared" si="357"/>
        <v>Property Damage</v>
      </c>
      <c r="T3815" t="str">
        <f t="shared" si="358"/>
        <v>SLA Breach</v>
      </c>
      <c r="U3815">
        <f t="shared" si="359"/>
        <v>9</v>
      </c>
    </row>
    <row r="3816" spans="1:21" x14ac:dyDescent="0.3">
      <c r="A3816" t="s">
        <v>7648</v>
      </c>
      <c r="B3816" t="s">
        <v>416</v>
      </c>
      <c r="C3816" t="s">
        <v>5257</v>
      </c>
      <c r="D3816" t="s">
        <v>154</v>
      </c>
      <c r="E3816" t="s">
        <v>18</v>
      </c>
      <c r="F3816">
        <v>23383.1</v>
      </c>
      <c r="G3816" s="1">
        <v>45987</v>
      </c>
      <c r="H3816" s="1">
        <v>46004</v>
      </c>
      <c r="I3816" t="s">
        <v>19</v>
      </c>
      <c r="J3816">
        <v>17</v>
      </c>
      <c r="K3816">
        <v>10</v>
      </c>
      <c r="L3816" t="s">
        <v>41</v>
      </c>
      <c r="M3816" t="s">
        <v>21</v>
      </c>
      <c r="N3816" t="s">
        <v>42</v>
      </c>
      <c r="O3816">
        <f t="shared" si="354"/>
        <v>1</v>
      </c>
      <c r="P3816" t="str">
        <f t="shared" si="355"/>
        <v>Valid</v>
      </c>
      <c r="Q3816" t="str">
        <f>_xlfn.XLOOKUP(B3816,Customers!$A:$A,Customers!$C:$C,"Not Found")</f>
        <v>East</v>
      </c>
      <c r="R3816" t="str">
        <f t="shared" si="356"/>
        <v>South</v>
      </c>
      <c r="S3816" t="str">
        <f t="shared" si="357"/>
        <v>Vehicle Damage</v>
      </c>
      <c r="T3816" t="str">
        <f t="shared" si="358"/>
        <v>SLA Breach</v>
      </c>
      <c r="U3816">
        <f t="shared" si="359"/>
        <v>7</v>
      </c>
    </row>
    <row r="3817" spans="1:21" x14ac:dyDescent="0.3">
      <c r="A3817" t="s">
        <v>7649</v>
      </c>
      <c r="B3817" t="s">
        <v>2111</v>
      </c>
      <c r="C3817" t="s">
        <v>2112</v>
      </c>
      <c r="D3817" t="s">
        <v>216</v>
      </c>
      <c r="E3817" t="s">
        <v>18</v>
      </c>
      <c r="F3817">
        <v>72167.45</v>
      </c>
      <c r="G3817" s="1">
        <v>45912</v>
      </c>
      <c r="H3817" s="1">
        <v>45929</v>
      </c>
      <c r="I3817" t="s">
        <v>19</v>
      </c>
      <c r="J3817">
        <v>17</v>
      </c>
      <c r="K3817">
        <v>15</v>
      </c>
      <c r="L3817" t="s">
        <v>681</v>
      </c>
      <c r="M3817" t="s">
        <v>55</v>
      </c>
      <c r="N3817" t="s">
        <v>30</v>
      </c>
      <c r="O3817">
        <f t="shared" si="354"/>
        <v>1</v>
      </c>
      <c r="P3817" t="str">
        <f t="shared" si="355"/>
        <v>Valid</v>
      </c>
      <c r="Q3817" t="str">
        <f>_xlfn.XLOOKUP(B3817,Customers!$A:$A,Customers!$C:$C,"Not Found")</f>
        <v>North</v>
      </c>
      <c r="R3817" t="str">
        <f t="shared" si="356"/>
        <v>South</v>
      </c>
      <c r="S3817" t="str">
        <f t="shared" si="357"/>
        <v>Outpatient</v>
      </c>
      <c r="T3817" t="str">
        <f t="shared" si="358"/>
        <v>SLA Breach</v>
      </c>
      <c r="U3817">
        <f t="shared" si="359"/>
        <v>2</v>
      </c>
    </row>
    <row r="3818" spans="1:21" x14ac:dyDescent="0.3">
      <c r="A3818" t="s">
        <v>7650</v>
      </c>
      <c r="B3818" t="s">
        <v>1348</v>
      </c>
      <c r="C3818" t="s">
        <v>1349</v>
      </c>
      <c r="D3818" t="s">
        <v>59</v>
      </c>
      <c r="E3818" t="s">
        <v>173</v>
      </c>
      <c r="F3818">
        <v>59041.5</v>
      </c>
      <c r="G3818" s="1">
        <v>45974</v>
      </c>
      <c r="H3818" s="1">
        <v>45993</v>
      </c>
      <c r="I3818" t="s">
        <v>19</v>
      </c>
      <c r="J3818">
        <v>19</v>
      </c>
      <c r="K3818">
        <v>15</v>
      </c>
      <c r="L3818" t="s">
        <v>268</v>
      </c>
      <c r="M3818" t="s">
        <v>55</v>
      </c>
      <c r="N3818" t="s">
        <v>30</v>
      </c>
      <c r="O3818">
        <f t="shared" si="354"/>
        <v>1</v>
      </c>
      <c r="P3818" t="str">
        <f t="shared" si="355"/>
        <v>Valid</v>
      </c>
      <c r="Q3818" t="str">
        <f>_xlfn.XLOOKUP(B3818,Customers!$A:$A,Customers!$C:$C,"Not Found")</f>
        <v>West</v>
      </c>
      <c r="R3818" t="str">
        <f t="shared" si="356"/>
        <v>Central</v>
      </c>
      <c r="S3818" t="str">
        <f t="shared" si="357"/>
        <v>Critical Illness</v>
      </c>
      <c r="T3818" t="str">
        <f t="shared" si="358"/>
        <v>SLA Breach</v>
      </c>
      <c r="U3818">
        <f t="shared" si="359"/>
        <v>4</v>
      </c>
    </row>
    <row r="3819" spans="1:21" x14ac:dyDescent="0.3">
      <c r="A3819" t="s">
        <v>7651</v>
      </c>
      <c r="B3819" t="s">
        <v>7652</v>
      </c>
      <c r="C3819" t="s">
        <v>7653</v>
      </c>
      <c r="D3819" t="s">
        <v>216</v>
      </c>
      <c r="E3819" t="s">
        <v>74</v>
      </c>
      <c r="F3819">
        <v>79185.66</v>
      </c>
      <c r="G3819" s="1">
        <v>45929</v>
      </c>
      <c r="H3819" s="1">
        <v>45945</v>
      </c>
      <c r="I3819" t="s">
        <v>19</v>
      </c>
      <c r="J3819">
        <v>16</v>
      </c>
      <c r="K3819">
        <v>15</v>
      </c>
      <c r="L3819" t="s">
        <v>159</v>
      </c>
      <c r="M3819" t="s">
        <v>55</v>
      </c>
      <c r="N3819" t="s">
        <v>42</v>
      </c>
      <c r="O3819">
        <f t="shared" si="354"/>
        <v>1</v>
      </c>
      <c r="P3819" t="str">
        <f t="shared" si="355"/>
        <v>Valid</v>
      </c>
      <c r="Q3819" t="str">
        <f>_xlfn.XLOOKUP(B3819,Customers!$A:$A,Customers!$C:$C,"Not Found")</f>
        <v>South</v>
      </c>
      <c r="R3819" t="str">
        <f t="shared" si="356"/>
        <v>East</v>
      </c>
      <c r="S3819" t="str">
        <f t="shared" si="357"/>
        <v>Outpatient</v>
      </c>
      <c r="T3819" t="str">
        <f t="shared" si="358"/>
        <v>SLA Breach</v>
      </c>
      <c r="U3819">
        <f t="shared" si="359"/>
        <v>1</v>
      </c>
    </row>
    <row r="3820" spans="1:21" x14ac:dyDescent="0.3">
      <c r="A3820" t="s">
        <v>7654</v>
      </c>
      <c r="B3820" t="s">
        <v>1955</v>
      </c>
      <c r="C3820" t="s">
        <v>7655</v>
      </c>
      <c r="D3820" t="s">
        <v>46</v>
      </c>
      <c r="E3820" t="s">
        <v>27</v>
      </c>
      <c r="F3820">
        <v>76952.67</v>
      </c>
      <c r="G3820" s="1">
        <v>45945</v>
      </c>
      <c r="H3820" s="1">
        <v>45948</v>
      </c>
      <c r="I3820" t="s">
        <v>19</v>
      </c>
      <c r="J3820">
        <v>3</v>
      </c>
      <c r="K3820">
        <v>12</v>
      </c>
      <c r="L3820" t="s">
        <v>242</v>
      </c>
      <c r="M3820" t="s">
        <v>49</v>
      </c>
      <c r="N3820" t="s">
        <v>30</v>
      </c>
      <c r="O3820">
        <f t="shared" si="354"/>
        <v>1</v>
      </c>
      <c r="P3820" t="str">
        <f t="shared" si="355"/>
        <v>Valid</v>
      </c>
      <c r="Q3820" t="str">
        <f>_xlfn.XLOOKUP(B3820,Customers!$A:$A,Customers!$C:$C,"Not Found")</f>
        <v>Central</v>
      </c>
      <c r="R3820" t="str">
        <f t="shared" si="356"/>
        <v>West</v>
      </c>
      <c r="S3820" t="str">
        <f t="shared" si="357"/>
        <v>Theft</v>
      </c>
      <c r="T3820" t="str">
        <f t="shared" si="358"/>
        <v>Within SLA</v>
      </c>
      <c r="U3820">
        <f t="shared" si="359"/>
        <v>0</v>
      </c>
    </row>
    <row r="3821" spans="1:21" x14ac:dyDescent="0.3">
      <c r="A3821" t="s">
        <v>7656</v>
      </c>
      <c r="B3821" t="s">
        <v>7657</v>
      </c>
      <c r="C3821" t="s">
        <v>7658</v>
      </c>
      <c r="D3821" t="s">
        <v>111</v>
      </c>
      <c r="F3821">
        <v>122875.21</v>
      </c>
      <c r="G3821" s="1">
        <v>45846</v>
      </c>
      <c r="H3821" s="1">
        <v>45863</v>
      </c>
      <c r="I3821" t="s">
        <v>19</v>
      </c>
      <c r="J3821">
        <v>17</v>
      </c>
      <c r="K3821">
        <v>12</v>
      </c>
      <c r="L3821" t="s">
        <v>132</v>
      </c>
      <c r="M3821" t="s">
        <v>49</v>
      </c>
      <c r="N3821" t="s">
        <v>42</v>
      </c>
      <c r="O3821">
        <f t="shared" si="354"/>
        <v>1</v>
      </c>
      <c r="P3821" t="str">
        <f t="shared" si="355"/>
        <v>Valid</v>
      </c>
      <c r="Q3821" t="str">
        <f>_xlfn.XLOOKUP(B3821,Customers!$A:$A,Customers!$C:$C,"Not Found")</f>
        <v>East</v>
      </c>
      <c r="R3821" t="str">
        <f t="shared" si="356"/>
        <v>East</v>
      </c>
      <c r="S3821" t="str">
        <f t="shared" si="357"/>
        <v>Fire</v>
      </c>
      <c r="T3821" t="str">
        <f t="shared" si="358"/>
        <v>SLA Breach</v>
      </c>
      <c r="U3821">
        <f t="shared" si="359"/>
        <v>5</v>
      </c>
    </row>
    <row r="3822" spans="1:21" x14ac:dyDescent="0.3">
      <c r="A3822" t="s">
        <v>7659</v>
      </c>
      <c r="B3822" t="s">
        <v>887</v>
      </c>
      <c r="C3822" t="s">
        <v>5077</v>
      </c>
      <c r="D3822" t="s">
        <v>59</v>
      </c>
      <c r="E3822" t="s">
        <v>27</v>
      </c>
      <c r="F3822">
        <v>67849.119999999995</v>
      </c>
      <c r="G3822" s="1">
        <v>45832</v>
      </c>
      <c r="H3822" s="1">
        <v>45836</v>
      </c>
      <c r="I3822" t="s">
        <v>19</v>
      </c>
      <c r="J3822">
        <v>4</v>
      </c>
      <c r="K3822">
        <v>15</v>
      </c>
      <c r="L3822" t="s">
        <v>268</v>
      </c>
      <c r="M3822" t="s">
        <v>55</v>
      </c>
      <c r="N3822" t="s">
        <v>30</v>
      </c>
      <c r="O3822">
        <f t="shared" si="354"/>
        <v>1</v>
      </c>
      <c r="P3822" t="str">
        <f t="shared" si="355"/>
        <v>Valid</v>
      </c>
      <c r="Q3822" t="str">
        <f>_xlfn.XLOOKUP(B3822,Customers!$A:$A,Customers!$C:$C,"Not Found")</f>
        <v>West</v>
      </c>
      <c r="R3822" t="str">
        <f t="shared" si="356"/>
        <v>West</v>
      </c>
      <c r="S3822" t="str">
        <f t="shared" si="357"/>
        <v>Critical Illness</v>
      </c>
      <c r="T3822" t="str">
        <f t="shared" si="358"/>
        <v>Within SLA</v>
      </c>
      <c r="U3822">
        <f t="shared" si="359"/>
        <v>0</v>
      </c>
    </row>
    <row r="3823" spans="1:21" x14ac:dyDescent="0.3">
      <c r="A3823" t="s">
        <v>7660</v>
      </c>
      <c r="B3823" t="s">
        <v>2532</v>
      </c>
      <c r="C3823" t="s">
        <v>6870</v>
      </c>
      <c r="D3823" t="s">
        <v>46</v>
      </c>
      <c r="E3823" t="s">
        <v>27</v>
      </c>
      <c r="F3823">
        <v>186090.55</v>
      </c>
      <c r="G3823" s="1">
        <v>45773</v>
      </c>
      <c r="H3823" s="1">
        <v>45784</v>
      </c>
      <c r="I3823" t="s">
        <v>19</v>
      </c>
      <c r="J3823">
        <v>11</v>
      </c>
      <c r="K3823">
        <v>12</v>
      </c>
      <c r="L3823" t="s">
        <v>325</v>
      </c>
      <c r="M3823" t="s">
        <v>49</v>
      </c>
      <c r="N3823" t="s">
        <v>22</v>
      </c>
      <c r="O3823">
        <f t="shared" si="354"/>
        <v>1</v>
      </c>
      <c r="P3823" t="str">
        <f t="shared" si="355"/>
        <v>Valid</v>
      </c>
      <c r="Q3823" t="str">
        <f>_xlfn.XLOOKUP(B3823,Customers!$A:$A,Customers!$C:$C,"Not Found")</f>
        <v>Central</v>
      </c>
      <c r="R3823" t="str">
        <f t="shared" si="356"/>
        <v>West</v>
      </c>
      <c r="S3823" t="str">
        <f t="shared" si="357"/>
        <v>Theft</v>
      </c>
      <c r="T3823" t="str">
        <f t="shared" si="358"/>
        <v>Within SLA</v>
      </c>
      <c r="U3823">
        <f t="shared" si="359"/>
        <v>0</v>
      </c>
    </row>
    <row r="3824" spans="1:21" x14ac:dyDescent="0.3">
      <c r="A3824" t="s">
        <v>7661</v>
      </c>
      <c r="B3824" t="s">
        <v>612</v>
      </c>
      <c r="C3824" t="s">
        <v>7662</v>
      </c>
      <c r="D3824" t="s">
        <v>34</v>
      </c>
      <c r="E3824" t="s">
        <v>18</v>
      </c>
      <c r="F3824">
        <v>447629.7</v>
      </c>
      <c r="G3824" s="1">
        <v>45681</v>
      </c>
      <c r="H3824" s="1">
        <v>45700</v>
      </c>
      <c r="I3824" t="s">
        <v>19</v>
      </c>
      <c r="J3824">
        <v>19</v>
      </c>
      <c r="K3824">
        <v>20</v>
      </c>
      <c r="L3824" t="s">
        <v>60</v>
      </c>
      <c r="M3824" t="s">
        <v>29</v>
      </c>
      <c r="N3824" t="s">
        <v>42</v>
      </c>
      <c r="O3824">
        <f t="shared" si="354"/>
        <v>1</v>
      </c>
      <c r="P3824" t="str">
        <f t="shared" si="355"/>
        <v>Valid</v>
      </c>
      <c r="Q3824" t="str">
        <f>_xlfn.XLOOKUP(B3824,Customers!$A:$A,Customers!$C:$C,"Not Found")</f>
        <v>South</v>
      </c>
      <c r="R3824" t="str">
        <f t="shared" si="356"/>
        <v>South</v>
      </c>
      <c r="S3824" t="str">
        <f t="shared" si="357"/>
        <v>Death Benefit</v>
      </c>
      <c r="T3824" t="str">
        <f t="shared" si="358"/>
        <v>Within SLA</v>
      </c>
      <c r="U3824">
        <f t="shared" si="359"/>
        <v>0</v>
      </c>
    </row>
    <row r="3825" spans="1:21" x14ac:dyDescent="0.3">
      <c r="A3825" t="s">
        <v>7663</v>
      </c>
      <c r="B3825" t="s">
        <v>1010</v>
      </c>
      <c r="C3825" t="s">
        <v>7664</v>
      </c>
      <c r="D3825" t="s">
        <v>53</v>
      </c>
      <c r="E3825" t="s">
        <v>173</v>
      </c>
      <c r="F3825">
        <v>46607.74</v>
      </c>
      <c r="G3825" s="1">
        <v>45936</v>
      </c>
      <c r="H3825" s="1">
        <v>45949</v>
      </c>
      <c r="I3825" t="s">
        <v>19</v>
      </c>
      <c r="J3825">
        <v>13</v>
      </c>
      <c r="K3825">
        <v>15</v>
      </c>
      <c r="L3825" t="s">
        <v>282</v>
      </c>
      <c r="M3825" t="s">
        <v>55</v>
      </c>
      <c r="N3825" t="s">
        <v>30</v>
      </c>
      <c r="O3825">
        <f t="shared" si="354"/>
        <v>1</v>
      </c>
      <c r="P3825" t="str">
        <f t="shared" si="355"/>
        <v>Valid</v>
      </c>
      <c r="Q3825" t="str">
        <f>_xlfn.XLOOKUP(B3825,Customers!$A:$A,Customers!$C:$C,"Not Found")</f>
        <v>South</v>
      </c>
      <c r="R3825" t="str">
        <f t="shared" si="356"/>
        <v>Central</v>
      </c>
      <c r="S3825" t="str">
        <f t="shared" si="357"/>
        <v>Hospitalization</v>
      </c>
      <c r="T3825" t="str">
        <f t="shared" si="358"/>
        <v>Within SLA</v>
      </c>
      <c r="U3825">
        <f t="shared" si="359"/>
        <v>0</v>
      </c>
    </row>
    <row r="3826" spans="1:21" x14ac:dyDescent="0.3">
      <c r="A3826" t="s">
        <v>7665</v>
      </c>
      <c r="B3826" t="s">
        <v>3285</v>
      </c>
      <c r="C3826" t="s">
        <v>4912</v>
      </c>
      <c r="D3826" t="s">
        <v>59</v>
      </c>
      <c r="E3826" t="s">
        <v>27</v>
      </c>
      <c r="F3826">
        <v>192369.17</v>
      </c>
      <c r="G3826" s="1">
        <v>45785</v>
      </c>
      <c r="H3826" s="1">
        <v>45807</v>
      </c>
      <c r="I3826" t="s">
        <v>19</v>
      </c>
      <c r="J3826">
        <v>22</v>
      </c>
      <c r="K3826">
        <v>15</v>
      </c>
      <c r="L3826" t="s">
        <v>54</v>
      </c>
      <c r="M3826" t="s">
        <v>55</v>
      </c>
      <c r="N3826" t="s">
        <v>88</v>
      </c>
      <c r="O3826">
        <f t="shared" si="354"/>
        <v>1</v>
      </c>
      <c r="P3826" t="str">
        <f t="shared" si="355"/>
        <v>Valid</v>
      </c>
      <c r="Q3826" t="str">
        <f>_xlfn.XLOOKUP(B3826,Customers!$A:$A,Customers!$C:$C,"Not Found")</f>
        <v>West</v>
      </c>
      <c r="R3826" t="str">
        <f t="shared" si="356"/>
        <v>West</v>
      </c>
      <c r="S3826" t="str">
        <f t="shared" si="357"/>
        <v>Critical Illness</v>
      </c>
      <c r="T3826" t="str">
        <f t="shared" si="358"/>
        <v>SLA Breach</v>
      </c>
      <c r="U3826">
        <f t="shared" si="359"/>
        <v>7</v>
      </c>
    </row>
    <row r="3827" spans="1:21" x14ac:dyDescent="0.3">
      <c r="A3827" t="s">
        <v>7666</v>
      </c>
      <c r="B3827" t="s">
        <v>6033</v>
      </c>
      <c r="C3827" t="s">
        <v>6034</v>
      </c>
      <c r="D3827" t="s">
        <v>17</v>
      </c>
      <c r="E3827" t="s">
        <v>39</v>
      </c>
      <c r="F3827">
        <v>40620.199999999997</v>
      </c>
      <c r="G3827" s="1">
        <v>45881</v>
      </c>
      <c r="H3827" s="1">
        <v>45891</v>
      </c>
      <c r="I3827" t="s">
        <v>19</v>
      </c>
      <c r="J3827">
        <v>10</v>
      </c>
      <c r="K3827">
        <v>10</v>
      </c>
      <c r="L3827" t="s">
        <v>244</v>
      </c>
      <c r="M3827" t="s">
        <v>21</v>
      </c>
      <c r="N3827" t="s">
        <v>42</v>
      </c>
      <c r="O3827">
        <f t="shared" si="354"/>
        <v>1</v>
      </c>
      <c r="P3827" t="str">
        <f t="shared" si="355"/>
        <v>Valid</v>
      </c>
      <c r="Q3827" t="str">
        <f>_xlfn.XLOOKUP(B3827,Customers!$A:$A,Customers!$C:$C,"Not Found")</f>
        <v>South</v>
      </c>
      <c r="R3827" t="str">
        <f t="shared" si="356"/>
        <v>North</v>
      </c>
      <c r="S3827" t="str">
        <f t="shared" si="357"/>
        <v>Accident</v>
      </c>
      <c r="T3827" t="str">
        <f t="shared" si="358"/>
        <v>Within SLA</v>
      </c>
      <c r="U3827">
        <f t="shared" si="359"/>
        <v>0</v>
      </c>
    </row>
    <row r="3828" spans="1:21" x14ac:dyDescent="0.3">
      <c r="A3828" t="s">
        <v>7667</v>
      </c>
      <c r="B3828" t="s">
        <v>707</v>
      </c>
      <c r="C3828" t="s">
        <v>2073</v>
      </c>
      <c r="D3828" t="s">
        <v>34</v>
      </c>
      <c r="E3828" t="s">
        <v>74</v>
      </c>
      <c r="F3828">
        <v>144456.07</v>
      </c>
      <c r="G3828" s="1">
        <v>45978</v>
      </c>
      <c r="H3828" s="1">
        <v>46009</v>
      </c>
      <c r="I3828" t="s">
        <v>19</v>
      </c>
      <c r="J3828">
        <v>31</v>
      </c>
      <c r="K3828">
        <v>20</v>
      </c>
      <c r="L3828" t="s">
        <v>174</v>
      </c>
      <c r="M3828" t="s">
        <v>29</v>
      </c>
      <c r="N3828" t="s">
        <v>42</v>
      </c>
      <c r="O3828">
        <f t="shared" si="354"/>
        <v>1</v>
      </c>
      <c r="P3828" t="str">
        <f t="shared" si="355"/>
        <v>Valid</v>
      </c>
      <c r="Q3828" t="str">
        <f>_xlfn.XLOOKUP(B3828,Customers!$A:$A,Customers!$C:$C,"Not Found")</f>
        <v>North</v>
      </c>
      <c r="R3828" t="str">
        <f t="shared" si="356"/>
        <v>East</v>
      </c>
      <c r="S3828" t="str">
        <f t="shared" si="357"/>
        <v>Death Benefit</v>
      </c>
      <c r="T3828" t="str">
        <f t="shared" si="358"/>
        <v>SLA Breach</v>
      </c>
      <c r="U3828">
        <f t="shared" si="359"/>
        <v>11</v>
      </c>
    </row>
    <row r="3829" spans="1:21" x14ac:dyDescent="0.3">
      <c r="A3829" t="s">
        <v>7668</v>
      </c>
      <c r="B3829" t="s">
        <v>853</v>
      </c>
      <c r="C3829" t="s">
        <v>854</v>
      </c>
      <c r="D3829" t="s">
        <v>92</v>
      </c>
      <c r="E3829" t="s">
        <v>39</v>
      </c>
      <c r="F3829">
        <v>59571.58</v>
      </c>
      <c r="G3829" s="1">
        <v>45785</v>
      </c>
      <c r="H3829" s="1">
        <v>45789</v>
      </c>
      <c r="I3829" t="s">
        <v>47</v>
      </c>
      <c r="J3829">
        <v>4</v>
      </c>
      <c r="K3829">
        <v>7</v>
      </c>
      <c r="L3829" t="s">
        <v>60</v>
      </c>
      <c r="M3829" t="s">
        <v>94</v>
      </c>
      <c r="N3829" t="s">
        <v>30</v>
      </c>
      <c r="O3829">
        <f t="shared" si="354"/>
        <v>1</v>
      </c>
      <c r="P3829" t="str">
        <f t="shared" si="355"/>
        <v>Valid</v>
      </c>
      <c r="Q3829" t="str">
        <f>_xlfn.XLOOKUP(B3829,Customers!$A:$A,Customers!$C:$C,"Not Found")</f>
        <v>West</v>
      </c>
      <c r="R3829" t="str">
        <f t="shared" si="356"/>
        <v>North</v>
      </c>
      <c r="S3829" t="str">
        <f t="shared" si="357"/>
        <v>Baggage Loss</v>
      </c>
      <c r="T3829" t="str">
        <f t="shared" si="358"/>
        <v>Within SLA</v>
      </c>
      <c r="U3829">
        <f t="shared" si="359"/>
        <v>0</v>
      </c>
    </row>
    <row r="3830" spans="1:21" x14ac:dyDescent="0.3">
      <c r="A3830" t="s">
        <v>7669</v>
      </c>
      <c r="B3830" t="s">
        <v>2314</v>
      </c>
      <c r="C3830" t="s">
        <v>7670</v>
      </c>
      <c r="D3830" t="s">
        <v>216</v>
      </c>
      <c r="E3830" t="s">
        <v>74</v>
      </c>
      <c r="F3830">
        <v>57838.39</v>
      </c>
      <c r="G3830" s="1">
        <v>45704</v>
      </c>
      <c r="H3830" s="1">
        <v>45727</v>
      </c>
      <c r="I3830" t="s">
        <v>19</v>
      </c>
      <c r="J3830">
        <v>23</v>
      </c>
      <c r="K3830">
        <v>15</v>
      </c>
      <c r="L3830" t="s">
        <v>150</v>
      </c>
      <c r="M3830" t="s">
        <v>55</v>
      </c>
      <c r="N3830" t="s">
        <v>30</v>
      </c>
      <c r="O3830">
        <f t="shared" si="354"/>
        <v>1</v>
      </c>
      <c r="P3830" t="str">
        <f t="shared" si="355"/>
        <v>Valid</v>
      </c>
      <c r="Q3830" t="str">
        <f>_xlfn.XLOOKUP(B3830,Customers!$A:$A,Customers!$C:$C,"Not Found")</f>
        <v>Central</v>
      </c>
      <c r="R3830" t="str">
        <f t="shared" si="356"/>
        <v>East</v>
      </c>
      <c r="S3830" t="str">
        <f t="shared" si="357"/>
        <v>Outpatient</v>
      </c>
      <c r="T3830" t="str">
        <f t="shared" si="358"/>
        <v>SLA Breach</v>
      </c>
      <c r="U3830">
        <f t="shared" si="359"/>
        <v>8</v>
      </c>
    </row>
    <row r="3831" spans="1:21" x14ac:dyDescent="0.3">
      <c r="A3831" t="s">
        <v>7671</v>
      </c>
      <c r="B3831" t="s">
        <v>233</v>
      </c>
      <c r="C3831" t="s">
        <v>7672</v>
      </c>
      <c r="D3831" t="s">
        <v>17</v>
      </c>
      <c r="E3831" t="s">
        <v>39</v>
      </c>
      <c r="F3831">
        <v>69267.38</v>
      </c>
      <c r="G3831" s="1">
        <v>45788</v>
      </c>
      <c r="I3831" t="s">
        <v>64</v>
      </c>
      <c r="J3831">
        <v>22</v>
      </c>
      <c r="K3831">
        <v>10</v>
      </c>
      <c r="L3831" t="s">
        <v>341</v>
      </c>
      <c r="M3831" t="s">
        <v>21</v>
      </c>
      <c r="N3831" t="s">
        <v>42</v>
      </c>
      <c r="O3831">
        <f t="shared" si="354"/>
        <v>1</v>
      </c>
      <c r="P3831" t="str">
        <f t="shared" si="355"/>
        <v>Valid</v>
      </c>
      <c r="Q3831" t="str">
        <f>_xlfn.XLOOKUP(B3831,Customers!$A:$A,Customers!$C:$C,"Not Found")</f>
        <v>North</v>
      </c>
      <c r="R3831" t="str">
        <f t="shared" si="356"/>
        <v>North</v>
      </c>
      <c r="S3831" t="str">
        <f t="shared" si="357"/>
        <v>Accident</v>
      </c>
      <c r="T3831" t="str">
        <f t="shared" si="358"/>
        <v>SLA Breach</v>
      </c>
      <c r="U3831">
        <f t="shared" si="359"/>
        <v>12</v>
      </c>
    </row>
    <row r="3832" spans="1:21" x14ac:dyDescent="0.3">
      <c r="A3832" t="s">
        <v>7673</v>
      </c>
      <c r="B3832" t="s">
        <v>3123</v>
      </c>
      <c r="C3832" t="s">
        <v>7674</v>
      </c>
      <c r="D3832" t="s">
        <v>69</v>
      </c>
      <c r="E3832" t="s">
        <v>27</v>
      </c>
      <c r="F3832">
        <v>47626.86</v>
      </c>
      <c r="G3832" s="1">
        <v>45976</v>
      </c>
      <c r="H3832" s="1">
        <v>45985</v>
      </c>
      <c r="I3832" t="s">
        <v>19</v>
      </c>
      <c r="J3832">
        <v>9</v>
      </c>
      <c r="K3832">
        <v>12</v>
      </c>
      <c r="L3832" t="s">
        <v>345</v>
      </c>
      <c r="M3832" t="s">
        <v>49</v>
      </c>
      <c r="N3832" t="s">
        <v>30</v>
      </c>
      <c r="O3832">
        <f t="shared" si="354"/>
        <v>1</v>
      </c>
      <c r="P3832" t="str">
        <f t="shared" si="355"/>
        <v>Valid</v>
      </c>
      <c r="Q3832" t="str">
        <f>_xlfn.XLOOKUP(B3832,Customers!$A:$A,Customers!$C:$C,"Not Found")</f>
        <v>Central</v>
      </c>
      <c r="R3832" t="str">
        <f t="shared" si="356"/>
        <v>West</v>
      </c>
      <c r="S3832" t="str">
        <f t="shared" si="357"/>
        <v>Property Damage</v>
      </c>
      <c r="T3832" t="str">
        <f t="shared" si="358"/>
        <v>Within SLA</v>
      </c>
      <c r="U3832">
        <f t="shared" si="359"/>
        <v>0</v>
      </c>
    </row>
    <row r="3833" spans="1:21" x14ac:dyDescent="0.3">
      <c r="A3833" t="s">
        <v>7675</v>
      </c>
      <c r="B3833" t="s">
        <v>7423</v>
      </c>
      <c r="C3833" t="s">
        <v>7424</v>
      </c>
      <c r="D3833" t="s">
        <v>17</v>
      </c>
      <c r="E3833" t="s">
        <v>74</v>
      </c>
      <c r="F3833">
        <v>51237.26</v>
      </c>
      <c r="G3833" s="1">
        <v>45658</v>
      </c>
      <c r="I3833" t="s">
        <v>40</v>
      </c>
      <c r="J3833">
        <v>11</v>
      </c>
      <c r="K3833">
        <v>10</v>
      </c>
      <c r="L3833" t="s">
        <v>178</v>
      </c>
      <c r="M3833" t="s">
        <v>21</v>
      </c>
      <c r="N3833" t="s">
        <v>42</v>
      </c>
      <c r="O3833">
        <f t="shared" si="354"/>
        <v>1</v>
      </c>
      <c r="P3833" t="str">
        <f t="shared" si="355"/>
        <v>Valid</v>
      </c>
      <c r="Q3833" t="str">
        <f>_xlfn.XLOOKUP(B3833,Customers!$A:$A,Customers!$C:$C,"Not Found")</f>
        <v>East</v>
      </c>
      <c r="R3833" t="str">
        <f t="shared" si="356"/>
        <v>East</v>
      </c>
      <c r="S3833" t="str">
        <f t="shared" si="357"/>
        <v>Accident</v>
      </c>
      <c r="T3833" t="str">
        <f t="shared" si="358"/>
        <v>SLA Breach</v>
      </c>
      <c r="U3833">
        <f t="shared" si="359"/>
        <v>1</v>
      </c>
    </row>
    <row r="3834" spans="1:21" x14ac:dyDescent="0.3">
      <c r="A3834" t="s">
        <v>7676</v>
      </c>
      <c r="B3834" t="s">
        <v>114</v>
      </c>
      <c r="C3834" t="s">
        <v>1373</v>
      </c>
      <c r="D3834" t="s">
        <v>26</v>
      </c>
      <c r="E3834" t="s">
        <v>74</v>
      </c>
      <c r="F3834">
        <v>278325.73</v>
      </c>
      <c r="G3834" s="1">
        <v>45744</v>
      </c>
      <c r="H3834" s="1">
        <v>45765</v>
      </c>
      <c r="I3834" t="s">
        <v>19</v>
      </c>
      <c r="J3834">
        <v>21</v>
      </c>
      <c r="K3834">
        <v>20</v>
      </c>
      <c r="L3834" t="s">
        <v>606</v>
      </c>
      <c r="M3834" t="s">
        <v>29</v>
      </c>
      <c r="N3834" t="s">
        <v>30</v>
      </c>
      <c r="O3834">
        <f t="shared" si="354"/>
        <v>1</v>
      </c>
      <c r="P3834" t="str">
        <f t="shared" si="355"/>
        <v>Valid</v>
      </c>
      <c r="Q3834" t="str">
        <f>_xlfn.XLOOKUP(B3834,Customers!$A:$A,Customers!$C:$C,"Not Found")</f>
        <v>Central</v>
      </c>
      <c r="R3834" t="str">
        <f t="shared" si="356"/>
        <v>East</v>
      </c>
      <c r="S3834" t="str">
        <f t="shared" si="357"/>
        <v>Disability</v>
      </c>
      <c r="T3834" t="str">
        <f t="shared" si="358"/>
        <v>SLA Breach</v>
      </c>
      <c r="U3834">
        <f t="shared" si="359"/>
        <v>1</v>
      </c>
    </row>
    <row r="3835" spans="1:21" x14ac:dyDescent="0.3">
      <c r="A3835" t="s">
        <v>7677</v>
      </c>
      <c r="B3835" t="s">
        <v>1964</v>
      </c>
      <c r="C3835" t="s">
        <v>1965</v>
      </c>
      <c r="D3835" t="s">
        <v>216</v>
      </c>
      <c r="E3835" t="s">
        <v>27</v>
      </c>
      <c r="F3835">
        <v>65857.740000000005</v>
      </c>
      <c r="G3835" s="1">
        <v>45677</v>
      </c>
      <c r="I3835" t="s">
        <v>64</v>
      </c>
      <c r="J3835">
        <v>17</v>
      </c>
      <c r="K3835">
        <v>15</v>
      </c>
      <c r="L3835" t="s">
        <v>450</v>
      </c>
      <c r="M3835" t="s">
        <v>55</v>
      </c>
      <c r="N3835" t="s">
        <v>22</v>
      </c>
      <c r="O3835">
        <f t="shared" si="354"/>
        <v>1</v>
      </c>
      <c r="P3835" t="str">
        <f t="shared" si="355"/>
        <v>Valid</v>
      </c>
      <c r="Q3835" t="str">
        <f>_xlfn.XLOOKUP(B3835,Customers!$A:$A,Customers!$C:$C,"Not Found")</f>
        <v>West</v>
      </c>
      <c r="R3835" t="str">
        <f t="shared" si="356"/>
        <v>West</v>
      </c>
      <c r="S3835" t="str">
        <f t="shared" si="357"/>
        <v>Outpatient</v>
      </c>
      <c r="T3835" t="str">
        <f t="shared" si="358"/>
        <v>SLA Breach</v>
      </c>
      <c r="U3835">
        <f t="shared" si="359"/>
        <v>2</v>
      </c>
    </row>
    <row r="3836" spans="1:21" x14ac:dyDescent="0.3">
      <c r="A3836" t="s">
        <v>7678</v>
      </c>
      <c r="B3836" t="s">
        <v>2639</v>
      </c>
      <c r="C3836" t="s">
        <v>2989</v>
      </c>
      <c r="D3836" t="s">
        <v>59</v>
      </c>
      <c r="E3836" t="s">
        <v>18</v>
      </c>
      <c r="F3836">
        <v>60866.11</v>
      </c>
      <c r="G3836" s="1">
        <v>45914</v>
      </c>
      <c r="H3836" s="1">
        <v>45924</v>
      </c>
      <c r="I3836" t="s">
        <v>19</v>
      </c>
      <c r="J3836">
        <v>10</v>
      </c>
      <c r="K3836">
        <v>15</v>
      </c>
      <c r="L3836" t="s">
        <v>93</v>
      </c>
      <c r="M3836" t="s">
        <v>55</v>
      </c>
      <c r="N3836" t="s">
        <v>22</v>
      </c>
      <c r="O3836">
        <f t="shared" si="354"/>
        <v>1</v>
      </c>
      <c r="P3836" t="str">
        <f t="shared" si="355"/>
        <v>Valid</v>
      </c>
      <c r="Q3836" t="str">
        <f>_xlfn.XLOOKUP(B3836,Customers!$A:$A,Customers!$C:$C,"Not Found")</f>
        <v>West</v>
      </c>
      <c r="R3836" t="str">
        <f t="shared" si="356"/>
        <v>South</v>
      </c>
      <c r="S3836" t="str">
        <f t="shared" si="357"/>
        <v>Critical Illness</v>
      </c>
      <c r="T3836" t="str">
        <f t="shared" si="358"/>
        <v>Within SLA</v>
      </c>
      <c r="U3836">
        <f t="shared" si="359"/>
        <v>0</v>
      </c>
    </row>
    <row r="3837" spans="1:21" x14ac:dyDescent="0.3">
      <c r="A3837" t="s">
        <v>7679</v>
      </c>
      <c r="B3837" t="s">
        <v>2335</v>
      </c>
      <c r="C3837" t="s">
        <v>2336</v>
      </c>
      <c r="D3837" t="s">
        <v>154</v>
      </c>
      <c r="E3837" t="s">
        <v>18</v>
      </c>
      <c r="F3837">
        <v>66754.34</v>
      </c>
      <c r="G3837" s="1">
        <v>45703</v>
      </c>
      <c r="H3837" s="1">
        <v>45710</v>
      </c>
      <c r="I3837" t="s">
        <v>19</v>
      </c>
      <c r="J3837">
        <v>7</v>
      </c>
      <c r="K3837">
        <v>10</v>
      </c>
      <c r="L3837" t="s">
        <v>630</v>
      </c>
      <c r="M3837" t="s">
        <v>21</v>
      </c>
      <c r="N3837" t="s">
        <v>30</v>
      </c>
      <c r="O3837">
        <f t="shared" si="354"/>
        <v>1</v>
      </c>
      <c r="P3837" t="str">
        <f t="shared" si="355"/>
        <v>Valid</v>
      </c>
      <c r="Q3837" t="str">
        <f>_xlfn.XLOOKUP(B3837,Customers!$A:$A,Customers!$C:$C,"Not Found")</f>
        <v>East</v>
      </c>
      <c r="R3837" t="str">
        <f t="shared" si="356"/>
        <v>South</v>
      </c>
      <c r="S3837" t="str">
        <f t="shared" si="357"/>
        <v>Vehicle Damage</v>
      </c>
      <c r="T3837" t="str">
        <f t="shared" si="358"/>
        <v>Within SLA</v>
      </c>
      <c r="U3837">
        <f t="shared" si="359"/>
        <v>0</v>
      </c>
    </row>
    <row r="3838" spans="1:21" x14ac:dyDescent="0.3">
      <c r="A3838" t="s">
        <v>7680</v>
      </c>
      <c r="B3838" t="s">
        <v>2884</v>
      </c>
      <c r="C3838" t="s">
        <v>7681</v>
      </c>
      <c r="D3838" t="s">
        <v>17</v>
      </c>
      <c r="E3838" t="s">
        <v>74</v>
      </c>
      <c r="F3838">
        <v>123706.09</v>
      </c>
      <c r="G3838" s="1">
        <v>45747</v>
      </c>
      <c r="H3838" s="1">
        <v>45757</v>
      </c>
      <c r="I3838" t="s">
        <v>19</v>
      </c>
      <c r="J3838">
        <v>10</v>
      </c>
      <c r="K3838">
        <v>10</v>
      </c>
      <c r="L3838" t="s">
        <v>140</v>
      </c>
      <c r="M3838" t="s">
        <v>21</v>
      </c>
      <c r="N3838" t="s">
        <v>30</v>
      </c>
      <c r="O3838">
        <f t="shared" si="354"/>
        <v>1</v>
      </c>
      <c r="P3838" t="str">
        <f t="shared" si="355"/>
        <v>Valid</v>
      </c>
      <c r="Q3838" t="str">
        <f>_xlfn.XLOOKUP(B3838,Customers!$A:$A,Customers!$C:$C,"Not Found")</f>
        <v>South</v>
      </c>
      <c r="R3838" t="str">
        <f t="shared" si="356"/>
        <v>East</v>
      </c>
      <c r="S3838" t="str">
        <f t="shared" si="357"/>
        <v>Accident</v>
      </c>
      <c r="T3838" t="str">
        <f t="shared" si="358"/>
        <v>Within SLA</v>
      </c>
      <c r="U3838">
        <f t="shared" si="359"/>
        <v>0</v>
      </c>
    </row>
    <row r="3839" spans="1:21" x14ac:dyDescent="0.3">
      <c r="A3839" t="s">
        <v>7682</v>
      </c>
      <c r="B3839" t="s">
        <v>7683</v>
      </c>
      <c r="C3839" t="s">
        <v>7684</v>
      </c>
      <c r="D3839" t="s">
        <v>34</v>
      </c>
      <c r="E3839" t="s">
        <v>74</v>
      </c>
      <c r="F3839">
        <v>162670.81</v>
      </c>
      <c r="G3839" s="1">
        <v>45740</v>
      </c>
      <c r="H3839" s="1">
        <v>45763</v>
      </c>
      <c r="I3839" t="s">
        <v>19</v>
      </c>
      <c r="J3839">
        <v>23</v>
      </c>
      <c r="K3839">
        <v>20</v>
      </c>
      <c r="L3839" t="s">
        <v>112</v>
      </c>
      <c r="M3839" t="s">
        <v>29</v>
      </c>
      <c r="N3839" t="s">
        <v>30</v>
      </c>
      <c r="O3839">
        <f t="shared" si="354"/>
        <v>1</v>
      </c>
      <c r="P3839" t="str">
        <f t="shared" si="355"/>
        <v>Valid</v>
      </c>
      <c r="Q3839" t="str">
        <f>_xlfn.XLOOKUP(B3839,Customers!$A:$A,Customers!$C:$C,"Not Found")</f>
        <v>South</v>
      </c>
      <c r="R3839" t="str">
        <f t="shared" si="356"/>
        <v>East</v>
      </c>
      <c r="S3839" t="str">
        <f t="shared" si="357"/>
        <v>Death Benefit</v>
      </c>
      <c r="T3839" t="str">
        <f t="shared" si="358"/>
        <v>SLA Breach</v>
      </c>
      <c r="U3839">
        <f t="shared" si="359"/>
        <v>3</v>
      </c>
    </row>
    <row r="3840" spans="1:21" x14ac:dyDescent="0.3">
      <c r="A3840" t="s">
        <v>7685</v>
      </c>
      <c r="B3840" t="s">
        <v>4718</v>
      </c>
      <c r="C3840" t="s">
        <v>7686</v>
      </c>
      <c r="D3840" t="s">
        <v>92</v>
      </c>
      <c r="E3840" t="s">
        <v>173</v>
      </c>
      <c r="F3840">
        <v>5802.8</v>
      </c>
      <c r="G3840" s="1">
        <v>45672</v>
      </c>
      <c r="H3840" s="1">
        <v>45683</v>
      </c>
      <c r="I3840" t="s">
        <v>19</v>
      </c>
      <c r="J3840">
        <v>11</v>
      </c>
      <c r="K3840">
        <v>7</v>
      </c>
      <c r="L3840" t="s">
        <v>227</v>
      </c>
      <c r="M3840" t="s">
        <v>94</v>
      </c>
      <c r="N3840" t="s">
        <v>22</v>
      </c>
      <c r="O3840">
        <f t="shared" si="354"/>
        <v>1</v>
      </c>
      <c r="P3840" t="str">
        <f t="shared" si="355"/>
        <v>Valid</v>
      </c>
      <c r="Q3840" t="str">
        <f>_xlfn.XLOOKUP(B3840,Customers!$A:$A,Customers!$C:$C,"Not Found")</f>
        <v>Central</v>
      </c>
      <c r="R3840" t="str">
        <f t="shared" si="356"/>
        <v>Central</v>
      </c>
      <c r="S3840" t="str">
        <f t="shared" si="357"/>
        <v>Baggage Loss</v>
      </c>
      <c r="T3840" t="str">
        <f t="shared" si="358"/>
        <v>SLA Breach</v>
      </c>
      <c r="U3840">
        <f t="shared" si="359"/>
        <v>4</v>
      </c>
    </row>
    <row r="3841" spans="1:21" x14ac:dyDescent="0.3">
      <c r="A3841" t="s">
        <v>7687</v>
      </c>
      <c r="B3841" t="s">
        <v>4452</v>
      </c>
      <c r="C3841" t="s">
        <v>4453</v>
      </c>
      <c r="D3841" t="s">
        <v>92</v>
      </c>
      <c r="E3841" t="s">
        <v>18</v>
      </c>
      <c r="F3841">
        <v>67147.08</v>
      </c>
      <c r="G3841" s="1">
        <v>45967</v>
      </c>
      <c r="I3841" t="s">
        <v>40</v>
      </c>
      <c r="J3841">
        <v>6</v>
      </c>
      <c r="K3841">
        <v>7</v>
      </c>
      <c r="L3841" t="s">
        <v>411</v>
      </c>
      <c r="M3841" t="s">
        <v>94</v>
      </c>
      <c r="N3841" t="s">
        <v>30</v>
      </c>
      <c r="O3841">
        <f t="shared" si="354"/>
        <v>1</v>
      </c>
      <c r="P3841" t="str">
        <f t="shared" si="355"/>
        <v>Valid</v>
      </c>
      <c r="Q3841" t="str">
        <f>_xlfn.XLOOKUP(B3841,Customers!$A:$A,Customers!$C:$C,"Not Found")</f>
        <v>West</v>
      </c>
      <c r="R3841" t="str">
        <f t="shared" si="356"/>
        <v>South</v>
      </c>
      <c r="S3841" t="str">
        <f t="shared" si="357"/>
        <v>Baggage Loss</v>
      </c>
      <c r="T3841" t="str">
        <f t="shared" si="358"/>
        <v>Within SLA</v>
      </c>
      <c r="U3841">
        <f t="shared" si="359"/>
        <v>0</v>
      </c>
    </row>
    <row r="3842" spans="1:21" x14ac:dyDescent="0.3">
      <c r="A3842" t="s">
        <v>7688</v>
      </c>
      <c r="B3842" t="s">
        <v>3250</v>
      </c>
      <c r="C3842" t="s">
        <v>3251</v>
      </c>
      <c r="D3842" t="s">
        <v>53</v>
      </c>
      <c r="E3842" t="s">
        <v>74</v>
      </c>
      <c r="F3842">
        <v>55409.21</v>
      </c>
      <c r="G3842" s="1">
        <v>45786</v>
      </c>
      <c r="I3842" t="s">
        <v>40</v>
      </c>
      <c r="J3842">
        <v>34</v>
      </c>
      <c r="K3842">
        <v>15</v>
      </c>
      <c r="L3842" t="s">
        <v>323</v>
      </c>
      <c r="M3842" t="s">
        <v>55</v>
      </c>
      <c r="N3842" t="s">
        <v>88</v>
      </c>
      <c r="O3842">
        <f t="shared" ref="O3842:O3905" si="360">COUNTIF($A:$A,A3842)</f>
        <v>1</v>
      </c>
      <c r="P3842" t="str">
        <f t="shared" ref="P3842:P3905" si="361">IF(F3842="","Missing Amount","Valid")</f>
        <v>Valid</v>
      </c>
      <c r="Q3842" t="str">
        <f>_xlfn.XLOOKUP(B3842,Customers!$A:$A,Customers!$C:$C,"Not Found")</f>
        <v>North</v>
      </c>
      <c r="R3842" t="str">
        <f t="shared" ref="R3842:R3905" si="362">IF(E3842="",Q3842,E3842)</f>
        <v>East</v>
      </c>
      <c r="S3842" t="str">
        <f t="shared" ref="S3842:S3905" si="363">IF(D3842="Hospitalisation","Hospitalization",IF(D3842="Medical Emerg.","Medical Emergency",IF(D3842="Property dmg","Property Damage",IF(D3842="Vehicle dmg","Vehicle Damage",D3842))))</f>
        <v>Hospitalization</v>
      </c>
      <c r="T3842" t="str">
        <f t="shared" ref="T3842:T3905" si="364">IF(J3842&gt;K3842,"SLA Breach","Within SLA")</f>
        <v>SLA Breach</v>
      </c>
      <c r="U3842">
        <f t="shared" ref="U3842:U3905" si="365">IF(J3842&gt;K3842,J3842-K3842,0)</f>
        <v>19</v>
      </c>
    </row>
    <row r="3843" spans="1:21" x14ac:dyDescent="0.3">
      <c r="A3843" t="s">
        <v>7689</v>
      </c>
      <c r="B3843" t="s">
        <v>3817</v>
      </c>
      <c r="C3843" t="s">
        <v>3818</v>
      </c>
      <c r="D3843" t="s">
        <v>53</v>
      </c>
      <c r="E3843" t="s">
        <v>173</v>
      </c>
      <c r="F3843">
        <v>58563.8</v>
      </c>
      <c r="G3843" s="1">
        <v>45932</v>
      </c>
      <c r="H3843" s="1">
        <v>45964</v>
      </c>
      <c r="I3843" t="s">
        <v>47</v>
      </c>
      <c r="J3843">
        <v>32</v>
      </c>
      <c r="K3843">
        <v>15</v>
      </c>
      <c r="L3843" t="s">
        <v>630</v>
      </c>
      <c r="M3843" t="s">
        <v>55</v>
      </c>
      <c r="N3843" t="s">
        <v>88</v>
      </c>
      <c r="O3843">
        <f t="shared" si="360"/>
        <v>1</v>
      </c>
      <c r="P3843" t="str">
        <f t="shared" si="361"/>
        <v>Valid</v>
      </c>
      <c r="Q3843" t="str">
        <f>_xlfn.XLOOKUP(B3843,Customers!$A:$A,Customers!$C:$C,"Not Found")</f>
        <v>North</v>
      </c>
      <c r="R3843" t="str">
        <f t="shared" si="362"/>
        <v>Central</v>
      </c>
      <c r="S3843" t="str">
        <f t="shared" si="363"/>
        <v>Hospitalization</v>
      </c>
      <c r="T3843" t="str">
        <f t="shared" si="364"/>
        <v>SLA Breach</v>
      </c>
      <c r="U3843">
        <f t="shared" si="365"/>
        <v>17</v>
      </c>
    </row>
    <row r="3844" spans="1:21" x14ac:dyDescent="0.3">
      <c r="A3844" t="s">
        <v>7690</v>
      </c>
      <c r="B3844" t="s">
        <v>3010</v>
      </c>
      <c r="C3844" t="s">
        <v>7691</v>
      </c>
      <c r="D3844" t="s">
        <v>154</v>
      </c>
      <c r="E3844" t="s">
        <v>27</v>
      </c>
      <c r="F3844">
        <v>45599.46</v>
      </c>
      <c r="G3844" s="1">
        <v>45832</v>
      </c>
      <c r="H3844" s="1">
        <v>45842</v>
      </c>
      <c r="I3844" t="s">
        <v>19</v>
      </c>
      <c r="J3844">
        <v>10</v>
      </c>
      <c r="K3844">
        <v>10</v>
      </c>
      <c r="L3844" t="s">
        <v>450</v>
      </c>
      <c r="M3844" t="s">
        <v>21</v>
      </c>
      <c r="N3844" t="s">
        <v>30</v>
      </c>
      <c r="O3844">
        <f t="shared" si="360"/>
        <v>1</v>
      </c>
      <c r="P3844" t="str">
        <f t="shared" si="361"/>
        <v>Valid</v>
      </c>
      <c r="Q3844" t="str">
        <f>_xlfn.XLOOKUP(B3844,Customers!$A:$A,Customers!$C:$C,"Not Found")</f>
        <v>Central</v>
      </c>
      <c r="R3844" t="str">
        <f t="shared" si="362"/>
        <v>West</v>
      </c>
      <c r="S3844" t="str">
        <f t="shared" si="363"/>
        <v>Vehicle Damage</v>
      </c>
      <c r="T3844" t="str">
        <f t="shared" si="364"/>
        <v>Within SLA</v>
      </c>
      <c r="U3844">
        <f t="shared" si="365"/>
        <v>0</v>
      </c>
    </row>
    <row r="3845" spans="1:21" x14ac:dyDescent="0.3">
      <c r="A3845" t="s">
        <v>7692</v>
      </c>
      <c r="B3845" t="s">
        <v>3578</v>
      </c>
      <c r="C3845" t="s">
        <v>3579</v>
      </c>
      <c r="D3845" t="s">
        <v>59</v>
      </c>
      <c r="E3845" t="s">
        <v>18</v>
      </c>
      <c r="F3845">
        <v>35845.620000000003</v>
      </c>
      <c r="G3845" s="1">
        <v>45671</v>
      </c>
      <c r="H3845" s="1">
        <v>45690</v>
      </c>
      <c r="I3845" t="s">
        <v>19</v>
      </c>
      <c r="J3845">
        <v>19</v>
      </c>
      <c r="K3845">
        <v>15</v>
      </c>
      <c r="L3845" t="s">
        <v>244</v>
      </c>
      <c r="M3845" t="s">
        <v>55</v>
      </c>
      <c r="N3845" t="s">
        <v>88</v>
      </c>
      <c r="O3845">
        <f t="shared" si="360"/>
        <v>1</v>
      </c>
      <c r="P3845" t="str">
        <f t="shared" si="361"/>
        <v>Valid</v>
      </c>
      <c r="Q3845" t="str">
        <f>_xlfn.XLOOKUP(B3845,Customers!$A:$A,Customers!$C:$C,"Not Found")</f>
        <v>West</v>
      </c>
      <c r="R3845" t="str">
        <f t="shared" si="362"/>
        <v>South</v>
      </c>
      <c r="S3845" t="str">
        <f t="shared" si="363"/>
        <v>Critical Illness</v>
      </c>
      <c r="T3845" t="str">
        <f t="shared" si="364"/>
        <v>SLA Breach</v>
      </c>
      <c r="U3845">
        <f t="shared" si="365"/>
        <v>4</v>
      </c>
    </row>
    <row r="3846" spans="1:21" x14ac:dyDescent="0.3">
      <c r="A3846" t="s">
        <v>7693</v>
      </c>
      <c r="B3846" t="s">
        <v>3401</v>
      </c>
      <c r="C3846" t="s">
        <v>3402</v>
      </c>
      <c r="D3846" t="s">
        <v>26</v>
      </c>
      <c r="E3846" t="s">
        <v>18</v>
      </c>
      <c r="F3846">
        <v>232082.67</v>
      </c>
      <c r="G3846" s="1">
        <v>45719</v>
      </c>
      <c r="H3846" s="1">
        <v>45733</v>
      </c>
      <c r="I3846" t="s">
        <v>19</v>
      </c>
      <c r="J3846">
        <v>14</v>
      </c>
      <c r="K3846">
        <v>20</v>
      </c>
      <c r="L3846" t="s">
        <v>606</v>
      </c>
      <c r="M3846" t="s">
        <v>29</v>
      </c>
      <c r="N3846" t="s">
        <v>30</v>
      </c>
      <c r="O3846">
        <f t="shared" si="360"/>
        <v>1</v>
      </c>
      <c r="P3846" t="str">
        <f t="shared" si="361"/>
        <v>Valid</v>
      </c>
      <c r="Q3846" t="str">
        <f>_xlfn.XLOOKUP(B3846,Customers!$A:$A,Customers!$C:$C,"Not Found")</f>
        <v>South</v>
      </c>
      <c r="R3846" t="str">
        <f t="shared" si="362"/>
        <v>South</v>
      </c>
      <c r="S3846" t="str">
        <f t="shared" si="363"/>
        <v>Disability</v>
      </c>
      <c r="T3846" t="str">
        <f t="shared" si="364"/>
        <v>Within SLA</v>
      </c>
      <c r="U3846">
        <f t="shared" si="365"/>
        <v>0</v>
      </c>
    </row>
    <row r="3847" spans="1:21" x14ac:dyDescent="0.3">
      <c r="A3847" t="s">
        <v>7694</v>
      </c>
      <c r="B3847" t="s">
        <v>1187</v>
      </c>
      <c r="C3847" t="s">
        <v>1188</v>
      </c>
      <c r="D3847" t="s">
        <v>53</v>
      </c>
      <c r="E3847" t="s">
        <v>173</v>
      </c>
      <c r="F3847">
        <v>70864.91</v>
      </c>
      <c r="G3847" s="1">
        <v>45662</v>
      </c>
      <c r="H3847" s="1">
        <v>45674</v>
      </c>
      <c r="I3847" t="s">
        <v>19</v>
      </c>
      <c r="J3847">
        <v>12</v>
      </c>
      <c r="K3847">
        <v>15</v>
      </c>
      <c r="L3847" t="s">
        <v>590</v>
      </c>
      <c r="M3847" t="s">
        <v>55</v>
      </c>
      <c r="N3847" t="s">
        <v>30</v>
      </c>
      <c r="O3847">
        <f t="shared" si="360"/>
        <v>1</v>
      </c>
      <c r="P3847" t="str">
        <f t="shared" si="361"/>
        <v>Valid</v>
      </c>
      <c r="Q3847" t="str">
        <f>_xlfn.XLOOKUP(B3847,Customers!$A:$A,Customers!$C:$C,"Not Found")</f>
        <v>North</v>
      </c>
      <c r="R3847" t="str">
        <f t="shared" si="362"/>
        <v>Central</v>
      </c>
      <c r="S3847" t="str">
        <f t="shared" si="363"/>
        <v>Hospitalization</v>
      </c>
      <c r="T3847" t="str">
        <f t="shared" si="364"/>
        <v>Within SLA</v>
      </c>
      <c r="U3847">
        <f t="shared" si="365"/>
        <v>0</v>
      </c>
    </row>
    <row r="3848" spans="1:21" x14ac:dyDescent="0.3">
      <c r="A3848" t="s">
        <v>7695</v>
      </c>
      <c r="B3848" t="s">
        <v>3151</v>
      </c>
      <c r="C3848" t="s">
        <v>3152</v>
      </c>
      <c r="D3848" t="s">
        <v>59</v>
      </c>
      <c r="E3848" t="s">
        <v>18</v>
      </c>
      <c r="F3848">
        <v>112793.93</v>
      </c>
      <c r="G3848" s="1">
        <v>45740</v>
      </c>
      <c r="I3848" t="s">
        <v>64</v>
      </c>
      <c r="J3848">
        <v>8</v>
      </c>
      <c r="K3848">
        <v>15</v>
      </c>
      <c r="L3848" t="s">
        <v>166</v>
      </c>
      <c r="M3848" t="s">
        <v>55</v>
      </c>
      <c r="N3848" t="s">
        <v>22</v>
      </c>
      <c r="O3848">
        <f t="shared" si="360"/>
        <v>1</v>
      </c>
      <c r="P3848" t="str">
        <f t="shared" si="361"/>
        <v>Valid</v>
      </c>
      <c r="Q3848" t="str">
        <f>_xlfn.XLOOKUP(B3848,Customers!$A:$A,Customers!$C:$C,"Not Found")</f>
        <v>West</v>
      </c>
      <c r="R3848" t="str">
        <f t="shared" si="362"/>
        <v>South</v>
      </c>
      <c r="S3848" t="str">
        <f t="shared" si="363"/>
        <v>Critical Illness</v>
      </c>
      <c r="T3848" t="str">
        <f t="shared" si="364"/>
        <v>Within SLA</v>
      </c>
      <c r="U3848">
        <f t="shared" si="365"/>
        <v>0</v>
      </c>
    </row>
    <row r="3849" spans="1:21" x14ac:dyDescent="0.3">
      <c r="A3849" t="s">
        <v>7696</v>
      </c>
      <c r="B3849" t="s">
        <v>5606</v>
      </c>
      <c r="C3849" t="s">
        <v>5607</v>
      </c>
      <c r="D3849" t="s">
        <v>26</v>
      </c>
      <c r="E3849" t="s">
        <v>18</v>
      </c>
      <c r="F3849">
        <v>210143.84</v>
      </c>
      <c r="G3849" s="1">
        <v>45853</v>
      </c>
      <c r="I3849" t="s">
        <v>40</v>
      </c>
      <c r="J3849">
        <v>24</v>
      </c>
      <c r="K3849">
        <v>20</v>
      </c>
      <c r="L3849" t="s">
        <v>54</v>
      </c>
      <c r="M3849" t="s">
        <v>29</v>
      </c>
      <c r="N3849" t="s">
        <v>30</v>
      </c>
      <c r="O3849">
        <f t="shared" si="360"/>
        <v>1</v>
      </c>
      <c r="P3849" t="str">
        <f t="shared" si="361"/>
        <v>Valid</v>
      </c>
      <c r="Q3849" t="str">
        <f>_xlfn.XLOOKUP(B3849,Customers!$A:$A,Customers!$C:$C,"Not Found")</f>
        <v>West</v>
      </c>
      <c r="R3849" t="str">
        <f t="shared" si="362"/>
        <v>South</v>
      </c>
      <c r="S3849" t="str">
        <f t="shared" si="363"/>
        <v>Disability</v>
      </c>
      <c r="T3849" t="str">
        <f t="shared" si="364"/>
        <v>SLA Breach</v>
      </c>
      <c r="U3849">
        <f t="shared" si="365"/>
        <v>4</v>
      </c>
    </row>
    <row r="3850" spans="1:21" x14ac:dyDescent="0.3">
      <c r="A3850" t="s">
        <v>7697</v>
      </c>
      <c r="B3850" t="s">
        <v>4423</v>
      </c>
      <c r="C3850" t="s">
        <v>7698</v>
      </c>
      <c r="D3850" t="s">
        <v>216</v>
      </c>
      <c r="E3850" t="s">
        <v>74</v>
      </c>
      <c r="F3850">
        <v>17387.59</v>
      </c>
      <c r="G3850" s="1">
        <v>45699</v>
      </c>
      <c r="H3850" s="1">
        <v>45722</v>
      </c>
      <c r="I3850" t="s">
        <v>19</v>
      </c>
      <c r="J3850">
        <v>23</v>
      </c>
      <c r="K3850">
        <v>15</v>
      </c>
      <c r="L3850" t="s">
        <v>54</v>
      </c>
      <c r="M3850" t="s">
        <v>55</v>
      </c>
      <c r="N3850" t="s">
        <v>30</v>
      </c>
      <c r="O3850">
        <f t="shared" si="360"/>
        <v>1</v>
      </c>
      <c r="P3850" t="str">
        <f t="shared" si="361"/>
        <v>Valid</v>
      </c>
      <c r="Q3850" t="str">
        <f>_xlfn.XLOOKUP(B3850,Customers!$A:$A,Customers!$C:$C,"Not Found")</f>
        <v>East</v>
      </c>
      <c r="R3850" t="str">
        <f t="shared" si="362"/>
        <v>East</v>
      </c>
      <c r="S3850" t="str">
        <f t="shared" si="363"/>
        <v>Outpatient</v>
      </c>
      <c r="T3850" t="str">
        <f t="shared" si="364"/>
        <v>SLA Breach</v>
      </c>
      <c r="U3850">
        <f t="shared" si="365"/>
        <v>8</v>
      </c>
    </row>
    <row r="3851" spans="1:21" x14ac:dyDescent="0.3">
      <c r="A3851" t="s">
        <v>7699</v>
      </c>
      <c r="B3851" t="s">
        <v>2749</v>
      </c>
      <c r="C3851" t="s">
        <v>5705</v>
      </c>
      <c r="D3851" t="s">
        <v>102</v>
      </c>
      <c r="E3851" t="s">
        <v>39</v>
      </c>
      <c r="F3851">
        <v>125775.78</v>
      </c>
      <c r="G3851" s="1">
        <v>45783</v>
      </c>
      <c r="I3851" t="s">
        <v>40</v>
      </c>
      <c r="J3851">
        <v>30</v>
      </c>
      <c r="K3851">
        <v>20</v>
      </c>
      <c r="L3851" t="s">
        <v>83</v>
      </c>
      <c r="M3851" t="s">
        <v>29</v>
      </c>
      <c r="N3851" t="s">
        <v>42</v>
      </c>
      <c r="O3851">
        <f t="shared" si="360"/>
        <v>1</v>
      </c>
      <c r="P3851" t="str">
        <f t="shared" si="361"/>
        <v>Valid</v>
      </c>
      <c r="Q3851" t="str">
        <f>_xlfn.XLOOKUP(B3851,Customers!$A:$A,Customers!$C:$C,"Not Found")</f>
        <v>South</v>
      </c>
      <c r="R3851" t="str">
        <f t="shared" si="362"/>
        <v>North</v>
      </c>
      <c r="S3851" t="str">
        <f t="shared" si="363"/>
        <v>Maturity</v>
      </c>
      <c r="T3851" t="str">
        <f t="shared" si="364"/>
        <v>SLA Breach</v>
      </c>
      <c r="U3851">
        <f t="shared" si="365"/>
        <v>10</v>
      </c>
    </row>
    <row r="3852" spans="1:21" x14ac:dyDescent="0.3">
      <c r="A3852" t="s">
        <v>7700</v>
      </c>
      <c r="B3852" t="s">
        <v>7620</v>
      </c>
      <c r="C3852" t="s">
        <v>7701</v>
      </c>
      <c r="D3852" t="s">
        <v>154</v>
      </c>
      <c r="E3852" t="s">
        <v>74</v>
      </c>
      <c r="F3852">
        <v>134216.4</v>
      </c>
      <c r="G3852" s="1">
        <v>45667</v>
      </c>
      <c r="I3852" t="s">
        <v>40</v>
      </c>
      <c r="J3852">
        <v>21</v>
      </c>
      <c r="K3852">
        <v>10</v>
      </c>
      <c r="L3852" t="s">
        <v>75</v>
      </c>
      <c r="M3852" t="s">
        <v>21</v>
      </c>
      <c r="N3852" t="s">
        <v>42</v>
      </c>
      <c r="O3852">
        <f t="shared" si="360"/>
        <v>1</v>
      </c>
      <c r="P3852" t="str">
        <f t="shared" si="361"/>
        <v>Valid</v>
      </c>
      <c r="Q3852" t="str">
        <f>_xlfn.XLOOKUP(B3852,Customers!$A:$A,Customers!$C:$C,"Not Found")</f>
        <v>South</v>
      </c>
      <c r="R3852" t="str">
        <f t="shared" si="362"/>
        <v>East</v>
      </c>
      <c r="S3852" t="str">
        <f t="shared" si="363"/>
        <v>Vehicle Damage</v>
      </c>
      <c r="T3852" t="str">
        <f t="shared" si="364"/>
        <v>SLA Breach</v>
      </c>
      <c r="U3852">
        <f t="shared" si="365"/>
        <v>11</v>
      </c>
    </row>
    <row r="3853" spans="1:21" x14ac:dyDescent="0.3">
      <c r="A3853" t="s">
        <v>7702</v>
      </c>
      <c r="B3853" t="s">
        <v>280</v>
      </c>
      <c r="C3853" t="s">
        <v>7703</v>
      </c>
      <c r="D3853" t="s">
        <v>92</v>
      </c>
      <c r="E3853" t="s">
        <v>173</v>
      </c>
      <c r="F3853">
        <v>17376.13</v>
      </c>
      <c r="G3853" s="1">
        <v>45925</v>
      </c>
      <c r="I3853" t="s">
        <v>64</v>
      </c>
      <c r="J3853">
        <v>9</v>
      </c>
      <c r="K3853">
        <v>7</v>
      </c>
      <c r="L3853" t="s">
        <v>864</v>
      </c>
      <c r="M3853" t="s">
        <v>94</v>
      </c>
      <c r="N3853" t="s">
        <v>42</v>
      </c>
      <c r="O3853">
        <f t="shared" si="360"/>
        <v>1</v>
      </c>
      <c r="P3853" t="str">
        <f t="shared" si="361"/>
        <v>Valid</v>
      </c>
      <c r="Q3853" t="str">
        <f>_xlfn.XLOOKUP(B3853,Customers!$A:$A,Customers!$C:$C,"Not Found")</f>
        <v>West</v>
      </c>
      <c r="R3853" t="str">
        <f t="shared" si="362"/>
        <v>Central</v>
      </c>
      <c r="S3853" t="str">
        <f t="shared" si="363"/>
        <v>Baggage Loss</v>
      </c>
      <c r="T3853" t="str">
        <f t="shared" si="364"/>
        <v>SLA Breach</v>
      </c>
      <c r="U3853">
        <f t="shared" si="365"/>
        <v>2</v>
      </c>
    </row>
    <row r="3854" spans="1:21" x14ac:dyDescent="0.3">
      <c r="A3854" t="s">
        <v>7704</v>
      </c>
      <c r="B3854" t="s">
        <v>2738</v>
      </c>
      <c r="C3854" t="s">
        <v>7705</v>
      </c>
      <c r="D3854" t="s">
        <v>154</v>
      </c>
      <c r="E3854" t="s">
        <v>173</v>
      </c>
      <c r="F3854">
        <v>92681.4</v>
      </c>
      <c r="G3854" s="1">
        <v>45775</v>
      </c>
      <c r="H3854" s="1">
        <v>45784</v>
      </c>
      <c r="I3854" t="s">
        <v>19</v>
      </c>
      <c r="J3854">
        <v>9</v>
      </c>
      <c r="K3854">
        <v>10</v>
      </c>
      <c r="L3854" t="s">
        <v>630</v>
      </c>
      <c r="M3854" t="s">
        <v>21</v>
      </c>
      <c r="N3854" t="s">
        <v>30</v>
      </c>
      <c r="O3854">
        <f t="shared" si="360"/>
        <v>1</v>
      </c>
      <c r="P3854" t="str">
        <f t="shared" si="361"/>
        <v>Valid</v>
      </c>
      <c r="Q3854" t="str">
        <f>_xlfn.XLOOKUP(B3854,Customers!$A:$A,Customers!$C:$C,"Not Found")</f>
        <v>West</v>
      </c>
      <c r="R3854" t="str">
        <f t="shared" si="362"/>
        <v>Central</v>
      </c>
      <c r="S3854" t="str">
        <f t="shared" si="363"/>
        <v>Vehicle Damage</v>
      </c>
      <c r="T3854" t="str">
        <f t="shared" si="364"/>
        <v>Within SLA</v>
      </c>
      <c r="U3854">
        <f t="shared" si="365"/>
        <v>0</v>
      </c>
    </row>
    <row r="3855" spans="1:21" x14ac:dyDescent="0.3">
      <c r="A3855" t="s">
        <v>7706</v>
      </c>
      <c r="B3855" t="s">
        <v>1348</v>
      </c>
      <c r="C3855" t="s">
        <v>1349</v>
      </c>
      <c r="D3855" t="s">
        <v>216</v>
      </c>
      <c r="E3855" t="s">
        <v>74</v>
      </c>
      <c r="F3855">
        <v>53458.68</v>
      </c>
      <c r="G3855" s="1">
        <v>45982</v>
      </c>
      <c r="H3855" s="1">
        <v>46002</v>
      </c>
      <c r="I3855" t="s">
        <v>19</v>
      </c>
      <c r="J3855">
        <v>20</v>
      </c>
      <c r="K3855">
        <v>15</v>
      </c>
      <c r="L3855" t="s">
        <v>681</v>
      </c>
      <c r="M3855" t="s">
        <v>55</v>
      </c>
      <c r="N3855" t="s">
        <v>42</v>
      </c>
      <c r="O3855">
        <f t="shared" si="360"/>
        <v>1</v>
      </c>
      <c r="P3855" t="str">
        <f t="shared" si="361"/>
        <v>Valid</v>
      </c>
      <c r="Q3855" t="str">
        <f>_xlfn.XLOOKUP(B3855,Customers!$A:$A,Customers!$C:$C,"Not Found")</f>
        <v>West</v>
      </c>
      <c r="R3855" t="str">
        <f t="shared" si="362"/>
        <v>East</v>
      </c>
      <c r="S3855" t="str">
        <f t="shared" si="363"/>
        <v>Outpatient</v>
      </c>
      <c r="T3855" t="str">
        <f t="shared" si="364"/>
        <v>SLA Breach</v>
      </c>
      <c r="U3855">
        <f t="shared" si="365"/>
        <v>5</v>
      </c>
    </row>
    <row r="3856" spans="1:21" x14ac:dyDescent="0.3">
      <c r="A3856" t="s">
        <v>7707</v>
      </c>
      <c r="B3856" t="s">
        <v>3285</v>
      </c>
      <c r="C3856" t="s">
        <v>6968</v>
      </c>
      <c r="D3856" t="s">
        <v>53</v>
      </c>
      <c r="E3856" t="s">
        <v>173</v>
      </c>
      <c r="F3856">
        <v>144169.79</v>
      </c>
      <c r="G3856" s="1">
        <v>45767</v>
      </c>
      <c r="H3856" s="1">
        <v>45778</v>
      </c>
      <c r="I3856" t="s">
        <v>19</v>
      </c>
      <c r="J3856">
        <v>11</v>
      </c>
      <c r="K3856">
        <v>15</v>
      </c>
      <c r="L3856" t="s">
        <v>163</v>
      </c>
      <c r="M3856" t="s">
        <v>55</v>
      </c>
      <c r="N3856" t="s">
        <v>30</v>
      </c>
      <c r="O3856">
        <f t="shared" si="360"/>
        <v>1</v>
      </c>
      <c r="P3856" t="str">
        <f t="shared" si="361"/>
        <v>Valid</v>
      </c>
      <c r="Q3856" t="str">
        <f>_xlfn.XLOOKUP(B3856,Customers!$A:$A,Customers!$C:$C,"Not Found")</f>
        <v>West</v>
      </c>
      <c r="R3856" t="str">
        <f t="shared" si="362"/>
        <v>Central</v>
      </c>
      <c r="S3856" t="str">
        <f t="shared" si="363"/>
        <v>Hospitalization</v>
      </c>
      <c r="T3856" t="str">
        <f t="shared" si="364"/>
        <v>Within SLA</v>
      </c>
      <c r="U3856">
        <f t="shared" si="365"/>
        <v>0</v>
      </c>
    </row>
    <row r="3857" spans="1:21" x14ac:dyDescent="0.3">
      <c r="A3857" t="s">
        <v>7708</v>
      </c>
      <c r="B3857" t="s">
        <v>859</v>
      </c>
      <c r="C3857" t="s">
        <v>860</v>
      </c>
      <c r="D3857" t="s">
        <v>59</v>
      </c>
      <c r="F3857">
        <v>90654.53</v>
      </c>
      <c r="G3857" s="1">
        <v>45823</v>
      </c>
      <c r="H3857" s="1">
        <v>45836</v>
      </c>
      <c r="I3857" t="s">
        <v>19</v>
      </c>
      <c r="J3857">
        <v>13</v>
      </c>
      <c r="K3857">
        <v>15</v>
      </c>
      <c r="L3857" t="s">
        <v>431</v>
      </c>
      <c r="M3857" t="s">
        <v>55</v>
      </c>
      <c r="N3857" t="s">
        <v>30</v>
      </c>
      <c r="O3857">
        <f t="shared" si="360"/>
        <v>1</v>
      </c>
      <c r="P3857" t="str">
        <f t="shared" si="361"/>
        <v>Valid</v>
      </c>
      <c r="Q3857" t="str">
        <f>_xlfn.XLOOKUP(B3857,Customers!$A:$A,Customers!$C:$C,"Not Found")</f>
        <v>East</v>
      </c>
      <c r="R3857" t="str">
        <f t="shared" si="362"/>
        <v>East</v>
      </c>
      <c r="S3857" t="str">
        <f t="shared" si="363"/>
        <v>Critical Illness</v>
      </c>
      <c r="T3857" t="str">
        <f t="shared" si="364"/>
        <v>Within SLA</v>
      </c>
      <c r="U3857">
        <f t="shared" si="365"/>
        <v>0</v>
      </c>
    </row>
    <row r="3858" spans="1:21" x14ac:dyDescent="0.3">
      <c r="A3858" t="s">
        <v>7709</v>
      </c>
      <c r="B3858" t="s">
        <v>7710</v>
      </c>
      <c r="C3858" t="s">
        <v>7711</v>
      </c>
      <c r="D3858" t="s">
        <v>53</v>
      </c>
      <c r="E3858" t="s">
        <v>173</v>
      </c>
      <c r="F3858">
        <v>33091.78</v>
      </c>
      <c r="G3858" s="1">
        <v>45824</v>
      </c>
      <c r="H3858" s="1">
        <v>45836</v>
      </c>
      <c r="I3858" t="s">
        <v>19</v>
      </c>
      <c r="J3858">
        <v>12</v>
      </c>
      <c r="K3858">
        <v>15</v>
      </c>
      <c r="L3858" t="s">
        <v>341</v>
      </c>
      <c r="M3858" t="s">
        <v>55</v>
      </c>
      <c r="N3858" t="s">
        <v>30</v>
      </c>
      <c r="O3858">
        <f t="shared" si="360"/>
        <v>1</v>
      </c>
      <c r="P3858" t="str">
        <f t="shared" si="361"/>
        <v>Valid</v>
      </c>
      <c r="Q3858" t="str">
        <f>_xlfn.XLOOKUP(B3858,Customers!$A:$A,Customers!$C:$C,"Not Found")</f>
        <v>South</v>
      </c>
      <c r="R3858" t="str">
        <f t="shared" si="362"/>
        <v>Central</v>
      </c>
      <c r="S3858" t="str">
        <f t="shared" si="363"/>
        <v>Hospitalization</v>
      </c>
      <c r="T3858" t="str">
        <f t="shared" si="364"/>
        <v>Within SLA</v>
      </c>
      <c r="U3858">
        <f t="shared" si="365"/>
        <v>0</v>
      </c>
    </row>
    <row r="3859" spans="1:21" x14ac:dyDescent="0.3">
      <c r="A3859" t="s">
        <v>7712</v>
      </c>
      <c r="B3859" t="s">
        <v>7242</v>
      </c>
      <c r="C3859" t="s">
        <v>7243</v>
      </c>
      <c r="D3859" t="s">
        <v>92</v>
      </c>
      <c r="E3859" t="s">
        <v>173</v>
      </c>
      <c r="F3859">
        <v>14014.39</v>
      </c>
      <c r="G3859" s="1">
        <v>45717</v>
      </c>
      <c r="H3859" s="1">
        <v>45724</v>
      </c>
      <c r="I3859" t="s">
        <v>19</v>
      </c>
      <c r="J3859">
        <v>7</v>
      </c>
      <c r="K3859">
        <v>7</v>
      </c>
      <c r="L3859" t="s">
        <v>610</v>
      </c>
      <c r="M3859" t="s">
        <v>94</v>
      </c>
      <c r="N3859" t="s">
        <v>42</v>
      </c>
      <c r="O3859">
        <f t="shared" si="360"/>
        <v>1</v>
      </c>
      <c r="P3859" t="str">
        <f t="shared" si="361"/>
        <v>Valid</v>
      </c>
      <c r="Q3859" t="str">
        <f>_xlfn.XLOOKUP(B3859,Customers!$A:$A,Customers!$C:$C,"Not Found")</f>
        <v>East</v>
      </c>
      <c r="R3859" t="str">
        <f t="shared" si="362"/>
        <v>Central</v>
      </c>
      <c r="S3859" t="str">
        <f t="shared" si="363"/>
        <v>Baggage Loss</v>
      </c>
      <c r="T3859" t="str">
        <f t="shared" si="364"/>
        <v>Within SLA</v>
      </c>
      <c r="U3859">
        <f t="shared" si="365"/>
        <v>0</v>
      </c>
    </row>
    <row r="3860" spans="1:21" x14ac:dyDescent="0.3">
      <c r="A3860" t="s">
        <v>7713</v>
      </c>
      <c r="B3860" t="s">
        <v>997</v>
      </c>
      <c r="C3860" t="s">
        <v>5683</v>
      </c>
      <c r="D3860" t="s">
        <v>111</v>
      </c>
      <c r="E3860" t="s">
        <v>173</v>
      </c>
      <c r="F3860">
        <v>41767.74</v>
      </c>
      <c r="G3860" s="1">
        <v>45904</v>
      </c>
      <c r="I3860" t="s">
        <v>64</v>
      </c>
      <c r="J3860">
        <v>29</v>
      </c>
      <c r="K3860">
        <v>12</v>
      </c>
      <c r="L3860" t="s">
        <v>630</v>
      </c>
      <c r="M3860" t="s">
        <v>49</v>
      </c>
      <c r="N3860" t="s">
        <v>88</v>
      </c>
      <c r="O3860">
        <f t="shared" si="360"/>
        <v>1</v>
      </c>
      <c r="P3860" t="str">
        <f t="shared" si="361"/>
        <v>Valid</v>
      </c>
      <c r="Q3860" t="str">
        <f>_xlfn.XLOOKUP(B3860,Customers!$A:$A,Customers!$C:$C,"Not Found")</f>
        <v>North</v>
      </c>
      <c r="R3860" t="str">
        <f t="shared" si="362"/>
        <v>Central</v>
      </c>
      <c r="S3860" t="str">
        <f t="shared" si="363"/>
        <v>Fire</v>
      </c>
      <c r="T3860" t="str">
        <f t="shared" si="364"/>
        <v>SLA Breach</v>
      </c>
      <c r="U3860">
        <f t="shared" si="365"/>
        <v>17</v>
      </c>
    </row>
    <row r="3861" spans="1:21" x14ac:dyDescent="0.3">
      <c r="A3861" t="s">
        <v>7714</v>
      </c>
      <c r="B3861" t="s">
        <v>5518</v>
      </c>
      <c r="C3861" t="s">
        <v>5519</v>
      </c>
      <c r="D3861" t="s">
        <v>111</v>
      </c>
      <c r="E3861" t="s">
        <v>18</v>
      </c>
      <c r="F3861">
        <v>199055.61</v>
      </c>
      <c r="G3861" s="1">
        <v>45956</v>
      </c>
      <c r="H3861" s="1">
        <v>45970</v>
      </c>
      <c r="I3861" t="s">
        <v>19</v>
      </c>
      <c r="J3861">
        <v>14</v>
      </c>
      <c r="K3861">
        <v>12</v>
      </c>
      <c r="L3861" t="s">
        <v>630</v>
      </c>
      <c r="M3861" t="s">
        <v>49</v>
      </c>
      <c r="N3861" t="s">
        <v>30</v>
      </c>
      <c r="O3861">
        <f t="shared" si="360"/>
        <v>1</v>
      </c>
      <c r="P3861" t="str">
        <f t="shared" si="361"/>
        <v>Valid</v>
      </c>
      <c r="Q3861" t="str">
        <f>_xlfn.XLOOKUP(B3861,Customers!$A:$A,Customers!$C:$C,"Not Found")</f>
        <v>West</v>
      </c>
      <c r="R3861" t="str">
        <f t="shared" si="362"/>
        <v>South</v>
      </c>
      <c r="S3861" t="str">
        <f t="shared" si="363"/>
        <v>Fire</v>
      </c>
      <c r="T3861" t="str">
        <f t="shared" si="364"/>
        <v>SLA Breach</v>
      </c>
      <c r="U3861">
        <f t="shared" si="365"/>
        <v>2</v>
      </c>
    </row>
    <row r="3862" spans="1:21" x14ac:dyDescent="0.3">
      <c r="A3862" t="s">
        <v>7715</v>
      </c>
      <c r="B3862" t="s">
        <v>2846</v>
      </c>
      <c r="C3862" t="s">
        <v>2847</v>
      </c>
      <c r="D3862" t="s">
        <v>69</v>
      </c>
      <c r="E3862" t="s">
        <v>39</v>
      </c>
      <c r="F3862">
        <v>48534.74</v>
      </c>
      <c r="G3862" s="1">
        <v>45944</v>
      </c>
      <c r="H3862" s="1">
        <v>45955</v>
      </c>
      <c r="I3862" t="s">
        <v>47</v>
      </c>
      <c r="J3862">
        <v>11</v>
      </c>
      <c r="K3862">
        <v>12</v>
      </c>
      <c r="L3862" t="s">
        <v>606</v>
      </c>
      <c r="M3862" t="s">
        <v>49</v>
      </c>
      <c r="N3862" t="s">
        <v>30</v>
      </c>
      <c r="O3862">
        <f t="shared" si="360"/>
        <v>1</v>
      </c>
      <c r="P3862" t="str">
        <f t="shared" si="361"/>
        <v>Valid</v>
      </c>
      <c r="Q3862" t="str">
        <f>_xlfn.XLOOKUP(B3862,Customers!$A:$A,Customers!$C:$C,"Not Found")</f>
        <v>Central</v>
      </c>
      <c r="R3862" t="str">
        <f t="shared" si="362"/>
        <v>North</v>
      </c>
      <c r="S3862" t="str">
        <f t="shared" si="363"/>
        <v>Property Damage</v>
      </c>
      <c r="T3862" t="str">
        <f t="shared" si="364"/>
        <v>Within SLA</v>
      </c>
      <c r="U3862">
        <f t="shared" si="365"/>
        <v>0</v>
      </c>
    </row>
    <row r="3863" spans="1:21" x14ac:dyDescent="0.3">
      <c r="A3863" t="s">
        <v>7716</v>
      </c>
      <c r="B3863" t="s">
        <v>598</v>
      </c>
      <c r="C3863" t="s">
        <v>599</v>
      </c>
      <c r="D3863" t="s">
        <v>53</v>
      </c>
      <c r="E3863" t="s">
        <v>39</v>
      </c>
      <c r="F3863">
        <v>66862.080000000002</v>
      </c>
      <c r="G3863" s="1">
        <v>45799</v>
      </c>
      <c r="I3863" t="s">
        <v>40</v>
      </c>
      <c r="J3863">
        <v>25</v>
      </c>
      <c r="K3863">
        <v>15</v>
      </c>
      <c r="L3863" t="s">
        <v>323</v>
      </c>
      <c r="M3863" t="s">
        <v>55</v>
      </c>
      <c r="N3863" t="s">
        <v>88</v>
      </c>
      <c r="O3863">
        <f t="shared" si="360"/>
        <v>1</v>
      </c>
      <c r="P3863" t="str">
        <f t="shared" si="361"/>
        <v>Valid</v>
      </c>
      <c r="Q3863" t="str">
        <f>_xlfn.XLOOKUP(B3863,Customers!$A:$A,Customers!$C:$C,"Not Found")</f>
        <v>East</v>
      </c>
      <c r="R3863" t="str">
        <f t="shared" si="362"/>
        <v>North</v>
      </c>
      <c r="S3863" t="str">
        <f t="shared" si="363"/>
        <v>Hospitalization</v>
      </c>
      <c r="T3863" t="str">
        <f t="shared" si="364"/>
        <v>SLA Breach</v>
      </c>
      <c r="U3863">
        <f t="shared" si="365"/>
        <v>10</v>
      </c>
    </row>
    <row r="3864" spans="1:21" x14ac:dyDescent="0.3">
      <c r="A3864" t="s">
        <v>7717</v>
      </c>
      <c r="B3864" t="s">
        <v>37</v>
      </c>
      <c r="C3864" t="s">
        <v>38</v>
      </c>
      <c r="D3864" t="s">
        <v>102</v>
      </c>
      <c r="E3864" t="s">
        <v>27</v>
      </c>
      <c r="F3864">
        <v>284750.2</v>
      </c>
      <c r="G3864" s="1">
        <v>45913</v>
      </c>
      <c r="H3864" s="1">
        <v>45927</v>
      </c>
      <c r="I3864" t="s">
        <v>19</v>
      </c>
      <c r="J3864">
        <v>14</v>
      </c>
      <c r="K3864">
        <v>20</v>
      </c>
      <c r="L3864" t="s">
        <v>323</v>
      </c>
      <c r="M3864" t="s">
        <v>29</v>
      </c>
      <c r="N3864" t="s">
        <v>30</v>
      </c>
      <c r="O3864">
        <f t="shared" si="360"/>
        <v>1</v>
      </c>
      <c r="P3864" t="str">
        <f t="shared" si="361"/>
        <v>Valid</v>
      </c>
      <c r="Q3864" t="str">
        <f>_xlfn.XLOOKUP(B3864,Customers!$A:$A,Customers!$C:$C,"Not Found")</f>
        <v>North</v>
      </c>
      <c r="R3864" t="str">
        <f t="shared" si="362"/>
        <v>West</v>
      </c>
      <c r="S3864" t="str">
        <f t="shared" si="363"/>
        <v>Maturity</v>
      </c>
      <c r="T3864" t="str">
        <f t="shared" si="364"/>
        <v>Within SLA</v>
      </c>
      <c r="U3864">
        <f t="shared" si="365"/>
        <v>0</v>
      </c>
    </row>
    <row r="3865" spans="1:21" x14ac:dyDescent="0.3">
      <c r="A3865" t="s">
        <v>7718</v>
      </c>
      <c r="B3865" t="s">
        <v>1428</v>
      </c>
      <c r="C3865" t="s">
        <v>7719</v>
      </c>
      <c r="D3865" t="s">
        <v>17</v>
      </c>
      <c r="E3865" t="s">
        <v>173</v>
      </c>
      <c r="F3865">
        <v>75090.009999999995</v>
      </c>
      <c r="G3865" s="1">
        <v>45797</v>
      </c>
      <c r="H3865" s="1">
        <v>45810</v>
      </c>
      <c r="I3865" t="s">
        <v>19</v>
      </c>
      <c r="J3865">
        <v>13</v>
      </c>
      <c r="K3865">
        <v>10</v>
      </c>
      <c r="L3865" t="s">
        <v>227</v>
      </c>
      <c r="M3865" t="s">
        <v>21</v>
      </c>
      <c r="N3865" t="s">
        <v>30</v>
      </c>
      <c r="O3865">
        <f t="shared" si="360"/>
        <v>1</v>
      </c>
      <c r="P3865" t="str">
        <f t="shared" si="361"/>
        <v>Valid</v>
      </c>
      <c r="Q3865" t="str">
        <f>_xlfn.XLOOKUP(B3865,Customers!$A:$A,Customers!$C:$C,"Not Found")</f>
        <v>South</v>
      </c>
      <c r="R3865" t="str">
        <f t="shared" si="362"/>
        <v>Central</v>
      </c>
      <c r="S3865" t="str">
        <f t="shared" si="363"/>
        <v>Accident</v>
      </c>
      <c r="T3865" t="str">
        <f t="shared" si="364"/>
        <v>SLA Breach</v>
      </c>
      <c r="U3865">
        <f t="shared" si="365"/>
        <v>3</v>
      </c>
    </row>
    <row r="3866" spans="1:21" x14ac:dyDescent="0.3">
      <c r="A3866" t="s">
        <v>7720</v>
      </c>
      <c r="B3866" t="s">
        <v>2265</v>
      </c>
      <c r="C3866" t="s">
        <v>2490</v>
      </c>
      <c r="D3866" t="s">
        <v>46</v>
      </c>
      <c r="E3866" t="s">
        <v>173</v>
      </c>
      <c r="F3866">
        <v>81516.77</v>
      </c>
      <c r="G3866" s="1">
        <v>45706</v>
      </c>
      <c r="I3866" t="s">
        <v>40</v>
      </c>
      <c r="J3866">
        <v>23</v>
      </c>
      <c r="K3866">
        <v>12</v>
      </c>
      <c r="L3866" t="s">
        <v>353</v>
      </c>
      <c r="M3866" t="s">
        <v>49</v>
      </c>
      <c r="N3866" t="s">
        <v>42</v>
      </c>
      <c r="O3866">
        <f t="shared" si="360"/>
        <v>1</v>
      </c>
      <c r="P3866" t="str">
        <f t="shared" si="361"/>
        <v>Valid</v>
      </c>
      <c r="Q3866" t="str">
        <f>_xlfn.XLOOKUP(B3866,Customers!$A:$A,Customers!$C:$C,"Not Found")</f>
        <v>East</v>
      </c>
      <c r="R3866" t="str">
        <f t="shared" si="362"/>
        <v>Central</v>
      </c>
      <c r="S3866" t="str">
        <f t="shared" si="363"/>
        <v>Theft</v>
      </c>
      <c r="T3866" t="str">
        <f t="shared" si="364"/>
        <v>SLA Breach</v>
      </c>
      <c r="U3866">
        <f t="shared" si="365"/>
        <v>11</v>
      </c>
    </row>
    <row r="3867" spans="1:21" x14ac:dyDescent="0.3">
      <c r="A3867" t="s">
        <v>7721</v>
      </c>
      <c r="B3867" t="s">
        <v>321</v>
      </c>
      <c r="C3867" t="s">
        <v>322</v>
      </c>
      <c r="D3867" t="s">
        <v>46</v>
      </c>
      <c r="E3867" t="s">
        <v>173</v>
      </c>
      <c r="F3867">
        <v>39503.54</v>
      </c>
      <c r="G3867" s="1">
        <v>45893</v>
      </c>
      <c r="H3867" s="1">
        <v>45902</v>
      </c>
      <c r="I3867" t="s">
        <v>19</v>
      </c>
      <c r="J3867">
        <v>9</v>
      </c>
      <c r="K3867">
        <v>12</v>
      </c>
      <c r="L3867" t="s">
        <v>140</v>
      </c>
      <c r="M3867" t="s">
        <v>49</v>
      </c>
      <c r="N3867" t="s">
        <v>30</v>
      </c>
      <c r="O3867">
        <f t="shared" si="360"/>
        <v>1</v>
      </c>
      <c r="P3867" t="str">
        <f t="shared" si="361"/>
        <v>Valid</v>
      </c>
      <c r="Q3867" t="str">
        <f>_xlfn.XLOOKUP(B3867,Customers!$A:$A,Customers!$C:$C,"Not Found")</f>
        <v>East</v>
      </c>
      <c r="R3867" t="str">
        <f t="shared" si="362"/>
        <v>Central</v>
      </c>
      <c r="S3867" t="str">
        <f t="shared" si="363"/>
        <v>Theft</v>
      </c>
      <c r="T3867" t="str">
        <f t="shared" si="364"/>
        <v>Within SLA</v>
      </c>
      <c r="U3867">
        <f t="shared" si="365"/>
        <v>0</v>
      </c>
    </row>
    <row r="3868" spans="1:21" x14ac:dyDescent="0.3">
      <c r="A3868" t="s">
        <v>7722</v>
      </c>
      <c r="B3868" t="s">
        <v>7723</v>
      </c>
      <c r="C3868" t="s">
        <v>7724</v>
      </c>
      <c r="D3868" t="s">
        <v>17</v>
      </c>
      <c r="E3868" t="s">
        <v>27</v>
      </c>
      <c r="F3868">
        <v>29665</v>
      </c>
      <c r="G3868" s="1">
        <v>45794</v>
      </c>
      <c r="H3868" s="1">
        <v>45810</v>
      </c>
      <c r="I3868" t="s">
        <v>19</v>
      </c>
      <c r="J3868">
        <v>16</v>
      </c>
      <c r="K3868">
        <v>10</v>
      </c>
      <c r="L3868" t="s">
        <v>28</v>
      </c>
      <c r="M3868" t="s">
        <v>21</v>
      </c>
      <c r="N3868" t="s">
        <v>30</v>
      </c>
      <c r="O3868">
        <f t="shared" si="360"/>
        <v>1</v>
      </c>
      <c r="P3868" t="str">
        <f t="shared" si="361"/>
        <v>Valid</v>
      </c>
      <c r="Q3868" t="str">
        <f>_xlfn.XLOOKUP(B3868,Customers!$A:$A,Customers!$C:$C,"Not Found")</f>
        <v>West</v>
      </c>
      <c r="R3868" t="str">
        <f t="shared" si="362"/>
        <v>West</v>
      </c>
      <c r="S3868" t="str">
        <f t="shared" si="363"/>
        <v>Accident</v>
      </c>
      <c r="T3868" t="str">
        <f t="shared" si="364"/>
        <v>SLA Breach</v>
      </c>
      <c r="U3868">
        <f t="shared" si="365"/>
        <v>6</v>
      </c>
    </row>
    <row r="3869" spans="1:21" x14ac:dyDescent="0.3">
      <c r="A3869" t="s">
        <v>7725</v>
      </c>
      <c r="B3869" t="s">
        <v>1749</v>
      </c>
      <c r="C3869" t="s">
        <v>1750</v>
      </c>
      <c r="D3869" t="s">
        <v>26</v>
      </c>
      <c r="E3869" t="s">
        <v>74</v>
      </c>
      <c r="F3869">
        <v>151412.03</v>
      </c>
      <c r="G3869" s="1">
        <v>45781</v>
      </c>
      <c r="I3869" t="s">
        <v>40</v>
      </c>
      <c r="J3869">
        <v>37</v>
      </c>
      <c r="K3869">
        <v>20</v>
      </c>
      <c r="L3869" t="s">
        <v>208</v>
      </c>
      <c r="M3869" t="s">
        <v>29</v>
      </c>
      <c r="N3869" t="s">
        <v>88</v>
      </c>
      <c r="O3869">
        <f t="shared" si="360"/>
        <v>1</v>
      </c>
      <c r="P3869" t="str">
        <f t="shared" si="361"/>
        <v>Valid</v>
      </c>
      <c r="Q3869" t="str">
        <f>_xlfn.XLOOKUP(B3869,Customers!$A:$A,Customers!$C:$C,"Not Found")</f>
        <v>South</v>
      </c>
      <c r="R3869" t="str">
        <f t="shared" si="362"/>
        <v>East</v>
      </c>
      <c r="S3869" t="str">
        <f t="shared" si="363"/>
        <v>Disability</v>
      </c>
      <c r="T3869" t="str">
        <f t="shared" si="364"/>
        <v>SLA Breach</v>
      </c>
      <c r="U3869">
        <f t="shared" si="365"/>
        <v>17</v>
      </c>
    </row>
    <row r="3870" spans="1:21" x14ac:dyDescent="0.3">
      <c r="A3870" t="s">
        <v>7726</v>
      </c>
      <c r="B3870" t="s">
        <v>4209</v>
      </c>
      <c r="C3870" t="s">
        <v>4210</v>
      </c>
      <c r="D3870" t="s">
        <v>17</v>
      </c>
      <c r="E3870" t="s">
        <v>74</v>
      </c>
      <c r="F3870">
        <v>11623.62</v>
      </c>
      <c r="G3870" s="1">
        <v>45682</v>
      </c>
      <c r="H3870" s="1">
        <v>45700</v>
      </c>
      <c r="I3870" t="s">
        <v>19</v>
      </c>
      <c r="J3870">
        <v>18</v>
      </c>
      <c r="K3870">
        <v>10</v>
      </c>
      <c r="L3870" t="s">
        <v>227</v>
      </c>
      <c r="M3870" t="s">
        <v>21</v>
      </c>
      <c r="N3870" t="s">
        <v>30</v>
      </c>
      <c r="O3870">
        <f t="shared" si="360"/>
        <v>1</v>
      </c>
      <c r="P3870" t="str">
        <f t="shared" si="361"/>
        <v>Valid</v>
      </c>
      <c r="Q3870" t="str">
        <f>_xlfn.XLOOKUP(B3870,Customers!$A:$A,Customers!$C:$C,"Not Found")</f>
        <v>South</v>
      </c>
      <c r="R3870" t="str">
        <f t="shared" si="362"/>
        <v>East</v>
      </c>
      <c r="S3870" t="str">
        <f t="shared" si="363"/>
        <v>Accident</v>
      </c>
      <c r="T3870" t="str">
        <f t="shared" si="364"/>
        <v>SLA Breach</v>
      </c>
      <c r="U3870">
        <f t="shared" si="365"/>
        <v>8</v>
      </c>
    </row>
    <row r="3871" spans="1:21" x14ac:dyDescent="0.3">
      <c r="A3871" t="s">
        <v>7727</v>
      </c>
      <c r="B3871" t="s">
        <v>396</v>
      </c>
      <c r="C3871" t="s">
        <v>7392</v>
      </c>
      <c r="D3871" t="s">
        <v>182</v>
      </c>
      <c r="E3871" t="s">
        <v>27</v>
      </c>
      <c r="F3871">
        <v>39714.97</v>
      </c>
      <c r="G3871" s="1">
        <v>45736</v>
      </c>
      <c r="I3871" t="s">
        <v>64</v>
      </c>
      <c r="J3871">
        <v>30</v>
      </c>
      <c r="K3871">
        <v>7</v>
      </c>
      <c r="L3871" t="s">
        <v>48</v>
      </c>
      <c r="M3871" t="s">
        <v>94</v>
      </c>
      <c r="N3871" t="s">
        <v>88</v>
      </c>
      <c r="O3871">
        <f t="shared" si="360"/>
        <v>1</v>
      </c>
      <c r="P3871" t="str">
        <f t="shared" si="361"/>
        <v>Valid</v>
      </c>
      <c r="Q3871" t="str">
        <f>_xlfn.XLOOKUP(B3871,Customers!$A:$A,Customers!$C:$C,"Not Found")</f>
        <v>North</v>
      </c>
      <c r="R3871" t="str">
        <f t="shared" si="362"/>
        <v>West</v>
      </c>
      <c r="S3871" t="str">
        <f t="shared" si="363"/>
        <v>Trip Cancellation</v>
      </c>
      <c r="T3871" t="str">
        <f t="shared" si="364"/>
        <v>SLA Breach</v>
      </c>
      <c r="U3871">
        <f t="shared" si="365"/>
        <v>23</v>
      </c>
    </row>
    <row r="3872" spans="1:21" x14ac:dyDescent="0.3">
      <c r="A3872" t="s">
        <v>7728</v>
      </c>
      <c r="B3872" t="s">
        <v>4452</v>
      </c>
      <c r="C3872" t="s">
        <v>4453</v>
      </c>
      <c r="D3872" t="s">
        <v>92</v>
      </c>
      <c r="E3872" t="s">
        <v>39</v>
      </c>
      <c r="F3872">
        <v>41667.760000000002</v>
      </c>
      <c r="G3872" s="1">
        <v>45796</v>
      </c>
      <c r="H3872" s="1">
        <v>45821</v>
      </c>
      <c r="I3872" t="s">
        <v>19</v>
      </c>
      <c r="J3872">
        <v>25</v>
      </c>
      <c r="K3872">
        <v>7</v>
      </c>
      <c r="L3872" t="s">
        <v>193</v>
      </c>
      <c r="M3872" t="s">
        <v>94</v>
      </c>
      <c r="N3872" t="s">
        <v>88</v>
      </c>
      <c r="O3872">
        <f t="shared" si="360"/>
        <v>1</v>
      </c>
      <c r="P3872" t="str">
        <f t="shared" si="361"/>
        <v>Valid</v>
      </c>
      <c r="Q3872" t="str">
        <f>_xlfn.XLOOKUP(B3872,Customers!$A:$A,Customers!$C:$C,"Not Found")</f>
        <v>West</v>
      </c>
      <c r="R3872" t="str">
        <f t="shared" si="362"/>
        <v>North</v>
      </c>
      <c r="S3872" t="str">
        <f t="shared" si="363"/>
        <v>Baggage Loss</v>
      </c>
      <c r="T3872" t="str">
        <f t="shared" si="364"/>
        <v>SLA Breach</v>
      </c>
      <c r="U3872">
        <f t="shared" si="365"/>
        <v>18</v>
      </c>
    </row>
    <row r="3873" spans="1:21" x14ac:dyDescent="0.3">
      <c r="A3873" t="s">
        <v>7729</v>
      </c>
      <c r="B3873" t="s">
        <v>7612</v>
      </c>
      <c r="C3873" t="s">
        <v>7613</v>
      </c>
      <c r="D3873" t="s">
        <v>53</v>
      </c>
      <c r="E3873" t="s">
        <v>27</v>
      </c>
      <c r="F3873">
        <v>42350.51</v>
      </c>
      <c r="G3873" s="1">
        <v>45905</v>
      </c>
      <c r="H3873" s="1">
        <v>45914</v>
      </c>
      <c r="I3873" t="s">
        <v>19</v>
      </c>
      <c r="J3873">
        <v>9</v>
      </c>
      <c r="K3873">
        <v>15</v>
      </c>
      <c r="L3873" t="s">
        <v>366</v>
      </c>
      <c r="M3873" t="s">
        <v>55</v>
      </c>
      <c r="N3873" t="s">
        <v>30</v>
      </c>
      <c r="O3873">
        <f t="shared" si="360"/>
        <v>1</v>
      </c>
      <c r="P3873" t="str">
        <f t="shared" si="361"/>
        <v>Valid</v>
      </c>
      <c r="Q3873" t="str">
        <f>_xlfn.XLOOKUP(B3873,Customers!$A:$A,Customers!$C:$C,"Not Found")</f>
        <v>East</v>
      </c>
      <c r="R3873" t="str">
        <f t="shared" si="362"/>
        <v>West</v>
      </c>
      <c r="S3873" t="str">
        <f t="shared" si="363"/>
        <v>Hospitalization</v>
      </c>
      <c r="T3873" t="str">
        <f t="shared" si="364"/>
        <v>Within SLA</v>
      </c>
      <c r="U3873">
        <f t="shared" si="365"/>
        <v>0</v>
      </c>
    </row>
    <row r="3874" spans="1:21" x14ac:dyDescent="0.3">
      <c r="A3874" t="s">
        <v>7730</v>
      </c>
      <c r="B3874" t="s">
        <v>263</v>
      </c>
      <c r="C3874" t="s">
        <v>3825</v>
      </c>
      <c r="D3874" t="s">
        <v>216</v>
      </c>
      <c r="E3874" t="s">
        <v>27</v>
      </c>
      <c r="F3874">
        <v>198461.89</v>
      </c>
      <c r="G3874" s="1">
        <v>45790</v>
      </c>
      <c r="H3874" s="1">
        <v>45816</v>
      </c>
      <c r="I3874" t="s">
        <v>19</v>
      </c>
      <c r="J3874">
        <v>26</v>
      </c>
      <c r="K3874">
        <v>15</v>
      </c>
      <c r="L3874" t="s">
        <v>83</v>
      </c>
      <c r="M3874" t="s">
        <v>55</v>
      </c>
      <c r="N3874" t="s">
        <v>88</v>
      </c>
      <c r="O3874">
        <f t="shared" si="360"/>
        <v>1</v>
      </c>
      <c r="P3874" t="str">
        <f t="shared" si="361"/>
        <v>Valid</v>
      </c>
      <c r="Q3874" t="str">
        <f>_xlfn.XLOOKUP(B3874,Customers!$A:$A,Customers!$C:$C,"Not Found")</f>
        <v>Central</v>
      </c>
      <c r="R3874" t="str">
        <f t="shared" si="362"/>
        <v>West</v>
      </c>
      <c r="S3874" t="str">
        <f t="shared" si="363"/>
        <v>Outpatient</v>
      </c>
      <c r="T3874" t="str">
        <f t="shared" si="364"/>
        <v>SLA Breach</v>
      </c>
      <c r="U3874">
        <f t="shared" si="365"/>
        <v>11</v>
      </c>
    </row>
    <row r="3875" spans="1:21" x14ac:dyDescent="0.3">
      <c r="A3875" t="s">
        <v>7731</v>
      </c>
      <c r="B3875" t="s">
        <v>7512</v>
      </c>
      <c r="C3875" t="s">
        <v>7513</v>
      </c>
      <c r="D3875" t="s">
        <v>17</v>
      </c>
      <c r="E3875" t="s">
        <v>39</v>
      </c>
      <c r="F3875">
        <v>60656.54</v>
      </c>
      <c r="G3875" s="1">
        <v>45720</v>
      </c>
      <c r="H3875" s="1">
        <v>45734</v>
      </c>
      <c r="I3875" t="s">
        <v>19</v>
      </c>
      <c r="J3875">
        <v>14</v>
      </c>
      <c r="K3875">
        <v>10</v>
      </c>
      <c r="L3875" t="s">
        <v>331</v>
      </c>
      <c r="M3875" t="s">
        <v>21</v>
      </c>
      <c r="N3875" t="s">
        <v>42</v>
      </c>
      <c r="O3875">
        <f t="shared" si="360"/>
        <v>1</v>
      </c>
      <c r="P3875" t="str">
        <f t="shared" si="361"/>
        <v>Valid</v>
      </c>
      <c r="Q3875" t="str">
        <f>_xlfn.XLOOKUP(B3875,Customers!$A:$A,Customers!$C:$C,"Not Found")</f>
        <v>East</v>
      </c>
      <c r="R3875" t="str">
        <f t="shared" si="362"/>
        <v>North</v>
      </c>
      <c r="S3875" t="str">
        <f t="shared" si="363"/>
        <v>Accident</v>
      </c>
      <c r="T3875" t="str">
        <f t="shared" si="364"/>
        <v>SLA Breach</v>
      </c>
      <c r="U3875">
        <f t="shared" si="365"/>
        <v>4</v>
      </c>
    </row>
    <row r="3876" spans="1:21" x14ac:dyDescent="0.3">
      <c r="A3876" t="s">
        <v>7732</v>
      </c>
      <c r="B3876" t="s">
        <v>1485</v>
      </c>
      <c r="C3876" t="s">
        <v>6249</v>
      </c>
      <c r="D3876" t="s">
        <v>17</v>
      </c>
      <c r="E3876" t="s">
        <v>27</v>
      </c>
      <c r="F3876">
        <v>112759.31</v>
      </c>
      <c r="G3876" s="1">
        <v>45790</v>
      </c>
      <c r="H3876" s="1">
        <v>45795</v>
      </c>
      <c r="I3876" t="s">
        <v>19</v>
      </c>
      <c r="J3876">
        <v>5</v>
      </c>
      <c r="K3876">
        <v>10</v>
      </c>
      <c r="L3876" t="s">
        <v>590</v>
      </c>
      <c r="M3876" t="s">
        <v>21</v>
      </c>
      <c r="N3876" t="s">
        <v>22</v>
      </c>
      <c r="O3876">
        <f t="shared" si="360"/>
        <v>1</v>
      </c>
      <c r="P3876" t="str">
        <f t="shared" si="361"/>
        <v>Valid</v>
      </c>
      <c r="Q3876" t="str">
        <f>_xlfn.XLOOKUP(B3876,Customers!$A:$A,Customers!$C:$C,"Not Found")</f>
        <v>North</v>
      </c>
      <c r="R3876" t="str">
        <f t="shared" si="362"/>
        <v>West</v>
      </c>
      <c r="S3876" t="str">
        <f t="shared" si="363"/>
        <v>Accident</v>
      </c>
      <c r="T3876" t="str">
        <f t="shared" si="364"/>
        <v>Within SLA</v>
      </c>
      <c r="U3876">
        <f t="shared" si="365"/>
        <v>0</v>
      </c>
    </row>
    <row r="3877" spans="1:21" x14ac:dyDescent="0.3">
      <c r="A3877" t="s">
        <v>7733</v>
      </c>
      <c r="B3877" t="s">
        <v>5358</v>
      </c>
      <c r="C3877" t="s">
        <v>5359</v>
      </c>
      <c r="D3877" t="s">
        <v>17</v>
      </c>
      <c r="E3877" t="s">
        <v>74</v>
      </c>
      <c r="F3877">
        <v>107632.39</v>
      </c>
      <c r="G3877" s="1">
        <v>45671</v>
      </c>
      <c r="H3877" s="1">
        <v>45687</v>
      </c>
      <c r="I3877" t="s">
        <v>19</v>
      </c>
      <c r="J3877">
        <v>16</v>
      </c>
      <c r="K3877">
        <v>10</v>
      </c>
      <c r="L3877" t="s">
        <v>132</v>
      </c>
      <c r="M3877" t="s">
        <v>21</v>
      </c>
      <c r="N3877" t="s">
        <v>42</v>
      </c>
      <c r="O3877">
        <f t="shared" si="360"/>
        <v>1</v>
      </c>
      <c r="P3877" t="str">
        <f t="shared" si="361"/>
        <v>Valid</v>
      </c>
      <c r="Q3877" t="str">
        <f>_xlfn.XLOOKUP(B3877,Customers!$A:$A,Customers!$C:$C,"Not Found")</f>
        <v>South</v>
      </c>
      <c r="R3877" t="str">
        <f t="shared" si="362"/>
        <v>East</v>
      </c>
      <c r="S3877" t="str">
        <f t="shared" si="363"/>
        <v>Accident</v>
      </c>
      <c r="T3877" t="str">
        <f t="shared" si="364"/>
        <v>SLA Breach</v>
      </c>
      <c r="U3877">
        <f t="shared" si="365"/>
        <v>6</v>
      </c>
    </row>
    <row r="3878" spans="1:21" x14ac:dyDescent="0.3">
      <c r="A3878" t="s">
        <v>7734</v>
      </c>
      <c r="B3878" t="s">
        <v>6088</v>
      </c>
      <c r="C3878" t="s">
        <v>7735</v>
      </c>
      <c r="D3878" t="s">
        <v>102</v>
      </c>
      <c r="E3878" t="s">
        <v>27</v>
      </c>
      <c r="F3878">
        <v>274946.93</v>
      </c>
      <c r="G3878" s="1">
        <v>45811</v>
      </c>
      <c r="I3878" t="s">
        <v>40</v>
      </c>
      <c r="J3878">
        <v>14</v>
      </c>
      <c r="K3878">
        <v>20</v>
      </c>
      <c r="L3878" t="s">
        <v>183</v>
      </c>
      <c r="M3878" t="s">
        <v>29</v>
      </c>
      <c r="N3878" t="s">
        <v>30</v>
      </c>
      <c r="O3878">
        <f t="shared" si="360"/>
        <v>1</v>
      </c>
      <c r="P3878" t="str">
        <f t="shared" si="361"/>
        <v>Valid</v>
      </c>
      <c r="Q3878" t="str">
        <f>_xlfn.XLOOKUP(B3878,Customers!$A:$A,Customers!$C:$C,"Not Found")</f>
        <v>North</v>
      </c>
      <c r="R3878" t="str">
        <f t="shared" si="362"/>
        <v>West</v>
      </c>
      <c r="S3878" t="str">
        <f t="shared" si="363"/>
        <v>Maturity</v>
      </c>
      <c r="T3878" t="str">
        <f t="shared" si="364"/>
        <v>Within SLA</v>
      </c>
      <c r="U3878">
        <f t="shared" si="365"/>
        <v>0</v>
      </c>
    </row>
    <row r="3879" spans="1:21" x14ac:dyDescent="0.3">
      <c r="A3879" t="s">
        <v>7736</v>
      </c>
      <c r="B3879" t="s">
        <v>7737</v>
      </c>
      <c r="C3879" t="s">
        <v>7738</v>
      </c>
      <c r="D3879" t="s">
        <v>182</v>
      </c>
      <c r="E3879" t="s">
        <v>27</v>
      </c>
      <c r="F3879">
        <v>8021.64</v>
      </c>
      <c r="G3879" s="1">
        <v>45824</v>
      </c>
      <c r="H3879" s="1">
        <v>45837</v>
      </c>
      <c r="I3879" t="s">
        <v>19</v>
      </c>
      <c r="J3879">
        <v>13</v>
      </c>
      <c r="K3879">
        <v>7</v>
      </c>
      <c r="L3879" t="s">
        <v>630</v>
      </c>
      <c r="M3879" t="s">
        <v>94</v>
      </c>
      <c r="N3879" t="s">
        <v>42</v>
      </c>
      <c r="O3879">
        <f t="shared" si="360"/>
        <v>1</v>
      </c>
      <c r="P3879" t="str">
        <f t="shared" si="361"/>
        <v>Valid</v>
      </c>
      <c r="Q3879" t="str">
        <f>_xlfn.XLOOKUP(B3879,Customers!$A:$A,Customers!$C:$C,"Not Found")</f>
        <v>Central</v>
      </c>
      <c r="R3879" t="str">
        <f t="shared" si="362"/>
        <v>West</v>
      </c>
      <c r="S3879" t="str">
        <f t="shared" si="363"/>
        <v>Trip Cancellation</v>
      </c>
      <c r="T3879" t="str">
        <f t="shared" si="364"/>
        <v>SLA Breach</v>
      </c>
      <c r="U3879">
        <f t="shared" si="365"/>
        <v>6</v>
      </c>
    </row>
    <row r="3880" spans="1:21" x14ac:dyDescent="0.3">
      <c r="A3880" t="s">
        <v>7739</v>
      </c>
      <c r="B3880" t="s">
        <v>2018</v>
      </c>
      <c r="C3880" t="s">
        <v>7587</v>
      </c>
      <c r="D3880" t="s">
        <v>69</v>
      </c>
      <c r="E3880" t="s">
        <v>18</v>
      </c>
      <c r="F3880">
        <v>125193.06</v>
      </c>
      <c r="G3880" s="1">
        <v>45892</v>
      </c>
      <c r="H3880" s="1">
        <v>45912</v>
      </c>
      <c r="I3880" t="s">
        <v>47</v>
      </c>
      <c r="J3880">
        <v>20</v>
      </c>
      <c r="K3880">
        <v>12</v>
      </c>
      <c r="L3880" t="s">
        <v>431</v>
      </c>
      <c r="M3880" t="s">
        <v>49</v>
      </c>
      <c r="N3880" t="s">
        <v>42</v>
      </c>
      <c r="O3880">
        <f t="shared" si="360"/>
        <v>1</v>
      </c>
      <c r="P3880" t="str">
        <f t="shared" si="361"/>
        <v>Valid</v>
      </c>
      <c r="Q3880" t="str">
        <f>_xlfn.XLOOKUP(B3880,Customers!$A:$A,Customers!$C:$C,"Not Found")</f>
        <v>South</v>
      </c>
      <c r="R3880" t="str">
        <f t="shared" si="362"/>
        <v>South</v>
      </c>
      <c r="S3880" t="str">
        <f t="shared" si="363"/>
        <v>Property Damage</v>
      </c>
      <c r="T3880" t="str">
        <f t="shared" si="364"/>
        <v>SLA Breach</v>
      </c>
      <c r="U3880">
        <f t="shared" si="365"/>
        <v>8</v>
      </c>
    </row>
    <row r="3881" spans="1:21" x14ac:dyDescent="0.3">
      <c r="A3881" t="s">
        <v>7740</v>
      </c>
      <c r="B3881" t="s">
        <v>6290</v>
      </c>
      <c r="C3881" t="s">
        <v>6291</v>
      </c>
      <c r="D3881" t="s">
        <v>26</v>
      </c>
      <c r="E3881" t="s">
        <v>27</v>
      </c>
      <c r="F3881">
        <v>422398.14</v>
      </c>
      <c r="G3881" s="1">
        <v>45669</v>
      </c>
      <c r="H3881" s="1">
        <v>45701</v>
      </c>
      <c r="I3881" t="s">
        <v>19</v>
      </c>
      <c r="J3881">
        <v>32</v>
      </c>
      <c r="K3881">
        <v>20</v>
      </c>
      <c r="L3881" t="s">
        <v>325</v>
      </c>
      <c r="M3881" t="s">
        <v>29</v>
      </c>
      <c r="N3881" t="s">
        <v>42</v>
      </c>
      <c r="O3881">
        <f t="shared" si="360"/>
        <v>1</v>
      </c>
      <c r="P3881" t="str">
        <f t="shared" si="361"/>
        <v>Valid</v>
      </c>
      <c r="Q3881" t="str">
        <f>_xlfn.XLOOKUP(B3881,Customers!$A:$A,Customers!$C:$C,"Not Found")</f>
        <v>West</v>
      </c>
      <c r="R3881" t="str">
        <f t="shared" si="362"/>
        <v>West</v>
      </c>
      <c r="S3881" t="str">
        <f t="shared" si="363"/>
        <v>Disability</v>
      </c>
      <c r="T3881" t="str">
        <f t="shared" si="364"/>
        <v>SLA Breach</v>
      </c>
      <c r="U3881">
        <f t="shared" si="365"/>
        <v>12</v>
      </c>
    </row>
    <row r="3882" spans="1:21" x14ac:dyDescent="0.3">
      <c r="A3882" t="s">
        <v>7741</v>
      </c>
      <c r="B3882" t="s">
        <v>1279</v>
      </c>
      <c r="C3882" t="s">
        <v>1280</v>
      </c>
      <c r="D3882" t="s">
        <v>182</v>
      </c>
      <c r="E3882" t="s">
        <v>39</v>
      </c>
      <c r="F3882">
        <v>19629.490000000002</v>
      </c>
      <c r="G3882" s="1">
        <v>45869</v>
      </c>
      <c r="H3882" s="1">
        <v>45875</v>
      </c>
      <c r="I3882" t="s">
        <v>19</v>
      </c>
      <c r="J3882">
        <v>6</v>
      </c>
      <c r="K3882">
        <v>7</v>
      </c>
      <c r="L3882" t="s">
        <v>787</v>
      </c>
      <c r="M3882" t="s">
        <v>94</v>
      </c>
      <c r="N3882" t="s">
        <v>30</v>
      </c>
      <c r="O3882">
        <f t="shared" si="360"/>
        <v>1</v>
      </c>
      <c r="P3882" t="str">
        <f t="shared" si="361"/>
        <v>Valid</v>
      </c>
      <c r="Q3882" t="str">
        <f>_xlfn.XLOOKUP(B3882,Customers!$A:$A,Customers!$C:$C,"Not Found")</f>
        <v>Central</v>
      </c>
      <c r="R3882" t="str">
        <f t="shared" si="362"/>
        <v>North</v>
      </c>
      <c r="S3882" t="str">
        <f t="shared" si="363"/>
        <v>Trip Cancellation</v>
      </c>
      <c r="T3882" t="str">
        <f t="shared" si="364"/>
        <v>Within SLA</v>
      </c>
      <c r="U3882">
        <f t="shared" si="365"/>
        <v>0</v>
      </c>
    </row>
    <row r="3883" spans="1:21" x14ac:dyDescent="0.3">
      <c r="A3883" t="s">
        <v>7742</v>
      </c>
      <c r="B3883" t="s">
        <v>778</v>
      </c>
      <c r="C3883" t="s">
        <v>7743</v>
      </c>
      <c r="D3883" t="s">
        <v>182</v>
      </c>
      <c r="E3883" t="s">
        <v>18</v>
      </c>
      <c r="F3883">
        <v>33305.769999999997</v>
      </c>
      <c r="G3883" s="1">
        <v>45922</v>
      </c>
      <c r="I3883" t="s">
        <v>40</v>
      </c>
      <c r="J3883">
        <v>21</v>
      </c>
      <c r="K3883">
        <v>7</v>
      </c>
      <c r="L3883" t="s">
        <v>65</v>
      </c>
      <c r="M3883" t="s">
        <v>94</v>
      </c>
      <c r="N3883" t="s">
        <v>88</v>
      </c>
      <c r="O3883">
        <f t="shared" si="360"/>
        <v>1</v>
      </c>
      <c r="P3883" t="str">
        <f t="shared" si="361"/>
        <v>Valid</v>
      </c>
      <c r="Q3883" t="str">
        <f>_xlfn.XLOOKUP(B3883,Customers!$A:$A,Customers!$C:$C,"Not Found")</f>
        <v>North</v>
      </c>
      <c r="R3883" t="str">
        <f t="shared" si="362"/>
        <v>South</v>
      </c>
      <c r="S3883" t="str">
        <f t="shared" si="363"/>
        <v>Trip Cancellation</v>
      </c>
      <c r="T3883" t="str">
        <f t="shared" si="364"/>
        <v>SLA Breach</v>
      </c>
      <c r="U3883">
        <f t="shared" si="365"/>
        <v>14</v>
      </c>
    </row>
    <row r="3884" spans="1:21" x14ac:dyDescent="0.3">
      <c r="A3884" t="s">
        <v>7744</v>
      </c>
      <c r="B3884" t="s">
        <v>4319</v>
      </c>
      <c r="C3884" t="s">
        <v>4320</v>
      </c>
      <c r="D3884" t="s">
        <v>182</v>
      </c>
      <c r="E3884" t="s">
        <v>74</v>
      </c>
      <c r="F3884">
        <v>29446.04</v>
      </c>
      <c r="G3884" s="1">
        <v>45928</v>
      </c>
      <c r="H3884" s="1">
        <v>45930</v>
      </c>
      <c r="I3884" t="s">
        <v>19</v>
      </c>
      <c r="J3884">
        <v>2</v>
      </c>
      <c r="K3884">
        <v>7</v>
      </c>
      <c r="L3884" t="s">
        <v>864</v>
      </c>
      <c r="M3884" t="s">
        <v>94</v>
      </c>
      <c r="N3884" t="s">
        <v>30</v>
      </c>
      <c r="O3884">
        <f t="shared" si="360"/>
        <v>1</v>
      </c>
      <c r="P3884" t="str">
        <f t="shared" si="361"/>
        <v>Valid</v>
      </c>
      <c r="Q3884" t="str">
        <f>_xlfn.XLOOKUP(B3884,Customers!$A:$A,Customers!$C:$C,"Not Found")</f>
        <v>North</v>
      </c>
      <c r="R3884" t="str">
        <f t="shared" si="362"/>
        <v>East</v>
      </c>
      <c r="S3884" t="str">
        <f t="shared" si="363"/>
        <v>Trip Cancellation</v>
      </c>
      <c r="T3884" t="str">
        <f t="shared" si="364"/>
        <v>Within SLA</v>
      </c>
      <c r="U3884">
        <f t="shared" si="365"/>
        <v>0</v>
      </c>
    </row>
    <row r="3885" spans="1:21" x14ac:dyDescent="0.3">
      <c r="A3885" t="s">
        <v>7745</v>
      </c>
      <c r="B3885" t="s">
        <v>464</v>
      </c>
      <c r="C3885" t="s">
        <v>7746</v>
      </c>
      <c r="D3885" t="s">
        <v>46</v>
      </c>
      <c r="E3885" t="s">
        <v>27</v>
      </c>
      <c r="F3885">
        <v>59195.519999999997</v>
      </c>
      <c r="G3885" s="1">
        <v>45984</v>
      </c>
      <c r="H3885" s="1">
        <v>45993</v>
      </c>
      <c r="I3885" t="s">
        <v>19</v>
      </c>
      <c r="J3885">
        <v>9</v>
      </c>
      <c r="K3885">
        <v>12</v>
      </c>
      <c r="L3885" t="s">
        <v>278</v>
      </c>
      <c r="M3885" t="s">
        <v>49</v>
      </c>
      <c r="N3885" t="s">
        <v>22</v>
      </c>
      <c r="O3885">
        <f t="shared" si="360"/>
        <v>1</v>
      </c>
      <c r="P3885" t="str">
        <f t="shared" si="361"/>
        <v>Valid</v>
      </c>
      <c r="Q3885" t="str">
        <f>_xlfn.XLOOKUP(B3885,Customers!$A:$A,Customers!$C:$C,"Not Found")</f>
        <v>South</v>
      </c>
      <c r="R3885" t="str">
        <f t="shared" si="362"/>
        <v>West</v>
      </c>
      <c r="S3885" t="str">
        <f t="shared" si="363"/>
        <v>Theft</v>
      </c>
      <c r="T3885" t="str">
        <f t="shared" si="364"/>
        <v>Within SLA</v>
      </c>
      <c r="U3885">
        <f t="shared" si="365"/>
        <v>0</v>
      </c>
    </row>
    <row r="3886" spans="1:21" x14ac:dyDescent="0.3">
      <c r="A3886" t="s">
        <v>7747</v>
      </c>
      <c r="B3886" t="s">
        <v>3028</v>
      </c>
      <c r="C3886" t="s">
        <v>6710</v>
      </c>
      <c r="D3886" t="s">
        <v>725</v>
      </c>
      <c r="E3886" t="s">
        <v>173</v>
      </c>
      <c r="F3886">
        <v>28114.18</v>
      </c>
      <c r="G3886" s="1">
        <v>45884</v>
      </c>
      <c r="H3886" s="1">
        <v>45888</v>
      </c>
      <c r="I3886" t="s">
        <v>19</v>
      </c>
      <c r="J3886">
        <v>4</v>
      </c>
      <c r="K3886">
        <v>7</v>
      </c>
      <c r="L3886" t="s">
        <v>813</v>
      </c>
      <c r="M3886" t="s">
        <v>94</v>
      </c>
      <c r="N3886" t="s">
        <v>30</v>
      </c>
      <c r="O3886">
        <f t="shared" si="360"/>
        <v>1</v>
      </c>
      <c r="P3886" t="str">
        <f t="shared" si="361"/>
        <v>Valid</v>
      </c>
      <c r="Q3886" t="str">
        <f>_xlfn.XLOOKUP(B3886,Customers!$A:$A,Customers!$C:$C,"Not Found")</f>
        <v>South</v>
      </c>
      <c r="R3886" t="str">
        <f t="shared" si="362"/>
        <v>Central</v>
      </c>
      <c r="S3886" t="str">
        <f t="shared" si="363"/>
        <v>Medical Emergency</v>
      </c>
      <c r="T3886" t="str">
        <f t="shared" si="364"/>
        <v>Within SLA</v>
      </c>
      <c r="U3886">
        <f t="shared" si="365"/>
        <v>0</v>
      </c>
    </row>
    <row r="3887" spans="1:21" x14ac:dyDescent="0.3">
      <c r="A3887" t="s">
        <v>7748</v>
      </c>
      <c r="B3887" t="s">
        <v>7749</v>
      </c>
      <c r="C3887" t="s">
        <v>7750</v>
      </c>
      <c r="D3887" t="s">
        <v>154</v>
      </c>
      <c r="E3887" t="s">
        <v>39</v>
      </c>
      <c r="F3887">
        <v>46684</v>
      </c>
      <c r="G3887" s="1">
        <v>45974</v>
      </c>
      <c r="H3887" s="1">
        <v>45984</v>
      </c>
      <c r="I3887" t="s">
        <v>19</v>
      </c>
      <c r="J3887">
        <v>10</v>
      </c>
      <c r="K3887">
        <v>10</v>
      </c>
      <c r="L3887" t="s">
        <v>54</v>
      </c>
      <c r="M3887" t="s">
        <v>21</v>
      </c>
      <c r="N3887" t="s">
        <v>30</v>
      </c>
      <c r="O3887">
        <f t="shared" si="360"/>
        <v>1</v>
      </c>
      <c r="P3887" t="str">
        <f t="shared" si="361"/>
        <v>Valid</v>
      </c>
      <c r="Q3887" t="str">
        <f>_xlfn.XLOOKUP(B3887,Customers!$A:$A,Customers!$C:$C,"Not Found")</f>
        <v>North</v>
      </c>
      <c r="R3887" t="str">
        <f t="shared" si="362"/>
        <v>North</v>
      </c>
      <c r="S3887" t="str">
        <f t="shared" si="363"/>
        <v>Vehicle Damage</v>
      </c>
      <c r="T3887" t="str">
        <f t="shared" si="364"/>
        <v>Within SLA</v>
      </c>
      <c r="U3887">
        <f t="shared" si="365"/>
        <v>0</v>
      </c>
    </row>
    <row r="3888" spans="1:21" x14ac:dyDescent="0.3">
      <c r="A3888" t="s">
        <v>7751</v>
      </c>
      <c r="B3888" t="s">
        <v>7380</v>
      </c>
      <c r="C3888" t="s">
        <v>7381</v>
      </c>
      <c r="D3888" t="s">
        <v>92</v>
      </c>
      <c r="E3888" t="s">
        <v>27</v>
      </c>
      <c r="F3888">
        <v>38282.51</v>
      </c>
      <c r="G3888" s="1">
        <v>45772</v>
      </c>
      <c r="H3888" s="1">
        <v>45777</v>
      </c>
      <c r="I3888" t="s">
        <v>19</v>
      </c>
      <c r="J3888">
        <v>5</v>
      </c>
      <c r="K3888">
        <v>7</v>
      </c>
      <c r="L3888" t="s">
        <v>630</v>
      </c>
      <c r="M3888" t="s">
        <v>94</v>
      </c>
      <c r="N3888" t="s">
        <v>30</v>
      </c>
      <c r="O3888">
        <f t="shared" si="360"/>
        <v>1</v>
      </c>
      <c r="P3888" t="str">
        <f t="shared" si="361"/>
        <v>Valid</v>
      </c>
      <c r="Q3888" t="str">
        <f>_xlfn.XLOOKUP(B3888,Customers!$A:$A,Customers!$C:$C,"Not Found")</f>
        <v>South</v>
      </c>
      <c r="R3888" t="str">
        <f t="shared" si="362"/>
        <v>West</v>
      </c>
      <c r="S3888" t="str">
        <f t="shared" si="363"/>
        <v>Baggage Loss</v>
      </c>
      <c r="T3888" t="str">
        <f t="shared" si="364"/>
        <v>Within SLA</v>
      </c>
      <c r="U3888">
        <f t="shared" si="365"/>
        <v>0</v>
      </c>
    </row>
    <row r="3889" spans="1:21" x14ac:dyDescent="0.3">
      <c r="A3889" t="s">
        <v>7752</v>
      </c>
      <c r="B3889" t="s">
        <v>347</v>
      </c>
      <c r="C3889" t="s">
        <v>348</v>
      </c>
      <c r="D3889" t="s">
        <v>53</v>
      </c>
      <c r="E3889" t="s">
        <v>173</v>
      </c>
      <c r="F3889">
        <v>57924.89</v>
      </c>
      <c r="G3889" s="1">
        <v>45707</v>
      </c>
      <c r="I3889" t="s">
        <v>40</v>
      </c>
      <c r="J3889">
        <v>10</v>
      </c>
      <c r="K3889">
        <v>15</v>
      </c>
      <c r="L3889" t="s">
        <v>128</v>
      </c>
      <c r="M3889" t="s">
        <v>55</v>
      </c>
      <c r="N3889" t="s">
        <v>22</v>
      </c>
      <c r="O3889">
        <f t="shared" si="360"/>
        <v>1</v>
      </c>
      <c r="P3889" t="str">
        <f t="shared" si="361"/>
        <v>Valid</v>
      </c>
      <c r="Q3889" t="str">
        <f>_xlfn.XLOOKUP(B3889,Customers!$A:$A,Customers!$C:$C,"Not Found")</f>
        <v>Central</v>
      </c>
      <c r="R3889" t="str">
        <f t="shared" si="362"/>
        <v>Central</v>
      </c>
      <c r="S3889" t="str">
        <f t="shared" si="363"/>
        <v>Hospitalization</v>
      </c>
      <c r="T3889" t="str">
        <f t="shared" si="364"/>
        <v>Within SLA</v>
      </c>
      <c r="U3889">
        <f t="shared" si="365"/>
        <v>0</v>
      </c>
    </row>
    <row r="3890" spans="1:21" x14ac:dyDescent="0.3">
      <c r="A3890" t="s">
        <v>7753</v>
      </c>
      <c r="B3890" t="s">
        <v>419</v>
      </c>
      <c r="C3890" t="s">
        <v>420</v>
      </c>
      <c r="D3890" t="s">
        <v>59</v>
      </c>
      <c r="E3890" t="s">
        <v>173</v>
      </c>
      <c r="F3890">
        <v>53520.62</v>
      </c>
      <c r="G3890" s="1">
        <v>45658</v>
      </c>
      <c r="H3890" s="1">
        <v>45680</v>
      </c>
      <c r="I3890" t="s">
        <v>19</v>
      </c>
      <c r="J3890">
        <v>22</v>
      </c>
      <c r="K3890">
        <v>15</v>
      </c>
      <c r="L3890" t="s">
        <v>136</v>
      </c>
      <c r="M3890" t="s">
        <v>55</v>
      </c>
      <c r="N3890" t="s">
        <v>88</v>
      </c>
      <c r="O3890">
        <f t="shared" si="360"/>
        <v>1</v>
      </c>
      <c r="P3890" t="str">
        <f t="shared" si="361"/>
        <v>Valid</v>
      </c>
      <c r="Q3890" t="str">
        <f>_xlfn.XLOOKUP(B3890,Customers!$A:$A,Customers!$C:$C,"Not Found")</f>
        <v>West</v>
      </c>
      <c r="R3890" t="str">
        <f t="shared" si="362"/>
        <v>Central</v>
      </c>
      <c r="S3890" t="str">
        <f t="shared" si="363"/>
        <v>Critical Illness</v>
      </c>
      <c r="T3890" t="str">
        <f t="shared" si="364"/>
        <v>SLA Breach</v>
      </c>
      <c r="U3890">
        <f t="shared" si="365"/>
        <v>7</v>
      </c>
    </row>
    <row r="3891" spans="1:21" x14ac:dyDescent="0.3">
      <c r="A3891" t="s">
        <v>7754</v>
      </c>
      <c r="B3891" t="s">
        <v>5606</v>
      </c>
      <c r="C3891" t="s">
        <v>7755</v>
      </c>
      <c r="D3891" t="s">
        <v>116</v>
      </c>
      <c r="E3891" t="s">
        <v>18</v>
      </c>
      <c r="F3891">
        <v>10346.700000000001</v>
      </c>
      <c r="G3891" s="1">
        <v>45969</v>
      </c>
      <c r="H3891" s="1">
        <v>45971</v>
      </c>
      <c r="I3891" t="s">
        <v>47</v>
      </c>
      <c r="J3891">
        <v>2</v>
      </c>
      <c r="K3891">
        <v>7</v>
      </c>
      <c r="L3891" t="s">
        <v>132</v>
      </c>
      <c r="M3891" t="s">
        <v>94</v>
      </c>
      <c r="N3891" t="s">
        <v>30</v>
      </c>
      <c r="O3891">
        <f t="shared" si="360"/>
        <v>1</v>
      </c>
      <c r="P3891" t="str">
        <f t="shared" si="361"/>
        <v>Valid</v>
      </c>
      <c r="Q3891" t="str">
        <f>_xlfn.XLOOKUP(B3891,Customers!$A:$A,Customers!$C:$C,"Not Found")</f>
        <v>West</v>
      </c>
      <c r="R3891" t="str">
        <f t="shared" si="362"/>
        <v>South</v>
      </c>
      <c r="S3891" t="str">
        <f t="shared" si="363"/>
        <v>Medical Emergency</v>
      </c>
      <c r="T3891" t="str">
        <f t="shared" si="364"/>
        <v>Within SLA</v>
      </c>
      <c r="U3891">
        <f t="shared" si="365"/>
        <v>0</v>
      </c>
    </row>
    <row r="3892" spans="1:21" x14ac:dyDescent="0.3">
      <c r="A3892" t="s">
        <v>7756</v>
      </c>
      <c r="B3892" t="s">
        <v>4707</v>
      </c>
      <c r="C3892" t="s">
        <v>7757</v>
      </c>
      <c r="D3892" t="s">
        <v>216</v>
      </c>
      <c r="E3892" t="s">
        <v>39</v>
      </c>
      <c r="F3892">
        <v>356681.08</v>
      </c>
      <c r="G3892" s="1">
        <v>45697</v>
      </c>
      <c r="H3892" s="1">
        <v>45705</v>
      </c>
      <c r="I3892" t="s">
        <v>19</v>
      </c>
      <c r="J3892">
        <v>8</v>
      </c>
      <c r="K3892">
        <v>15</v>
      </c>
      <c r="L3892" t="s">
        <v>404</v>
      </c>
      <c r="M3892" t="s">
        <v>55</v>
      </c>
      <c r="N3892" t="s">
        <v>22</v>
      </c>
      <c r="O3892">
        <f t="shared" si="360"/>
        <v>1</v>
      </c>
      <c r="P3892" t="str">
        <f t="shared" si="361"/>
        <v>Valid</v>
      </c>
      <c r="Q3892" t="str">
        <f>_xlfn.XLOOKUP(B3892,Customers!$A:$A,Customers!$C:$C,"Not Found")</f>
        <v>South</v>
      </c>
      <c r="R3892" t="str">
        <f t="shared" si="362"/>
        <v>North</v>
      </c>
      <c r="S3892" t="str">
        <f t="shared" si="363"/>
        <v>Outpatient</v>
      </c>
      <c r="T3892" t="str">
        <f t="shared" si="364"/>
        <v>Within SLA</v>
      </c>
      <c r="U3892">
        <f t="shared" si="365"/>
        <v>0</v>
      </c>
    </row>
    <row r="3893" spans="1:21" x14ac:dyDescent="0.3">
      <c r="A3893" t="s">
        <v>7758</v>
      </c>
      <c r="B3893" t="s">
        <v>5190</v>
      </c>
      <c r="C3893" t="s">
        <v>5191</v>
      </c>
      <c r="D3893" t="s">
        <v>216</v>
      </c>
      <c r="E3893" t="s">
        <v>74</v>
      </c>
      <c r="F3893">
        <v>63337.7</v>
      </c>
      <c r="G3893" s="1">
        <v>45695</v>
      </c>
      <c r="H3893" s="1">
        <v>45713</v>
      </c>
      <c r="I3893" t="s">
        <v>19</v>
      </c>
      <c r="J3893">
        <v>18</v>
      </c>
      <c r="K3893">
        <v>15</v>
      </c>
      <c r="L3893" t="s">
        <v>83</v>
      </c>
      <c r="M3893" t="s">
        <v>55</v>
      </c>
      <c r="N3893" t="s">
        <v>30</v>
      </c>
      <c r="O3893">
        <f t="shared" si="360"/>
        <v>1</v>
      </c>
      <c r="P3893" t="str">
        <f t="shared" si="361"/>
        <v>Valid</v>
      </c>
      <c r="Q3893" t="str">
        <f>_xlfn.XLOOKUP(B3893,Customers!$A:$A,Customers!$C:$C,"Not Found")</f>
        <v>South</v>
      </c>
      <c r="R3893" t="str">
        <f t="shared" si="362"/>
        <v>East</v>
      </c>
      <c r="S3893" t="str">
        <f t="shared" si="363"/>
        <v>Outpatient</v>
      </c>
      <c r="T3893" t="str">
        <f t="shared" si="364"/>
        <v>SLA Breach</v>
      </c>
      <c r="U3893">
        <f t="shared" si="365"/>
        <v>3</v>
      </c>
    </row>
    <row r="3894" spans="1:21" x14ac:dyDescent="0.3">
      <c r="A3894" t="s">
        <v>7759</v>
      </c>
      <c r="B3894" t="s">
        <v>653</v>
      </c>
      <c r="C3894" t="s">
        <v>7760</v>
      </c>
      <c r="D3894" t="s">
        <v>59</v>
      </c>
      <c r="E3894" t="s">
        <v>173</v>
      </c>
      <c r="F3894">
        <v>40764.730000000003</v>
      </c>
      <c r="G3894" s="1">
        <v>45903</v>
      </c>
      <c r="H3894" s="1">
        <v>45922</v>
      </c>
      <c r="I3894" t="s">
        <v>19</v>
      </c>
      <c r="J3894">
        <v>19</v>
      </c>
      <c r="K3894">
        <v>15</v>
      </c>
      <c r="L3894" t="s">
        <v>278</v>
      </c>
      <c r="M3894" t="s">
        <v>55</v>
      </c>
      <c r="N3894" t="s">
        <v>30</v>
      </c>
      <c r="O3894">
        <f t="shared" si="360"/>
        <v>1</v>
      </c>
      <c r="P3894" t="str">
        <f t="shared" si="361"/>
        <v>Valid</v>
      </c>
      <c r="Q3894" t="str">
        <f>_xlfn.XLOOKUP(B3894,Customers!$A:$A,Customers!$C:$C,"Not Found")</f>
        <v>North</v>
      </c>
      <c r="R3894" t="str">
        <f t="shared" si="362"/>
        <v>Central</v>
      </c>
      <c r="S3894" t="str">
        <f t="shared" si="363"/>
        <v>Critical Illness</v>
      </c>
      <c r="T3894" t="str">
        <f t="shared" si="364"/>
        <v>SLA Breach</v>
      </c>
      <c r="U3894">
        <f t="shared" si="365"/>
        <v>4</v>
      </c>
    </row>
    <row r="3895" spans="1:21" x14ac:dyDescent="0.3">
      <c r="A3895" t="s">
        <v>7761</v>
      </c>
      <c r="B3895" t="s">
        <v>6096</v>
      </c>
      <c r="C3895" t="s">
        <v>6097</v>
      </c>
      <c r="D3895" t="s">
        <v>53</v>
      </c>
      <c r="E3895" t="s">
        <v>18</v>
      </c>
      <c r="F3895">
        <v>125830.35</v>
      </c>
      <c r="G3895" s="1">
        <v>45776</v>
      </c>
      <c r="H3895" s="1">
        <v>45786</v>
      </c>
      <c r="I3895" t="s">
        <v>19</v>
      </c>
      <c r="J3895">
        <v>10</v>
      </c>
      <c r="K3895">
        <v>15</v>
      </c>
      <c r="L3895" t="s">
        <v>366</v>
      </c>
      <c r="M3895" t="s">
        <v>55</v>
      </c>
      <c r="N3895" t="s">
        <v>30</v>
      </c>
      <c r="O3895">
        <f t="shared" si="360"/>
        <v>1</v>
      </c>
      <c r="P3895" t="str">
        <f t="shared" si="361"/>
        <v>Valid</v>
      </c>
      <c r="Q3895" t="str">
        <f>_xlfn.XLOOKUP(B3895,Customers!$A:$A,Customers!$C:$C,"Not Found")</f>
        <v>Central</v>
      </c>
      <c r="R3895" t="str">
        <f t="shared" si="362"/>
        <v>South</v>
      </c>
      <c r="S3895" t="str">
        <f t="shared" si="363"/>
        <v>Hospitalization</v>
      </c>
      <c r="T3895" t="str">
        <f t="shared" si="364"/>
        <v>Within SLA</v>
      </c>
      <c r="U3895">
        <f t="shared" si="365"/>
        <v>0</v>
      </c>
    </row>
    <row r="3896" spans="1:21" x14ac:dyDescent="0.3">
      <c r="A3896" t="s">
        <v>7762</v>
      </c>
      <c r="B3896" t="s">
        <v>3800</v>
      </c>
      <c r="C3896" t="s">
        <v>3801</v>
      </c>
      <c r="D3896" t="s">
        <v>17</v>
      </c>
      <c r="E3896" t="s">
        <v>74</v>
      </c>
      <c r="F3896">
        <v>73397.509999999995</v>
      </c>
      <c r="G3896" s="1">
        <v>45829</v>
      </c>
      <c r="H3896" s="1">
        <v>45838</v>
      </c>
      <c r="I3896" t="s">
        <v>19</v>
      </c>
      <c r="J3896">
        <v>9</v>
      </c>
      <c r="K3896">
        <v>10</v>
      </c>
      <c r="L3896" t="s">
        <v>268</v>
      </c>
      <c r="M3896" t="s">
        <v>21</v>
      </c>
      <c r="N3896" t="s">
        <v>30</v>
      </c>
      <c r="O3896">
        <f t="shared" si="360"/>
        <v>1</v>
      </c>
      <c r="P3896" t="str">
        <f t="shared" si="361"/>
        <v>Valid</v>
      </c>
      <c r="Q3896" t="str">
        <f>_xlfn.XLOOKUP(B3896,Customers!$A:$A,Customers!$C:$C,"Not Found")</f>
        <v>West</v>
      </c>
      <c r="R3896" t="str">
        <f t="shared" si="362"/>
        <v>East</v>
      </c>
      <c r="S3896" t="str">
        <f t="shared" si="363"/>
        <v>Accident</v>
      </c>
      <c r="T3896" t="str">
        <f t="shared" si="364"/>
        <v>Within SLA</v>
      </c>
      <c r="U3896">
        <f t="shared" si="365"/>
        <v>0</v>
      </c>
    </row>
    <row r="3897" spans="1:21" x14ac:dyDescent="0.3">
      <c r="A3897" t="s">
        <v>7763</v>
      </c>
      <c r="B3897" t="s">
        <v>556</v>
      </c>
      <c r="C3897" t="s">
        <v>557</v>
      </c>
      <c r="D3897" t="s">
        <v>59</v>
      </c>
      <c r="E3897" t="s">
        <v>173</v>
      </c>
      <c r="F3897">
        <v>121386.6</v>
      </c>
      <c r="G3897" s="1">
        <v>45686</v>
      </c>
      <c r="H3897" s="1">
        <v>45703</v>
      </c>
      <c r="I3897" t="s">
        <v>19</v>
      </c>
      <c r="J3897">
        <v>17</v>
      </c>
      <c r="K3897">
        <v>15</v>
      </c>
      <c r="L3897" t="s">
        <v>28</v>
      </c>
      <c r="M3897" t="s">
        <v>55</v>
      </c>
      <c r="N3897" t="s">
        <v>30</v>
      </c>
      <c r="O3897">
        <f t="shared" si="360"/>
        <v>1</v>
      </c>
      <c r="P3897" t="str">
        <f t="shared" si="361"/>
        <v>Valid</v>
      </c>
      <c r="Q3897" t="str">
        <f>_xlfn.XLOOKUP(B3897,Customers!$A:$A,Customers!$C:$C,"Not Found")</f>
        <v>North</v>
      </c>
      <c r="R3897" t="str">
        <f t="shared" si="362"/>
        <v>Central</v>
      </c>
      <c r="S3897" t="str">
        <f t="shared" si="363"/>
        <v>Critical Illness</v>
      </c>
      <c r="T3897" t="str">
        <f t="shared" si="364"/>
        <v>SLA Breach</v>
      </c>
      <c r="U3897">
        <f t="shared" si="365"/>
        <v>2</v>
      </c>
    </row>
    <row r="3898" spans="1:21" x14ac:dyDescent="0.3">
      <c r="A3898" t="s">
        <v>7764</v>
      </c>
      <c r="B3898" t="s">
        <v>1554</v>
      </c>
      <c r="C3898" t="s">
        <v>2062</v>
      </c>
      <c r="D3898" t="s">
        <v>154</v>
      </c>
      <c r="E3898" t="s">
        <v>74</v>
      </c>
      <c r="F3898">
        <v>99439.4</v>
      </c>
      <c r="G3898" s="1">
        <v>45799</v>
      </c>
      <c r="H3898" s="1">
        <v>45817</v>
      </c>
      <c r="I3898" t="s">
        <v>19</v>
      </c>
      <c r="J3898">
        <v>18</v>
      </c>
      <c r="K3898">
        <v>10</v>
      </c>
      <c r="L3898" t="s">
        <v>651</v>
      </c>
      <c r="M3898" t="s">
        <v>21</v>
      </c>
      <c r="N3898" t="s">
        <v>30</v>
      </c>
      <c r="O3898">
        <f t="shared" si="360"/>
        <v>1</v>
      </c>
      <c r="P3898" t="str">
        <f t="shared" si="361"/>
        <v>Valid</v>
      </c>
      <c r="Q3898" t="str">
        <f>_xlfn.XLOOKUP(B3898,Customers!$A:$A,Customers!$C:$C,"Not Found")</f>
        <v>North</v>
      </c>
      <c r="R3898" t="str">
        <f t="shared" si="362"/>
        <v>East</v>
      </c>
      <c r="S3898" t="str">
        <f t="shared" si="363"/>
        <v>Vehicle Damage</v>
      </c>
      <c r="T3898" t="str">
        <f t="shared" si="364"/>
        <v>SLA Breach</v>
      </c>
      <c r="U3898">
        <f t="shared" si="365"/>
        <v>8</v>
      </c>
    </row>
    <row r="3899" spans="1:21" x14ac:dyDescent="0.3">
      <c r="A3899" t="s">
        <v>7765</v>
      </c>
      <c r="B3899" t="s">
        <v>733</v>
      </c>
      <c r="C3899" t="s">
        <v>1520</v>
      </c>
      <c r="D3899" t="s">
        <v>216</v>
      </c>
      <c r="E3899" t="s">
        <v>27</v>
      </c>
      <c r="F3899">
        <v>173424.7</v>
      </c>
      <c r="G3899" s="1">
        <v>45932</v>
      </c>
      <c r="H3899" s="1">
        <v>45951</v>
      </c>
      <c r="I3899" t="s">
        <v>19</v>
      </c>
      <c r="J3899">
        <v>19</v>
      </c>
      <c r="K3899">
        <v>15</v>
      </c>
      <c r="L3899" t="s">
        <v>155</v>
      </c>
      <c r="M3899" t="s">
        <v>55</v>
      </c>
      <c r="N3899" t="s">
        <v>30</v>
      </c>
      <c r="O3899">
        <f t="shared" si="360"/>
        <v>1</v>
      </c>
      <c r="P3899" t="str">
        <f t="shared" si="361"/>
        <v>Valid</v>
      </c>
      <c r="Q3899" t="str">
        <f>_xlfn.XLOOKUP(B3899,Customers!$A:$A,Customers!$C:$C,"Not Found")</f>
        <v>South</v>
      </c>
      <c r="R3899" t="str">
        <f t="shared" si="362"/>
        <v>West</v>
      </c>
      <c r="S3899" t="str">
        <f t="shared" si="363"/>
        <v>Outpatient</v>
      </c>
      <c r="T3899" t="str">
        <f t="shared" si="364"/>
        <v>SLA Breach</v>
      </c>
      <c r="U3899">
        <f t="shared" si="365"/>
        <v>4</v>
      </c>
    </row>
    <row r="3900" spans="1:21" x14ac:dyDescent="0.3">
      <c r="A3900" t="s">
        <v>7766</v>
      </c>
      <c r="B3900" t="s">
        <v>1867</v>
      </c>
      <c r="C3900" t="s">
        <v>4523</v>
      </c>
      <c r="D3900" t="s">
        <v>53</v>
      </c>
      <c r="E3900" t="s">
        <v>173</v>
      </c>
      <c r="F3900">
        <v>42544.800000000003</v>
      </c>
      <c r="G3900" s="1">
        <v>45849</v>
      </c>
      <c r="H3900" s="1">
        <v>45867</v>
      </c>
      <c r="I3900" t="s">
        <v>19</v>
      </c>
      <c r="J3900">
        <v>18</v>
      </c>
      <c r="K3900">
        <v>15</v>
      </c>
      <c r="L3900" t="s">
        <v>548</v>
      </c>
      <c r="M3900" t="s">
        <v>55</v>
      </c>
      <c r="N3900" t="s">
        <v>30</v>
      </c>
      <c r="O3900">
        <f t="shared" si="360"/>
        <v>1</v>
      </c>
      <c r="P3900" t="str">
        <f t="shared" si="361"/>
        <v>Valid</v>
      </c>
      <c r="Q3900" t="str">
        <f>_xlfn.XLOOKUP(B3900,Customers!$A:$A,Customers!$C:$C,"Not Found")</f>
        <v>East</v>
      </c>
      <c r="R3900" t="str">
        <f t="shared" si="362"/>
        <v>Central</v>
      </c>
      <c r="S3900" t="str">
        <f t="shared" si="363"/>
        <v>Hospitalization</v>
      </c>
      <c r="T3900" t="str">
        <f t="shared" si="364"/>
        <v>SLA Breach</v>
      </c>
      <c r="U3900">
        <f t="shared" si="365"/>
        <v>3</v>
      </c>
    </row>
    <row r="3901" spans="1:21" x14ac:dyDescent="0.3">
      <c r="A3901" t="s">
        <v>7767</v>
      </c>
      <c r="B3901" t="s">
        <v>1901</v>
      </c>
      <c r="C3901" t="s">
        <v>1902</v>
      </c>
      <c r="D3901" t="s">
        <v>17</v>
      </c>
      <c r="E3901" t="s">
        <v>18</v>
      </c>
      <c r="F3901">
        <v>71497.440000000002</v>
      </c>
      <c r="G3901" s="1">
        <v>45732</v>
      </c>
      <c r="H3901" s="1">
        <v>45733</v>
      </c>
      <c r="I3901" t="s">
        <v>19</v>
      </c>
      <c r="J3901">
        <v>1</v>
      </c>
      <c r="K3901">
        <v>10</v>
      </c>
      <c r="L3901" t="s">
        <v>431</v>
      </c>
      <c r="M3901" t="s">
        <v>21</v>
      </c>
      <c r="N3901" t="s">
        <v>30</v>
      </c>
      <c r="O3901">
        <f t="shared" si="360"/>
        <v>1</v>
      </c>
      <c r="P3901" t="str">
        <f t="shared" si="361"/>
        <v>Valid</v>
      </c>
      <c r="Q3901" t="str">
        <f>_xlfn.XLOOKUP(B3901,Customers!$A:$A,Customers!$C:$C,"Not Found")</f>
        <v>West</v>
      </c>
      <c r="R3901" t="str">
        <f t="shared" si="362"/>
        <v>South</v>
      </c>
      <c r="S3901" t="str">
        <f t="shared" si="363"/>
        <v>Accident</v>
      </c>
      <c r="T3901" t="str">
        <f t="shared" si="364"/>
        <v>Within SLA</v>
      </c>
      <c r="U3901">
        <f t="shared" si="365"/>
        <v>0</v>
      </c>
    </row>
    <row r="3902" spans="1:21" x14ac:dyDescent="0.3">
      <c r="A3902" t="s">
        <v>7768</v>
      </c>
      <c r="B3902" t="s">
        <v>2532</v>
      </c>
      <c r="C3902" t="s">
        <v>2533</v>
      </c>
      <c r="D3902" t="s">
        <v>111</v>
      </c>
      <c r="E3902" t="s">
        <v>18</v>
      </c>
      <c r="F3902">
        <v>39413.279999999999</v>
      </c>
      <c r="G3902" s="1">
        <v>45708</v>
      </c>
      <c r="H3902" s="1">
        <v>45727</v>
      </c>
      <c r="I3902" t="s">
        <v>19</v>
      </c>
      <c r="J3902">
        <v>19</v>
      </c>
      <c r="K3902">
        <v>12</v>
      </c>
      <c r="L3902" t="s">
        <v>136</v>
      </c>
      <c r="M3902" t="s">
        <v>49</v>
      </c>
      <c r="N3902" t="s">
        <v>42</v>
      </c>
      <c r="O3902">
        <f t="shared" si="360"/>
        <v>1</v>
      </c>
      <c r="P3902" t="str">
        <f t="shared" si="361"/>
        <v>Valid</v>
      </c>
      <c r="Q3902" t="str">
        <f>_xlfn.XLOOKUP(B3902,Customers!$A:$A,Customers!$C:$C,"Not Found")</f>
        <v>Central</v>
      </c>
      <c r="R3902" t="str">
        <f t="shared" si="362"/>
        <v>South</v>
      </c>
      <c r="S3902" t="str">
        <f t="shared" si="363"/>
        <v>Fire</v>
      </c>
      <c r="T3902" t="str">
        <f t="shared" si="364"/>
        <v>SLA Breach</v>
      </c>
      <c r="U3902">
        <f t="shared" si="365"/>
        <v>7</v>
      </c>
    </row>
    <row r="3903" spans="1:21" x14ac:dyDescent="0.3">
      <c r="A3903" t="s">
        <v>7769</v>
      </c>
      <c r="B3903" t="s">
        <v>3480</v>
      </c>
      <c r="C3903" t="s">
        <v>3481</v>
      </c>
      <c r="D3903" t="s">
        <v>289</v>
      </c>
      <c r="E3903" t="s">
        <v>18</v>
      </c>
      <c r="F3903">
        <v>53251.13</v>
      </c>
      <c r="G3903" s="1">
        <v>45880</v>
      </c>
      <c r="H3903" s="1">
        <v>45891</v>
      </c>
      <c r="I3903" t="s">
        <v>19</v>
      </c>
      <c r="J3903">
        <v>11</v>
      </c>
      <c r="K3903">
        <v>10</v>
      </c>
      <c r="L3903" t="s">
        <v>373</v>
      </c>
      <c r="M3903" t="s">
        <v>21</v>
      </c>
      <c r="N3903" t="s">
        <v>30</v>
      </c>
      <c r="O3903">
        <f t="shared" si="360"/>
        <v>1</v>
      </c>
      <c r="P3903" t="str">
        <f t="shared" si="361"/>
        <v>Valid</v>
      </c>
      <c r="Q3903" t="str">
        <f>_xlfn.XLOOKUP(B3903,Customers!$A:$A,Customers!$C:$C,"Not Found")</f>
        <v>North</v>
      </c>
      <c r="R3903" t="str">
        <f t="shared" si="362"/>
        <v>South</v>
      </c>
      <c r="S3903" t="str">
        <f t="shared" si="363"/>
        <v>vehicle damage</v>
      </c>
      <c r="T3903" t="str">
        <f t="shared" si="364"/>
        <v>SLA Breach</v>
      </c>
      <c r="U3903">
        <f t="shared" si="365"/>
        <v>1</v>
      </c>
    </row>
    <row r="3904" spans="1:21" x14ac:dyDescent="0.3">
      <c r="A3904" t="s">
        <v>7770</v>
      </c>
      <c r="B3904" t="s">
        <v>7508</v>
      </c>
      <c r="C3904" t="s">
        <v>7509</v>
      </c>
      <c r="D3904" t="s">
        <v>46</v>
      </c>
      <c r="E3904" t="s">
        <v>74</v>
      </c>
      <c r="F3904">
        <v>100515.5</v>
      </c>
      <c r="G3904" s="1">
        <v>45892</v>
      </c>
      <c r="H3904" s="1">
        <v>45911</v>
      </c>
      <c r="I3904" t="s">
        <v>19</v>
      </c>
      <c r="J3904">
        <v>19</v>
      </c>
      <c r="K3904">
        <v>10</v>
      </c>
      <c r="L3904" t="s">
        <v>35</v>
      </c>
      <c r="M3904" t="s">
        <v>21</v>
      </c>
      <c r="N3904" t="s">
        <v>30</v>
      </c>
      <c r="O3904">
        <f t="shared" si="360"/>
        <v>1</v>
      </c>
      <c r="P3904" t="str">
        <f t="shared" si="361"/>
        <v>Valid</v>
      </c>
      <c r="Q3904" t="str">
        <f>_xlfn.XLOOKUP(B3904,Customers!$A:$A,Customers!$C:$C,"Not Found")</f>
        <v>South</v>
      </c>
      <c r="R3904" t="str">
        <f t="shared" si="362"/>
        <v>East</v>
      </c>
      <c r="S3904" t="str">
        <f t="shared" si="363"/>
        <v>Theft</v>
      </c>
      <c r="T3904" t="str">
        <f t="shared" si="364"/>
        <v>SLA Breach</v>
      </c>
      <c r="U3904">
        <f t="shared" si="365"/>
        <v>9</v>
      </c>
    </row>
    <row r="3905" spans="1:21" x14ac:dyDescent="0.3">
      <c r="A3905" t="s">
        <v>7771</v>
      </c>
      <c r="B3905" t="s">
        <v>1975</v>
      </c>
      <c r="C3905" t="s">
        <v>1976</v>
      </c>
      <c r="D3905" t="s">
        <v>17</v>
      </c>
      <c r="E3905" t="s">
        <v>39</v>
      </c>
      <c r="F3905">
        <v>36324.78</v>
      </c>
      <c r="G3905" s="1">
        <v>45912</v>
      </c>
      <c r="H3905" s="1">
        <v>45920</v>
      </c>
      <c r="I3905" t="s">
        <v>19</v>
      </c>
      <c r="J3905">
        <v>8</v>
      </c>
      <c r="K3905">
        <v>10</v>
      </c>
      <c r="L3905" t="s">
        <v>331</v>
      </c>
      <c r="M3905" t="s">
        <v>21</v>
      </c>
      <c r="N3905" t="s">
        <v>30</v>
      </c>
      <c r="O3905">
        <f t="shared" si="360"/>
        <v>1</v>
      </c>
      <c r="P3905" t="str">
        <f t="shared" si="361"/>
        <v>Valid</v>
      </c>
      <c r="Q3905" t="str">
        <f>_xlfn.XLOOKUP(B3905,Customers!$A:$A,Customers!$C:$C,"Not Found")</f>
        <v>East</v>
      </c>
      <c r="R3905" t="str">
        <f t="shared" si="362"/>
        <v>North</v>
      </c>
      <c r="S3905" t="str">
        <f t="shared" si="363"/>
        <v>Accident</v>
      </c>
      <c r="T3905" t="str">
        <f t="shared" si="364"/>
        <v>Within SLA</v>
      </c>
      <c r="U3905">
        <f t="shared" si="365"/>
        <v>0</v>
      </c>
    </row>
    <row r="3906" spans="1:21" x14ac:dyDescent="0.3">
      <c r="A3906" t="s">
        <v>7772</v>
      </c>
      <c r="B3906" t="s">
        <v>442</v>
      </c>
      <c r="C3906" t="s">
        <v>5737</v>
      </c>
      <c r="D3906" t="s">
        <v>46</v>
      </c>
      <c r="E3906" t="s">
        <v>39</v>
      </c>
      <c r="F3906">
        <v>277120.7</v>
      </c>
      <c r="G3906" s="1">
        <v>45698</v>
      </c>
      <c r="I3906" t="s">
        <v>64</v>
      </c>
      <c r="J3906">
        <v>23</v>
      </c>
      <c r="K3906">
        <v>10</v>
      </c>
      <c r="L3906" t="s">
        <v>606</v>
      </c>
      <c r="M3906" t="s">
        <v>21</v>
      </c>
      <c r="N3906" t="s">
        <v>42</v>
      </c>
      <c r="O3906">
        <f t="shared" ref="O3906:O3969" si="366">COUNTIF($A:$A,A3906)</f>
        <v>1</v>
      </c>
      <c r="P3906" t="str">
        <f t="shared" ref="P3906:P3969" si="367">IF(F3906="","Missing Amount","Valid")</f>
        <v>Valid</v>
      </c>
      <c r="Q3906" t="str">
        <f>_xlfn.XLOOKUP(B3906,Customers!$A:$A,Customers!$C:$C,"Not Found")</f>
        <v>West</v>
      </c>
      <c r="R3906" t="str">
        <f t="shared" ref="R3906:R3969" si="368">IF(E3906="",Q3906,E3906)</f>
        <v>North</v>
      </c>
      <c r="S3906" t="str">
        <f t="shared" ref="S3906:S3969" si="369">IF(D3906="Hospitalisation","Hospitalization",IF(D3906="Medical Emerg.","Medical Emergency",IF(D3906="Property dmg","Property Damage",IF(D3906="Vehicle dmg","Vehicle Damage",D3906))))</f>
        <v>Theft</v>
      </c>
      <c r="T3906" t="str">
        <f t="shared" ref="T3906:T3969" si="370">IF(J3906&gt;K3906,"SLA Breach","Within SLA")</f>
        <v>SLA Breach</v>
      </c>
      <c r="U3906">
        <f t="shared" ref="U3906:U3969" si="371">IF(J3906&gt;K3906,J3906-K3906,0)</f>
        <v>13</v>
      </c>
    </row>
    <row r="3907" spans="1:21" x14ac:dyDescent="0.3">
      <c r="A3907" t="s">
        <v>7773</v>
      </c>
      <c r="B3907" t="s">
        <v>1515</v>
      </c>
      <c r="C3907" t="s">
        <v>1516</v>
      </c>
      <c r="D3907" t="s">
        <v>53</v>
      </c>
      <c r="E3907" t="s">
        <v>18</v>
      </c>
      <c r="F3907">
        <v>86001.99</v>
      </c>
      <c r="G3907" s="1">
        <v>45785</v>
      </c>
      <c r="H3907" s="1">
        <v>45809</v>
      </c>
      <c r="I3907" t="s">
        <v>19</v>
      </c>
      <c r="J3907">
        <v>24</v>
      </c>
      <c r="K3907">
        <v>15</v>
      </c>
      <c r="L3907" t="s">
        <v>136</v>
      </c>
      <c r="M3907" t="s">
        <v>55</v>
      </c>
      <c r="N3907" t="s">
        <v>88</v>
      </c>
      <c r="O3907">
        <f t="shared" si="366"/>
        <v>1</v>
      </c>
      <c r="P3907" t="str">
        <f t="shared" si="367"/>
        <v>Valid</v>
      </c>
      <c r="Q3907" t="str">
        <f>_xlfn.XLOOKUP(B3907,Customers!$A:$A,Customers!$C:$C,"Not Found")</f>
        <v>North</v>
      </c>
      <c r="R3907" t="str">
        <f t="shared" si="368"/>
        <v>South</v>
      </c>
      <c r="S3907" t="str">
        <f t="shared" si="369"/>
        <v>Hospitalization</v>
      </c>
      <c r="T3907" t="str">
        <f t="shared" si="370"/>
        <v>SLA Breach</v>
      </c>
      <c r="U3907">
        <f t="shared" si="371"/>
        <v>9</v>
      </c>
    </row>
    <row r="3908" spans="1:21" x14ac:dyDescent="0.3">
      <c r="A3908" t="s">
        <v>7774</v>
      </c>
      <c r="B3908" t="s">
        <v>7363</v>
      </c>
      <c r="C3908" t="s">
        <v>7364</v>
      </c>
      <c r="D3908" t="s">
        <v>111</v>
      </c>
      <c r="E3908" t="s">
        <v>74</v>
      </c>
      <c r="F3908">
        <v>33912</v>
      </c>
      <c r="G3908" s="1">
        <v>45678</v>
      </c>
      <c r="H3908" s="1">
        <v>45692</v>
      </c>
      <c r="I3908" t="s">
        <v>19</v>
      </c>
      <c r="J3908">
        <v>14</v>
      </c>
      <c r="K3908">
        <v>12</v>
      </c>
      <c r="L3908" t="s">
        <v>79</v>
      </c>
      <c r="M3908" t="s">
        <v>49</v>
      </c>
      <c r="N3908" t="s">
        <v>30</v>
      </c>
      <c r="O3908">
        <f t="shared" si="366"/>
        <v>1</v>
      </c>
      <c r="P3908" t="str">
        <f t="shared" si="367"/>
        <v>Valid</v>
      </c>
      <c r="Q3908" t="str">
        <f>_xlfn.XLOOKUP(B3908,Customers!$A:$A,Customers!$C:$C,"Not Found")</f>
        <v>West</v>
      </c>
      <c r="R3908" t="str">
        <f t="shared" si="368"/>
        <v>East</v>
      </c>
      <c r="S3908" t="str">
        <f t="shared" si="369"/>
        <v>Fire</v>
      </c>
      <c r="T3908" t="str">
        <f t="shared" si="370"/>
        <v>SLA Breach</v>
      </c>
      <c r="U3908">
        <f t="shared" si="371"/>
        <v>2</v>
      </c>
    </row>
    <row r="3909" spans="1:21" x14ac:dyDescent="0.3">
      <c r="A3909" t="s">
        <v>7775</v>
      </c>
      <c r="B3909" t="s">
        <v>2166</v>
      </c>
      <c r="C3909" t="s">
        <v>5384</v>
      </c>
      <c r="D3909" t="s">
        <v>46</v>
      </c>
      <c r="E3909" t="s">
        <v>27</v>
      </c>
      <c r="F3909">
        <v>173970.24</v>
      </c>
      <c r="G3909" s="1">
        <v>45921</v>
      </c>
      <c r="H3909" s="1">
        <v>45933</v>
      </c>
      <c r="I3909" t="s">
        <v>19</v>
      </c>
      <c r="J3909">
        <v>12</v>
      </c>
      <c r="K3909">
        <v>12</v>
      </c>
      <c r="L3909" t="s">
        <v>155</v>
      </c>
      <c r="M3909" t="s">
        <v>49</v>
      </c>
      <c r="N3909" t="s">
        <v>42</v>
      </c>
      <c r="O3909">
        <f t="shared" si="366"/>
        <v>1</v>
      </c>
      <c r="P3909" t="str">
        <f t="shared" si="367"/>
        <v>Valid</v>
      </c>
      <c r="Q3909" t="str">
        <f>_xlfn.XLOOKUP(B3909,Customers!$A:$A,Customers!$C:$C,"Not Found")</f>
        <v>North</v>
      </c>
      <c r="R3909" t="str">
        <f t="shared" si="368"/>
        <v>West</v>
      </c>
      <c r="S3909" t="str">
        <f t="shared" si="369"/>
        <v>Theft</v>
      </c>
      <c r="T3909" t="str">
        <f t="shared" si="370"/>
        <v>Within SLA</v>
      </c>
      <c r="U3909">
        <f t="shared" si="371"/>
        <v>0</v>
      </c>
    </row>
    <row r="3910" spans="1:21" x14ac:dyDescent="0.3">
      <c r="A3910" t="s">
        <v>7776</v>
      </c>
      <c r="B3910" t="s">
        <v>1557</v>
      </c>
      <c r="C3910" t="s">
        <v>1558</v>
      </c>
      <c r="D3910" t="s">
        <v>46</v>
      </c>
      <c r="E3910" t="s">
        <v>74</v>
      </c>
      <c r="F3910">
        <v>275204.02</v>
      </c>
      <c r="G3910" s="1">
        <v>45742</v>
      </c>
      <c r="H3910" s="1">
        <v>45749</v>
      </c>
      <c r="I3910" t="s">
        <v>19</v>
      </c>
      <c r="J3910">
        <v>7</v>
      </c>
      <c r="K3910">
        <v>10</v>
      </c>
      <c r="L3910" t="s">
        <v>28</v>
      </c>
      <c r="M3910" t="s">
        <v>21</v>
      </c>
      <c r="N3910" t="s">
        <v>22</v>
      </c>
      <c r="O3910">
        <f t="shared" si="366"/>
        <v>1</v>
      </c>
      <c r="P3910" t="str">
        <f t="shared" si="367"/>
        <v>Valid</v>
      </c>
      <c r="Q3910" t="str">
        <f>_xlfn.XLOOKUP(B3910,Customers!$A:$A,Customers!$C:$C,"Not Found")</f>
        <v>South</v>
      </c>
      <c r="R3910" t="str">
        <f t="shared" si="368"/>
        <v>East</v>
      </c>
      <c r="S3910" t="str">
        <f t="shared" si="369"/>
        <v>Theft</v>
      </c>
      <c r="T3910" t="str">
        <f t="shared" si="370"/>
        <v>Within SLA</v>
      </c>
      <c r="U3910">
        <f t="shared" si="371"/>
        <v>0</v>
      </c>
    </row>
    <row r="3911" spans="1:21" x14ac:dyDescent="0.3">
      <c r="A3911" t="s">
        <v>7777</v>
      </c>
      <c r="B3911" t="s">
        <v>550</v>
      </c>
      <c r="C3911" t="s">
        <v>7778</v>
      </c>
      <c r="D3911" t="s">
        <v>17</v>
      </c>
      <c r="E3911" t="s">
        <v>27</v>
      </c>
      <c r="F3911">
        <v>15191.13</v>
      </c>
      <c r="G3911" s="1">
        <v>45766</v>
      </c>
      <c r="H3911" s="1">
        <v>45791</v>
      </c>
      <c r="I3911" t="s">
        <v>19</v>
      </c>
      <c r="J3911">
        <v>25</v>
      </c>
      <c r="K3911">
        <v>10</v>
      </c>
      <c r="L3911" t="s">
        <v>864</v>
      </c>
      <c r="M3911" t="s">
        <v>21</v>
      </c>
      <c r="N3911" t="s">
        <v>88</v>
      </c>
      <c r="O3911">
        <f t="shared" si="366"/>
        <v>1</v>
      </c>
      <c r="P3911" t="str">
        <f t="shared" si="367"/>
        <v>Valid</v>
      </c>
      <c r="Q3911" t="str">
        <f>_xlfn.XLOOKUP(B3911,Customers!$A:$A,Customers!$C:$C,"Not Found")</f>
        <v>North</v>
      </c>
      <c r="R3911" t="str">
        <f t="shared" si="368"/>
        <v>West</v>
      </c>
      <c r="S3911" t="str">
        <f t="shared" si="369"/>
        <v>Accident</v>
      </c>
      <c r="T3911" t="str">
        <f t="shared" si="370"/>
        <v>SLA Breach</v>
      </c>
      <c r="U3911">
        <f t="shared" si="371"/>
        <v>15</v>
      </c>
    </row>
    <row r="3912" spans="1:21" x14ac:dyDescent="0.3">
      <c r="A3912" t="s">
        <v>7779</v>
      </c>
      <c r="B3912" t="s">
        <v>882</v>
      </c>
      <c r="C3912" t="s">
        <v>6400</v>
      </c>
      <c r="D3912" t="s">
        <v>203</v>
      </c>
      <c r="E3912" t="s">
        <v>173</v>
      </c>
      <c r="F3912">
        <v>135238.14000000001</v>
      </c>
      <c r="G3912" s="1">
        <v>45847</v>
      </c>
      <c r="I3912" t="s">
        <v>64</v>
      </c>
      <c r="J3912">
        <v>14</v>
      </c>
      <c r="K3912">
        <v>15</v>
      </c>
      <c r="L3912" t="s">
        <v>341</v>
      </c>
      <c r="M3912" t="s">
        <v>55</v>
      </c>
      <c r="N3912" t="s">
        <v>30</v>
      </c>
      <c r="O3912">
        <f t="shared" si="366"/>
        <v>1</v>
      </c>
      <c r="P3912" t="str">
        <f t="shared" si="367"/>
        <v>Valid</v>
      </c>
      <c r="Q3912" t="str">
        <f>_xlfn.XLOOKUP(B3912,Customers!$A:$A,Customers!$C:$C,"Not Found")</f>
        <v>North</v>
      </c>
      <c r="R3912" t="str">
        <f t="shared" si="368"/>
        <v>Central</v>
      </c>
      <c r="S3912" t="str">
        <f t="shared" si="369"/>
        <v>Hospitalization</v>
      </c>
      <c r="T3912" t="str">
        <f t="shared" si="370"/>
        <v>Within SLA</v>
      </c>
      <c r="U3912">
        <f t="shared" si="371"/>
        <v>0</v>
      </c>
    </row>
    <row r="3913" spans="1:21" x14ac:dyDescent="0.3">
      <c r="A3913" t="s">
        <v>7780</v>
      </c>
      <c r="B3913" t="s">
        <v>1733</v>
      </c>
      <c r="C3913" t="s">
        <v>7781</v>
      </c>
      <c r="D3913" t="s">
        <v>17</v>
      </c>
      <c r="E3913" t="s">
        <v>27</v>
      </c>
      <c r="F3913">
        <v>34168.870000000003</v>
      </c>
      <c r="G3913" s="1">
        <v>45707</v>
      </c>
      <c r="H3913" s="1">
        <v>45708</v>
      </c>
      <c r="I3913" t="s">
        <v>19</v>
      </c>
      <c r="J3913">
        <v>1</v>
      </c>
      <c r="K3913">
        <v>10</v>
      </c>
      <c r="L3913" t="s">
        <v>325</v>
      </c>
      <c r="M3913" t="s">
        <v>21</v>
      </c>
      <c r="N3913" t="s">
        <v>22</v>
      </c>
      <c r="O3913">
        <f t="shared" si="366"/>
        <v>1</v>
      </c>
      <c r="P3913" t="str">
        <f t="shared" si="367"/>
        <v>Valid</v>
      </c>
      <c r="Q3913" t="str">
        <f>_xlfn.XLOOKUP(B3913,Customers!$A:$A,Customers!$C:$C,"Not Found")</f>
        <v>North</v>
      </c>
      <c r="R3913" t="str">
        <f t="shared" si="368"/>
        <v>West</v>
      </c>
      <c r="S3913" t="str">
        <f t="shared" si="369"/>
        <v>Accident</v>
      </c>
      <c r="T3913" t="str">
        <f t="shared" si="370"/>
        <v>Within SLA</v>
      </c>
      <c r="U3913">
        <f t="shared" si="371"/>
        <v>0</v>
      </c>
    </row>
    <row r="3914" spans="1:21" x14ac:dyDescent="0.3">
      <c r="A3914" t="s">
        <v>7782</v>
      </c>
      <c r="B3914" t="s">
        <v>5746</v>
      </c>
      <c r="C3914" t="s">
        <v>7783</v>
      </c>
      <c r="D3914" t="s">
        <v>216</v>
      </c>
      <c r="E3914" t="s">
        <v>27</v>
      </c>
      <c r="F3914">
        <v>82066.48</v>
      </c>
      <c r="G3914" s="1">
        <v>45915</v>
      </c>
      <c r="H3914" s="1">
        <v>45929</v>
      </c>
      <c r="I3914" t="s">
        <v>19</v>
      </c>
      <c r="J3914">
        <v>14</v>
      </c>
      <c r="K3914">
        <v>15</v>
      </c>
      <c r="L3914" t="s">
        <v>223</v>
      </c>
      <c r="M3914" t="s">
        <v>55</v>
      </c>
      <c r="N3914" t="s">
        <v>30</v>
      </c>
      <c r="O3914">
        <f t="shared" si="366"/>
        <v>1</v>
      </c>
      <c r="P3914" t="str">
        <f t="shared" si="367"/>
        <v>Valid</v>
      </c>
      <c r="Q3914" t="str">
        <f>_xlfn.XLOOKUP(B3914,Customers!$A:$A,Customers!$C:$C,"Not Found")</f>
        <v>North</v>
      </c>
      <c r="R3914" t="str">
        <f t="shared" si="368"/>
        <v>West</v>
      </c>
      <c r="S3914" t="str">
        <f t="shared" si="369"/>
        <v>Outpatient</v>
      </c>
      <c r="T3914" t="str">
        <f t="shared" si="370"/>
        <v>Within SLA</v>
      </c>
      <c r="U3914">
        <f t="shared" si="371"/>
        <v>0</v>
      </c>
    </row>
    <row r="3915" spans="1:21" x14ac:dyDescent="0.3">
      <c r="A3915" t="s">
        <v>7784</v>
      </c>
      <c r="B3915" t="s">
        <v>72</v>
      </c>
      <c r="C3915" t="s">
        <v>165</v>
      </c>
      <c r="D3915" t="s">
        <v>34</v>
      </c>
      <c r="E3915" t="s">
        <v>39</v>
      </c>
      <c r="F3915">
        <v>128100.98</v>
      </c>
      <c r="G3915" s="1">
        <v>45811</v>
      </c>
      <c r="H3915" s="1">
        <v>45816</v>
      </c>
      <c r="I3915" t="s">
        <v>19</v>
      </c>
      <c r="J3915">
        <v>5</v>
      </c>
      <c r="K3915">
        <v>20</v>
      </c>
      <c r="L3915" t="s">
        <v>610</v>
      </c>
      <c r="M3915" t="s">
        <v>29</v>
      </c>
      <c r="N3915" t="s">
        <v>30</v>
      </c>
      <c r="O3915">
        <f t="shared" si="366"/>
        <v>1</v>
      </c>
      <c r="P3915" t="str">
        <f t="shared" si="367"/>
        <v>Valid</v>
      </c>
      <c r="Q3915" t="str">
        <f>_xlfn.XLOOKUP(B3915,Customers!$A:$A,Customers!$C:$C,"Not Found")</f>
        <v>Central</v>
      </c>
      <c r="R3915" t="str">
        <f t="shared" si="368"/>
        <v>North</v>
      </c>
      <c r="S3915" t="str">
        <f t="shared" si="369"/>
        <v>Death Benefit</v>
      </c>
      <c r="T3915" t="str">
        <f t="shared" si="370"/>
        <v>Within SLA</v>
      </c>
      <c r="U3915">
        <f t="shared" si="371"/>
        <v>0</v>
      </c>
    </row>
    <row r="3916" spans="1:21" x14ac:dyDescent="0.3">
      <c r="A3916" t="s">
        <v>7785</v>
      </c>
      <c r="B3916" t="s">
        <v>3093</v>
      </c>
      <c r="C3916" t="s">
        <v>3094</v>
      </c>
      <c r="D3916" t="s">
        <v>59</v>
      </c>
      <c r="E3916" t="s">
        <v>74</v>
      </c>
      <c r="F3916">
        <v>148031.66</v>
      </c>
      <c r="G3916" s="1">
        <v>45844</v>
      </c>
      <c r="H3916" s="1">
        <v>45863</v>
      </c>
      <c r="I3916" t="s">
        <v>19</v>
      </c>
      <c r="J3916">
        <v>19</v>
      </c>
      <c r="K3916">
        <v>15</v>
      </c>
      <c r="L3916" t="s">
        <v>561</v>
      </c>
      <c r="M3916" t="s">
        <v>55</v>
      </c>
      <c r="N3916" t="s">
        <v>42</v>
      </c>
      <c r="O3916">
        <f t="shared" si="366"/>
        <v>1</v>
      </c>
      <c r="P3916" t="str">
        <f t="shared" si="367"/>
        <v>Valid</v>
      </c>
      <c r="Q3916" t="str">
        <f>_xlfn.XLOOKUP(B3916,Customers!$A:$A,Customers!$C:$C,"Not Found")</f>
        <v>North</v>
      </c>
      <c r="R3916" t="str">
        <f t="shared" si="368"/>
        <v>East</v>
      </c>
      <c r="S3916" t="str">
        <f t="shared" si="369"/>
        <v>Critical Illness</v>
      </c>
      <c r="T3916" t="str">
        <f t="shared" si="370"/>
        <v>SLA Breach</v>
      </c>
      <c r="U3916">
        <f t="shared" si="371"/>
        <v>4</v>
      </c>
    </row>
    <row r="3917" spans="1:21" x14ac:dyDescent="0.3">
      <c r="A3917" t="s">
        <v>7786</v>
      </c>
      <c r="B3917" t="s">
        <v>5938</v>
      </c>
      <c r="C3917" t="s">
        <v>7787</v>
      </c>
      <c r="D3917" t="s">
        <v>17</v>
      </c>
      <c r="E3917" t="s">
        <v>18</v>
      </c>
      <c r="F3917">
        <v>52847.6</v>
      </c>
      <c r="G3917" s="1">
        <v>45895</v>
      </c>
      <c r="H3917" s="1">
        <v>45901</v>
      </c>
      <c r="I3917" t="s">
        <v>19</v>
      </c>
      <c r="J3917">
        <v>6</v>
      </c>
      <c r="K3917">
        <v>10</v>
      </c>
      <c r="L3917" t="s">
        <v>20</v>
      </c>
      <c r="M3917" t="s">
        <v>21</v>
      </c>
      <c r="N3917" t="s">
        <v>30</v>
      </c>
      <c r="O3917">
        <f t="shared" si="366"/>
        <v>1</v>
      </c>
      <c r="P3917" t="str">
        <f t="shared" si="367"/>
        <v>Valid</v>
      </c>
      <c r="Q3917" t="str">
        <f>_xlfn.XLOOKUP(B3917,Customers!$A:$A,Customers!$C:$C,"Not Found")</f>
        <v>East</v>
      </c>
      <c r="R3917" t="str">
        <f t="shared" si="368"/>
        <v>South</v>
      </c>
      <c r="S3917" t="str">
        <f t="shared" si="369"/>
        <v>Accident</v>
      </c>
      <c r="T3917" t="str">
        <f t="shared" si="370"/>
        <v>Within SLA</v>
      </c>
      <c r="U3917">
        <f t="shared" si="371"/>
        <v>0</v>
      </c>
    </row>
    <row r="3918" spans="1:21" x14ac:dyDescent="0.3">
      <c r="A3918" t="s">
        <v>7788</v>
      </c>
      <c r="B3918" t="s">
        <v>856</v>
      </c>
      <c r="C3918" t="s">
        <v>6642</v>
      </c>
      <c r="D3918" t="s">
        <v>53</v>
      </c>
      <c r="E3918" t="s">
        <v>74</v>
      </c>
      <c r="F3918">
        <v>180711.71</v>
      </c>
      <c r="G3918" s="1">
        <v>45878</v>
      </c>
      <c r="I3918" t="s">
        <v>40</v>
      </c>
      <c r="J3918">
        <v>17</v>
      </c>
      <c r="K3918">
        <v>15</v>
      </c>
      <c r="L3918" t="s">
        <v>65</v>
      </c>
      <c r="M3918" t="s">
        <v>55</v>
      </c>
      <c r="N3918" t="s">
        <v>22</v>
      </c>
      <c r="O3918">
        <f t="shared" si="366"/>
        <v>1</v>
      </c>
      <c r="P3918" t="str">
        <f t="shared" si="367"/>
        <v>Valid</v>
      </c>
      <c r="Q3918" t="str">
        <f>_xlfn.XLOOKUP(B3918,Customers!$A:$A,Customers!$C:$C,"Not Found")</f>
        <v>South</v>
      </c>
      <c r="R3918" t="str">
        <f t="shared" si="368"/>
        <v>East</v>
      </c>
      <c r="S3918" t="str">
        <f t="shared" si="369"/>
        <v>Hospitalization</v>
      </c>
      <c r="T3918" t="str">
        <f t="shared" si="370"/>
        <v>SLA Breach</v>
      </c>
      <c r="U3918">
        <f t="shared" si="371"/>
        <v>2</v>
      </c>
    </row>
    <row r="3919" spans="1:21" x14ac:dyDescent="0.3">
      <c r="A3919" t="s">
        <v>7789</v>
      </c>
      <c r="B3919" t="s">
        <v>4767</v>
      </c>
      <c r="C3919" t="s">
        <v>4802</v>
      </c>
      <c r="D3919" t="s">
        <v>216</v>
      </c>
      <c r="E3919" t="s">
        <v>173</v>
      </c>
      <c r="F3919">
        <v>43527.88</v>
      </c>
      <c r="G3919" s="1">
        <v>45671</v>
      </c>
      <c r="H3919" s="1">
        <v>45683</v>
      </c>
      <c r="I3919" t="s">
        <v>19</v>
      </c>
      <c r="J3919">
        <v>12</v>
      </c>
      <c r="K3919">
        <v>15</v>
      </c>
      <c r="L3919" t="s">
        <v>388</v>
      </c>
      <c r="M3919" t="s">
        <v>55</v>
      </c>
      <c r="N3919" t="s">
        <v>30</v>
      </c>
      <c r="O3919">
        <f t="shared" si="366"/>
        <v>1</v>
      </c>
      <c r="P3919" t="str">
        <f t="shared" si="367"/>
        <v>Valid</v>
      </c>
      <c r="Q3919" t="str">
        <f>_xlfn.XLOOKUP(B3919,Customers!$A:$A,Customers!$C:$C,"Not Found")</f>
        <v>West</v>
      </c>
      <c r="R3919" t="str">
        <f t="shared" si="368"/>
        <v>Central</v>
      </c>
      <c r="S3919" t="str">
        <f t="shared" si="369"/>
        <v>Outpatient</v>
      </c>
      <c r="T3919" t="str">
        <f t="shared" si="370"/>
        <v>Within SLA</v>
      </c>
      <c r="U3919">
        <f t="shared" si="371"/>
        <v>0</v>
      </c>
    </row>
    <row r="3920" spans="1:21" x14ac:dyDescent="0.3">
      <c r="A3920" t="s">
        <v>7790</v>
      </c>
      <c r="B3920" t="s">
        <v>2771</v>
      </c>
      <c r="C3920" t="s">
        <v>2772</v>
      </c>
      <c r="D3920" t="s">
        <v>46</v>
      </c>
      <c r="E3920" t="s">
        <v>18</v>
      </c>
      <c r="F3920">
        <v>96177.96</v>
      </c>
      <c r="G3920" s="1">
        <v>45690</v>
      </c>
      <c r="H3920" s="1">
        <v>45699</v>
      </c>
      <c r="I3920" t="s">
        <v>19</v>
      </c>
      <c r="J3920">
        <v>9</v>
      </c>
      <c r="K3920">
        <v>12</v>
      </c>
      <c r="L3920" t="s">
        <v>208</v>
      </c>
      <c r="M3920" t="s">
        <v>49</v>
      </c>
      <c r="N3920" t="s">
        <v>30</v>
      </c>
      <c r="O3920">
        <f t="shared" si="366"/>
        <v>1</v>
      </c>
      <c r="P3920" t="str">
        <f t="shared" si="367"/>
        <v>Valid</v>
      </c>
      <c r="Q3920" t="str">
        <f>_xlfn.XLOOKUP(B3920,Customers!$A:$A,Customers!$C:$C,"Not Found")</f>
        <v>North</v>
      </c>
      <c r="R3920" t="str">
        <f t="shared" si="368"/>
        <v>South</v>
      </c>
      <c r="S3920" t="str">
        <f t="shared" si="369"/>
        <v>Theft</v>
      </c>
      <c r="T3920" t="str">
        <f t="shared" si="370"/>
        <v>Within SLA</v>
      </c>
      <c r="U3920">
        <f t="shared" si="371"/>
        <v>0</v>
      </c>
    </row>
    <row r="3921" spans="1:21" x14ac:dyDescent="0.3">
      <c r="A3921" t="s">
        <v>7791</v>
      </c>
      <c r="B3921" t="s">
        <v>458</v>
      </c>
      <c r="C3921" t="s">
        <v>3564</v>
      </c>
      <c r="D3921" t="s">
        <v>154</v>
      </c>
      <c r="E3921" t="s">
        <v>39</v>
      </c>
      <c r="F3921">
        <v>14446.38</v>
      </c>
      <c r="G3921" s="1">
        <v>45927</v>
      </c>
      <c r="H3921" s="1">
        <v>45937</v>
      </c>
      <c r="I3921" t="s">
        <v>19</v>
      </c>
      <c r="J3921">
        <v>10</v>
      </c>
      <c r="K3921">
        <v>10</v>
      </c>
      <c r="L3921" t="s">
        <v>681</v>
      </c>
      <c r="M3921" t="s">
        <v>21</v>
      </c>
      <c r="N3921" t="s">
        <v>30</v>
      </c>
      <c r="O3921">
        <f t="shared" si="366"/>
        <v>1</v>
      </c>
      <c r="P3921" t="str">
        <f t="shared" si="367"/>
        <v>Valid</v>
      </c>
      <c r="Q3921" t="str">
        <f>_xlfn.XLOOKUP(B3921,Customers!$A:$A,Customers!$C:$C,"Not Found")</f>
        <v>West</v>
      </c>
      <c r="R3921" t="str">
        <f t="shared" si="368"/>
        <v>North</v>
      </c>
      <c r="S3921" t="str">
        <f t="shared" si="369"/>
        <v>Vehicle Damage</v>
      </c>
      <c r="T3921" t="str">
        <f t="shared" si="370"/>
        <v>Within SLA</v>
      </c>
      <c r="U3921">
        <f t="shared" si="371"/>
        <v>0</v>
      </c>
    </row>
    <row r="3922" spans="1:21" x14ac:dyDescent="0.3">
      <c r="A3922" t="s">
        <v>7792</v>
      </c>
      <c r="B3922" t="s">
        <v>2448</v>
      </c>
      <c r="C3922" t="s">
        <v>2449</v>
      </c>
      <c r="D3922" t="s">
        <v>59</v>
      </c>
      <c r="E3922" t="s">
        <v>27</v>
      </c>
      <c r="F3922">
        <v>459970.32</v>
      </c>
      <c r="G3922" s="1">
        <v>45951</v>
      </c>
      <c r="I3922" t="s">
        <v>40</v>
      </c>
      <c r="J3922">
        <v>24</v>
      </c>
      <c r="K3922">
        <v>15</v>
      </c>
      <c r="L3922" t="s">
        <v>541</v>
      </c>
      <c r="M3922" t="s">
        <v>55</v>
      </c>
      <c r="N3922" t="s">
        <v>42</v>
      </c>
      <c r="O3922">
        <f t="shared" si="366"/>
        <v>1</v>
      </c>
      <c r="P3922" t="str">
        <f t="shared" si="367"/>
        <v>Valid</v>
      </c>
      <c r="Q3922" t="str">
        <f>_xlfn.XLOOKUP(B3922,Customers!$A:$A,Customers!$C:$C,"Not Found")</f>
        <v>West</v>
      </c>
      <c r="R3922" t="str">
        <f t="shared" si="368"/>
        <v>West</v>
      </c>
      <c r="S3922" t="str">
        <f t="shared" si="369"/>
        <v>Critical Illness</v>
      </c>
      <c r="T3922" t="str">
        <f t="shared" si="370"/>
        <v>SLA Breach</v>
      </c>
      <c r="U3922">
        <f t="shared" si="371"/>
        <v>9</v>
      </c>
    </row>
    <row r="3923" spans="1:21" x14ac:dyDescent="0.3">
      <c r="A3923" t="s">
        <v>7793</v>
      </c>
      <c r="B3923" t="s">
        <v>206</v>
      </c>
      <c r="C3923" t="s">
        <v>7794</v>
      </c>
      <c r="D3923" t="s">
        <v>46</v>
      </c>
      <c r="E3923" t="s">
        <v>173</v>
      </c>
      <c r="F3923">
        <v>226368.55</v>
      </c>
      <c r="G3923" s="1">
        <v>45743</v>
      </c>
      <c r="H3923" s="1">
        <v>45760</v>
      </c>
      <c r="I3923" t="s">
        <v>47</v>
      </c>
      <c r="J3923">
        <v>17</v>
      </c>
      <c r="K3923">
        <v>10</v>
      </c>
      <c r="L3923" t="s">
        <v>325</v>
      </c>
      <c r="M3923" t="s">
        <v>21</v>
      </c>
      <c r="N3923" t="s">
        <v>30</v>
      </c>
      <c r="O3923">
        <f t="shared" si="366"/>
        <v>1</v>
      </c>
      <c r="P3923" t="str">
        <f t="shared" si="367"/>
        <v>Valid</v>
      </c>
      <c r="Q3923" t="str">
        <f>_xlfn.XLOOKUP(B3923,Customers!$A:$A,Customers!$C:$C,"Not Found")</f>
        <v>South</v>
      </c>
      <c r="R3923" t="str">
        <f t="shared" si="368"/>
        <v>Central</v>
      </c>
      <c r="S3923" t="str">
        <f t="shared" si="369"/>
        <v>Theft</v>
      </c>
      <c r="T3923" t="str">
        <f t="shared" si="370"/>
        <v>SLA Breach</v>
      </c>
      <c r="U3923">
        <f t="shared" si="371"/>
        <v>7</v>
      </c>
    </row>
    <row r="3924" spans="1:21" x14ac:dyDescent="0.3">
      <c r="A3924" t="s">
        <v>7795</v>
      </c>
      <c r="B3924" t="s">
        <v>4379</v>
      </c>
      <c r="C3924" t="s">
        <v>4606</v>
      </c>
      <c r="D3924" t="s">
        <v>4731</v>
      </c>
      <c r="E3924" t="s">
        <v>27</v>
      </c>
      <c r="F3924">
        <v>123682.93</v>
      </c>
      <c r="G3924" s="1">
        <v>45665</v>
      </c>
      <c r="H3924" s="1">
        <v>45673</v>
      </c>
      <c r="I3924" t="s">
        <v>19</v>
      </c>
      <c r="J3924">
        <v>8</v>
      </c>
      <c r="K3924">
        <v>7</v>
      </c>
      <c r="L3924" t="s">
        <v>35</v>
      </c>
      <c r="M3924" t="s">
        <v>94</v>
      </c>
      <c r="N3924" t="s">
        <v>30</v>
      </c>
      <c r="O3924">
        <f t="shared" si="366"/>
        <v>1</v>
      </c>
      <c r="P3924" t="str">
        <f t="shared" si="367"/>
        <v>Valid</v>
      </c>
      <c r="Q3924" t="str">
        <f>_xlfn.XLOOKUP(B3924,Customers!$A:$A,Customers!$C:$C,"Not Found")</f>
        <v>East</v>
      </c>
      <c r="R3924" t="str">
        <f t="shared" si="368"/>
        <v>West</v>
      </c>
      <c r="S3924" t="str">
        <f t="shared" si="369"/>
        <v>medical emergency</v>
      </c>
      <c r="T3924" t="str">
        <f t="shared" si="370"/>
        <v>SLA Breach</v>
      </c>
      <c r="U3924">
        <f t="shared" si="371"/>
        <v>1</v>
      </c>
    </row>
    <row r="3925" spans="1:21" x14ac:dyDescent="0.3">
      <c r="A3925" t="s">
        <v>7796</v>
      </c>
      <c r="B3925" t="s">
        <v>5606</v>
      </c>
      <c r="C3925" t="s">
        <v>5607</v>
      </c>
      <c r="D3925" t="s">
        <v>102</v>
      </c>
      <c r="E3925" t="s">
        <v>39</v>
      </c>
      <c r="F3925">
        <v>812649.81</v>
      </c>
      <c r="G3925" s="1">
        <v>45885</v>
      </c>
      <c r="H3925" s="1">
        <v>45900</v>
      </c>
      <c r="I3925" t="s">
        <v>19</v>
      </c>
      <c r="J3925">
        <v>15</v>
      </c>
      <c r="K3925">
        <v>20</v>
      </c>
      <c r="L3925" t="s">
        <v>150</v>
      </c>
      <c r="M3925" t="s">
        <v>29</v>
      </c>
      <c r="N3925" t="s">
        <v>22</v>
      </c>
      <c r="O3925">
        <f t="shared" si="366"/>
        <v>1</v>
      </c>
      <c r="P3925" t="str">
        <f t="shared" si="367"/>
        <v>Valid</v>
      </c>
      <c r="Q3925" t="str">
        <f>_xlfn.XLOOKUP(B3925,Customers!$A:$A,Customers!$C:$C,"Not Found")</f>
        <v>West</v>
      </c>
      <c r="R3925" t="str">
        <f t="shared" si="368"/>
        <v>North</v>
      </c>
      <c r="S3925" t="str">
        <f t="shared" si="369"/>
        <v>Maturity</v>
      </c>
      <c r="T3925" t="str">
        <f t="shared" si="370"/>
        <v>Within SLA</v>
      </c>
      <c r="U3925">
        <f t="shared" si="371"/>
        <v>0</v>
      </c>
    </row>
    <row r="3926" spans="1:21" x14ac:dyDescent="0.3">
      <c r="A3926" t="s">
        <v>7797</v>
      </c>
      <c r="B3926" t="s">
        <v>556</v>
      </c>
      <c r="C3926" t="s">
        <v>557</v>
      </c>
      <c r="D3926" t="s">
        <v>53</v>
      </c>
      <c r="E3926" t="s">
        <v>74</v>
      </c>
      <c r="F3926">
        <v>57891.13</v>
      </c>
      <c r="G3926" s="1">
        <v>45986</v>
      </c>
      <c r="H3926" s="1">
        <v>46004</v>
      </c>
      <c r="I3926" t="s">
        <v>19</v>
      </c>
      <c r="J3926">
        <v>18</v>
      </c>
      <c r="K3926">
        <v>15</v>
      </c>
      <c r="L3926" t="s">
        <v>178</v>
      </c>
      <c r="M3926" t="s">
        <v>55</v>
      </c>
      <c r="N3926" t="s">
        <v>30</v>
      </c>
      <c r="O3926">
        <f t="shared" si="366"/>
        <v>1</v>
      </c>
      <c r="P3926" t="str">
        <f t="shared" si="367"/>
        <v>Valid</v>
      </c>
      <c r="Q3926" t="str">
        <f>_xlfn.XLOOKUP(B3926,Customers!$A:$A,Customers!$C:$C,"Not Found")</f>
        <v>North</v>
      </c>
      <c r="R3926" t="str">
        <f t="shared" si="368"/>
        <v>East</v>
      </c>
      <c r="S3926" t="str">
        <f t="shared" si="369"/>
        <v>Hospitalization</v>
      </c>
      <c r="T3926" t="str">
        <f t="shared" si="370"/>
        <v>SLA Breach</v>
      </c>
      <c r="U3926">
        <f t="shared" si="371"/>
        <v>3</v>
      </c>
    </row>
    <row r="3927" spans="1:21" x14ac:dyDescent="0.3">
      <c r="A3927" t="s">
        <v>7798</v>
      </c>
      <c r="B3927" t="s">
        <v>6132</v>
      </c>
      <c r="C3927" t="s">
        <v>6133</v>
      </c>
      <c r="D3927" t="s">
        <v>69</v>
      </c>
      <c r="E3927" t="s">
        <v>18</v>
      </c>
      <c r="F3927">
        <v>106888.54</v>
      </c>
      <c r="G3927" s="1">
        <v>45696</v>
      </c>
      <c r="H3927" s="1">
        <v>45702</v>
      </c>
      <c r="I3927" t="s">
        <v>19</v>
      </c>
      <c r="J3927">
        <v>6</v>
      </c>
      <c r="K3927">
        <v>12</v>
      </c>
      <c r="L3927" t="s">
        <v>373</v>
      </c>
      <c r="M3927" t="s">
        <v>49</v>
      </c>
      <c r="N3927" t="s">
        <v>30</v>
      </c>
      <c r="O3927">
        <f t="shared" si="366"/>
        <v>1</v>
      </c>
      <c r="P3927" t="str">
        <f t="shared" si="367"/>
        <v>Valid</v>
      </c>
      <c r="Q3927" t="str">
        <f>_xlfn.XLOOKUP(B3927,Customers!$A:$A,Customers!$C:$C,"Not Found")</f>
        <v>South</v>
      </c>
      <c r="R3927" t="str">
        <f t="shared" si="368"/>
        <v>South</v>
      </c>
      <c r="S3927" t="str">
        <f t="shared" si="369"/>
        <v>Property Damage</v>
      </c>
      <c r="T3927" t="str">
        <f t="shared" si="370"/>
        <v>Within SLA</v>
      </c>
      <c r="U3927">
        <f t="shared" si="371"/>
        <v>0</v>
      </c>
    </row>
    <row r="3928" spans="1:21" x14ac:dyDescent="0.3">
      <c r="A3928" t="s">
        <v>7799</v>
      </c>
      <c r="B3928" t="s">
        <v>4304</v>
      </c>
      <c r="C3928" t="s">
        <v>4305</v>
      </c>
      <c r="D3928" t="s">
        <v>59</v>
      </c>
      <c r="E3928" t="s">
        <v>27</v>
      </c>
      <c r="F3928">
        <v>102728.35</v>
      </c>
      <c r="G3928" s="1">
        <v>45688</v>
      </c>
      <c r="H3928" s="1">
        <v>45704</v>
      </c>
      <c r="I3928" t="s">
        <v>19</v>
      </c>
      <c r="J3928">
        <v>16</v>
      </c>
      <c r="K3928">
        <v>15</v>
      </c>
      <c r="L3928" t="s">
        <v>366</v>
      </c>
      <c r="M3928" t="s">
        <v>55</v>
      </c>
      <c r="N3928" t="s">
        <v>42</v>
      </c>
      <c r="O3928">
        <f t="shared" si="366"/>
        <v>1</v>
      </c>
      <c r="P3928" t="str">
        <f t="shared" si="367"/>
        <v>Valid</v>
      </c>
      <c r="Q3928" t="str">
        <f>_xlfn.XLOOKUP(B3928,Customers!$A:$A,Customers!$C:$C,"Not Found")</f>
        <v>West</v>
      </c>
      <c r="R3928" t="str">
        <f t="shared" si="368"/>
        <v>West</v>
      </c>
      <c r="S3928" t="str">
        <f t="shared" si="369"/>
        <v>Critical Illness</v>
      </c>
      <c r="T3928" t="str">
        <f t="shared" si="370"/>
        <v>SLA Breach</v>
      </c>
      <c r="U3928">
        <f t="shared" si="371"/>
        <v>1</v>
      </c>
    </row>
    <row r="3929" spans="1:21" x14ac:dyDescent="0.3">
      <c r="A3929" t="s">
        <v>7800</v>
      </c>
      <c r="B3929" t="s">
        <v>1236</v>
      </c>
      <c r="C3929" t="s">
        <v>1237</v>
      </c>
      <c r="D3929" t="s">
        <v>116</v>
      </c>
      <c r="E3929" t="s">
        <v>27</v>
      </c>
      <c r="F3929">
        <v>38267.19</v>
      </c>
      <c r="G3929" s="1">
        <v>45788</v>
      </c>
      <c r="H3929" s="1">
        <v>45789</v>
      </c>
      <c r="I3929" t="s">
        <v>19</v>
      </c>
      <c r="J3929">
        <v>1</v>
      </c>
      <c r="K3929">
        <v>7</v>
      </c>
      <c r="L3929" t="s">
        <v>132</v>
      </c>
      <c r="M3929" t="s">
        <v>94</v>
      </c>
      <c r="N3929" t="s">
        <v>30</v>
      </c>
      <c r="O3929">
        <f t="shared" si="366"/>
        <v>1</v>
      </c>
      <c r="P3929" t="str">
        <f t="shared" si="367"/>
        <v>Valid</v>
      </c>
      <c r="Q3929" t="str">
        <f>_xlfn.XLOOKUP(B3929,Customers!$A:$A,Customers!$C:$C,"Not Found")</f>
        <v>North</v>
      </c>
      <c r="R3929" t="str">
        <f t="shared" si="368"/>
        <v>West</v>
      </c>
      <c r="S3929" t="str">
        <f t="shared" si="369"/>
        <v>Medical Emergency</v>
      </c>
      <c r="T3929" t="str">
        <f t="shared" si="370"/>
        <v>Within SLA</v>
      </c>
      <c r="U3929">
        <f t="shared" si="371"/>
        <v>0</v>
      </c>
    </row>
    <row r="3930" spans="1:21" x14ac:dyDescent="0.3">
      <c r="A3930" t="s">
        <v>7801</v>
      </c>
      <c r="B3930" t="s">
        <v>5486</v>
      </c>
      <c r="C3930" t="s">
        <v>5487</v>
      </c>
      <c r="D3930" t="s">
        <v>59</v>
      </c>
      <c r="E3930" t="s">
        <v>27</v>
      </c>
      <c r="F3930">
        <v>41702.94</v>
      </c>
      <c r="G3930" s="1">
        <v>45863</v>
      </c>
      <c r="H3930" s="1">
        <v>45881</v>
      </c>
      <c r="I3930" t="s">
        <v>19</v>
      </c>
      <c r="J3930">
        <v>18</v>
      </c>
      <c r="K3930">
        <v>15</v>
      </c>
      <c r="L3930" t="s">
        <v>278</v>
      </c>
      <c r="M3930" t="s">
        <v>55</v>
      </c>
      <c r="N3930" t="s">
        <v>30</v>
      </c>
      <c r="O3930">
        <f t="shared" si="366"/>
        <v>1</v>
      </c>
      <c r="P3930" t="str">
        <f t="shared" si="367"/>
        <v>Valid</v>
      </c>
      <c r="Q3930" t="str">
        <f>_xlfn.XLOOKUP(B3930,Customers!$A:$A,Customers!$C:$C,"Not Found")</f>
        <v>South</v>
      </c>
      <c r="R3930" t="str">
        <f t="shared" si="368"/>
        <v>West</v>
      </c>
      <c r="S3930" t="str">
        <f t="shared" si="369"/>
        <v>Critical Illness</v>
      </c>
      <c r="T3930" t="str">
        <f t="shared" si="370"/>
        <v>SLA Breach</v>
      </c>
      <c r="U3930">
        <f t="shared" si="371"/>
        <v>3</v>
      </c>
    </row>
    <row r="3931" spans="1:21" x14ac:dyDescent="0.3">
      <c r="A3931" t="s">
        <v>7802</v>
      </c>
      <c r="B3931" t="s">
        <v>1291</v>
      </c>
      <c r="C3931" t="s">
        <v>5919</v>
      </c>
      <c r="D3931" t="s">
        <v>46</v>
      </c>
      <c r="E3931" t="s">
        <v>18</v>
      </c>
      <c r="F3931">
        <v>52232.480000000003</v>
      </c>
      <c r="G3931" s="1">
        <v>45813</v>
      </c>
      <c r="H3931" s="1">
        <v>45818</v>
      </c>
      <c r="I3931" t="s">
        <v>19</v>
      </c>
      <c r="J3931">
        <v>5</v>
      </c>
      <c r="K3931">
        <v>12</v>
      </c>
      <c r="L3931" t="s">
        <v>159</v>
      </c>
      <c r="M3931" t="s">
        <v>49</v>
      </c>
      <c r="N3931" t="s">
        <v>30</v>
      </c>
      <c r="O3931">
        <f t="shared" si="366"/>
        <v>1</v>
      </c>
      <c r="P3931" t="str">
        <f t="shared" si="367"/>
        <v>Valid</v>
      </c>
      <c r="Q3931" t="str">
        <f>_xlfn.XLOOKUP(B3931,Customers!$A:$A,Customers!$C:$C,"Not Found")</f>
        <v>East</v>
      </c>
      <c r="R3931" t="str">
        <f t="shared" si="368"/>
        <v>South</v>
      </c>
      <c r="S3931" t="str">
        <f t="shared" si="369"/>
        <v>Theft</v>
      </c>
      <c r="T3931" t="str">
        <f t="shared" si="370"/>
        <v>Within SLA</v>
      </c>
      <c r="U3931">
        <f t="shared" si="371"/>
        <v>0</v>
      </c>
    </row>
    <row r="3932" spans="1:21" x14ac:dyDescent="0.3">
      <c r="A3932" t="s">
        <v>7803</v>
      </c>
      <c r="B3932" t="s">
        <v>2146</v>
      </c>
      <c r="C3932" t="s">
        <v>2147</v>
      </c>
      <c r="D3932" t="s">
        <v>53</v>
      </c>
      <c r="E3932" t="s">
        <v>173</v>
      </c>
      <c r="F3932">
        <v>35642.89</v>
      </c>
      <c r="G3932" s="1">
        <v>45814</v>
      </c>
      <c r="H3932" s="1">
        <v>45834</v>
      </c>
      <c r="I3932" t="s">
        <v>19</v>
      </c>
      <c r="J3932">
        <v>20</v>
      </c>
      <c r="K3932">
        <v>15</v>
      </c>
      <c r="L3932" t="s">
        <v>770</v>
      </c>
      <c r="M3932" t="s">
        <v>55</v>
      </c>
      <c r="N3932" t="s">
        <v>30</v>
      </c>
      <c r="O3932">
        <f t="shared" si="366"/>
        <v>1</v>
      </c>
      <c r="P3932" t="str">
        <f t="shared" si="367"/>
        <v>Valid</v>
      </c>
      <c r="Q3932" t="str">
        <f>_xlfn.XLOOKUP(B3932,Customers!$A:$A,Customers!$C:$C,"Not Found")</f>
        <v>South</v>
      </c>
      <c r="R3932" t="str">
        <f t="shared" si="368"/>
        <v>Central</v>
      </c>
      <c r="S3932" t="str">
        <f t="shared" si="369"/>
        <v>Hospitalization</v>
      </c>
      <c r="T3932" t="str">
        <f t="shared" si="370"/>
        <v>SLA Breach</v>
      </c>
      <c r="U3932">
        <f t="shared" si="371"/>
        <v>5</v>
      </c>
    </row>
    <row r="3933" spans="1:21" x14ac:dyDescent="0.3">
      <c r="A3933" t="s">
        <v>7804</v>
      </c>
      <c r="B3933" t="s">
        <v>2639</v>
      </c>
      <c r="C3933" t="s">
        <v>2989</v>
      </c>
      <c r="D3933" t="s">
        <v>59</v>
      </c>
      <c r="E3933" t="s">
        <v>39</v>
      </c>
      <c r="F3933">
        <v>64418.9</v>
      </c>
      <c r="G3933" s="1">
        <v>45814</v>
      </c>
      <c r="H3933" s="1">
        <v>45828</v>
      </c>
      <c r="I3933" t="s">
        <v>19</v>
      </c>
      <c r="J3933">
        <v>14</v>
      </c>
      <c r="K3933">
        <v>15</v>
      </c>
      <c r="L3933" t="s">
        <v>268</v>
      </c>
      <c r="M3933" t="s">
        <v>55</v>
      </c>
      <c r="N3933" t="s">
        <v>30</v>
      </c>
      <c r="O3933">
        <f t="shared" si="366"/>
        <v>1</v>
      </c>
      <c r="P3933" t="str">
        <f t="shared" si="367"/>
        <v>Valid</v>
      </c>
      <c r="Q3933" t="str">
        <f>_xlfn.XLOOKUP(B3933,Customers!$A:$A,Customers!$C:$C,"Not Found")</f>
        <v>West</v>
      </c>
      <c r="R3933" t="str">
        <f t="shared" si="368"/>
        <v>North</v>
      </c>
      <c r="S3933" t="str">
        <f t="shared" si="369"/>
        <v>Critical Illness</v>
      </c>
      <c r="T3933" t="str">
        <f t="shared" si="370"/>
        <v>Within SLA</v>
      </c>
      <c r="U3933">
        <f t="shared" si="371"/>
        <v>0</v>
      </c>
    </row>
    <row r="3934" spans="1:21" x14ac:dyDescent="0.3">
      <c r="A3934" t="s">
        <v>7805</v>
      </c>
      <c r="B3934" t="s">
        <v>4172</v>
      </c>
      <c r="C3934" t="s">
        <v>4173</v>
      </c>
      <c r="D3934" t="s">
        <v>182</v>
      </c>
      <c r="E3934" t="s">
        <v>39</v>
      </c>
      <c r="F3934">
        <v>24367.02</v>
      </c>
      <c r="G3934" s="1">
        <v>45988</v>
      </c>
      <c r="I3934" t="s">
        <v>40</v>
      </c>
      <c r="J3934">
        <v>21</v>
      </c>
      <c r="K3934">
        <v>7</v>
      </c>
      <c r="L3934" t="s">
        <v>183</v>
      </c>
      <c r="M3934" t="s">
        <v>94</v>
      </c>
      <c r="N3934" t="s">
        <v>88</v>
      </c>
      <c r="O3934">
        <f t="shared" si="366"/>
        <v>1</v>
      </c>
      <c r="P3934" t="str">
        <f t="shared" si="367"/>
        <v>Valid</v>
      </c>
      <c r="Q3934" t="str">
        <f>_xlfn.XLOOKUP(B3934,Customers!$A:$A,Customers!$C:$C,"Not Found")</f>
        <v>West</v>
      </c>
      <c r="R3934" t="str">
        <f t="shared" si="368"/>
        <v>North</v>
      </c>
      <c r="S3934" t="str">
        <f t="shared" si="369"/>
        <v>Trip Cancellation</v>
      </c>
      <c r="T3934" t="str">
        <f t="shared" si="370"/>
        <v>SLA Breach</v>
      </c>
      <c r="U3934">
        <f t="shared" si="371"/>
        <v>14</v>
      </c>
    </row>
    <row r="3935" spans="1:21" x14ac:dyDescent="0.3">
      <c r="A3935" t="s">
        <v>7806</v>
      </c>
      <c r="B3935" t="s">
        <v>361</v>
      </c>
      <c r="C3935" t="s">
        <v>6031</v>
      </c>
      <c r="D3935" t="s">
        <v>59</v>
      </c>
      <c r="E3935" t="s">
        <v>27</v>
      </c>
      <c r="F3935">
        <v>63333.46</v>
      </c>
      <c r="G3935" s="1">
        <v>45749</v>
      </c>
      <c r="H3935" s="1">
        <v>45766</v>
      </c>
      <c r="I3935" t="s">
        <v>19</v>
      </c>
      <c r="J3935">
        <v>17</v>
      </c>
      <c r="K3935">
        <v>15</v>
      </c>
      <c r="L3935" t="s">
        <v>651</v>
      </c>
      <c r="M3935" t="s">
        <v>55</v>
      </c>
      <c r="N3935" t="s">
        <v>30</v>
      </c>
      <c r="O3935">
        <f t="shared" si="366"/>
        <v>1</v>
      </c>
      <c r="P3935" t="str">
        <f t="shared" si="367"/>
        <v>Valid</v>
      </c>
      <c r="Q3935" t="str">
        <f>_xlfn.XLOOKUP(B3935,Customers!$A:$A,Customers!$C:$C,"Not Found")</f>
        <v>West</v>
      </c>
      <c r="R3935" t="str">
        <f t="shared" si="368"/>
        <v>West</v>
      </c>
      <c r="S3935" t="str">
        <f t="shared" si="369"/>
        <v>Critical Illness</v>
      </c>
      <c r="T3935" t="str">
        <f t="shared" si="370"/>
        <v>SLA Breach</v>
      </c>
      <c r="U3935">
        <f t="shared" si="371"/>
        <v>2</v>
      </c>
    </row>
    <row r="3936" spans="1:21" x14ac:dyDescent="0.3">
      <c r="A3936" t="s">
        <v>7807</v>
      </c>
      <c r="B3936" t="s">
        <v>6360</v>
      </c>
      <c r="C3936" t="s">
        <v>6361</v>
      </c>
      <c r="D3936" t="s">
        <v>17</v>
      </c>
      <c r="E3936" t="s">
        <v>74</v>
      </c>
      <c r="F3936">
        <v>76529.91</v>
      </c>
      <c r="G3936" s="1">
        <v>45690</v>
      </c>
      <c r="H3936" s="1">
        <v>45698</v>
      </c>
      <c r="I3936" t="s">
        <v>19</v>
      </c>
      <c r="J3936">
        <v>8</v>
      </c>
      <c r="K3936">
        <v>10</v>
      </c>
      <c r="L3936" t="s">
        <v>296</v>
      </c>
      <c r="M3936" t="s">
        <v>21</v>
      </c>
      <c r="N3936" t="s">
        <v>30</v>
      </c>
      <c r="O3936">
        <f t="shared" si="366"/>
        <v>1</v>
      </c>
      <c r="P3936" t="str">
        <f t="shared" si="367"/>
        <v>Valid</v>
      </c>
      <c r="Q3936" t="str">
        <f>_xlfn.XLOOKUP(B3936,Customers!$A:$A,Customers!$C:$C,"Not Found")</f>
        <v>South</v>
      </c>
      <c r="R3936" t="str">
        <f t="shared" si="368"/>
        <v>East</v>
      </c>
      <c r="S3936" t="str">
        <f t="shared" si="369"/>
        <v>Accident</v>
      </c>
      <c r="T3936" t="str">
        <f t="shared" si="370"/>
        <v>Within SLA</v>
      </c>
      <c r="U3936">
        <f t="shared" si="371"/>
        <v>0</v>
      </c>
    </row>
    <row r="3937" spans="1:21" x14ac:dyDescent="0.3">
      <c r="A3937" t="s">
        <v>7808</v>
      </c>
      <c r="B3937" t="s">
        <v>3404</v>
      </c>
      <c r="C3937" t="s">
        <v>7809</v>
      </c>
      <c r="D3937" t="s">
        <v>53</v>
      </c>
      <c r="E3937" t="s">
        <v>74</v>
      </c>
      <c r="F3937">
        <v>34597.370000000003</v>
      </c>
      <c r="G3937" s="1">
        <v>45834</v>
      </c>
      <c r="H3937" s="1">
        <v>45855</v>
      </c>
      <c r="I3937" t="s">
        <v>19</v>
      </c>
      <c r="J3937">
        <v>21</v>
      </c>
      <c r="K3937">
        <v>15</v>
      </c>
      <c r="L3937" t="s">
        <v>491</v>
      </c>
      <c r="M3937" t="s">
        <v>55</v>
      </c>
      <c r="N3937" t="s">
        <v>30</v>
      </c>
      <c r="O3937">
        <f t="shared" si="366"/>
        <v>1</v>
      </c>
      <c r="P3937" t="str">
        <f t="shared" si="367"/>
        <v>Valid</v>
      </c>
      <c r="Q3937" t="str">
        <f>_xlfn.XLOOKUP(B3937,Customers!$A:$A,Customers!$C:$C,"Not Found")</f>
        <v>South</v>
      </c>
      <c r="R3937" t="str">
        <f t="shared" si="368"/>
        <v>East</v>
      </c>
      <c r="S3937" t="str">
        <f t="shared" si="369"/>
        <v>Hospitalization</v>
      </c>
      <c r="T3937" t="str">
        <f t="shared" si="370"/>
        <v>SLA Breach</v>
      </c>
      <c r="U3937">
        <f t="shared" si="371"/>
        <v>6</v>
      </c>
    </row>
    <row r="3938" spans="1:21" x14ac:dyDescent="0.3">
      <c r="A3938" t="s">
        <v>7810</v>
      </c>
      <c r="B3938" t="s">
        <v>4131</v>
      </c>
      <c r="C3938" t="s">
        <v>4132</v>
      </c>
      <c r="D3938" t="s">
        <v>46</v>
      </c>
      <c r="E3938" t="s">
        <v>18</v>
      </c>
      <c r="F3938">
        <v>37301.85</v>
      </c>
      <c r="G3938" s="1">
        <v>45817</v>
      </c>
      <c r="H3938" s="1">
        <v>45821</v>
      </c>
      <c r="I3938" t="s">
        <v>19</v>
      </c>
      <c r="J3938">
        <v>4</v>
      </c>
      <c r="K3938">
        <v>10</v>
      </c>
      <c r="L3938" t="s">
        <v>325</v>
      </c>
      <c r="M3938" t="s">
        <v>21</v>
      </c>
      <c r="N3938" t="s">
        <v>22</v>
      </c>
      <c r="O3938">
        <f t="shared" si="366"/>
        <v>1</v>
      </c>
      <c r="P3938" t="str">
        <f t="shared" si="367"/>
        <v>Valid</v>
      </c>
      <c r="Q3938" t="str">
        <f>_xlfn.XLOOKUP(B3938,Customers!$A:$A,Customers!$C:$C,"Not Found")</f>
        <v>West</v>
      </c>
      <c r="R3938" t="str">
        <f t="shared" si="368"/>
        <v>South</v>
      </c>
      <c r="S3938" t="str">
        <f t="shared" si="369"/>
        <v>Theft</v>
      </c>
      <c r="T3938" t="str">
        <f t="shared" si="370"/>
        <v>Within SLA</v>
      </c>
      <c r="U3938">
        <f t="shared" si="371"/>
        <v>0</v>
      </c>
    </row>
    <row r="3939" spans="1:21" x14ac:dyDescent="0.3">
      <c r="A3939" t="s">
        <v>7811</v>
      </c>
      <c r="B3939" t="s">
        <v>3089</v>
      </c>
      <c r="C3939" t="s">
        <v>3090</v>
      </c>
      <c r="D3939" t="s">
        <v>46</v>
      </c>
      <c r="E3939" t="s">
        <v>39</v>
      </c>
      <c r="F3939">
        <v>39653.56</v>
      </c>
      <c r="G3939" s="1">
        <v>45750</v>
      </c>
      <c r="H3939" s="1">
        <v>45777</v>
      </c>
      <c r="I3939" t="s">
        <v>19</v>
      </c>
      <c r="J3939">
        <v>27</v>
      </c>
      <c r="K3939">
        <v>10</v>
      </c>
      <c r="L3939" t="s">
        <v>252</v>
      </c>
      <c r="M3939" t="s">
        <v>21</v>
      </c>
      <c r="N3939" t="s">
        <v>88</v>
      </c>
      <c r="O3939">
        <f t="shared" si="366"/>
        <v>1</v>
      </c>
      <c r="P3939" t="str">
        <f t="shared" si="367"/>
        <v>Valid</v>
      </c>
      <c r="Q3939" t="str">
        <f>_xlfn.XLOOKUP(B3939,Customers!$A:$A,Customers!$C:$C,"Not Found")</f>
        <v>East</v>
      </c>
      <c r="R3939" t="str">
        <f t="shared" si="368"/>
        <v>North</v>
      </c>
      <c r="S3939" t="str">
        <f t="shared" si="369"/>
        <v>Theft</v>
      </c>
      <c r="T3939" t="str">
        <f t="shared" si="370"/>
        <v>SLA Breach</v>
      </c>
      <c r="U3939">
        <f t="shared" si="371"/>
        <v>17</v>
      </c>
    </row>
    <row r="3940" spans="1:21" x14ac:dyDescent="0.3">
      <c r="A3940" t="s">
        <v>7812</v>
      </c>
      <c r="B3940" t="s">
        <v>4325</v>
      </c>
      <c r="C3940" t="s">
        <v>4326</v>
      </c>
      <c r="D3940" t="s">
        <v>69</v>
      </c>
      <c r="E3940" t="s">
        <v>39</v>
      </c>
      <c r="F3940">
        <v>187316.37</v>
      </c>
      <c r="G3940" s="1">
        <v>45980</v>
      </c>
      <c r="I3940" t="s">
        <v>40</v>
      </c>
      <c r="J3940">
        <v>8</v>
      </c>
      <c r="K3940">
        <v>12</v>
      </c>
      <c r="L3940" t="s">
        <v>373</v>
      </c>
      <c r="M3940" t="s">
        <v>49</v>
      </c>
      <c r="N3940" t="s">
        <v>30</v>
      </c>
      <c r="O3940">
        <f t="shared" si="366"/>
        <v>1</v>
      </c>
      <c r="P3940" t="str">
        <f t="shared" si="367"/>
        <v>Valid</v>
      </c>
      <c r="Q3940" t="str">
        <f>_xlfn.XLOOKUP(B3940,Customers!$A:$A,Customers!$C:$C,"Not Found")</f>
        <v>North</v>
      </c>
      <c r="R3940" t="str">
        <f t="shared" si="368"/>
        <v>North</v>
      </c>
      <c r="S3940" t="str">
        <f t="shared" si="369"/>
        <v>Property Damage</v>
      </c>
      <c r="T3940" t="str">
        <f t="shared" si="370"/>
        <v>Within SLA</v>
      </c>
      <c r="U3940">
        <f t="shared" si="371"/>
        <v>0</v>
      </c>
    </row>
    <row r="3941" spans="1:21" x14ac:dyDescent="0.3">
      <c r="A3941" t="s">
        <v>7813</v>
      </c>
      <c r="B3941" t="s">
        <v>1800</v>
      </c>
      <c r="C3941" t="s">
        <v>1801</v>
      </c>
      <c r="D3941" t="s">
        <v>46</v>
      </c>
      <c r="E3941" t="s">
        <v>27</v>
      </c>
      <c r="F3941">
        <v>125066.88</v>
      </c>
      <c r="G3941" s="1">
        <v>45713</v>
      </c>
      <c r="H3941" s="1">
        <v>45723</v>
      </c>
      <c r="I3941" t="s">
        <v>19</v>
      </c>
      <c r="J3941">
        <v>10</v>
      </c>
      <c r="K3941">
        <v>12</v>
      </c>
      <c r="L3941" t="s">
        <v>296</v>
      </c>
      <c r="M3941" t="s">
        <v>49</v>
      </c>
      <c r="N3941" t="s">
        <v>42</v>
      </c>
      <c r="O3941">
        <f t="shared" si="366"/>
        <v>1</v>
      </c>
      <c r="P3941" t="str">
        <f t="shared" si="367"/>
        <v>Valid</v>
      </c>
      <c r="Q3941" t="str">
        <f>_xlfn.XLOOKUP(B3941,Customers!$A:$A,Customers!$C:$C,"Not Found")</f>
        <v>East</v>
      </c>
      <c r="R3941" t="str">
        <f t="shared" si="368"/>
        <v>West</v>
      </c>
      <c r="S3941" t="str">
        <f t="shared" si="369"/>
        <v>Theft</v>
      </c>
      <c r="T3941" t="str">
        <f t="shared" si="370"/>
        <v>Within SLA</v>
      </c>
      <c r="U3941">
        <f t="shared" si="371"/>
        <v>0</v>
      </c>
    </row>
    <row r="3942" spans="1:21" x14ac:dyDescent="0.3">
      <c r="A3942" t="s">
        <v>7814</v>
      </c>
      <c r="B3942" t="s">
        <v>5693</v>
      </c>
      <c r="C3942" t="s">
        <v>7815</v>
      </c>
      <c r="D3942" t="s">
        <v>53</v>
      </c>
      <c r="E3942" t="s">
        <v>18</v>
      </c>
      <c r="F3942">
        <v>105898.35</v>
      </c>
      <c r="G3942" s="1">
        <v>45703</v>
      </c>
      <c r="H3942" s="1">
        <v>45722</v>
      </c>
      <c r="I3942" t="s">
        <v>19</v>
      </c>
      <c r="J3942">
        <v>19</v>
      </c>
      <c r="K3942">
        <v>15</v>
      </c>
      <c r="L3942" t="s">
        <v>212</v>
      </c>
      <c r="M3942" t="s">
        <v>55</v>
      </c>
      <c r="N3942" t="s">
        <v>30</v>
      </c>
      <c r="O3942">
        <f t="shared" si="366"/>
        <v>1</v>
      </c>
      <c r="P3942" t="str">
        <f t="shared" si="367"/>
        <v>Valid</v>
      </c>
      <c r="Q3942" t="str">
        <f>_xlfn.XLOOKUP(B3942,Customers!$A:$A,Customers!$C:$C,"Not Found")</f>
        <v>South</v>
      </c>
      <c r="R3942" t="str">
        <f t="shared" si="368"/>
        <v>South</v>
      </c>
      <c r="S3942" t="str">
        <f t="shared" si="369"/>
        <v>Hospitalization</v>
      </c>
      <c r="T3942" t="str">
        <f t="shared" si="370"/>
        <v>SLA Breach</v>
      </c>
      <c r="U3942">
        <f t="shared" si="371"/>
        <v>4</v>
      </c>
    </row>
    <row r="3943" spans="1:21" x14ac:dyDescent="0.3">
      <c r="A3943" t="s">
        <v>7816</v>
      </c>
      <c r="B3943" t="s">
        <v>7817</v>
      </c>
      <c r="C3943" t="s">
        <v>7818</v>
      </c>
      <c r="D3943" t="s">
        <v>26</v>
      </c>
      <c r="E3943" t="s">
        <v>173</v>
      </c>
      <c r="F3943">
        <v>163484.64000000001</v>
      </c>
      <c r="G3943" s="1">
        <v>45702</v>
      </c>
      <c r="H3943" s="1">
        <v>45718</v>
      </c>
      <c r="I3943" t="s">
        <v>19</v>
      </c>
      <c r="J3943">
        <v>16</v>
      </c>
      <c r="K3943">
        <v>20</v>
      </c>
      <c r="L3943" t="s">
        <v>501</v>
      </c>
      <c r="M3943" t="s">
        <v>29</v>
      </c>
      <c r="N3943" t="s">
        <v>30</v>
      </c>
      <c r="O3943">
        <f t="shared" si="366"/>
        <v>1</v>
      </c>
      <c r="P3943" t="str">
        <f t="shared" si="367"/>
        <v>Valid</v>
      </c>
      <c r="Q3943" t="str">
        <f>_xlfn.XLOOKUP(B3943,Customers!$A:$A,Customers!$C:$C,"Not Found")</f>
        <v>West</v>
      </c>
      <c r="R3943" t="str">
        <f t="shared" si="368"/>
        <v>Central</v>
      </c>
      <c r="S3943" t="str">
        <f t="shared" si="369"/>
        <v>Disability</v>
      </c>
      <c r="T3943" t="str">
        <f t="shared" si="370"/>
        <v>Within SLA</v>
      </c>
      <c r="U3943">
        <f t="shared" si="371"/>
        <v>0</v>
      </c>
    </row>
    <row r="3944" spans="1:21" x14ac:dyDescent="0.3">
      <c r="A3944" t="s">
        <v>7819</v>
      </c>
      <c r="B3944" t="s">
        <v>7820</v>
      </c>
      <c r="C3944" t="s">
        <v>7821</v>
      </c>
      <c r="D3944" t="s">
        <v>182</v>
      </c>
      <c r="E3944" t="s">
        <v>27</v>
      </c>
      <c r="F3944">
        <v>30800.12</v>
      </c>
      <c r="G3944" s="1">
        <v>45972</v>
      </c>
      <c r="I3944" t="s">
        <v>64</v>
      </c>
      <c r="J3944">
        <v>7</v>
      </c>
      <c r="K3944">
        <v>7</v>
      </c>
      <c r="L3944" t="s">
        <v>242</v>
      </c>
      <c r="M3944" t="s">
        <v>94</v>
      </c>
      <c r="N3944" t="s">
        <v>30</v>
      </c>
      <c r="O3944">
        <f t="shared" si="366"/>
        <v>1</v>
      </c>
      <c r="P3944" t="str">
        <f t="shared" si="367"/>
        <v>Valid</v>
      </c>
      <c r="Q3944" t="str">
        <f>_xlfn.XLOOKUP(B3944,Customers!$A:$A,Customers!$C:$C,"Not Found")</f>
        <v>South</v>
      </c>
      <c r="R3944" t="str">
        <f t="shared" si="368"/>
        <v>West</v>
      </c>
      <c r="S3944" t="str">
        <f t="shared" si="369"/>
        <v>Trip Cancellation</v>
      </c>
      <c r="T3944" t="str">
        <f t="shared" si="370"/>
        <v>Within SLA</v>
      </c>
      <c r="U3944">
        <f t="shared" si="371"/>
        <v>0</v>
      </c>
    </row>
    <row r="3945" spans="1:21" x14ac:dyDescent="0.3">
      <c r="A3945" t="s">
        <v>7822</v>
      </c>
      <c r="B3945" t="s">
        <v>667</v>
      </c>
      <c r="C3945" t="s">
        <v>5709</v>
      </c>
      <c r="D3945" t="s">
        <v>26</v>
      </c>
      <c r="E3945" t="s">
        <v>27</v>
      </c>
      <c r="F3945">
        <v>181347.1</v>
      </c>
      <c r="G3945" s="1">
        <v>45956</v>
      </c>
      <c r="H3945" s="1">
        <v>45966</v>
      </c>
      <c r="I3945" t="s">
        <v>19</v>
      </c>
      <c r="J3945">
        <v>10</v>
      </c>
      <c r="K3945">
        <v>20</v>
      </c>
      <c r="L3945" t="s">
        <v>331</v>
      </c>
      <c r="M3945" t="s">
        <v>29</v>
      </c>
      <c r="N3945" t="s">
        <v>42</v>
      </c>
      <c r="O3945">
        <f t="shared" si="366"/>
        <v>1</v>
      </c>
      <c r="P3945" t="str">
        <f t="shared" si="367"/>
        <v>Valid</v>
      </c>
      <c r="Q3945" t="str">
        <f>_xlfn.XLOOKUP(B3945,Customers!$A:$A,Customers!$C:$C,"Not Found")</f>
        <v>East</v>
      </c>
      <c r="R3945" t="str">
        <f t="shared" si="368"/>
        <v>West</v>
      </c>
      <c r="S3945" t="str">
        <f t="shared" si="369"/>
        <v>Disability</v>
      </c>
      <c r="T3945" t="str">
        <f t="shared" si="370"/>
        <v>Within SLA</v>
      </c>
      <c r="U3945">
        <f t="shared" si="371"/>
        <v>0</v>
      </c>
    </row>
    <row r="3946" spans="1:21" x14ac:dyDescent="0.3">
      <c r="A3946" t="s">
        <v>7823</v>
      </c>
      <c r="B3946" t="s">
        <v>4053</v>
      </c>
      <c r="C3946" t="s">
        <v>7824</v>
      </c>
      <c r="D3946" t="s">
        <v>26</v>
      </c>
      <c r="E3946" t="s">
        <v>173</v>
      </c>
      <c r="F3946">
        <v>185427.35</v>
      </c>
      <c r="G3946" s="1">
        <v>45977</v>
      </c>
      <c r="H3946" s="1">
        <v>45995</v>
      </c>
      <c r="I3946" t="s">
        <v>19</v>
      </c>
      <c r="J3946">
        <v>18</v>
      </c>
      <c r="K3946">
        <v>20</v>
      </c>
      <c r="L3946" t="s">
        <v>208</v>
      </c>
      <c r="M3946" t="s">
        <v>29</v>
      </c>
      <c r="N3946" t="s">
        <v>30</v>
      </c>
      <c r="O3946">
        <f t="shared" si="366"/>
        <v>1</v>
      </c>
      <c r="P3946" t="str">
        <f t="shared" si="367"/>
        <v>Valid</v>
      </c>
      <c r="Q3946" t="str">
        <f>_xlfn.XLOOKUP(B3946,Customers!$A:$A,Customers!$C:$C,"Not Found")</f>
        <v>West</v>
      </c>
      <c r="R3946" t="str">
        <f t="shared" si="368"/>
        <v>Central</v>
      </c>
      <c r="S3946" t="str">
        <f t="shared" si="369"/>
        <v>Disability</v>
      </c>
      <c r="T3946" t="str">
        <f t="shared" si="370"/>
        <v>Within SLA</v>
      </c>
      <c r="U3946">
        <f t="shared" si="371"/>
        <v>0</v>
      </c>
    </row>
    <row r="3947" spans="1:21" x14ac:dyDescent="0.3">
      <c r="A3947" t="s">
        <v>7825</v>
      </c>
      <c r="B3947" t="s">
        <v>416</v>
      </c>
      <c r="C3947" t="s">
        <v>2898</v>
      </c>
      <c r="D3947" t="s">
        <v>111</v>
      </c>
      <c r="E3947" t="s">
        <v>27</v>
      </c>
      <c r="F3947">
        <v>139868.82999999999</v>
      </c>
      <c r="G3947" s="1">
        <v>45701</v>
      </c>
      <c r="H3947" s="1">
        <v>45712</v>
      </c>
      <c r="I3947" t="s">
        <v>19</v>
      </c>
      <c r="J3947">
        <v>11</v>
      </c>
      <c r="K3947">
        <v>12</v>
      </c>
      <c r="L3947" t="s">
        <v>132</v>
      </c>
      <c r="M3947" t="s">
        <v>49</v>
      </c>
      <c r="N3947" t="s">
        <v>30</v>
      </c>
      <c r="O3947">
        <f t="shared" si="366"/>
        <v>1</v>
      </c>
      <c r="P3947" t="str">
        <f t="shared" si="367"/>
        <v>Valid</v>
      </c>
      <c r="Q3947" t="str">
        <f>_xlfn.XLOOKUP(B3947,Customers!$A:$A,Customers!$C:$C,"Not Found")</f>
        <v>East</v>
      </c>
      <c r="R3947" t="str">
        <f t="shared" si="368"/>
        <v>West</v>
      </c>
      <c r="S3947" t="str">
        <f t="shared" si="369"/>
        <v>Fire</v>
      </c>
      <c r="T3947" t="str">
        <f t="shared" si="370"/>
        <v>Within SLA</v>
      </c>
      <c r="U3947">
        <f t="shared" si="371"/>
        <v>0</v>
      </c>
    </row>
    <row r="3948" spans="1:21" x14ac:dyDescent="0.3">
      <c r="A3948" t="s">
        <v>7826</v>
      </c>
      <c r="B3948" t="s">
        <v>507</v>
      </c>
      <c r="C3948" t="s">
        <v>6175</v>
      </c>
      <c r="D3948" t="s">
        <v>46</v>
      </c>
      <c r="E3948" t="s">
        <v>74</v>
      </c>
      <c r="F3948">
        <v>42687.5</v>
      </c>
      <c r="G3948" s="1">
        <v>45666</v>
      </c>
      <c r="H3948" s="1">
        <v>45686</v>
      </c>
      <c r="I3948" t="s">
        <v>19</v>
      </c>
      <c r="J3948">
        <v>20</v>
      </c>
      <c r="K3948">
        <v>10</v>
      </c>
      <c r="L3948" t="s">
        <v>606</v>
      </c>
      <c r="M3948" t="s">
        <v>21</v>
      </c>
      <c r="N3948" t="s">
        <v>42</v>
      </c>
      <c r="O3948">
        <f t="shared" si="366"/>
        <v>1</v>
      </c>
      <c r="P3948" t="str">
        <f t="shared" si="367"/>
        <v>Valid</v>
      </c>
      <c r="Q3948" t="str">
        <f>_xlfn.XLOOKUP(B3948,Customers!$A:$A,Customers!$C:$C,"Not Found")</f>
        <v>North</v>
      </c>
      <c r="R3948" t="str">
        <f t="shared" si="368"/>
        <v>East</v>
      </c>
      <c r="S3948" t="str">
        <f t="shared" si="369"/>
        <v>Theft</v>
      </c>
      <c r="T3948" t="str">
        <f t="shared" si="370"/>
        <v>SLA Breach</v>
      </c>
      <c r="U3948">
        <f t="shared" si="371"/>
        <v>10</v>
      </c>
    </row>
    <row r="3949" spans="1:21" x14ac:dyDescent="0.3">
      <c r="A3949" t="s">
        <v>7827</v>
      </c>
      <c r="B3949" t="s">
        <v>2583</v>
      </c>
      <c r="C3949" t="s">
        <v>7506</v>
      </c>
      <c r="D3949" t="s">
        <v>53</v>
      </c>
      <c r="E3949" t="s">
        <v>173</v>
      </c>
      <c r="F3949">
        <v>79365.81</v>
      </c>
      <c r="G3949" s="1">
        <v>45789</v>
      </c>
      <c r="H3949" s="1">
        <v>45800</v>
      </c>
      <c r="I3949" t="s">
        <v>19</v>
      </c>
      <c r="J3949">
        <v>11</v>
      </c>
      <c r="K3949">
        <v>15</v>
      </c>
      <c r="L3949" t="s">
        <v>501</v>
      </c>
      <c r="M3949" t="s">
        <v>55</v>
      </c>
      <c r="N3949" t="s">
        <v>22</v>
      </c>
      <c r="O3949">
        <f t="shared" si="366"/>
        <v>1</v>
      </c>
      <c r="P3949" t="str">
        <f t="shared" si="367"/>
        <v>Valid</v>
      </c>
      <c r="Q3949" t="str">
        <f>_xlfn.XLOOKUP(B3949,Customers!$A:$A,Customers!$C:$C,"Not Found")</f>
        <v>North</v>
      </c>
      <c r="R3949" t="str">
        <f t="shared" si="368"/>
        <v>Central</v>
      </c>
      <c r="S3949" t="str">
        <f t="shared" si="369"/>
        <v>Hospitalization</v>
      </c>
      <c r="T3949" t="str">
        <f t="shared" si="370"/>
        <v>Within SLA</v>
      </c>
      <c r="U3949">
        <f t="shared" si="371"/>
        <v>0</v>
      </c>
    </row>
    <row r="3950" spans="1:21" x14ac:dyDescent="0.3">
      <c r="A3950" t="s">
        <v>7828</v>
      </c>
      <c r="B3950" t="s">
        <v>1758</v>
      </c>
      <c r="C3950" t="s">
        <v>1759</v>
      </c>
      <c r="D3950" t="s">
        <v>92</v>
      </c>
      <c r="E3950" t="s">
        <v>18</v>
      </c>
      <c r="F3950">
        <v>25172.9</v>
      </c>
      <c r="G3950" s="1">
        <v>45817</v>
      </c>
      <c r="H3950" s="1">
        <v>45818</v>
      </c>
      <c r="I3950" t="s">
        <v>19</v>
      </c>
      <c r="J3950">
        <v>1</v>
      </c>
      <c r="K3950">
        <v>7</v>
      </c>
      <c r="L3950" t="s">
        <v>155</v>
      </c>
      <c r="M3950" t="s">
        <v>94</v>
      </c>
      <c r="N3950" t="s">
        <v>22</v>
      </c>
      <c r="O3950">
        <f t="shared" si="366"/>
        <v>1</v>
      </c>
      <c r="P3950" t="str">
        <f t="shared" si="367"/>
        <v>Valid</v>
      </c>
      <c r="Q3950" t="str">
        <f>_xlfn.XLOOKUP(B3950,Customers!$A:$A,Customers!$C:$C,"Not Found")</f>
        <v>West</v>
      </c>
      <c r="R3950" t="str">
        <f t="shared" si="368"/>
        <v>South</v>
      </c>
      <c r="S3950" t="str">
        <f t="shared" si="369"/>
        <v>Baggage Loss</v>
      </c>
      <c r="T3950" t="str">
        <f t="shared" si="370"/>
        <v>Within SLA</v>
      </c>
      <c r="U3950">
        <f t="shared" si="371"/>
        <v>0</v>
      </c>
    </row>
    <row r="3951" spans="1:21" x14ac:dyDescent="0.3">
      <c r="A3951" t="s">
        <v>7829</v>
      </c>
      <c r="B3951" t="s">
        <v>3781</v>
      </c>
      <c r="C3951" t="s">
        <v>3782</v>
      </c>
      <c r="D3951" t="s">
        <v>53</v>
      </c>
      <c r="E3951" t="s">
        <v>39</v>
      </c>
      <c r="F3951">
        <v>39622.730000000003</v>
      </c>
      <c r="G3951" s="1">
        <v>45742</v>
      </c>
      <c r="I3951" t="s">
        <v>40</v>
      </c>
      <c r="J3951">
        <v>22</v>
      </c>
      <c r="K3951">
        <v>15</v>
      </c>
      <c r="L3951" t="s">
        <v>353</v>
      </c>
      <c r="M3951" t="s">
        <v>55</v>
      </c>
      <c r="N3951" t="s">
        <v>42</v>
      </c>
      <c r="O3951">
        <f t="shared" si="366"/>
        <v>1</v>
      </c>
      <c r="P3951" t="str">
        <f t="shared" si="367"/>
        <v>Valid</v>
      </c>
      <c r="Q3951" t="str">
        <f>_xlfn.XLOOKUP(B3951,Customers!$A:$A,Customers!$C:$C,"Not Found")</f>
        <v>South</v>
      </c>
      <c r="R3951" t="str">
        <f t="shared" si="368"/>
        <v>North</v>
      </c>
      <c r="S3951" t="str">
        <f t="shared" si="369"/>
        <v>Hospitalization</v>
      </c>
      <c r="T3951" t="str">
        <f t="shared" si="370"/>
        <v>SLA Breach</v>
      </c>
      <c r="U3951">
        <f t="shared" si="371"/>
        <v>7</v>
      </c>
    </row>
    <row r="3952" spans="1:21" x14ac:dyDescent="0.3">
      <c r="A3952" t="s">
        <v>7830</v>
      </c>
      <c r="B3952" t="s">
        <v>7561</v>
      </c>
      <c r="C3952" t="s">
        <v>7562</v>
      </c>
      <c r="D3952" t="s">
        <v>46</v>
      </c>
      <c r="E3952" t="s">
        <v>74</v>
      </c>
      <c r="F3952">
        <v>44656.97</v>
      </c>
      <c r="G3952" s="1">
        <v>45863</v>
      </c>
      <c r="I3952" t="s">
        <v>40</v>
      </c>
      <c r="J3952">
        <v>14</v>
      </c>
      <c r="K3952">
        <v>10</v>
      </c>
      <c r="L3952" t="s">
        <v>212</v>
      </c>
      <c r="M3952" t="s">
        <v>21</v>
      </c>
      <c r="N3952" t="s">
        <v>42</v>
      </c>
      <c r="O3952">
        <f t="shared" si="366"/>
        <v>1</v>
      </c>
      <c r="P3952" t="str">
        <f t="shared" si="367"/>
        <v>Valid</v>
      </c>
      <c r="Q3952" t="str">
        <f>_xlfn.XLOOKUP(B3952,Customers!$A:$A,Customers!$C:$C,"Not Found")</f>
        <v>East</v>
      </c>
      <c r="R3952" t="str">
        <f t="shared" si="368"/>
        <v>East</v>
      </c>
      <c r="S3952" t="str">
        <f t="shared" si="369"/>
        <v>Theft</v>
      </c>
      <c r="T3952" t="str">
        <f t="shared" si="370"/>
        <v>SLA Breach</v>
      </c>
      <c r="U3952">
        <f t="shared" si="371"/>
        <v>4</v>
      </c>
    </row>
    <row r="3953" spans="1:21" x14ac:dyDescent="0.3">
      <c r="A3953" t="s">
        <v>7831</v>
      </c>
      <c r="B3953" t="s">
        <v>3829</v>
      </c>
      <c r="C3953" t="s">
        <v>3830</v>
      </c>
      <c r="D3953" t="s">
        <v>17</v>
      </c>
      <c r="E3953" t="s">
        <v>39</v>
      </c>
      <c r="F3953">
        <v>45123.92</v>
      </c>
      <c r="G3953" s="1">
        <v>45863</v>
      </c>
      <c r="I3953" t="s">
        <v>40</v>
      </c>
      <c r="J3953">
        <v>8</v>
      </c>
      <c r="K3953">
        <v>10</v>
      </c>
      <c r="L3953" t="s">
        <v>813</v>
      </c>
      <c r="M3953" t="s">
        <v>21</v>
      </c>
      <c r="N3953" t="s">
        <v>30</v>
      </c>
      <c r="O3953">
        <f t="shared" si="366"/>
        <v>1</v>
      </c>
      <c r="P3953" t="str">
        <f t="shared" si="367"/>
        <v>Valid</v>
      </c>
      <c r="Q3953" t="str">
        <f>_xlfn.XLOOKUP(B3953,Customers!$A:$A,Customers!$C:$C,"Not Found")</f>
        <v>West</v>
      </c>
      <c r="R3953" t="str">
        <f t="shared" si="368"/>
        <v>North</v>
      </c>
      <c r="S3953" t="str">
        <f t="shared" si="369"/>
        <v>Accident</v>
      </c>
      <c r="T3953" t="str">
        <f t="shared" si="370"/>
        <v>Within SLA</v>
      </c>
      <c r="U3953">
        <f t="shared" si="371"/>
        <v>0</v>
      </c>
    </row>
    <row r="3954" spans="1:21" x14ac:dyDescent="0.3">
      <c r="A3954" t="s">
        <v>7832</v>
      </c>
      <c r="B3954" t="s">
        <v>3959</v>
      </c>
      <c r="C3954" t="s">
        <v>4561</v>
      </c>
      <c r="D3954" t="s">
        <v>46</v>
      </c>
      <c r="E3954" t="s">
        <v>27</v>
      </c>
      <c r="F3954">
        <v>85831.61</v>
      </c>
      <c r="G3954" s="1">
        <v>45883</v>
      </c>
      <c r="H3954" s="1">
        <v>45898</v>
      </c>
      <c r="I3954" t="s">
        <v>19</v>
      </c>
      <c r="J3954">
        <v>15</v>
      </c>
      <c r="K3954">
        <v>12</v>
      </c>
      <c r="L3954" t="s">
        <v>681</v>
      </c>
      <c r="M3954" t="s">
        <v>49</v>
      </c>
      <c r="N3954" t="s">
        <v>30</v>
      </c>
      <c r="O3954">
        <f t="shared" si="366"/>
        <v>1</v>
      </c>
      <c r="P3954" t="str">
        <f t="shared" si="367"/>
        <v>Valid</v>
      </c>
      <c r="Q3954" t="str">
        <f>_xlfn.XLOOKUP(B3954,Customers!$A:$A,Customers!$C:$C,"Not Found")</f>
        <v>North</v>
      </c>
      <c r="R3954" t="str">
        <f t="shared" si="368"/>
        <v>West</v>
      </c>
      <c r="S3954" t="str">
        <f t="shared" si="369"/>
        <v>Theft</v>
      </c>
      <c r="T3954" t="str">
        <f t="shared" si="370"/>
        <v>SLA Breach</v>
      </c>
      <c r="U3954">
        <f t="shared" si="371"/>
        <v>3</v>
      </c>
    </row>
    <row r="3955" spans="1:21" x14ac:dyDescent="0.3">
      <c r="A3955" t="s">
        <v>7833</v>
      </c>
      <c r="B3955" t="s">
        <v>2784</v>
      </c>
      <c r="C3955" t="s">
        <v>2785</v>
      </c>
      <c r="D3955" t="s">
        <v>216</v>
      </c>
      <c r="E3955" t="s">
        <v>173</v>
      </c>
      <c r="F3955">
        <v>26331.3</v>
      </c>
      <c r="G3955" s="1">
        <v>45773</v>
      </c>
      <c r="I3955" t="s">
        <v>40</v>
      </c>
      <c r="J3955">
        <v>15</v>
      </c>
      <c r="K3955">
        <v>15</v>
      </c>
      <c r="L3955" t="s">
        <v>296</v>
      </c>
      <c r="M3955" t="s">
        <v>55</v>
      </c>
      <c r="N3955" t="s">
        <v>42</v>
      </c>
      <c r="O3955">
        <f t="shared" si="366"/>
        <v>1</v>
      </c>
      <c r="P3955" t="str">
        <f t="shared" si="367"/>
        <v>Valid</v>
      </c>
      <c r="Q3955" t="str">
        <f>_xlfn.XLOOKUP(B3955,Customers!$A:$A,Customers!$C:$C,"Not Found")</f>
        <v>East</v>
      </c>
      <c r="R3955" t="str">
        <f t="shared" si="368"/>
        <v>Central</v>
      </c>
      <c r="S3955" t="str">
        <f t="shared" si="369"/>
        <v>Outpatient</v>
      </c>
      <c r="T3955" t="str">
        <f t="shared" si="370"/>
        <v>Within SLA</v>
      </c>
      <c r="U3955">
        <f t="shared" si="371"/>
        <v>0</v>
      </c>
    </row>
    <row r="3956" spans="1:21" x14ac:dyDescent="0.3">
      <c r="A3956" t="s">
        <v>7834</v>
      </c>
      <c r="B3956" t="s">
        <v>5395</v>
      </c>
      <c r="C3956" t="s">
        <v>5396</v>
      </c>
      <c r="D3956" t="s">
        <v>216</v>
      </c>
      <c r="E3956" t="s">
        <v>27</v>
      </c>
      <c r="F3956">
        <v>52911.27</v>
      </c>
      <c r="G3956" s="1">
        <v>45668</v>
      </c>
      <c r="H3956" s="1">
        <v>45679</v>
      </c>
      <c r="I3956" t="s">
        <v>19</v>
      </c>
      <c r="J3956">
        <v>11</v>
      </c>
      <c r="K3956">
        <v>15</v>
      </c>
      <c r="L3956" t="s">
        <v>193</v>
      </c>
      <c r="M3956" t="s">
        <v>55</v>
      </c>
      <c r="N3956" t="s">
        <v>30</v>
      </c>
      <c r="O3956">
        <f t="shared" si="366"/>
        <v>1</v>
      </c>
      <c r="P3956" t="str">
        <f t="shared" si="367"/>
        <v>Valid</v>
      </c>
      <c r="Q3956" t="str">
        <f>_xlfn.XLOOKUP(B3956,Customers!$A:$A,Customers!$C:$C,"Not Found")</f>
        <v>South</v>
      </c>
      <c r="R3956" t="str">
        <f t="shared" si="368"/>
        <v>West</v>
      </c>
      <c r="S3956" t="str">
        <f t="shared" si="369"/>
        <v>Outpatient</v>
      </c>
      <c r="T3956" t="str">
        <f t="shared" si="370"/>
        <v>Within SLA</v>
      </c>
      <c r="U3956">
        <f t="shared" si="371"/>
        <v>0</v>
      </c>
    </row>
    <row r="3957" spans="1:21" x14ac:dyDescent="0.3">
      <c r="A3957" t="s">
        <v>7835</v>
      </c>
      <c r="B3957" t="s">
        <v>5938</v>
      </c>
      <c r="C3957" t="s">
        <v>7836</v>
      </c>
      <c r="D3957" t="s">
        <v>182</v>
      </c>
      <c r="E3957" t="s">
        <v>39</v>
      </c>
      <c r="F3957">
        <v>54266.26</v>
      </c>
      <c r="G3957" s="1">
        <v>45753</v>
      </c>
      <c r="H3957" s="1">
        <v>45754</v>
      </c>
      <c r="I3957" t="s">
        <v>19</v>
      </c>
      <c r="J3957">
        <v>1</v>
      </c>
      <c r="K3957">
        <v>7</v>
      </c>
      <c r="L3957" t="s">
        <v>787</v>
      </c>
      <c r="M3957" t="s">
        <v>94</v>
      </c>
      <c r="N3957" t="s">
        <v>22</v>
      </c>
      <c r="O3957">
        <f t="shared" si="366"/>
        <v>1</v>
      </c>
      <c r="P3957" t="str">
        <f t="shared" si="367"/>
        <v>Valid</v>
      </c>
      <c r="Q3957" t="str">
        <f>_xlfn.XLOOKUP(B3957,Customers!$A:$A,Customers!$C:$C,"Not Found")</f>
        <v>East</v>
      </c>
      <c r="R3957" t="str">
        <f t="shared" si="368"/>
        <v>North</v>
      </c>
      <c r="S3957" t="str">
        <f t="shared" si="369"/>
        <v>Trip Cancellation</v>
      </c>
      <c r="T3957" t="str">
        <f t="shared" si="370"/>
        <v>Within SLA</v>
      </c>
      <c r="U3957">
        <f t="shared" si="371"/>
        <v>0</v>
      </c>
    </row>
    <row r="3958" spans="1:21" x14ac:dyDescent="0.3">
      <c r="A3958" t="s">
        <v>7837</v>
      </c>
      <c r="B3958" t="s">
        <v>161</v>
      </c>
      <c r="C3958" t="s">
        <v>162</v>
      </c>
      <c r="D3958" t="s">
        <v>69</v>
      </c>
      <c r="E3958" t="s">
        <v>39</v>
      </c>
      <c r="G3958" s="1">
        <v>45715</v>
      </c>
      <c r="H3958" s="1">
        <v>45726</v>
      </c>
      <c r="I3958" t="s">
        <v>19</v>
      </c>
      <c r="J3958">
        <v>11</v>
      </c>
      <c r="K3958">
        <v>12</v>
      </c>
      <c r="L3958" t="s">
        <v>373</v>
      </c>
      <c r="M3958" t="s">
        <v>49</v>
      </c>
      <c r="N3958" t="s">
        <v>30</v>
      </c>
      <c r="O3958">
        <f t="shared" si="366"/>
        <v>1</v>
      </c>
      <c r="P3958" t="str">
        <f t="shared" si="367"/>
        <v>Missing Amount</v>
      </c>
      <c r="Q3958" t="str">
        <f>_xlfn.XLOOKUP(B3958,Customers!$A:$A,Customers!$C:$C,"Not Found")</f>
        <v>South</v>
      </c>
      <c r="R3958" t="str">
        <f t="shared" si="368"/>
        <v>North</v>
      </c>
      <c r="S3958" t="str">
        <f t="shared" si="369"/>
        <v>Property Damage</v>
      </c>
      <c r="T3958" t="str">
        <f t="shared" si="370"/>
        <v>Within SLA</v>
      </c>
      <c r="U3958">
        <f t="shared" si="371"/>
        <v>0</v>
      </c>
    </row>
    <row r="3959" spans="1:21" x14ac:dyDescent="0.3">
      <c r="A3959" t="s">
        <v>7838</v>
      </c>
      <c r="B3959" t="s">
        <v>6986</v>
      </c>
      <c r="C3959" t="s">
        <v>6987</v>
      </c>
      <c r="D3959" t="s">
        <v>46</v>
      </c>
      <c r="E3959" t="s">
        <v>18</v>
      </c>
      <c r="F3959">
        <v>50136.08</v>
      </c>
      <c r="G3959" s="1">
        <v>45981</v>
      </c>
      <c r="H3959" s="1">
        <v>45989</v>
      </c>
      <c r="I3959" t="s">
        <v>19</v>
      </c>
      <c r="J3959">
        <v>8</v>
      </c>
      <c r="K3959">
        <v>10</v>
      </c>
      <c r="L3959" t="s">
        <v>140</v>
      </c>
      <c r="M3959" t="s">
        <v>21</v>
      </c>
      <c r="N3959" t="s">
        <v>30</v>
      </c>
      <c r="O3959">
        <f t="shared" si="366"/>
        <v>1</v>
      </c>
      <c r="P3959" t="str">
        <f t="shared" si="367"/>
        <v>Valid</v>
      </c>
      <c r="Q3959" t="str">
        <f>_xlfn.XLOOKUP(B3959,Customers!$A:$A,Customers!$C:$C,"Not Found")</f>
        <v>West</v>
      </c>
      <c r="R3959" t="str">
        <f t="shared" si="368"/>
        <v>South</v>
      </c>
      <c r="S3959" t="str">
        <f t="shared" si="369"/>
        <v>Theft</v>
      </c>
      <c r="T3959" t="str">
        <f t="shared" si="370"/>
        <v>Within SLA</v>
      </c>
      <c r="U3959">
        <f t="shared" si="371"/>
        <v>0</v>
      </c>
    </row>
    <row r="3960" spans="1:21" x14ac:dyDescent="0.3">
      <c r="A3960" t="s">
        <v>7839</v>
      </c>
      <c r="B3960" t="s">
        <v>5319</v>
      </c>
      <c r="C3960" t="s">
        <v>5320</v>
      </c>
      <c r="D3960" t="s">
        <v>26</v>
      </c>
      <c r="E3960" t="s">
        <v>39</v>
      </c>
      <c r="F3960">
        <v>139344.63</v>
      </c>
      <c r="G3960" s="1">
        <v>45938</v>
      </c>
      <c r="I3960" t="s">
        <v>40</v>
      </c>
      <c r="J3960">
        <v>12</v>
      </c>
      <c r="K3960">
        <v>20</v>
      </c>
      <c r="L3960" t="s">
        <v>787</v>
      </c>
      <c r="M3960" t="s">
        <v>29</v>
      </c>
      <c r="N3960" t="s">
        <v>30</v>
      </c>
      <c r="O3960">
        <f t="shared" si="366"/>
        <v>1</v>
      </c>
      <c r="P3960" t="str">
        <f t="shared" si="367"/>
        <v>Valid</v>
      </c>
      <c r="Q3960" t="str">
        <f>_xlfn.XLOOKUP(B3960,Customers!$A:$A,Customers!$C:$C,"Not Found")</f>
        <v>West</v>
      </c>
      <c r="R3960" t="str">
        <f t="shared" si="368"/>
        <v>North</v>
      </c>
      <c r="S3960" t="str">
        <f t="shared" si="369"/>
        <v>Disability</v>
      </c>
      <c r="T3960" t="str">
        <f t="shared" si="370"/>
        <v>Within SLA</v>
      </c>
      <c r="U3960">
        <f t="shared" si="371"/>
        <v>0</v>
      </c>
    </row>
    <row r="3961" spans="1:21" x14ac:dyDescent="0.3">
      <c r="A3961" t="s">
        <v>7840</v>
      </c>
      <c r="B3961" t="s">
        <v>6038</v>
      </c>
      <c r="C3961" t="s">
        <v>6039</v>
      </c>
      <c r="D3961" t="s">
        <v>46</v>
      </c>
      <c r="E3961" t="s">
        <v>74</v>
      </c>
      <c r="F3961">
        <v>69383.37</v>
      </c>
      <c r="G3961" s="1">
        <v>45990</v>
      </c>
      <c r="I3961" t="s">
        <v>40</v>
      </c>
      <c r="J3961">
        <v>26</v>
      </c>
      <c r="K3961">
        <v>10</v>
      </c>
      <c r="L3961" t="s">
        <v>252</v>
      </c>
      <c r="M3961" t="s">
        <v>21</v>
      </c>
      <c r="N3961" t="s">
        <v>88</v>
      </c>
      <c r="O3961">
        <f t="shared" si="366"/>
        <v>1</v>
      </c>
      <c r="P3961" t="str">
        <f t="shared" si="367"/>
        <v>Valid</v>
      </c>
      <c r="Q3961" t="str">
        <f>_xlfn.XLOOKUP(B3961,Customers!$A:$A,Customers!$C:$C,"Not Found")</f>
        <v>East</v>
      </c>
      <c r="R3961" t="str">
        <f t="shared" si="368"/>
        <v>East</v>
      </c>
      <c r="S3961" t="str">
        <f t="shared" si="369"/>
        <v>Theft</v>
      </c>
      <c r="T3961" t="str">
        <f t="shared" si="370"/>
        <v>SLA Breach</v>
      </c>
      <c r="U3961">
        <f t="shared" si="371"/>
        <v>16</v>
      </c>
    </row>
    <row r="3962" spans="1:21" x14ac:dyDescent="0.3">
      <c r="A3962" t="s">
        <v>7841</v>
      </c>
      <c r="B3962" t="s">
        <v>4909</v>
      </c>
      <c r="C3962" t="s">
        <v>5158</v>
      </c>
      <c r="D3962" t="s">
        <v>17</v>
      </c>
      <c r="E3962" t="s">
        <v>27</v>
      </c>
      <c r="F3962">
        <v>121921.77</v>
      </c>
      <c r="G3962" s="1">
        <v>45909</v>
      </c>
      <c r="I3962" t="s">
        <v>64</v>
      </c>
      <c r="J3962">
        <v>8</v>
      </c>
      <c r="K3962">
        <v>10</v>
      </c>
      <c r="L3962" t="s">
        <v>54</v>
      </c>
      <c r="M3962" t="s">
        <v>21</v>
      </c>
      <c r="N3962" t="s">
        <v>30</v>
      </c>
      <c r="O3962">
        <f t="shared" si="366"/>
        <v>1</v>
      </c>
      <c r="P3962" t="str">
        <f t="shared" si="367"/>
        <v>Valid</v>
      </c>
      <c r="Q3962" t="str">
        <f>_xlfn.XLOOKUP(B3962,Customers!$A:$A,Customers!$C:$C,"Not Found")</f>
        <v>West</v>
      </c>
      <c r="R3962" t="str">
        <f t="shared" si="368"/>
        <v>West</v>
      </c>
      <c r="S3962" t="str">
        <f t="shared" si="369"/>
        <v>Accident</v>
      </c>
      <c r="T3962" t="str">
        <f t="shared" si="370"/>
        <v>Within SLA</v>
      </c>
      <c r="U3962">
        <f t="shared" si="371"/>
        <v>0</v>
      </c>
    </row>
    <row r="3963" spans="1:21" x14ac:dyDescent="0.3">
      <c r="A3963" t="s">
        <v>7842</v>
      </c>
      <c r="B3963" t="s">
        <v>2646</v>
      </c>
      <c r="C3963" t="s">
        <v>7843</v>
      </c>
      <c r="D3963" t="s">
        <v>216</v>
      </c>
      <c r="E3963" t="s">
        <v>27</v>
      </c>
      <c r="F3963">
        <v>227859.38</v>
      </c>
      <c r="G3963" s="1">
        <v>45702</v>
      </c>
      <c r="I3963" t="s">
        <v>40</v>
      </c>
      <c r="J3963">
        <v>19</v>
      </c>
      <c r="K3963">
        <v>15</v>
      </c>
      <c r="L3963" t="s">
        <v>155</v>
      </c>
      <c r="M3963" t="s">
        <v>55</v>
      </c>
      <c r="N3963" t="s">
        <v>42</v>
      </c>
      <c r="O3963">
        <f t="shared" si="366"/>
        <v>1</v>
      </c>
      <c r="P3963" t="str">
        <f t="shared" si="367"/>
        <v>Valid</v>
      </c>
      <c r="Q3963" t="str">
        <f>_xlfn.XLOOKUP(B3963,Customers!$A:$A,Customers!$C:$C,"Not Found")</f>
        <v>East</v>
      </c>
      <c r="R3963" t="str">
        <f t="shared" si="368"/>
        <v>West</v>
      </c>
      <c r="S3963" t="str">
        <f t="shared" si="369"/>
        <v>Outpatient</v>
      </c>
      <c r="T3963" t="str">
        <f t="shared" si="370"/>
        <v>SLA Breach</v>
      </c>
      <c r="U3963">
        <f t="shared" si="371"/>
        <v>4</v>
      </c>
    </row>
    <row r="3964" spans="1:21" x14ac:dyDescent="0.3">
      <c r="A3964" t="s">
        <v>7844</v>
      </c>
      <c r="B3964" t="s">
        <v>2683</v>
      </c>
      <c r="C3964" t="s">
        <v>2684</v>
      </c>
      <c r="D3964" t="s">
        <v>182</v>
      </c>
      <c r="E3964" t="s">
        <v>74</v>
      </c>
      <c r="F3964">
        <v>21340.42</v>
      </c>
      <c r="G3964" s="1">
        <v>45809</v>
      </c>
      <c r="I3964" t="s">
        <v>64</v>
      </c>
      <c r="J3964">
        <v>7</v>
      </c>
      <c r="K3964">
        <v>7</v>
      </c>
      <c r="L3964" t="s">
        <v>159</v>
      </c>
      <c r="M3964" t="s">
        <v>94</v>
      </c>
      <c r="N3964" t="s">
        <v>30</v>
      </c>
      <c r="O3964">
        <f t="shared" si="366"/>
        <v>1</v>
      </c>
      <c r="P3964" t="str">
        <f t="shared" si="367"/>
        <v>Valid</v>
      </c>
      <c r="Q3964" t="str">
        <f>_xlfn.XLOOKUP(B3964,Customers!$A:$A,Customers!$C:$C,"Not Found")</f>
        <v>South</v>
      </c>
      <c r="R3964" t="str">
        <f t="shared" si="368"/>
        <v>East</v>
      </c>
      <c r="S3964" t="str">
        <f t="shared" si="369"/>
        <v>Trip Cancellation</v>
      </c>
      <c r="T3964" t="str">
        <f t="shared" si="370"/>
        <v>Within SLA</v>
      </c>
      <c r="U3964">
        <f t="shared" si="371"/>
        <v>0</v>
      </c>
    </row>
    <row r="3965" spans="1:21" x14ac:dyDescent="0.3">
      <c r="A3965" t="s">
        <v>7845</v>
      </c>
      <c r="B3965" t="s">
        <v>1049</v>
      </c>
      <c r="C3965" t="s">
        <v>1050</v>
      </c>
      <c r="D3965" t="s">
        <v>216</v>
      </c>
      <c r="E3965" t="s">
        <v>18</v>
      </c>
      <c r="F3965">
        <v>42674.3</v>
      </c>
      <c r="G3965" s="1">
        <v>45889</v>
      </c>
      <c r="I3965" t="s">
        <v>64</v>
      </c>
      <c r="J3965">
        <v>20</v>
      </c>
      <c r="K3965">
        <v>15</v>
      </c>
      <c r="L3965" t="s">
        <v>20</v>
      </c>
      <c r="M3965" t="s">
        <v>55</v>
      </c>
      <c r="N3965" t="s">
        <v>42</v>
      </c>
      <c r="O3965">
        <f t="shared" si="366"/>
        <v>1</v>
      </c>
      <c r="P3965" t="str">
        <f t="shared" si="367"/>
        <v>Valid</v>
      </c>
      <c r="Q3965" t="str">
        <f>_xlfn.XLOOKUP(B3965,Customers!$A:$A,Customers!$C:$C,"Not Found")</f>
        <v>Central</v>
      </c>
      <c r="R3965" t="str">
        <f t="shared" si="368"/>
        <v>South</v>
      </c>
      <c r="S3965" t="str">
        <f t="shared" si="369"/>
        <v>Outpatient</v>
      </c>
      <c r="T3965" t="str">
        <f t="shared" si="370"/>
        <v>SLA Breach</v>
      </c>
      <c r="U3965">
        <f t="shared" si="371"/>
        <v>5</v>
      </c>
    </row>
    <row r="3966" spans="1:21" x14ac:dyDescent="0.3">
      <c r="A3966" t="s">
        <v>7846</v>
      </c>
      <c r="B3966" t="s">
        <v>7847</v>
      </c>
      <c r="C3966" t="s">
        <v>7848</v>
      </c>
      <c r="D3966" t="s">
        <v>216</v>
      </c>
      <c r="E3966" t="s">
        <v>39</v>
      </c>
      <c r="F3966">
        <v>116256.11</v>
      </c>
      <c r="G3966" s="1">
        <v>45680</v>
      </c>
      <c r="H3966" s="1">
        <v>45690</v>
      </c>
      <c r="I3966" t="s">
        <v>19</v>
      </c>
      <c r="J3966">
        <v>10</v>
      </c>
      <c r="K3966">
        <v>15</v>
      </c>
      <c r="L3966" t="s">
        <v>93</v>
      </c>
      <c r="M3966" t="s">
        <v>55</v>
      </c>
      <c r="N3966" t="s">
        <v>42</v>
      </c>
      <c r="O3966">
        <f t="shared" si="366"/>
        <v>1</v>
      </c>
      <c r="P3966" t="str">
        <f t="shared" si="367"/>
        <v>Valid</v>
      </c>
      <c r="Q3966" t="str">
        <f>_xlfn.XLOOKUP(B3966,Customers!$A:$A,Customers!$C:$C,"Not Found")</f>
        <v>West</v>
      </c>
      <c r="R3966" t="str">
        <f t="shared" si="368"/>
        <v>North</v>
      </c>
      <c r="S3966" t="str">
        <f t="shared" si="369"/>
        <v>Outpatient</v>
      </c>
      <c r="T3966" t="str">
        <f t="shared" si="370"/>
        <v>Within SLA</v>
      </c>
      <c r="U3966">
        <f t="shared" si="371"/>
        <v>0</v>
      </c>
    </row>
    <row r="3967" spans="1:21" x14ac:dyDescent="0.3">
      <c r="A3967" t="s">
        <v>7849</v>
      </c>
      <c r="B3967" t="s">
        <v>2460</v>
      </c>
      <c r="C3967" t="s">
        <v>2461</v>
      </c>
      <c r="D3967" t="s">
        <v>17</v>
      </c>
      <c r="E3967" t="s">
        <v>27</v>
      </c>
      <c r="F3967">
        <v>82089.289999999994</v>
      </c>
      <c r="G3967" s="1">
        <v>45955</v>
      </c>
      <c r="H3967" s="1">
        <v>45964</v>
      </c>
      <c r="I3967" t="s">
        <v>19</v>
      </c>
      <c r="J3967">
        <v>9</v>
      </c>
      <c r="K3967">
        <v>10</v>
      </c>
      <c r="L3967" t="s">
        <v>223</v>
      </c>
      <c r="M3967" t="s">
        <v>21</v>
      </c>
      <c r="N3967" t="s">
        <v>22</v>
      </c>
      <c r="O3967">
        <f t="shared" si="366"/>
        <v>1</v>
      </c>
      <c r="P3967" t="str">
        <f t="shared" si="367"/>
        <v>Valid</v>
      </c>
      <c r="Q3967" t="str">
        <f>_xlfn.XLOOKUP(B3967,Customers!$A:$A,Customers!$C:$C,"Not Found")</f>
        <v>West</v>
      </c>
      <c r="R3967" t="str">
        <f t="shared" si="368"/>
        <v>West</v>
      </c>
      <c r="S3967" t="str">
        <f t="shared" si="369"/>
        <v>Accident</v>
      </c>
      <c r="T3967" t="str">
        <f t="shared" si="370"/>
        <v>Within SLA</v>
      </c>
      <c r="U3967">
        <f t="shared" si="371"/>
        <v>0</v>
      </c>
    </row>
    <row r="3968" spans="1:21" x14ac:dyDescent="0.3">
      <c r="A3968" t="s">
        <v>7850</v>
      </c>
      <c r="B3968" t="s">
        <v>2002</v>
      </c>
      <c r="C3968" t="s">
        <v>2003</v>
      </c>
      <c r="D3968" t="s">
        <v>34</v>
      </c>
      <c r="E3968" t="s">
        <v>18</v>
      </c>
      <c r="F3968">
        <v>302041.90999999997</v>
      </c>
      <c r="G3968" s="1">
        <v>45941</v>
      </c>
      <c r="H3968" s="1">
        <v>45969</v>
      </c>
      <c r="I3968" t="s">
        <v>19</v>
      </c>
      <c r="J3968">
        <v>28</v>
      </c>
      <c r="K3968">
        <v>20</v>
      </c>
      <c r="L3968" t="s">
        <v>227</v>
      </c>
      <c r="M3968" t="s">
        <v>29</v>
      </c>
      <c r="N3968" t="s">
        <v>30</v>
      </c>
      <c r="O3968">
        <f t="shared" si="366"/>
        <v>1</v>
      </c>
      <c r="P3968" t="str">
        <f t="shared" si="367"/>
        <v>Valid</v>
      </c>
      <c r="Q3968" t="str">
        <f>_xlfn.XLOOKUP(B3968,Customers!$A:$A,Customers!$C:$C,"Not Found")</f>
        <v>East</v>
      </c>
      <c r="R3968" t="str">
        <f t="shared" si="368"/>
        <v>South</v>
      </c>
      <c r="S3968" t="str">
        <f t="shared" si="369"/>
        <v>Death Benefit</v>
      </c>
      <c r="T3968" t="str">
        <f t="shared" si="370"/>
        <v>SLA Breach</v>
      </c>
      <c r="U3968">
        <f t="shared" si="371"/>
        <v>8</v>
      </c>
    </row>
    <row r="3969" spans="1:21" x14ac:dyDescent="0.3">
      <c r="A3969" t="s">
        <v>7851</v>
      </c>
      <c r="B3969" t="s">
        <v>409</v>
      </c>
      <c r="C3969" t="s">
        <v>410</v>
      </c>
      <c r="D3969" t="s">
        <v>216</v>
      </c>
      <c r="E3969" t="s">
        <v>18</v>
      </c>
      <c r="F3969">
        <v>56247.82</v>
      </c>
      <c r="G3969" s="1">
        <v>45982</v>
      </c>
      <c r="H3969" s="1">
        <v>45986</v>
      </c>
      <c r="I3969" t="s">
        <v>19</v>
      </c>
      <c r="J3969">
        <v>4</v>
      </c>
      <c r="K3969">
        <v>15</v>
      </c>
      <c r="L3969" t="s">
        <v>155</v>
      </c>
      <c r="M3969" t="s">
        <v>55</v>
      </c>
      <c r="N3969" t="s">
        <v>30</v>
      </c>
      <c r="O3969">
        <f t="shared" si="366"/>
        <v>1</v>
      </c>
      <c r="P3969" t="str">
        <f t="shared" si="367"/>
        <v>Valid</v>
      </c>
      <c r="Q3969" t="str">
        <f>_xlfn.XLOOKUP(B3969,Customers!$A:$A,Customers!$C:$C,"Not Found")</f>
        <v>East</v>
      </c>
      <c r="R3969" t="str">
        <f t="shared" si="368"/>
        <v>South</v>
      </c>
      <c r="S3969" t="str">
        <f t="shared" si="369"/>
        <v>Outpatient</v>
      </c>
      <c r="T3969" t="str">
        <f t="shared" si="370"/>
        <v>Within SLA</v>
      </c>
      <c r="U3969">
        <f t="shared" si="371"/>
        <v>0</v>
      </c>
    </row>
    <row r="3970" spans="1:21" x14ac:dyDescent="0.3">
      <c r="A3970" t="s">
        <v>7852</v>
      </c>
      <c r="B3970" t="s">
        <v>2056</v>
      </c>
      <c r="C3970" t="s">
        <v>3815</v>
      </c>
      <c r="D3970" t="s">
        <v>111</v>
      </c>
      <c r="E3970" t="s">
        <v>27</v>
      </c>
      <c r="F3970">
        <v>46980.62</v>
      </c>
      <c r="G3970" s="1">
        <v>45758</v>
      </c>
      <c r="H3970" s="1">
        <v>45772</v>
      </c>
      <c r="I3970" t="s">
        <v>19</v>
      </c>
      <c r="J3970">
        <v>14</v>
      </c>
      <c r="K3970">
        <v>12</v>
      </c>
      <c r="L3970" t="s">
        <v>244</v>
      </c>
      <c r="M3970" t="s">
        <v>49</v>
      </c>
      <c r="N3970" t="s">
        <v>30</v>
      </c>
      <c r="O3970">
        <f t="shared" ref="O3970:O4033" si="372">COUNTIF($A:$A,A3970)</f>
        <v>1</v>
      </c>
      <c r="P3970" t="str">
        <f t="shared" ref="P3970:P4033" si="373">IF(F3970="","Missing Amount","Valid")</f>
        <v>Valid</v>
      </c>
      <c r="Q3970" t="str">
        <f>_xlfn.XLOOKUP(B3970,Customers!$A:$A,Customers!$C:$C,"Not Found")</f>
        <v>South</v>
      </c>
      <c r="R3970" t="str">
        <f t="shared" ref="R3970:R4033" si="374">IF(E3970="",Q3970,E3970)</f>
        <v>West</v>
      </c>
      <c r="S3970" t="str">
        <f t="shared" ref="S3970:S4033" si="375">IF(D3970="Hospitalisation","Hospitalization",IF(D3970="Medical Emerg.","Medical Emergency",IF(D3970="Property dmg","Property Damage",IF(D3970="Vehicle dmg","Vehicle Damage",D3970))))</f>
        <v>Fire</v>
      </c>
      <c r="T3970" t="str">
        <f t="shared" ref="T3970:T4033" si="376">IF(J3970&gt;K3970,"SLA Breach","Within SLA")</f>
        <v>SLA Breach</v>
      </c>
      <c r="U3970">
        <f t="shared" ref="U3970:U4033" si="377">IF(J3970&gt;K3970,J3970-K3970,0)</f>
        <v>2</v>
      </c>
    </row>
    <row r="3971" spans="1:21" x14ac:dyDescent="0.3">
      <c r="A3971" t="s">
        <v>7853</v>
      </c>
      <c r="B3971" t="s">
        <v>5585</v>
      </c>
      <c r="C3971" t="s">
        <v>7854</v>
      </c>
      <c r="D3971" t="s">
        <v>26</v>
      </c>
      <c r="E3971" t="s">
        <v>18</v>
      </c>
      <c r="F3971">
        <v>465108.35</v>
      </c>
      <c r="G3971" s="1">
        <v>45757</v>
      </c>
      <c r="H3971" s="1">
        <v>45777</v>
      </c>
      <c r="I3971" t="s">
        <v>47</v>
      </c>
      <c r="J3971">
        <v>20</v>
      </c>
      <c r="K3971">
        <v>20</v>
      </c>
      <c r="L3971" t="s">
        <v>41</v>
      </c>
      <c r="M3971" t="s">
        <v>29</v>
      </c>
      <c r="N3971" t="s">
        <v>30</v>
      </c>
      <c r="O3971">
        <f t="shared" si="372"/>
        <v>1</v>
      </c>
      <c r="P3971" t="str">
        <f t="shared" si="373"/>
        <v>Valid</v>
      </c>
      <c r="Q3971" t="str">
        <f>_xlfn.XLOOKUP(B3971,Customers!$A:$A,Customers!$C:$C,"Not Found")</f>
        <v>North</v>
      </c>
      <c r="R3971" t="str">
        <f t="shared" si="374"/>
        <v>South</v>
      </c>
      <c r="S3971" t="str">
        <f t="shared" si="375"/>
        <v>Disability</v>
      </c>
      <c r="T3971" t="str">
        <f t="shared" si="376"/>
        <v>Within SLA</v>
      </c>
      <c r="U3971">
        <f t="shared" si="377"/>
        <v>0</v>
      </c>
    </row>
    <row r="3972" spans="1:21" x14ac:dyDescent="0.3">
      <c r="A3972" t="s">
        <v>7855</v>
      </c>
      <c r="B3972" t="s">
        <v>3269</v>
      </c>
      <c r="C3972" t="s">
        <v>7856</v>
      </c>
      <c r="D3972" t="s">
        <v>216</v>
      </c>
      <c r="E3972" t="s">
        <v>39</v>
      </c>
      <c r="F3972">
        <v>152231.21</v>
      </c>
      <c r="G3972" s="1">
        <v>45868</v>
      </c>
      <c r="I3972" t="s">
        <v>40</v>
      </c>
      <c r="J3972">
        <v>22</v>
      </c>
      <c r="K3972">
        <v>15</v>
      </c>
      <c r="L3972" t="s">
        <v>132</v>
      </c>
      <c r="M3972" t="s">
        <v>55</v>
      </c>
      <c r="N3972" t="s">
        <v>88</v>
      </c>
      <c r="O3972">
        <f t="shared" si="372"/>
        <v>1</v>
      </c>
      <c r="P3972" t="str">
        <f t="shared" si="373"/>
        <v>Valid</v>
      </c>
      <c r="Q3972" t="str">
        <f>_xlfn.XLOOKUP(B3972,Customers!$A:$A,Customers!$C:$C,"Not Found")</f>
        <v>East</v>
      </c>
      <c r="R3972" t="str">
        <f t="shared" si="374"/>
        <v>North</v>
      </c>
      <c r="S3972" t="str">
        <f t="shared" si="375"/>
        <v>Outpatient</v>
      </c>
      <c r="T3972" t="str">
        <f t="shared" si="376"/>
        <v>SLA Breach</v>
      </c>
      <c r="U3972">
        <f t="shared" si="377"/>
        <v>7</v>
      </c>
    </row>
    <row r="3973" spans="1:21" x14ac:dyDescent="0.3">
      <c r="A3973" t="s">
        <v>7857</v>
      </c>
      <c r="B3973" t="s">
        <v>2070</v>
      </c>
      <c r="C3973" t="s">
        <v>2071</v>
      </c>
      <c r="D3973" t="s">
        <v>111</v>
      </c>
      <c r="E3973" t="s">
        <v>74</v>
      </c>
      <c r="F3973">
        <v>87051.14</v>
      </c>
      <c r="G3973" s="1">
        <v>45920</v>
      </c>
      <c r="H3973" s="1">
        <v>45932</v>
      </c>
      <c r="I3973" t="s">
        <v>19</v>
      </c>
      <c r="J3973">
        <v>12</v>
      </c>
      <c r="K3973">
        <v>12</v>
      </c>
      <c r="L3973" t="s">
        <v>296</v>
      </c>
      <c r="M3973" t="s">
        <v>49</v>
      </c>
      <c r="N3973" t="s">
        <v>30</v>
      </c>
      <c r="O3973">
        <f t="shared" si="372"/>
        <v>1</v>
      </c>
      <c r="P3973" t="str">
        <f t="shared" si="373"/>
        <v>Valid</v>
      </c>
      <c r="Q3973" t="str">
        <f>_xlfn.XLOOKUP(B3973,Customers!$A:$A,Customers!$C:$C,"Not Found")</f>
        <v>East</v>
      </c>
      <c r="R3973" t="str">
        <f t="shared" si="374"/>
        <v>East</v>
      </c>
      <c r="S3973" t="str">
        <f t="shared" si="375"/>
        <v>Fire</v>
      </c>
      <c r="T3973" t="str">
        <f t="shared" si="376"/>
        <v>Within SLA</v>
      </c>
      <c r="U3973">
        <f t="shared" si="377"/>
        <v>0</v>
      </c>
    </row>
    <row r="3974" spans="1:21" x14ac:dyDescent="0.3">
      <c r="A3974" t="s">
        <v>7858</v>
      </c>
      <c r="B3974" t="s">
        <v>3060</v>
      </c>
      <c r="C3974" t="s">
        <v>7859</v>
      </c>
      <c r="D3974" t="s">
        <v>46</v>
      </c>
      <c r="E3974" t="s">
        <v>18</v>
      </c>
      <c r="F3974">
        <v>197598.85</v>
      </c>
      <c r="G3974" s="1">
        <v>45748</v>
      </c>
      <c r="I3974" t="s">
        <v>64</v>
      </c>
      <c r="J3974">
        <v>7</v>
      </c>
      <c r="K3974">
        <v>10</v>
      </c>
      <c r="L3974" t="s">
        <v>227</v>
      </c>
      <c r="M3974" t="s">
        <v>21</v>
      </c>
      <c r="N3974" t="s">
        <v>22</v>
      </c>
      <c r="O3974">
        <f t="shared" si="372"/>
        <v>1</v>
      </c>
      <c r="P3974" t="str">
        <f t="shared" si="373"/>
        <v>Valid</v>
      </c>
      <c r="Q3974" t="str">
        <f>_xlfn.XLOOKUP(B3974,Customers!$A:$A,Customers!$C:$C,"Not Found")</f>
        <v>South</v>
      </c>
      <c r="R3974" t="str">
        <f t="shared" si="374"/>
        <v>South</v>
      </c>
      <c r="S3974" t="str">
        <f t="shared" si="375"/>
        <v>Theft</v>
      </c>
      <c r="T3974" t="str">
        <f t="shared" si="376"/>
        <v>Within SLA</v>
      </c>
      <c r="U3974">
        <f t="shared" si="377"/>
        <v>0</v>
      </c>
    </row>
    <row r="3975" spans="1:21" x14ac:dyDescent="0.3">
      <c r="A3975" t="s">
        <v>7860</v>
      </c>
      <c r="B3975" t="s">
        <v>1447</v>
      </c>
      <c r="C3975" t="s">
        <v>1448</v>
      </c>
      <c r="D3975" t="s">
        <v>154</v>
      </c>
      <c r="E3975" t="s">
        <v>27</v>
      </c>
      <c r="F3975">
        <v>75787.37</v>
      </c>
      <c r="G3975" s="1">
        <v>45767</v>
      </c>
      <c r="I3975" t="s">
        <v>40</v>
      </c>
      <c r="J3975">
        <v>12</v>
      </c>
      <c r="K3975">
        <v>10</v>
      </c>
      <c r="L3975" t="s">
        <v>65</v>
      </c>
      <c r="M3975" t="s">
        <v>21</v>
      </c>
      <c r="N3975" t="s">
        <v>30</v>
      </c>
      <c r="O3975">
        <f t="shared" si="372"/>
        <v>1</v>
      </c>
      <c r="P3975" t="str">
        <f t="shared" si="373"/>
        <v>Valid</v>
      </c>
      <c r="Q3975" t="str">
        <f>_xlfn.XLOOKUP(B3975,Customers!$A:$A,Customers!$C:$C,"Not Found")</f>
        <v>South</v>
      </c>
      <c r="R3975" t="str">
        <f t="shared" si="374"/>
        <v>West</v>
      </c>
      <c r="S3975" t="str">
        <f t="shared" si="375"/>
        <v>Vehicle Damage</v>
      </c>
      <c r="T3975" t="str">
        <f t="shared" si="376"/>
        <v>SLA Breach</v>
      </c>
      <c r="U3975">
        <f t="shared" si="377"/>
        <v>2</v>
      </c>
    </row>
    <row r="3976" spans="1:21" x14ac:dyDescent="0.3">
      <c r="A3976" t="s">
        <v>7861</v>
      </c>
      <c r="B3976" t="s">
        <v>1912</v>
      </c>
      <c r="C3976" t="s">
        <v>1913</v>
      </c>
      <c r="D3976" t="s">
        <v>17</v>
      </c>
      <c r="E3976" t="s">
        <v>39</v>
      </c>
      <c r="F3976">
        <v>58012.93</v>
      </c>
      <c r="G3976" s="1">
        <v>45774</v>
      </c>
      <c r="H3976" s="1">
        <v>45793</v>
      </c>
      <c r="I3976" t="s">
        <v>19</v>
      </c>
      <c r="J3976">
        <v>19</v>
      </c>
      <c r="K3976">
        <v>10</v>
      </c>
      <c r="L3976" t="s">
        <v>388</v>
      </c>
      <c r="M3976" t="s">
        <v>21</v>
      </c>
      <c r="N3976" t="s">
        <v>88</v>
      </c>
      <c r="O3976">
        <f t="shared" si="372"/>
        <v>1</v>
      </c>
      <c r="P3976" t="str">
        <f t="shared" si="373"/>
        <v>Valid</v>
      </c>
      <c r="Q3976" t="str">
        <f>_xlfn.XLOOKUP(B3976,Customers!$A:$A,Customers!$C:$C,"Not Found")</f>
        <v>Central</v>
      </c>
      <c r="R3976" t="str">
        <f t="shared" si="374"/>
        <v>North</v>
      </c>
      <c r="S3976" t="str">
        <f t="shared" si="375"/>
        <v>Accident</v>
      </c>
      <c r="T3976" t="str">
        <f t="shared" si="376"/>
        <v>SLA Breach</v>
      </c>
      <c r="U3976">
        <f t="shared" si="377"/>
        <v>9</v>
      </c>
    </row>
    <row r="3977" spans="1:21" x14ac:dyDescent="0.3">
      <c r="A3977" t="s">
        <v>7862</v>
      </c>
      <c r="B3977" t="s">
        <v>1275</v>
      </c>
      <c r="C3977" t="s">
        <v>1412</v>
      </c>
      <c r="D3977" t="s">
        <v>46</v>
      </c>
      <c r="E3977" t="s">
        <v>173</v>
      </c>
      <c r="F3977">
        <v>30130.05</v>
      </c>
      <c r="G3977" s="1">
        <v>45865</v>
      </c>
      <c r="H3977" s="1">
        <v>45891</v>
      </c>
      <c r="I3977" t="s">
        <v>19</v>
      </c>
      <c r="J3977">
        <v>26</v>
      </c>
      <c r="K3977">
        <v>10</v>
      </c>
      <c r="L3977" t="s">
        <v>704</v>
      </c>
      <c r="M3977" t="s">
        <v>21</v>
      </c>
      <c r="N3977" t="s">
        <v>42</v>
      </c>
      <c r="O3977">
        <f t="shared" si="372"/>
        <v>1</v>
      </c>
      <c r="P3977" t="str">
        <f t="shared" si="373"/>
        <v>Valid</v>
      </c>
      <c r="Q3977" t="str">
        <f>_xlfn.XLOOKUP(B3977,Customers!$A:$A,Customers!$C:$C,"Not Found")</f>
        <v>North</v>
      </c>
      <c r="R3977" t="str">
        <f t="shared" si="374"/>
        <v>Central</v>
      </c>
      <c r="S3977" t="str">
        <f t="shared" si="375"/>
        <v>Theft</v>
      </c>
      <c r="T3977" t="str">
        <f t="shared" si="376"/>
        <v>SLA Breach</v>
      </c>
      <c r="U3977">
        <f t="shared" si="377"/>
        <v>16</v>
      </c>
    </row>
    <row r="3978" spans="1:21" x14ac:dyDescent="0.3">
      <c r="A3978" t="s">
        <v>7863</v>
      </c>
      <c r="B3978" t="s">
        <v>1470</v>
      </c>
      <c r="C3978" t="s">
        <v>7864</v>
      </c>
      <c r="D3978" t="s">
        <v>46</v>
      </c>
      <c r="E3978" t="s">
        <v>74</v>
      </c>
      <c r="F3978">
        <v>21522.13</v>
      </c>
      <c r="G3978" s="1">
        <v>45693</v>
      </c>
      <c r="H3978" s="1">
        <v>45707</v>
      </c>
      <c r="I3978" t="s">
        <v>47</v>
      </c>
      <c r="J3978">
        <v>14</v>
      </c>
      <c r="K3978">
        <v>10</v>
      </c>
      <c r="L3978" t="s">
        <v>282</v>
      </c>
      <c r="M3978" t="s">
        <v>21</v>
      </c>
      <c r="N3978" t="s">
        <v>22</v>
      </c>
      <c r="O3978">
        <f t="shared" si="372"/>
        <v>1</v>
      </c>
      <c r="P3978" t="str">
        <f t="shared" si="373"/>
        <v>Valid</v>
      </c>
      <c r="Q3978" t="str">
        <f>_xlfn.XLOOKUP(B3978,Customers!$A:$A,Customers!$C:$C,"Not Found")</f>
        <v>East</v>
      </c>
      <c r="R3978" t="str">
        <f t="shared" si="374"/>
        <v>East</v>
      </c>
      <c r="S3978" t="str">
        <f t="shared" si="375"/>
        <v>Theft</v>
      </c>
      <c r="T3978" t="str">
        <f t="shared" si="376"/>
        <v>SLA Breach</v>
      </c>
      <c r="U3978">
        <f t="shared" si="377"/>
        <v>4</v>
      </c>
    </row>
    <row r="3979" spans="1:21" x14ac:dyDescent="0.3">
      <c r="A3979" t="s">
        <v>7865</v>
      </c>
      <c r="B3979" t="s">
        <v>7866</v>
      </c>
      <c r="C3979" t="s">
        <v>7867</v>
      </c>
      <c r="D3979" t="s">
        <v>102</v>
      </c>
      <c r="E3979" t="s">
        <v>39</v>
      </c>
      <c r="F3979">
        <v>215079.62</v>
      </c>
      <c r="G3979" s="1">
        <v>45829</v>
      </c>
      <c r="H3979" s="1">
        <v>45843</v>
      </c>
      <c r="I3979" t="s">
        <v>19</v>
      </c>
      <c r="J3979">
        <v>14</v>
      </c>
      <c r="K3979">
        <v>20</v>
      </c>
      <c r="L3979" t="s">
        <v>630</v>
      </c>
      <c r="M3979" t="s">
        <v>29</v>
      </c>
      <c r="N3979" t="s">
        <v>30</v>
      </c>
      <c r="O3979">
        <f t="shared" si="372"/>
        <v>1</v>
      </c>
      <c r="P3979" t="str">
        <f t="shared" si="373"/>
        <v>Valid</v>
      </c>
      <c r="Q3979" t="str">
        <f>_xlfn.XLOOKUP(B3979,Customers!$A:$A,Customers!$C:$C,"Not Found")</f>
        <v>South</v>
      </c>
      <c r="R3979" t="str">
        <f t="shared" si="374"/>
        <v>North</v>
      </c>
      <c r="S3979" t="str">
        <f t="shared" si="375"/>
        <v>Maturity</v>
      </c>
      <c r="T3979" t="str">
        <f t="shared" si="376"/>
        <v>Within SLA</v>
      </c>
      <c r="U3979">
        <f t="shared" si="377"/>
        <v>0</v>
      </c>
    </row>
    <row r="3980" spans="1:21" x14ac:dyDescent="0.3">
      <c r="A3980" t="s">
        <v>7868</v>
      </c>
      <c r="B3980" t="s">
        <v>2646</v>
      </c>
      <c r="C3980" t="s">
        <v>2647</v>
      </c>
      <c r="D3980" t="s">
        <v>46</v>
      </c>
      <c r="E3980" t="s">
        <v>39</v>
      </c>
      <c r="F3980">
        <v>139793.91</v>
      </c>
      <c r="G3980" s="1">
        <v>45738</v>
      </c>
      <c r="H3980" s="1">
        <v>45762</v>
      </c>
      <c r="I3980" t="s">
        <v>19</v>
      </c>
      <c r="J3980">
        <v>24</v>
      </c>
      <c r="K3980">
        <v>12</v>
      </c>
      <c r="L3980" t="s">
        <v>411</v>
      </c>
      <c r="M3980" t="s">
        <v>49</v>
      </c>
      <c r="N3980" t="s">
        <v>42</v>
      </c>
      <c r="O3980">
        <f t="shared" si="372"/>
        <v>1</v>
      </c>
      <c r="P3980" t="str">
        <f t="shared" si="373"/>
        <v>Valid</v>
      </c>
      <c r="Q3980" t="str">
        <f>_xlfn.XLOOKUP(B3980,Customers!$A:$A,Customers!$C:$C,"Not Found")</f>
        <v>East</v>
      </c>
      <c r="R3980" t="str">
        <f t="shared" si="374"/>
        <v>North</v>
      </c>
      <c r="S3980" t="str">
        <f t="shared" si="375"/>
        <v>Theft</v>
      </c>
      <c r="T3980" t="str">
        <f t="shared" si="376"/>
        <v>SLA Breach</v>
      </c>
      <c r="U3980">
        <f t="shared" si="377"/>
        <v>12</v>
      </c>
    </row>
    <row r="3981" spans="1:21" x14ac:dyDescent="0.3">
      <c r="A3981" t="s">
        <v>7869</v>
      </c>
      <c r="B3981" t="s">
        <v>4773</v>
      </c>
      <c r="C3981" t="s">
        <v>4774</v>
      </c>
      <c r="D3981" t="s">
        <v>116</v>
      </c>
      <c r="E3981" t="s">
        <v>173</v>
      </c>
      <c r="F3981">
        <v>136732.48000000001</v>
      </c>
      <c r="G3981" s="1">
        <v>45894</v>
      </c>
      <c r="H3981" s="1">
        <v>45905</v>
      </c>
      <c r="I3981" t="s">
        <v>19</v>
      </c>
      <c r="J3981">
        <v>11</v>
      </c>
      <c r="K3981">
        <v>7</v>
      </c>
      <c r="L3981" t="s">
        <v>193</v>
      </c>
      <c r="M3981" t="s">
        <v>94</v>
      </c>
      <c r="N3981" t="s">
        <v>30</v>
      </c>
      <c r="O3981">
        <f t="shared" si="372"/>
        <v>1</v>
      </c>
      <c r="P3981" t="str">
        <f t="shared" si="373"/>
        <v>Valid</v>
      </c>
      <c r="Q3981" t="str">
        <f>_xlfn.XLOOKUP(B3981,Customers!$A:$A,Customers!$C:$C,"Not Found")</f>
        <v>East</v>
      </c>
      <c r="R3981" t="str">
        <f t="shared" si="374"/>
        <v>Central</v>
      </c>
      <c r="S3981" t="str">
        <f t="shared" si="375"/>
        <v>Medical Emergency</v>
      </c>
      <c r="T3981" t="str">
        <f t="shared" si="376"/>
        <v>SLA Breach</v>
      </c>
      <c r="U3981">
        <f t="shared" si="377"/>
        <v>4</v>
      </c>
    </row>
    <row r="3982" spans="1:21" x14ac:dyDescent="0.3">
      <c r="A3982" t="s">
        <v>7870</v>
      </c>
      <c r="B3982" t="s">
        <v>3379</v>
      </c>
      <c r="C3982" t="s">
        <v>3380</v>
      </c>
      <c r="D3982" t="s">
        <v>53</v>
      </c>
      <c r="E3982" t="s">
        <v>74</v>
      </c>
      <c r="F3982">
        <v>88815.99</v>
      </c>
      <c r="G3982" s="1">
        <v>45906</v>
      </c>
      <c r="I3982" t="s">
        <v>40</v>
      </c>
      <c r="J3982">
        <v>14</v>
      </c>
      <c r="K3982">
        <v>15</v>
      </c>
      <c r="L3982" t="s">
        <v>431</v>
      </c>
      <c r="M3982" t="s">
        <v>55</v>
      </c>
      <c r="N3982" t="s">
        <v>30</v>
      </c>
      <c r="O3982">
        <f t="shared" si="372"/>
        <v>1</v>
      </c>
      <c r="P3982" t="str">
        <f t="shared" si="373"/>
        <v>Valid</v>
      </c>
      <c r="Q3982" t="str">
        <f>_xlfn.XLOOKUP(B3982,Customers!$A:$A,Customers!$C:$C,"Not Found")</f>
        <v>East</v>
      </c>
      <c r="R3982" t="str">
        <f t="shared" si="374"/>
        <v>East</v>
      </c>
      <c r="S3982" t="str">
        <f t="shared" si="375"/>
        <v>Hospitalization</v>
      </c>
      <c r="T3982" t="str">
        <f t="shared" si="376"/>
        <v>Within SLA</v>
      </c>
      <c r="U3982">
        <f t="shared" si="377"/>
        <v>0</v>
      </c>
    </row>
    <row r="3983" spans="1:21" x14ac:dyDescent="0.3">
      <c r="A3983" t="s">
        <v>7871</v>
      </c>
      <c r="B3983" t="s">
        <v>1467</v>
      </c>
      <c r="C3983" t="s">
        <v>1468</v>
      </c>
      <c r="D3983" t="s">
        <v>59</v>
      </c>
      <c r="E3983" t="s">
        <v>27</v>
      </c>
      <c r="F3983">
        <v>124913.16</v>
      </c>
      <c r="G3983" s="1">
        <v>45962</v>
      </c>
      <c r="I3983" t="s">
        <v>40</v>
      </c>
      <c r="J3983">
        <v>28</v>
      </c>
      <c r="K3983">
        <v>15</v>
      </c>
      <c r="L3983" t="s">
        <v>770</v>
      </c>
      <c r="M3983" t="s">
        <v>55</v>
      </c>
      <c r="N3983" t="s">
        <v>88</v>
      </c>
      <c r="O3983">
        <f t="shared" si="372"/>
        <v>1</v>
      </c>
      <c r="P3983" t="str">
        <f t="shared" si="373"/>
        <v>Valid</v>
      </c>
      <c r="Q3983" t="str">
        <f>_xlfn.XLOOKUP(B3983,Customers!$A:$A,Customers!$C:$C,"Not Found")</f>
        <v>West</v>
      </c>
      <c r="R3983" t="str">
        <f t="shared" si="374"/>
        <v>West</v>
      </c>
      <c r="S3983" t="str">
        <f t="shared" si="375"/>
        <v>Critical Illness</v>
      </c>
      <c r="T3983" t="str">
        <f t="shared" si="376"/>
        <v>SLA Breach</v>
      </c>
      <c r="U3983">
        <f t="shared" si="377"/>
        <v>13</v>
      </c>
    </row>
    <row r="3984" spans="1:21" x14ac:dyDescent="0.3">
      <c r="A3984" t="s">
        <v>7872</v>
      </c>
      <c r="B3984" t="s">
        <v>1907</v>
      </c>
      <c r="C3984" t="s">
        <v>1908</v>
      </c>
      <c r="D3984" t="s">
        <v>34</v>
      </c>
      <c r="E3984" t="s">
        <v>173</v>
      </c>
      <c r="F3984">
        <v>175224.75</v>
      </c>
      <c r="G3984" s="1">
        <v>45778</v>
      </c>
      <c r="I3984" t="s">
        <v>64</v>
      </c>
      <c r="J3984">
        <v>22</v>
      </c>
      <c r="K3984">
        <v>20</v>
      </c>
      <c r="L3984" t="s">
        <v>373</v>
      </c>
      <c r="M3984" t="s">
        <v>29</v>
      </c>
      <c r="N3984" t="s">
        <v>30</v>
      </c>
      <c r="O3984">
        <f t="shared" si="372"/>
        <v>1</v>
      </c>
      <c r="P3984" t="str">
        <f t="shared" si="373"/>
        <v>Valid</v>
      </c>
      <c r="Q3984" t="str">
        <f>_xlfn.XLOOKUP(B3984,Customers!$A:$A,Customers!$C:$C,"Not Found")</f>
        <v>South</v>
      </c>
      <c r="R3984" t="str">
        <f t="shared" si="374"/>
        <v>Central</v>
      </c>
      <c r="S3984" t="str">
        <f t="shared" si="375"/>
        <v>Death Benefit</v>
      </c>
      <c r="T3984" t="str">
        <f t="shared" si="376"/>
        <v>SLA Breach</v>
      </c>
      <c r="U3984">
        <f t="shared" si="377"/>
        <v>2</v>
      </c>
    </row>
    <row r="3985" spans="1:21" x14ac:dyDescent="0.3">
      <c r="A3985" t="s">
        <v>7873</v>
      </c>
      <c r="B3985" t="s">
        <v>7363</v>
      </c>
      <c r="C3985" t="s">
        <v>7364</v>
      </c>
      <c r="D3985" t="s">
        <v>46</v>
      </c>
      <c r="E3985" t="s">
        <v>18</v>
      </c>
      <c r="F3985">
        <v>125977.68</v>
      </c>
      <c r="G3985" s="1">
        <v>45695</v>
      </c>
      <c r="H3985" s="1">
        <v>45720</v>
      </c>
      <c r="I3985" t="s">
        <v>19</v>
      </c>
      <c r="J3985">
        <v>25</v>
      </c>
      <c r="K3985">
        <v>12</v>
      </c>
      <c r="L3985" t="s">
        <v>83</v>
      </c>
      <c r="M3985" t="s">
        <v>49</v>
      </c>
      <c r="N3985" t="s">
        <v>88</v>
      </c>
      <c r="O3985">
        <f t="shared" si="372"/>
        <v>1</v>
      </c>
      <c r="P3985" t="str">
        <f t="shared" si="373"/>
        <v>Valid</v>
      </c>
      <c r="Q3985" t="str">
        <f>_xlfn.XLOOKUP(B3985,Customers!$A:$A,Customers!$C:$C,"Not Found")</f>
        <v>West</v>
      </c>
      <c r="R3985" t="str">
        <f t="shared" si="374"/>
        <v>South</v>
      </c>
      <c r="S3985" t="str">
        <f t="shared" si="375"/>
        <v>Theft</v>
      </c>
      <c r="T3985" t="str">
        <f t="shared" si="376"/>
        <v>SLA Breach</v>
      </c>
      <c r="U3985">
        <f t="shared" si="377"/>
        <v>13</v>
      </c>
    </row>
    <row r="3986" spans="1:21" x14ac:dyDescent="0.3">
      <c r="A3986" t="s">
        <v>7874</v>
      </c>
      <c r="B3986" t="s">
        <v>276</v>
      </c>
      <c r="C3986" t="s">
        <v>277</v>
      </c>
      <c r="D3986" t="s">
        <v>216</v>
      </c>
      <c r="E3986" t="s">
        <v>74</v>
      </c>
      <c r="F3986">
        <v>89419.4</v>
      </c>
      <c r="G3986" s="1">
        <v>45735</v>
      </c>
      <c r="I3986" t="s">
        <v>40</v>
      </c>
      <c r="J3986">
        <v>18</v>
      </c>
      <c r="K3986">
        <v>15</v>
      </c>
      <c r="L3986" t="s">
        <v>163</v>
      </c>
      <c r="M3986" t="s">
        <v>55</v>
      </c>
      <c r="N3986" t="s">
        <v>30</v>
      </c>
      <c r="O3986">
        <f t="shared" si="372"/>
        <v>1</v>
      </c>
      <c r="P3986" t="str">
        <f t="shared" si="373"/>
        <v>Valid</v>
      </c>
      <c r="Q3986" t="str">
        <f>_xlfn.XLOOKUP(B3986,Customers!$A:$A,Customers!$C:$C,"Not Found")</f>
        <v>North</v>
      </c>
      <c r="R3986" t="str">
        <f t="shared" si="374"/>
        <v>East</v>
      </c>
      <c r="S3986" t="str">
        <f t="shared" si="375"/>
        <v>Outpatient</v>
      </c>
      <c r="T3986" t="str">
        <f t="shared" si="376"/>
        <v>SLA Breach</v>
      </c>
      <c r="U3986">
        <f t="shared" si="377"/>
        <v>3</v>
      </c>
    </row>
    <row r="3987" spans="1:21" x14ac:dyDescent="0.3">
      <c r="A3987" t="s">
        <v>7875</v>
      </c>
      <c r="B3987" t="s">
        <v>4370</v>
      </c>
      <c r="C3987" t="s">
        <v>6929</v>
      </c>
      <c r="D3987" t="s">
        <v>111</v>
      </c>
      <c r="E3987" t="s">
        <v>27</v>
      </c>
      <c r="F3987">
        <v>59496.79</v>
      </c>
      <c r="G3987" s="1">
        <v>45732</v>
      </c>
      <c r="H3987" s="1">
        <v>45739</v>
      </c>
      <c r="I3987" t="s">
        <v>47</v>
      </c>
      <c r="J3987">
        <v>7</v>
      </c>
      <c r="K3987">
        <v>12</v>
      </c>
      <c r="L3987" t="s">
        <v>278</v>
      </c>
      <c r="M3987" t="s">
        <v>49</v>
      </c>
      <c r="N3987" t="s">
        <v>30</v>
      </c>
      <c r="O3987">
        <f t="shared" si="372"/>
        <v>1</v>
      </c>
      <c r="P3987" t="str">
        <f t="shared" si="373"/>
        <v>Valid</v>
      </c>
      <c r="Q3987" t="str">
        <f>_xlfn.XLOOKUP(B3987,Customers!$A:$A,Customers!$C:$C,"Not Found")</f>
        <v>Central</v>
      </c>
      <c r="R3987" t="str">
        <f t="shared" si="374"/>
        <v>West</v>
      </c>
      <c r="S3987" t="str">
        <f t="shared" si="375"/>
        <v>Fire</v>
      </c>
      <c r="T3987" t="str">
        <f t="shared" si="376"/>
        <v>Within SLA</v>
      </c>
      <c r="U3987">
        <f t="shared" si="377"/>
        <v>0</v>
      </c>
    </row>
    <row r="3988" spans="1:21" x14ac:dyDescent="0.3">
      <c r="A3988" t="s">
        <v>7876</v>
      </c>
      <c r="B3988" t="s">
        <v>416</v>
      </c>
      <c r="C3988" t="s">
        <v>5257</v>
      </c>
      <c r="D3988" t="s">
        <v>17</v>
      </c>
      <c r="E3988" t="s">
        <v>27</v>
      </c>
      <c r="F3988">
        <v>155121.10999999999</v>
      </c>
      <c r="G3988" s="1">
        <v>45659</v>
      </c>
      <c r="H3988" s="1">
        <v>45677</v>
      </c>
      <c r="I3988" t="s">
        <v>19</v>
      </c>
      <c r="J3988">
        <v>18</v>
      </c>
      <c r="K3988">
        <v>10</v>
      </c>
      <c r="L3988" t="s">
        <v>704</v>
      </c>
      <c r="M3988" t="s">
        <v>21</v>
      </c>
      <c r="N3988" t="s">
        <v>42</v>
      </c>
      <c r="O3988">
        <f t="shared" si="372"/>
        <v>1</v>
      </c>
      <c r="P3988" t="str">
        <f t="shared" si="373"/>
        <v>Valid</v>
      </c>
      <c r="Q3988" t="str">
        <f>_xlfn.XLOOKUP(B3988,Customers!$A:$A,Customers!$C:$C,"Not Found")</f>
        <v>East</v>
      </c>
      <c r="R3988" t="str">
        <f t="shared" si="374"/>
        <v>West</v>
      </c>
      <c r="S3988" t="str">
        <f t="shared" si="375"/>
        <v>Accident</v>
      </c>
      <c r="T3988" t="str">
        <f t="shared" si="376"/>
        <v>SLA Breach</v>
      </c>
      <c r="U3988">
        <f t="shared" si="377"/>
        <v>8</v>
      </c>
    </row>
    <row r="3989" spans="1:21" x14ac:dyDescent="0.3">
      <c r="A3989" t="s">
        <v>7877</v>
      </c>
      <c r="B3989" t="s">
        <v>4816</v>
      </c>
      <c r="C3989" t="s">
        <v>4817</v>
      </c>
      <c r="D3989" t="s">
        <v>92</v>
      </c>
      <c r="E3989" t="s">
        <v>18</v>
      </c>
      <c r="F3989">
        <v>27496.61</v>
      </c>
      <c r="G3989" s="1">
        <v>45853</v>
      </c>
      <c r="H3989" s="1">
        <v>45862</v>
      </c>
      <c r="I3989" t="s">
        <v>19</v>
      </c>
      <c r="J3989">
        <v>9</v>
      </c>
      <c r="K3989">
        <v>7</v>
      </c>
      <c r="L3989" t="s">
        <v>310</v>
      </c>
      <c r="M3989" t="s">
        <v>94</v>
      </c>
      <c r="N3989" t="s">
        <v>30</v>
      </c>
      <c r="O3989">
        <f t="shared" si="372"/>
        <v>1</v>
      </c>
      <c r="P3989" t="str">
        <f t="shared" si="373"/>
        <v>Valid</v>
      </c>
      <c r="Q3989" t="str">
        <f>_xlfn.XLOOKUP(B3989,Customers!$A:$A,Customers!$C:$C,"Not Found")</f>
        <v>South</v>
      </c>
      <c r="R3989" t="str">
        <f t="shared" si="374"/>
        <v>South</v>
      </c>
      <c r="S3989" t="str">
        <f t="shared" si="375"/>
        <v>Baggage Loss</v>
      </c>
      <c r="T3989" t="str">
        <f t="shared" si="376"/>
        <v>SLA Breach</v>
      </c>
      <c r="U3989">
        <f t="shared" si="377"/>
        <v>2</v>
      </c>
    </row>
    <row r="3990" spans="1:21" x14ac:dyDescent="0.3">
      <c r="A3990" t="s">
        <v>7878</v>
      </c>
      <c r="B3990" t="s">
        <v>3693</v>
      </c>
      <c r="C3990" t="s">
        <v>3694</v>
      </c>
      <c r="D3990" t="s">
        <v>46</v>
      </c>
      <c r="E3990" t="s">
        <v>173</v>
      </c>
      <c r="F3990">
        <v>133335.98000000001</v>
      </c>
      <c r="G3990" s="1">
        <v>45877</v>
      </c>
      <c r="H3990" s="1">
        <v>45891</v>
      </c>
      <c r="I3990" t="s">
        <v>19</v>
      </c>
      <c r="J3990">
        <v>14</v>
      </c>
      <c r="K3990">
        <v>10</v>
      </c>
      <c r="L3990" t="s">
        <v>411</v>
      </c>
      <c r="M3990" t="s">
        <v>21</v>
      </c>
      <c r="N3990" t="s">
        <v>42</v>
      </c>
      <c r="O3990">
        <f t="shared" si="372"/>
        <v>1</v>
      </c>
      <c r="P3990" t="str">
        <f t="shared" si="373"/>
        <v>Valid</v>
      </c>
      <c r="Q3990" t="str">
        <f>_xlfn.XLOOKUP(B3990,Customers!$A:$A,Customers!$C:$C,"Not Found")</f>
        <v>North</v>
      </c>
      <c r="R3990" t="str">
        <f t="shared" si="374"/>
        <v>Central</v>
      </c>
      <c r="S3990" t="str">
        <f t="shared" si="375"/>
        <v>Theft</v>
      </c>
      <c r="T3990" t="str">
        <f t="shared" si="376"/>
        <v>SLA Breach</v>
      </c>
      <c r="U3990">
        <f t="shared" si="377"/>
        <v>4</v>
      </c>
    </row>
    <row r="3991" spans="1:21" x14ac:dyDescent="0.3">
      <c r="A3991" t="s">
        <v>7879</v>
      </c>
      <c r="B3991" t="s">
        <v>7328</v>
      </c>
      <c r="C3991" t="s">
        <v>7329</v>
      </c>
      <c r="D3991" t="s">
        <v>154</v>
      </c>
      <c r="E3991" t="s">
        <v>74</v>
      </c>
      <c r="F3991">
        <v>65408.89</v>
      </c>
      <c r="G3991" s="1">
        <v>45777</v>
      </c>
      <c r="H3991" s="1">
        <v>45789</v>
      </c>
      <c r="I3991" t="s">
        <v>19</v>
      </c>
      <c r="J3991">
        <v>12</v>
      </c>
      <c r="K3991">
        <v>10</v>
      </c>
      <c r="L3991" t="s">
        <v>28</v>
      </c>
      <c r="M3991" t="s">
        <v>21</v>
      </c>
      <c r="N3991" t="s">
        <v>22</v>
      </c>
      <c r="O3991">
        <f t="shared" si="372"/>
        <v>1</v>
      </c>
      <c r="P3991" t="str">
        <f t="shared" si="373"/>
        <v>Valid</v>
      </c>
      <c r="Q3991" t="str">
        <f>_xlfn.XLOOKUP(B3991,Customers!$A:$A,Customers!$C:$C,"Not Found")</f>
        <v>North</v>
      </c>
      <c r="R3991" t="str">
        <f t="shared" si="374"/>
        <v>East</v>
      </c>
      <c r="S3991" t="str">
        <f t="shared" si="375"/>
        <v>Vehicle Damage</v>
      </c>
      <c r="T3991" t="str">
        <f t="shared" si="376"/>
        <v>SLA Breach</v>
      </c>
      <c r="U3991">
        <f t="shared" si="377"/>
        <v>2</v>
      </c>
    </row>
    <row r="3992" spans="1:21" x14ac:dyDescent="0.3">
      <c r="A3992" t="s">
        <v>7880</v>
      </c>
      <c r="B3992" t="s">
        <v>5148</v>
      </c>
      <c r="C3992" t="s">
        <v>5149</v>
      </c>
      <c r="D3992" t="s">
        <v>92</v>
      </c>
      <c r="E3992" t="s">
        <v>173</v>
      </c>
      <c r="F3992">
        <v>24186.35</v>
      </c>
      <c r="G3992" s="1">
        <v>45753</v>
      </c>
      <c r="H3992" s="1">
        <v>45759</v>
      </c>
      <c r="I3992" t="s">
        <v>19</v>
      </c>
      <c r="J3992">
        <v>6</v>
      </c>
      <c r="K3992">
        <v>7</v>
      </c>
      <c r="L3992" t="s">
        <v>159</v>
      </c>
      <c r="M3992" t="s">
        <v>94</v>
      </c>
      <c r="N3992" t="s">
        <v>30</v>
      </c>
      <c r="O3992">
        <f t="shared" si="372"/>
        <v>1</v>
      </c>
      <c r="P3992" t="str">
        <f t="shared" si="373"/>
        <v>Valid</v>
      </c>
      <c r="Q3992" t="str">
        <f>_xlfn.XLOOKUP(B3992,Customers!$A:$A,Customers!$C:$C,"Not Found")</f>
        <v>South</v>
      </c>
      <c r="R3992" t="str">
        <f t="shared" si="374"/>
        <v>Central</v>
      </c>
      <c r="S3992" t="str">
        <f t="shared" si="375"/>
        <v>Baggage Loss</v>
      </c>
      <c r="T3992" t="str">
        <f t="shared" si="376"/>
        <v>Within SLA</v>
      </c>
      <c r="U3992">
        <f t="shared" si="377"/>
        <v>0</v>
      </c>
    </row>
    <row r="3993" spans="1:21" x14ac:dyDescent="0.3">
      <c r="A3993" t="s">
        <v>7881</v>
      </c>
      <c r="B3993" t="s">
        <v>5847</v>
      </c>
      <c r="C3993" t="s">
        <v>5848</v>
      </c>
      <c r="D3993" t="s">
        <v>26</v>
      </c>
      <c r="E3993" t="s">
        <v>39</v>
      </c>
      <c r="F3993">
        <v>180539.87</v>
      </c>
      <c r="G3993" s="1">
        <v>45844</v>
      </c>
      <c r="H3993" s="1">
        <v>45861</v>
      </c>
      <c r="I3993" t="s">
        <v>19</v>
      </c>
      <c r="J3993">
        <v>17</v>
      </c>
      <c r="K3993">
        <v>20</v>
      </c>
      <c r="L3993" t="s">
        <v>373</v>
      </c>
      <c r="M3993" t="s">
        <v>29</v>
      </c>
      <c r="N3993" t="s">
        <v>30</v>
      </c>
      <c r="O3993">
        <f t="shared" si="372"/>
        <v>1</v>
      </c>
      <c r="P3993" t="str">
        <f t="shared" si="373"/>
        <v>Valid</v>
      </c>
      <c r="Q3993" t="str">
        <f>_xlfn.XLOOKUP(B3993,Customers!$A:$A,Customers!$C:$C,"Not Found")</f>
        <v>North</v>
      </c>
      <c r="R3993" t="str">
        <f t="shared" si="374"/>
        <v>North</v>
      </c>
      <c r="S3993" t="str">
        <f t="shared" si="375"/>
        <v>Disability</v>
      </c>
      <c r="T3993" t="str">
        <f t="shared" si="376"/>
        <v>Within SLA</v>
      </c>
      <c r="U3993">
        <f t="shared" si="377"/>
        <v>0</v>
      </c>
    </row>
    <row r="3994" spans="1:21" x14ac:dyDescent="0.3">
      <c r="A3994" t="s">
        <v>7882</v>
      </c>
      <c r="B3994" t="s">
        <v>3525</v>
      </c>
      <c r="C3994" t="s">
        <v>6700</v>
      </c>
      <c r="D3994" t="s">
        <v>53</v>
      </c>
      <c r="E3994" t="s">
        <v>74</v>
      </c>
      <c r="F3994">
        <v>67688.53</v>
      </c>
      <c r="G3994" s="1">
        <v>45709</v>
      </c>
      <c r="H3994" s="1">
        <v>45726</v>
      </c>
      <c r="I3994" t="s">
        <v>19</v>
      </c>
      <c r="J3994">
        <v>17</v>
      </c>
      <c r="K3994">
        <v>15</v>
      </c>
      <c r="L3994" t="s">
        <v>121</v>
      </c>
      <c r="M3994" t="s">
        <v>55</v>
      </c>
      <c r="N3994" t="s">
        <v>30</v>
      </c>
      <c r="O3994">
        <f t="shared" si="372"/>
        <v>1</v>
      </c>
      <c r="P3994" t="str">
        <f t="shared" si="373"/>
        <v>Valid</v>
      </c>
      <c r="Q3994" t="str">
        <f>_xlfn.XLOOKUP(B3994,Customers!$A:$A,Customers!$C:$C,"Not Found")</f>
        <v>West</v>
      </c>
      <c r="R3994" t="str">
        <f t="shared" si="374"/>
        <v>East</v>
      </c>
      <c r="S3994" t="str">
        <f t="shared" si="375"/>
        <v>Hospitalization</v>
      </c>
      <c r="T3994" t="str">
        <f t="shared" si="376"/>
        <v>SLA Breach</v>
      </c>
      <c r="U3994">
        <f t="shared" si="377"/>
        <v>2</v>
      </c>
    </row>
    <row r="3995" spans="1:21" x14ac:dyDescent="0.3">
      <c r="A3995" t="s">
        <v>7883</v>
      </c>
      <c r="B3995" t="s">
        <v>4189</v>
      </c>
      <c r="C3995" t="s">
        <v>4190</v>
      </c>
      <c r="D3995" t="s">
        <v>69</v>
      </c>
      <c r="E3995" t="s">
        <v>39</v>
      </c>
      <c r="F3995">
        <v>285012.78000000003</v>
      </c>
      <c r="G3995" s="1">
        <v>45919</v>
      </c>
      <c r="H3995" s="1">
        <v>45938</v>
      </c>
      <c r="I3995" t="s">
        <v>19</v>
      </c>
      <c r="J3995">
        <v>19</v>
      </c>
      <c r="K3995">
        <v>12</v>
      </c>
      <c r="L3995" t="s">
        <v>282</v>
      </c>
      <c r="M3995" t="s">
        <v>49</v>
      </c>
      <c r="N3995" t="s">
        <v>30</v>
      </c>
      <c r="O3995">
        <f t="shared" si="372"/>
        <v>1</v>
      </c>
      <c r="P3995" t="str">
        <f t="shared" si="373"/>
        <v>Valid</v>
      </c>
      <c r="Q3995" t="str">
        <f>_xlfn.XLOOKUP(B3995,Customers!$A:$A,Customers!$C:$C,"Not Found")</f>
        <v>West</v>
      </c>
      <c r="R3995" t="str">
        <f t="shared" si="374"/>
        <v>North</v>
      </c>
      <c r="S3995" t="str">
        <f t="shared" si="375"/>
        <v>Property Damage</v>
      </c>
      <c r="T3995" t="str">
        <f t="shared" si="376"/>
        <v>SLA Breach</v>
      </c>
      <c r="U3995">
        <f t="shared" si="377"/>
        <v>7</v>
      </c>
    </row>
    <row r="3996" spans="1:21" x14ac:dyDescent="0.3">
      <c r="A3996" t="s">
        <v>7884</v>
      </c>
      <c r="B3996" t="s">
        <v>134</v>
      </c>
      <c r="C3996" t="s">
        <v>135</v>
      </c>
      <c r="D3996" t="s">
        <v>116</v>
      </c>
      <c r="E3996" t="s">
        <v>173</v>
      </c>
      <c r="F3996">
        <v>16727.61</v>
      </c>
      <c r="G3996" s="1">
        <v>45736</v>
      </c>
      <c r="H3996" s="1">
        <v>45754</v>
      </c>
      <c r="I3996" t="s">
        <v>19</v>
      </c>
      <c r="J3996">
        <v>18</v>
      </c>
      <c r="K3996">
        <v>7</v>
      </c>
      <c r="L3996" t="s">
        <v>83</v>
      </c>
      <c r="M3996" t="s">
        <v>94</v>
      </c>
      <c r="N3996" t="s">
        <v>42</v>
      </c>
      <c r="O3996">
        <f t="shared" si="372"/>
        <v>1</v>
      </c>
      <c r="P3996" t="str">
        <f t="shared" si="373"/>
        <v>Valid</v>
      </c>
      <c r="Q3996" t="str">
        <f>_xlfn.XLOOKUP(B3996,Customers!$A:$A,Customers!$C:$C,"Not Found")</f>
        <v>East</v>
      </c>
      <c r="R3996" t="str">
        <f t="shared" si="374"/>
        <v>Central</v>
      </c>
      <c r="S3996" t="str">
        <f t="shared" si="375"/>
        <v>Medical Emergency</v>
      </c>
      <c r="T3996" t="str">
        <f t="shared" si="376"/>
        <v>SLA Breach</v>
      </c>
      <c r="U3996">
        <f t="shared" si="377"/>
        <v>11</v>
      </c>
    </row>
    <row r="3997" spans="1:21" x14ac:dyDescent="0.3">
      <c r="A3997" t="s">
        <v>7885</v>
      </c>
      <c r="B3997" t="s">
        <v>3163</v>
      </c>
      <c r="C3997" t="s">
        <v>4517</v>
      </c>
      <c r="D3997" t="s">
        <v>203</v>
      </c>
      <c r="E3997" t="s">
        <v>18</v>
      </c>
      <c r="F3997">
        <v>131073.82999999999</v>
      </c>
      <c r="G3997" s="1">
        <v>45891</v>
      </c>
      <c r="H3997" s="1">
        <v>45896</v>
      </c>
      <c r="I3997" t="s">
        <v>47</v>
      </c>
      <c r="J3997">
        <v>5</v>
      </c>
      <c r="K3997">
        <v>15</v>
      </c>
      <c r="L3997" t="s">
        <v>223</v>
      </c>
      <c r="M3997" t="s">
        <v>55</v>
      </c>
      <c r="N3997" t="s">
        <v>22</v>
      </c>
      <c r="O3997">
        <f t="shared" si="372"/>
        <v>1</v>
      </c>
      <c r="P3997" t="str">
        <f t="shared" si="373"/>
        <v>Valid</v>
      </c>
      <c r="Q3997" t="str">
        <f>_xlfn.XLOOKUP(B3997,Customers!$A:$A,Customers!$C:$C,"Not Found")</f>
        <v>West</v>
      </c>
      <c r="R3997" t="str">
        <f t="shared" si="374"/>
        <v>South</v>
      </c>
      <c r="S3997" t="str">
        <f t="shared" si="375"/>
        <v>Hospitalization</v>
      </c>
      <c r="T3997" t="str">
        <f t="shared" si="376"/>
        <v>Within SLA</v>
      </c>
      <c r="U3997">
        <f t="shared" si="377"/>
        <v>0</v>
      </c>
    </row>
    <row r="3998" spans="1:21" x14ac:dyDescent="0.3">
      <c r="A3998" t="s">
        <v>7886</v>
      </c>
      <c r="B3998" t="s">
        <v>7306</v>
      </c>
      <c r="C3998" t="s">
        <v>7307</v>
      </c>
      <c r="D3998" t="s">
        <v>154</v>
      </c>
      <c r="E3998" t="s">
        <v>27</v>
      </c>
      <c r="F3998">
        <v>53096.9</v>
      </c>
      <c r="G3998" s="1">
        <v>45883</v>
      </c>
      <c r="I3998" t="s">
        <v>64</v>
      </c>
      <c r="J3998">
        <v>15</v>
      </c>
      <c r="K3998">
        <v>10</v>
      </c>
      <c r="L3998" t="s">
        <v>244</v>
      </c>
      <c r="M3998" t="s">
        <v>21</v>
      </c>
      <c r="N3998" t="s">
        <v>30</v>
      </c>
      <c r="O3998">
        <f t="shared" si="372"/>
        <v>1</v>
      </c>
      <c r="P3998" t="str">
        <f t="shared" si="373"/>
        <v>Valid</v>
      </c>
      <c r="Q3998" t="str">
        <f>_xlfn.XLOOKUP(B3998,Customers!$A:$A,Customers!$C:$C,"Not Found")</f>
        <v>North</v>
      </c>
      <c r="R3998" t="str">
        <f t="shared" si="374"/>
        <v>West</v>
      </c>
      <c r="S3998" t="str">
        <f t="shared" si="375"/>
        <v>Vehicle Damage</v>
      </c>
      <c r="T3998" t="str">
        <f t="shared" si="376"/>
        <v>SLA Breach</v>
      </c>
      <c r="U3998">
        <f t="shared" si="377"/>
        <v>5</v>
      </c>
    </row>
    <row r="3999" spans="1:21" x14ac:dyDescent="0.3">
      <c r="A3999" t="s">
        <v>7887</v>
      </c>
      <c r="B3999" t="s">
        <v>699</v>
      </c>
      <c r="C3999" t="s">
        <v>700</v>
      </c>
      <c r="D3999" t="s">
        <v>46</v>
      </c>
      <c r="E3999" t="s">
        <v>39</v>
      </c>
      <c r="F3999">
        <v>161362.22</v>
      </c>
      <c r="G3999" s="1">
        <v>45914</v>
      </c>
      <c r="H3999" s="1">
        <v>45924</v>
      </c>
      <c r="I3999" t="s">
        <v>19</v>
      </c>
      <c r="J3999">
        <v>10</v>
      </c>
      <c r="K3999">
        <v>12</v>
      </c>
      <c r="L3999" t="s">
        <v>353</v>
      </c>
      <c r="M3999" t="s">
        <v>49</v>
      </c>
      <c r="N3999" t="s">
        <v>30</v>
      </c>
      <c r="O3999">
        <f t="shared" si="372"/>
        <v>1</v>
      </c>
      <c r="P3999" t="str">
        <f t="shared" si="373"/>
        <v>Valid</v>
      </c>
      <c r="Q3999" t="str">
        <f>_xlfn.XLOOKUP(B3999,Customers!$A:$A,Customers!$C:$C,"Not Found")</f>
        <v>North</v>
      </c>
      <c r="R3999" t="str">
        <f t="shared" si="374"/>
        <v>North</v>
      </c>
      <c r="S3999" t="str">
        <f t="shared" si="375"/>
        <v>Theft</v>
      </c>
      <c r="T3999" t="str">
        <f t="shared" si="376"/>
        <v>Within SLA</v>
      </c>
      <c r="U3999">
        <f t="shared" si="377"/>
        <v>0</v>
      </c>
    </row>
    <row r="4000" spans="1:21" x14ac:dyDescent="0.3">
      <c r="A4000" t="s">
        <v>7888</v>
      </c>
      <c r="B4000" t="s">
        <v>3975</v>
      </c>
      <c r="C4000" t="s">
        <v>3976</v>
      </c>
      <c r="D4000" t="s">
        <v>111</v>
      </c>
      <c r="E4000" t="s">
        <v>39</v>
      </c>
      <c r="F4000">
        <v>125831.97</v>
      </c>
      <c r="G4000" s="1">
        <v>45836</v>
      </c>
      <c r="I4000" t="s">
        <v>64</v>
      </c>
      <c r="J4000">
        <v>8</v>
      </c>
      <c r="K4000">
        <v>12</v>
      </c>
      <c r="L4000" t="s">
        <v>704</v>
      </c>
      <c r="M4000" t="s">
        <v>49</v>
      </c>
      <c r="N4000" t="s">
        <v>30</v>
      </c>
      <c r="O4000">
        <f t="shared" si="372"/>
        <v>1</v>
      </c>
      <c r="P4000" t="str">
        <f t="shared" si="373"/>
        <v>Valid</v>
      </c>
      <c r="Q4000" t="str">
        <f>_xlfn.XLOOKUP(B4000,Customers!$A:$A,Customers!$C:$C,"Not Found")</f>
        <v>West</v>
      </c>
      <c r="R4000" t="str">
        <f t="shared" si="374"/>
        <v>North</v>
      </c>
      <c r="S4000" t="str">
        <f t="shared" si="375"/>
        <v>Fire</v>
      </c>
      <c r="T4000" t="str">
        <f t="shared" si="376"/>
        <v>Within SLA</v>
      </c>
      <c r="U4000">
        <f t="shared" si="377"/>
        <v>0</v>
      </c>
    </row>
    <row r="4001" spans="1:21" x14ac:dyDescent="0.3">
      <c r="A4001" t="s">
        <v>7889</v>
      </c>
      <c r="B4001" t="s">
        <v>2363</v>
      </c>
      <c r="C4001" t="s">
        <v>4472</v>
      </c>
      <c r="D4001" t="s">
        <v>154</v>
      </c>
      <c r="E4001" t="s">
        <v>18</v>
      </c>
      <c r="F4001">
        <v>27323.53</v>
      </c>
      <c r="G4001" s="1">
        <v>45711</v>
      </c>
      <c r="H4001" s="1">
        <v>45720</v>
      </c>
      <c r="I4001" t="s">
        <v>19</v>
      </c>
      <c r="J4001">
        <v>9</v>
      </c>
      <c r="K4001">
        <v>10</v>
      </c>
      <c r="L4001" t="s">
        <v>163</v>
      </c>
      <c r="M4001" t="s">
        <v>21</v>
      </c>
      <c r="N4001" t="s">
        <v>30</v>
      </c>
      <c r="O4001">
        <f t="shared" si="372"/>
        <v>1</v>
      </c>
      <c r="P4001" t="str">
        <f t="shared" si="373"/>
        <v>Valid</v>
      </c>
      <c r="Q4001" t="str">
        <f>_xlfn.XLOOKUP(B4001,Customers!$A:$A,Customers!$C:$C,"Not Found")</f>
        <v>South</v>
      </c>
      <c r="R4001" t="str">
        <f t="shared" si="374"/>
        <v>South</v>
      </c>
      <c r="S4001" t="str">
        <f t="shared" si="375"/>
        <v>Vehicle Damage</v>
      </c>
      <c r="T4001" t="str">
        <f t="shared" si="376"/>
        <v>Within SLA</v>
      </c>
      <c r="U4001">
        <f t="shared" si="377"/>
        <v>0</v>
      </c>
    </row>
    <row r="4002" spans="1:21" x14ac:dyDescent="0.3">
      <c r="A4002" t="s">
        <v>7890</v>
      </c>
      <c r="B4002" t="s">
        <v>3320</v>
      </c>
      <c r="C4002" t="s">
        <v>5232</v>
      </c>
      <c r="D4002" t="s">
        <v>216</v>
      </c>
      <c r="E4002" t="s">
        <v>27</v>
      </c>
      <c r="F4002">
        <v>94665.49</v>
      </c>
      <c r="G4002" s="1">
        <v>45672</v>
      </c>
      <c r="I4002" t="s">
        <v>64</v>
      </c>
      <c r="J4002">
        <v>10</v>
      </c>
      <c r="K4002">
        <v>15</v>
      </c>
      <c r="L4002" t="s">
        <v>204</v>
      </c>
      <c r="M4002" t="s">
        <v>55</v>
      </c>
      <c r="N4002" t="s">
        <v>30</v>
      </c>
      <c r="O4002">
        <f t="shared" si="372"/>
        <v>1</v>
      </c>
      <c r="P4002" t="str">
        <f t="shared" si="373"/>
        <v>Valid</v>
      </c>
      <c r="Q4002" t="str">
        <f>_xlfn.XLOOKUP(B4002,Customers!$A:$A,Customers!$C:$C,"Not Found")</f>
        <v>West</v>
      </c>
      <c r="R4002" t="str">
        <f t="shared" si="374"/>
        <v>West</v>
      </c>
      <c r="S4002" t="str">
        <f t="shared" si="375"/>
        <v>Outpatient</v>
      </c>
      <c r="T4002" t="str">
        <f t="shared" si="376"/>
        <v>Within SLA</v>
      </c>
      <c r="U4002">
        <f t="shared" si="377"/>
        <v>0</v>
      </c>
    </row>
    <row r="4003" spans="1:21" x14ac:dyDescent="0.3">
      <c r="A4003" t="s">
        <v>7891</v>
      </c>
      <c r="B4003" t="s">
        <v>5598</v>
      </c>
      <c r="C4003" t="s">
        <v>5599</v>
      </c>
      <c r="D4003" t="s">
        <v>154</v>
      </c>
      <c r="E4003" t="s">
        <v>18</v>
      </c>
      <c r="F4003">
        <v>265632.90000000002</v>
      </c>
      <c r="G4003" s="1">
        <v>45668</v>
      </c>
      <c r="H4003" s="1">
        <v>45675</v>
      </c>
      <c r="I4003" t="s">
        <v>19</v>
      </c>
      <c r="J4003">
        <v>7</v>
      </c>
      <c r="K4003">
        <v>10</v>
      </c>
      <c r="L4003" t="s">
        <v>87</v>
      </c>
      <c r="M4003" t="s">
        <v>21</v>
      </c>
      <c r="N4003" t="s">
        <v>22</v>
      </c>
      <c r="O4003">
        <f t="shared" si="372"/>
        <v>1</v>
      </c>
      <c r="P4003" t="str">
        <f t="shared" si="373"/>
        <v>Valid</v>
      </c>
      <c r="Q4003" t="str">
        <f>_xlfn.XLOOKUP(B4003,Customers!$A:$A,Customers!$C:$C,"Not Found")</f>
        <v>North</v>
      </c>
      <c r="R4003" t="str">
        <f t="shared" si="374"/>
        <v>South</v>
      </c>
      <c r="S4003" t="str">
        <f t="shared" si="375"/>
        <v>Vehicle Damage</v>
      </c>
      <c r="T4003" t="str">
        <f t="shared" si="376"/>
        <v>Within SLA</v>
      </c>
      <c r="U4003">
        <f t="shared" si="377"/>
        <v>0</v>
      </c>
    </row>
    <row r="4004" spans="1:21" x14ac:dyDescent="0.3">
      <c r="A4004" t="s">
        <v>7892</v>
      </c>
      <c r="B4004" t="s">
        <v>2194</v>
      </c>
      <c r="C4004" t="s">
        <v>2195</v>
      </c>
      <c r="D4004" t="s">
        <v>53</v>
      </c>
      <c r="E4004" t="s">
        <v>27</v>
      </c>
      <c r="F4004">
        <v>103804.79</v>
      </c>
      <c r="G4004" s="1">
        <v>45704</v>
      </c>
      <c r="H4004" s="1">
        <v>45725</v>
      </c>
      <c r="I4004" t="s">
        <v>19</v>
      </c>
      <c r="J4004">
        <v>21</v>
      </c>
      <c r="K4004">
        <v>15</v>
      </c>
      <c r="L4004" t="s">
        <v>54</v>
      </c>
      <c r="M4004" t="s">
        <v>55</v>
      </c>
      <c r="N4004" t="s">
        <v>30</v>
      </c>
      <c r="O4004">
        <f t="shared" si="372"/>
        <v>1</v>
      </c>
      <c r="P4004" t="str">
        <f t="shared" si="373"/>
        <v>Valid</v>
      </c>
      <c r="Q4004" t="str">
        <f>_xlfn.XLOOKUP(B4004,Customers!$A:$A,Customers!$C:$C,"Not Found")</f>
        <v>South</v>
      </c>
      <c r="R4004" t="str">
        <f t="shared" si="374"/>
        <v>West</v>
      </c>
      <c r="S4004" t="str">
        <f t="shared" si="375"/>
        <v>Hospitalization</v>
      </c>
      <c r="T4004" t="str">
        <f t="shared" si="376"/>
        <v>SLA Breach</v>
      </c>
      <c r="U4004">
        <f t="shared" si="377"/>
        <v>6</v>
      </c>
    </row>
    <row r="4005" spans="1:21" x14ac:dyDescent="0.3">
      <c r="A4005" t="s">
        <v>7893</v>
      </c>
      <c r="B4005" t="s">
        <v>7894</v>
      </c>
      <c r="C4005" t="s">
        <v>7895</v>
      </c>
      <c r="D4005" t="s">
        <v>53</v>
      </c>
      <c r="E4005" t="s">
        <v>27</v>
      </c>
      <c r="F4005">
        <v>155281.88</v>
      </c>
      <c r="G4005" s="1">
        <v>45949</v>
      </c>
      <c r="I4005" t="s">
        <v>40</v>
      </c>
      <c r="J4005">
        <v>21</v>
      </c>
      <c r="K4005">
        <v>15</v>
      </c>
      <c r="L4005" t="s">
        <v>87</v>
      </c>
      <c r="M4005" t="s">
        <v>55</v>
      </c>
      <c r="N4005" t="s">
        <v>88</v>
      </c>
      <c r="O4005">
        <f t="shared" si="372"/>
        <v>1</v>
      </c>
      <c r="P4005" t="str">
        <f t="shared" si="373"/>
        <v>Valid</v>
      </c>
      <c r="Q4005" t="str">
        <f>_xlfn.XLOOKUP(B4005,Customers!$A:$A,Customers!$C:$C,"Not Found")</f>
        <v>East</v>
      </c>
      <c r="R4005" t="str">
        <f t="shared" si="374"/>
        <v>West</v>
      </c>
      <c r="S4005" t="str">
        <f t="shared" si="375"/>
        <v>Hospitalization</v>
      </c>
      <c r="T4005" t="str">
        <f t="shared" si="376"/>
        <v>SLA Breach</v>
      </c>
      <c r="U4005">
        <f t="shared" si="377"/>
        <v>6</v>
      </c>
    </row>
    <row r="4006" spans="1:21" x14ac:dyDescent="0.3">
      <c r="A4006" t="s">
        <v>7896</v>
      </c>
      <c r="B4006" t="s">
        <v>2082</v>
      </c>
      <c r="C4006" t="s">
        <v>7089</v>
      </c>
      <c r="D4006" t="s">
        <v>59</v>
      </c>
      <c r="E4006" t="s">
        <v>173</v>
      </c>
      <c r="F4006">
        <v>103115.47</v>
      </c>
      <c r="G4006" s="1">
        <v>45693</v>
      </c>
      <c r="H4006" s="1">
        <v>45701</v>
      </c>
      <c r="I4006" t="s">
        <v>19</v>
      </c>
      <c r="J4006">
        <v>8</v>
      </c>
      <c r="K4006">
        <v>15</v>
      </c>
      <c r="L4006" t="s">
        <v>204</v>
      </c>
      <c r="M4006" t="s">
        <v>55</v>
      </c>
      <c r="N4006" t="s">
        <v>30</v>
      </c>
      <c r="O4006">
        <f t="shared" si="372"/>
        <v>1</v>
      </c>
      <c r="P4006" t="str">
        <f t="shared" si="373"/>
        <v>Valid</v>
      </c>
      <c r="Q4006" t="str">
        <f>_xlfn.XLOOKUP(B4006,Customers!$A:$A,Customers!$C:$C,"Not Found")</f>
        <v>South</v>
      </c>
      <c r="R4006" t="str">
        <f t="shared" si="374"/>
        <v>Central</v>
      </c>
      <c r="S4006" t="str">
        <f t="shared" si="375"/>
        <v>Critical Illness</v>
      </c>
      <c r="T4006" t="str">
        <f t="shared" si="376"/>
        <v>Within SLA</v>
      </c>
      <c r="U4006">
        <f t="shared" si="377"/>
        <v>0</v>
      </c>
    </row>
    <row r="4007" spans="1:21" x14ac:dyDescent="0.3">
      <c r="A4007" t="s">
        <v>7897</v>
      </c>
      <c r="B4007" t="s">
        <v>4623</v>
      </c>
      <c r="C4007" t="s">
        <v>4624</v>
      </c>
      <c r="D4007" t="s">
        <v>46</v>
      </c>
      <c r="E4007" t="s">
        <v>27</v>
      </c>
      <c r="F4007">
        <v>183612.57</v>
      </c>
      <c r="G4007" s="1">
        <v>45808</v>
      </c>
      <c r="I4007" t="s">
        <v>40</v>
      </c>
      <c r="J4007">
        <v>11</v>
      </c>
      <c r="K4007">
        <v>12</v>
      </c>
      <c r="L4007" t="s">
        <v>491</v>
      </c>
      <c r="M4007" t="s">
        <v>49</v>
      </c>
      <c r="N4007" t="s">
        <v>22</v>
      </c>
      <c r="O4007">
        <f t="shared" si="372"/>
        <v>1</v>
      </c>
      <c r="P4007" t="str">
        <f t="shared" si="373"/>
        <v>Valid</v>
      </c>
      <c r="Q4007" t="str">
        <f>_xlfn.XLOOKUP(B4007,Customers!$A:$A,Customers!$C:$C,"Not Found")</f>
        <v>West</v>
      </c>
      <c r="R4007" t="str">
        <f t="shared" si="374"/>
        <v>West</v>
      </c>
      <c r="S4007" t="str">
        <f t="shared" si="375"/>
        <v>Theft</v>
      </c>
      <c r="T4007" t="str">
        <f t="shared" si="376"/>
        <v>Within SLA</v>
      </c>
      <c r="U4007">
        <f t="shared" si="377"/>
        <v>0</v>
      </c>
    </row>
    <row r="4008" spans="1:21" x14ac:dyDescent="0.3">
      <c r="A4008" t="s">
        <v>7898</v>
      </c>
      <c r="B4008" t="s">
        <v>7899</v>
      </c>
      <c r="C4008" t="s">
        <v>7900</v>
      </c>
      <c r="D4008" t="s">
        <v>34</v>
      </c>
      <c r="E4008" t="s">
        <v>27</v>
      </c>
      <c r="F4008">
        <v>188116.95</v>
      </c>
      <c r="G4008" s="1">
        <v>45820</v>
      </c>
      <c r="I4008" t="s">
        <v>40</v>
      </c>
      <c r="J4008">
        <v>10</v>
      </c>
      <c r="K4008">
        <v>20</v>
      </c>
      <c r="L4008" t="s">
        <v>208</v>
      </c>
      <c r="M4008" t="s">
        <v>29</v>
      </c>
      <c r="N4008" t="s">
        <v>22</v>
      </c>
      <c r="O4008">
        <f t="shared" si="372"/>
        <v>1</v>
      </c>
      <c r="P4008" t="str">
        <f t="shared" si="373"/>
        <v>Valid</v>
      </c>
      <c r="Q4008" t="str">
        <f>_xlfn.XLOOKUP(B4008,Customers!$A:$A,Customers!$C:$C,"Not Found")</f>
        <v>South</v>
      </c>
      <c r="R4008" t="str">
        <f t="shared" si="374"/>
        <v>West</v>
      </c>
      <c r="S4008" t="str">
        <f t="shared" si="375"/>
        <v>Death Benefit</v>
      </c>
      <c r="T4008" t="str">
        <f t="shared" si="376"/>
        <v>Within SLA</v>
      </c>
      <c r="U4008">
        <f t="shared" si="377"/>
        <v>0</v>
      </c>
    </row>
    <row r="4009" spans="1:21" x14ac:dyDescent="0.3">
      <c r="A4009" t="s">
        <v>7901</v>
      </c>
      <c r="B4009" t="s">
        <v>4550</v>
      </c>
      <c r="C4009" t="s">
        <v>4551</v>
      </c>
      <c r="D4009" t="s">
        <v>46</v>
      </c>
      <c r="E4009" t="s">
        <v>74</v>
      </c>
      <c r="F4009">
        <v>101651.47</v>
      </c>
      <c r="G4009" s="1">
        <v>45870</v>
      </c>
      <c r="I4009" t="s">
        <v>40</v>
      </c>
      <c r="J4009">
        <v>11</v>
      </c>
      <c r="K4009">
        <v>12</v>
      </c>
      <c r="L4009" t="s">
        <v>341</v>
      </c>
      <c r="M4009" t="s">
        <v>49</v>
      </c>
      <c r="N4009" t="s">
        <v>22</v>
      </c>
      <c r="O4009">
        <f t="shared" si="372"/>
        <v>1</v>
      </c>
      <c r="P4009" t="str">
        <f t="shared" si="373"/>
        <v>Valid</v>
      </c>
      <c r="Q4009" t="str">
        <f>_xlfn.XLOOKUP(B4009,Customers!$A:$A,Customers!$C:$C,"Not Found")</f>
        <v>Central</v>
      </c>
      <c r="R4009" t="str">
        <f t="shared" si="374"/>
        <v>East</v>
      </c>
      <c r="S4009" t="str">
        <f t="shared" si="375"/>
        <v>Theft</v>
      </c>
      <c r="T4009" t="str">
        <f t="shared" si="376"/>
        <v>Within SLA</v>
      </c>
      <c r="U4009">
        <f t="shared" si="377"/>
        <v>0</v>
      </c>
    </row>
    <row r="4010" spans="1:21" x14ac:dyDescent="0.3">
      <c r="A4010" t="s">
        <v>7902</v>
      </c>
      <c r="B4010" t="s">
        <v>2270</v>
      </c>
      <c r="C4010" t="s">
        <v>2271</v>
      </c>
      <c r="D4010" t="s">
        <v>46</v>
      </c>
      <c r="E4010" t="s">
        <v>39</v>
      </c>
      <c r="F4010">
        <v>115173.13</v>
      </c>
      <c r="G4010" s="1">
        <v>45698</v>
      </c>
      <c r="H4010" s="1">
        <v>45710</v>
      </c>
      <c r="I4010" t="s">
        <v>19</v>
      </c>
      <c r="J4010">
        <v>12</v>
      </c>
      <c r="K4010">
        <v>10</v>
      </c>
      <c r="L4010" t="s">
        <v>541</v>
      </c>
      <c r="M4010" t="s">
        <v>21</v>
      </c>
      <c r="N4010" t="s">
        <v>30</v>
      </c>
      <c r="O4010">
        <f t="shared" si="372"/>
        <v>1</v>
      </c>
      <c r="P4010" t="str">
        <f t="shared" si="373"/>
        <v>Valid</v>
      </c>
      <c r="Q4010" t="str">
        <f>_xlfn.XLOOKUP(B4010,Customers!$A:$A,Customers!$C:$C,"Not Found")</f>
        <v>North</v>
      </c>
      <c r="R4010" t="str">
        <f t="shared" si="374"/>
        <v>North</v>
      </c>
      <c r="S4010" t="str">
        <f t="shared" si="375"/>
        <v>Theft</v>
      </c>
      <c r="T4010" t="str">
        <f t="shared" si="376"/>
        <v>SLA Breach</v>
      </c>
      <c r="U4010">
        <f t="shared" si="377"/>
        <v>2</v>
      </c>
    </row>
    <row r="4011" spans="1:21" x14ac:dyDescent="0.3">
      <c r="A4011" t="s">
        <v>7903</v>
      </c>
      <c r="B4011" t="s">
        <v>3423</v>
      </c>
      <c r="C4011" t="s">
        <v>4970</v>
      </c>
      <c r="D4011" t="s">
        <v>46</v>
      </c>
      <c r="E4011" t="s">
        <v>74</v>
      </c>
      <c r="F4011">
        <v>87608.08</v>
      </c>
      <c r="G4011" s="1">
        <v>45682</v>
      </c>
      <c r="I4011" t="s">
        <v>64</v>
      </c>
      <c r="J4011">
        <v>6</v>
      </c>
      <c r="K4011">
        <v>12</v>
      </c>
      <c r="L4011" t="s">
        <v>178</v>
      </c>
      <c r="M4011" t="s">
        <v>49</v>
      </c>
      <c r="N4011" t="s">
        <v>30</v>
      </c>
      <c r="O4011">
        <f t="shared" si="372"/>
        <v>1</v>
      </c>
      <c r="P4011" t="str">
        <f t="shared" si="373"/>
        <v>Valid</v>
      </c>
      <c r="Q4011" t="str">
        <f>_xlfn.XLOOKUP(B4011,Customers!$A:$A,Customers!$C:$C,"Not Found")</f>
        <v>Central</v>
      </c>
      <c r="R4011" t="str">
        <f t="shared" si="374"/>
        <v>East</v>
      </c>
      <c r="S4011" t="str">
        <f t="shared" si="375"/>
        <v>Theft</v>
      </c>
      <c r="T4011" t="str">
        <f t="shared" si="376"/>
        <v>Within SLA</v>
      </c>
      <c r="U4011">
        <f t="shared" si="377"/>
        <v>0</v>
      </c>
    </row>
    <row r="4012" spans="1:21" x14ac:dyDescent="0.3">
      <c r="A4012" t="s">
        <v>7904</v>
      </c>
      <c r="B4012" t="s">
        <v>2395</v>
      </c>
      <c r="C4012" t="s">
        <v>2396</v>
      </c>
      <c r="D4012" t="s">
        <v>34</v>
      </c>
      <c r="E4012" t="s">
        <v>173</v>
      </c>
      <c r="F4012">
        <v>602259.56000000006</v>
      </c>
      <c r="G4012" s="1">
        <v>45940</v>
      </c>
      <c r="I4012" t="s">
        <v>40</v>
      </c>
      <c r="J4012">
        <v>26</v>
      </c>
      <c r="K4012">
        <v>20</v>
      </c>
      <c r="L4012" t="s">
        <v>704</v>
      </c>
      <c r="M4012" t="s">
        <v>29</v>
      </c>
      <c r="N4012" t="s">
        <v>30</v>
      </c>
      <c r="O4012">
        <f t="shared" si="372"/>
        <v>1</v>
      </c>
      <c r="P4012" t="str">
        <f t="shared" si="373"/>
        <v>Valid</v>
      </c>
      <c r="Q4012" t="str">
        <f>_xlfn.XLOOKUP(B4012,Customers!$A:$A,Customers!$C:$C,"Not Found")</f>
        <v>West</v>
      </c>
      <c r="R4012" t="str">
        <f t="shared" si="374"/>
        <v>Central</v>
      </c>
      <c r="S4012" t="str">
        <f t="shared" si="375"/>
        <v>Death Benefit</v>
      </c>
      <c r="T4012" t="str">
        <f t="shared" si="376"/>
        <v>SLA Breach</v>
      </c>
      <c r="U4012">
        <f t="shared" si="377"/>
        <v>6</v>
      </c>
    </row>
    <row r="4013" spans="1:21" x14ac:dyDescent="0.3">
      <c r="A4013" t="s">
        <v>7905</v>
      </c>
      <c r="B4013" t="s">
        <v>1171</v>
      </c>
      <c r="C4013" t="s">
        <v>7906</v>
      </c>
      <c r="D4013" t="s">
        <v>26</v>
      </c>
      <c r="E4013" t="s">
        <v>39</v>
      </c>
      <c r="F4013">
        <v>156253.6</v>
      </c>
      <c r="G4013" s="1">
        <v>45894</v>
      </c>
      <c r="I4013" t="s">
        <v>40</v>
      </c>
      <c r="J4013">
        <v>19</v>
      </c>
      <c r="K4013">
        <v>20</v>
      </c>
      <c r="L4013" t="s">
        <v>1047</v>
      </c>
      <c r="M4013" t="s">
        <v>29</v>
      </c>
      <c r="N4013" t="s">
        <v>30</v>
      </c>
      <c r="O4013">
        <f t="shared" si="372"/>
        <v>1</v>
      </c>
      <c r="P4013" t="str">
        <f t="shared" si="373"/>
        <v>Valid</v>
      </c>
      <c r="Q4013" t="str">
        <f>_xlfn.XLOOKUP(B4013,Customers!$A:$A,Customers!$C:$C,"Not Found")</f>
        <v>West</v>
      </c>
      <c r="R4013" t="str">
        <f t="shared" si="374"/>
        <v>North</v>
      </c>
      <c r="S4013" t="str">
        <f t="shared" si="375"/>
        <v>Disability</v>
      </c>
      <c r="T4013" t="str">
        <f t="shared" si="376"/>
        <v>Within SLA</v>
      </c>
      <c r="U4013">
        <f t="shared" si="377"/>
        <v>0</v>
      </c>
    </row>
    <row r="4014" spans="1:21" x14ac:dyDescent="0.3">
      <c r="A4014" t="s">
        <v>7907</v>
      </c>
      <c r="B4014" t="s">
        <v>1171</v>
      </c>
      <c r="C4014" t="s">
        <v>2838</v>
      </c>
      <c r="D4014" t="s">
        <v>53</v>
      </c>
      <c r="E4014" t="s">
        <v>39</v>
      </c>
      <c r="F4014">
        <v>88312.13</v>
      </c>
      <c r="G4014" s="1">
        <v>45861</v>
      </c>
      <c r="H4014" s="1">
        <v>45888</v>
      </c>
      <c r="I4014" t="s">
        <v>19</v>
      </c>
      <c r="J4014">
        <v>27</v>
      </c>
      <c r="K4014">
        <v>15</v>
      </c>
      <c r="L4014" t="s">
        <v>450</v>
      </c>
      <c r="M4014" t="s">
        <v>55</v>
      </c>
      <c r="N4014" t="s">
        <v>42</v>
      </c>
      <c r="O4014">
        <f t="shared" si="372"/>
        <v>1</v>
      </c>
      <c r="P4014" t="str">
        <f t="shared" si="373"/>
        <v>Valid</v>
      </c>
      <c r="Q4014" t="str">
        <f>_xlfn.XLOOKUP(B4014,Customers!$A:$A,Customers!$C:$C,"Not Found")</f>
        <v>West</v>
      </c>
      <c r="R4014" t="str">
        <f t="shared" si="374"/>
        <v>North</v>
      </c>
      <c r="S4014" t="str">
        <f t="shared" si="375"/>
        <v>Hospitalization</v>
      </c>
      <c r="T4014" t="str">
        <f t="shared" si="376"/>
        <v>SLA Breach</v>
      </c>
      <c r="U4014">
        <f t="shared" si="377"/>
        <v>12</v>
      </c>
    </row>
    <row r="4015" spans="1:21" x14ac:dyDescent="0.3">
      <c r="A4015" t="s">
        <v>7908</v>
      </c>
      <c r="B4015" t="s">
        <v>1840</v>
      </c>
      <c r="C4015" t="s">
        <v>5350</v>
      </c>
      <c r="D4015" t="s">
        <v>34</v>
      </c>
      <c r="E4015" t="s">
        <v>74</v>
      </c>
      <c r="F4015">
        <v>253538.77</v>
      </c>
      <c r="G4015" s="1">
        <v>45691</v>
      </c>
      <c r="H4015" s="1">
        <v>45707</v>
      </c>
      <c r="I4015" t="s">
        <v>47</v>
      </c>
      <c r="J4015">
        <v>16</v>
      </c>
      <c r="K4015">
        <v>20</v>
      </c>
      <c r="L4015" t="s">
        <v>548</v>
      </c>
      <c r="M4015" t="s">
        <v>29</v>
      </c>
      <c r="N4015" t="s">
        <v>22</v>
      </c>
      <c r="O4015">
        <f t="shared" si="372"/>
        <v>1</v>
      </c>
      <c r="P4015" t="str">
        <f t="shared" si="373"/>
        <v>Valid</v>
      </c>
      <c r="Q4015" t="str">
        <f>_xlfn.XLOOKUP(B4015,Customers!$A:$A,Customers!$C:$C,"Not Found")</f>
        <v>West</v>
      </c>
      <c r="R4015" t="str">
        <f t="shared" si="374"/>
        <v>East</v>
      </c>
      <c r="S4015" t="str">
        <f t="shared" si="375"/>
        <v>Death Benefit</v>
      </c>
      <c r="T4015" t="str">
        <f t="shared" si="376"/>
        <v>Within SLA</v>
      </c>
      <c r="U4015">
        <f t="shared" si="377"/>
        <v>0</v>
      </c>
    </row>
    <row r="4016" spans="1:21" x14ac:dyDescent="0.3">
      <c r="A4016" t="s">
        <v>7909</v>
      </c>
      <c r="B4016" t="s">
        <v>109</v>
      </c>
      <c r="C4016" t="s">
        <v>110</v>
      </c>
      <c r="D4016" t="s">
        <v>46</v>
      </c>
      <c r="E4016" t="s">
        <v>27</v>
      </c>
      <c r="F4016">
        <v>611160.43000000005</v>
      </c>
      <c r="G4016" s="1">
        <v>45893</v>
      </c>
      <c r="I4016" t="s">
        <v>64</v>
      </c>
      <c r="J4016">
        <v>25</v>
      </c>
      <c r="K4016">
        <v>12</v>
      </c>
      <c r="L4016" t="s">
        <v>268</v>
      </c>
      <c r="M4016" t="s">
        <v>49</v>
      </c>
      <c r="N4016" t="s">
        <v>42</v>
      </c>
      <c r="O4016">
        <f t="shared" si="372"/>
        <v>1</v>
      </c>
      <c r="P4016" t="str">
        <f t="shared" si="373"/>
        <v>Valid</v>
      </c>
      <c r="Q4016" t="str">
        <f>_xlfn.XLOOKUP(B4016,Customers!$A:$A,Customers!$C:$C,"Not Found")</f>
        <v>South</v>
      </c>
      <c r="R4016" t="str">
        <f t="shared" si="374"/>
        <v>West</v>
      </c>
      <c r="S4016" t="str">
        <f t="shared" si="375"/>
        <v>Theft</v>
      </c>
      <c r="T4016" t="str">
        <f t="shared" si="376"/>
        <v>SLA Breach</v>
      </c>
      <c r="U4016">
        <f t="shared" si="377"/>
        <v>13</v>
      </c>
    </row>
    <row r="4017" spans="1:21" x14ac:dyDescent="0.3">
      <c r="A4017" t="s">
        <v>7910</v>
      </c>
      <c r="B4017" t="s">
        <v>6375</v>
      </c>
      <c r="C4017" t="s">
        <v>6376</v>
      </c>
      <c r="D4017" t="s">
        <v>59</v>
      </c>
      <c r="E4017" t="s">
        <v>18</v>
      </c>
      <c r="F4017">
        <v>65976.009999999995</v>
      </c>
      <c r="G4017" s="1">
        <v>45920</v>
      </c>
      <c r="H4017" s="1">
        <v>45938</v>
      </c>
      <c r="I4017" t="s">
        <v>19</v>
      </c>
      <c r="J4017">
        <v>18</v>
      </c>
      <c r="K4017">
        <v>15</v>
      </c>
      <c r="L4017" t="s">
        <v>212</v>
      </c>
      <c r="M4017" t="s">
        <v>55</v>
      </c>
      <c r="N4017" t="s">
        <v>30</v>
      </c>
      <c r="O4017">
        <f t="shared" si="372"/>
        <v>1</v>
      </c>
      <c r="P4017" t="str">
        <f t="shared" si="373"/>
        <v>Valid</v>
      </c>
      <c r="Q4017" t="str">
        <f>_xlfn.XLOOKUP(B4017,Customers!$A:$A,Customers!$C:$C,"Not Found")</f>
        <v>West</v>
      </c>
      <c r="R4017" t="str">
        <f t="shared" si="374"/>
        <v>South</v>
      </c>
      <c r="S4017" t="str">
        <f t="shared" si="375"/>
        <v>Critical Illness</v>
      </c>
      <c r="T4017" t="str">
        <f t="shared" si="376"/>
        <v>SLA Breach</v>
      </c>
      <c r="U4017">
        <f t="shared" si="377"/>
        <v>3</v>
      </c>
    </row>
    <row r="4018" spans="1:21" x14ac:dyDescent="0.3">
      <c r="A4018" t="s">
        <v>7911</v>
      </c>
      <c r="B4018" t="s">
        <v>926</v>
      </c>
      <c r="C4018" t="s">
        <v>7047</v>
      </c>
      <c r="D4018" t="s">
        <v>53</v>
      </c>
      <c r="E4018" t="s">
        <v>173</v>
      </c>
      <c r="F4018">
        <v>111697.54</v>
      </c>
      <c r="G4018" s="1">
        <v>45940</v>
      </c>
      <c r="I4018" t="s">
        <v>64</v>
      </c>
      <c r="J4018">
        <v>12</v>
      </c>
      <c r="K4018">
        <v>15</v>
      </c>
      <c r="L4018" t="s">
        <v>590</v>
      </c>
      <c r="M4018" t="s">
        <v>55</v>
      </c>
      <c r="N4018" t="s">
        <v>30</v>
      </c>
      <c r="O4018">
        <f t="shared" si="372"/>
        <v>1</v>
      </c>
      <c r="P4018" t="str">
        <f t="shared" si="373"/>
        <v>Valid</v>
      </c>
      <c r="Q4018" t="str">
        <f>_xlfn.XLOOKUP(B4018,Customers!$A:$A,Customers!$C:$C,"Not Found")</f>
        <v>North</v>
      </c>
      <c r="R4018" t="str">
        <f t="shared" si="374"/>
        <v>Central</v>
      </c>
      <c r="S4018" t="str">
        <f t="shared" si="375"/>
        <v>Hospitalization</v>
      </c>
      <c r="T4018" t="str">
        <f t="shared" si="376"/>
        <v>Within SLA</v>
      </c>
      <c r="U4018">
        <f t="shared" si="377"/>
        <v>0</v>
      </c>
    </row>
    <row r="4019" spans="1:21" x14ac:dyDescent="0.3">
      <c r="A4019" t="s">
        <v>7912</v>
      </c>
      <c r="B4019" t="s">
        <v>4022</v>
      </c>
      <c r="C4019" t="s">
        <v>4023</v>
      </c>
      <c r="D4019" t="s">
        <v>216</v>
      </c>
      <c r="E4019" t="s">
        <v>18</v>
      </c>
      <c r="F4019">
        <v>23295.07</v>
      </c>
      <c r="G4019" s="1">
        <v>45678</v>
      </c>
      <c r="H4019" s="1">
        <v>45695</v>
      </c>
      <c r="I4019" t="s">
        <v>19</v>
      </c>
      <c r="J4019">
        <v>17</v>
      </c>
      <c r="K4019">
        <v>15</v>
      </c>
      <c r="L4019" t="s">
        <v>48</v>
      </c>
      <c r="M4019" t="s">
        <v>55</v>
      </c>
      <c r="N4019" t="s">
        <v>42</v>
      </c>
      <c r="O4019">
        <f t="shared" si="372"/>
        <v>1</v>
      </c>
      <c r="P4019" t="str">
        <f t="shared" si="373"/>
        <v>Valid</v>
      </c>
      <c r="Q4019" t="str">
        <f>_xlfn.XLOOKUP(B4019,Customers!$A:$A,Customers!$C:$C,"Not Found")</f>
        <v>North</v>
      </c>
      <c r="R4019" t="str">
        <f t="shared" si="374"/>
        <v>South</v>
      </c>
      <c r="S4019" t="str">
        <f t="shared" si="375"/>
        <v>Outpatient</v>
      </c>
      <c r="T4019" t="str">
        <f t="shared" si="376"/>
        <v>SLA Breach</v>
      </c>
      <c r="U4019">
        <f t="shared" si="377"/>
        <v>2</v>
      </c>
    </row>
    <row r="4020" spans="1:21" x14ac:dyDescent="0.3">
      <c r="A4020" t="s">
        <v>7913</v>
      </c>
      <c r="B4020" t="s">
        <v>1543</v>
      </c>
      <c r="C4020" t="s">
        <v>1544</v>
      </c>
      <c r="D4020" t="s">
        <v>92</v>
      </c>
      <c r="E4020" t="s">
        <v>74</v>
      </c>
      <c r="F4020">
        <v>14042.81</v>
      </c>
      <c r="G4020" s="1">
        <v>45846</v>
      </c>
      <c r="H4020" s="1">
        <v>45854</v>
      </c>
      <c r="I4020" t="s">
        <v>19</v>
      </c>
      <c r="J4020">
        <v>8</v>
      </c>
      <c r="K4020">
        <v>7</v>
      </c>
      <c r="L4020" t="s">
        <v>501</v>
      </c>
      <c r="M4020" t="s">
        <v>94</v>
      </c>
      <c r="N4020" t="s">
        <v>30</v>
      </c>
      <c r="O4020">
        <f t="shared" si="372"/>
        <v>1</v>
      </c>
      <c r="P4020" t="str">
        <f t="shared" si="373"/>
        <v>Valid</v>
      </c>
      <c r="Q4020" t="str">
        <f>_xlfn.XLOOKUP(B4020,Customers!$A:$A,Customers!$C:$C,"Not Found")</f>
        <v>Central</v>
      </c>
      <c r="R4020" t="str">
        <f t="shared" si="374"/>
        <v>East</v>
      </c>
      <c r="S4020" t="str">
        <f t="shared" si="375"/>
        <v>Baggage Loss</v>
      </c>
      <c r="T4020" t="str">
        <f t="shared" si="376"/>
        <v>SLA Breach</v>
      </c>
      <c r="U4020">
        <f t="shared" si="377"/>
        <v>1</v>
      </c>
    </row>
    <row r="4021" spans="1:21" x14ac:dyDescent="0.3">
      <c r="A4021" t="s">
        <v>7914</v>
      </c>
      <c r="B4021" t="s">
        <v>416</v>
      </c>
      <c r="C4021" t="s">
        <v>5257</v>
      </c>
      <c r="D4021" t="s">
        <v>46</v>
      </c>
      <c r="E4021" t="s">
        <v>173</v>
      </c>
      <c r="F4021">
        <v>79291.45</v>
      </c>
      <c r="G4021" s="1">
        <v>45685</v>
      </c>
      <c r="I4021" t="s">
        <v>64</v>
      </c>
      <c r="J4021">
        <v>17</v>
      </c>
      <c r="K4021">
        <v>10</v>
      </c>
      <c r="L4021" t="s">
        <v>48</v>
      </c>
      <c r="M4021" t="s">
        <v>21</v>
      </c>
      <c r="N4021" t="s">
        <v>30</v>
      </c>
      <c r="O4021">
        <f t="shared" si="372"/>
        <v>1</v>
      </c>
      <c r="P4021" t="str">
        <f t="shared" si="373"/>
        <v>Valid</v>
      </c>
      <c r="Q4021" t="str">
        <f>_xlfn.XLOOKUP(B4021,Customers!$A:$A,Customers!$C:$C,"Not Found")</f>
        <v>East</v>
      </c>
      <c r="R4021" t="str">
        <f t="shared" si="374"/>
        <v>Central</v>
      </c>
      <c r="S4021" t="str">
        <f t="shared" si="375"/>
        <v>Theft</v>
      </c>
      <c r="T4021" t="str">
        <f t="shared" si="376"/>
        <v>SLA Breach</v>
      </c>
      <c r="U4021">
        <f t="shared" si="377"/>
        <v>7</v>
      </c>
    </row>
    <row r="4022" spans="1:21" x14ac:dyDescent="0.3">
      <c r="A4022" t="s">
        <v>7915</v>
      </c>
      <c r="B4022" t="s">
        <v>1067</v>
      </c>
      <c r="C4022" t="s">
        <v>7916</v>
      </c>
      <c r="D4022" t="s">
        <v>102</v>
      </c>
      <c r="E4022" t="s">
        <v>18</v>
      </c>
      <c r="F4022">
        <v>252712.65</v>
      </c>
      <c r="G4022" s="1">
        <v>45769</v>
      </c>
      <c r="H4022" s="1">
        <v>45788</v>
      </c>
      <c r="I4022" t="s">
        <v>19</v>
      </c>
      <c r="J4022">
        <v>19</v>
      </c>
      <c r="K4022">
        <v>20</v>
      </c>
      <c r="L4022" t="s">
        <v>60</v>
      </c>
      <c r="M4022" t="s">
        <v>29</v>
      </c>
      <c r="N4022" t="s">
        <v>30</v>
      </c>
      <c r="O4022">
        <f t="shared" si="372"/>
        <v>1</v>
      </c>
      <c r="P4022" t="str">
        <f t="shared" si="373"/>
        <v>Valid</v>
      </c>
      <c r="Q4022" t="str">
        <f>_xlfn.XLOOKUP(B4022,Customers!$A:$A,Customers!$C:$C,"Not Found")</f>
        <v>East</v>
      </c>
      <c r="R4022" t="str">
        <f t="shared" si="374"/>
        <v>South</v>
      </c>
      <c r="S4022" t="str">
        <f t="shared" si="375"/>
        <v>Maturity</v>
      </c>
      <c r="T4022" t="str">
        <f t="shared" si="376"/>
        <v>Within SLA</v>
      </c>
      <c r="U4022">
        <f t="shared" si="377"/>
        <v>0</v>
      </c>
    </row>
    <row r="4023" spans="1:21" x14ac:dyDescent="0.3">
      <c r="A4023" t="s">
        <v>7917</v>
      </c>
      <c r="B4023" t="s">
        <v>3223</v>
      </c>
      <c r="C4023" t="s">
        <v>3224</v>
      </c>
      <c r="D4023" t="s">
        <v>69</v>
      </c>
      <c r="E4023" t="s">
        <v>74</v>
      </c>
      <c r="F4023">
        <v>93827.6</v>
      </c>
      <c r="G4023" s="1">
        <v>45772</v>
      </c>
      <c r="H4023" s="1">
        <v>45784</v>
      </c>
      <c r="I4023" t="s">
        <v>19</v>
      </c>
      <c r="J4023">
        <v>12</v>
      </c>
      <c r="K4023">
        <v>12</v>
      </c>
      <c r="L4023" t="s">
        <v>103</v>
      </c>
      <c r="M4023" t="s">
        <v>49</v>
      </c>
      <c r="N4023" t="s">
        <v>22</v>
      </c>
      <c r="O4023">
        <f t="shared" si="372"/>
        <v>1</v>
      </c>
      <c r="P4023" t="str">
        <f t="shared" si="373"/>
        <v>Valid</v>
      </c>
      <c r="Q4023" t="str">
        <f>_xlfn.XLOOKUP(B4023,Customers!$A:$A,Customers!$C:$C,"Not Found")</f>
        <v>North</v>
      </c>
      <c r="R4023" t="str">
        <f t="shared" si="374"/>
        <v>East</v>
      </c>
      <c r="S4023" t="str">
        <f t="shared" si="375"/>
        <v>Property Damage</v>
      </c>
      <c r="T4023" t="str">
        <f t="shared" si="376"/>
        <v>Within SLA</v>
      </c>
      <c r="U4023">
        <f t="shared" si="377"/>
        <v>0</v>
      </c>
    </row>
    <row r="4024" spans="1:21" x14ac:dyDescent="0.3">
      <c r="A4024" t="s">
        <v>7918</v>
      </c>
      <c r="B4024" t="s">
        <v>1328</v>
      </c>
      <c r="C4024" t="s">
        <v>7919</v>
      </c>
      <c r="D4024" t="s">
        <v>102</v>
      </c>
      <c r="E4024" t="s">
        <v>173</v>
      </c>
      <c r="F4024">
        <v>242875.08</v>
      </c>
      <c r="G4024" s="1">
        <v>45703</v>
      </c>
      <c r="I4024" t="s">
        <v>40</v>
      </c>
      <c r="J4024">
        <v>20</v>
      </c>
      <c r="K4024">
        <v>20</v>
      </c>
      <c r="L4024" t="s">
        <v>132</v>
      </c>
      <c r="M4024" t="s">
        <v>29</v>
      </c>
      <c r="N4024" t="s">
        <v>30</v>
      </c>
      <c r="O4024">
        <f t="shared" si="372"/>
        <v>1</v>
      </c>
      <c r="P4024" t="str">
        <f t="shared" si="373"/>
        <v>Valid</v>
      </c>
      <c r="Q4024" t="str">
        <f>_xlfn.XLOOKUP(B4024,Customers!$A:$A,Customers!$C:$C,"Not Found")</f>
        <v>Central</v>
      </c>
      <c r="R4024" t="str">
        <f t="shared" si="374"/>
        <v>Central</v>
      </c>
      <c r="S4024" t="str">
        <f t="shared" si="375"/>
        <v>Maturity</v>
      </c>
      <c r="T4024" t="str">
        <f t="shared" si="376"/>
        <v>Within SLA</v>
      </c>
      <c r="U4024">
        <f t="shared" si="377"/>
        <v>0</v>
      </c>
    </row>
    <row r="4025" spans="1:21" x14ac:dyDescent="0.3">
      <c r="A4025" t="s">
        <v>7920</v>
      </c>
      <c r="B4025" t="s">
        <v>2146</v>
      </c>
      <c r="C4025" t="s">
        <v>2147</v>
      </c>
      <c r="D4025" t="s">
        <v>59</v>
      </c>
      <c r="E4025" t="s">
        <v>18</v>
      </c>
      <c r="F4025">
        <v>75368.11</v>
      </c>
      <c r="G4025" s="1">
        <v>45728</v>
      </c>
      <c r="I4025" t="s">
        <v>64</v>
      </c>
      <c r="J4025">
        <v>10</v>
      </c>
      <c r="K4025">
        <v>15</v>
      </c>
      <c r="L4025" t="s">
        <v>60</v>
      </c>
      <c r="M4025" t="s">
        <v>55</v>
      </c>
      <c r="N4025" t="s">
        <v>22</v>
      </c>
      <c r="O4025">
        <f t="shared" si="372"/>
        <v>1</v>
      </c>
      <c r="P4025" t="str">
        <f t="shared" si="373"/>
        <v>Valid</v>
      </c>
      <c r="Q4025" t="str">
        <f>_xlfn.XLOOKUP(B4025,Customers!$A:$A,Customers!$C:$C,"Not Found")</f>
        <v>South</v>
      </c>
      <c r="R4025" t="str">
        <f t="shared" si="374"/>
        <v>South</v>
      </c>
      <c r="S4025" t="str">
        <f t="shared" si="375"/>
        <v>Critical Illness</v>
      </c>
      <c r="T4025" t="str">
        <f t="shared" si="376"/>
        <v>Within SLA</v>
      </c>
      <c r="U4025">
        <f t="shared" si="377"/>
        <v>0</v>
      </c>
    </row>
    <row r="4026" spans="1:21" x14ac:dyDescent="0.3">
      <c r="A4026" t="s">
        <v>7921</v>
      </c>
      <c r="B4026" t="s">
        <v>7922</v>
      </c>
      <c r="C4026" t="s">
        <v>7923</v>
      </c>
      <c r="D4026" t="s">
        <v>216</v>
      </c>
      <c r="E4026" t="s">
        <v>39</v>
      </c>
      <c r="F4026">
        <v>27943.33</v>
      </c>
      <c r="G4026" s="1">
        <v>45970</v>
      </c>
      <c r="H4026" s="1">
        <v>45984</v>
      </c>
      <c r="I4026" t="s">
        <v>19</v>
      </c>
      <c r="J4026">
        <v>14</v>
      </c>
      <c r="K4026">
        <v>15</v>
      </c>
      <c r="L4026" t="s">
        <v>813</v>
      </c>
      <c r="M4026" t="s">
        <v>55</v>
      </c>
      <c r="N4026" t="s">
        <v>30</v>
      </c>
      <c r="O4026">
        <f t="shared" si="372"/>
        <v>1</v>
      </c>
      <c r="P4026" t="str">
        <f t="shared" si="373"/>
        <v>Valid</v>
      </c>
      <c r="Q4026" t="str">
        <f>_xlfn.XLOOKUP(B4026,Customers!$A:$A,Customers!$C:$C,"Not Found")</f>
        <v>South</v>
      </c>
      <c r="R4026" t="str">
        <f t="shared" si="374"/>
        <v>North</v>
      </c>
      <c r="S4026" t="str">
        <f t="shared" si="375"/>
        <v>Outpatient</v>
      </c>
      <c r="T4026" t="str">
        <f t="shared" si="376"/>
        <v>Within SLA</v>
      </c>
      <c r="U4026">
        <f t="shared" si="377"/>
        <v>0</v>
      </c>
    </row>
    <row r="4027" spans="1:21" x14ac:dyDescent="0.3">
      <c r="A4027" t="s">
        <v>7924</v>
      </c>
      <c r="B4027" t="s">
        <v>5495</v>
      </c>
      <c r="C4027" t="s">
        <v>7925</v>
      </c>
      <c r="D4027" t="s">
        <v>53</v>
      </c>
      <c r="E4027" t="s">
        <v>173</v>
      </c>
      <c r="F4027">
        <v>80338.58</v>
      </c>
      <c r="G4027" s="1">
        <v>45986</v>
      </c>
      <c r="H4027" s="1">
        <v>46005</v>
      </c>
      <c r="I4027" t="s">
        <v>19</v>
      </c>
      <c r="J4027">
        <v>19</v>
      </c>
      <c r="K4027">
        <v>15</v>
      </c>
      <c r="L4027" t="s">
        <v>178</v>
      </c>
      <c r="M4027" t="s">
        <v>55</v>
      </c>
      <c r="N4027" t="s">
        <v>42</v>
      </c>
      <c r="O4027">
        <f t="shared" si="372"/>
        <v>1</v>
      </c>
      <c r="P4027" t="str">
        <f t="shared" si="373"/>
        <v>Valid</v>
      </c>
      <c r="Q4027" t="str">
        <f>_xlfn.XLOOKUP(B4027,Customers!$A:$A,Customers!$C:$C,"Not Found")</f>
        <v>South</v>
      </c>
      <c r="R4027" t="str">
        <f t="shared" si="374"/>
        <v>Central</v>
      </c>
      <c r="S4027" t="str">
        <f t="shared" si="375"/>
        <v>Hospitalization</v>
      </c>
      <c r="T4027" t="str">
        <f t="shared" si="376"/>
        <v>SLA Breach</v>
      </c>
      <c r="U4027">
        <f t="shared" si="377"/>
        <v>4</v>
      </c>
    </row>
    <row r="4028" spans="1:21" x14ac:dyDescent="0.3">
      <c r="A4028" t="s">
        <v>7926</v>
      </c>
      <c r="B4028" t="s">
        <v>1435</v>
      </c>
      <c r="C4028" t="s">
        <v>5970</v>
      </c>
      <c r="D4028" t="s">
        <v>154</v>
      </c>
      <c r="E4028" t="s">
        <v>74</v>
      </c>
      <c r="F4028">
        <v>56364.43</v>
      </c>
      <c r="G4028" s="1">
        <v>45830</v>
      </c>
      <c r="I4028" t="s">
        <v>64</v>
      </c>
      <c r="J4028">
        <v>33</v>
      </c>
      <c r="K4028">
        <v>10</v>
      </c>
      <c r="L4028" t="s">
        <v>193</v>
      </c>
      <c r="M4028" t="s">
        <v>21</v>
      </c>
      <c r="N4028" t="s">
        <v>88</v>
      </c>
      <c r="O4028">
        <f t="shared" si="372"/>
        <v>1</v>
      </c>
      <c r="P4028" t="str">
        <f t="shared" si="373"/>
        <v>Valid</v>
      </c>
      <c r="Q4028" t="str">
        <f>_xlfn.XLOOKUP(B4028,Customers!$A:$A,Customers!$C:$C,"Not Found")</f>
        <v>Central</v>
      </c>
      <c r="R4028" t="str">
        <f t="shared" si="374"/>
        <v>East</v>
      </c>
      <c r="S4028" t="str">
        <f t="shared" si="375"/>
        <v>Vehicle Damage</v>
      </c>
      <c r="T4028" t="str">
        <f t="shared" si="376"/>
        <v>SLA Breach</v>
      </c>
      <c r="U4028">
        <f t="shared" si="377"/>
        <v>23</v>
      </c>
    </row>
    <row r="4029" spans="1:21" x14ac:dyDescent="0.3">
      <c r="A4029" t="s">
        <v>7927</v>
      </c>
      <c r="B4029" t="s">
        <v>7558</v>
      </c>
      <c r="C4029" t="s">
        <v>7928</v>
      </c>
      <c r="D4029" t="s">
        <v>46</v>
      </c>
      <c r="E4029" t="s">
        <v>173</v>
      </c>
      <c r="F4029">
        <v>130008.33</v>
      </c>
      <c r="G4029" s="1">
        <v>45808</v>
      </c>
      <c r="H4029" s="1">
        <v>45820</v>
      </c>
      <c r="I4029" t="s">
        <v>19</v>
      </c>
      <c r="J4029">
        <v>12</v>
      </c>
      <c r="K4029">
        <v>10</v>
      </c>
      <c r="L4029" t="s">
        <v>227</v>
      </c>
      <c r="M4029" t="s">
        <v>21</v>
      </c>
      <c r="N4029" t="s">
        <v>22</v>
      </c>
      <c r="O4029">
        <f t="shared" si="372"/>
        <v>1</v>
      </c>
      <c r="P4029" t="str">
        <f t="shared" si="373"/>
        <v>Valid</v>
      </c>
      <c r="Q4029" t="str">
        <f>_xlfn.XLOOKUP(B4029,Customers!$A:$A,Customers!$C:$C,"Not Found")</f>
        <v>East</v>
      </c>
      <c r="R4029" t="str">
        <f t="shared" si="374"/>
        <v>Central</v>
      </c>
      <c r="S4029" t="str">
        <f t="shared" si="375"/>
        <v>Theft</v>
      </c>
      <c r="T4029" t="str">
        <f t="shared" si="376"/>
        <v>SLA Breach</v>
      </c>
      <c r="U4029">
        <f t="shared" si="377"/>
        <v>2</v>
      </c>
    </row>
    <row r="4030" spans="1:21" x14ac:dyDescent="0.3">
      <c r="A4030" t="s">
        <v>7929</v>
      </c>
      <c r="B4030" t="s">
        <v>2038</v>
      </c>
      <c r="C4030" t="s">
        <v>2039</v>
      </c>
      <c r="D4030" t="s">
        <v>53</v>
      </c>
      <c r="E4030" t="s">
        <v>173</v>
      </c>
      <c r="F4030">
        <v>146276.25</v>
      </c>
      <c r="G4030" s="1">
        <v>45982</v>
      </c>
      <c r="H4030" s="1">
        <v>46000</v>
      </c>
      <c r="I4030" t="s">
        <v>19</v>
      </c>
      <c r="J4030">
        <v>18</v>
      </c>
      <c r="K4030">
        <v>15</v>
      </c>
      <c r="L4030" t="s">
        <v>366</v>
      </c>
      <c r="M4030" t="s">
        <v>55</v>
      </c>
      <c r="N4030" t="s">
        <v>30</v>
      </c>
      <c r="O4030">
        <f t="shared" si="372"/>
        <v>1</v>
      </c>
      <c r="P4030" t="str">
        <f t="shared" si="373"/>
        <v>Valid</v>
      </c>
      <c r="Q4030" t="str">
        <f>_xlfn.XLOOKUP(B4030,Customers!$A:$A,Customers!$C:$C,"Not Found")</f>
        <v>North</v>
      </c>
      <c r="R4030" t="str">
        <f t="shared" si="374"/>
        <v>Central</v>
      </c>
      <c r="S4030" t="str">
        <f t="shared" si="375"/>
        <v>Hospitalization</v>
      </c>
      <c r="T4030" t="str">
        <f t="shared" si="376"/>
        <v>SLA Breach</v>
      </c>
      <c r="U4030">
        <f t="shared" si="377"/>
        <v>3</v>
      </c>
    </row>
    <row r="4031" spans="1:21" x14ac:dyDescent="0.3">
      <c r="A4031" t="s">
        <v>7930</v>
      </c>
      <c r="B4031" t="s">
        <v>990</v>
      </c>
      <c r="C4031" t="s">
        <v>991</v>
      </c>
      <c r="D4031" t="s">
        <v>111</v>
      </c>
      <c r="E4031" t="s">
        <v>74</v>
      </c>
      <c r="F4031">
        <v>17493.05</v>
      </c>
      <c r="G4031" s="1">
        <v>45814</v>
      </c>
      <c r="H4031" s="1">
        <v>45822</v>
      </c>
      <c r="I4031" t="s">
        <v>19</v>
      </c>
      <c r="J4031">
        <v>8</v>
      </c>
      <c r="K4031">
        <v>12</v>
      </c>
      <c r="L4031" t="s">
        <v>561</v>
      </c>
      <c r="M4031" t="s">
        <v>49</v>
      </c>
      <c r="N4031" t="s">
        <v>30</v>
      </c>
      <c r="O4031">
        <f t="shared" si="372"/>
        <v>1</v>
      </c>
      <c r="P4031" t="str">
        <f t="shared" si="373"/>
        <v>Valid</v>
      </c>
      <c r="Q4031" t="str">
        <f>_xlfn.XLOOKUP(B4031,Customers!$A:$A,Customers!$C:$C,"Not Found")</f>
        <v>North</v>
      </c>
      <c r="R4031" t="str">
        <f t="shared" si="374"/>
        <v>East</v>
      </c>
      <c r="S4031" t="str">
        <f t="shared" si="375"/>
        <v>Fire</v>
      </c>
      <c r="T4031" t="str">
        <f t="shared" si="376"/>
        <v>Within SLA</v>
      </c>
      <c r="U4031">
        <f t="shared" si="377"/>
        <v>0</v>
      </c>
    </row>
    <row r="4032" spans="1:21" x14ac:dyDescent="0.3">
      <c r="A4032" t="s">
        <v>7931</v>
      </c>
      <c r="B4032" t="s">
        <v>5453</v>
      </c>
      <c r="C4032" t="s">
        <v>5454</v>
      </c>
      <c r="D4032" t="s">
        <v>182</v>
      </c>
      <c r="E4032" t="s">
        <v>74</v>
      </c>
      <c r="F4032">
        <v>18609.66</v>
      </c>
      <c r="G4032" s="1">
        <v>45802</v>
      </c>
      <c r="I4032" t="s">
        <v>64</v>
      </c>
      <c r="J4032">
        <v>12</v>
      </c>
      <c r="K4032">
        <v>7</v>
      </c>
      <c r="L4032" t="s">
        <v>87</v>
      </c>
      <c r="M4032" t="s">
        <v>94</v>
      </c>
      <c r="N4032" t="s">
        <v>30</v>
      </c>
      <c r="O4032">
        <f t="shared" si="372"/>
        <v>1</v>
      </c>
      <c r="P4032" t="str">
        <f t="shared" si="373"/>
        <v>Valid</v>
      </c>
      <c r="Q4032" t="str">
        <f>_xlfn.XLOOKUP(B4032,Customers!$A:$A,Customers!$C:$C,"Not Found")</f>
        <v>West</v>
      </c>
      <c r="R4032" t="str">
        <f t="shared" si="374"/>
        <v>East</v>
      </c>
      <c r="S4032" t="str">
        <f t="shared" si="375"/>
        <v>Trip Cancellation</v>
      </c>
      <c r="T4032" t="str">
        <f t="shared" si="376"/>
        <v>SLA Breach</v>
      </c>
      <c r="U4032">
        <f t="shared" si="377"/>
        <v>5</v>
      </c>
    </row>
    <row r="4033" spans="1:21" x14ac:dyDescent="0.3">
      <c r="A4033" t="s">
        <v>7932</v>
      </c>
      <c r="B4033" t="s">
        <v>24</v>
      </c>
      <c r="C4033" t="s">
        <v>5910</v>
      </c>
      <c r="D4033" t="s">
        <v>46</v>
      </c>
      <c r="E4033" t="s">
        <v>74</v>
      </c>
      <c r="F4033">
        <v>354903.52</v>
      </c>
      <c r="G4033" s="1">
        <v>45673</v>
      </c>
      <c r="H4033" s="1">
        <v>45693</v>
      </c>
      <c r="I4033" t="s">
        <v>19</v>
      </c>
      <c r="J4033">
        <v>20</v>
      </c>
      <c r="K4033">
        <v>12</v>
      </c>
      <c r="L4033" t="s">
        <v>193</v>
      </c>
      <c r="M4033" t="s">
        <v>49</v>
      </c>
      <c r="N4033" t="s">
        <v>30</v>
      </c>
      <c r="O4033">
        <f t="shared" si="372"/>
        <v>1</v>
      </c>
      <c r="P4033" t="str">
        <f t="shared" si="373"/>
        <v>Valid</v>
      </c>
      <c r="Q4033" t="str">
        <f>_xlfn.XLOOKUP(B4033,Customers!$A:$A,Customers!$C:$C,"Not Found")</f>
        <v>East</v>
      </c>
      <c r="R4033" t="str">
        <f t="shared" si="374"/>
        <v>East</v>
      </c>
      <c r="S4033" t="str">
        <f t="shared" si="375"/>
        <v>Theft</v>
      </c>
      <c r="T4033" t="str">
        <f t="shared" si="376"/>
        <v>SLA Breach</v>
      </c>
      <c r="U4033">
        <f t="shared" si="377"/>
        <v>8</v>
      </c>
    </row>
    <row r="4034" spans="1:21" x14ac:dyDescent="0.3">
      <c r="A4034" t="s">
        <v>7933</v>
      </c>
      <c r="B4034" t="s">
        <v>6412</v>
      </c>
      <c r="C4034" t="s">
        <v>7934</v>
      </c>
      <c r="D4034" t="s">
        <v>154</v>
      </c>
      <c r="E4034" t="s">
        <v>39</v>
      </c>
      <c r="F4034">
        <v>117124.06</v>
      </c>
      <c r="G4034" s="1">
        <v>45705</v>
      </c>
      <c r="I4034" t="s">
        <v>40</v>
      </c>
      <c r="J4034">
        <v>10</v>
      </c>
      <c r="K4034">
        <v>10</v>
      </c>
      <c r="L4034" t="s">
        <v>48</v>
      </c>
      <c r="M4034" t="s">
        <v>21</v>
      </c>
      <c r="N4034" t="s">
        <v>30</v>
      </c>
      <c r="O4034">
        <f t="shared" ref="O4034:O4097" si="378">COUNTIF($A:$A,A4034)</f>
        <v>1</v>
      </c>
      <c r="P4034" t="str">
        <f t="shared" ref="P4034:P4097" si="379">IF(F4034="","Missing Amount","Valid")</f>
        <v>Valid</v>
      </c>
      <c r="Q4034" t="str">
        <f>_xlfn.XLOOKUP(B4034,Customers!$A:$A,Customers!$C:$C,"Not Found")</f>
        <v>East</v>
      </c>
      <c r="R4034" t="str">
        <f t="shared" ref="R4034:R4097" si="380">IF(E4034="",Q4034,E4034)</f>
        <v>North</v>
      </c>
      <c r="S4034" t="str">
        <f t="shared" ref="S4034:S4097" si="381">IF(D4034="Hospitalisation","Hospitalization",IF(D4034="Medical Emerg.","Medical Emergency",IF(D4034="Property dmg","Property Damage",IF(D4034="Vehicle dmg","Vehicle Damage",D4034))))</f>
        <v>Vehicle Damage</v>
      </c>
      <c r="T4034" t="str">
        <f t="shared" ref="T4034:T4097" si="382">IF(J4034&gt;K4034,"SLA Breach","Within SLA")</f>
        <v>Within SLA</v>
      </c>
      <c r="U4034">
        <f t="shared" ref="U4034:U4097" si="383">IF(J4034&gt;K4034,J4034-K4034,0)</f>
        <v>0</v>
      </c>
    </row>
    <row r="4035" spans="1:21" x14ac:dyDescent="0.3">
      <c r="A4035" t="s">
        <v>7935</v>
      </c>
      <c r="B4035" t="s">
        <v>1730</v>
      </c>
      <c r="C4035" t="s">
        <v>5569</v>
      </c>
      <c r="D4035" t="s">
        <v>46</v>
      </c>
      <c r="E4035" t="s">
        <v>74</v>
      </c>
      <c r="F4035">
        <v>151341.29999999999</v>
      </c>
      <c r="G4035" s="1">
        <v>45822</v>
      </c>
      <c r="I4035" t="s">
        <v>40</v>
      </c>
      <c r="J4035">
        <v>24</v>
      </c>
      <c r="K4035">
        <v>12</v>
      </c>
      <c r="L4035" t="s">
        <v>681</v>
      </c>
      <c r="M4035" t="s">
        <v>49</v>
      </c>
      <c r="N4035" t="s">
        <v>42</v>
      </c>
      <c r="O4035">
        <f t="shared" si="378"/>
        <v>1</v>
      </c>
      <c r="P4035" t="str">
        <f t="shared" si="379"/>
        <v>Valid</v>
      </c>
      <c r="Q4035" t="str">
        <f>_xlfn.XLOOKUP(B4035,Customers!$A:$A,Customers!$C:$C,"Not Found")</f>
        <v>South</v>
      </c>
      <c r="R4035" t="str">
        <f t="shared" si="380"/>
        <v>East</v>
      </c>
      <c r="S4035" t="str">
        <f t="shared" si="381"/>
        <v>Theft</v>
      </c>
      <c r="T4035" t="str">
        <f t="shared" si="382"/>
        <v>SLA Breach</v>
      </c>
      <c r="U4035">
        <f t="shared" si="383"/>
        <v>12</v>
      </c>
    </row>
    <row r="4036" spans="1:21" x14ac:dyDescent="0.3">
      <c r="A4036" t="s">
        <v>7936</v>
      </c>
      <c r="B4036" t="s">
        <v>2727</v>
      </c>
      <c r="C4036" t="s">
        <v>2728</v>
      </c>
      <c r="D4036" t="s">
        <v>116</v>
      </c>
      <c r="E4036" t="s">
        <v>27</v>
      </c>
      <c r="F4036">
        <v>21637.39</v>
      </c>
      <c r="G4036" s="1">
        <v>45763</v>
      </c>
      <c r="H4036" s="1">
        <v>45765</v>
      </c>
      <c r="I4036" t="s">
        <v>19</v>
      </c>
      <c r="J4036">
        <v>2</v>
      </c>
      <c r="K4036">
        <v>7</v>
      </c>
      <c r="L4036" t="s">
        <v>268</v>
      </c>
      <c r="M4036" t="s">
        <v>94</v>
      </c>
      <c r="N4036" t="s">
        <v>30</v>
      </c>
      <c r="O4036">
        <f t="shared" si="378"/>
        <v>1</v>
      </c>
      <c r="P4036" t="str">
        <f t="shared" si="379"/>
        <v>Valid</v>
      </c>
      <c r="Q4036" t="str">
        <f>_xlfn.XLOOKUP(B4036,Customers!$A:$A,Customers!$C:$C,"Not Found")</f>
        <v>South</v>
      </c>
      <c r="R4036" t="str">
        <f t="shared" si="380"/>
        <v>West</v>
      </c>
      <c r="S4036" t="str">
        <f t="shared" si="381"/>
        <v>Medical Emergency</v>
      </c>
      <c r="T4036" t="str">
        <f t="shared" si="382"/>
        <v>Within SLA</v>
      </c>
      <c r="U4036">
        <f t="shared" si="383"/>
        <v>0</v>
      </c>
    </row>
    <row r="4037" spans="1:21" x14ac:dyDescent="0.3">
      <c r="A4037" t="s">
        <v>7937</v>
      </c>
      <c r="B4037" t="s">
        <v>1705</v>
      </c>
      <c r="C4037" t="s">
        <v>5355</v>
      </c>
      <c r="D4037" t="s">
        <v>69</v>
      </c>
      <c r="E4037" t="s">
        <v>173</v>
      </c>
      <c r="F4037">
        <v>177957.49</v>
      </c>
      <c r="G4037" s="1">
        <v>45679</v>
      </c>
      <c r="H4037" s="1">
        <v>45695</v>
      </c>
      <c r="I4037" t="s">
        <v>19</v>
      </c>
      <c r="J4037">
        <v>16</v>
      </c>
      <c r="K4037">
        <v>12</v>
      </c>
      <c r="L4037" t="s">
        <v>310</v>
      </c>
      <c r="M4037" t="s">
        <v>49</v>
      </c>
      <c r="N4037" t="s">
        <v>22</v>
      </c>
      <c r="O4037">
        <f t="shared" si="378"/>
        <v>1</v>
      </c>
      <c r="P4037" t="str">
        <f t="shared" si="379"/>
        <v>Valid</v>
      </c>
      <c r="Q4037" t="str">
        <f>_xlfn.XLOOKUP(B4037,Customers!$A:$A,Customers!$C:$C,"Not Found")</f>
        <v>North</v>
      </c>
      <c r="R4037" t="str">
        <f t="shared" si="380"/>
        <v>Central</v>
      </c>
      <c r="S4037" t="str">
        <f t="shared" si="381"/>
        <v>Property Damage</v>
      </c>
      <c r="T4037" t="str">
        <f t="shared" si="382"/>
        <v>SLA Breach</v>
      </c>
      <c r="U4037">
        <f t="shared" si="383"/>
        <v>4</v>
      </c>
    </row>
    <row r="4038" spans="1:21" x14ac:dyDescent="0.3">
      <c r="A4038" t="s">
        <v>7938</v>
      </c>
      <c r="B4038" t="s">
        <v>6490</v>
      </c>
      <c r="C4038" t="s">
        <v>6491</v>
      </c>
      <c r="D4038" t="s">
        <v>182</v>
      </c>
      <c r="E4038" t="s">
        <v>173</v>
      </c>
      <c r="F4038">
        <v>11203.77</v>
      </c>
      <c r="G4038" s="1">
        <v>45902</v>
      </c>
      <c r="H4038" s="1">
        <v>45918</v>
      </c>
      <c r="I4038" t="s">
        <v>19</v>
      </c>
      <c r="J4038">
        <v>16</v>
      </c>
      <c r="K4038">
        <v>7</v>
      </c>
      <c r="L4038" t="s">
        <v>296</v>
      </c>
      <c r="M4038" t="s">
        <v>94</v>
      </c>
      <c r="N4038" t="s">
        <v>88</v>
      </c>
      <c r="O4038">
        <f t="shared" si="378"/>
        <v>1</v>
      </c>
      <c r="P4038" t="str">
        <f t="shared" si="379"/>
        <v>Valid</v>
      </c>
      <c r="Q4038" t="str">
        <f>_xlfn.XLOOKUP(B4038,Customers!$A:$A,Customers!$C:$C,"Not Found")</f>
        <v>West</v>
      </c>
      <c r="R4038" t="str">
        <f t="shared" si="380"/>
        <v>Central</v>
      </c>
      <c r="S4038" t="str">
        <f t="shared" si="381"/>
        <v>Trip Cancellation</v>
      </c>
      <c r="T4038" t="str">
        <f t="shared" si="382"/>
        <v>SLA Breach</v>
      </c>
      <c r="U4038">
        <f t="shared" si="383"/>
        <v>9</v>
      </c>
    </row>
    <row r="4039" spans="1:21" x14ac:dyDescent="0.3">
      <c r="A4039" t="s">
        <v>7939</v>
      </c>
      <c r="B4039" t="s">
        <v>4166</v>
      </c>
      <c r="C4039" t="s">
        <v>4167</v>
      </c>
      <c r="D4039" t="s">
        <v>69</v>
      </c>
      <c r="E4039" t="s">
        <v>173</v>
      </c>
      <c r="F4039">
        <v>76143.839999999997</v>
      </c>
      <c r="G4039" s="1">
        <v>45867</v>
      </c>
      <c r="I4039" t="s">
        <v>40</v>
      </c>
      <c r="J4039">
        <v>20</v>
      </c>
      <c r="K4039">
        <v>12</v>
      </c>
      <c r="L4039" t="s">
        <v>159</v>
      </c>
      <c r="M4039" t="s">
        <v>49</v>
      </c>
      <c r="N4039" t="s">
        <v>42</v>
      </c>
      <c r="O4039">
        <f t="shared" si="378"/>
        <v>1</v>
      </c>
      <c r="P4039" t="str">
        <f t="shared" si="379"/>
        <v>Valid</v>
      </c>
      <c r="Q4039" t="str">
        <f>_xlfn.XLOOKUP(B4039,Customers!$A:$A,Customers!$C:$C,"Not Found")</f>
        <v>Central</v>
      </c>
      <c r="R4039" t="str">
        <f t="shared" si="380"/>
        <v>Central</v>
      </c>
      <c r="S4039" t="str">
        <f t="shared" si="381"/>
        <v>Property Damage</v>
      </c>
      <c r="T4039" t="str">
        <f t="shared" si="382"/>
        <v>SLA Breach</v>
      </c>
      <c r="U4039">
        <f t="shared" si="383"/>
        <v>8</v>
      </c>
    </row>
    <row r="4040" spans="1:21" x14ac:dyDescent="0.3">
      <c r="A4040" t="s">
        <v>7940</v>
      </c>
      <c r="B4040" t="s">
        <v>643</v>
      </c>
      <c r="C4040" t="s">
        <v>4985</v>
      </c>
      <c r="D4040" t="s">
        <v>111</v>
      </c>
      <c r="E4040" t="s">
        <v>39</v>
      </c>
      <c r="F4040">
        <v>137637.74</v>
      </c>
      <c r="G4040" s="1">
        <v>45678</v>
      </c>
      <c r="H4040" s="1">
        <v>45692</v>
      </c>
      <c r="I4040" t="s">
        <v>19</v>
      </c>
      <c r="J4040">
        <v>14</v>
      </c>
      <c r="K4040">
        <v>12</v>
      </c>
      <c r="L4040" t="s">
        <v>208</v>
      </c>
      <c r="M4040" t="s">
        <v>49</v>
      </c>
      <c r="N4040" t="s">
        <v>42</v>
      </c>
      <c r="O4040">
        <f t="shared" si="378"/>
        <v>1</v>
      </c>
      <c r="P4040" t="str">
        <f t="shared" si="379"/>
        <v>Valid</v>
      </c>
      <c r="Q4040" t="str">
        <f>_xlfn.XLOOKUP(B4040,Customers!$A:$A,Customers!$C:$C,"Not Found")</f>
        <v>West</v>
      </c>
      <c r="R4040" t="str">
        <f t="shared" si="380"/>
        <v>North</v>
      </c>
      <c r="S4040" t="str">
        <f t="shared" si="381"/>
        <v>Fire</v>
      </c>
      <c r="T4040" t="str">
        <f t="shared" si="382"/>
        <v>SLA Breach</v>
      </c>
      <c r="U4040">
        <f t="shared" si="383"/>
        <v>2</v>
      </c>
    </row>
    <row r="4041" spans="1:21" x14ac:dyDescent="0.3">
      <c r="A4041" t="s">
        <v>7941</v>
      </c>
      <c r="B4041" t="s">
        <v>1354</v>
      </c>
      <c r="C4041" t="s">
        <v>1355</v>
      </c>
      <c r="D4041" t="s">
        <v>69</v>
      </c>
      <c r="E4041" t="s">
        <v>74</v>
      </c>
      <c r="F4041">
        <v>163273.67000000001</v>
      </c>
      <c r="G4041" s="1">
        <v>45985</v>
      </c>
      <c r="H4041" s="1">
        <v>45998</v>
      </c>
      <c r="I4041" t="s">
        <v>47</v>
      </c>
      <c r="J4041">
        <v>13</v>
      </c>
      <c r="K4041">
        <v>12</v>
      </c>
      <c r="L4041" t="s">
        <v>70</v>
      </c>
      <c r="M4041" t="s">
        <v>49</v>
      </c>
      <c r="N4041" t="s">
        <v>30</v>
      </c>
      <c r="O4041">
        <f t="shared" si="378"/>
        <v>1</v>
      </c>
      <c r="P4041" t="str">
        <f t="shared" si="379"/>
        <v>Valid</v>
      </c>
      <c r="Q4041" t="str">
        <f>_xlfn.XLOOKUP(B4041,Customers!$A:$A,Customers!$C:$C,"Not Found")</f>
        <v>East</v>
      </c>
      <c r="R4041" t="str">
        <f t="shared" si="380"/>
        <v>East</v>
      </c>
      <c r="S4041" t="str">
        <f t="shared" si="381"/>
        <v>Property Damage</v>
      </c>
      <c r="T4041" t="str">
        <f t="shared" si="382"/>
        <v>SLA Breach</v>
      </c>
      <c r="U4041">
        <f t="shared" si="383"/>
        <v>1</v>
      </c>
    </row>
    <row r="4042" spans="1:21" x14ac:dyDescent="0.3">
      <c r="A4042" t="s">
        <v>7942</v>
      </c>
      <c r="B4042" t="s">
        <v>7943</v>
      </c>
      <c r="C4042" t="s">
        <v>7944</v>
      </c>
      <c r="D4042" t="s">
        <v>154</v>
      </c>
      <c r="E4042" t="s">
        <v>39</v>
      </c>
      <c r="F4042">
        <v>74816.929999999993</v>
      </c>
      <c r="G4042" s="1">
        <v>45742</v>
      </c>
      <c r="H4042" s="1">
        <v>45757</v>
      </c>
      <c r="I4042" t="s">
        <v>19</v>
      </c>
      <c r="J4042">
        <v>15</v>
      </c>
      <c r="K4042">
        <v>10</v>
      </c>
      <c r="L4042" t="s">
        <v>75</v>
      </c>
      <c r="M4042" t="s">
        <v>21</v>
      </c>
      <c r="N4042" t="s">
        <v>30</v>
      </c>
      <c r="O4042">
        <f t="shared" si="378"/>
        <v>1</v>
      </c>
      <c r="P4042" t="str">
        <f t="shared" si="379"/>
        <v>Valid</v>
      </c>
      <c r="Q4042" t="str">
        <f>_xlfn.XLOOKUP(B4042,Customers!$A:$A,Customers!$C:$C,"Not Found")</f>
        <v>East</v>
      </c>
      <c r="R4042" t="str">
        <f t="shared" si="380"/>
        <v>North</v>
      </c>
      <c r="S4042" t="str">
        <f t="shared" si="381"/>
        <v>Vehicle Damage</v>
      </c>
      <c r="T4042" t="str">
        <f t="shared" si="382"/>
        <v>SLA Breach</v>
      </c>
      <c r="U4042">
        <f t="shared" si="383"/>
        <v>5</v>
      </c>
    </row>
    <row r="4043" spans="1:21" x14ac:dyDescent="0.3">
      <c r="A4043" t="s">
        <v>7945</v>
      </c>
      <c r="B4043" t="s">
        <v>2670</v>
      </c>
      <c r="C4043" t="s">
        <v>7946</v>
      </c>
      <c r="D4043" t="s">
        <v>53</v>
      </c>
      <c r="E4043" t="s">
        <v>74</v>
      </c>
      <c r="F4043">
        <v>109779.58</v>
      </c>
      <c r="G4043" s="1">
        <v>45768</v>
      </c>
      <c r="H4043" s="1">
        <v>45790</v>
      </c>
      <c r="I4043" t="s">
        <v>47</v>
      </c>
      <c r="J4043">
        <v>22</v>
      </c>
      <c r="K4043">
        <v>15</v>
      </c>
      <c r="L4043" t="s">
        <v>166</v>
      </c>
      <c r="M4043" t="s">
        <v>55</v>
      </c>
      <c r="N4043" t="s">
        <v>30</v>
      </c>
      <c r="O4043">
        <f t="shared" si="378"/>
        <v>1</v>
      </c>
      <c r="P4043" t="str">
        <f t="shared" si="379"/>
        <v>Valid</v>
      </c>
      <c r="Q4043" t="str">
        <f>_xlfn.XLOOKUP(B4043,Customers!$A:$A,Customers!$C:$C,"Not Found")</f>
        <v>West</v>
      </c>
      <c r="R4043" t="str">
        <f t="shared" si="380"/>
        <v>East</v>
      </c>
      <c r="S4043" t="str">
        <f t="shared" si="381"/>
        <v>Hospitalization</v>
      </c>
      <c r="T4043" t="str">
        <f t="shared" si="382"/>
        <v>SLA Breach</v>
      </c>
      <c r="U4043">
        <f t="shared" si="383"/>
        <v>7</v>
      </c>
    </row>
    <row r="4044" spans="1:21" x14ac:dyDescent="0.3">
      <c r="A4044" t="s">
        <v>7947</v>
      </c>
      <c r="B4044" t="s">
        <v>4743</v>
      </c>
      <c r="C4044" t="s">
        <v>4744</v>
      </c>
      <c r="D4044" t="s">
        <v>17</v>
      </c>
      <c r="E4044" t="s">
        <v>173</v>
      </c>
      <c r="F4044">
        <v>72320.460000000006</v>
      </c>
      <c r="G4044" s="1">
        <v>45716</v>
      </c>
      <c r="H4044" s="1">
        <v>45724</v>
      </c>
      <c r="I4044" t="s">
        <v>19</v>
      </c>
      <c r="J4044">
        <v>8</v>
      </c>
      <c r="K4044">
        <v>10</v>
      </c>
      <c r="L4044" t="s">
        <v>227</v>
      </c>
      <c r="M4044" t="s">
        <v>21</v>
      </c>
      <c r="N4044" t="s">
        <v>22</v>
      </c>
      <c r="O4044">
        <f t="shared" si="378"/>
        <v>1</v>
      </c>
      <c r="P4044" t="str">
        <f t="shared" si="379"/>
        <v>Valid</v>
      </c>
      <c r="Q4044" t="str">
        <f>_xlfn.XLOOKUP(B4044,Customers!$A:$A,Customers!$C:$C,"Not Found")</f>
        <v>West</v>
      </c>
      <c r="R4044" t="str">
        <f t="shared" si="380"/>
        <v>Central</v>
      </c>
      <c r="S4044" t="str">
        <f t="shared" si="381"/>
        <v>Accident</v>
      </c>
      <c r="T4044" t="str">
        <f t="shared" si="382"/>
        <v>Within SLA</v>
      </c>
      <c r="U4044">
        <f t="shared" si="383"/>
        <v>0</v>
      </c>
    </row>
    <row r="4045" spans="1:21" x14ac:dyDescent="0.3">
      <c r="A4045" t="s">
        <v>7948</v>
      </c>
      <c r="B4045" t="s">
        <v>7251</v>
      </c>
      <c r="C4045" t="s">
        <v>7252</v>
      </c>
      <c r="D4045" t="s">
        <v>59</v>
      </c>
      <c r="E4045" t="s">
        <v>173</v>
      </c>
      <c r="F4045">
        <v>69250.87</v>
      </c>
      <c r="G4045" s="1">
        <v>45927</v>
      </c>
      <c r="H4045" s="1">
        <v>45946</v>
      </c>
      <c r="I4045" t="s">
        <v>19</v>
      </c>
      <c r="J4045">
        <v>19</v>
      </c>
      <c r="K4045">
        <v>15</v>
      </c>
      <c r="L4045" t="s">
        <v>541</v>
      </c>
      <c r="M4045" t="s">
        <v>55</v>
      </c>
      <c r="N4045" t="s">
        <v>30</v>
      </c>
      <c r="O4045">
        <f t="shared" si="378"/>
        <v>1</v>
      </c>
      <c r="P4045" t="str">
        <f t="shared" si="379"/>
        <v>Valid</v>
      </c>
      <c r="Q4045" t="str">
        <f>_xlfn.XLOOKUP(B4045,Customers!$A:$A,Customers!$C:$C,"Not Found")</f>
        <v>Central</v>
      </c>
      <c r="R4045" t="str">
        <f t="shared" si="380"/>
        <v>Central</v>
      </c>
      <c r="S4045" t="str">
        <f t="shared" si="381"/>
        <v>Critical Illness</v>
      </c>
      <c r="T4045" t="str">
        <f t="shared" si="382"/>
        <v>SLA Breach</v>
      </c>
      <c r="U4045">
        <f t="shared" si="383"/>
        <v>4</v>
      </c>
    </row>
    <row r="4046" spans="1:21" x14ac:dyDescent="0.3">
      <c r="A4046" t="s">
        <v>7949</v>
      </c>
      <c r="B4046" t="s">
        <v>559</v>
      </c>
      <c r="C4046" t="s">
        <v>7950</v>
      </c>
      <c r="D4046" t="s">
        <v>59</v>
      </c>
      <c r="E4046" t="s">
        <v>173</v>
      </c>
      <c r="F4046">
        <v>203182.39</v>
      </c>
      <c r="G4046" s="1">
        <v>45976</v>
      </c>
      <c r="I4046" t="s">
        <v>40</v>
      </c>
      <c r="J4046">
        <v>23</v>
      </c>
      <c r="K4046">
        <v>15</v>
      </c>
      <c r="L4046" t="s">
        <v>296</v>
      </c>
      <c r="M4046" t="s">
        <v>55</v>
      </c>
      <c r="N4046" t="s">
        <v>30</v>
      </c>
      <c r="O4046">
        <f t="shared" si="378"/>
        <v>1</v>
      </c>
      <c r="P4046" t="str">
        <f t="shared" si="379"/>
        <v>Valid</v>
      </c>
      <c r="Q4046" t="str">
        <f>_xlfn.XLOOKUP(B4046,Customers!$A:$A,Customers!$C:$C,"Not Found")</f>
        <v>Central</v>
      </c>
      <c r="R4046" t="str">
        <f t="shared" si="380"/>
        <v>Central</v>
      </c>
      <c r="S4046" t="str">
        <f t="shared" si="381"/>
        <v>Critical Illness</v>
      </c>
      <c r="T4046" t="str">
        <f t="shared" si="382"/>
        <v>SLA Breach</v>
      </c>
      <c r="U4046">
        <f t="shared" si="383"/>
        <v>8</v>
      </c>
    </row>
    <row r="4047" spans="1:21" x14ac:dyDescent="0.3">
      <c r="A4047" t="s">
        <v>7951</v>
      </c>
      <c r="B4047" t="s">
        <v>3894</v>
      </c>
      <c r="C4047" t="s">
        <v>3895</v>
      </c>
      <c r="D4047" t="s">
        <v>216</v>
      </c>
      <c r="E4047" t="s">
        <v>18</v>
      </c>
      <c r="F4047">
        <v>283164.78999999998</v>
      </c>
      <c r="G4047" s="1">
        <v>45980</v>
      </c>
      <c r="H4047" s="1">
        <v>46009</v>
      </c>
      <c r="I4047" t="s">
        <v>19</v>
      </c>
      <c r="J4047">
        <v>29</v>
      </c>
      <c r="K4047">
        <v>15</v>
      </c>
      <c r="L4047" t="s">
        <v>208</v>
      </c>
      <c r="M4047" t="s">
        <v>55</v>
      </c>
      <c r="N4047" t="s">
        <v>88</v>
      </c>
      <c r="O4047">
        <f t="shared" si="378"/>
        <v>1</v>
      </c>
      <c r="P4047" t="str">
        <f t="shared" si="379"/>
        <v>Valid</v>
      </c>
      <c r="Q4047" t="str">
        <f>_xlfn.XLOOKUP(B4047,Customers!$A:$A,Customers!$C:$C,"Not Found")</f>
        <v>Central</v>
      </c>
      <c r="R4047" t="str">
        <f t="shared" si="380"/>
        <v>South</v>
      </c>
      <c r="S4047" t="str">
        <f t="shared" si="381"/>
        <v>Outpatient</v>
      </c>
      <c r="T4047" t="str">
        <f t="shared" si="382"/>
        <v>SLA Breach</v>
      </c>
      <c r="U4047">
        <f t="shared" si="383"/>
        <v>14</v>
      </c>
    </row>
    <row r="4048" spans="1:21" x14ac:dyDescent="0.3">
      <c r="A4048" t="s">
        <v>7952</v>
      </c>
      <c r="B4048" t="s">
        <v>632</v>
      </c>
      <c r="C4048" t="s">
        <v>1632</v>
      </c>
      <c r="D4048" t="s">
        <v>17</v>
      </c>
      <c r="E4048" t="s">
        <v>74</v>
      </c>
      <c r="F4048">
        <v>62889.1</v>
      </c>
      <c r="G4048" s="1">
        <v>45690</v>
      </c>
      <c r="H4048" s="1">
        <v>45707</v>
      </c>
      <c r="I4048" t="s">
        <v>19</v>
      </c>
      <c r="J4048">
        <v>17</v>
      </c>
      <c r="K4048">
        <v>10</v>
      </c>
      <c r="L4048" t="s">
        <v>296</v>
      </c>
      <c r="M4048" t="s">
        <v>21</v>
      </c>
      <c r="N4048" t="s">
        <v>30</v>
      </c>
      <c r="O4048">
        <f t="shared" si="378"/>
        <v>1</v>
      </c>
      <c r="P4048" t="str">
        <f t="shared" si="379"/>
        <v>Valid</v>
      </c>
      <c r="Q4048" t="str">
        <f>_xlfn.XLOOKUP(B4048,Customers!$A:$A,Customers!$C:$C,"Not Found")</f>
        <v>North</v>
      </c>
      <c r="R4048" t="str">
        <f t="shared" si="380"/>
        <v>East</v>
      </c>
      <c r="S4048" t="str">
        <f t="shared" si="381"/>
        <v>Accident</v>
      </c>
      <c r="T4048" t="str">
        <f t="shared" si="382"/>
        <v>SLA Breach</v>
      </c>
      <c r="U4048">
        <f t="shared" si="383"/>
        <v>7</v>
      </c>
    </row>
    <row r="4049" spans="1:21" x14ac:dyDescent="0.3">
      <c r="A4049" t="s">
        <v>7953</v>
      </c>
      <c r="B4049" t="s">
        <v>2079</v>
      </c>
      <c r="C4049" t="s">
        <v>3576</v>
      </c>
      <c r="D4049" t="s">
        <v>34</v>
      </c>
      <c r="E4049" t="s">
        <v>18</v>
      </c>
      <c r="F4049">
        <v>139750.97</v>
      </c>
      <c r="G4049" s="1">
        <v>45981</v>
      </c>
      <c r="H4049" s="1">
        <v>45991</v>
      </c>
      <c r="I4049" t="s">
        <v>19</v>
      </c>
      <c r="J4049">
        <v>10</v>
      </c>
      <c r="K4049">
        <v>20</v>
      </c>
      <c r="L4049" t="s">
        <v>404</v>
      </c>
      <c r="M4049" t="s">
        <v>29</v>
      </c>
      <c r="N4049" t="s">
        <v>22</v>
      </c>
      <c r="O4049">
        <f t="shared" si="378"/>
        <v>1</v>
      </c>
      <c r="P4049" t="str">
        <f t="shared" si="379"/>
        <v>Valid</v>
      </c>
      <c r="Q4049" t="str">
        <f>_xlfn.XLOOKUP(B4049,Customers!$A:$A,Customers!$C:$C,"Not Found")</f>
        <v>West</v>
      </c>
      <c r="R4049" t="str">
        <f t="shared" si="380"/>
        <v>South</v>
      </c>
      <c r="S4049" t="str">
        <f t="shared" si="381"/>
        <v>Death Benefit</v>
      </c>
      <c r="T4049" t="str">
        <f t="shared" si="382"/>
        <v>Within SLA</v>
      </c>
      <c r="U4049">
        <f t="shared" si="383"/>
        <v>0</v>
      </c>
    </row>
    <row r="4050" spans="1:21" x14ac:dyDescent="0.3">
      <c r="A4050" t="s">
        <v>7954</v>
      </c>
      <c r="B4050" t="s">
        <v>690</v>
      </c>
      <c r="C4050" t="s">
        <v>691</v>
      </c>
      <c r="D4050" t="s">
        <v>46</v>
      </c>
      <c r="E4050" t="s">
        <v>74</v>
      </c>
      <c r="F4050">
        <v>55795.15</v>
      </c>
      <c r="G4050" s="1">
        <v>45676</v>
      </c>
      <c r="H4050" s="1">
        <v>45688</v>
      </c>
      <c r="I4050" t="s">
        <v>19</v>
      </c>
      <c r="J4050">
        <v>12</v>
      </c>
      <c r="K4050">
        <v>10</v>
      </c>
      <c r="L4050" t="s">
        <v>227</v>
      </c>
      <c r="M4050" t="s">
        <v>21</v>
      </c>
      <c r="N4050" t="s">
        <v>22</v>
      </c>
      <c r="O4050">
        <f t="shared" si="378"/>
        <v>1</v>
      </c>
      <c r="P4050" t="str">
        <f t="shared" si="379"/>
        <v>Valid</v>
      </c>
      <c r="Q4050" t="str">
        <f>_xlfn.XLOOKUP(B4050,Customers!$A:$A,Customers!$C:$C,"Not Found")</f>
        <v>North</v>
      </c>
      <c r="R4050" t="str">
        <f t="shared" si="380"/>
        <v>East</v>
      </c>
      <c r="S4050" t="str">
        <f t="shared" si="381"/>
        <v>Theft</v>
      </c>
      <c r="T4050" t="str">
        <f t="shared" si="382"/>
        <v>SLA Breach</v>
      </c>
      <c r="U4050">
        <f t="shared" si="383"/>
        <v>2</v>
      </c>
    </row>
    <row r="4051" spans="1:21" x14ac:dyDescent="0.3">
      <c r="A4051" t="s">
        <v>7955</v>
      </c>
      <c r="B4051" t="s">
        <v>5471</v>
      </c>
      <c r="C4051" t="s">
        <v>5472</v>
      </c>
      <c r="D4051" t="s">
        <v>46</v>
      </c>
      <c r="E4051" t="s">
        <v>18</v>
      </c>
      <c r="G4051" s="1">
        <v>45907</v>
      </c>
      <c r="I4051" t="s">
        <v>40</v>
      </c>
      <c r="J4051">
        <v>7</v>
      </c>
      <c r="K4051">
        <v>12</v>
      </c>
      <c r="L4051" t="s">
        <v>117</v>
      </c>
      <c r="M4051" t="s">
        <v>49</v>
      </c>
      <c r="N4051" t="s">
        <v>30</v>
      </c>
      <c r="O4051">
        <f t="shared" si="378"/>
        <v>1</v>
      </c>
      <c r="P4051" t="str">
        <f t="shared" si="379"/>
        <v>Missing Amount</v>
      </c>
      <c r="Q4051" t="str">
        <f>_xlfn.XLOOKUP(B4051,Customers!$A:$A,Customers!$C:$C,"Not Found")</f>
        <v>Central</v>
      </c>
      <c r="R4051" t="str">
        <f t="shared" si="380"/>
        <v>South</v>
      </c>
      <c r="S4051" t="str">
        <f t="shared" si="381"/>
        <v>Theft</v>
      </c>
      <c r="T4051" t="str">
        <f t="shared" si="382"/>
        <v>Within SLA</v>
      </c>
      <c r="U4051">
        <f t="shared" si="383"/>
        <v>0</v>
      </c>
    </row>
    <row r="4052" spans="1:21" x14ac:dyDescent="0.3">
      <c r="A4052" t="s">
        <v>7956</v>
      </c>
      <c r="B4052" t="s">
        <v>51</v>
      </c>
      <c r="C4052" t="s">
        <v>52</v>
      </c>
      <c r="D4052" t="s">
        <v>216</v>
      </c>
      <c r="F4052">
        <v>20209.68</v>
      </c>
      <c r="G4052" s="1">
        <v>45876</v>
      </c>
      <c r="H4052" s="1">
        <v>45897</v>
      </c>
      <c r="I4052" t="s">
        <v>19</v>
      </c>
      <c r="J4052">
        <v>21</v>
      </c>
      <c r="K4052">
        <v>15</v>
      </c>
      <c r="L4052" t="s">
        <v>183</v>
      </c>
      <c r="M4052" t="s">
        <v>55</v>
      </c>
      <c r="N4052" t="s">
        <v>42</v>
      </c>
      <c r="O4052">
        <f t="shared" si="378"/>
        <v>1</v>
      </c>
      <c r="P4052" t="str">
        <f t="shared" si="379"/>
        <v>Valid</v>
      </c>
      <c r="Q4052" t="str">
        <f>_xlfn.XLOOKUP(B4052,Customers!$A:$A,Customers!$C:$C,"Not Found")</f>
        <v>West</v>
      </c>
      <c r="R4052" t="str">
        <f t="shared" si="380"/>
        <v>West</v>
      </c>
      <c r="S4052" t="str">
        <f t="shared" si="381"/>
        <v>Outpatient</v>
      </c>
      <c r="T4052" t="str">
        <f t="shared" si="382"/>
        <v>SLA Breach</v>
      </c>
      <c r="U4052">
        <f t="shared" si="383"/>
        <v>6</v>
      </c>
    </row>
    <row r="4053" spans="1:21" x14ac:dyDescent="0.3">
      <c r="A4053" t="s">
        <v>7957</v>
      </c>
      <c r="B4053" t="s">
        <v>7156</v>
      </c>
      <c r="C4053" t="s">
        <v>7157</v>
      </c>
      <c r="D4053" t="s">
        <v>17</v>
      </c>
      <c r="E4053" t="s">
        <v>74</v>
      </c>
      <c r="F4053">
        <v>155150.54</v>
      </c>
      <c r="G4053" s="1">
        <v>45948</v>
      </c>
      <c r="H4053" s="1">
        <v>45960</v>
      </c>
      <c r="I4053" t="s">
        <v>19</v>
      </c>
      <c r="J4053">
        <v>12</v>
      </c>
      <c r="K4053">
        <v>10</v>
      </c>
      <c r="L4053" t="s">
        <v>98</v>
      </c>
      <c r="M4053" t="s">
        <v>21</v>
      </c>
      <c r="N4053" t="s">
        <v>30</v>
      </c>
      <c r="O4053">
        <f t="shared" si="378"/>
        <v>1</v>
      </c>
      <c r="P4053" t="str">
        <f t="shared" si="379"/>
        <v>Valid</v>
      </c>
      <c r="Q4053" t="str">
        <f>_xlfn.XLOOKUP(B4053,Customers!$A:$A,Customers!$C:$C,"Not Found")</f>
        <v>South</v>
      </c>
      <c r="R4053" t="str">
        <f t="shared" si="380"/>
        <v>East</v>
      </c>
      <c r="S4053" t="str">
        <f t="shared" si="381"/>
        <v>Accident</v>
      </c>
      <c r="T4053" t="str">
        <f t="shared" si="382"/>
        <v>SLA Breach</v>
      </c>
      <c r="U4053">
        <f t="shared" si="383"/>
        <v>2</v>
      </c>
    </row>
    <row r="4054" spans="1:21" x14ac:dyDescent="0.3">
      <c r="A4054" t="s">
        <v>7958</v>
      </c>
      <c r="B4054" t="s">
        <v>7959</v>
      </c>
      <c r="C4054" t="s">
        <v>7960</v>
      </c>
      <c r="D4054" t="s">
        <v>216</v>
      </c>
      <c r="E4054" t="s">
        <v>27</v>
      </c>
      <c r="F4054">
        <v>56135.23</v>
      </c>
      <c r="G4054" s="1">
        <v>45836</v>
      </c>
      <c r="H4054" s="1">
        <v>45844</v>
      </c>
      <c r="I4054" t="s">
        <v>19</v>
      </c>
      <c r="J4054">
        <v>8</v>
      </c>
      <c r="K4054">
        <v>15</v>
      </c>
      <c r="L4054" t="s">
        <v>166</v>
      </c>
      <c r="M4054" t="s">
        <v>55</v>
      </c>
      <c r="N4054" t="s">
        <v>30</v>
      </c>
      <c r="O4054">
        <f t="shared" si="378"/>
        <v>1</v>
      </c>
      <c r="P4054" t="str">
        <f t="shared" si="379"/>
        <v>Valid</v>
      </c>
      <c r="Q4054" t="str">
        <f>_xlfn.XLOOKUP(B4054,Customers!$A:$A,Customers!$C:$C,"Not Found")</f>
        <v>West</v>
      </c>
      <c r="R4054" t="str">
        <f t="shared" si="380"/>
        <v>West</v>
      </c>
      <c r="S4054" t="str">
        <f t="shared" si="381"/>
        <v>Outpatient</v>
      </c>
      <c r="T4054" t="str">
        <f t="shared" si="382"/>
        <v>Within SLA</v>
      </c>
      <c r="U4054">
        <f t="shared" si="383"/>
        <v>0</v>
      </c>
    </row>
    <row r="4055" spans="1:21" x14ac:dyDescent="0.3">
      <c r="A4055" t="s">
        <v>7961</v>
      </c>
      <c r="B4055" t="s">
        <v>7962</v>
      </c>
      <c r="C4055" t="s">
        <v>7963</v>
      </c>
      <c r="D4055" t="s">
        <v>1254</v>
      </c>
      <c r="E4055" t="s">
        <v>173</v>
      </c>
      <c r="F4055">
        <v>64268.75</v>
      </c>
      <c r="G4055" s="1">
        <v>45775</v>
      </c>
      <c r="H4055" s="1">
        <v>45781</v>
      </c>
      <c r="I4055" t="s">
        <v>19</v>
      </c>
      <c r="J4055">
        <v>6</v>
      </c>
      <c r="K4055">
        <v>12</v>
      </c>
      <c r="L4055" t="s">
        <v>770</v>
      </c>
      <c r="M4055" t="s">
        <v>49</v>
      </c>
      <c r="N4055" t="s">
        <v>22</v>
      </c>
      <c r="O4055">
        <f t="shared" si="378"/>
        <v>1</v>
      </c>
      <c r="P4055" t="str">
        <f t="shared" si="379"/>
        <v>Valid</v>
      </c>
      <c r="Q4055" t="str">
        <f>_xlfn.XLOOKUP(B4055,Customers!$A:$A,Customers!$C:$C,"Not Found")</f>
        <v>South</v>
      </c>
      <c r="R4055" t="str">
        <f t="shared" si="380"/>
        <v>Central</v>
      </c>
      <c r="S4055" t="str">
        <f t="shared" si="381"/>
        <v>Property Damage</v>
      </c>
      <c r="T4055" t="str">
        <f t="shared" si="382"/>
        <v>Within SLA</v>
      </c>
      <c r="U4055">
        <f t="shared" si="383"/>
        <v>0</v>
      </c>
    </row>
    <row r="4056" spans="1:21" x14ac:dyDescent="0.3">
      <c r="A4056" t="s">
        <v>7964</v>
      </c>
      <c r="B4056" t="s">
        <v>1357</v>
      </c>
      <c r="C4056" t="s">
        <v>7965</v>
      </c>
      <c r="D4056" t="s">
        <v>111</v>
      </c>
      <c r="E4056" t="s">
        <v>18</v>
      </c>
      <c r="F4056">
        <v>88214.27</v>
      </c>
      <c r="G4056" s="1">
        <v>45878</v>
      </c>
      <c r="H4056" s="1">
        <v>45887</v>
      </c>
      <c r="I4056" t="s">
        <v>19</v>
      </c>
      <c r="J4056">
        <v>9</v>
      </c>
      <c r="K4056">
        <v>12</v>
      </c>
      <c r="L4056" t="s">
        <v>404</v>
      </c>
      <c r="M4056" t="s">
        <v>49</v>
      </c>
      <c r="N4056" t="s">
        <v>30</v>
      </c>
      <c r="O4056">
        <f t="shared" si="378"/>
        <v>1</v>
      </c>
      <c r="P4056" t="str">
        <f t="shared" si="379"/>
        <v>Valid</v>
      </c>
      <c r="Q4056" t="str">
        <f>_xlfn.XLOOKUP(B4056,Customers!$A:$A,Customers!$C:$C,"Not Found")</f>
        <v>South</v>
      </c>
      <c r="R4056" t="str">
        <f t="shared" si="380"/>
        <v>South</v>
      </c>
      <c r="S4056" t="str">
        <f t="shared" si="381"/>
        <v>Fire</v>
      </c>
      <c r="T4056" t="str">
        <f t="shared" si="382"/>
        <v>Within SLA</v>
      </c>
      <c r="U4056">
        <f t="shared" si="383"/>
        <v>0</v>
      </c>
    </row>
    <row r="4057" spans="1:21" x14ac:dyDescent="0.3">
      <c r="A4057" t="s">
        <v>7966</v>
      </c>
      <c r="B4057" t="s">
        <v>975</v>
      </c>
      <c r="C4057" t="s">
        <v>7967</v>
      </c>
      <c r="D4057" t="s">
        <v>46</v>
      </c>
      <c r="E4057" t="s">
        <v>27</v>
      </c>
      <c r="F4057">
        <v>47803.59</v>
      </c>
      <c r="G4057" s="1">
        <v>45853</v>
      </c>
      <c r="I4057" t="s">
        <v>40</v>
      </c>
      <c r="J4057">
        <v>2</v>
      </c>
      <c r="K4057">
        <v>10</v>
      </c>
      <c r="L4057" t="s">
        <v>159</v>
      </c>
      <c r="M4057" t="s">
        <v>21</v>
      </c>
      <c r="N4057" t="s">
        <v>22</v>
      </c>
      <c r="O4057">
        <f t="shared" si="378"/>
        <v>1</v>
      </c>
      <c r="P4057" t="str">
        <f t="shared" si="379"/>
        <v>Valid</v>
      </c>
      <c r="Q4057" t="str">
        <f>_xlfn.XLOOKUP(B4057,Customers!$A:$A,Customers!$C:$C,"Not Found")</f>
        <v>North</v>
      </c>
      <c r="R4057" t="str">
        <f t="shared" si="380"/>
        <v>West</v>
      </c>
      <c r="S4057" t="str">
        <f t="shared" si="381"/>
        <v>Theft</v>
      </c>
      <c r="T4057" t="str">
        <f t="shared" si="382"/>
        <v>Within SLA</v>
      </c>
      <c r="U4057">
        <f t="shared" si="383"/>
        <v>0</v>
      </c>
    </row>
    <row r="4058" spans="1:21" x14ac:dyDescent="0.3">
      <c r="A4058" t="s">
        <v>7968</v>
      </c>
      <c r="B4058" t="s">
        <v>4038</v>
      </c>
      <c r="C4058" t="s">
        <v>4039</v>
      </c>
      <c r="D4058" t="s">
        <v>92</v>
      </c>
      <c r="E4058" t="s">
        <v>27</v>
      </c>
      <c r="F4058">
        <v>31125.88</v>
      </c>
      <c r="G4058" s="1">
        <v>45719</v>
      </c>
      <c r="H4058" s="1">
        <v>45724</v>
      </c>
      <c r="I4058" t="s">
        <v>19</v>
      </c>
      <c r="J4058">
        <v>5</v>
      </c>
      <c r="K4058">
        <v>7</v>
      </c>
      <c r="L4058" t="s">
        <v>300</v>
      </c>
      <c r="M4058" t="s">
        <v>94</v>
      </c>
      <c r="N4058" t="s">
        <v>22</v>
      </c>
      <c r="O4058">
        <f t="shared" si="378"/>
        <v>1</v>
      </c>
      <c r="P4058" t="str">
        <f t="shared" si="379"/>
        <v>Valid</v>
      </c>
      <c r="Q4058" t="str">
        <f>_xlfn.XLOOKUP(B4058,Customers!$A:$A,Customers!$C:$C,"Not Found")</f>
        <v>South</v>
      </c>
      <c r="R4058" t="str">
        <f t="shared" si="380"/>
        <v>West</v>
      </c>
      <c r="S4058" t="str">
        <f t="shared" si="381"/>
        <v>Baggage Loss</v>
      </c>
      <c r="T4058" t="str">
        <f t="shared" si="382"/>
        <v>Within SLA</v>
      </c>
      <c r="U4058">
        <f t="shared" si="383"/>
        <v>0</v>
      </c>
    </row>
    <row r="4059" spans="1:21" x14ac:dyDescent="0.3">
      <c r="A4059" t="s">
        <v>7969</v>
      </c>
      <c r="B4059" t="s">
        <v>1064</v>
      </c>
      <c r="C4059" t="s">
        <v>1065</v>
      </c>
      <c r="D4059" t="s">
        <v>17</v>
      </c>
      <c r="E4059" t="s">
        <v>173</v>
      </c>
      <c r="F4059">
        <v>108599.16</v>
      </c>
      <c r="G4059" s="1">
        <v>45879</v>
      </c>
      <c r="H4059" s="1">
        <v>45902</v>
      </c>
      <c r="I4059" t="s">
        <v>19</v>
      </c>
      <c r="J4059">
        <v>23</v>
      </c>
      <c r="K4059">
        <v>10</v>
      </c>
      <c r="L4059" t="s">
        <v>704</v>
      </c>
      <c r="M4059" t="s">
        <v>21</v>
      </c>
      <c r="N4059" t="s">
        <v>42</v>
      </c>
      <c r="O4059">
        <f t="shared" si="378"/>
        <v>1</v>
      </c>
      <c r="P4059" t="str">
        <f t="shared" si="379"/>
        <v>Valid</v>
      </c>
      <c r="Q4059" t="str">
        <f>_xlfn.XLOOKUP(B4059,Customers!$A:$A,Customers!$C:$C,"Not Found")</f>
        <v>East</v>
      </c>
      <c r="R4059" t="str">
        <f t="shared" si="380"/>
        <v>Central</v>
      </c>
      <c r="S4059" t="str">
        <f t="shared" si="381"/>
        <v>Accident</v>
      </c>
      <c r="T4059" t="str">
        <f t="shared" si="382"/>
        <v>SLA Breach</v>
      </c>
      <c r="U4059">
        <f t="shared" si="383"/>
        <v>13</v>
      </c>
    </row>
    <row r="4060" spans="1:21" x14ac:dyDescent="0.3">
      <c r="A4060" t="s">
        <v>7970</v>
      </c>
      <c r="B4060" t="s">
        <v>6372</v>
      </c>
      <c r="C4060" t="s">
        <v>6373</v>
      </c>
      <c r="D4060" t="s">
        <v>46</v>
      </c>
      <c r="E4060" t="s">
        <v>39</v>
      </c>
      <c r="F4060">
        <v>148932.6</v>
      </c>
      <c r="G4060" s="1">
        <v>45887</v>
      </c>
      <c r="H4060" s="1">
        <v>45900</v>
      </c>
      <c r="I4060" t="s">
        <v>19</v>
      </c>
      <c r="J4060">
        <v>13</v>
      </c>
      <c r="K4060">
        <v>10</v>
      </c>
      <c r="L4060" t="s">
        <v>630</v>
      </c>
      <c r="M4060" t="s">
        <v>21</v>
      </c>
      <c r="N4060" t="s">
        <v>30</v>
      </c>
      <c r="O4060">
        <f t="shared" si="378"/>
        <v>1</v>
      </c>
      <c r="P4060" t="str">
        <f t="shared" si="379"/>
        <v>Valid</v>
      </c>
      <c r="Q4060" t="str">
        <f>_xlfn.XLOOKUP(B4060,Customers!$A:$A,Customers!$C:$C,"Not Found")</f>
        <v>North</v>
      </c>
      <c r="R4060" t="str">
        <f t="shared" si="380"/>
        <v>North</v>
      </c>
      <c r="S4060" t="str">
        <f t="shared" si="381"/>
        <v>Theft</v>
      </c>
      <c r="T4060" t="str">
        <f t="shared" si="382"/>
        <v>SLA Breach</v>
      </c>
      <c r="U4060">
        <f t="shared" si="383"/>
        <v>3</v>
      </c>
    </row>
    <row r="4061" spans="1:21" x14ac:dyDescent="0.3">
      <c r="A4061" t="s">
        <v>7971</v>
      </c>
      <c r="B4061" t="s">
        <v>1098</v>
      </c>
      <c r="C4061" t="s">
        <v>2550</v>
      </c>
      <c r="D4061" t="s">
        <v>69</v>
      </c>
      <c r="E4061" t="s">
        <v>27</v>
      </c>
      <c r="F4061">
        <v>183888.32</v>
      </c>
      <c r="G4061" s="1">
        <v>45730</v>
      </c>
      <c r="H4061" s="1">
        <v>45756</v>
      </c>
      <c r="I4061" t="s">
        <v>19</v>
      </c>
      <c r="J4061">
        <v>26</v>
      </c>
      <c r="K4061">
        <v>12</v>
      </c>
      <c r="L4061" t="s">
        <v>20</v>
      </c>
      <c r="M4061" t="s">
        <v>49</v>
      </c>
      <c r="N4061" t="s">
        <v>30</v>
      </c>
      <c r="O4061">
        <f t="shared" si="378"/>
        <v>1</v>
      </c>
      <c r="P4061" t="str">
        <f t="shared" si="379"/>
        <v>Valid</v>
      </c>
      <c r="Q4061" t="str">
        <f>_xlfn.XLOOKUP(B4061,Customers!$A:$A,Customers!$C:$C,"Not Found")</f>
        <v>East</v>
      </c>
      <c r="R4061" t="str">
        <f t="shared" si="380"/>
        <v>West</v>
      </c>
      <c r="S4061" t="str">
        <f t="shared" si="381"/>
        <v>Property Damage</v>
      </c>
      <c r="T4061" t="str">
        <f t="shared" si="382"/>
        <v>SLA Breach</v>
      </c>
      <c r="U4061">
        <f t="shared" si="383"/>
        <v>14</v>
      </c>
    </row>
    <row r="4062" spans="1:21" x14ac:dyDescent="0.3">
      <c r="A4062" t="s">
        <v>7972</v>
      </c>
      <c r="B4062" t="s">
        <v>1904</v>
      </c>
      <c r="C4062" t="s">
        <v>5108</v>
      </c>
      <c r="D4062" t="s">
        <v>216</v>
      </c>
      <c r="E4062" t="s">
        <v>18</v>
      </c>
      <c r="F4062">
        <v>46055.44</v>
      </c>
      <c r="G4062" s="1">
        <v>45870</v>
      </c>
      <c r="I4062" t="s">
        <v>64</v>
      </c>
      <c r="J4062">
        <v>18</v>
      </c>
      <c r="K4062">
        <v>15</v>
      </c>
      <c r="L4062" t="s">
        <v>83</v>
      </c>
      <c r="M4062" t="s">
        <v>55</v>
      </c>
      <c r="N4062" t="s">
        <v>30</v>
      </c>
      <c r="O4062">
        <f t="shared" si="378"/>
        <v>1</v>
      </c>
      <c r="P4062" t="str">
        <f t="shared" si="379"/>
        <v>Valid</v>
      </c>
      <c r="Q4062" t="str">
        <f>_xlfn.XLOOKUP(B4062,Customers!$A:$A,Customers!$C:$C,"Not Found")</f>
        <v>East</v>
      </c>
      <c r="R4062" t="str">
        <f t="shared" si="380"/>
        <v>South</v>
      </c>
      <c r="S4062" t="str">
        <f t="shared" si="381"/>
        <v>Outpatient</v>
      </c>
      <c r="T4062" t="str">
        <f t="shared" si="382"/>
        <v>SLA Breach</v>
      </c>
      <c r="U4062">
        <f t="shared" si="383"/>
        <v>3</v>
      </c>
    </row>
    <row r="4063" spans="1:21" x14ac:dyDescent="0.3">
      <c r="A4063" t="s">
        <v>7973</v>
      </c>
      <c r="B4063" t="s">
        <v>2220</v>
      </c>
      <c r="C4063" t="s">
        <v>7416</v>
      </c>
      <c r="D4063" t="s">
        <v>46</v>
      </c>
      <c r="F4063">
        <v>102473.64</v>
      </c>
      <c r="G4063" s="1">
        <v>45762</v>
      </c>
      <c r="H4063" s="1">
        <v>45778</v>
      </c>
      <c r="I4063" t="s">
        <v>19</v>
      </c>
      <c r="J4063">
        <v>16</v>
      </c>
      <c r="K4063">
        <v>12</v>
      </c>
      <c r="L4063" t="s">
        <v>590</v>
      </c>
      <c r="M4063" t="s">
        <v>49</v>
      </c>
      <c r="N4063" t="s">
        <v>30</v>
      </c>
      <c r="O4063">
        <f t="shared" si="378"/>
        <v>1</v>
      </c>
      <c r="P4063" t="str">
        <f t="shared" si="379"/>
        <v>Valid</v>
      </c>
      <c r="Q4063" t="str">
        <f>_xlfn.XLOOKUP(B4063,Customers!$A:$A,Customers!$C:$C,"Not Found")</f>
        <v>East</v>
      </c>
      <c r="R4063" t="str">
        <f t="shared" si="380"/>
        <v>East</v>
      </c>
      <c r="S4063" t="str">
        <f t="shared" si="381"/>
        <v>Theft</v>
      </c>
      <c r="T4063" t="str">
        <f t="shared" si="382"/>
        <v>SLA Breach</v>
      </c>
      <c r="U4063">
        <f t="shared" si="383"/>
        <v>4</v>
      </c>
    </row>
    <row r="4064" spans="1:21" x14ac:dyDescent="0.3">
      <c r="A4064" t="s">
        <v>7974</v>
      </c>
      <c r="B4064" t="s">
        <v>2607</v>
      </c>
      <c r="C4064" t="s">
        <v>2608</v>
      </c>
      <c r="D4064" t="s">
        <v>154</v>
      </c>
      <c r="E4064" t="s">
        <v>39</v>
      </c>
      <c r="F4064">
        <v>69576.259999999995</v>
      </c>
      <c r="G4064" s="1">
        <v>45833</v>
      </c>
      <c r="H4064" s="1">
        <v>45843</v>
      </c>
      <c r="I4064" t="s">
        <v>19</v>
      </c>
      <c r="J4064">
        <v>10</v>
      </c>
      <c r="K4064">
        <v>10</v>
      </c>
      <c r="L4064" t="s">
        <v>580</v>
      </c>
      <c r="M4064" t="s">
        <v>21</v>
      </c>
      <c r="N4064" t="s">
        <v>30</v>
      </c>
      <c r="O4064">
        <f t="shared" si="378"/>
        <v>1</v>
      </c>
      <c r="P4064" t="str">
        <f t="shared" si="379"/>
        <v>Valid</v>
      </c>
      <c r="Q4064" t="str">
        <f>_xlfn.XLOOKUP(B4064,Customers!$A:$A,Customers!$C:$C,"Not Found")</f>
        <v>North</v>
      </c>
      <c r="R4064" t="str">
        <f t="shared" si="380"/>
        <v>North</v>
      </c>
      <c r="S4064" t="str">
        <f t="shared" si="381"/>
        <v>Vehicle Damage</v>
      </c>
      <c r="T4064" t="str">
        <f t="shared" si="382"/>
        <v>Within SLA</v>
      </c>
      <c r="U4064">
        <f t="shared" si="383"/>
        <v>0</v>
      </c>
    </row>
    <row r="4065" spans="1:21" x14ac:dyDescent="0.3">
      <c r="A4065" t="s">
        <v>7975</v>
      </c>
      <c r="B4065" t="s">
        <v>7976</v>
      </c>
      <c r="C4065" t="s">
        <v>7977</v>
      </c>
      <c r="D4065" t="s">
        <v>154</v>
      </c>
      <c r="E4065" t="s">
        <v>74</v>
      </c>
      <c r="F4065">
        <v>79366.13</v>
      </c>
      <c r="G4065" s="1">
        <v>45778</v>
      </c>
      <c r="I4065" t="s">
        <v>40</v>
      </c>
      <c r="J4065">
        <v>11</v>
      </c>
      <c r="K4065">
        <v>10</v>
      </c>
      <c r="L4065" t="s">
        <v>548</v>
      </c>
      <c r="M4065" t="s">
        <v>21</v>
      </c>
      <c r="N4065" t="s">
        <v>30</v>
      </c>
      <c r="O4065">
        <f t="shared" si="378"/>
        <v>1</v>
      </c>
      <c r="P4065" t="str">
        <f t="shared" si="379"/>
        <v>Valid</v>
      </c>
      <c r="Q4065" t="str">
        <f>_xlfn.XLOOKUP(B4065,Customers!$A:$A,Customers!$C:$C,"Not Found")</f>
        <v>South</v>
      </c>
      <c r="R4065" t="str">
        <f t="shared" si="380"/>
        <v>East</v>
      </c>
      <c r="S4065" t="str">
        <f t="shared" si="381"/>
        <v>Vehicle Damage</v>
      </c>
      <c r="T4065" t="str">
        <f t="shared" si="382"/>
        <v>SLA Breach</v>
      </c>
      <c r="U4065">
        <f t="shared" si="383"/>
        <v>1</v>
      </c>
    </row>
    <row r="4066" spans="1:21" x14ac:dyDescent="0.3">
      <c r="A4066" t="s">
        <v>7978</v>
      </c>
      <c r="B4066" t="s">
        <v>1557</v>
      </c>
      <c r="C4066" t="s">
        <v>7979</v>
      </c>
      <c r="D4066" t="s">
        <v>1264</v>
      </c>
      <c r="E4066" t="s">
        <v>18</v>
      </c>
      <c r="F4066">
        <v>116825.39</v>
      </c>
      <c r="G4066" s="1">
        <v>45880</v>
      </c>
      <c r="H4066" s="1">
        <v>45898</v>
      </c>
      <c r="I4066" t="s">
        <v>19</v>
      </c>
      <c r="J4066">
        <v>18</v>
      </c>
      <c r="K4066">
        <v>15</v>
      </c>
      <c r="L4066" t="s">
        <v>98</v>
      </c>
      <c r="M4066" t="s">
        <v>55</v>
      </c>
      <c r="N4066" t="s">
        <v>42</v>
      </c>
      <c r="O4066">
        <f t="shared" si="378"/>
        <v>1</v>
      </c>
      <c r="P4066" t="str">
        <f t="shared" si="379"/>
        <v>Valid</v>
      </c>
      <c r="Q4066" t="str">
        <f>_xlfn.XLOOKUP(B4066,Customers!$A:$A,Customers!$C:$C,"Not Found")</f>
        <v>South</v>
      </c>
      <c r="R4066" t="str">
        <f t="shared" si="380"/>
        <v>South</v>
      </c>
      <c r="S4066" t="str">
        <f t="shared" si="381"/>
        <v>hospitalization</v>
      </c>
      <c r="T4066" t="str">
        <f t="shared" si="382"/>
        <v>SLA Breach</v>
      </c>
      <c r="U4066">
        <f t="shared" si="383"/>
        <v>3</v>
      </c>
    </row>
    <row r="4067" spans="1:21" x14ac:dyDescent="0.3">
      <c r="A4067" t="s">
        <v>7980</v>
      </c>
      <c r="B4067" t="s">
        <v>2636</v>
      </c>
      <c r="C4067" t="s">
        <v>7981</v>
      </c>
      <c r="D4067" t="s">
        <v>59</v>
      </c>
      <c r="E4067" t="s">
        <v>27</v>
      </c>
      <c r="F4067">
        <v>89408.7</v>
      </c>
      <c r="G4067" s="1">
        <v>45679</v>
      </c>
      <c r="H4067" s="1">
        <v>45691</v>
      </c>
      <c r="I4067" t="s">
        <v>19</v>
      </c>
      <c r="J4067">
        <v>12</v>
      </c>
      <c r="K4067">
        <v>15</v>
      </c>
      <c r="L4067" t="s">
        <v>65</v>
      </c>
      <c r="M4067" t="s">
        <v>55</v>
      </c>
      <c r="N4067" t="s">
        <v>30</v>
      </c>
      <c r="O4067">
        <f t="shared" si="378"/>
        <v>1</v>
      </c>
      <c r="P4067" t="str">
        <f t="shared" si="379"/>
        <v>Valid</v>
      </c>
      <c r="Q4067" t="str">
        <f>_xlfn.XLOOKUP(B4067,Customers!$A:$A,Customers!$C:$C,"Not Found")</f>
        <v>South</v>
      </c>
      <c r="R4067" t="str">
        <f t="shared" si="380"/>
        <v>West</v>
      </c>
      <c r="S4067" t="str">
        <f t="shared" si="381"/>
        <v>Critical Illness</v>
      </c>
      <c r="T4067" t="str">
        <f t="shared" si="382"/>
        <v>Within SLA</v>
      </c>
      <c r="U4067">
        <f t="shared" si="383"/>
        <v>0</v>
      </c>
    </row>
    <row r="4068" spans="1:21" x14ac:dyDescent="0.3">
      <c r="A4068" t="s">
        <v>7982</v>
      </c>
      <c r="B4068" t="s">
        <v>3631</v>
      </c>
      <c r="C4068" t="s">
        <v>3632</v>
      </c>
      <c r="D4068" t="s">
        <v>46</v>
      </c>
      <c r="E4068" t="s">
        <v>18</v>
      </c>
      <c r="F4068">
        <v>103990.75</v>
      </c>
      <c r="G4068" s="1">
        <v>45722</v>
      </c>
      <c r="I4068" t="s">
        <v>40</v>
      </c>
      <c r="J4068">
        <v>9</v>
      </c>
      <c r="K4068">
        <v>12</v>
      </c>
      <c r="L4068" t="s">
        <v>208</v>
      </c>
      <c r="M4068" t="s">
        <v>49</v>
      </c>
      <c r="N4068" t="s">
        <v>30</v>
      </c>
      <c r="O4068">
        <f t="shared" si="378"/>
        <v>1</v>
      </c>
      <c r="P4068" t="str">
        <f t="shared" si="379"/>
        <v>Valid</v>
      </c>
      <c r="Q4068" t="str">
        <f>_xlfn.XLOOKUP(B4068,Customers!$A:$A,Customers!$C:$C,"Not Found")</f>
        <v>South</v>
      </c>
      <c r="R4068" t="str">
        <f t="shared" si="380"/>
        <v>South</v>
      </c>
      <c r="S4068" t="str">
        <f t="shared" si="381"/>
        <v>Theft</v>
      </c>
      <c r="T4068" t="str">
        <f t="shared" si="382"/>
        <v>Within SLA</v>
      </c>
      <c r="U4068">
        <f t="shared" si="383"/>
        <v>0</v>
      </c>
    </row>
    <row r="4069" spans="1:21" x14ac:dyDescent="0.3">
      <c r="A4069" t="s">
        <v>7983</v>
      </c>
      <c r="B4069" t="s">
        <v>6372</v>
      </c>
      <c r="C4069" t="s">
        <v>6373</v>
      </c>
      <c r="D4069" t="s">
        <v>154</v>
      </c>
      <c r="E4069" t="s">
        <v>39</v>
      </c>
      <c r="F4069">
        <v>117491.42</v>
      </c>
      <c r="G4069" s="1">
        <v>45810</v>
      </c>
      <c r="I4069" t="s">
        <v>40</v>
      </c>
      <c r="J4069">
        <v>12</v>
      </c>
      <c r="K4069">
        <v>10</v>
      </c>
      <c r="L4069" t="s">
        <v>128</v>
      </c>
      <c r="M4069" t="s">
        <v>21</v>
      </c>
      <c r="N4069" t="s">
        <v>42</v>
      </c>
      <c r="O4069">
        <f t="shared" si="378"/>
        <v>1</v>
      </c>
      <c r="P4069" t="str">
        <f t="shared" si="379"/>
        <v>Valid</v>
      </c>
      <c r="Q4069" t="str">
        <f>_xlfn.XLOOKUP(B4069,Customers!$A:$A,Customers!$C:$C,"Not Found")</f>
        <v>North</v>
      </c>
      <c r="R4069" t="str">
        <f t="shared" si="380"/>
        <v>North</v>
      </c>
      <c r="S4069" t="str">
        <f t="shared" si="381"/>
        <v>Vehicle Damage</v>
      </c>
      <c r="T4069" t="str">
        <f t="shared" si="382"/>
        <v>SLA Breach</v>
      </c>
      <c r="U4069">
        <f t="shared" si="383"/>
        <v>2</v>
      </c>
    </row>
    <row r="4070" spans="1:21" x14ac:dyDescent="0.3">
      <c r="A4070" t="s">
        <v>7984</v>
      </c>
      <c r="B4070" t="s">
        <v>6014</v>
      </c>
      <c r="C4070" t="s">
        <v>6015</v>
      </c>
      <c r="D4070" t="s">
        <v>92</v>
      </c>
      <c r="E4070" t="s">
        <v>27</v>
      </c>
      <c r="F4070">
        <v>27519.18</v>
      </c>
      <c r="G4070" s="1">
        <v>45883</v>
      </c>
      <c r="H4070" s="1">
        <v>45884</v>
      </c>
      <c r="I4070" t="s">
        <v>19</v>
      </c>
      <c r="J4070">
        <v>1</v>
      </c>
      <c r="K4070">
        <v>7</v>
      </c>
      <c r="L4070" t="s">
        <v>60</v>
      </c>
      <c r="M4070" t="s">
        <v>94</v>
      </c>
      <c r="N4070" t="s">
        <v>30</v>
      </c>
      <c r="O4070">
        <f t="shared" si="378"/>
        <v>1</v>
      </c>
      <c r="P4070" t="str">
        <f t="shared" si="379"/>
        <v>Valid</v>
      </c>
      <c r="Q4070" t="str">
        <f>_xlfn.XLOOKUP(B4070,Customers!$A:$A,Customers!$C:$C,"Not Found")</f>
        <v>West</v>
      </c>
      <c r="R4070" t="str">
        <f t="shared" si="380"/>
        <v>West</v>
      </c>
      <c r="S4070" t="str">
        <f t="shared" si="381"/>
        <v>Baggage Loss</v>
      </c>
      <c r="T4070" t="str">
        <f t="shared" si="382"/>
        <v>Within SLA</v>
      </c>
      <c r="U4070">
        <f t="shared" si="383"/>
        <v>0</v>
      </c>
    </row>
    <row r="4071" spans="1:21" x14ac:dyDescent="0.3">
      <c r="A4071" t="s">
        <v>7985</v>
      </c>
      <c r="B4071" t="s">
        <v>2884</v>
      </c>
      <c r="C4071" t="s">
        <v>7681</v>
      </c>
      <c r="D4071" t="s">
        <v>17</v>
      </c>
      <c r="E4071" t="s">
        <v>39</v>
      </c>
      <c r="F4071">
        <v>121073.56</v>
      </c>
      <c r="G4071" s="1">
        <v>45919</v>
      </c>
      <c r="I4071" t="s">
        <v>40</v>
      </c>
      <c r="J4071">
        <v>14</v>
      </c>
      <c r="K4071">
        <v>10</v>
      </c>
      <c r="L4071" t="s">
        <v>178</v>
      </c>
      <c r="M4071" t="s">
        <v>21</v>
      </c>
      <c r="N4071" t="s">
        <v>30</v>
      </c>
      <c r="O4071">
        <f t="shared" si="378"/>
        <v>1</v>
      </c>
      <c r="P4071" t="str">
        <f t="shared" si="379"/>
        <v>Valid</v>
      </c>
      <c r="Q4071" t="str">
        <f>_xlfn.XLOOKUP(B4071,Customers!$A:$A,Customers!$C:$C,"Not Found")</f>
        <v>South</v>
      </c>
      <c r="R4071" t="str">
        <f t="shared" si="380"/>
        <v>North</v>
      </c>
      <c r="S4071" t="str">
        <f t="shared" si="381"/>
        <v>Accident</v>
      </c>
      <c r="T4071" t="str">
        <f t="shared" si="382"/>
        <v>SLA Breach</v>
      </c>
      <c r="U4071">
        <f t="shared" si="383"/>
        <v>4</v>
      </c>
    </row>
    <row r="4072" spans="1:21" x14ac:dyDescent="0.3">
      <c r="A4072" t="s">
        <v>7986</v>
      </c>
      <c r="B4072" t="s">
        <v>482</v>
      </c>
      <c r="C4072" t="s">
        <v>7987</v>
      </c>
      <c r="D4072" t="s">
        <v>59</v>
      </c>
      <c r="E4072" t="s">
        <v>18</v>
      </c>
      <c r="F4072">
        <v>144227.54999999999</v>
      </c>
      <c r="G4072" s="1">
        <v>45720</v>
      </c>
      <c r="H4072" s="1">
        <v>45734</v>
      </c>
      <c r="I4072" t="s">
        <v>19</v>
      </c>
      <c r="J4072">
        <v>14</v>
      </c>
      <c r="K4072">
        <v>15</v>
      </c>
      <c r="L4072" t="s">
        <v>212</v>
      </c>
      <c r="M4072" t="s">
        <v>55</v>
      </c>
      <c r="N4072" t="s">
        <v>30</v>
      </c>
      <c r="O4072">
        <f t="shared" si="378"/>
        <v>1</v>
      </c>
      <c r="P4072" t="str">
        <f t="shared" si="379"/>
        <v>Valid</v>
      </c>
      <c r="Q4072" t="str">
        <f>_xlfn.XLOOKUP(B4072,Customers!$A:$A,Customers!$C:$C,"Not Found")</f>
        <v>West</v>
      </c>
      <c r="R4072" t="str">
        <f t="shared" si="380"/>
        <v>South</v>
      </c>
      <c r="S4072" t="str">
        <f t="shared" si="381"/>
        <v>Critical Illness</v>
      </c>
      <c r="T4072" t="str">
        <f t="shared" si="382"/>
        <v>Within SLA</v>
      </c>
      <c r="U4072">
        <f t="shared" si="383"/>
        <v>0</v>
      </c>
    </row>
    <row r="4073" spans="1:21" x14ac:dyDescent="0.3">
      <c r="A4073" t="s">
        <v>7988</v>
      </c>
      <c r="B4073" t="s">
        <v>6041</v>
      </c>
      <c r="C4073" t="s">
        <v>6042</v>
      </c>
      <c r="D4073" t="s">
        <v>26</v>
      </c>
      <c r="E4073" t="s">
        <v>18</v>
      </c>
      <c r="F4073">
        <v>771288.79</v>
      </c>
      <c r="G4073" s="1">
        <v>45875</v>
      </c>
      <c r="H4073" s="1">
        <v>45900</v>
      </c>
      <c r="I4073" t="s">
        <v>19</v>
      </c>
      <c r="J4073">
        <v>25</v>
      </c>
      <c r="K4073">
        <v>20</v>
      </c>
      <c r="L4073" t="s">
        <v>561</v>
      </c>
      <c r="M4073" t="s">
        <v>29</v>
      </c>
      <c r="N4073" t="s">
        <v>30</v>
      </c>
      <c r="O4073">
        <f t="shared" si="378"/>
        <v>1</v>
      </c>
      <c r="P4073" t="str">
        <f t="shared" si="379"/>
        <v>Valid</v>
      </c>
      <c r="Q4073" t="str">
        <f>_xlfn.XLOOKUP(B4073,Customers!$A:$A,Customers!$C:$C,"Not Found")</f>
        <v>West</v>
      </c>
      <c r="R4073" t="str">
        <f t="shared" si="380"/>
        <v>South</v>
      </c>
      <c r="S4073" t="str">
        <f t="shared" si="381"/>
        <v>Disability</v>
      </c>
      <c r="T4073" t="str">
        <f t="shared" si="382"/>
        <v>SLA Breach</v>
      </c>
      <c r="U4073">
        <f t="shared" si="383"/>
        <v>5</v>
      </c>
    </row>
    <row r="4074" spans="1:21" x14ac:dyDescent="0.3">
      <c r="A4074" t="s">
        <v>7989</v>
      </c>
      <c r="B4074" t="s">
        <v>1242</v>
      </c>
      <c r="C4074" t="s">
        <v>1243</v>
      </c>
      <c r="D4074" t="s">
        <v>182</v>
      </c>
      <c r="E4074" t="s">
        <v>18</v>
      </c>
      <c r="F4074">
        <v>34561.33</v>
      </c>
      <c r="G4074" s="1">
        <v>45987</v>
      </c>
      <c r="H4074" s="1">
        <v>45990</v>
      </c>
      <c r="I4074" t="s">
        <v>19</v>
      </c>
      <c r="J4074">
        <v>3</v>
      </c>
      <c r="K4074">
        <v>7</v>
      </c>
      <c r="L4074" t="s">
        <v>411</v>
      </c>
      <c r="M4074" t="s">
        <v>94</v>
      </c>
      <c r="N4074" t="s">
        <v>30</v>
      </c>
      <c r="O4074">
        <f t="shared" si="378"/>
        <v>1</v>
      </c>
      <c r="P4074" t="str">
        <f t="shared" si="379"/>
        <v>Valid</v>
      </c>
      <c r="Q4074" t="str">
        <f>_xlfn.XLOOKUP(B4074,Customers!$A:$A,Customers!$C:$C,"Not Found")</f>
        <v>North</v>
      </c>
      <c r="R4074" t="str">
        <f t="shared" si="380"/>
        <v>South</v>
      </c>
      <c r="S4074" t="str">
        <f t="shared" si="381"/>
        <v>Trip Cancellation</v>
      </c>
      <c r="T4074" t="str">
        <f t="shared" si="382"/>
        <v>Within SLA</v>
      </c>
      <c r="U4074">
        <f t="shared" si="383"/>
        <v>0</v>
      </c>
    </row>
    <row r="4075" spans="1:21" x14ac:dyDescent="0.3">
      <c r="A4075" t="s">
        <v>7990</v>
      </c>
      <c r="B4075" t="s">
        <v>343</v>
      </c>
      <c r="C4075" t="s">
        <v>7991</v>
      </c>
      <c r="D4075" t="s">
        <v>116</v>
      </c>
      <c r="E4075" t="s">
        <v>74</v>
      </c>
      <c r="F4075">
        <v>76676.570000000007</v>
      </c>
      <c r="G4075" s="1">
        <v>45866</v>
      </c>
      <c r="H4075" s="1">
        <v>45873</v>
      </c>
      <c r="I4075" t="s">
        <v>19</v>
      </c>
      <c r="J4075">
        <v>7</v>
      </c>
      <c r="K4075">
        <v>7</v>
      </c>
      <c r="L4075" t="s">
        <v>35</v>
      </c>
      <c r="M4075" t="s">
        <v>94</v>
      </c>
      <c r="N4075" t="s">
        <v>30</v>
      </c>
      <c r="O4075">
        <f t="shared" si="378"/>
        <v>1</v>
      </c>
      <c r="P4075" t="str">
        <f t="shared" si="379"/>
        <v>Valid</v>
      </c>
      <c r="Q4075" t="str">
        <f>_xlfn.XLOOKUP(B4075,Customers!$A:$A,Customers!$C:$C,"Not Found")</f>
        <v>South</v>
      </c>
      <c r="R4075" t="str">
        <f t="shared" si="380"/>
        <v>East</v>
      </c>
      <c r="S4075" t="str">
        <f t="shared" si="381"/>
        <v>Medical Emergency</v>
      </c>
      <c r="T4075" t="str">
        <f t="shared" si="382"/>
        <v>Within SLA</v>
      </c>
      <c r="U4075">
        <f t="shared" si="383"/>
        <v>0</v>
      </c>
    </row>
    <row r="4076" spans="1:21" x14ac:dyDescent="0.3">
      <c r="A4076" t="s">
        <v>7992</v>
      </c>
      <c r="B4076" t="s">
        <v>890</v>
      </c>
      <c r="C4076" t="s">
        <v>891</v>
      </c>
      <c r="D4076" t="s">
        <v>116</v>
      </c>
      <c r="E4076" t="s">
        <v>27</v>
      </c>
      <c r="F4076">
        <v>24629.01</v>
      </c>
      <c r="G4076" s="1">
        <v>45675</v>
      </c>
      <c r="H4076" s="1">
        <v>45676</v>
      </c>
      <c r="I4076" t="s">
        <v>19</v>
      </c>
      <c r="J4076">
        <v>1</v>
      </c>
      <c r="K4076">
        <v>7</v>
      </c>
      <c r="L4076" t="s">
        <v>87</v>
      </c>
      <c r="M4076" t="s">
        <v>94</v>
      </c>
      <c r="N4076" t="s">
        <v>30</v>
      </c>
      <c r="O4076">
        <f t="shared" si="378"/>
        <v>1</v>
      </c>
      <c r="P4076" t="str">
        <f t="shared" si="379"/>
        <v>Valid</v>
      </c>
      <c r="Q4076" t="str">
        <f>_xlfn.XLOOKUP(B4076,Customers!$A:$A,Customers!$C:$C,"Not Found")</f>
        <v>South</v>
      </c>
      <c r="R4076" t="str">
        <f t="shared" si="380"/>
        <v>West</v>
      </c>
      <c r="S4076" t="str">
        <f t="shared" si="381"/>
        <v>Medical Emergency</v>
      </c>
      <c r="T4076" t="str">
        <f t="shared" si="382"/>
        <v>Within SLA</v>
      </c>
      <c r="U4076">
        <f t="shared" si="383"/>
        <v>0</v>
      </c>
    </row>
    <row r="4077" spans="1:21" x14ac:dyDescent="0.3">
      <c r="A4077" t="s">
        <v>7993</v>
      </c>
      <c r="B4077" t="s">
        <v>2079</v>
      </c>
      <c r="C4077" t="s">
        <v>2080</v>
      </c>
      <c r="D4077" t="s">
        <v>53</v>
      </c>
      <c r="E4077" t="s">
        <v>27</v>
      </c>
      <c r="F4077">
        <v>106410.41</v>
      </c>
      <c r="G4077" s="1">
        <v>45860</v>
      </c>
      <c r="H4077" s="1">
        <v>45875</v>
      </c>
      <c r="I4077" t="s">
        <v>19</v>
      </c>
      <c r="J4077">
        <v>15</v>
      </c>
      <c r="K4077">
        <v>15</v>
      </c>
      <c r="L4077" t="s">
        <v>501</v>
      </c>
      <c r="M4077" t="s">
        <v>55</v>
      </c>
      <c r="N4077" t="s">
        <v>30</v>
      </c>
      <c r="O4077">
        <f t="shared" si="378"/>
        <v>1</v>
      </c>
      <c r="P4077" t="str">
        <f t="shared" si="379"/>
        <v>Valid</v>
      </c>
      <c r="Q4077" t="str">
        <f>_xlfn.XLOOKUP(B4077,Customers!$A:$A,Customers!$C:$C,"Not Found")</f>
        <v>West</v>
      </c>
      <c r="R4077" t="str">
        <f t="shared" si="380"/>
        <v>West</v>
      </c>
      <c r="S4077" t="str">
        <f t="shared" si="381"/>
        <v>Hospitalization</v>
      </c>
      <c r="T4077" t="str">
        <f t="shared" si="382"/>
        <v>Within SLA</v>
      </c>
      <c r="U4077">
        <f t="shared" si="383"/>
        <v>0</v>
      </c>
    </row>
    <row r="4078" spans="1:21" x14ac:dyDescent="0.3">
      <c r="A4078" t="s">
        <v>7994</v>
      </c>
      <c r="B4078" t="s">
        <v>733</v>
      </c>
      <c r="C4078" t="s">
        <v>1520</v>
      </c>
      <c r="D4078" t="s">
        <v>53</v>
      </c>
      <c r="E4078" t="s">
        <v>39</v>
      </c>
      <c r="F4078">
        <v>139757.59</v>
      </c>
      <c r="G4078" s="1">
        <v>45784</v>
      </c>
      <c r="H4078" s="1">
        <v>45792</v>
      </c>
      <c r="I4078" t="s">
        <v>19</v>
      </c>
      <c r="J4078">
        <v>8</v>
      </c>
      <c r="K4078">
        <v>15</v>
      </c>
      <c r="L4078" t="s">
        <v>341</v>
      </c>
      <c r="M4078" t="s">
        <v>55</v>
      </c>
      <c r="N4078" t="s">
        <v>30</v>
      </c>
      <c r="O4078">
        <f t="shared" si="378"/>
        <v>1</v>
      </c>
      <c r="P4078" t="str">
        <f t="shared" si="379"/>
        <v>Valid</v>
      </c>
      <c r="Q4078" t="str">
        <f>_xlfn.XLOOKUP(B4078,Customers!$A:$A,Customers!$C:$C,"Not Found")</f>
        <v>South</v>
      </c>
      <c r="R4078" t="str">
        <f t="shared" si="380"/>
        <v>North</v>
      </c>
      <c r="S4078" t="str">
        <f t="shared" si="381"/>
        <v>Hospitalization</v>
      </c>
      <c r="T4078" t="str">
        <f t="shared" si="382"/>
        <v>Within SLA</v>
      </c>
      <c r="U4078">
        <f t="shared" si="383"/>
        <v>0</v>
      </c>
    </row>
    <row r="4079" spans="1:21" x14ac:dyDescent="0.3">
      <c r="A4079" t="s">
        <v>7995</v>
      </c>
      <c r="B4079" t="s">
        <v>72</v>
      </c>
      <c r="C4079" t="s">
        <v>165</v>
      </c>
      <c r="D4079" t="s">
        <v>34</v>
      </c>
      <c r="E4079" t="s">
        <v>39</v>
      </c>
      <c r="F4079">
        <v>155531.32999999999</v>
      </c>
      <c r="G4079" s="1">
        <v>45665</v>
      </c>
      <c r="H4079" s="1">
        <v>45688</v>
      </c>
      <c r="I4079" t="s">
        <v>47</v>
      </c>
      <c r="J4079">
        <v>23</v>
      </c>
      <c r="K4079">
        <v>20</v>
      </c>
      <c r="L4079" t="s">
        <v>121</v>
      </c>
      <c r="M4079" t="s">
        <v>29</v>
      </c>
      <c r="N4079" t="s">
        <v>42</v>
      </c>
      <c r="O4079">
        <f t="shared" si="378"/>
        <v>1</v>
      </c>
      <c r="P4079" t="str">
        <f t="shared" si="379"/>
        <v>Valid</v>
      </c>
      <c r="Q4079" t="str">
        <f>_xlfn.XLOOKUP(B4079,Customers!$A:$A,Customers!$C:$C,"Not Found")</f>
        <v>Central</v>
      </c>
      <c r="R4079" t="str">
        <f t="shared" si="380"/>
        <v>North</v>
      </c>
      <c r="S4079" t="str">
        <f t="shared" si="381"/>
        <v>Death Benefit</v>
      </c>
      <c r="T4079" t="str">
        <f t="shared" si="382"/>
        <v>SLA Breach</v>
      </c>
      <c r="U4079">
        <f t="shared" si="383"/>
        <v>3</v>
      </c>
    </row>
    <row r="4080" spans="1:21" x14ac:dyDescent="0.3">
      <c r="A4080" t="s">
        <v>7996</v>
      </c>
      <c r="B4080" t="s">
        <v>1360</v>
      </c>
      <c r="C4080" t="s">
        <v>7997</v>
      </c>
      <c r="D4080" t="s">
        <v>53</v>
      </c>
      <c r="E4080" t="s">
        <v>27</v>
      </c>
      <c r="F4080">
        <v>65848.02</v>
      </c>
      <c r="G4080" s="1">
        <v>45795</v>
      </c>
      <c r="H4080" s="1">
        <v>45814</v>
      </c>
      <c r="I4080" t="s">
        <v>19</v>
      </c>
      <c r="J4080">
        <v>19</v>
      </c>
      <c r="K4080">
        <v>15</v>
      </c>
      <c r="L4080" t="s">
        <v>75</v>
      </c>
      <c r="M4080" t="s">
        <v>55</v>
      </c>
      <c r="N4080" t="s">
        <v>42</v>
      </c>
      <c r="O4080">
        <f t="shared" si="378"/>
        <v>1</v>
      </c>
      <c r="P4080" t="str">
        <f t="shared" si="379"/>
        <v>Valid</v>
      </c>
      <c r="Q4080" t="str">
        <f>_xlfn.XLOOKUP(B4080,Customers!$A:$A,Customers!$C:$C,"Not Found")</f>
        <v>North</v>
      </c>
      <c r="R4080" t="str">
        <f t="shared" si="380"/>
        <v>West</v>
      </c>
      <c r="S4080" t="str">
        <f t="shared" si="381"/>
        <v>Hospitalization</v>
      </c>
      <c r="T4080" t="str">
        <f t="shared" si="382"/>
        <v>SLA Breach</v>
      </c>
      <c r="U4080">
        <f t="shared" si="383"/>
        <v>4</v>
      </c>
    </row>
    <row r="4081" spans="1:21" x14ac:dyDescent="0.3">
      <c r="A4081" t="s">
        <v>7998</v>
      </c>
      <c r="B4081" t="s">
        <v>1818</v>
      </c>
      <c r="C4081" t="s">
        <v>1819</v>
      </c>
      <c r="D4081" t="s">
        <v>46</v>
      </c>
      <c r="E4081" t="s">
        <v>18</v>
      </c>
      <c r="F4081">
        <v>42109.43</v>
      </c>
      <c r="G4081" s="1">
        <v>45659</v>
      </c>
      <c r="I4081" t="s">
        <v>40</v>
      </c>
      <c r="J4081">
        <v>2</v>
      </c>
      <c r="K4081">
        <v>10</v>
      </c>
      <c r="L4081" t="s">
        <v>864</v>
      </c>
      <c r="M4081" t="s">
        <v>21</v>
      </c>
      <c r="N4081" t="s">
        <v>30</v>
      </c>
      <c r="O4081">
        <f t="shared" si="378"/>
        <v>1</v>
      </c>
      <c r="P4081" t="str">
        <f t="shared" si="379"/>
        <v>Valid</v>
      </c>
      <c r="Q4081" t="str">
        <f>_xlfn.XLOOKUP(B4081,Customers!$A:$A,Customers!$C:$C,"Not Found")</f>
        <v>East</v>
      </c>
      <c r="R4081" t="str">
        <f t="shared" si="380"/>
        <v>South</v>
      </c>
      <c r="S4081" t="str">
        <f t="shared" si="381"/>
        <v>Theft</v>
      </c>
      <c r="T4081" t="str">
        <f t="shared" si="382"/>
        <v>Within SLA</v>
      </c>
      <c r="U4081">
        <f t="shared" si="383"/>
        <v>0</v>
      </c>
    </row>
    <row r="4082" spans="1:21" x14ac:dyDescent="0.3">
      <c r="A4082" t="s">
        <v>7999</v>
      </c>
      <c r="B4082" t="s">
        <v>5111</v>
      </c>
      <c r="C4082" t="s">
        <v>6530</v>
      </c>
      <c r="D4082" t="s">
        <v>34</v>
      </c>
      <c r="E4082" t="s">
        <v>39</v>
      </c>
      <c r="F4082">
        <v>288976.62</v>
      </c>
      <c r="G4082" s="1">
        <v>45697</v>
      </c>
      <c r="I4082" t="s">
        <v>40</v>
      </c>
      <c r="J4082">
        <v>19</v>
      </c>
      <c r="K4082">
        <v>20</v>
      </c>
      <c r="L4082" t="s">
        <v>79</v>
      </c>
      <c r="M4082" t="s">
        <v>29</v>
      </c>
      <c r="N4082" t="s">
        <v>22</v>
      </c>
      <c r="O4082">
        <f t="shared" si="378"/>
        <v>1</v>
      </c>
      <c r="P4082" t="str">
        <f t="shared" si="379"/>
        <v>Valid</v>
      </c>
      <c r="Q4082" t="str">
        <f>_xlfn.XLOOKUP(B4082,Customers!$A:$A,Customers!$C:$C,"Not Found")</f>
        <v>West</v>
      </c>
      <c r="R4082" t="str">
        <f t="shared" si="380"/>
        <v>North</v>
      </c>
      <c r="S4082" t="str">
        <f t="shared" si="381"/>
        <v>Death Benefit</v>
      </c>
      <c r="T4082" t="str">
        <f t="shared" si="382"/>
        <v>Within SLA</v>
      </c>
      <c r="U4082">
        <f t="shared" si="383"/>
        <v>0</v>
      </c>
    </row>
    <row r="4083" spans="1:21" x14ac:dyDescent="0.3">
      <c r="A4083" t="s">
        <v>8000</v>
      </c>
      <c r="B4083" t="s">
        <v>4363</v>
      </c>
      <c r="C4083" t="s">
        <v>4364</v>
      </c>
      <c r="D4083" t="s">
        <v>17</v>
      </c>
      <c r="E4083" t="s">
        <v>39</v>
      </c>
      <c r="F4083">
        <v>45976.44</v>
      </c>
      <c r="G4083" s="1">
        <v>45714</v>
      </c>
      <c r="H4083" s="1">
        <v>45741</v>
      </c>
      <c r="I4083" t="s">
        <v>19</v>
      </c>
      <c r="J4083">
        <v>27</v>
      </c>
      <c r="K4083">
        <v>10</v>
      </c>
      <c r="L4083" t="s">
        <v>353</v>
      </c>
      <c r="M4083" t="s">
        <v>21</v>
      </c>
      <c r="N4083" t="s">
        <v>88</v>
      </c>
      <c r="O4083">
        <f t="shared" si="378"/>
        <v>1</v>
      </c>
      <c r="P4083" t="str">
        <f t="shared" si="379"/>
        <v>Valid</v>
      </c>
      <c r="Q4083" t="str">
        <f>_xlfn.XLOOKUP(B4083,Customers!$A:$A,Customers!$C:$C,"Not Found")</f>
        <v>South</v>
      </c>
      <c r="R4083" t="str">
        <f t="shared" si="380"/>
        <v>North</v>
      </c>
      <c r="S4083" t="str">
        <f t="shared" si="381"/>
        <v>Accident</v>
      </c>
      <c r="T4083" t="str">
        <f t="shared" si="382"/>
        <v>SLA Breach</v>
      </c>
      <c r="U4083">
        <f t="shared" si="383"/>
        <v>17</v>
      </c>
    </row>
    <row r="4084" spans="1:21" x14ac:dyDescent="0.3">
      <c r="A4084" t="s">
        <v>8001</v>
      </c>
      <c r="B4084" t="s">
        <v>5028</v>
      </c>
      <c r="C4084" t="s">
        <v>5029</v>
      </c>
      <c r="D4084" t="s">
        <v>216</v>
      </c>
      <c r="E4084" t="s">
        <v>27</v>
      </c>
      <c r="F4084">
        <v>91095.25</v>
      </c>
      <c r="G4084" s="1">
        <v>45733</v>
      </c>
      <c r="H4084" s="1">
        <v>45752</v>
      </c>
      <c r="I4084" t="s">
        <v>19</v>
      </c>
      <c r="J4084">
        <v>19</v>
      </c>
      <c r="K4084">
        <v>15</v>
      </c>
      <c r="L4084" t="s">
        <v>75</v>
      </c>
      <c r="M4084" t="s">
        <v>55</v>
      </c>
      <c r="N4084" t="s">
        <v>42</v>
      </c>
      <c r="O4084">
        <f t="shared" si="378"/>
        <v>1</v>
      </c>
      <c r="P4084" t="str">
        <f t="shared" si="379"/>
        <v>Valid</v>
      </c>
      <c r="Q4084" t="str">
        <f>_xlfn.XLOOKUP(B4084,Customers!$A:$A,Customers!$C:$C,"Not Found")</f>
        <v>South</v>
      </c>
      <c r="R4084" t="str">
        <f t="shared" si="380"/>
        <v>West</v>
      </c>
      <c r="S4084" t="str">
        <f t="shared" si="381"/>
        <v>Outpatient</v>
      </c>
      <c r="T4084" t="str">
        <f t="shared" si="382"/>
        <v>SLA Breach</v>
      </c>
      <c r="U4084">
        <f t="shared" si="383"/>
        <v>4</v>
      </c>
    </row>
    <row r="4085" spans="1:21" x14ac:dyDescent="0.3">
      <c r="A4085" t="s">
        <v>8002</v>
      </c>
      <c r="B4085" t="s">
        <v>521</v>
      </c>
      <c r="C4085" t="s">
        <v>522</v>
      </c>
      <c r="D4085" t="s">
        <v>17</v>
      </c>
      <c r="E4085" t="s">
        <v>27</v>
      </c>
      <c r="F4085">
        <v>61789.1</v>
      </c>
      <c r="G4085" s="1">
        <v>45963</v>
      </c>
      <c r="H4085" s="1">
        <v>45971</v>
      </c>
      <c r="I4085" t="s">
        <v>19</v>
      </c>
      <c r="J4085">
        <v>8</v>
      </c>
      <c r="K4085">
        <v>10</v>
      </c>
      <c r="L4085" t="s">
        <v>28</v>
      </c>
      <c r="M4085" t="s">
        <v>21</v>
      </c>
      <c r="N4085" t="s">
        <v>30</v>
      </c>
      <c r="O4085">
        <f t="shared" si="378"/>
        <v>1</v>
      </c>
      <c r="P4085" t="str">
        <f t="shared" si="379"/>
        <v>Valid</v>
      </c>
      <c r="Q4085" t="str">
        <f>_xlfn.XLOOKUP(B4085,Customers!$A:$A,Customers!$C:$C,"Not Found")</f>
        <v>South</v>
      </c>
      <c r="R4085" t="str">
        <f t="shared" si="380"/>
        <v>West</v>
      </c>
      <c r="S4085" t="str">
        <f t="shared" si="381"/>
        <v>Accident</v>
      </c>
      <c r="T4085" t="str">
        <f t="shared" si="382"/>
        <v>Within SLA</v>
      </c>
      <c r="U4085">
        <f t="shared" si="383"/>
        <v>0</v>
      </c>
    </row>
    <row r="4086" spans="1:21" x14ac:dyDescent="0.3">
      <c r="A4086" t="s">
        <v>8003</v>
      </c>
      <c r="B4086" t="s">
        <v>8004</v>
      </c>
      <c r="C4086" t="s">
        <v>8005</v>
      </c>
      <c r="D4086" t="s">
        <v>102</v>
      </c>
      <c r="E4086" t="s">
        <v>18</v>
      </c>
      <c r="F4086">
        <v>250172.22</v>
      </c>
      <c r="G4086" s="1">
        <v>45740</v>
      </c>
      <c r="H4086" s="1">
        <v>45758</v>
      </c>
      <c r="I4086" t="s">
        <v>19</v>
      </c>
      <c r="J4086">
        <v>18</v>
      </c>
      <c r="K4086">
        <v>20</v>
      </c>
      <c r="L4086" t="s">
        <v>300</v>
      </c>
      <c r="M4086" t="s">
        <v>29</v>
      </c>
      <c r="N4086" t="s">
        <v>30</v>
      </c>
      <c r="O4086">
        <f t="shared" si="378"/>
        <v>1</v>
      </c>
      <c r="P4086" t="str">
        <f t="shared" si="379"/>
        <v>Valid</v>
      </c>
      <c r="Q4086" t="str">
        <f>_xlfn.XLOOKUP(B4086,Customers!$A:$A,Customers!$C:$C,"Not Found")</f>
        <v>North</v>
      </c>
      <c r="R4086" t="str">
        <f t="shared" si="380"/>
        <v>South</v>
      </c>
      <c r="S4086" t="str">
        <f t="shared" si="381"/>
        <v>Maturity</v>
      </c>
      <c r="T4086" t="str">
        <f t="shared" si="382"/>
        <v>Within SLA</v>
      </c>
      <c r="U4086">
        <f t="shared" si="383"/>
        <v>0</v>
      </c>
    </row>
    <row r="4087" spans="1:21" x14ac:dyDescent="0.3">
      <c r="A4087" t="s">
        <v>8006</v>
      </c>
      <c r="B4087" t="s">
        <v>5637</v>
      </c>
      <c r="C4087" t="s">
        <v>8007</v>
      </c>
      <c r="D4087" t="s">
        <v>102</v>
      </c>
      <c r="E4087" t="s">
        <v>39</v>
      </c>
      <c r="F4087">
        <v>330895.96000000002</v>
      </c>
      <c r="G4087" s="1">
        <v>45944</v>
      </c>
      <c r="I4087" t="s">
        <v>40</v>
      </c>
      <c r="J4087">
        <v>25</v>
      </c>
      <c r="K4087">
        <v>20</v>
      </c>
      <c r="L4087" t="s">
        <v>541</v>
      </c>
      <c r="M4087" t="s">
        <v>29</v>
      </c>
      <c r="N4087" t="s">
        <v>30</v>
      </c>
      <c r="O4087">
        <f t="shared" si="378"/>
        <v>1</v>
      </c>
      <c r="P4087" t="str">
        <f t="shared" si="379"/>
        <v>Valid</v>
      </c>
      <c r="Q4087" t="str">
        <f>_xlfn.XLOOKUP(B4087,Customers!$A:$A,Customers!$C:$C,"Not Found")</f>
        <v>South</v>
      </c>
      <c r="R4087" t="str">
        <f t="shared" si="380"/>
        <v>North</v>
      </c>
      <c r="S4087" t="str">
        <f t="shared" si="381"/>
        <v>Maturity</v>
      </c>
      <c r="T4087" t="str">
        <f t="shared" si="382"/>
        <v>SLA Breach</v>
      </c>
      <c r="U4087">
        <f t="shared" si="383"/>
        <v>5</v>
      </c>
    </row>
    <row r="4088" spans="1:21" x14ac:dyDescent="0.3">
      <c r="A4088" t="s">
        <v>8008</v>
      </c>
      <c r="B4088" t="s">
        <v>3404</v>
      </c>
      <c r="C4088" t="s">
        <v>7809</v>
      </c>
      <c r="D4088" t="s">
        <v>216</v>
      </c>
      <c r="E4088" t="s">
        <v>27</v>
      </c>
      <c r="F4088">
        <v>54549.09</v>
      </c>
      <c r="G4088" s="1">
        <v>45712</v>
      </c>
      <c r="H4088" s="1">
        <v>45728</v>
      </c>
      <c r="I4088" t="s">
        <v>19</v>
      </c>
      <c r="J4088">
        <v>16</v>
      </c>
      <c r="K4088">
        <v>15</v>
      </c>
      <c r="L4088" t="s">
        <v>83</v>
      </c>
      <c r="M4088" t="s">
        <v>55</v>
      </c>
      <c r="N4088" t="s">
        <v>30</v>
      </c>
      <c r="O4088">
        <f t="shared" si="378"/>
        <v>1</v>
      </c>
      <c r="P4088" t="str">
        <f t="shared" si="379"/>
        <v>Valid</v>
      </c>
      <c r="Q4088" t="str">
        <f>_xlfn.XLOOKUP(B4088,Customers!$A:$A,Customers!$C:$C,"Not Found")</f>
        <v>South</v>
      </c>
      <c r="R4088" t="str">
        <f t="shared" si="380"/>
        <v>West</v>
      </c>
      <c r="S4088" t="str">
        <f t="shared" si="381"/>
        <v>Outpatient</v>
      </c>
      <c r="T4088" t="str">
        <f t="shared" si="382"/>
        <v>SLA Breach</v>
      </c>
      <c r="U4088">
        <f t="shared" si="383"/>
        <v>1</v>
      </c>
    </row>
    <row r="4089" spans="1:21" x14ac:dyDescent="0.3">
      <c r="A4089" t="s">
        <v>8009</v>
      </c>
      <c r="B4089" t="s">
        <v>4845</v>
      </c>
      <c r="C4089" t="s">
        <v>5707</v>
      </c>
      <c r="D4089" t="s">
        <v>46</v>
      </c>
      <c r="E4089" t="s">
        <v>39</v>
      </c>
      <c r="F4089">
        <v>37112.879999999997</v>
      </c>
      <c r="G4089" s="1">
        <v>45850</v>
      </c>
      <c r="H4089" s="1">
        <v>45856</v>
      </c>
      <c r="I4089" t="s">
        <v>19</v>
      </c>
      <c r="J4089">
        <v>6</v>
      </c>
      <c r="K4089">
        <v>10</v>
      </c>
      <c r="L4089" t="s">
        <v>366</v>
      </c>
      <c r="M4089" t="s">
        <v>21</v>
      </c>
      <c r="N4089" t="s">
        <v>22</v>
      </c>
      <c r="O4089">
        <f t="shared" si="378"/>
        <v>1</v>
      </c>
      <c r="P4089" t="str">
        <f t="shared" si="379"/>
        <v>Valid</v>
      </c>
      <c r="Q4089" t="str">
        <f>_xlfn.XLOOKUP(B4089,Customers!$A:$A,Customers!$C:$C,"Not Found")</f>
        <v>West</v>
      </c>
      <c r="R4089" t="str">
        <f t="shared" si="380"/>
        <v>North</v>
      </c>
      <c r="S4089" t="str">
        <f t="shared" si="381"/>
        <v>Theft</v>
      </c>
      <c r="T4089" t="str">
        <f t="shared" si="382"/>
        <v>Within SLA</v>
      </c>
      <c r="U4089">
        <f t="shared" si="383"/>
        <v>0</v>
      </c>
    </row>
    <row r="4090" spans="1:21" x14ac:dyDescent="0.3">
      <c r="A4090" t="s">
        <v>8010</v>
      </c>
      <c r="B4090" t="s">
        <v>2053</v>
      </c>
      <c r="C4090" t="s">
        <v>2054</v>
      </c>
      <c r="D4090" t="s">
        <v>53</v>
      </c>
      <c r="E4090" t="s">
        <v>74</v>
      </c>
      <c r="F4090">
        <v>39135.910000000003</v>
      </c>
      <c r="G4090" s="1">
        <v>45768</v>
      </c>
      <c r="H4090" s="1">
        <v>45777</v>
      </c>
      <c r="I4090" t="s">
        <v>19</v>
      </c>
      <c r="J4090">
        <v>9</v>
      </c>
      <c r="K4090">
        <v>15</v>
      </c>
      <c r="L4090" t="s">
        <v>117</v>
      </c>
      <c r="M4090" t="s">
        <v>55</v>
      </c>
      <c r="N4090" t="s">
        <v>22</v>
      </c>
      <c r="O4090">
        <f t="shared" si="378"/>
        <v>1</v>
      </c>
      <c r="P4090" t="str">
        <f t="shared" si="379"/>
        <v>Valid</v>
      </c>
      <c r="Q4090" t="str">
        <f>_xlfn.XLOOKUP(B4090,Customers!$A:$A,Customers!$C:$C,"Not Found")</f>
        <v>East</v>
      </c>
      <c r="R4090" t="str">
        <f t="shared" si="380"/>
        <v>East</v>
      </c>
      <c r="S4090" t="str">
        <f t="shared" si="381"/>
        <v>Hospitalization</v>
      </c>
      <c r="T4090" t="str">
        <f t="shared" si="382"/>
        <v>Within SLA</v>
      </c>
      <c r="U4090">
        <f t="shared" si="383"/>
        <v>0</v>
      </c>
    </row>
    <row r="4091" spans="1:21" x14ac:dyDescent="0.3">
      <c r="A4091" t="s">
        <v>8011</v>
      </c>
      <c r="B4091" t="s">
        <v>5804</v>
      </c>
      <c r="C4091" t="s">
        <v>5805</v>
      </c>
      <c r="D4091" t="s">
        <v>34</v>
      </c>
      <c r="E4091" t="s">
        <v>27</v>
      </c>
      <c r="F4091">
        <v>93841.22</v>
      </c>
      <c r="G4091" s="1">
        <v>45786</v>
      </c>
      <c r="H4091" s="1">
        <v>45790</v>
      </c>
      <c r="I4091" t="s">
        <v>19</v>
      </c>
      <c r="J4091">
        <v>4</v>
      </c>
      <c r="K4091">
        <v>20</v>
      </c>
      <c r="L4091" t="s">
        <v>341</v>
      </c>
      <c r="M4091" t="s">
        <v>29</v>
      </c>
      <c r="N4091" t="s">
        <v>30</v>
      </c>
      <c r="O4091">
        <f t="shared" si="378"/>
        <v>1</v>
      </c>
      <c r="P4091" t="str">
        <f t="shared" si="379"/>
        <v>Valid</v>
      </c>
      <c r="Q4091" t="str">
        <f>_xlfn.XLOOKUP(B4091,Customers!$A:$A,Customers!$C:$C,"Not Found")</f>
        <v>West</v>
      </c>
      <c r="R4091" t="str">
        <f t="shared" si="380"/>
        <v>West</v>
      </c>
      <c r="S4091" t="str">
        <f t="shared" si="381"/>
        <v>Death Benefit</v>
      </c>
      <c r="T4091" t="str">
        <f t="shared" si="382"/>
        <v>Within SLA</v>
      </c>
      <c r="U4091">
        <f t="shared" si="383"/>
        <v>0</v>
      </c>
    </row>
    <row r="4092" spans="1:21" x14ac:dyDescent="0.3">
      <c r="A4092" t="s">
        <v>8012</v>
      </c>
      <c r="B4092" t="s">
        <v>2917</v>
      </c>
      <c r="C4092" t="s">
        <v>2918</v>
      </c>
      <c r="D4092" t="s">
        <v>216</v>
      </c>
      <c r="E4092" t="s">
        <v>18</v>
      </c>
      <c r="F4092">
        <v>54644.32</v>
      </c>
      <c r="G4092" s="1">
        <v>45831</v>
      </c>
      <c r="H4092" s="1">
        <v>45843</v>
      </c>
      <c r="I4092" t="s">
        <v>19</v>
      </c>
      <c r="J4092">
        <v>12</v>
      </c>
      <c r="K4092">
        <v>15</v>
      </c>
      <c r="L4092" t="s">
        <v>87</v>
      </c>
      <c r="M4092" t="s">
        <v>55</v>
      </c>
      <c r="N4092" t="s">
        <v>22</v>
      </c>
      <c r="O4092">
        <f t="shared" si="378"/>
        <v>1</v>
      </c>
      <c r="P4092" t="str">
        <f t="shared" si="379"/>
        <v>Valid</v>
      </c>
      <c r="Q4092" t="str">
        <f>_xlfn.XLOOKUP(B4092,Customers!$A:$A,Customers!$C:$C,"Not Found")</f>
        <v>West</v>
      </c>
      <c r="R4092" t="str">
        <f t="shared" si="380"/>
        <v>South</v>
      </c>
      <c r="S4092" t="str">
        <f t="shared" si="381"/>
        <v>Outpatient</v>
      </c>
      <c r="T4092" t="str">
        <f t="shared" si="382"/>
        <v>Within SLA</v>
      </c>
      <c r="U4092">
        <f t="shared" si="383"/>
        <v>0</v>
      </c>
    </row>
    <row r="4093" spans="1:21" x14ac:dyDescent="0.3">
      <c r="A4093" t="s">
        <v>8013</v>
      </c>
      <c r="B4093" t="s">
        <v>3904</v>
      </c>
      <c r="C4093" t="s">
        <v>3905</v>
      </c>
      <c r="D4093" t="s">
        <v>46</v>
      </c>
      <c r="E4093" t="s">
        <v>18</v>
      </c>
      <c r="F4093">
        <v>92260.79</v>
      </c>
      <c r="G4093" s="1">
        <v>45979</v>
      </c>
      <c r="H4093" s="1">
        <v>46001</v>
      </c>
      <c r="I4093" t="s">
        <v>19</v>
      </c>
      <c r="J4093">
        <v>22</v>
      </c>
      <c r="K4093">
        <v>10</v>
      </c>
      <c r="L4093" t="s">
        <v>132</v>
      </c>
      <c r="M4093" t="s">
        <v>21</v>
      </c>
      <c r="N4093" t="s">
        <v>88</v>
      </c>
      <c r="O4093">
        <f t="shared" si="378"/>
        <v>1</v>
      </c>
      <c r="P4093" t="str">
        <f t="shared" si="379"/>
        <v>Valid</v>
      </c>
      <c r="Q4093" t="str">
        <f>_xlfn.XLOOKUP(B4093,Customers!$A:$A,Customers!$C:$C,"Not Found")</f>
        <v>North</v>
      </c>
      <c r="R4093" t="str">
        <f t="shared" si="380"/>
        <v>South</v>
      </c>
      <c r="S4093" t="str">
        <f t="shared" si="381"/>
        <v>Theft</v>
      </c>
      <c r="T4093" t="str">
        <f t="shared" si="382"/>
        <v>SLA Breach</v>
      </c>
      <c r="U4093">
        <f t="shared" si="383"/>
        <v>12</v>
      </c>
    </row>
    <row r="4094" spans="1:21" x14ac:dyDescent="0.3">
      <c r="A4094" t="s">
        <v>8014</v>
      </c>
      <c r="B4094" t="s">
        <v>2633</v>
      </c>
      <c r="C4094" t="s">
        <v>2634</v>
      </c>
      <c r="D4094" t="s">
        <v>59</v>
      </c>
      <c r="E4094" t="s">
        <v>27</v>
      </c>
      <c r="F4094">
        <v>74749.39</v>
      </c>
      <c r="G4094" s="1">
        <v>45889</v>
      </c>
      <c r="H4094" s="1">
        <v>45903</v>
      </c>
      <c r="I4094" t="s">
        <v>19</v>
      </c>
      <c r="J4094">
        <v>14</v>
      </c>
      <c r="K4094">
        <v>15</v>
      </c>
      <c r="L4094" t="s">
        <v>193</v>
      </c>
      <c r="M4094" t="s">
        <v>55</v>
      </c>
      <c r="N4094" t="s">
        <v>42</v>
      </c>
      <c r="O4094">
        <f t="shared" si="378"/>
        <v>1</v>
      </c>
      <c r="P4094" t="str">
        <f t="shared" si="379"/>
        <v>Valid</v>
      </c>
      <c r="Q4094" t="str">
        <f>_xlfn.XLOOKUP(B4094,Customers!$A:$A,Customers!$C:$C,"Not Found")</f>
        <v>South</v>
      </c>
      <c r="R4094" t="str">
        <f t="shared" si="380"/>
        <v>West</v>
      </c>
      <c r="S4094" t="str">
        <f t="shared" si="381"/>
        <v>Critical Illness</v>
      </c>
      <c r="T4094" t="str">
        <f t="shared" si="382"/>
        <v>Within SLA</v>
      </c>
      <c r="U4094">
        <f t="shared" si="383"/>
        <v>0</v>
      </c>
    </row>
    <row r="4095" spans="1:21" x14ac:dyDescent="0.3">
      <c r="A4095" t="s">
        <v>8015</v>
      </c>
      <c r="B4095" t="s">
        <v>5266</v>
      </c>
      <c r="C4095" t="s">
        <v>5267</v>
      </c>
      <c r="D4095" t="s">
        <v>34</v>
      </c>
      <c r="E4095" t="s">
        <v>27</v>
      </c>
      <c r="F4095">
        <v>302385.51</v>
      </c>
      <c r="G4095" s="1">
        <v>45680</v>
      </c>
      <c r="I4095" t="s">
        <v>64</v>
      </c>
      <c r="J4095">
        <v>23</v>
      </c>
      <c r="K4095">
        <v>20</v>
      </c>
      <c r="L4095" t="s">
        <v>278</v>
      </c>
      <c r="M4095" t="s">
        <v>29</v>
      </c>
      <c r="N4095" t="s">
        <v>22</v>
      </c>
      <c r="O4095">
        <f t="shared" si="378"/>
        <v>1</v>
      </c>
      <c r="P4095" t="str">
        <f t="shared" si="379"/>
        <v>Valid</v>
      </c>
      <c r="Q4095" t="str">
        <f>_xlfn.XLOOKUP(B4095,Customers!$A:$A,Customers!$C:$C,"Not Found")</f>
        <v>North</v>
      </c>
      <c r="R4095" t="str">
        <f t="shared" si="380"/>
        <v>West</v>
      </c>
      <c r="S4095" t="str">
        <f t="shared" si="381"/>
        <v>Death Benefit</v>
      </c>
      <c r="T4095" t="str">
        <f t="shared" si="382"/>
        <v>SLA Breach</v>
      </c>
      <c r="U4095">
        <f t="shared" si="383"/>
        <v>3</v>
      </c>
    </row>
    <row r="4096" spans="1:21" x14ac:dyDescent="0.3">
      <c r="A4096" t="s">
        <v>8016</v>
      </c>
      <c r="B4096" t="s">
        <v>5225</v>
      </c>
      <c r="C4096" t="s">
        <v>5226</v>
      </c>
      <c r="D4096" t="s">
        <v>53</v>
      </c>
      <c r="E4096" t="s">
        <v>74</v>
      </c>
      <c r="F4096">
        <v>65339.62</v>
      </c>
      <c r="G4096" s="1">
        <v>45968</v>
      </c>
      <c r="H4096" s="1">
        <v>45985</v>
      </c>
      <c r="I4096" t="s">
        <v>19</v>
      </c>
      <c r="J4096">
        <v>17</v>
      </c>
      <c r="K4096">
        <v>15</v>
      </c>
      <c r="L4096" t="s">
        <v>787</v>
      </c>
      <c r="M4096" t="s">
        <v>55</v>
      </c>
      <c r="N4096" t="s">
        <v>30</v>
      </c>
      <c r="O4096">
        <f t="shared" si="378"/>
        <v>1</v>
      </c>
      <c r="P4096" t="str">
        <f t="shared" si="379"/>
        <v>Valid</v>
      </c>
      <c r="Q4096" t="str">
        <f>_xlfn.XLOOKUP(B4096,Customers!$A:$A,Customers!$C:$C,"Not Found")</f>
        <v>South</v>
      </c>
      <c r="R4096" t="str">
        <f t="shared" si="380"/>
        <v>East</v>
      </c>
      <c r="S4096" t="str">
        <f t="shared" si="381"/>
        <v>Hospitalization</v>
      </c>
      <c r="T4096" t="str">
        <f t="shared" si="382"/>
        <v>SLA Breach</v>
      </c>
      <c r="U4096">
        <f t="shared" si="383"/>
        <v>2</v>
      </c>
    </row>
    <row r="4097" spans="1:21" x14ac:dyDescent="0.3">
      <c r="A4097" t="s">
        <v>8017</v>
      </c>
      <c r="B4097" t="s">
        <v>321</v>
      </c>
      <c r="C4097" t="s">
        <v>641</v>
      </c>
      <c r="D4097" t="s">
        <v>102</v>
      </c>
      <c r="E4097" t="s">
        <v>18</v>
      </c>
      <c r="F4097">
        <v>1053343.57</v>
      </c>
      <c r="G4097" s="1">
        <v>45690</v>
      </c>
      <c r="I4097" t="s">
        <v>64</v>
      </c>
      <c r="J4097">
        <v>17</v>
      </c>
      <c r="K4097">
        <v>20</v>
      </c>
      <c r="L4097" t="s">
        <v>242</v>
      </c>
      <c r="M4097" t="s">
        <v>29</v>
      </c>
      <c r="N4097" t="s">
        <v>30</v>
      </c>
      <c r="O4097">
        <f t="shared" si="378"/>
        <v>1</v>
      </c>
      <c r="P4097" t="str">
        <f t="shared" si="379"/>
        <v>Valid</v>
      </c>
      <c r="Q4097" t="str">
        <f>_xlfn.XLOOKUP(B4097,Customers!$A:$A,Customers!$C:$C,"Not Found")</f>
        <v>East</v>
      </c>
      <c r="R4097" t="str">
        <f t="shared" si="380"/>
        <v>South</v>
      </c>
      <c r="S4097" t="str">
        <f t="shared" si="381"/>
        <v>Maturity</v>
      </c>
      <c r="T4097" t="str">
        <f t="shared" si="382"/>
        <v>Within SLA</v>
      </c>
      <c r="U4097">
        <f t="shared" si="383"/>
        <v>0</v>
      </c>
    </row>
    <row r="4098" spans="1:21" x14ac:dyDescent="0.3">
      <c r="A4098" t="s">
        <v>8018</v>
      </c>
      <c r="B4098" t="s">
        <v>890</v>
      </c>
      <c r="C4098" t="s">
        <v>6848</v>
      </c>
      <c r="D4098" t="s">
        <v>92</v>
      </c>
      <c r="E4098" t="s">
        <v>18</v>
      </c>
      <c r="F4098">
        <v>33408.269999999997</v>
      </c>
      <c r="G4098" s="1">
        <v>45815</v>
      </c>
      <c r="I4098" t="s">
        <v>40</v>
      </c>
      <c r="J4098">
        <v>6</v>
      </c>
      <c r="K4098">
        <v>7</v>
      </c>
      <c r="L4098" t="s">
        <v>580</v>
      </c>
      <c r="M4098" t="s">
        <v>94</v>
      </c>
      <c r="N4098" t="s">
        <v>22</v>
      </c>
      <c r="O4098">
        <f t="shared" ref="O4098:O4161" si="384">COUNTIF($A:$A,A4098)</f>
        <v>1</v>
      </c>
      <c r="P4098" t="str">
        <f t="shared" ref="P4098:P4161" si="385">IF(F4098="","Missing Amount","Valid")</f>
        <v>Valid</v>
      </c>
      <c r="Q4098" t="str">
        <f>_xlfn.XLOOKUP(B4098,Customers!$A:$A,Customers!$C:$C,"Not Found")</f>
        <v>South</v>
      </c>
      <c r="R4098" t="str">
        <f t="shared" ref="R4098:R4161" si="386">IF(E4098="",Q4098,E4098)</f>
        <v>South</v>
      </c>
      <c r="S4098" t="str">
        <f t="shared" ref="S4098:S4161" si="387">IF(D4098="Hospitalisation","Hospitalization",IF(D4098="Medical Emerg.","Medical Emergency",IF(D4098="Property dmg","Property Damage",IF(D4098="Vehicle dmg","Vehicle Damage",D4098))))</f>
        <v>Baggage Loss</v>
      </c>
      <c r="T4098" t="str">
        <f t="shared" ref="T4098:T4161" si="388">IF(J4098&gt;K4098,"SLA Breach","Within SLA")</f>
        <v>Within SLA</v>
      </c>
      <c r="U4098">
        <f t="shared" ref="U4098:U4161" si="389">IF(J4098&gt;K4098,J4098-K4098,0)</f>
        <v>0</v>
      </c>
    </row>
    <row r="4099" spans="1:21" x14ac:dyDescent="0.3">
      <c r="A4099" t="s">
        <v>8019</v>
      </c>
      <c r="B4099" t="s">
        <v>8020</v>
      </c>
      <c r="C4099" t="s">
        <v>8021</v>
      </c>
      <c r="D4099" t="s">
        <v>17</v>
      </c>
      <c r="E4099" t="s">
        <v>74</v>
      </c>
      <c r="F4099">
        <v>44913.65</v>
      </c>
      <c r="G4099" s="1">
        <v>45865</v>
      </c>
      <c r="I4099" t="s">
        <v>64</v>
      </c>
      <c r="J4099">
        <v>13</v>
      </c>
      <c r="K4099">
        <v>10</v>
      </c>
      <c r="L4099" t="s">
        <v>103</v>
      </c>
      <c r="M4099" t="s">
        <v>21</v>
      </c>
      <c r="N4099" t="s">
        <v>30</v>
      </c>
      <c r="O4099">
        <f t="shared" si="384"/>
        <v>1</v>
      </c>
      <c r="P4099" t="str">
        <f t="shared" si="385"/>
        <v>Valid</v>
      </c>
      <c r="Q4099" t="str">
        <f>_xlfn.XLOOKUP(B4099,Customers!$A:$A,Customers!$C:$C,"Not Found")</f>
        <v>East</v>
      </c>
      <c r="R4099" t="str">
        <f t="shared" si="386"/>
        <v>East</v>
      </c>
      <c r="S4099" t="str">
        <f t="shared" si="387"/>
        <v>Accident</v>
      </c>
      <c r="T4099" t="str">
        <f t="shared" si="388"/>
        <v>SLA Breach</v>
      </c>
      <c r="U4099">
        <f t="shared" si="389"/>
        <v>3</v>
      </c>
    </row>
    <row r="4100" spans="1:21" x14ac:dyDescent="0.3">
      <c r="A4100" t="s">
        <v>8022</v>
      </c>
      <c r="B4100" t="s">
        <v>1336</v>
      </c>
      <c r="C4100" t="s">
        <v>8023</v>
      </c>
      <c r="D4100" t="s">
        <v>34</v>
      </c>
      <c r="E4100" t="s">
        <v>18</v>
      </c>
      <c r="F4100">
        <v>150932.6</v>
      </c>
      <c r="G4100" s="1">
        <v>45841</v>
      </c>
      <c r="H4100" s="1">
        <v>45864</v>
      </c>
      <c r="I4100" t="s">
        <v>19</v>
      </c>
      <c r="J4100">
        <v>23</v>
      </c>
      <c r="K4100">
        <v>20</v>
      </c>
      <c r="L4100" t="s">
        <v>325</v>
      </c>
      <c r="M4100" t="s">
        <v>29</v>
      </c>
      <c r="N4100" t="s">
        <v>42</v>
      </c>
      <c r="O4100">
        <f t="shared" si="384"/>
        <v>1</v>
      </c>
      <c r="P4100" t="str">
        <f t="shared" si="385"/>
        <v>Valid</v>
      </c>
      <c r="Q4100" t="str">
        <f>_xlfn.XLOOKUP(B4100,Customers!$A:$A,Customers!$C:$C,"Not Found")</f>
        <v>North</v>
      </c>
      <c r="R4100" t="str">
        <f t="shared" si="386"/>
        <v>South</v>
      </c>
      <c r="S4100" t="str">
        <f t="shared" si="387"/>
        <v>Death Benefit</v>
      </c>
      <c r="T4100" t="str">
        <f t="shared" si="388"/>
        <v>SLA Breach</v>
      </c>
      <c r="U4100">
        <f t="shared" si="389"/>
        <v>3</v>
      </c>
    </row>
    <row r="4101" spans="1:21" x14ac:dyDescent="0.3">
      <c r="A4101" t="s">
        <v>8024</v>
      </c>
      <c r="B4101" t="s">
        <v>963</v>
      </c>
      <c r="C4101" t="s">
        <v>964</v>
      </c>
      <c r="D4101" t="s">
        <v>116</v>
      </c>
      <c r="E4101" t="s">
        <v>18</v>
      </c>
      <c r="F4101">
        <v>91356.89</v>
      </c>
      <c r="G4101" s="1">
        <v>45840</v>
      </c>
      <c r="H4101" s="1">
        <v>45857</v>
      </c>
      <c r="I4101" t="s">
        <v>19</v>
      </c>
      <c r="J4101">
        <v>17</v>
      </c>
      <c r="K4101">
        <v>7</v>
      </c>
      <c r="L4101" t="s">
        <v>150</v>
      </c>
      <c r="M4101" t="s">
        <v>94</v>
      </c>
      <c r="N4101" t="s">
        <v>88</v>
      </c>
      <c r="O4101">
        <f t="shared" si="384"/>
        <v>1</v>
      </c>
      <c r="P4101" t="str">
        <f t="shared" si="385"/>
        <v>Valid</v>
      </c>
      <c r="Q4101" t="str">
        <f>_xlfn.XLOOKUP(B4101,Customers!$A:$A,Customers!$C:$C,"Not Found")</f>
        <v>Central</v>
      </c>
      <c r="R4101" t="str">
        <f t="shared" si="386"/>
        <v>South</v>
      </c>
      <c r="S4101" t="str">
        <f t="shared" si="387"/>
        <v>Medical Emergency</v>
      </c>
      <c r="T4101" t="str">
        <f t="shared" si="388"/>
        <v>SLA Breach</v>
      </c>
      <c r="U4101">
        <f t="shared" si="389"/>
        <v>10</v>
      </c>
    </row>
    <row r="4102" spans="1:21" x14ac:dyDescent="0.3">
      <c r="A4102" t="s">
        <v>8025</v>
      </c>
      <c r="B4102" t="s">
        <v>3918</v>
      </c>
      <c r="C4102" t="s">
        <v>3919</v>
      </c>
      <c r="D4102" t="s">
        <v>216</v>
      </c>
      <c r="E4102" t="s">
        <v>18</v>
      </c>
      <c r="F4102">
        <v>34172.269999999997</v>
      </c>
      <c r="G4102" s="1">
        <v>45894</v>
      </c>
      <c r="I4102" t="s">
        <v>64</v>
      </c>
      <c r="J4102">
        <v>11</v>
      </c>
      <c r="K4102">
        <v>15</v>
      </c>
      <c r="L4102" t="s">
        <v>450</v>
      </c>
      <c r="M4102" t="s">
        <v>55</v>
      </c>
      <c r="N4102" t="s">
        <v>22</v>
      </c>
      <c r="O4102">
        <f t="shared" si="384"/>
        <v>1</v>
      </c>
      <c r="P4102" t="str">
        <f t="shared" si="385"/>
        <v>Valid</v>
      </c>
      <c r="Q4102" t="str">
        <f>_xlfn.XLOOKUP(B4102,Customers!$A:$A,Customers!$C:$C,"Not Found")</f>
        <v>East</v>
      </c>
      <c r="R4102" t="str">
        <f t="shared" si="386"/>
        <v>South</v>
      </c>
      <c r="S4102" t="str">
        <f t="shared" si="387"/>
        <v>Outpatient</v>
      </c>
      <c r="T4102" t="str">
        <f t="shared" si="388"/>
        <v>Within SLA</v>
      </c>
      <c r="U4102">
        <f t="shared" si="389"/>
        <v>0</v>
      </c>
    </row>
    <row r="4103" spans="1:21" x14ac:dyDescent="0.3">
      <c r="A4103" t="s">
        <v>8026</v>
      </c>
      <c r="B4103" t="s">
        <v>6412</v>
      </c>
      <c r="C4103" t="s">
        <v>6413</v>
      </c>
      <c r="D4103" t="s">
        <v>216</v>
      </c>
      <c r="E4103" t="s">
        <v>74</v>
      </c>
      <c r="F4103">
        <v>50706.87</v>
      </c>
      <c r="G4103" s="1">
        <v>45985</v>
      </c>
      <c r="I4103" t="s">
        <v>40</v>
      </c>
      <c r="J4103">
        <v>19</v>
      </c>
      <c r="K4103">
        <v>15</v>
      </c>
      <c r="L4103" t="s">
        <v>501</v>
      </c>
      <c r="M4103" t="s">
        <v>55</v>
      </c>
      <c r="N4103" t="s">
        <v>30</v>
      </c>
      <c r="O4103">
        <f t="shared" si="384"/>
        <v>1</v>
      </c>
      <c r="P4103" t="str">
        <f t="shared" si="385"/>
        <v>Valid</v>
      </c>
      <c r="Q4103" t="str">
        <f>_xlfn.XLOOKUP(B4103,Customers!$A:$A,Customers!$C:$C,"Not Found")</f>
        <v>East</v>
      </c>
      <c r="R4103" t="str">
        <f t="shared" si="386"/>
        <v>East</v>
      </c>
      <c r="S4103" t="str">
        <f t="shared" si="387"/>
        <v>Outpatient</v>
      </c>
      <c r="T4103" t="str">
        <f t="shared" si="388"/>
        <v>SLA Breach</v>
      </c>
      <c r="U4103">
        <f t="shared" si="389"/>
        <v>4</v>
      </c>
    </row>
    <row r="4104" spans="1:21" x14ac:dyDescent="0.3">
      <c r="A4104" t="s">
        <v>8027</v>
      </c>
      <c r="B4104" t="s">
        <v>1683</v>
      </c>
      <c r="C4104" t="s">
        <v>7278</v>
      </c>
      <c r="D4104" t="s">
        <v>34</v>
      </c>
      <c r="E4104" t="s">
        <v>18</v>
      </c>
      <c r="F4104">
        <v>179033.54</v>
      </c>
      <c r="G4104" s="1">
        <v>45731</v>
      </c>
      <c r="I4104" t="s">
        <v>40</v>
      </c>
      <c r="J4104">
        <v>20</v>
      </c>
      <c r="K4104">
        <v>20</v>
      </c>
      <c r="L4104" t="s">
        <v>787</v>
      </c>
      <c r="M4104" t="s">
        <v>29</v>
      </c>
      <c r="N4104" t="s">
        <v>42</v>
      </c>
      <c r="O4104">
        <f t="shared" si="384"/>
        <v>1</v>
      </c>
      <c r="P4104" t="str">
        <f t="shared" si="385"/>
        <v>Valid</v>
      </c>
      <c r="Q4104" t="str">
        <f>_xlfn.XLOOKUP(B4104,Customers!$A:$A,Customers!$C:$C,"Not Found")</f>
        <v>North</v>
      </c>
      <c r="R4104" t="str">
        <f t="shared" si="386"/>
        <v>South</v>
      </c>
      <c r="S4104" t="str">
        <f t="shared" si="387"/>
        <v>Death Benefit</v>
      </c>
      <c r="T4104" t="str">
        <f t="shared" si="388"/>
        <v>Within SLA</v>
      </c>
      <c r="U4104">
        <f t="shared" si="389"/>
        <v>0</v>
      </c>
    </row>
    <row r="4105" spans="1:21" x14ac:dyDescent="0.3">
      <c r="A4105" t="s">
        <v>8028</v>
      </c>
      <c r="B4105" t="s">
        <v>5994</v>
      </c>
      <c r="C4105" t="s">
        <v>8029</v>
      </c>
      <c r="D4105" t="s">
        <v>46</v>
      </c>
      <c r="E4105" t="s">
        <v>74</v>
      </c>
      <c r="F4105">
        <v>63550.239999999998</v>
      </c>
      <c r="G4105" s="1">
        <v>45926</v>
      </c>
      <c r="H4105" s="1">
        <v>45935</v>
      </c>
      <c r="I4105" t="s">
        <v>19</v>
      </c>
      <c r="J4105">
        <v>9</v>
      </c>
      <c r="K4105">
        <v>10</v>
      </c>
      <c r="L4105" t="s">
        <v>310</v>
      </c>
      <c r="M4105" t="s">
        <v>21</v>
      </c>
      <c r="N4105" t="s">
        <v>30</v>
      </c>
      <c r="O4105">
        <f t="shared" si="384"/>
        <v>1</v>
      </c>
      <c r="P4105" t="str">
        <f t="shared" si="385"/>
        <v>Valid</v>
      </c>
      <c r="Q4105" t="str">
        <f>_xlfn.XLOOKUP(B4105,Customers!$A:$A,Customers!$C:$C,"Not Found")</f>
        <v>North</v>
      </c>
      <c r="R4105" t="str">
        <f t="shared" si="386"/>
        <v>East</v>
      </c>
      <c r="S4105" t="str">
        <f t="shared" si="387"/>
        <v>Theft</v>
      </c>
      <c r="T4105" t="str">
        <f t="shared" si="388"/>
        <v>Within SLA</v>
      </c>
      <c r="U4105">
        <f t="shared" si="389"/>
        <v>0</v>
      </c>
    </row>
    <row r="4106" spans="1:21" x14ac:dyDescent="0.3">
      <c r="A4106" t="s">
        <v>8030</v>
      </c>
      <c r="B4106" t="s">
        <v>1242</v>
      </c>
      <c r="C4106" t="s">
        <v>8031</v>
      </c>
      <c r="D4106" t="s">
        <v>102</v>
      </c>
      <c r="E4106" t="s">
        <v>27</v>
      </c>
      <c r="F4106">
        <v>377876.04</v>
      </c>
      <c r="G4106" s="1">
        <v>45660</v>
      </c>
      <c r="H4106" s="1">
        <v>45679</v>
      </c>
      <c r="I4106" t="s">
        <v>19</v>
      </c>
      <c r="J4106">
        <v>19</v>
      </c>
      <c r="K4106">
        <v>20</v>
      </c>
      <c r="L4106" t="s">
        <v>212</v>
      </c>
      <c r="M4106" t="s">
        <v>29</v>
      </c>
      <c r="N4106" t="s">
        <v>22</v>
      </c>
      <c r="O4106">
        <f t="shared" si="384"/>
        <v>1</v>
      </c>
      <c r="P4106" t="str">
        <f t="shared" si="385"/>
        <v>Valid</v>
      </c>
      <c r="Q4106" t="str">
        <f>_xlfn.XLOOKUP(B4106,Customers!$A:$A,Customers!$C:$C,"Not Found")</f>
        <v>North</v>
      </c>
      <c r="R4106" t="str">
        <f t="shared" si="386"/>
        <v>West</v>
      </c>
      <c r="S4106" t="str">
        <f t="shared" si="387"/>
        <v>Maturity</v>
      </c>
      <c r="T4106" t="str">
        <f t="shared" si="388"/>
        <v>Within SLA</v>
      </c>
      <c r="U4106">
        <f t="shared" si="389"/>
        <v>0</v>
      </c>
    </row>
    <row r="4107" spans="1:21" x14ac:dyDescent="0.3">
      <c r="A4107" t="s">
        <v>8032</v>
      </c>
      <c r="B4107" t="s">
        <v>5518</v>
      </c>
      <c r="C4107" t="s">
        <v>5519</v>
      </c>
      <c r="D4107" t="s">
        <v>69</v>
      </c>
      <c r="E4107" t="s">
        <v>173</v>
      </c>
      <c r="F4107">
        <v>115004.01</v>
      </c>
      <c r="G4107" s="1">
        <v>45971</v>
      </c>
      <c r="H4107" s="1">
        <v>45986</v>
      </c>
      <c r="I4107" t="s">
        <v>19</v>
      </c>
      <c r="J4107">
        <v>15</v>
      </c>
      <c r="K4107">
        <v>12</v>
      </c>
      <c r="L4107" t="s">
        <v>341</v>
      </c>
      <c r="M4107" t="s">
        <v>49</v>
      </c>
      <c r="N4107" t="s">
        <v>30</v>
      </c>
      <c r="O4107">
        <f t="shared" si="384"/>
        <v>1</v>
      </c>
      <c r="P4107" t="str">
        <f t="shared" si="385"/>
        <v>Valid</v>
      </c>
      <c r="Q4107" t="str">
        <f>_xlfn.XLOOKUP(B4107,Customers!$A:$A,Customers!$C:$C,"Not Found")</f>
        <v>West</v>
      </c>
      <c r="R4107" t="str">
        <f t="shared" si="386"/>
        <v>Central</v>
      </c>
      <c r="S4107" t="str">
        <f t="shared" si="387"/>
        <v>Property Damage</v>
      </c>
      <c r="T4107" t="str">
        <f t="shared" si="388"/>
        <v>SLA Breach</v>
      </c>
      <c r="U4107">
        <f t="shared" si="389"/>
        <v>3</v>
      </c>
    </row>
    <row r="4108" spans="1:21" x14ac:dyDescent="0.3">
      <c r="A4108" t="s">
        <v>8033</v>
      </c>
      <c r="B4108" t="s">
        <v>1417</v>
      </c>
      <c r="C4108" t="s">
        <v>1418</v>
      </c>
      <c r="D4108" t="s">
        <v>154</v>
      </c>
      <c r="E4108" t="s">
        <v>74</v>
      </c>
      <c r="F4108">
        <v>51283.37</v>
      </c>
      <c r="G4108" s="1">
        <v>45790</v>
      </c>
      <c r="H4108" s="1">
        <v>45812</v>
      </c>
      <c r="I4108" t="s">
        <v>19</v>
      </c>
      <c r="J4108">
        <v>22</v>
      </c>
      <c r="K4108">
        <v>10</v>
      </c>
      <c r="L4108" t="s">
        <v>450</v>
      </c>
      <c r="M4108" t="s">
        <v>21</v>
      </c>
      <c r="N4108" t="s">
        <v>42</v>
      </c>
      <c r="O4108">
        <f t="shared" si="384"/>
        <v>1</v>
      </c>
      <c r="P4108" t="str">
        <f t="shared" si="385"/>
        <v>Valid</v>
      </c>
      <c r="Q4108" t="str">
        <f>_xlfn.XLOOKUP(B4108,Customers!$A:$A,Customers!$C:$C,"Not Found")</f>
        <v>South</v>
      </c>
      <c r="R4108" t="str">
        <f t="shared" si="386"/>
        <v>East</v>
      </c>
      <c r="S4108" t="str">
        <f t="shared" si="387"/>
        <v>Vehicle Damage</v>
      </c>
      <c r="T4108" t="str">
        <f t="shared" si="388"/>
        <v>SLA Breach</v>
      </c>
      <c r="U4108">
        <f t="shared" si="389"/>
        <v>12</v>
      </c>
    </row>
    <row r="4109" spans="1:21" x14ac:dyDescent="0.3">
      <c r="A4109" t="s">
        <v>8034</v>
      </c>
      <c r="B4109" t="s">
        <v>8035</v>
      </c>
      <c r="C4109" t="s">
        <v>8036</v>
      </c>
      <c r="D4109" t="s">
        <v>216</v>
      </c>
      <c r="E4109" t="s">
        <v>27</v>
      </c>
      <c r="F4109">
        <v>34277.33</v>
      </c>
      <c r="G4109" s="1">
        <v>45899</v>
      </c>
      <c r="H4109" s="1">
        <v>45907</v>
      </c>
      <c r="I4109" t="s">
        <v>19</v>
      </c>
      <c r="J4109">
        <v>8</v>
      </c>
      <c r="K4109">
        <v>15</v>
      </c>
      <c r="L4109" t="s">
        <v>366</v>
      </c>
      <c r="M4109" t="s">
        <v>55</v>
      </c>
      <c r="N4109" t="s">
        <v>22</v>
      </c>
      <c r="O4109">
        <f t="shared" si="384"/>
        <v>1</v>
      </c>
      <c r="P4109" t="str">
        <f t="shared" si="385"/>
        <v>Valid</v>
      </c>
      <c r="Q4109" t="str">
        <f>_xlfn.XLOOKUP(B4109,Customers!$A:$A,Customers!$C:$C,"Not Found")</f>
        <v>North</v>
      </c>
      <c r="R4109" t="str">
        <f t="shared" si="386"/>
        <v>West</v>
      </c>
      <c r="S4109" t="str">
        <f t="shared" si="387"/>
        <v>Outpatient</v>
      </c>
      <c r="T4109" t="str">
        <f t="shared" si="388"/>
        <v>Within SLA</v>
      </c>
      <c r="U4109">
        <f t="shared" si="389"/>
        <v>0</v>
      </c>
    </row>
    <row r="4110" spans="1:21" x14ac:dyDescent="0.3">
      <c r="A4110" t="s">
        <v>8037</v>
      </c>
      <c r="B4110" t="s">
        <v>7125</v>
      </c>
      <c r="C4110" t="s">
        <v>7126</v>
      </c>
      <c r="D4110" t="s">
        <v>53</v>
      </c>
      <c r="E4110" t="s">
        <v>39</v>
      </c>
      <c r="F4110">
        <v>284136.73</v>
      </c>
      <c r="G4110" s="1">
        <v>45742</v>
      </c>
      <c r="H4110" s="1">
        <v>45761</v>
      </c>
      <c r="I4110" t="s">
        <v>19</v>
      </c>
      <c r="J4110">
        <v>19</v>
      </c>
      <c r="K4110">
        <v>15</v>
      </c>
      <c r="L4110" t="s">
        <v>107</v>
      </c>
      <c r="M4110" t="s">
        <v>55</v>
      </c>
      <c r="N4110" t="s">
        <v>30</v>
      </c>
      <c r="O4110">
        <f t="shared" si="384"/>
        <v>1</v>
      </c>
      <c r="P4110" t="str">
        <f t="shared" si="385"/>
        <v>Valid</v>
      </c>
      <c r="Q4110" t="str">
        <f>_xlfn.XLOOKUP(B4110,Customers!$A:$A,Customers!$C:$C,"Not Found")</f>
        <v>North</v>
      </c>
      <c r="R4110" t="str">
        <f t="shared" si="386"/>
        <v>North</v>
      </c>
      <c r="S4110" t="str">
        <f t="shared" si="387"/>
        <v>Hospitalization</v>
      </c>
      <c r="T4110" t="str">
        <f t="shared" si="388"/>
        <v>SLA Breach</v>
      </c>
      <c r="U4110">
        <f t="shared" si="389"/>
        <v>4</v>
      </c>
    </row>
    <row r="4111" spans="1:21" x14ac:dyDescent="0.3">
      <c r="A4111" t="s">
        <v>8038</v>
      </c>
      <c r="B4111" t="s">
        <v>7576</v>
      </c>
      <c r="C4111" t="s">
        <v>7577</v>
      </c>
      <c r="D4111" t="s">
        <v>154</v>
      </c>
      <c r="E4111" t="s">
        <v>27</v>
      </c>
      <c r="F4111">
        <v>77213.95</v>
      </c>
      <c r="G4111" s="1">
        <v>45967</v>
      </c>
      <c r="H4111" s="1">
        <v>45972</v>
      </c>
      <c r="I4111" t="s">
        <v>19</v>
      </c>
      <c r="J4111">
        <v>5</v>
      </c>
      <c r="K4111">
        <v>10</v>
      </c>
      <c r="L4111" t="s">
        <v>132</v>
      </c>
      <c r="M4111" t="s">
        <v>21</v>
      </c>
      <c r="N4111" t="s">
        <v>30</v>
      </c>
      <c r="O4111">
        <f t="shared" si="384"/>
        <v>1</v>
      </c>
      <c r="P4111" t="str">
        <f t="shared" si="385"/>
        <v>Valid</v>
      </c>
      <c r="Q4111" t="str">
        <f>_xlfn.XLOOKUP(B4111,Customers!$A:$A,Customers!$C:$C,"Not Found")</f>
        <v>West</v>
      </c>
      <c r="R4111" t="str">
        <f t="shared" si="386"/>
        <v>West</v>
      </c>
      <c r="S4111" t="str">
        <f t="shared" si="387"/>
        <v>Vehicle Damage</v>
      </c>
      <c r="T4111" t="str">
        <f t="shared" si="388"/>
        <v>Within SLA</v>
      </c>
      <c r="U4111">
        <f t="shared" si="389"/>
        <v>0</v>
      </c>
    </row>
    <row r="4112" spans="1:21" x14ac:dyDescent="0.3">
      <c r="A4112" t="s">
        <v>8039</v>
      </c>
      <c r="B4112" t="s">
        <v>1776</v>
      </c>
      <c r="C4112" t="s">
        <v>1777</v>
      </c>
      <c r="D4112" t="s">
        <v>154</v>
      </c>
      <c r="E4112" t="s">
        <v>74</v>
      </c>
      <c r="F4112">
        <v>94003.78</v>
      </c>
      <c r="G4112" s="1">
        <v>45834</v>
      </c>
      <c r="H4112" s="1">
        <v>45845</v>
      </c>
      <c r="I4112" t="s">
        <v>19</v>
      </c>
      <c r="J4112">
        <v>11</v>
      </c>
      <c r="K4112">
        <v>10</v>
      </c>
      <c r="L4112" t="s">
        <v>787</v>
      </c>
      <c r="M4112" t="s">
        <v>21</v>
      </c>
      <c r="N4112" t="s">
        <v>30</v>
      </c>
      <c r="O4112">
        <f t="shared" si="384"/>
        <v>1</v>
      </c>
      <c r="P4112" t="str">
        <f t="shared" si="385"/>
        <v>Valid</v>
      </c>
      <c r="Q4112" t="str">
        <f>_xlfn.XLOOKUP(B4112,Customers!$A:$A,Customers!$C:$C,"Not Found")</f>
        <v>North</v>
      </c>
      <c r="R4112" t="str">
        <f t="shared" si="386"/>
        <v>East</v>
      </c>
      <c r="S4112" t="str">
        <f t="shared" si="387"/>
        <v>Vehicle Damage</v>
      </c>
      <c r="T4112" t="str">
        <f t="shared" si="388"/>
        <v>SLA Breach</v>
      </c>
      <c r="U4112">
        <f t="shared" si="389"/>
        <v>1</v>
      </c>
    </row>
    <row r="4113" spans="1:21" x14ac:dyDescent="0.3">
      <c r="A4113" t="s">
        <v>8040</v>
      </c>
      <c r="B4113" t="s">
        <v>4463</v>
      </c>
      <c r="C4113" t="s">
        <v>4464</v>
      </c>
      <c r="D4113" t="s">
        <v>182</v>
      </c>
      <c r="E4113" t="s">
        <v>173</v>
      </c>
      <c r="F4113">
        <v>19332.509999999998</v>
      </c>
      <c r="G4113" s="1">
        <v>45887</v>
      </c>
      <c r="I4113" t="s">
        <v>40</v>
      </c>
      <c r="J4113">
        <v>11</v>
      </c>
      <c r="K4113">
        <v>7</v>
      </c>
      <c r="L4113" t="s">
        <v>87</v>
      </c>
      <c r="M4113" t="s">
        <v>94</v>
      </c>
      <c r="N4113" t="s">
        <v>42</v>
      </c>
      <c r="O4113">
        <f t="shared" si="384"/>
        <v>1</v>
      </c>
      <c r="P4113" t="str">
        <f t="shared" si="385"/>
        <v>Valid</v>
      </c>
      <c r="Q4113" t="str">
        <f>_xlfn.XLOOKUP(B4113,Customers!$A:$A,Customers!$C:$C,"Not Found")</f>
        <v>West</v>
      </c>
      <c r="R4113" t="str">
        <f t="shared" si="386"/>
        <v>Central</v>
      </c>
      <c r="S4113" t="str">
        <f t="shared" si="387"/>
        <v>Trip Cancellation</v>
      </c>
      <c r="T4113" t="str">
        <f t="shared" si="388"/>
        <v>SLA Breach</v>
      </c>
      <c r="U4113">
        <f t="shared" si="389"/>
        <v>4</v>
      </c>
    </row>
    <row r="4114" spans="1:21" x14ac:dyDescent="0.3">
      <c r="A4114" t="s">
        <v>8041</v>
      </c>
      <c r="B4114" t="s">
        <v>5624</v>
      </c>
      <c r="C4114" t="s">
        <v>5625</v>
      </c>
      <c r="D4114" t="s">
        <v>26</v>
      </c>
      <c r="E4114" t="s">
        <v>173</v>
      </c>
      <c r="F4114">
        <v>247315.37</v>
      </c>
      <c r="G4114" s="1">
        <v>45733</v>
      </c>
      <c r="I4114" t="s">
        <v>64</v>
      </c>
      <c r="J4114">
        <v>33</v>
      </c>
      <c r="K4114">
        <v>20</v>
      </c>
      <c r="L4114" t="s">
        <v>128</v>
      </c>
      <c r="M4114" t="s">
        <v>29</v>
      </c>
      <c r="N4114" t="s">
        <v>42</v>
      </c>
      <c r="O4114">
        <f t="shared" si="384"/>
        <v>1</v>
      </c>
      <c r="P4114" t="str">
        <f t="shared" si="385"/>
        <v>Valid</v>
      </c>
      <c r="Q4114" t="str">
        <f>_xlfn.XLOOKUP(B4114,Customers!$A:$A,Customers!$C:$C,"Not Found")</f>
        <v>Central</v>
      </c>
      <c r="R4114" t="str">
        <f t="shared" si="386"/>
        <v>Central</v>
      </c>
      <c r="S4114" t="str">
        <f t="shared" si="387"/>
        <v>Disability</v>
      </c>
      <c r="T4114" t="str">
        <f t="shared" si="388"/>
        <v>SLA Breach</v>
      </c>
      <c r="U4114">
        <f t="shared" si="389"/>
        <v>13</v>
      </c>
    </row>
    <row r="4115" spans="1:21" x14ac:dyDescent="0.3">
      <c r="A4115" t="s">
        <v>8042</v>
      </c>
      <c r="B4115" t="s">
        <v>2670</v>
      </c>
      <c r="C4115" t="s">
        <v>2671</v>
      </c>
      <c r="D4115" t="s">
        <v>111</v>
      </c>
      <c r="E4115" t="s">
        <v>18</v>
      </c>
      <c r="F4115">
        <v>235765.11</v>
      </c>
      <c r="G4115" s="1">
        <v>45833</v>
      </c>
      <c r="H4115" s="1">
        <v>45859</v>
      </c>
      <c r="I4115" t="s">
        <v>19</v>
      </c>
      <c r="J4115">
        <v>26</v>
      </c>
      <c r="K4115">
        <v>12</v>
      </c>
      <c r="L4115" t="s">
        <v>65</v>
      </c>
      <c r="M4115" t="s">
        <v>49</v>
      </c>
      <c r="N4115" t="s">
        <v>88</v>
      </c>
      <c r="O4115">
        <f t="shared" si="384"/>
        <v>1</v>
      </c>
      <c r="P4115" t="str">
        <f t="shared" si="385"/>
        <v>Valid</v>
      </c>
      <c r="Q4115" t="str">
        <f>_xlfn.XLOOKUP(B4115,Customers!$A:$A,Customers!$C:$C,"Not Found")</f>
        <v>West</v>
      </c>
      <c r="R4115" t="str">
        <f t="shared" si="386"/>
        <v>South</v>
      </c>
      <c r="S4115" t="str">
        <f t="shared" si="387"/>
        <v>Fire</v>
      </c>
      <c r="T4115" t="str">
        <f t="shared" si="388"/>
        <v>SLA Breach</v>
      </c>
      <c r="U4115">
        <f t="shared" si="389"/>
        <v>14</v>
      </c>
    </row>
    <row r="4116" spans="1:21" x14ac:dyDescent="0.3">
      <c r="A4116" t="s">
        <v>8043</v>
      </c>
      <c r="B4116" t="s">
        <v>8044</v>
      </c>
      <c r="C4116" t="s">
        <v>8045</v>
      </c>
      <c r="D4116" t="s">
        <v>53</v>
      </c>
      <c r="E4116" t="s">
        <v>173</v>
      </c>
      <c r="F4116">
        <v>20272.580000000002</v>
      </c>
      <c r="G4116" s="1">
        <v>45912</v>
      </c>
      <c r="I4116" t="s">
        <v>40</v>
      </c>
      <c r="J4116">
        <v>15</v>
      </c>
      <c r="K4116">
        <v>15</v>
      </c>
      <c r="L4116" t="s">
        <v>349</v>
      </c>
      <c r="M4116" t="s">
        <v>55</v>
      </c>
      <c r="N4116" t="s">
        <v>30</v>
      </c>
      <c r="O4116">
        <f t="shared" si="384"/>
        <v>1</v>
      </c>
      <c r="P4116" t="str">
        <f t="shared" si="385"/>
        <v>Valid</v>
      </c>
      <c r="Q4116" t="str">
        <f>_xlfn.XLOOKUP(B4116,Customers!$A:$A,Customers!$C:$C,"Not Found")</f>
        <v>East</v>
      </c>
      <c r="R4116" t="str">
        <f t="shared" si="386"/>
        <v>Central</v>
      </c>
      <c r="S4116" t="str">
        <f t="shared" si="387"/>
        <v>Hospitalization</v>
      </c>
      <c r="T4116" t="str">
        <f t="shared" si="388"/>
        <v>Within SLA</v>
      </c>
      <c r="U4116">
        <f t="shared" si="389"/>
        <v>0</v>
      </c>
    </row>
    <row r="4117" spans="1:21" x14ac:dyDescent="0.3">
      <c r="A4117" t="s">
        <v>8046</v>
      </c>
      <c r="B4117" t="s">
        <v>1967</v>
      </c>
      <c r="C4117" t="s">
        <v>1968</v>
      </c>
      <c r="D4117" t="s">
        <v>46</v>
      </c>
      <c r="E4117" t="s">
        <v>27</v>
      </c>
      <c r="F4117">
        <v>106768.38</v>
      </c>
      <c r="G4117" s="1">
        <v>45851</v>
      </c>
      <c r="I4117" t="s">
        <v>64</v>
      </c>
      <c r="J4117">
        <v>10</v>
      </c>
      <c r="K4117">
        <v>10</v>
      </c>
      <c r="L4117" t="s">
        <v>373</v>
      </c>
      <c r="M4117" t="s">
        <v>21</v>
      </c>
      <c r="N4117" t="s">
        <v>30</v>
      </c>
      <c r="O4117">
        <f t="shared" si="384"/>
        <v>1</v>
      </c>
      <c r="P4117" t="str">
        <f t="shared" si="385"/>
        <v>Valid</v>
      </c>
      <c r="Q4117" t="str">
        <f>_xlfn.XLOOKUP(B4117,Customers!$A:$A,Customers!$C:$C,"Not Found")</f>
        <v>South</v>
      </c>
      <c r="R4117" t="str">
        <f t="shared" si="386"/>
        <v>West</v>
      </c>
      <c r="S4117" t="str">
        <f t="shared" si="387"/>
        <v>Theft</v>
      </c>
      <c r="T4117" t="str">
        <f t="shared" si="388"/>
        <v>Within SLA</v>
      </c>
      <c r="U4117">
        <f t="shared" si="389"/>
        <v>0</v>
      </c>
    </row>
    <row r="4118" spans="1:21" x14ac:dyDescent="0.3">
      <c r="A4118" t="s">
        <v>8047</v>
      </c>
      <c r="B4118" t="s">
        <v>3010</v>
      </c>
      <c r="C4118" t="s">
        <v>7691</v>
      </c>
      <c r="D4118" t="s">
        <v>17</v>
      </c>
      <c r="E4118" t="s">
        <v>27</v>
      </c>
      <c r="F4118">
        <v>55358.14</v>
      </c>
      <c r="G4118" s="1">
        <v>45716</v>
      </c>
      <c r="H4118" s="1">
        <v>45728</v>
      </c>
      <c r="I4118" t="s">
        <v>19</v>
      </c>
      <c r="J4118">
        <v>12</v>
      </c>
      <c r="K4118">
        <v>10</v>
      </c>
      <c r="L4118" t="s">
        <v>227</v>
      </c>
      <c r="M4118" t="s">
        <v>21</v>
      </c>
      <c r="N4118" t="s">
        <v>30</v>
      </c>
      <c r="O4118">
        <f t="shared" si="384"/>
        <v>1</v>
      </c>
      <c r="P4118" t="str">
        <f t="shared" si="385"/>
        <v>Valid</v>
      </c>
      <c r="Q4118" t="str">
        <f>_xlfn.XLOOKUP(B4118,Customers!$A:$A,Customers!$C:$C,"Not Found")</f>
        <v>Central</v>
      </c>
      <c r="R4118" t="str">
        <f t="shared" si="386"/>
        <v>West</v>
      </c>
      <c r="S4118" t="str">
        <f t="shared" si="387"/>
        <v>Accident</v>
      </c>
      <c r="T4118" t="str">
        <f t="shared" si="388"/>
        <v>SLA Breach</v>
      </c>
      <c r="U4118">
        <f t="shared" si="389"/>
        <v>2</v>
      </c>
    </row>
    <row r="4119" spans="1:21" x14ac:dyDescent="0.3">
      <c r="A4119" t="s">
        <v>8048</v>
      </c>
      <c r="B4119" t="s">
        <v>390</v>
      </c>
      <c r="C4119" t="s">
        <v>391</v>
      </c>
      <c r="D4119" t="s">
        <v>92</v>
      </c>
      <c r="E4119" t="s">
        <v>74</v>
      </c>
      <c r="F4119">
        <v>39314.26</v>
      </c>
      <c r="G4119" s="1">
        <v>45959</v>
      </c>
      <c r="I4119" t="s">
        <v>40</v>
      </c>
      <c r="J4119">
        <v>12</v>
      </c>
      <c r="K4119">
        <v>7</v>
      </c>
      <c r="L4119" t="s">
        <v>341</v>
      </c>
      <c r="M4119" t="s">
        <v>94</v>
      </c>
      <c r="N4119" t="s">
        <v>30</v>
      </c>
      <c r="O4119">
        <f t="shared" si="384"/>
        <v>1</v>
      </c>
      <c r="P4119" t="str">
        <f t="shared" si="385"/>
        <v>Valid</v>
      </c>
      <c r="Q4119" t="str">
        <f>_xlfn.XLOOKUP(B4119,Customers!$A:$A,Customers!$C:$C,"Not Found")</f>
        <v>North</v>
      </c>
      <c r="R4119" t="str">
        <f t="shared" si="386"/>
        <v>East</v>
      </c>
      <c r="S4119" t="str">
        <f t="shared" si="387"/>
        <v>Baggage Loss</v>
      </c>
      <c r="T4119" t="str">
        <f t="shared" si="388"/>
        <v>SLA Breach</v>
      </c>
      <c r="U4119">
        <f t="shared" si="389"/>
        <v>5</v>
      </c>
    </row>
    <row r="4120" spans="1:21" x14ac:dyDescent="0.3">
      <c r="A4120" t="s">
        <v>8049</v>
      </c>
      <c r="B4120" t="s">
        <v>8050</v>
      </c>
      <c r="C4120" t="s">
        <v>8051</v>
      </c>
      <c r="D4120" t="s">
        <v>69</v>
      </c>
      <c r="E4120" t="s">
        <v>18</v>
      </c>
      <c r="F4120">
        <v>324623.78000000003</v>
      </c>
      <c r="G4120" s="1">
        <v>45738</v>
      </c>
      <c r="H4120" s="1">
        <v>45776</v>
      </c>
      <c r="I4120" t="s">
        <v>19</v>
      </c>
      <c r="J4120">
        <v>38</v>
      </c>
      <c r="K4120">
        <v>12</v>
      </c>
      <c r="L4120" t="s">
        <v>1047</v>
      </c>
      <c r="M4120" t="s">
        <v>49</v>
      </c>
      <c r="N4120" t="s">
        <v>88</v>
      </c>
      <c r="O4120">
        <f t="shared" si="384"/>
        <v>1</v>
      </c>
      <c r="P4120" t="str">
        <f t="shared" si="385"/>
        <v>Valid</v>
      </c>
      <c r="Q4120" t="str">
        <f>_xlfn.XLOOKUP(B4120,Customers!$A:$A,Customers!$C:$C,"Not Found")</f>
        <v>South</v>
      </c>
      <c r="R4120" t="str">
        <f t="shared" si="386"/>
        <v>South</v>
      </c>
      <c r="S4120" t="str">
        <f t="shared" si="387"/>
        <v>Property Damage</v>
      </c>
      <c r="T4120" t="str">
        <f t="shared" si="388"/>
        <v>SLA Breach</v>
      </c>
      <c r="U4120">
        <f t="shared" si="389"/>
        <v>26</v>
      </c>
    </row>
    <row r="4121" spans="1:21" x14ac:dyDescent="0.3">
      <c r="A4121" t="s">
        <v>8052</v>
      </c>
      <c r="B4121" t="s">
        <v>413</v>
      </c>
      <c r="C4121" t="s">
        <v>8053</v>
      </c>
      <c r="D4121" t="s">
        <v>111</v>
      </c>
      <c r="E4121" t="s">
        <v>27</v>
      </c>
      <c r="F4121">
        <v>80632.69</v>
      </c>
      <c r="G4121" s="1">
        <v>45692</v>
      </c>
      <c r="H4121" s="1">
        <v>45705</v>
      </c>
      <c r="I4121" t="s">
        <v>19</v>
      </c>
      <c r="J4121">
        <v>13</v>
      </c>
      <c r="K4121">
        <v>12</v>
      </c>
      <c r="L4121" t="s">
        <v>681</v>
      </c>
      <c r="M4121" t="s">
        <v>49</v>
      </c>
      <c r="N4121" t="s">
        <v>30</v>
      </c>
      <c r="O4121">
        <f t="shared" si="384"/>
        <v>1</v>
      </c>
      <c r="P4121" t="str">
        <f t="shared" si="385"/>
        <v>Valid</v>
      </c>
      <c r="Q4121" t="str">
        <f>_xlfn.XLOOKUP(B4121,Customers!$A:$A,Customers!$C:$C,"Not Found")</f>
        <v>North</v>
      </c>
      <c r="R4121" t="str">
        <f t="shared" si="386"/>
        <v>West</v>
      </c>
      <c r="S4121" t="str">
        <f t="shared" si="387"/>
        <v>Fire</v>
      </c>
      <c r="T4121" t="str">
        <f t="shared" si="388"/>
        <v>SLA Breach</v>
      </c>
      <c r="U4121">
        <f t="shared" si="389"/>
        <v>1</v>
      </c>
    </row>
    <row r="4122" spans="1:21" x14ac:dyDescent="0.3">
      <c r="A4122" t="s">
        <v>8054</v>
      </c>
      <c r="B4122" t="s">
        <v>6535</v>
      </c>
      <c r="C4122" t="s">
        <v>6536</v>
      </c>
      <c r="D4122" t="s">
        <v>17</v>
      </c>
      <c r="E4122" t="s">
        <v>39</v>
      </c>
      <c r="F4122">
        <v>11224.28</v>
      </c>
      <c r="G4122" s="1">
        <v>45869</v>
      </c>
      <c r="H4122" s="1">
        <v>45871</v>
      </c>
      <c r="I4122" t="s">
        <v>19</v>
      </c>
      <c r="J4122">
        <v>2</v>
      </c>
      <c r="K4122">
        <v>10</v>
      </c>
      <c r="L4122" t="s">
        <v>491</v>
      </c>
      <c r="M4122" t="s">
        <v>21</v>
      </c>
      <c r="N4122" t="s">
        <v>30</v>
      </c>
      <c r="O4122">
        <f t="shared" si="384"/>
        <v>1</v>
      </c>
      <c r="P4122" t="str">
        <f t="shared" si="385"/>
        <v>Valid</v>
      </c>
      <c r="Q4122" t="str">
        <f>_xlfn.XLOOKUP(B4122,Customers!$A:$A,Customers!$C:$C,"Not Found")</f>
        <v>North</v>
      </c>
      <c r="R4122" t="str">
        <f t="shared" si="386"/>
        <v>North</v>
      </c>
      <c r="S4122" t="str">
        <f t="shared" si="387"/>
        <v>Accident</v>
      </c>
      <c r="T4122" t="str">
        <f t="shared" si="388"/>
        <v>Within SLA</v>
      </c>
      <c r="U4122">
        <f t="shared" si="389"/>
        <v>0</v>
      </c>
    </row>
    <row r="4123" spans="1:21" x14ac:dyDescent="0.3">
      <c r="A4123" t="s">
        <v>8055</v>
      </c>
      <c r="B4123" t="s">
        <v>702</v>
      </c>
      <c r="C4123" t="s">
        <v>6466</v>
      </c>
      <c r="D4123" t="s">
        <v>154</v>
      </c>
      <c r="E4123" t="s">
        <v>74</v>
      </c>
      <c r="F4123">
        <v>31976.45</v>
      </c>
      <c r="G4123" s="1">
        <v>45846</v>
      </c>
      <c r="H4123" s="1">
        <v>45865</v>
      </c>
      <c r="I4123" t="s">
        <v>19</v>
      </c>
      <c r="J4123">
        <v>19</v>
      </c>
      <c r="K4123">
        <v>10</v>
      </c>
      <c r="L4123" t="s">
        <v>630</v>
      </c>
      <c r="M4123" t="s">
        <v>21</v>
      </c>
      <c r="N4123" t="s">
        <v>42</v>
      </c>
      <c r="O4123">
        <f t="shared" si="384"/>
        <v>1</v>
      </c>
      <c r="P4123" t="str">
        <f t="shared" si="385"/>
        <v>Valid</v>
      </c>
      <c r="Q4123" t="str">
        <f>_xlfn.XLOOKUP(B4123,Customers!$A:$A,Customers!$C:$C,"Not Found")</f>
        <v>Central</v>
      </c>
      <c r="R4123" t="str">
        <f t="shared" si="386"/>
        <v>East</v>
      </c>
      <c r="S4123" t="str">
        <f t="shared" si="387"/>
        <v>Vehicle Damage</v>
      </c>
      <c r="T4123" t="str">
        <f t="shared" si="388"/>
        <v>SLA Breach</v>
      </c>
      <c r="U4123">
        <f t="shared" si="389"/>
        <v>9</v>
      </c>
    </row>
    <row r="4124" spans="1:21" x14ac:dyDescent="0.3">
      <c r="A4124" t="s">
        <v>8056</v>
      </c>
      <c r="B4124" t="s">
        <v>2715</v>
      </c>
      <c r="C4124" t="s">
        <v>8057</v>
      </c>
      <c r="D4124" t="s">
        <v>34</v>
      </c>
      <c r="E4124" t="s">
        <v>39</v>
      </c>
      <c r="F4124">
        <v>302530.24</v>
      </c>
      <c r="G4124" s="1">
        <v>45812</v>
      </c>
      <c r="H4124" s="1">
        <v>45832</v>
      </c>
      <c r="I4124" t="s">
        <v>19</v>
      </c>
      <c r="J4124">
        <v>20</v>
      </c>
      <c r="K4124">
        <v>20</v>
      </c>
      <c r="L4124" t="s">
        <v>323</v>
      </c>
      <c r="M4124" t="s">
        <v>29</v>
      </c>
      <c r="N4124" t="s">
        <v>30</v>
      </c>
      <c r="O4124">
        <f t="shared" si="384"/>
        <v>1</v>
      </c>
      <c r="P4124" t="str">
        <f t="shared" si="385"/>
        <v>Valid</v>
      </c>
      <c r="Q4124" t="str">
        <f>_xlfn.XLOOKUP(B4124,Customers!$A:$A,Customers!$C:$C,"Not Found")</f>
        <v>West</v>
      </c>
      <c r="R4124" t="str">
        <f t="shared" si="386"/>
        <v>North</v>
      </c>
      <c r="S4124" t="str">
        <f t="shared" si="387"/>
        <v>Death Benefit</v>
      </c>
      <c r="T4124" t="str">
        <f t="shared" si="388"/>
        <v>Within SLA</v>
      </c>
      <c r="U4124">
        <f t="shared" si="389"/>
        <v>0</v>
      </c>
    </row>
    <row r="4125" spans="1:21" x14ac:dyDescent="0.3">
      <c r="A4125" t="s">
        <v>8058</v>
      </c>
      <c r="B4125" t="s">
        <v>1345</v>
      </c>
      <c r="C4125" t="s">
        <v>1346</v>
      </c>
      <c r="D4125" t="s">
        <v>111</v>
      </c>
      <c r="E4125" t="s">
        <v>18</v>
      </c>
      <c r="F4125">
        <v>321306.38</v>
      </c>
      <c r="G4125" s="1">
        <v>45789</v>
      </c>
      <c r="H4125" s="1">
        <v>45813</v>
      </c>
      <c r="I4125" t="s">
        <v>19</v>
      </c>
      <c r="J4125">
        <v>24</v>
      </c>
      <c r="K4125">
        <v>12</v>
      </c>
      <c r="L4125" t="s">
        <v>590</v>
      </c>
      <c r="M4125" t="s">
        <v>49</v>
      </c>
      <c r="N4125" t="s">
        <v>42</v>
      </c>
      <c r="O4125">
        <f t="shared" si="384"/>
        <v>1</v>
      </c>
      <c r="P4125" t="str">
        <f t="shared" si="385"/>
        <v>Valid</v>
      </c>
      <c r="Q4125" t="str">
        <f>_xlfn.XLOOKUP(B4125,Customers!$A:$A,Customers!$C:$C,"Not Found")</f>
        <v>Central</v>
      </c>
      <c r="R4125" t="str">
        <f t="shared" si="386"/>
        <v>South</v>
      </c>
      <c r="S4125" t="str">
        <f t="shared" si="387"/>
        <v>Fire</v>
      </c>
      <c r="T4125" t="str">
        <f t="shared" si="388"/>
        <v>SLA Breach</v>
      </c>
      <c r="U4125">
        <f t="shared" si="389"/>
        <v>12</v>
      </c>
    </row>
    <row r="4126" spans="1:21" x14ac:dyDescent="0.3">
      <c r="A4126" t="s">
        <v>8059</v>
      </c>
      <c r="B4126" t="s">
        <v>358</v>
      </c>
      <c r="C4126" t="s">
        <v>359</v>
      </c>
      <c r="D4126" t="s">
        <v>46</v>
      </c>
      <c r="E4126" t="s">
        <v>27</v>
      </c>
      <c r="F4126">
        <v>50505.22</v>
      </c>
      <c r="G4126" s="1">
        <v>45662</v>
      </c>
      <c r="H4126" s="1">
        <v>45668</v>
      </c>
      <c r="I4126" t="s">
        <v>19</v>
      </c>
      <c r="J4126">
        <v>6</v>
      </c>
      <c r="K4126">
        <v>10</v>
      </c>
      <c r="L4126" t="s">
        <v>345</v>
      </c>
      <c r="M4126" t="s">
        <v>21</v>
      </c>
      <c r="N4126" t="s">
        <v>30</v>
      </c>
      <c r="O4126">
        <f t="shared" si="384"/>
        <v>1</v>
      </c>
      <c r="P4126" t="str">
        <f t="shared" si="385"/>
        <v>Valid</v>
      </c>
      <c r="Q4126" t="str">
        <f>_xlfn.XLOOKUP(B4126,Customers!$A:$A,Customers!$C:$C,"Not Found")</f>
        <v>Central</v>
      </c>
      <c r="R4126" t="str">
        <f t="shared" si="386"/>
        <v>West</v>
      </c>
      <c r="S4126" t="str">
        <f t="shared" si="387"/>
        <v>Theft</v>
      </c>
      <c r="T4126" t="str">
        <f t="shared" si="388"/>
        <v>Within SLA</v>
      </c>
      <c r="U4126">
        <f t="shared" si="389"/>
        <v>0</v>
      </c>
    </row>
    <row r="4127" spans="1:21" x14ac:dyDescent="0.3">
      <c r="A4127" t="s">
        <v>8060</v>
      </c>
      <c r="B4127" t="s">
        <v>3759</v>
      </c>
      <c r="C4127" t="s">
        <v>3760</v>
      </c>
      <c r="D4127" t="s">
        <v>111</v>
      </c>
      <c r="E4127" t="s">
        <v>27</v>
      </c>
      <c r="F4127">
        <v>300878.83</v>
      </c>
      <c r="G4127" s="1">
        <v>45879</v>
      </c>
      <c r="I4127" t="s">
        <v>64</v>
      </c>
      <c r="J4127">
        <v>8</v>
      </c>
      <c r="K4127">
        <v>12</v>
      </c>
      <c r="L4127" t="s">
        <v>813</v>
      </c>
      <c r="M4127" t="s">
        <v>49</v>
      </c>
      <c r="N4127" t="s">
        <v>30</v>
      </c>
      <c r="O4127">
        <f t="shared" si="384"/>
        <v>1</v>
      </c>
      <c r="P4127" t="str">
        <f t="shared" si="385"/>
        <v>Valid</v>
      </c>
      <c r="Q4127" t="str">
        <f>_xlfn.XLOOKUP(B4127,Customers!$A:$A,Customers!$C:$C,"Not Found")</f>
        <v>East</v>
      </c>
      <c r="R4127" t="str">
        <f t="shared" si="386"/>
        <v>West</v>
      </c>
      <c r="S4127" t="str">
        <f t="shared" si="387"/>
        <v>Fire</v>
      </c>
      <c r="T4127" t="str">
        <f t="shared" si="388"/>
        <v>Within SLA</v>
      </c>
      <c r="U4127">
        <f t="shared" si="389"/>
        <v>0</v>
      </c>
    </row>
    <row r="4128" spans="1:21" x14ac:dyDescent="0.3">
      <c r="A4128" t="s">
        <v>8061</v>
      </c>
      <c r="B4128" t="s">
        <v>612</v>
      </c>
      <c r="C4128" t="s">
        <v>7662</v>
      </c>
      <c r="D4128" t="s">
        <v>102</v>
      </c>
      <c r="E4128" t="s">
        <v>173</v>
      </c>
      <c r="F4128">
        <v>66207.09</v>
      </c>
      <c r="G4128" s="1">
        <v>45730</v>
      </c>
      <c r="I4128" t="s">
        <v>64</v>
      </c>
      <c r="J4128">
        <v>21</v>
      </c>
      <c r="K4128">
        <v>20</v>
      </c>
      <c r="L4128" t="s">
        <v>87</v>
      </c>
      <c r="M4128" t="s">
        <v>29</v>
      </c>
      <c r="N4128" t="s">
        <v>30</v>
      </c>
      <c r="O4128">
        <f t="shared" si="384"/>
        <v>1</v>
      </c>
      <c r="P4128" t="str">
        <f t="shared" si="385"/>
        <v>Valid</v>
      </c>
      <c r="Q4128" t="str">
        <f>_xlfn.XLOOKUP(B4128,Customers!$A:$A,Customers!$C:$C,"Not Found")</f>
        <v>South</v>
      </c>
      <c r="R4128" t="str">
        <f t="shared" si="386"/>
        <v>Central</v>
      </c>
      <c r="S4128" t="str">
        <f t="shared" si="387"/>
        <v>Maturity</v>
      </c>
      <c r="T4128" t="str">
        <f t="shared" si="388"/>
        <v>SLA Breach</v>
      </c>
      <c r="U4128">
        <f t="shared" si="389"/>
        <v>1</v>
      </c>
    </row>
    <row r="4129" spans="1:21" x14ac:dyDescent="0.3">
      <c r="A4129" t="s">
        <v>8062</v>
      </c>
      <c r="B4129" t="s">
        <v>3081</v>
      </c>
      <c r="C4129" t="s">
        <v>3082</v>
      </c>
      <c r="D4129" t="s">
        <v>17</v>
      </c>
      <c r="E4129" t="s">
        <v>27</v>
      </c>
      <c r="F4129">
        <v>46855.17</v>
      </c>
      <c r="G4129" s="1">
        <v>45859</v>
      </c>
      <c r="H4129" s="1">
        <v>45867</v>
      </c>
      <c r="I4129" t="s">
        <v>19</v>
      </c>
      <c r="J4129">
        <v>8</v>
      </c>
      <c r="K4129">
        <v>10</v>
      </c>
      <c r="L4129" t="s">
        <v>178</v>
      </c>
      <c r="M4129" t="s">
        <v>21</v>
      </c>
      <c r="N4129" t="s">
        <v>30</v>
      </c>
      <c r="O4129">
        <f t="shared" si="384"/>
        <v>1</v>
      </c>
      <c r="P4129" t="str">
        <f t="shared" si="385"/>
        <v>Valid</v>
      </c>
      <c r="Q4129" t="str">
        <f>_xlfn.XLOOKUP(B4129,Customers!$A:$A,Customers!$C:$C,"Not Found")</f>
        <v>North</v>
      </c>
      <c r="R4129" t="str">
        <f t="shared" si="386"/>
        <v>West</v>
      </c>
      <c r="S4129" t="str">
        <f t="shared" si="387"/>
        <v>Accident</v>
      </c>
      <c r="T4129" t="str">
        <f t="shared" si="388"/>
        <v>Within SLA</v>
      </c>
      <c r="U4129">
        <f t="shared" si="389"/>
        <v>0</v>
      </c>
    </row>
    <row r="4130" spans="1:21" x14ac:dyDescent="0.3">
      <c r="A4130" t="s">
        <v>8063</v>
      </c>
      <c r="B4130" t="s">
        <v>2070</v>
      </c>
      <c r="C4130" t="s">
        <v>2071</v>
      </c>
      <c r="D4130" t="s">
        <v>111</v>
      </c>
      <c r="E4130" t="s">
        <v>27</v>
      </c>
      <c r="F4130">
        <v>215964.04</v>
      </c>
      <c r="G4130" s="1">
        <v>45958</v>
      </c>
      <c r="I4130" t="s">
        <v>64</v>
      </c>
      <c r="J4130">
        <v>22</v>
      </c>
      <c r="K4130">
        <v>12</v>
      </c>
      <c r="L4130" t="s">
        <v>310</v>
      </c>
      <c r="M4130" t="s">
        <v>49</v>
      </c>
      <c r="N4130" t="s">
        <v>42</v>
      </c>
      <c r="O4130">
        <f t="shared" si="384"/>
        <v>1</v>
      </c>
      <c r="P4130" t="str">
        <f t="shared" si="385"/>
        <v>Valid</v>
      </c>
      <c r="Q4130" t="str">
        <f>_xlfn.XLOOKUP(B4130,Customers!$A:$A,Customers!$C:$C,"Not Found")</f>
        <v>East</v>
      </c>
      <c r="R4130" t="str">
        <f t="shared" si="386"/>
        <v>West</v>
      </c>
      <c r="S4130" t="str">
        <f t="shared" si="387"/>
        <v>Fire</v>
      </c>
      <c r="T4130" t="str">
        <f t="shared" si="388"/>
        <v>SLA Breach</v>
      </c>
      <c r="U4130">
        <f t="shared" si="389"/>
        <v>10</v>
      </c>
    </row>
    <row r="4131" spans="1:21" x14ac:dyDescent="0.3">
      <c r="A4131" t="s">
        <v>8064</v>
      </c>
      <c r="B4131" t="s">
        <v>1714</v>
      </c>
      <c r="C4131" t="s">
        <v>1715</v>
      </c>
      <c r="D4131" t="s">
        <v>111</v>
      </c>
      <c r="E4131" t="s">
        <v>173</v>
      </c>
      <c r="F4131">
        <v>203160.13</v>
      </c>
      <c r="G4131" s="1">
        <v>45791</v>
      </c>
      <c r="H4131" s="1">
        <v>45817</v>
      </c>
      <c r="I4131" t="s">
        <v>19</v>
      </c>
      <c r="J4131">
        <v>26</v>
      </c>
      <c r="K4131">
        <v>12</v>
      </c>
      <c r="L4131" t="s">
        <v>227</v>
      </c>
      <c r="M4131" t="s">
        <v>49</v>
      </c>
      <c r="N4131" t="s">
        <v>42</v>
      </c>
      <c r="O4131">
        <f t="shared" si="384"/>
        <v>1</v>
      </c>
      <c r="P4131" t="str">
        <f t="shared" si="385"/>
        <v>Valid</v>
      </c>
      <c r="Q4131" t="str">
        <f>_xlfn.XLOOKUP(B4131,Customers!$A:$A,Customers!$C:$C,"Not Found")</f>
        <v>North</v>
      </c>
      <c r="R4131" t="str">
        <f t="shared" si="386"/>
        <v>Central</v>
      </c>
      <c r="S4131" t="str">
        <f t="shared" si="387"/>
        <v>Fire</v>
      </c>
      <c r="T4131" t="str">
        <f t="shared" si="388"/>
        <v>SLA Breach</v>
      </c>
      <c r="U4131">
        <f t="shared" si="389"/>
        <v>14</v>
      </c>
    </row>
    <row r="4132" spans="1:21" x14ac:dyDescent="0.3">
      <c r="A4132" t="s">
        <v>8065</v>
      </c>
      <c r="B4132" t="s">
        <v>5432</v>
      </c>
      <c r="C4132" t="s">
        <v>5433</v>
      </c>
      <c r="D4132" t="s">
        <v>182</v>
      </c>
      <c r="E4132" t="s">
        <v>74</v>
      </c>
      <c r="F4132">
        <v>8422.89</v>
      </c>
      <c r="G4132" s="1">
        <v>45847</v>
      </c>
      <c r="I4132" t="s">
        <v>64</v>
      </c>
      <c r="J4132">
        <v>3</v>
      </c>
      <c r="K4132">
        <v>7</v>
      </c>
      <c r="L4132" t="s">
        <v>35</v>
      </c>
      <c r="M4132" t="s">
        <v>94</v>
      </c>
      <c r="N4132" t="s">
        <v>30</v>
      </c>
      <c r="O4132">
        <f t="shared" si="384"/>
        <v>1</v>
      </c>
      <c r="P4132" t="str">
        <f t="shared" si="385"/>
        <v>Valid</v>
      </c>
      <c r="Q4132" t="str">
        <f>_xlfn.XLOOKUP(B4132,Customers!$A:$A,Customers!$C:$C,"Not Found")</f>
        <v>West</v>
      </c>
      <c r="R4132" t="str">
        <f t="shared" si="386"/>
        <v>East</v>
      </c>
      <c r="S4132" t="str">
        <f t="shared" si="387"/>
        <v>Trip Cancellation</v>
      </c>
      <c r="T4132" t="str">
        <f t="shared" si="388"/>
        <v>Within SLA</v>
      </c>
      <c r="U4132">
        <f t="shared" si="389"/>
        <v>0</v>
      </c>
    </row>
    <row r="4133" spans="1:21" x14ac:dyDescent="0.3">
      <c r="A4133" t="s">
        <v>8066</v>
      </c>
      <c r="B4133" t="s">
        <v>7079</v>
      </c>
      <c r="C4133" t="s">
        <v>7080</v>
      </c>
      <c r="D4133" t="s">
        <v>34</v>
      </c>
      <c r="E4133" t="s">
        <v>27</v>
      </c>
      <c r="F4133">
        <v>173774.01</v>
      </c>
      <c r="G4133" s="1">
        <v>45888</v>
      </c>
      <c r="H4133" s="1">
        <v>45911</v>
      </c>
      <c r="I4133" t="s">
        <v>19</v>
      </c>
      <c r="J4133">
        <v>23</v>
      </c>
      <c r="K4133">
        <v>20</v>
      </c>
      <c r="L4133" t="s">
        <v>252</v>
      </c>
      <c r="M4133" t="s">
        <v>29</v>
      </c>
      <c r="N4133" t="s">
        <v>42</v>
      </c>
      <c r="O4133">
        <f t="shared" si="384"/>
        <v>1</v>
      </c>
      <c r="P4133" t="str">
        <f t="shared" si="385"/>
        <v>Valid</v>
      </c>
      <c r="Q4133" t="str">
        <f>_xlfn.XLOOKUP(B4133,Customers!$A:$A,Customers!$C:$C,"Not Found")</f>
        <v>South</v>
      </c>
      <c r="R4133" t="str">
        <f t="shared" si="386"/>
        <v>West</v>
      </c>
      <c r="S4133" t="str">
        <f t="shared" si="387"/>
        <v>Death Benefit</v>
      </c>
      <c r="T4133" t="str">
        <f t="shared" si="388"/>
        <v>SLA Breach</v>
      </c>
      <c r="U4133">
        <f t="shared" si="389"/>
        <v>3</v>
      </c>
    </row>
    <row r="4134" spans="1:21" x14ac:dyDescent="0.3">
      <c r="A4134" t="s">
        <v>8067</v>
      </c>
      <c r="B4134" t="s">
        <v>1067</v>
      </c>
      <c r="C4134" t="s">
        <v>2426</v>
      </c>
      <c r="D4134" t="s">
        <v>53</v>
      </c>
      <c r="E4134" t="s">
        <v>173</v>
      </c>
      <c r="F4134">
        <v>77687.5</v>
      </c>
      <c r="G4134" s="1">
        <v>45852</v>
      </c>
      <c r="I4134" t="s">
        <v>64</v>
      </c>
      <c r="J4134">
        <v>13</v>
      </c>
      <c r="K4134">
        <v>15</v>
      </c>
      <c r="L4134" t="s">
        <v>132</v>
      </c>
      <c r="M4134" t="s">
        <v>55</v>
      </c>
      <c r="N4134" t="s">
        <v>30</v>
      </c>
      <c r="O4134">
        <f t="shared" si="384"/>
        <v>1</v>
      </c>
      <c r="P4134" t="str">
        <f t="shared" si="385"/>
        <v>Valid</v>
      </c>
      <c r="Q4134" t="str">
        <f>_xlfn.XLOOKUP(B4134,Customers!$A:$A,Customers!$C:$C,"Not Found")</f>
        <v>East</v>
      </c>
      <c r="R4134" t="str">
        <f t="shared" si="386"/>
        <v>Central</v>
      </c>
      <c r="S4134" t="str">
        <f t="shared" si="387"/>
        <v>Hospitalization</v>
      </c>
      <c r="T4134" t="str">
        <f t="shared" si="388"/>
        <v>Within SLA</v>
      </c>
      <c r="U4134">
        <f t="shared" si="389"/>
        <v>0</v>
      </c>
    </row>
    <row r="4135" spans="1:21" x14ac:dyDescent="0.3">
      <c r="A4135" t="s">
        <v>8068</v>
      </c>
      <c r="B4135" t="s">
        <v>7508</v>
      </c>
      <c r="C4135" t="s">
        <v>7579</v>
      </c>
      <c r="D4135" t="s">
        <v>102</v>
      </c>
      <c r="E4135" t="s">
        <v>27</v>
      </c>
      <c r="F4135">
        <v>194827.67</v>
      </c>
      <c r="G4135" s="1">
        <v>45837</v>
      </c>
      <c r="H4135" s="1">
        <v>45868</v>
      </c>
      <c r="I4135" t="s">
        <v>19</v>
      </c>
      <c r="J4135">
        <v>31</v>
      </c>
      <c r="K4135">
        <v>20</v>
      </c>
      <c r="L4135" t="s">
        <v>174</v>
      </c>
      <c r="M4135" t="s">
        <v>29</v>
      </c>
      <c r="N4135" t="s">
        <v>88</v>
      </c>
      <c r="O4135">
        <f t="shared" si="384"/>
        <v>1</v>
      </c>
      <c r="P4135" t="str">
        <f t="shared" si="385"/>
        <v>Valid</v>
      </c>
      <c r="Q4135" t="str">
        <f>_xlfn.XLOOKUP(B4135,Customers!$A:$A,Customers!$C:$C,"Not Found")</f>
        <v>South</v>
      </c>
      <c r="R4135" t="str">
        <f t="shared" si="386"/>
        <v>West</v>
      </c>
      <c r="S4135" t="str">
        <f t="shared" si="387"/>
        <v>Maturity</v>
      </c>
      <c r="T4135" t="str">
        <f t="shared" si="388"/>
        <v>SLA Breach</v>
      </c>
      <c r="U4135">
        <f t="shared" si="389"/>
        <v>11</v>
      </c>
    </row>
    <row r="4136" spans="1:21" x14ac:dyDescent="0.3">
      <c r="A4136" t="s">
        <v>8069</v>
      </c>
      <c r="B4136" t="s">
        <v>1972</v>
      </c>
      <c r="C4136" t="s">
        <v>1973</v>
      </c>
      <c r="D4136" t="s">
        <v>17</v>
      </c>
      <c r="E4136" t="s">
        <v>27</v>
      </c>
      <c r="F4136">
        <v>138993.18</v>
      </c>
      <c r="G4136" s="1">
        <v>45809</v>
      </c>
      <c r="H4136" s="1">
        <v>45816</v>
      </c>
      <c r="I4136" t="s">
        <v>19</v>
      </c>
      <c r="J4136">
        <v>7</v>
      </c>
      <c r="K4136">
        <v>10</v>
      </c>
      <c r="L4136" t="s">
        <v>548</v>
      </c>
      <c r="M4136" t="s">
        <v>21</v>
      </c>
      <c r="N4136" t="s">
        <v>30</v>
      </c>
      <c r="O4136">
        <f t="shared" si="384"/>
        <v>1</v>
      </c>
      <c r="P4136" t="str">
        <f t="shared" si="385"/>
        <v>Valid</v>
      </c>
      <c r="Q4136" t="str">
        <f>_xlfn.XLOOKUP(B4136,Customers!$A:$A,Customers!$C:$C,"Not Found")</f>
        <v>South</v>
      </c>
      <c r="R4136" t="str">
        <f t="shared" si="386"/>
        <v>West</v>
      </c>
      <c r="S4136" t="str">
        <f t="shared" si="387"/>
        <v>Accident</v>
      </c>
      <c r="T4136" t="str">
        <f t="shared" si="388"/>
        <v>Within SLA</v>
      </c>
      <c r="U4136">
        <f t="shared" si="389"/>
        <v>0</v>
      </c>
    </row>
    <row r="4137" spans="1:21" x14ac:dyDescent="0.3">
      <c r="A4137" t="s">
        <v>8070</v>
      </c>
      <c r="B4137" t="s">
        <v>3398</v>
      </c>
      <c r="C4137" t="s">
        <v>3399</v>
      </c>
      <c r="D4137" t="s">
        <v>53</v>
      </c>
      <c r="E4137" t="s">
        <v>74</v>
      </c>
      <c r="F4137">
        <v>85714.37</v>
      </c>
      <c r="G4137" s="1">
        <v>45720</v>
      </c>
      <c r="I4137" t="s">
        <v>64</v>
      </c>
      <c r="J4137">
        <v>22</v>
      </c>
      <c r="K4137">
        <v>15</v>
      </c>
      <c r="L4137" t="s">
        <v>155</v>
      </c>
      <c r="M4137" t="s">
        <v>55</v>
      </c>
      <c r="N4137" t="s">
        <v>42</v>
      </c>
      <c r="O4137">
        <f t="shared" si="384"/>
        <v>1</v>
      </c>
      <c r="P4137" t="str">
        <f t="shared" si="385"/>
        <v>Valid</v>
      </c>
      <c r="Q4137" t="str">
        <f>_xlfn.XLOOKUP(B4137,Customers!$A:$A,Customers!$C:$C,"Not Found")</f>
        <v>East</v>
      </c>
      <c r="R4137" t="str">
        <f t="shared" si="386"/>
        <v>East</v>
      </c>
      <c r="S4137" t="str">
        <f t="shared" si="387"/>
        <v>Hospitalization</v>
      </c>
      <c r="T4137" t="str">
        <f t="shared" si="388"/>
        <v>SLA Breach</v>
      </c>
      <c r="U4137">
        <f t="shared" si="389"/>
        <v>7</v>
      </c>
    </row>
    <row r="4138" spans="1:21" x14ac:dyDescent="0.3">
      <c r="A4138" t="s">
        <v>8071</v>
      </c>
      <c r="B4138" t="s">
        <v>4022</v>
      </c>
      <c r="C4138" t="s">
        <v>4023</v>
      </c>
      <c r="D4138" t="s">
        <v>59</v>
      </c>
      <c r="E4138" t="s">
        <v>74</v>
      </c>
      <c r="F4138">
        <v>33242.050000000003</v>
      </c>
      <c r="G4138" s="1">
        <v>45882</v>
      </c>
      <c r="H4138" s="1">
        <v>45902</v>
      </c>
      <c r="I4138" t="s">
        <v>19</v>
      </c>
      <c r="J4138">
        <v>20</v>
      </c>
      <c r="K4138">
        <v>15</v>
      </c>
      <c r="L4138" t="s">
        <v>252</v>
      </c>
      <c r="M4138" t="s">
        <v>55</v>
      </c>
      <c r="N4138" t="s">
        <v>42</v>
      </c>
      <c r="O4138">
        <f t="shared" si="384"/>
        <v>1</v>
      </c>
      <c r="P4138" t="str">
        <f t="shared" si="385"/>
        <v>Valid</v>
      </c>
      <c r="Q4138" t="str">
        <f>_xlfn.XLOOKUP(B4138,Customers!$A:$A,Customers!$C:$C,"Not Found")</f>
        <v>North</v>
      </c>
      <c r="R4138" t="str">
        <f t="shared" si="386"/>
        <v>East</v>
      </c>
      <c r="S4138" t="str">
        <f t="shared" si="387"/>
        <v>Critical Illness</v>
      </c>
      <c r="T4138" t="str">
        <f t="shared" si="388"/>
        <v>SLA Breach</v>
      </c>
      <c r="U4138">
        <f t="shared" si="389"/>
        <v>5</v>
      </c>
    </row>
    <row r="4139" spans="1:21" x14ac:dyDescent="0.3">
      <c r="A4139" t="s">
        <v>8072</v>
      </c>
      <c r="B4139" t="s">
        <v>8073</v>
      </c>
      <c r="C4139" t="s">
        <v>8074</v>
      </c>
      <c r="D4139" t="s">
        <v>59</v>
      </c>
      <c r="E4139" t="s">
        <v>27</v>
      </c>
      <c r="F4139">
        <v>114674.73</v>
      </c>
      <c r="G4139" s="1">
        <v>45871</v>
      </c>
      <c r="H4139" s="1">
        <v>45888</v>
      </c>
      <c r="I4139" t="s">
        <v>19</v>
      </c>
      <c r="J4139">
        <v>17</v>
      </c>
      <c r="K4139">
        <v>15</v>
      </c>
      <c r="L4139" t="s">
        <v>431</v>
      </c>
      <c r="M4139" t="s">
        <v>55</v>
      </c>
      <c r="N4139" t="s">
        <v>42</v>
      </c>
      <c r="O4139">
        <f t="shared" si="384"/>
        <v>1</v>
      </c>
      <c r="P4139" t="str">
        <f t="shared" si="385"/>
        <v>Valid</v>
      </c>
      <c r="Q4139" t="str">
        <f>_xlfn.XLOOKUP(B4139,Customers!$A:$A,Customers!$C:$C,"Not Found")</f>
        <v>West</v>
      </c>
      <c r="R4139" t="str">
        <f t="shared" si="386"/>
        <v>West</v>
      </c>
      <c r="S4139" t="str">
        <f t="shared" si="387"/>
        <v>Critical Illness</v>
      </c>
      <c r="T4139" t="str">
        <f t="shared" si="388"/>
        <v>SLA Breach</v>
      </c>
      <c r="U4139">
        <f t="shared" si="389"/>
        <v>2</v>
      </c>
    </row>
    <row r="4140" spans="1:21" x14ac:dyDescent="0.3">
      <c r="A4140" t="s">
        <v>8075</v>
      </c>
      <c r="B4140" t="s">
        <v>569</v>
      </c>
      <c r="C4140" t="s">
        <v>2085</v>
      </c>
      <c r="D4140" t="s">
        <v>154</v>
      </c>
      <c r="E4140" t="s">
        <v>27</v>
      </c>
      <c r="F4140">
        <v>90765.4</v>
      </c>
      <c r="G4140" s="1">
        <v>45796</v>
      </c>
      <c r="H4140" s="1">
        <v>45799</v>
      </c>
      <c r="I4140" t="s">
        <v>19</v>
      </c>
      <c r="J4140">
        <v>3</v>
      </c>
      <c r="K4140">
        <v>10</v>
      </c>
      <c r="L4140" t="s">
        <v>864</v>
      </c>
      <c r="M4140" t="s">
        <v>21</v>
      </c>
      <c r="N4140" t="s">
        <v>30</v>
      </c>
      <c r="O4140">
        <f t="shared" si="384"/>
        <v>1</v>
      </c>
      <c r="P4140" t="str">
        <f t="shared" si="385"/>
        <v>Valid</v>
      </c>
      <c r="Q4140" t="str">
        <f>_xlfn.XLOOKUP(B4140,Customers!$A:$A,Customers!$C:$C,"Not Found")</f>
        <v>West</v>
      </c>
      <c r="R4140" t="str">
        <f t="shared" si="386"/>
        <v>West</v>
      </c>
      <c r="S4140" t="str">
        <f t="shared" si="387"/>
        <v>Vehicle Damage</v>
      </c>
      <c r="T4140" t="str">
        <f t="shared" si="388"/>
        <v>Within SLA</v>
      </c>
      <c r="U4140">
        <f t="shared" si="389"/>
        <v>0</v>
      </c>
    </row>
    <row r="4141" spans="1:21" x14ac:dyDescent="0.3">
      <c r="A4141" t="s">
        <v>8076</v>
      </c>
      <c r="B4141" t="s">
        <v>8077</v>
      </c>
      <c r="C4141" t="s">
        <v>8078</v>
      </c>
      <c r="D4141" t="s">
        <v>59</v>
      </c>
      <c r="E4141" t="s">
        <v>74</v>
      </c>
      <c r="F4141">
        <v>40271.379999999997</v>
      </c>
      <c r="G4141" s="1">
        <v>45666</v>
      </c>
      <c r="H4141" s="1">
        <v>45685</v>
      </c>
      <c r="I4141" t="s">
        <v>19</v>
      </c>
      <c r="J4141">
        <v>19</v>
      </c>
      <c r="K4141">
        <v>15</v>
      </c>
      <c r="L4141" t="s">
        <v>282</v>
      </c>
      <c r="M4141" t="s">
        <v>55</v>
      </c>
      <c r="N4141" t="s">
        <v>30</v>
      </c>
      <c r="O4141">
        <f t="shared" si="384"/>
        <v>1</v>
      </c>
      <c r="P4141" t="str">
        <f t="shared" si="385"/>
        <v>Valid</v>
      </c>
      <c r="Q4141" t="str">
        <f>_xlfn.XLOOKUP(B4141,Customers!$A:$A,Customers!$C:$C,"Not Found")</f>
        <v>South</v>
      </c>
      <c r="R4141" t="str">
        <f t="shared" si="386"/>
        <v>East</v>
      </c>
      <c r="S4141" t="str">
        <f t="shared" si="387"/>
        <v>Critical Illness</v>
      </c>
      <c r="T4141" t="str">
        <f t="shared" si="388"/>
        <v>SLA Breach</v>
      </c>
      <c r="U4141">
        <f t="shared" si="389"/>
        <v>4</v>
      </c>
    </row>
    <row r="4142" spans="1:21" x14ac:dyDescent="0.3">
      <c r="A4142" t="s">
        <v>8079</v>
      </c>
      <c r="B4142" t="s">
        <v>890</v>
      </c>
      <c r="C4142" t="s">
        <v>6848</v>
      </c>
      <c r="D4142" t="s">
        <v>116</v>
      </c>
      <c r="E4142" t="s">
        <v>39</v>
      </c>
      <c r="F4142">
        <v>16811.28</v>
      </c>
      <c r="G4142" s="1">
        <v>45662</v>
      </c>
      <c r="H4142" s="1">
        <v>45668</v>
      </c>
      <c r="I4142" t="s">
        <v>19</v>
      </c>
      <c r="J4142">
        <v>6</v>
      </c>
      <c r="K4142">
        <v>7</v>
      </c>
      <c r="L4142" t="s">
        <v>208</v>
      </c>
      <c r="M4142" t="s">
        <v>94</v>
      </c>
      <c r="N4142" t="s">
        <v>30</v>
      </c>
      <c r="O4142">
        <f t="shared" si="384"/>
        <v>1</v>
      </c>
      <c r="P4142" t="str">
        <f t="shared" si="385"/>
        <v>Valid</v>
      </c>
      <c r="Q4142" t="str">
        <f>_xlfn.XLOOKUP(B4142,Customers!$A:$A,Customers!$C:$C,"Not Found")</f>
        <v>South</v>
      </c>
      <c r="R4142" t="str">
        <f t="shared" si="386"/>
        <v>North</v>
      </c>
      <c r="S4142" t="str">
        <f t="shared" si="387"/>
        <v>Medical Emergency</v>
      </c>
      <c r="T4142" t="str">
        <f t="shared" si="388"/>
        <v>Within SLA</v>
      </c>
      <c r="U4142">
        <f t="shared" si="389"/>
        <v>0</v>
      </c>
    </row>
    <row r="4143" spans="1:21" x14ac:dyDescent="0.3">
      <c r="A4143" t="s">
        <v>8080</v>
      </c>
      <c r="B4143" t="s">
        <v>1773</v>
      </c>
      <c r="C4143" t="s">
        <v>1774</v>
      </c>
      <c r="D4143" t="s">
        <v>92</v>
      </c>
      <c r="E4143" t="s">
        <v>18</v>
      </c>
      <c r="F4143">
        <v>18889.48</v>
      </c>
      <c r="G4143" s="1">
        <v>45932</v>
      </c>
      <c r="H4143" s="1">
        <v>45943</v>
      </c>
      <c r="I4143" t="s">
        <v>19</v>
      </c>
      <c r="J4143">
        <v>11</v>
      </c>
      <c r="K4143">
        <v>7</v>
      </c>
      <c r="L4143" t="s">
        <v>136</v>
      </c>
      <c r="M4143" t="s">
        <v>94</v>
      </c>
      <c r="N4143" t="s">
        <v>88</v>
      </c>
      <c r="O4143">
        <f t="shared" si="384"/>
        <v>1</v>
      </c>
      <c r="P4143" t="str">
        <f t="shared" si="385"/>
        <v>Valid</v>
      </c>
      <c r="Q4143" t="str">
        <f>_xlfn.XLOOKUP(B4143,Customers!$A:$A,Customers!$C:$C,"Not Found")</f>
        <v>Central</v>
      </c>
      <c r="R4143" t="str">
        <f t="shared" si="386"/>
        <v>South</v>
      </c>
      <c r="S4143" t="str">
        <f t="shared" si="387"/>
        <v>Baggage Loss</v>
      </c>
      <c r="T4143" t="str">
        <f t="shared" si="388"/>
        <v>SLA Breach</v>
      </c>
      <c r="U4143">
        <f t="shared" si="389"/>
        <v>4</v>
      </c>
    </row>
    <row r="4144" spans="1:21" x14ac:dyDescent="0.3">
      <c r="A4144" t="s">
        <v>8081</v>
      </c>
      <c r="B4144" t="s">
        <v>2053</v>
      </c>
      <c r="C4144" t="s">
        <v>2054</v>
      </c>
      <c r="D4144" t="s">
        <v>59</v>
      </c>
      <c r="E4144" t="s">
        <v>74</v>
      </c>
      <c r="F4144">
        <v>206630.46</v>
      </c>
      <c r="G4144" s="1">
        <v>45694</v>
      </c>
      <c r="H4144" s="1">
        <v>45713</v>
      </c>
      <c r="I4144" t="s">
        <v>19</v>
      </c>
      <c r="J4144">
        <v>19</v>
      </c>
      <c r="K4144">
        <v>15</v>
      </c>
      <c r="L4144" t="s">
        <v>268</v>
      </c>
      <c r="M4144" t="s">
        <v>55</v>
      </c>
      <c r="N4144" t="s">
        <v>42</v>
      </c>
      <c r="O4144">
        <f t="shared" si="384"/>
        <v>1</v>
      </c>
      <c r="P4144" t="str">
        <f t="shared" si="385"/>
        <v>Valid</v>
      </c>
      <c r="Q4144" t="str">
        <f>_xlfn.XLOOKUP(B4144,Customers!$A:$A,Customers!$C:$C,"Not Found")</f>
        <v>East</v>
      </c>
      <c r="R4144" t="str">
        <f t="shared" si="386"/>
        <v>East</v>
      </c>
      <c r="S4144" t="str">
        <f t="shared" si="387"/>
        <v>Critical Illness</v>
      </c>
      <c r="T4144" t="str">
        <f t="shared" si="388"/>
        <v>SLA Breach</v>
      </c>
      <c r="U4144">
        <f t="shared" si="389"/>
        <v>4</v>
      </c>
    </row>
    <row r="4145" spans="1:21" x14ac:dyDescent="0.3">
      <c r="A4145" t="s">
        <v>8082</v>
      </c>
      <c r="B4145" t="s">
        <v>2428</v>
      </c>
      <c r="C4145" t="s">
        <v>5728</v>
      </c>
      <c r="D4145" t="s">
        <v>69</v>
      </c>
      <c r="E4145" t="s">
        <v>39</v>
      </c>
      <c r="F4145">
        <v>103865.68</v>
      </c>
      <c r="G4145" s="1">
        <v>45960</v>
      </c>
      <c r="H4145" s="1">
        <v>45981</v>
      </c>
      <c r="I4145" t="s">
        <v>19</v>
      </c>
      <c r="J4145">
        <v>21</v>
      </c>
      <c r="K4145">
        <v>12</v>
      </c>
      <c r="L4145" t="s">
        <v>610</v>
      </c>
      <c r="M4145" t="s">
        <v>49</v>
      </c>
      <c r="N4145" t="s">
        <v>42</v>
      </c>
      <c r="O4145">
        <f t="shared" si="384"/>
        <v>1</v>
      </c>
      <c r="P4145" t="str">
        <f t="shared" si="385"/>
        <v>Valid</v>
      </c>
      <c r="Q4145" t="str">
        <f>_xlfn.XLOOKUP(B4145,Customers!$A:$A,Customers!$C:$C,"Not Found")</f>
        <v>North</v>
      </c>
      <c r="R4145" t="str">
        <f t="shared" si="386"/>
        <v>North</v>
      </c>
      <c r="S4145" t="str">
        <f t="shared" si="387"/>
        <v>Property Damage</v>
      </c>
      <c r="T4145" t="str">
        <f t="shared" si="388"/>
        <v>SLA Breach</v>
      </c>
      <c r="U4145">
        <f t="shared" si="389"/>
        <v>9</v>
      </c>
    </row>
    <row r="4146" spans="1:21" x14ac:dyDescent="0.3">
      <c r="A4146" t="s">
        <v>8083</v>
      </c>
      <c r="B4146" t="s">
        <v>775</v>
      </c>
      <c r="C4146" t="s">
        <v>2627</v>
      </c>
      <c r="D4146" t="s">
        <v>1264</v>
      </c>
      <c r="E4146" t="s">
        <v>18</v>
      </c>
      <c r="F4146">
        <v>20218.04</v>
      </c>
      <c r="G4146" s="1">
        <v>45676</v>
      </c>
      <c r="H4146" s="1">
        <v>45687</v>
      </c>
      <c r="I4146" t="s">
        <v>19</v>
      </c>
      <c r="J4146">
        <v>11</v>
      </c>
      <c r="K4146">
        <v>15</v>
      </c>
      <c r="L4146" t="s">
        <v>98</v>
      </c>
      <c r="M4146" t="s">
        <v>55</v>
      </c>
      <c r="N4146" t="s">
        <v>30</v>
      </c>
      <c r="O4146">
        <f t="shared" si="384"/>
        <v>1</v>
      </c>
      <c r="P4146" t="str">
        <f t="shared" si="385"/>
        <v>Valid</v>
      </c>
      <c r="Q4146" t="str">
        <f>_xlfn.XLOOKUP(B4146,Customers!$A:$A,Customers!$C:$C,"Not Found")</f>
        <v>North</v>
      </c>
      <c r="R4146" t="str">
        <f t="shared" si="386"/>
        <v>South</v>
      </c>
      <c r="S4146" t="str">
        <f t="shared" si="387"/>
        <v>hospitalization</v>
      </c>
      <c r="T4146" t="str">
        <f t="shared" si="388"/>
        <v>Within SLA</v>
      </c>
      <c r="U4146">
        <f t="shared" si="389"/>
        <v>0</v>
      </c>
    </row>
    <row r="4147" spans="1:21" x14ac:dyDescent="0.3">
      <c r="A4147" t="s">
        <v>8084</v>
      </c>
      <c r="B4147" t="s">
        <v>4395</v>
      </c>
      <c r="C4147" t="s">
        <v>4396</v>
      </c>
      <c r="D4147" t="s">
        <v>26</v>
      </c>
      <c r="E4147" t="s">
        <v>39</v>
      </c>
      <c r="F4147">
        <v>137216.99</v>
      </c>
      <c r="G4147" s="1">
        <v>45684</v>
      </c>
      <c r="H4147" s="1">
        <v>45700</v>
      </c>
      <c r="I4147" t="s">
        <v>19</v>
      </c>
      <c r="J4147">
        <v>16</v>
      </c>
      <c r="K4147">
        <v>20</v>
      </c>
      <c r="L4147" t="s">
        <v>630</v>
      </c>
      <c r="M4147" t="s">
        <v>29</v>
      </c>
      <c r="N4147" t="s">
        <v>30</v>
      </c>
      <c r="O4147">
        <f t="shared" si="384"/>
        <v>1</v>
      </c>
      <c r="P4147" t="str">
        <f t="shared" si="385"/>
        <v>Valid</v>
      </c>
      <c r="Q4147" t="str">
        <f>_xlfn.XLOOKUP(B4147,Customers!$A:$A,Customers!$C:$C,"Not Found")</f>
        <v>South</v>
      </c>
      <c r="R4147" t="str">
        <f t="shared" si="386"/>
        <v>North</v>
      </c>
      <c r="S4147" t="str">
        <f t="shared" si="387"/>
        <v>Disability</v>
      </c>
      <c r="T4147" t="str">
        <f t="shared" si="388"/>
        <v>Within SLA</v>
      </c>
      <c r="U4147">
        <f t="shared" si="389"/>
        <v>0</v>
      </c>
    </row>
    <row r="4148" spans="1:21" x14ac:dyDescent="0.3">
      <c r="A4148" t="s">
        <v>8085</v>
      </c>
      <c r="B4148" t="s">
        <v>4780</v>
      </c>
      <c r="C4148" t="s">
        <v>4781</v>
      </c>
      <c r="D4148" t="s">
        <v>59</v>
      </c>
      <c r="E4148" t="s">
        <v>39</v>
      </c>
      <c r="F4148">
        <v>135363.84</v>
      </c>
      <c r="G4148" s="1">
        <v>45730</v>
      </c>
      <c r="H4148" s="1">
        <v>45742</v>
      </c>
      <c r="I4148" t="s">
        <v>19</v>
      </c>
      <c r="J4148">
        <v>12</v>
      </c>
      <c r="K4148">
        <v>15</v>
      </c>
      <c r="L4148" t="s">
        <v>79</v>
      </c>
      <c r="M4148" t="s">
        <v>55</v>
      </c>
      <c r="N4148" t="s">
        <v>30</v>
      </c>
      <c r="O4148">
        <f t="shared" si="384"/>
        <v>1</v>
      </c>
      <c r="P4148" t="str">
        <f t="shared" si="385"/>
        <v>Valid</v>
      </c>
      <c r="Q4148" t="str">
        <f>_xlfn.XLOOKUP(B4148,Customers!$A:$A,Customers!$C:$C,"Not Found")</f>
        <v>East</v>
      </c>
      <c r="R4148" t="str">
        <f t="shared" si="386"/>
        <v>North</v>
      </c>
      <c r="S4148" t="str">
        <f t="shared" si="387"/>
        <v>Critical Illness</v>
      </c>
      <c r="T4148" t="str">
        <f t="shared" si="388"/>
        <v>Within SLA</v>
      </c>
      <c r="U4148">
        <f t="shared" si="389"/>
        <v>0</v>
      </c>
    </row>
    <row r="4149" spans="1:21" x14ac:dyDescent="0.3">
      <c r="A4149" t="s">
        <v>8086</v>
      </c>
      <c r="B4149" t="s">
        <v>667</v>
      </c>
      <c r="C4149" t="s">
        <v>5709</v>
      </c>
      <c r="D4149" t="s">
        <v>26</v>
      </c>
      <c r="E4149" t="s">
        <v>27</v>
      </c>
      <c r="F4149">
        <v>230084.09</v>
      </c>
      <c r="G4149" s="1">
        <v>45743</v>
      </c>
      <c r="H4149" s="1">
        <v>45770</v>
      </c>
      <c r="I4149" t="s">
        <v>19</v>
      </c>
      <c r="J4149">
        <v>27</v>
      </c>
      <c r="K4149">
        <v>20</v>
      </c>
      <c r="L4149" t="s">
        <v>242</v>
      </c>
      <c r="M4149" t="s">
        <v>29</v>
      </c>
      <c r="N4149" t="s">
        <v>42</v>
      </c>
      <c r="O4149">
        <f t="shared" si="384"/>
        <v>1</v>
      </c>
      <c r="P4149" t="str">
        <f t="shared" si="385"/>
        <v>Valid</v>
      </c>
      <c r="Q4149" t="str">
        <f>_xlfn.XLOOKUP(B4149,Customers!$A:$A,Customers!$C:$C,"Not Found")</f>
        <v>East</v>
      </c>
      <c r="R4149" t="str">
        <f t="shared" si="386"/>
        <v>West</v>
      </c>
      <c r="S4149" t="str">
        <f t="shared" si="387"/>
        <v>Disability</v>
      </c>
      <c r="T4149" t="str">
        <f t="shared" si="388"/>
        <v>SLA Breach</v>
      </c>
      <c r="U4149">
        <f t="shared" si="389"/>
        <v>7</v>
      </c>
    </row>
    <row r="4150" spans="1:21" x14ac:dyDescent="0.3">
      <c r="A4150" t="s">
        <v>8087</v>
      </c>
      <c r="B4150" t="s">
        <v>2265</v>
      </c>
      <c r="C4150" t="s">
        <v>2490</v>
      </c>
      <c r="D4150" t="s">
        <v>111</v>
      </c>
      <c r="E4150" t="s">
        <v>74</v>
      </c>
      <c r="F4150">
        <v>49534.71</v>
      </c>
      <c r="G4150" s="1">
        <v>45763</v>
      </c>
      <c r="H4150" s="1">
        <v>45782</v>
      </c>
      <c r="I4150" t="s">
        <v>19</v>
      </c>
      <c r="J4150">
        <v>19</v>
      </c>
      <c r="K4150">
        <v>12</v>
      </c>
      <c r="L4150" t="s">
        <v>541</v>
      </c>
      <c r="M4150" t="s">
        <v>49</v>
      </c>
      <c r="N4150" t="s">
        <v>30</v>
      </c>
      <c r="O4150">
        <f t="shared" si="384"/>
        <v>1</v>
      </c>
      <c r="P4150" t="str">
        <f t="shared" si="385"/>
        <v>Valid</v>
      </c>
      <c r="Q4150" t="str">
        <f>_xlfn.XLOOKUP(B4150,Customers!$A:$A,Customers!$C:$C,"Not Found")</f>
        <v>East</v>
      </c>
      <c r="R4150" t="str">
        <f t="shared" si="386"/>
        <v>East</v>
      </c>
      <c r="S4150" t="str">
        <f t="shared" si="387"/>
        <v>Fire</v>
      </c>
      <c r="T4150" t="str">
        <f t="shared" si="388"/>
        <v>SLA Breach</v>
      </c>
      <c r="U4150">
        <f t="shared" si="389"/>
        <v>7</v>
      </c>
    </row>
    <row r="4151" spans="1:21" x14ac:dyDescent="0.3">
      <c r="A4151" t="s">
        <v>8088</v>
      </c>
      <c r="B4151" t="s">
        <v>1950</v>
      </c>
      <c r="C4151" t="s">
        <v>1951</v>
      </c>
      <c r="D4151" t="s">
        <v>59</v>
      </c>
      <c r="E4151" t="s">
        <v>27</v>
      </c>
      <c r="F4151">
        <v>66464.14</v>
      </c>
      <c r="G4151" s="1">
        <v>45700</v>
      </c>
      <c r="H4151" s="1">
        <v>45710</v>
      </c>
      <c r="I4151" t="s">
        <v>19</v>
      </c>
      <c r="J4151">
        <v>10</v>
      </c>
      <c r="K4151">
        <v>15</v>
      </c>
      <c r="L4151" t="s">
        <v>87</v>
      </c>
      <c r="M4151" t="s">
        <v>55</v>
      </c>
      <c r="N4151" t="s">
        <v>22</v>
      </c>
      <c r="O4151">
        <f t="shared" si="384"/>
        <v>1</v>
      </c>
      <c r="P4151" t="str">
        <f t="shared" si="385"/>
        <v>Valid</v>
      </c>
      <c r="Q4151" t="str">
        <f>_xlfn.XLOOKUP(B4151,Customers!$A:$A,Customers!$C:$C,"Not Found")</f>
        <v>South</v>
      </c>
      <c r="R4151" t="str">
        <f t="shared" si="386"/>
        <v>West</v>
      </c>
      <c r="S4151" t="str">
        <f t="shared" si="387"/>
        <v>Critical Illness</v>
      </c>
      <c r="T4151" t="str">
        <f t="shared" si="388"/>
        <v>Within SLA</v>
      </c>
      <c r="U4151">
        <f t="shared" si="389"/>
        <v>0</v>
      </c>
    </row>
    <row r="4152" spans="1:21" x14ac:dyDescent="0.3">
      <c r="A4152" t="s">
        <v>8089</v>
      </c>
      <c r="B4152" t="s">
        <v>2369</v>
      </c>
      <c r="C4152" t="s">
        <v>8090</v>
      </c>
      <c r="D4152" t="s">
        <v>154</v>
      </c>
      <c r="E4152" t="s">
        <v>39</v>
      </c>
      <c r="F4152">
        <v>123006.75</v>
      </c>
      <c r="G4152" s="1">
        <v>45694</v>
      </c>
      <c r="I4152" t="s">
        <v>40</v>
      </c>
      <c r="J4152">
        <v>10</v>
      </c>
      <c r="K4152">
        <v>10</v>
      </c>
      <c r="L4152" t="s">
        <v>132</v>
      </c>
      <c r="M4152" t="s">
        <v>21</v>
      </c>
      <c r="N4152" t="s">
        <v>30</v>
      </c>
      <c r="O4152">
        <f t="shared" si="384"/>
        <v>1</v>
      </c>
      <c r="P4152" t="str">
        <f t="shared" si="385"/>
        <v>Valid</v>
      </c>
      <c r="Q4152" t="str">
        <f>_xlfn.XLOOKUP(B4152,Customers!$A:$A,Customers!$C:$C,"Not Found")</f>
        <v>East</v>
      </c>
      <c r="R4152" t="str">
        <f t="shared" si="386"/>
        <v>North</v>
      </c>
      <c r="S4152" t="str">
        <f t="shared" si="387"/>
        <v>Vehicle Damage</v>
      </c>
      <c r="T4152" t="str">
        <f t="shared" si="388"/>
        <v>Within SLA</v>
      </c>
      <c r="U4152">
        <f t="shared" si="389"/>
        <v>0</v>
      </c>
    </row>
    <row r="4153" spans="1:21" x14ac:dyDescent="0.3">
      <c r="A4153" t="s">
        <v>8091</v>
      </c>
      <c r="B4153" t="s">
        <v>7002</v>
      </c>
      <c r="C4153" t="s">
        <v>7003</v>
      </c>
      <c r="D4153" t="s">
        <v>92</v>
      </c>
      <c r="E4153" t="s">
        <v>18</v>
      </c>
      <c r="F4153">
        <v>123430.09</v>
      </c>
      <c r="G4153" s="1">
        <v>45915</v>
      </c>
      <c r="H4153" s="1">
        <v>45925</v>
      </c>
      <c r="I4153" t="s">
        <v>19</v>
      </c>
      <c r="J4153">
        <v>10</v>
      </c>
      <c r="K4153">
        <v>7</v>
      </c>
      <c r="L4153" t="s">
        <v>107</v>
      </c>
      <c r="M4153" t="s">
        <v>94</v>
      </c>
      <c r="N4153" t="s">
        <v>42</v>
      </c>
      <c r="O4153">
        <f t="shared" si="384"/>
        <v>1</v>
      </c>
      <c r="P4153" t="str">
        <f t="shared" si="385"/>
        <v>Valid</v>
      </c>
      <c r="Q4153" t="str">
        <f>_xlfn.XLOOKUP(B4153,Customers!$A:$A,Customers!$C:$C,"Not Found")</f>
        <v>South</v>
      </c>
      <c r="R4153" t="str">
        <f t="shared" si="386"/>
        <v>South</v>
      </c>
      <c r="S4153" t="str">
        <f t="shared" si="387"/>
        <v>Baggage Loss</v>
      </c>
      <c r="T4153" t="str">
        <f t="shared" si="388"/>
        <v>SLA Breach</v>
      </c>
      <c r="U4153">
        <f t="shared" si="389"/>
        <v>3</v>
      </c>
    </row>
    <row r="4154" spans="1:21" x14ac:dyDescent="0.3">
      <c r="A4154" t="s">
        <v>8092</v>
      </c>
      <c r="B4154" t="s">
        <v>8093</v>
      </c>
      <c r="C4154" t="s">
        <v>8094</v>
      </c>
      <c r="D4154" t="s">
        <v>216</v>
      </c>
      <c r="E4154" t="s">
        <v>39</v>
      </c>
      <c r="F4154">
        <v>81857.009999999995</v>
      </c>
      <c r="G4154" s="1">
        <v>45968</v>
      </c>
      <c r="H4154" s="1">
        <v>45974</v>
      </c>
      <c r="I4154" t="s">
        <v>19</v>
      </c>
      <c r="J4154">
        <v>6</v>
      </c>
      <c r="K4154">
        <v>15</v>
      </c>
      <c r="L4154" t="s">
        <v>132</v>
      </c>
      <c r="M4154" t="s">
        <v>55</v>
      </c>
      <c r="N4154" t="s">
        <v>30</v>
      </c>
      <c r="O4154">
        <f t="shared" si="384"/>
        <v>1</v>
      </c>
      <c r="P4154" t="str">
        <f t="shared" si="385"/>
        <v>Valid</v>
      </c>
      <c r="Q4154" t="str">
        <f>_xlfn.XLOOKUP(B4154,Customers!$A:$A,Customers!$C:$C,"Not Found")</f>
        <v>Central</v>
      </c>
      <c r="R4154" t="str">
        <f t="shared" si="386"/>
        <v>North</v>
      </c>
      <c r="S4154" t="str">
        <f t="shared" si="387"/>
        <v>Outpatient</v>
      </c>
      <c r="T4154" t="str">
        <f t="shared" si="388"/>
        <v>Within SLA</v>
      </c>
      <c r="U4154">
        <f t="shared" si="389"/>
        <v>0</v>
      </c>
    </row>
    <row r="4155" spans="1:21" x14ac:dyDescent="0.3">
      <c r="A4155" t="s">
        <v>8095</v>
      </c>
      <c r="B4155" t="s">
        <v>257</v>
      </c>
      <c r="C4155" t="s">
        <v>1838</v>
      </c>
      <c r="D4155" t="s">
        <v>69</v>
      </c>
      <c r="E4155" t="s">
        <v>39</v>
      </c>
      <c r="F4155">
        <v>151216.88</v>
      </c>
      <c r="G4155" s="1">
        <v>45681</v>
      </c>
      <c r="H4155" s="1">
        <v>45690</v>
      </c>
      <c r="I4155" t="s">
        <v>19</v>
      </c>
      <c r="J4155">
        <v>9</v>
      </c>
      <c r="K4155">
        <v>12</v>
      </c>
      <c r="L4155" t="s">
        <v>140</v>
      </c>
      <c r="M4155" t="s">
        <v>49</v>
      </c>
      <c r="N4155" t="s">
        <v>22</v>
      </c>
      <c r="O4155">
        <f t="shared" si="384"/>
        <v>1</v>
      </c>
      <c r="P4155" t="str">
        <f t="shared" si="385"/>
        <v>Valid</v>
      </c>
      <c r="Q4155" t="str">
        <f>_xlfn.XLOOKUP(B4155,Customers!$A:$A,Customers!$C:$C,"Not Found")</f>
        <v>East</v>
      </c>
      <c r="R4155" t="str">
        <f t="shared" si="386"/>
        <v>North</v>
      </c>
      <c r="S4155" t="str">
        <f t="shared" si="387"/>
        <v>Property Damage</v>
      </c>
      <c r="T4155" t="str">
        <f t="shared" si="388"/>
        <v>Within SLA</v>
      </c>
      <c r="U4155">
        <f t="shared" si="389"/>
        <v>0</v>
      </c>
    </row>
    <row r="4156" spans="1:21" x14ac:dyDescent="0.3">
      <c r="A4156" t="s">
        <v>8096</v>
      </c>
      <c r="B4156" t="s">
        <v>276</v>
      </c>
      <c r="C4156" t="s">
        <v>277</v>
      </c>
      <c r="D4156" t="s">
        <v>59</v>
      </c>
      <c r="E4156" t="s">
        <v>39</v>
      </c>
      <c r="F4156">
        <v>79640.77</v>
      </c>
      <c r="G4156" s="1">
        <v>45863</v>
      </c>
      <c r="H4156" s="1">
        <v>45896</v>
      </c>
      <c r="I4156" t="s">
        <v>19</v>
      </c>
      <c r="J4156">
        <v>33</v>
      </c>
      <c r="K4156">
        <v>15</v>
      </c>
      <c r="L4156" t="s">
        <v>310</v>
      </c>
      <c r="M4156" t="s">
        <v>55</v>
      </c>
      <c r="N4156" t="s">
        <v>88</v>
      </c>
      <c r="O4156">
        <f t="shared" si="384"/>
        <v>1</v>
      </c>
      <c r="P4156" t="str">
        <f t="shared" si="385"/>
        <v>Valid</v>
      </c>
      <c r="Q4156" t="str">
        <f>_xlfn.XLOOKUP(B4156,Customers!$A:$A,Customers!$C:$C,"Not Found")</f>
        <v>North</v>
      </c>
      <c r="R4156" t="str">
        <f t="shared" si="386"/>
        <v>North</v>
      </c>
      <c r="S4156" t="str">
        <f t="shared" si="387"/>
        <v>Critical Illness</v>
      </c>
      <c r="T4156" t="str">
        <f t="shared" si="388"/>
        <v>SLA Breach</v>
      </c>
      <c r="U4156">
        <f t="shared" si="389"/>
        <v>18</v>
      </c>
    </row>
    <row r="4157" spans="1:21" x14ac:dyDescent="0.3">
      <c r="A4157" t="s">
        <v>8097</v>
      </c>
      <c r="B4157" t="s">
        <v>2035</v>
      </c>
      <c r="C4157" t="s">
        <v>5006</v>
      </c>
      <c r="D4157" t="s">
        <v>26</v>
      </c>
      <c r="E4157" t="s">
        <v>74</v>
      </c>
      <c r="F4157">
        <v>345882.04</v>
      </c>
      <c r="G4157" s="1">
        <v>45838</v>
      </c>
      <c r="H4157" s="1">
        <v>45864</v>
      </c>
      <c r="I4157" t="s">
        <v>47</v>
      </c>
      <c r="J4157">
        <v>26</v>
      </c>
      <c r="K4157">
        <v>20</v>
      </c>
      <c r="L4157" t="s">
        <v>541</v>
      </c>
      <c r="M4157" t="s">
        <v>29</v>
      </c>
      <c r="N4157" t="s">
        <v>30</v>
      </c>
      <c r="O4157">
        <f t="shared" si="384"/>
        <v>1</v>
      </c>
      <c r="P4157" t="str">
        <f t="shared" si="385"/>
        <v>Valid</v>
      </c>
      <c r="Q4157" t="str">
        <f>_xlfn.XLOOKUP(B4157,Customers!$A:$A,Customers!$C:$C,"Not Found")</f>
        <v>West</v>
      </c>
      <c r="R4157" t="str">
        <f t="shared" si="386"/>
        <v>East</v>
      </c>
      <c r="S4157" t="str">
        <f t="shared" si="387"/>
        <v>Disability</v>
      </c>
      <c r="T4157" t="str">
        <f t="shared" si="388"/>
        <v>SLA Breach</v>
      </c>
      <c r="U4157">
        <f t="shared" si="389"/>
        <v>6</v>
      </c>
    </row>
    <row r="4158" spans="1:21" x14ac:dyDescent="0.3">
      <c r="A4158" t="s">
        <v>8098</v>
      </c>
      <c r="B4158" t="s">
        <v>3320</v>
      </c>
      <c r="C4158" t="s">
        <v>3321</v>
      </c>
      <c r="D4158" t="s">
        <v>59</v>
      </c>
      <c r="E4158" t="s">
        <v>39</v>
      </c>
      <c r="F4158">
        <v>46590.58</v>
      </c>
      <c r="G4158" s="1">
        <v>45887</v>
      </c>
      <c r="I4158" t="s">
        <v>40</v>
      </c>
      <c r="J4158">
        <v>19</v>
      </c>
      <c r="K4158">
        <v>15</v>
      </c>
      <c r="L4158" t="s">
        <v>204</v>
      </c>
      <c r="M4158" t="s">
        <v>55</v>
      </c>
      <c r="N4158" t="s">
        <v>30</v>
      </c>
      <c r="O4158">
        <f t="shared" si="384"/>
        <v>1</v>
      </c>
      <c r="P4158" t="str">
        <f t="shared" si="385"/>
        <v>Valid</v>
      </c>
      <c r="Q4158" t="str">
        <f>_xlfn.XLOOKUP(B4158,Customers!$A:$A,Customers!$C:$C,"Not Found")</f>
        <v>West</v>
      </c>
      <c r="R4158" t="str">
        <f t="shared" si="386"/>
        <v>North</v>
      </c>
      <c r="S4158" t="str">
        <f t="shared" si="387"/>
        <v>Critical Illness</v>
      </c>
      <c r="T4158" t="str">
        <f t="shared" si="388"/>
        <v>SLA Breach</v>
      </c>
      <c r="U4158">
        <f t="shared" si="389"/>
        <v>4</v>
      </c>
    </row>
    <row r="4159" spans="1:21" x14ac:dyDescent="0.3">
      <c r="A4159" t="s">
        <v>8099</v>
      </c>
      <c r="B4159" t="s">
        <v>3010</v>
      </c>
      <c r="C4159" t="s">
        <v>3011</v>
      </c>
      <c r="D4159" t="s">
        <v>216</v>
      </c>
      <c r="E4159" t="s">
        <v>27</v>
      </c>
      <c r="F4159">
        <v>217437.77</v>
      </c>
      <c r="G4159" s="1">
        <v>45787</v>
      </c>
      <c r="H4159" s="1">
        <v>45793</v>
      </c>
      <c r="I4159" t="s">
        <v>19</v>
      </c>
      <c r="J4159">
        <v>6</v>
      </c>
      <c r="K4159">
        <v>15</v>
      </c>
      <c r="L4159" t="s">
        <v>606</v>
      </c>
      <c r="M4159" t="s">
        <v>55</v>
      </c>
      <c r="N4159" t="s">
        <v>22</v>
      </c>
      <c r="O4159">
        <f t="shared" si="384"/>
        <v>1</v>
      </c>
      <c r="P4159" t="str">
        <f t="shared" si="385"/>
        <v>Valid</v>
      </c>
      <c r="Q4159" t="str">
        <f>_xlfn.XLOOKUP(B4159,Customers!$A:$A,Customers!$C:$C,"Not Found")</f>
        <v>Central</v>
      </c>
      <c r="R4159" t="str">
        <f t="shared" si="386"/>
        <v>West</v>
      </c>
      <c r="S4159" t="str">
        <f t="shared" si="387"/>
        <v>Outpatient</v>
      </c>
      <c r="T4159" t="str">
        <f t="shared" si="388"/>
        <v>Within SLA</v>
      </c>
      <c r="U4159">
        <f t="shared" si="389"/>
        <v>0</v>
      </c>
    </row>
    <row r="4160" spans="1:21" x14ac:dyDescent="0.3">
      <c r="A4160" t="s">
        <v>8100</v>
      </c>
      <c r="B4160" t="s">
        <v>6252</v>
      </c>
      <c r="C4160" t="s">
        <v>6253</v>
      </c>
      <c r="D4160" t="s">
        <v>1264</v>
      </c>
      <c r="E4160" t="s">
        <v>74</v>
      </c>
      <c r="G4160" s="1">
        <v>45733</v>
      </c>
      <c r="H4160" s="1">
        <v>45753</v>
      </c>
      <c r="I4160" t="s">
        <v>19</v>
      </c>
      <c r="J4160">
        <v>20</v>
      </c>
      <c r="K4160">
        <v>15</v>
      </c>
      <c r="L4160" t="s">
        <v>178</v>
      </c>
      <c r="M4160" t="s">
        <v>55</v>
      </c>
      <c r="N4160" t="s">
        <v>42</v>
      </c>
      <c r="O4160">
        <f t="shared" si="384"/>
        <v>1</v>
      </c>
      <c r="P4160" t="str">
        <f t="shared" si="385"/>
        <v>Missing Amount</v>
      </c>
      <c r="Q4160" t="str">
        <f>_xlfn.XLOOKUP(B4160,Customers!$A:$A,Customers!$C:$C,"Not Found")</f>
        <v>West</v>
      </c>
      <c r="R4160" t="str">
        <f t="shared" si="386"/>
        <v>East</v>
      </c>
      <c r="S4160" t="str">
        <f t="shared" si="387"/>
        <v>hospitalization</v>
      </c>
      <c r="T4160" t="str">
        <f t="shared" si="388"/>
        <v>SLA Breach</v>
      </c>
      <c r="U4160">
        <f t="shared" si="389"/>
        <v>5</v>
      </c>
    </row>
    <row r="4161" spans="1:21" x14ac:dyDescent="0.3">
      <c r="A4161" t="s">
        <v>8101</v>
      </c>
      <c r="B4161" t="s">
        <v>429</v>
      </c>
      <c r="C4161" t="s">
        <v>5175</v>
      </c>
      <c r="D4161" t="s">
        <v>154</v>
      </c>
      <c r="E4161" t="s">
        <v>18</v>
      </c>
      <c r="F4161">
        <v>31808.78</v>
      </c>
      <c r="G4161" s="1">
        <v>45908</v>
      </c>
      <c r="H4161" s="1">
        <v>45919</v>
      </c>
      <c r="I4161" t="s">
        <v>19</v>
      </c>
      <c r="J4161">
        <v>11</v>
      </c>
      <c r="K4161">
        <v>10</v>
      </c>
      <c r="L4161" t="s">
        <v>183</v>
      </c>
      <c r="M4161" t="s">
        <v>21</v>
      </c>
      <c r="N4161" t="s">
        <v>30</v>
      </c>
      <c r="O4161">
        <f t="shared" si="384"/>
        <v>1</v>
      </c>
      <c r="P4161" t="str">
        <f t="shared" si="385"/>
        <v>Valid</v>
      </c>
      <c r="Q4161" t="str">
        <f>_xlfn.XLOOKUP(B4161,Customers!$A:$A,Customers!$C:$C,"Not Found")</f>
        <v>North</v>
      </c>
      <c r="R4161" t="str">
        <f t="shared" si="386"/>
        <v>South</v>
      </c>
      <c r="S4161" t="str">
        <f t="shared" si="387"/>
        <v>Vehicle Damage</v>
      </c>
      <c r="T4161" t="str">
        <f t="shared" si="388"/>
        <v>SLA Breach</v>
      </c>
      <c r="U4161">
        <f t="shared" si="389"/>
        <v>1</v>
      </c>
    </row>
    <row r="4162" spans="1:21" x14ac:dyDescent="0.3">
      <c r="A4162" t="s">
        <v>8102</v>
      </c>
      <c r="B4162" t="s">
        <v>2619</v>
      </c>
      <c r="C4162" t="s">
        <v>2620</v>
      </c>
      <c r="D4162" t="s">
        <v>34</v>
      </c>
      <c r="E4162" t="s">
        <v>27</v>
      </c>
      <c r="F4162">
        <v>181970.35</v>
      </c>
      <c r="G4162" s="1">
        <v>45874</v>
      </c>
      <c r="I4162" t="s">
        <v>64</v>
      </c>
      <c r="J4162">
        <v>34</v>
      </c>
      <c r="K4162">
        <v>20</v>
      </c>
      <c r="L4162" t="s">
        <v>1047</v>
      </c>
      <c r="M4162" t="s">
        <v>29</v>
      </c>
      <c r="N4162" t="s">
        <v>88</v>
      </c>
      <c r="O4162">
        <f t="shared" ref="O4162:O4225" si="390">COUNTIF($A:$A,A4162)</f>
        <v>1</v>
      </c>
      <c r="P4162" t="str">
        <f t="shared" ref="P4162:P4225" si="391">IF(F4162="","Missing Amount","Valid")</f>
        <v>Valid</v>
      </c>
      <c r="Q4162" t="str">
        <f>_xlfn.XLOOKUP(B4162,Customers!$A:$A,Customers!$C:$C,"Not Found")</f>
        <v>North</v>
      </c>
      <c r="R4162" t="str">
        <f t="shared" ref="R4162:R4225" si="392">IF(E4162="",Q4162,E4162)</f>
        <v>West</v>
      </c>
      <c r="S4162" t="str">
        <f t="shared" ref="S4162:S4225" si="393">IF(D4162="Hospitalisation","Hospitalization",IF(D4162="Medical Emerg.","Medical Emergency",IF(D4162="Property dmg","Property Damage",IF(D4162="Vehicle dmg","Vehicle Damage",D4162))))</f>
        <v>Death Benefit</v>
      </c>
      <c r="T4162" t="str">
        <f t="shared" ref="T4162:T4225" si="394">IF(J4162&gt;K4162,"SLA Breach","Within SLA")</f>
        <v>SLA Breach</v>
      </c>
      <c r="U4162">
        <f t="shared" ref="U4162:U4225" si="395">IF(J4162&gt;K4162,J4162-K4162,0)</f>
        <v>14</v>
      </c>
    </row>
    <row r="4163" spans="1:21" x14ac:dyDescent="0.3">
      <c r="A4163" t="s">
        <v>8103</v>
      </c>
      <c r="B4163" t="s">
        <v>6605</v>
      </c>
      <c r="C4163" t="s">
        <v>8104</v>
      </c>
      <c r="D4163" t="s">
        <v>17</v>
      </c>
      <c r="E4163" t="s">
        <v>74</v>
      </c>
      <c r="F4163">
        <v>100144.88</v>
      </c>
      <c r="G4163" s="1">
        <v>45871</v>
      </c>
      <c r="H4163" s="1">
        <v>45889</v>
      </c>
      <c r="I4163" t="s">
        <v>19</v>
      </c>
      <c r="J4163">
        <v>18</v>
      </c>
      <c r="K4163">
        <v>10</v>
      </c>
      <c r="L4163" t="s">
        <v>60</v>
      </c>
      <c r="M4163" t="s">
        <v>21</v>
      </c>
      <c r="N4163" t="s">
        <v>30</v>
      </c>
      <c r="O4163">
        <f t="shared" si="390"/>
        <v>1</v>
      </c>
      <c r="P4163" t="str">
        <f t="shared" si="391"/>
        <v>Valid</v>
      </c>
      <c r="Q4163" t="str">
        <f>_xlfn.XLOOKUP(B4163,Customers!$A:$A,Customers!$C:$C,"Not Found")</f>
        <v>West</v>
      </c>
      <c r="R4163" t="str">
        <f t="shared" si="392"/>
        <v>East</v>
      </c>
      <c r="S4163" t="str">
        <f t="shared" si="393"/>
        <v>Accident</v>
      </c>
      <c r="T4163" t="str">
        <f t="shared" si="394"/>
        <v>SLA Breach</v>
      </c>
      <c r="U4163">
        <f t="shared" si="395"/>
        <v>8</v>
      </c>
    </row>
    <row r="4164" spans="1:21" x14ac:dyDescent="0.3">
      <c r="A4164" t="s">
        <v>8105</v>
      </c>
      <c r="B4164" t="s">
        <v>556</v>
      </c>
      <c r="C4164" t="s">
        <v>557</v>
      </c>
      <c r="D4164" t="s">
        <v>53</v>
      </c>
      <c r="E4164" t="s">
        <v>18</v>
      </c>
      <c r="F4164">
        <v>53966.86</v>
      </c>
      <c r="G4164" s="1">
        <v>45707</v>
      </c>
      <c r="H4164" s="1">
        <v>45717</v>
      </c>
      <c r="I4164" t="s">
        <v>19</v>
      </c>
      <c r="J4164">
        <v>10</v>
      </c>
      <c r="K4164">
        <v>15</v>
      </c>
      <c r="L4164" t="s">
        <v>580</v>
      </c>
      <c r="M4164" t="s">
        <v>55</v>
      </c>
      <c r="N4164" t="s">
        <v>30</v>
      </c>
      <c r="O4164">
        <f t="shared" si="390"/>
        <v>1</v>
      </c>
      <c r="P4164" t="str">
        <f t="shared" si="391"/>
        <v>Valid</v>
      </c>
      <c r="Q4164" t="str">
        <f>_xlfn.XLOOKUP(B4164,Customers!$A:$A,Customers!$C:$C,"Not Found")</f>
        <v>North</v>
      </c>
      <c r="R4164" t="str">
        <f t="shared" si="392"/>
        <v>South</v>
      </c>
      <c r="S4164" t="str">
        <f t="shared" si="393"/>
        <v>Hospitalization</v>
      </c>
      <c r="T4164" t="str">
        <f t="shared" si="394"/>
        <v>Within SLA</v>
      </c>
      <c r="U4164">
        <f t="shared" si="395"/>
        <v>0</v>
      </c>
    </row>
    <row r="4165" spans="1:21" x14ac:dyDescent="0.3">
      <c r="A4165" t="s">
        <v>8106</v>
      </c>
      <c r="B4165" t="s">
        <v>1996</v>
      </c>
      <c r="C4165" t="s">
        <v>1997</v>
      </c>
      <c r="D4165" t="s">
        <v>53</v>
      </c>
      <c r="E4165" t="s">
        <v>74</v>
      </c>
      <c r="F4165">
        <v>227806.23</v>
      </c>
      <c r="G4165" s="1">
        <v>45839</v>
      </c>
      <c r="I4165" t="s">
        <v>40</v>
      </c>
      <c r="J4165">
        <v>40</v>
      </c>
      <c r="K4165">
        <v>15</v>
      </c>
      <c r="L4165" t="s">
        <v>107</v>
      </c>
      <c r="M4165" t="s">
        <v>55</v>
      </c>
      <c r="N4165" t="s">
        <v>88</v>
      </c>
      <c r="O4165">
        <f t="shared" si="390"/>
        <v>1</v>
      </c>
      <c r="P4165" t="str">
        <f t="shared" si="391"/>
        <v>Valid</v>
      </c>
      <c r="Q4165" t="str">
        <f>_xlfn.XLOOKUP(B4165,Customers!$A:$A,Customers!$C:$C,"Not Found")</f>
        <v>South</v>
      </c>
      <c r="R4165" t="str">
        <f t="shared" si="392"/>
        <v>East</v>
      </c>
      <c r="S4165" t="str">
        <f t="shared" si="393"/>
        <v>Hospitalization</v>
      </c>
      <c r="T4165" t="str">
        <f t="shared" si="394"/>
        <v>SLA Breach</v>
      </c>
      <c r="U4165">
        <f t="shared" si="395"/>
        <v>25</v>
      </c>
    </row>
    <row r="4166" spans="1:21" x14ac:dyDescent="0.3">
      <c r="A4166" t="s">
        <v>8107</v>
      </c>
      <c r="B4166" t="s">
        <v>1800</v>
      </c>
      <c r="C4166" t="s">
        <v>1801</v>
      </c>
      <c r="D4166" t="s">
        <v>111</v>
      </c>
      <c r="E4166" t="s">
        <v>27</v>
      </c>
      <c r="F4166">
        <v>166699.4</v>
      </c>
      <c r="G4166" s="1">
        <v>45968</v>
      </c>
      <c r="H4166" s="1">
        <v>45974</v>
      </c>
      <c r="I4166" t="s">
        <v>19</v>
      </c>
      <c r="J4166">
        <v>6</v>
      </c>
      <c r="K4166">
        <v>12</v>
      </c>
      <c r="L4166" t="s">
        <v>75</v>
      </c>
      <c r="M4166" t="s">
        <v>49</v>
      </c>
      <c r="N4166" t="s">
        <v>22</v>
      </c>
      <c r="O4166">
        <f t="shared" si="390"/>
        <v>1</v>
      </c>
      <c r="P4166" t="str">
        <f t="shared" si="391"/>
        <v>Valid</v>
      </c>
      <c r="Q4166" t="str">
        <f>_xlfn.XLOOKUP(B4166,Customers!$A:$A,Customers!$C:$C,"Not Found")</f>
        <v>East</v>
      </c>
      <c r="R4166" t="str">
        <f t="shared" si="392"/>
        <v>West</v>
      </c>
      <c r="S4166" t="str">
        <f t="shared" si="393"/>
        <v>Fire</v>
      </c>
      <c r="T4166" t="str">
        <f t="shared" si="394"/>
        <v>Within SLA</v>
      </c>
      <c r="U4166">
        <f t="shared" si="395"/>
        <v>0</v>
      </c>
    </row>
    <row r="4167" spans="1:21" x14ac:dyDescent="0.3">
      <c r="A4167" t="s">
        <v>8108</v>
      </c>
      <c r="B4167" t="s">
        <v>2801</v>
      </c>
      <c r="C4167" t="s">
        <v>4647</v>
      </c>
      <c r="D4167" t="s">
        <v>69</v>
      </c>
      <c r="E4167" t="s">
        <v>74</v>
      </c>
      <c r="F4167">
        <v>192571.06</v>
      </c>
      <c r="G4167" s="1">
        <v>45826</v>
      </c>
      <c r="H4167" s="1">
        <v>45846</v>
      </c>
      <c r="I4167" t="s">
        <v>19</v>
      </c>
      <c r="J4167">
        <v>20</v>
      </c>
      <c r="K4167">
        <v>12</v>
      </c>
      <c r="L4167" t="s">
        <v>341</v>
      </c>
      <c r="M4167" t="s">
        <v>49</v>
      </c>
      <c r="N4167" t="s">
        <v>30</v>
      </c>
      <c r="O4167">
        <f t="shared" si="390"/>
        <v>1</v>
      </c>
      <c r="P4167" t="str">
        <f t="shared" si="391"/>
        <v>Valid</v>
      </c>
      <c r="Q4167" t="str">
        <f>_xlfn.XLOOKUP(B4167,Customers!$A:$A,Customers!$C:$C,"Not Found")</f>
        <v>West</v>
      </c>
      <c r="R4167" t="str">
        <f t="shared" si="392"/>
        <v>East</v>
      </c>
      <c r="S4167" t="str">
        <f t="shared" si="393"/>
        <v>Property Damage</v>
      </c>
      <c r="T4167" t="str">
        <f t="shared" si="394"/>
        <v>SLA Breach</v>
      </c>
      <c r="U4167">
        <f t="shared" si="395"/>
        <v>8</v>
      </c>
    </row>
    <row r="4168" spans="1:21" x14ac:dyDescent="0.3">
      <c r="A4168" t="s">
        <v>8109</v>
      </c>
      <c r="B4168" t="s">
        <v>5807</v>
      </c>
      <c r="C4168" t="s">
        <v>8110</v>
      </c>
      <c r="D4168" t="s">
        <v>216</v>
      </c>
      <c r="E4168" t="s">
        <v>173</v>
      </c>
      <c r="F4168">
        <v>64747.040000000001</v>
      </c>
      <c r="G4168" s="1">
        <v>45956</v>
      </c>
      <c r="H4168" s="1">
        <v>45960</v>
      </c>
      <c r="I4168" t="s">
        <v>19</v>
      </c>
      <c r="J4168">
        <v>4</v>
      </c>
      <c r="K4168">
        <v>15</v>
      </c>
      <c r="L4168" t="s">
        <v>93</v>
      </c>
      <c r="M4168" t="s">
        <v>55</v>
      </c>
      <c r="N4168" t="s">
        <v>30</v>
      </c>
      <c r="O4168">
        <f t="shared" si="390"/>
        <v>1</v>
      </c>
      <c r="P4168" t="str">
        <f t="shared" si="391"/>
        <v>Valid</v>
      </c>
      <c r="Q4168" t="str">
        <f>_xlfn.XLOOKUP(B4168,Customers!$A:$A,Customers!$C:$C,"Not Found")</f>
        <v>East</v>
      </c>
      <c r="R4168" t="str">
        <f t="shared" si="392"/>
        <v>Central</v>
      </c>
      <c r="S4168" t="str">
        <f t="shared" si="393"/>
        <v>Outpatient</v>
      </c>
      <c r="T4168" t="str">
        <f t="shared" si="394"/>
        <v>Within SLA</v>
      </c>
      <c r="U4168">
        <f t="shared" si="395"/>
        <v>0</v>
      </c>
    </row>
    <row r="4169" spans="1:21" x14ac:dyDescent="0.3">
      <c r="A4169" t="s">
        <v>8111</v>
      </c>
      <c r="B4169" t="s">
        <v>1342</v>
      </c>
      <c r="C4169" t="s">
        <v>3728</v>
      </c>
      <c r="D4169" t="s">
        <v>116</v>
      </c>
      <c r="E4169" t="s">
        <v>18</v>
      </c>
      <c r="F4169">
        <v>20030.52</v>
      </c>
      <c r="G4169" s="1">
        <v>45916</v>
      </c>
      <c r="H4169" s="1">
        <v>45923</v>
      </c>
      <c r="I4169" t="s">
        <v>19</v>
      </c>
      <c r="J4169">
        <v>7</v>
      </c>
      <c r="K4169">
        <v>7</v>
      </c>
      <c r="L4169" t="s">
        <v>704</v>
      </c>
      <c r="M4169" t="s">
        <v>94</v>
      </c>
      <c r="N4169" t="s">
        <v>30</v>
      </c>
      <c r="O4169">
        <f t="shared" si="390"/>
        <v>1</v>
      </c>
      <c r="P4169" t="str">
        <f t="shared" si="391"/>
        <v>Valid</v>
      </c>
      <c r="Q4169" t="str">
        <f>_xlfn.XLOOKUP(B4169,Customers!$A:$A,Customers!$C:$C,"Not Found")</f>
        <v>Central</v>
      </c>
      <c r="R4169" t="str">
        <f t="shared" si="392"/>
        <v>South</v>
      </c>
      <c r="S4169" t="str">
        <f t="shared" si="393"/>
        <v>Medical Emergency</v>
      </c>
      <c r="T4169" t="str">
        <f t="shared" si="394"/>
        <v>Within SLA</v>
      </c>
      <c r="U4169">
        <f t="shared" si="395"/>
        <v>0</v>
      </c>
    </row>
    <row r="4170" spans="1:21" x14ac:dyDescent="0.3">
      <c r="A4170" t="s">
        <v>8112</v>
      </c>
      <c r="B4170" t="s">
        <v>3719</v>
      </c>
      <c r="C4170" t="s">
        <v>4120</v>
      </c>
      <c r="D4170" t="s">
        <v>216</v>
      </c>
      <c r="E4170" t="s">
        <v>18</v>
      </c>
      <c r="F4170">
        <v>86838.79</v>
      </c>
      <c r="G4170" s="1">
        <v>45786</v>
      </c>
      <c r="H4170" s="1">
        <v>45794</v>
      </c>
      <c r="I4170" t="s">
        <v>19</v>
      </c>
      <c r="J4170">
        <v>8</v>
      </c>
      <c r="K4170">
        <v>15</v>
      </c>
      <c r="L4170" t="s">
        <v>345</v>
      </c>
      <c r="M4170" t="s">
        <v>55</v>
      </c>
      <c r="N4170" t="s">
        <v>22</v>
      </c>
      <c r="O4170">
        <f t="shared" si="390"/>
        <v>1</v>
      </c>
      <c r="P4170" t="str">
        <f t="shared" si="391"/>
        <v>Valid</v>
      </c>
      <c r="Q4170" t="str">
        <f>_xlfn.XLOOKUP(B4170,Customers!$A:$A,Customers!$C:$C,"Not Found")</f>
        <v>Central</v>
      </c>
      <c r="R4170" t="str">
        <f t="shared" si="392"/>
        <v>South</v>
      </c>
      <c r="S4170" t="str">
        <f t="shared" si="393"/>
        <v>Outpatient</v>
      </c>
      <c r="T4170" t="str">
        <f t="shared" si="394"/>
        <v>Within SLA</v>
      </c>
      <c r="U4170">
        <f t="shared" si="395"/>
        <v>0</v>
      </c>
    </row>
    <row r="4171" spans="1:21" x14ac:dyDescent="0.3">
      <c r="A4171" t="s">
        <v>8113</v>
      </c>
      <c r="B4171" t="s">
        <v>7544</v>
      </c>
      <c r="C4171" t="s">
        <v>7545</v>
      </c>
      <c r="D4171" t="s">
        <v>116</v>
      </c>
      <c r="E4171" t="s">
        <v>173</v>
      </c>
      <c r="F4171">
        <v>13867.49</v>
      </c>
      <c r="G4171" s="1">
        <v>45817</v>
      </c>
      <c r="H4171" s="1">
        <v>45818</v>
      </c>
      <c r="I4171" t="s">
        <v>19</v>
      </c>
      <c r="J4171">
        <v>1</v>
      </c>
      <c r="K4171">
        <v>7</v>
      </c>
      <c r="L4171" t="s">
        <v>580</v>
      </c>
      <c r="M4171" t="s">
        <v>94</v>
      </c>
      <c r="N4171" t="s">
        <v>22</v>
      </c>
      <c r="O4171">
        <f t="shared" si="390"/>
        <v>1</v>
      </c>
      <c r="P4171" t="str">
        <f t="shared" si="391"/>
        <v>Valid</v>
      </c>
      <c r="Q4171" t="str">
        <f>_xlfn.XLOOKUP(B4171,Customers!$A:$A,Customers!$C:$C,"Not Found")</f>
        <v>Central</v>
      </c>
      <c r="R4171" t="str">
        <f t="shared" si="392"/>
        <v>Central</v>
      </c>
      <c r="S4171" t="str">
        <f t="shared" si="393"/>
        <v>Medical Emergency</v>
      </c>
      <c r="T4171" t="str">
        <f t="shared" si="394"/>
        <v>Within SLA</v>
      </c>
      <c r="U4171">
        <f t="shared" si="395"/>
        <v>0</v>
      </c>
    </row>
    <row r="4172" spans="1:21" x14ac:dyDescent="0.3">
      <c r="A4172" t="s">
        <v>8114</v>
      </c>
      <c r="B4172" t="s">
        <v>3897</v>
      </c>
      <c r="C4172" t="s">
        <v>3898</v>
      </c>
      <c r="D4172" t="s">
        <v>216</v>
      </c>
      <c r="E4172" t="s">
        <v>27</v>
      </c>
      <c r="F4172">
        <v>115551.75</v>
      </c>
      <c r="G4172" s="1">
        <v>45760</v>
      </c>
      <c r="H4172" s="1">
        <v>45768</v>
      </c>
      <c r="I4172" t="s">
        <v>47</v>
      </c>
      <c r="J4172">
        <v>8</v>
      </c>
      <c r="K4172">
        <v>15</v>
      </c>
      <c r="L4172" t="s">
        <v>770</v>
      </c>
      <c r="M4172" t="s">
        <v>55</v>
      </c>
      <c r="N4172" t="s">
        <v>22</v>
      </c>
      <c r="O4172">
        <f t="shared" si="390"/>
        <v>1</v>
      </c>
      <c r="P4172" t="str">
        <f t="shared" si="391"/>
        <v>Valid</v>
      </c>
      <c r="Q4172" t="str">
        <f>_xlfn.XLOOKUP(B4172,Customers!$A:$A,Customers!$C:$C,"Not Found")</f>
        <v>East</v>
      </c>
      <c r="R4172" t="str">
        <f t="shared" si="392"/>
        <v>West</v>
      </c>
      <c r="S4172" t="str">
        <f t="shared" si="393"/>
        <v>Outpatient</v>
      </c>
      <c r="T4172" t="str">
        <f t="shared" si="394"/>
        <v>Within SLA</v>
      </c>
      <c r="U4172">
        <f t="shared" si="395"/>
        <v>0</v>
      </c>
    </row>
    <row r="4173" spans="1:21" x14ac:dyDescent="0.3">
      <c r="A4173" t="s">
        <v>8115</v>
      </c>
      <c r="B4173" t="s">
        <v>229</v>
      </c>
      <c r="C4173" t="s">
        <v>230</v>
      </c>
      <c r="D4173" t="s">
        <v>46</v>
      </c>
      <c r="E4173" t="s">
        <v>173</v>
      </c>
      <c r="F4173">
        <v>199676.73</v>
      </c>
      <c r="G4173" s="1">
        <v>45798</v>
      </c>
      <c r="H4173" s="1">
        <v>45805</v>
      </c>
      <c r="I4173" t="s">
        <v>19</v>
      </c>
      <c r="J4173">
        <v>7</v>
      </c>
      <c r="K4173">
        <v>12</v>
      </c>
      <c r="L4173" t="s">
        <v>323</v>
      </c>
      <c r="M4173" t="s">
        <v>49</v>
      </c>
      <c r="N4173" t="s">
        <v>30</v>
      </c>
      <c r="O4173">
        <f t="shared" si="390"/>
        <v>1</v>
      </c>
      <c r="P4173" t="str">
        <f t="shared" si="391"/>
        <v>Valid</v>
      </c>
      <c r="Q4173" t="str">
        <f>_xlfn.XLOOKUP(B4173,Customers!$A:$A,Customers!$C:$C,"Not Found")</f>
        <v>South</v>
      </c>
      <c r="R4173" t="str">
        <f t="shared" si="392"/>
        <v>Central</v>
      </c>
      <c r="S4173" t="str">
        <f t="shared" si="393"/>
        <v>Theft</v>
      </c>
      <c r="T4173" t="str">
        <f t="shared" si="394"/>
        <v>Within SLA</v>
      </c>
      <c r="U4173">
        <f t="shared" si="395"/>
        <v>0</v>
      </c>
    </row>
    <row r="4174" spans="1:21" x14ac:dyDescent="0.3">
      <c r="A4174" t="s">
        <v>8116</v>
      </c>
      <c r="B4174" t="s">
        <v>1781</v>
      </c>
      <c r="C4174" t="s">
        <v>1782</v>
      </c>
      <c r="D4174" t="s">
        <v>17</v>
      </c>
      <c r="E4174" t="s">
        <v>27</v>
      </c>
      <c r="F4174">
        <v>41453.49</v>
      </c>
      <c r="G4174" s="1">
        <v>45720</v>
      </c>
      <c r="H4174" s="1">
        <v>45726</v>
      </c>
      <c r="I4174" t="s">
        <v>19</v>
      </c>
      <c r="J4174">
        <v>6</v>
      </c>
      <c r="K4174">
        <v>10</v>
      </c>
      <c r="L4174" t="s">
        <v>128</v>
      </c>
      <c r="M4174" t="s">
        <v>21</v>
      </c>
      <c r="N4174" t="s">
        <v>30</v>
      </c>
      <c r="O4174">
        <f t="shared" si="390"/>
        <v>1</v>
      </c>
      <c r="P4174" t="str">
        <f t="shared" si="391"/>
        <v>Valid</v>
      </c>
      <c r="Q4174" t="str">
        <f>_xlfn.XLOOKUP(B4174,Customers!$A:$A,Customers!$C:$C,"Not Found")</f>
        <v>South</v>
      </c>
      <c r="R4174" t="str">
        <f t="shared" si="392"/>
        <v>West</v>
      </c>
      <c r="S4174" t="str">
        <f t="shared" si="393"/>
        <v>Accident</v>
      </c>
      <c r="T4174" t="str">
        <f t="shared" si="394"/>
        <v>Within SLA</v>
      </c>
      <c r="U4174">
        <f t="shared" si="395"/>
        <v>0</v>
      </c>
    </row>
    <row r="4175" spans="1:21" x14ac:dyDescent="0.3">
      <c r="A4175" t="s">
        <v>8117</v>
      </c>
      <c r="B4175" t="s">
        <v>8118</v>
      </c>
      <c r="C4175" t="s">
        <v>8119</v>
      </c>
      <c r="D4175" t="s">
        <v>17</v>
      </c>
      <c r="E4175" t="s">
        <v>74</v>
      </c>
      <c r="F4175">
        <v>101771.94</v>
      </c>
      <c r="G4175" s="1">
        <v>45666</v>
      </c>
      <c r="H4175" s="1">
        <v>45686</v>
      </c>
      <c r="I4175" t="s">
        <v>19</v>
      </c>
      <c r="J4175">
        <v>20</v>
      </c>
      <c r="K4175">
        <v>10</v>
      </c>
      <c r="L4175" t="s">
        <v>366</v>
      </c>
      <c r="M4175" t="s">
        <v>21</v>
      </c>
      <c r="N4175" t="s">
        <v>42</v>
      </c>
      <c r="O4175">
        <f t="shared" si="390"/>
        <v>1</v>
      </c>
      <c r="P4175" t="str">
        <f t="shared" si="391"/>
        <v>Valid</v>
      </c>
      <c r="Q4175" t="str">
        <f>_xlfn.XLOOKUP(B4175,Customers!$A:$A,Customers!$C:$C,"Not Found")</f>
        <v>South</v>
      </c>
      <c r="R4175" t="str">
        <f t="shared" si="392"/>
        <v>East</v>
      </c>
      <c r="S4175" t="str">
        <f t="shared" si="393"/>
        <v>Accident</v>
      </c>
      <c r="T4175" t="str">
        <f t="shared" si="394"/>
        <v>SLA Breach</v>
      </c>
      <c r="U4175">
        <f t="shared" si="395"/>
        <v>10</v>
      </c>
    </row>
    <row r="4176" spans="1:21" x14ac:dyDescent="0.3">
      <c r="A4176" t="s">
        <v>8120</v>
      </c>
      <c r="B4176" t="s">
        <v>4903</v>
      </c>
      <c r="C4176" t="s">
        <v>8121</v>
      </c>
      <c r="D4176" t="s">
        <v>59</v>
      </c>
      <c r="E4176" t="s">
        <v>27</v>
      </c>
      <c r="F4176">
        <v>100300.91</v>
      </c>
      <c r="G4176" s="1">
        <v>45902</v>
      </c>
      <c r="H4176" s="1">
        <v>45913</v>
      </c>
      <c r="I4176" t="s">
        <v>19</v>
      </c>
      <c r="J4176">
        <v>11</v>
      </c>
      <c r="K4176">
        <v>15</v>
      </c>
      <c r="L4176" t="s">
        <v>296</v>
      </c>
      <c r="M4176" t="s">
        <v>55</v>
      </c>
      <c r="N4176" t="s">
        <v>30</v>
      </c>
      <c r="O4176">
        <f t="shared" si="390"/>
        <v>1</v>
      </c>
      <c r="P4176" t="str">
        <f t="shared" si="391"/>
        <v>Valid</v>
      </c>
      <c r="Q4176" t="str">
        <f>_xlfn.XLOOKUP(B4176,Customers!$A:$A,Customers!$C:$C,"Not Found")</f>
        <v>East</v>
      </c>
      <c r="R4176" t="str">
        <f t="shared" si="392"/>
        <v>West</v>
      </c>
      <c r="S4176" t="str">
        <f t="shared" si="393"/>
        <v>Critical Illness</v>
      </c>
      <c r="T4176" t="str">
        <f t="shared" si="394"/>
        <v>Within SLA</v>
      </c>
      <c r="U4176">
        <f t="shared" si="395"/>
        <v>0</v>
      </c>
    </row>
    <row r="4177" spans="1:21" x14ac:dyDescent="0.3">
      <c r="A4177" t="s">
        <v>8122</v>
      </c>
      <c r="B4177" t="s">
        <v>8123</v>
      </c>
      <c r="C4177" t="s">
        <v>8124</v>
      </c>
      <c r="D4177" t="s">
        <v>53</v>
      </c>
      <c r="E4177" t="s">
        <v>18</v>
      </c>
      <c r="F4177">
        <v>175600.63</v>
      </c>
      <c r="G4177" s="1">
        <v>45747</v>
      </c>
      <c r="I4177" t="s">
        <v>64</v>
      </c>
      <c r="J4177">
        <v>12</v>
      </c>
      <c r="K4177">
        <v>15</v>
      </c>
      <c r="L4177" t="s">
        <v>491</v>
      </c>
      <c r="M4177" t="s">
        <v>55</v>
      </c>
      <c r="N4177" t="s">
        <v>30</v>
      </c>
      <c r="O4177">
        <f t="shared" si="390"/>
        <v>1</v>
      </c>
      <c r="P4177" t="str">
        <f t="shared" si="391"/>
        <v>Valid</v>
      </c>
      <c r="Q4177" t="str">
        <f>_xlfn.XLOOKUP(B4177,Customers!$A:$A,Customers!$C:$C,"Not Found")</f>
        <v>North</v>
      </c>
      <c r="R4177" t="str">
        <f t="shared" si="392"/>
        <v>South</v>
      </c>
      <c r="S4177" t="str">
        <f t="shared" si="393"/>
        <v>Hospitalization</v>
      </c>
      <c r="T4177" t="str">
        <f t="shared" si="394"/>
        <v>Within SLA</v>
      </c>
      <c r="U4177">
        <f t="shared" si="395"/>
        <v>0</v>
      </c>
    </row>
    <row r="4178" spans="1:21" x14ac:dyDescent="0.3">
      <c r="A4178" t="s">
        <v>8125</v>
      </c>
      <c r="B4178" t="s">
        <v>2891</v>
      </c>
      <c r="C4178" t="s">
        <v>2892</v>
      </c>
      <c r="D4178" t="s">
        <v>26</v>
      </c>
      <c r="E4178" t="s">
        <v>39</v>
      </c>
      <c r="F4178">
        <v>873167.6</v>
      </c>
      <c r="G4178" s="1">
        <v>45957</v>
      </c>
      <c r="H4178" s="1">
        <v>45977</v>
      </c>
      <c r="I4178" t="s">
        <v>19</v>
      </c>
      <c r="J4178">
        <v>20</v>
      </c>
      <c r="K4178">
        <v>20</v>
      </c>
      <c r="L4178" t="s">
        <v>121</v>
      </c>
      <c r="M4178" t="s">
        <v>29</v>
      </c>
      <c r="N4178" t="s">
        <v>30</v>
      </c>
      <c r="O4178">
        <f t="shared" si="390"/>
        <v>1</v>
      </c>
      <c r="P4178" t="str">
        <f t="shared" si="391"/>
        <v>Valid</v>
      </c>
      <c r="Q4178" t="str">
        <f>_xlfn.XLOOKUP(B4178,Customers!$A:$A,Customers!$C:$C,"Not Found")</f>
        <v>Central</v>
      </c>
      <c r="R4178" t="str">
        <f t="shared" si="392"/>
        <v>North</v>
      </c>
      <c r="S4178" t="str">
        <f t="shared" si="393"/>
        <v>Disability</v>
      </c>
      <c r="T4178" t="str">
        <f t="shared" si="394"/>
        <v>Within SLA</v>
      </c>
      <c r="U4178">
        <f t="shared" si="395"/>
        <v>0</v>
      </c>
    </row>
    <row r="4179" spans="1:21" x14ac:dyDescent="0.3">
      <c r="A4179" t="s">
        <v>8126</v>
      </c>
      <c r="B4179" t="s">
        <v>4022</v>
      </c>
      <c r="C4179" t="s">
        <v>8127</v>
      </c>
      <c r="D4179" t="s">
        <v>17</v>
      </c>
      <c r="E4179" t="s">
        <v>18</v>
      </c>
      <c r="F4179">
        <v>108042.25</v>
      </c>
      <c r="G4179" s="1">
        <v>45781</v>
      </c>
      <c r="I4179" t="s">
        <v>64</v>
      </c>
      <c r="J4179">
        <v>24</v>
      </c>
      <c r="K4179">
        <v>10</v>
      </c>
      <c r="L4179" t="s">
        <v>353</v>
      </c>
      <c r="M4179" t="s">
        <v>21</v>
      </c>
      <c r="N4179" t="s">
        <v>42</v>
      </c>
      <c r="O4179">
        <f t="shared" si="390"/>
        <v>1</v>
      </c>
      <c r="P4179" t="str">
        <f t="shared" si="391"/>
        <v>Valid</v>
      </c>
      <c r="Q4179" t="str">
        <f>_xlfn.XLOOKUP(B4179,Customers!$A:$A,Customers!$C:$C,"Not Found")</f>
        <v>North</v>
      </c>
      <c r="R4179" t="str">
        <f t="shared" si="392"/>
        <v>South</v>
      </c>
      <c r="S4179" t="str">
        <f t="shared" si="393"/>
        <v>Accident</v>
      </c>
      <c r="T4179" t="str">
        <f t="shared" si="394"/>
        <v>SLA Breach</v>
      </c>
      <c r="U4179">
        <f t="shared" si="395"/>
        <v>14</v>
      </c>
    </row>
    <row r="4180" spans="1:21" x14ac:dyDescent="0.3">
      <c r="A4180" t="s">
        <v>8128</v>
      </c>
      <c r="B4180" t="s">
        <v>4395</v>
      </c>
      <c r="C4180" t="s">
        <v>4396</v>
      </c>
      <c r="D4180" t="s">
        <v>26</v>
      </c>
      <c r="E4180" t="s">
        <v>18</v>
      </c>
      <c r="F4180">
        <v>289223.36</v>
      </c>
      <c r="G4180" s="1">
        <v>45873</v>
      </c>
      <c r="H4180" s="1">
        <v>45899</v>
      </c>
      <c r="I4180" t="s">
        <v>19</v>
      </c>
      <c r="J4180">
        <v>26</v>
      </c>
      <c r="K4180">
        <v>20</v>
      </c>
      <c r="L4180" t="s">
        <v>70</v>
      </c>
      <c r="M4180" t="s">
        <v>29</v>
      </c>
      <c r="N4180" t="s">
        <v>42</v>
      </c>
      <c r="O4180">
        <f t="shared" si="390"/>
        <v>1</v>
      </c>
      <c r="P4180" t="str">
        <f t="shared" si="391"/>
        <v>Valid</v>
      </c>
      <c r="Q4180" t="str">
        <f>_xlfn.XLOOKUP(B4180,Customers!$A:$A,Customers!$C:$C,"Not Found")</f>
        <v>South</v>
      </c>
      <c r="R4180" t="str">
        <f t="shared" si="392"/>
        <v>South</v>
      </c>
      <c r="S4180" t="str">
        <f t="shared" si="393"/>
        <v>Disability</v>
      </c>
      <c r="T4180" t="str">
        <f t="shared" si="394"/>
        <v>SLA Breach</v>
      </c>
      <c r="U4180">
        <f t="shared" si="395"/>
        <v>6</v>
      </c>
    </row>
    <row r="4181" spans="1:21" x14ac:dyDescent="0.3">
      <c r="A4181" t="s">
        <v>8129</v>
      </c>
      <c r="B4181" t="s">
        <v>7561</v>
      </c>
      <c r="C4181" t="s">
        <v>7562</v>
      </c>
      <c r="D4181" t="s">
        <v>17</v>
      </c>
      <c r="E4181" t="s">
        <v>27</v>
      </c>
      <c r="F4181">
        <v>142328.34</v>
      </c>
      <c r="G4181" s="1">
        <v>45851</v>
      </c>
      <c r="H4181" s="1">
        <v>45873</v>
      </c>
      <c r="I4181" t="s">
        <v>19</v>
      </c>
      <c r="J4181">
        <v>22</v>
      </c>
      <c r="K4181">
        <v>10</v>
      </c>
      <c r="L4181" t="s">
        <v>561</v>
      </c>
      <c r="M4181" t="s">
        <v>21</v>
      </c>
      <c r="N4181" t="s">
        <v>88</v>
      </c>
      <c r="O4181">
        <f t="shared" si="390"/>
        <v>1</v>
      </c>
      <c r="P4181" t="str">
        <f t="shared" si="391"/>
        <v>Valid</v>
      </c>
      <c r="Q4181" t="str">
        <f>_xlfn.XLOOKUP(B4181,Customers!$A:$A,Customers!$C:$C,"Not Found")</f>
        <v>East</v>
      </c>
      <c r="R4181" t="str">
        <f t="shared" si="392"/>
        <v>West</v>
      </c>
      <c r="S4181" t="str">
        <f t="shared" si="393"/>
        <v>Accident</v>
      </c>
      <c r="T4181" t="str">
        <f t="shared" si="394"/>
        <v>SLA Breach</v>
      </c>
      <c r="U4181">
        <f t="shared" si="395"/>
        <v>12</v>
      </c>
    </row>
    <row r="4182" spans="1:21" x14ac:dyDescent="0.3">
      <c r="A4182" t="s">
        <v>8130</v>
      </c>
      <c r="B4182" t="s">
        <v>1291</v>
      </c>
      <c r="C4182" t="s">
        <v>5919</v>
      </c>
      <c r="D4182" t="s">
        <v>231</v>
      </c>
      <c r="E4182" t="s">
        <v>27</v>
      </c>
      <c r="F4182">
        <v>113435.18</v>
      </c>
      <c r="G4182" s="1">
        <v>45743</v>
      </c>
      <c r="I4182" t="s">
        <v>64</v>
      </c>
      <c r="J4182">
        <v>11</v>
      </c>
      <c r="K4182">
        <v>12</v>
      </c>
      <c r="L4182" t="s">
        <v>404</v>
      </c>
      <c r="M4182" t="s">
        <v>49</v>
      </c>
      <c r="N4182" t="s">
        <v>30</v>
      </c>
      <c r="O4182">
        <f t="shared" si="390"/>
        <v>1</v>
      </c>
      <c r="P4182" t="str">
        <f t="shared" si="391"/>
        <v>Valid</v>
      </c>
      <c r="Q4182" t="str">
        <f>_xlfn.XLOOKUP(B4182,Customers!$A:$A,Customers!$C:$C,"Not Found")</f>
        <v>East</v>
      </c>
      <c r="R4182" t="str">
        <f t="shared" si="392"/>
        <v>West</v>
      </c>
      <c r="S4182" t="str">
        <f t="shared" si="393"/>
        <v>property damage</v>
      </c>
      <c r="T4182" t="str">
        <f t="shared" si="394"/>
        <v>Within SLA</v>
      </c>
      <c r="U4182">
        <f t="shared" si="395"/>
        <v>0</v>
      </c>
    </row>
    <row r="4183" spans="1:21" x14ac:dyDescent="0.3">
      <c r="A4183" t="s">
        <v>8131</v>
      </c>
      <c r="B4183" t="s">
        <v>3652</v>
      </c>
      <c r="C4183" t="s">
        <v>3653</v>
      </c>
      <c r="D4183" t="s">
        <v>216</v>
      </c>
      <c r="E4183" t="s">
        <v>173</v>
      </c>
      <c r="F4183">
        <v>71524.77</v>
      </c>
      <c r="G4183" s="1">
        <v>45882</v>
      </c>
      <c r="H4183" s="1">
        <v>45910</v>
      </c>
      <c r="I4183" t="s">
        <v>19</v>
      </c>
      <c r="J4183">
        <v>28</v>
      </c>
      <c r="K4183">
        <v>15</v>
      </c>
      <c r="L4183" t="s">
        <v>323</v>
      </c>
      <c r="M4183" t="s">
        <v>55</v>
      </c>
      <c r="N4183" t="s">
        <v>88</v>
      </c>
      <c r="O4183">
        <f t="shared" si="390"/>
        <v>1</v>
      </c>
      <c r="P4183" t="str">
        <f t="shared" si="391"/>
        <v>Valid</v>
      </c>
      <c r="Q4183" t="str">
        <f>_xlfn.XLOOKUP(B4183,Customers!$A:$A,Customers!$C:$C,"Not Found")</f>
        <v>West</v>
      </c>
      <c r="R4183" t="str">
        <f t="shared" si="392"/>
        <v>Central</v>
      </c>
      <c r="S4183" t="str">
        <f t="shared" si="393"/>
        <v>Outpatient</v>
      </c>
      <c r="T4183" t="str">
        <f t="shared" si="394"/>
        <v>SLA Breach</v>
      </c>
      <c r="U4183">
        <f t="shared" si="395"/>
        <v>13</v>
      </c>
    </row>
    <row r="4184" spans="1:21" x14ac:dyDescent="0.3">
      <c r="A4184" t="s">
        <v>8132</v>
      </c>
      <c r="B4184" t="s">
        <v>5018</v>
      </c>
      <c r="C4184" t="s">
        <v>8133</v>
      </c>
      <c r="D4184" t="s">
        <v>216</v>
      </c>
      <c r="E4184" t="s">
        <v>39</v>
      </c>
      <c r="F4184">
        <v>57185.47</v>
      </c>
      <c r="G4184" s="1">
        <v>45806</v>
      </c>
      <c r="I4184" t="s">
        <v>40</v>
      </c>
      <c r="J4184">
        <v>6</v>
      </c>
      <c r="K4184">
        <v>15</v>
      </c>
      <c r="L4184" t="s">
        <v>404</v>
      </c>
      <c r="M4184" t="s">
        <v>55</v>
      </c>
      <c r="N4184" t="s">
        <v>30</v>
      </c>
      <c r="O4184">
        <f t="shared" si="390"/>
        <v>1</v>
      </c>
      <c r="P4184" t="str">
        <f t="shared" si="391"/>
        <v>Valid</v>
      </c>
      <c r="Q4184" t="str">
        <f>_xlfn.XLOOKUP(B4184,Customers!$A:$A,Customers!$C:$C,"Not Found")</f>
        <v>East</v>
      </c>
      <c r="R4184" t="str">
        <f t="shared" si="392"/>
        <v>North</v>
      </c>
      <c r="S4184" t="str">
        <f t="shared" si="393"/>
        <v>Outpatient</v>
      </c>
      <c r="T4184" t="str">
        <f t="shared" si="394"/>
        <v>Within SLA</v>
      </c>
      <c r="U4184">
        <f t="shared" si="395"/>
        <v>0</v>
      </c>
    </row>
    <row r="4185" spans="1:21" x14ac:dyDescent="0.3">
      <c r="A4185" t="s">
        <v>8134</v>
      </c>
      <c r="B4185" t="s">
        <v>5591</v>
      </c>
      <c r="C4185" t="s">
        <v>8135</v>
      </c>
      <c r="D4185" t="s">
        <v>59</v>
      </c>
      <c r="E4185" t="s">
        <v>74</v>
      </c>
      <c r="F4185">
        <v>90576.52</v>
      </c>
      <c r="G4185" s="1">
        <v>45979</v>
      </c>
      <c r="I4185" t="s">
        <v>40</v>
      </c>
      <c r="J4185">
        <v>18</v>
      </c>
      <c r="K4185">
        <v>15</v>
      </c>
      <c r="L4185" t="s">
        <v>610</v>
      </c>
      <c r="M4185" t="s">
        <v>55</v>
      </c>
      <c r="N4185" t="s">
        <v>30</v>
      </c>
      <c r="O4185">
        <f t="shared" si="390"/>
        <v>1</v>
      </c>
      <c r="P4185" t="str">
        <f t="shared" si="391"/>
        <v>Valid</v>
      </c>
      <c r="Q4185" t="str">
        <f>_xlfn.XLOOKUP(B4185,Customers!$A:$A,Customers!$C:$C,"Not Found")</f>
        <v>West</v>
      </c>
      <c r="R4185" t="str">
        <f t="shared" si="392"/>
        <v>East</v>
      </c>
      <c r="S4185" t="str">
        <f t="shared" si="393"/>
        <v>Critical Illness</v>
      </c>
      <c r="T4185" t="str">
        <f t="shared" si="394"/>
        <v>SLA Breach</v>
      </c>
      <c r="U4185">
        <f t="shared" si="395"/>
        <v>3</v>
      </c>
    </row>
    <row r="4186" spans="1:21" x14ac:dyDescent="0.3">
      <c r="A4186" t="s">
        <v>8136</v>
      </c>
      <c r="B4186" t="s">
        <v>1833</v>
      </c>
      <c r="C4186" t="s">
        <v>8137</v>
      </c>
      <c r="D4186" t="s">
        <v>46</v>
      </c>
      <c r="E4186" t="s">
        <v>18</v>
      </c>
      <c r="F4186">
        <v>124927.95</v>
      </c>
      <c r="G4186" s="1">
        <v>45785</v>
      </c>
      <c r="I4186" t="s">
        <v>40</v>
      </c>
      <c r="J4186">
        <v>25</v>
      </c>
      <c r="K4186">
        <v>10</v>
      </c>
      <c r="L4186" t="s">
        <v>83</v>
      </c>
      <c r="M4186" t="s">
        <v>21</v>
      </c>
      <c r="N4186" t="s">
        <v>42</v>
      </c>
      <c r="O4186">
        <f t="shared" si="390"/>
        <v>1</v>
      </c>
      <c r="P4186" t="str">
        <f t="shared" si="391"/>
        <v>Valid</v>
      </c>
      <c r="Q4186" t="str">
        <f>_xlfn.XLOOKUP(B4186,Customers!$A:$A,Customers!$C:$C,"Not Found")</f>
        <v>West</v>
      </c>
      <c r="R4186" t="str">
        <f t="shared" si="392"/>
        <v>South</v>
      </c>
      <c r="S4186" t="str">
        <f t="shared" si="393"/>
        <v>Theft</v>
      </c>
      <c r="T4186" t="str">
        <f t="shared" si="394"/>
        <v>SLA Breach</v>
      </c>
      <c r="U4186">
        <f t="shared" si="395"/>
        <v>15</v>
      </c>
    </row>
    <row r="4187" spans="1:21" x14ac:dyDescent="0.3">
      <c r="A4187" t="s">
        <v>8138</v>
      </c>
      <c r="B4187" t="s">
        <v>1794</v>
      </c>
      <c r="C4187" t="s">
        <v>1795</v>
      </c>
      <c r="D4187" t="s">
        <v>59</v>
      </c>
      <c r="E4187" t="s">
        <v>74</v>
      </c>
      <c r="F4187">
        <v>43475.040000000001</v>
      </c>
      <c r="G4187" s="1">
        <v>45750</v>
      </c>
      <c r="H4187" s="1">
        <v>45790</v>
      </c>
      <c r="I4187" t="s">
        <v>19</v>
      </c>
      <c r="J4187">
        <v>40</v>
      </c>
      <c r="K4187">
        <v>15</v>
      </c>
      <c r="L4187" t="s">
        <v>310</v>
      </c>
      <c r="M4187" t="s">
        <v>55</v>
      </c>
      <c r="N4187" t="s">
        <v>88</v>
      </c>
      <c r="O4187">
        <f t="shared" si="390"/>
        <v>1</v>
      </c>
      <c r="P4187" t="str">
        <f t="shared" si="391"/>
        <v>Valid</v>
      </c>
      <c r="Q4187" t="str">
        <f>_xlfn.XLOOKUP(B4187,Customers!$A:$A,Customers!$C:$C,"Not Found")</f>
        <v>West</v>
      </c>
      <c r="R4187" t="str">
        <f t="shared" si="392"/>
        <v>East</v>
      </c>
      <c r="S4187" t="str">
        <f t="shared" si="393"/>
        <v>Critical Illness</v>
      </c>
      <c r="T4187" t="str">
        <f t="shared" si="394"/>
        <v>SLA Breach</v>
      </c>
      <c r="U4187">
        <f t="shared" si="395"/>
        <v>25</v>
      </c>
    </row>
    <row r="4188" spans="1:21" x14ac:dyDescent="0.3">
      <c r="A4188" t="s">
        <v>8139</v>
      </c>
      <c r="B4188" t="s">
        <v>513</v>
      </c>
      <c r="C4188" t="s">
        <v>5293</v>
      </c>
      <c r="D4188" t="s">
        <v>92</v>
      </c>
      <c r="E4188" t="s">
        <v>39</v>
      </c>
      <c r="F4188">
        <v>13397.89</v>
      </c>
      <c r="G4188" s="1">
        <v>45665</v>
      </c>
      <c r="H4188" s="1">
        <v>45679</v>
      </c>
      <c r="I4188" t="s">
        <v>19</v>
      </c>
      <c r="J4188">
        <v>14</v>
      </c>
      <c r="K4188">
        <v>7</v>
      </c>
      <c r="L4188" t="s">
        <v>310</v>
      </c>
      <c r="M4188" t="s">
        <v>94</v>
      </c>
      <c r="N4188" t="s">
        <v>30</v>
      </c>
      <c r="O4188">
        <f t="shared" si="390"/>
        <v>1</v>
      </c>
      <c r="P4188" t="str">
        <f t="shared" si="391"/>
        <v>Valid</v>
      </c>
      <c r="Q4188" t="str">
        <f>_xlfn.XLOOKUP(B4188,Customers!$A:$A,Customers!$C:$C,"Not Found")</f>
        <v>South</v>
      </c>
      <c r="R4188" t="str">
        <f t="shared" si="392"/>
        <v>North</v>
      </c>
      <c r="S4188" t="str">
        <f t="shared" si="393"/>
        <v>Baggage Loss</v>
      </c>
      <c r="T4188" t="str">
        <f t="shared" si="394"/>
        <v>SLA Breach</v>
      </c>
      <c r="U4188">
        <f t="shared" si="395"/>
        <v>7</v>
      </c>
    </row>
    <row r="4189" spans="1:21" x14ac:dyDescent="0.3">
      <c r="A4189" t="s">
        <v>8140</v>
      </c>
      <c r="B4189" t="s">
        <v>2002</v>
      </c>
      <c r="C4189" t="s">
        <v>6207</v>
      </c>
      <c r="D4189" t="s">
        <v>17</v>
      </c>
      <c r="E4189" t="s">
        <v>74</v>
      </c>
      <c r="F4189">
        <v>29405.94</v>
      </c>
      <c r="G4189" s="1">
        <v>45839</v>
      </c>
      <c r="I4189" t="s">
        <v>64</v>
      </c>
      <c r="J4189">
        <v>25</v>
      </c>
      <c r="K4189">
        <v>10</v>
      </c>
      <c r="L4189" t="s">
        <v>813</v>
      </c>
      <c r="M4189" t="s">
        <v>21</v>
      </c>
      <c r="N4189" t="s">
        <v>88</v>
      </c>
      <c r="O4189">
        <f t="shared" si="390"/>
        <v>1</v>
      </c>
      <c r="P4189" t="str">
        <f t="shared" si="391"/>
        <v>Valid</v>
      </c>
      <c r="Q4189" t="str">
        <f>_xlfn.XLOOKUP(B4189,Customers!$A:$A,Customers!$C:$C,"Not Found")</f>
        <v>East</v>
      </c>
      <c r="R4189" t="str">
        <f t="shared" si="392"/>
        <v>East</v>
      </c>
      <c r="S4189" t="str">
        <f t="shared" si="393"/>
        <v>Accident</v>
      </c>
      <c r="T4189" t="str">
        <f t="shared" si="394"/>
        <v>SLA Breach</v>
      </c>
      <c r="U4189">
        <f t="shared" si="395"/>
        <v>15</v>
      </c>
    </row>
    <row r="4190" spans="1:21" x14ac:dyDescent="0.3">
      <c r="A4190" t="s">
        <v>8141</v>
      </c>
      <c r="B4190" t="s">
        <v>5050</v>
      </c>
      <c r="C4190" t="s">
        <v>5051</v>
      </c>
      <c r="D4190" t="s">
        <v>53</v>
      </c>
      <c r="E4190" t="s">
        <v>27</v>
      </c>
      <c r="F4190">
        <v>165153.29999999999</v>
      </c>
      <c r="G4190" s="1">
        <v>45828</v>
      </c>
      <c r="H4190" s="1">
        <v>45852</v>
      </c>
      <c r="I4190" t="s">
        <v>19</v>
      </c>
      <c r="J4190">
        <v>24</v>
      </c>
      <c r="K4190">
        <v>15</v>
      </c>
      <c r="L4190" t="s">
        <v>310</v>
      </c>
      <c r="M4190" t="s">
        <v>55</v>
      </c>
      <c r="N4190" t="s">
        <v>42</v>
      </c>
      <c r="O4190">
        <f t="shared" si="390"/>
        <v>1</v>
      </c>
      <c r="P4190" t="str">
        <f t="shared" si="391"/>
        <v>Valid</v>
      </c>
      <c r="Q4190" t="str">
        <f>_xlfn.XLOOKUP(B4190,Customers!$A:$A,Customers!$C:$C,"Not Found")</f>
        <v>West</v>
      </c>
      <c r="R4190" t="str">
        <f t="shared" si="392"/>
        <v>West</v>
      </c>
      <c r="S4190" t="str">
        <f t="shared" si="393"/>
        <v>Hospitalization</v>
      </c>
      <c r="T4190" t="str">
        <f t="shared" si="394"/>
        <v>SLA Breach</v>
      </c>
      <c r="U4190">
        <f t="shared" si="395"/>
        <v>9</v>
      </c>
    </row>
    <row r="4191" spans="1:21" x14ac:dyDescent="0.3">
      <c r="A4191" t="s">
        <v>8142</v>
      </c>
      <c r="B4191" t="s">
        <v>1130</v>
      </c>
      <c r="C4191" t="s">
        <v>6980</v>
      </c>
      <c r="D4191" t="s">
        <v>53</v>
      </c>
      <c r="E4191" t="s">
        <v>18</v>
      </c>
      <c r="F4191">
        <v>110112.61</v>
      </c>
      <c r="G4191" s="1">
        <v>45910</v>
      </c>
      <c r="H4191" s="1">
        <v>45935</v>
      </c>
      <c r="I4191" t="s">
        <v>19</v>
      </c>
      <c r="J4191">
        <v>25</v>
      </c>
      <c r="K4191">
        <v>15</v>
      </c>
      <c r="L4191" t="s">
        <v>117</v>
      </c>
      <c r="M4191" t="s">
        <v>55</v>
      </c>
      <c r="N4191" t="s">
        <v>42</v>
      </c>
      <c r="O4191">
        <f t="shared" si="390"/>
        <v>1</v>
      </c>
      <c r="P4191" t="str">
        <f t="shared" si="391"/>
        <v>Valid</v>
      </c>
      <c r="Q4191" t="str">
        <f>_xlfn.XLOOKUP(B4191,Customers!$A:$A,Customers!$C:$C,"Not Found")</f>
        <v>South</v>
      </c>
      <c r="R4191" t="str">
        <f t="shared" si="392"/>
        <v>South</v>
      </c>
      <c r="S4191" t="str">
        <f t="shared" si="393"/>
        <v>Hospitalization</v>
      </c>
      <c r="T4191" t="str">
        <f t="shared" si="394"/>
        <v>SLA Breach</v>
      </c>
      <c r="U4191">
        <f t="shared" si="395"/>
        <v>10</v>
      </c>
    </row>
    <row r="4192" spans="1:21" x14ac:dyDescent="0.3">
      <c r="A4192" t="s">
        <v>8143</v>
      </c>
      <c r="B4192" t="s">
        <v>3987</v>
      </c>
      <c r="C4192" t="s">
        <v>8144</v>
      </c>
      <c r="D4192" t="s">
        <v>59</v>
      </c>
      <c r="E4192" t="s">
        <v>27</v>
      </c>
      <c r="F4192">
        <v>221641.1</v>
      </c>
      <c r="G4192" s="1">
        <v>45716</v>
      </c>
      <c r="H4192" s="1">
        <v>45726</v>
      </c>
      <c r="I4192" t="s">
        <v>19</v>
      </c>
      <c r="J4192">
        <v>10</v>
      </c>
      <c r="K4192">
        <v>15</v>
      </c>
      <c r="L4192" t="s">
        <v>345</v>
      </c>
      <c r="M4192" t="s">
        <v>55</v>
      </c>
      <c r="N4192" t="s">
        <v>22</v>
      </c>
      <c r="O4192">
        <f t="shared" si="390"/>
        <v>1</v>
      </c>
      <c r="P4192" t="str">
        <f t="shared" si="391"/>
        <v>Valid</v>
      </c>
      <c r="Q4192" t="str">
        <f>_xlfn.XLOOKUP(B4192,Customers!$A:$A,Customers!$C:$C,"Not Found")</f>
        <v>Central</v>
      </c>
      <c r="R4192" t="str">
        <f t="shared" si="392"/>
        <v>West</v>
      </c>
      <c r="S4192" t="str">
        <f t="shared" si="393"/>
        <v>Critical Illness</v>
      </c>
      <c r="T4192" t="str">
        <f t="shared" si="394"/>
        <v>Within SLA</v>
      </c>
      <c r="U4192">
        <f t="shared" si="395"/>
        <v>0</v>
      </c>
    </row>
    <row r="4193" spans="1:21" x14ac:dyDescent="0.3">
      <c r="A4193" t="s">
        <v>8145</v>
      </c>
      <c r="B4193" t="s">
        <v>1607</v>
      </c>
      <c r="C4193" t="s">
        <v>4753</v>
      </c>
      <c r="D4193" t="s">
        <v>154</v>
      </c>
      <c r="E4193" t="s">
        <v>18</v>
      </c>
      <c r="F4193">
        <v>46387.96</v>
      </c>
      <c r="G4193" s="1">
        <v>45761</v>
      </c>
      <c r="H4193" s="1">
        <v>45771</v>
      </c>
      <c r="I4193" t="s">
        <v>19</v>
      </c>
      <c r="J4193">
        <v>10</v>
      </c>
      <c r="K4193">
        <v>10</v>
      </c>
      <c r="L4193" t="s">
        <v>223</v>
      </c>
      <c r="M4193" t="s">
        <v>21</v>
      </c>
      <c r="N4193" t="s">
        <v>42</v>
      </c>
      <c r="O4193">
        <f t="shared" si="390"/>
        <v>1</v>
      </c>
      <c r="P4193" t="str">
        <f t="shared" si="391"/>
        <v>Valid</v>
      </c>
      <c r="Q4193" t="str">
        <f>_xlfn.XLOOKUP(B4193,Customers!$A:$A,Customers!$C:$C,"Not Found")</f>
        <v>South</v>
      </c>
      <c r="R4193" t="str">
        <f t="shared" si="392"/>
        <v>South</v>
      </c>
      <c r="S4193" t="str">
        <f t="shared" si="393"/>
        <v>Vehicle Damage</v>
      </c>
      <c r="T4193" t="str">
        <f t="shared" si="394"/>
        <v>Within SLA</v>
      </c>
      <c r="U4193">
        <f t="shared" si="395"/>
        <v>0</v>
      </c>
    </row>
    <row r="4194" spans="1:21" x14ac:dyDescent="0.3">
      <c r="A4194" t="s">
        <v>8146</v>
      </c>
      <c r="B4194" t="s">
        <v>4957</v>
      </c>
      <c r="C4194" t="s">
        <v>4958</v>
      </c>
      <c r="D4194" t="s">
        <v>154</v>
      </c>
      <c r="E4194" t="s">
        <v>18</v>
      </c>
      <c r="F4194">
        <v>29359.83</v>
      </c>
      <c r="G4194" s="1">
        <v>45737</v>
      </c>
      <c r="H4194" s="1">
        <v>45761</v>
      </c>
      <c r="I4194" t="s">
        <v>19</v>
      </c>
      <c r="J4194">
        <v>24</v>
      </c>
      <c r="K4194">
        <v>10</v>
      </c>
      <c r="L4194" t="s">
        <v>252</v>
      </c>
      <c r="M4194" t="s">
        <v>21</v>
      </c>
      <c r="N4194" t="s">
        <v>42</v>
      </c>
      <c r="O4194">
        <f t="shared" si="390"/>
        <v>1</v>
      </c>
      <c r="P4194" t="str">
        <f t="shared" si="391"/>
        <v>Valid</v>
      </c>
      <c r="Q4194" t="str">
        <f>_xlfn.XLOOKUP(B4194,Customers!$A:$A,Customers!$C:$C,"Not Found")</f>
        <v>East</v>
      </c>
      <c r="R4194" t="str">
        <f t="shared" si="392"/>
        <v>South</v>
      </c>
      <c r="S4194" t="str">
        <f t="shared" si="393"/>
        <v>Vehicle Damage</v>
      </c>
      <c r="T4194" t="str">
        <f t="shared" si="394"/>
        <v>SLA Breach</v>
      </c>
      <c r="U4194">
        <f t="shared" si="395"/>
        <v>14</v>
      </c>
    </row>
    <row r="4195" spans="1:21" x14ac:dyDescent="0.3">
      <c r="A4195" t="s">
        <v>8147</v>
      </c>
      <c r="B4195" t="s">
        <v>882</v>
      </c>
      <c r="C4195" t="s">
        <v>8148</v>
      </c>
      <c r="D4195" t="s">
        <v>34</v>
      </c>
      <c r="E4195" t="s">
        <v>173</v>
      </c>
      <c r="F4195">
        <v>825362.22</v>
      </c>
      <c r="G4195" s="1">
        <v>45841</v>
      </c>
      <c r="H4195" s="1">
        <v>45858</v>
      </c>
      <c r="I4195" t="s">
        <v>19</v>
      </c>
      <c r="J4195">
        <v>17</v>
      </c>
      <c r="K4195">
        <v>20</v>
      </c>
      <c r="L4195" t="s">
        <v>98</v>
      </c>
      <c r="M4195" t="s">
        <v>29</v>
      </c>
      <c r="N4195" t="s">
        <v>30</v>
      </c>
      <c r="O4195">
        <f t="shared" si="390"/>
        <v>1</v>
      </c>
      <c r="P4195" t="str">
        <f t="shared" si="391"/>
        <v>Valid</v>
      </c>
      <c r="Q4195" t="str">
        <f>_xlfn.XLOOKUP(B4195,Customers!$A:$A,Customers!$C:$C,"Not Found")</f>
        <v>North</v>
      </c>
      <c r="R4195" t="str">
        <f t="shared" si="392"/>
        <v>Central</v>
      </c>
      <c r="S4195" t="str">
        <f t="shared" si="393"/>
        <v>Death Benefit</v>
      </c>
      <c r="T4195" t="str">
        <f t="shared" si="394"/>
        <v>Within SLA</v>
      </c>
      <c r="U4195">
        <f t="shared" si="395"/>
        <v>0</v>
      </c>
    </row>
    <row r="4196" spans="1:21" x14ac:dyDescent="0.3">
      <c r="A4196" t="s">
        <v>8149</v>
      </c>
      <c r="B4196" t="s">
        <v>4824</v>
      </c>
      <c r="C4196" t="s">
        <v>4825</v>
      </c>
      <c r="D4196" t="s">
        <v>116</v>
      </c>
      <c r="E4196" t="s">
        <v>39</v>
      </c>
      <c r="F4196">
        <v>18599.89</v>
      </c>
      <c r="G4196" s="1">
        <v>45749</v>
      </c>
      <c r="I4196" t="s">
        <v>40</v>
      </c>
      <c r="J4196">
        <v>1</v>
      </c>
      <c r="K4196">
        <v>7</v>
      </c>
      <c r="L4196" t="s">
        <v>112</v>
      </c>
      <c r="M4196" t="s">
        <v>94</v>
      </c>
      <c r="N4196" t="s">
        <v>30</v>
      </c>
      <c r="O4196">
        <f t="shared" si="390"/>
        <v>1</v>
      </c>
      <c r="P4196" t="str">
        <f t="shared" si="391"/>
        <v>Valid</v>
      </c>
      <c r="Q4196" t="str">
        <f>_xlfn.XLOOKUP(B4196,Customers!$A:$A,Customers!$C:$C,"Not Found")</f>
        <v>East</v>
      </c>
      <c r="R4196" t="str">
        <f t="shared" si="392"/>
        <v>North</v>
      </c>
      <c r="S4196" t="str">
        <f t="shared" si="393"/>
        <v>Medical Emergency</v>
      </c>
      <c r="T4196" t="str">
        <f t="shared" si="394"/>
        <v>Within SLA</v>
      </c>
      <c r="U4196">
        <f t="shared" si="395"/>
        <v>0</v>
      </c>
    </row>
    <row r="4197" spans="1:21" x14ac:dyDescent="0.3">
      <c r="A4197" t="s">
        <v>8150</v>
      </c>
      <c r="B4197" t="s">
        <v>653</v>
      </c>
      <c r="C4197" t="s">
        <v>654</v>
      </c>
      <c r="D4197" t="s">
        <v>26</v>
      </c>
      <c r="E4197" t="s">
        <v>18</v>
      </c>
      <c r="F4197">
        <v>465491.53</v>
      </c>
      <c r="G4197" s="1">
        <v>45797</v>
      </c>
      <c r="H4197" s="1">
        <v>45830</v>
      </c>
      <c r="I4197" t="s">
        <v>19</v>
      </c>
      <c r="J4197">
        <v>33</v>
      </c>
      <c r="K4197">
        <v>20</v>
      </c>
      <c r="L4197" t="s">
        <v>107</v>
      </c>
      <c r="M4197" t="s">
        <v>29</v>
      </c>
      <c r="N4197" t="s">
        <v>88</v>
      </c>
      <c r="O4197">
        <f t="shared" si="390"/>
        <v>1</v>
      </c>
      <c r="P4197" t="str">
        <f t="shared" si="391"/>
        <v>Valid</v>
      </c>
      <c r="Q4197" t="str">
        <f>_xlfn.XLOOKUP(B4197,Customers!$A:$A,Customers!$C:$C,"Not Found")</f>
        <v>North</v>
      </c>
      <c r="R4197" t="str">
        <f t="shared" si="392"/>
        <v>South</v>
      </c>
      <c r="S4197" t="str">
        <f t="shared" si="393"/>
        <v>Disability</v>
      </c>
      <c r="T4197" t="str">
        <f t="shared" si="394"/>
        <v>SLA Breach</v>
      </c>
      <c r="U4197">
        <f t="shared" si="395"/>
        <v>13</v>
      </c>
    </row>
    <row r="4198" spans="1:21" x14ac:dyDescent="0.3">
      <c r="A4198" t="s">
        <v>8151</v>
      </c>
      <c r="B4198" t="s">
        <v>8152</v>
      </c>
      <c r="C4198" t="s">
        <v>8153</v>
      </c>
      <c r="D4198" t="s">
        <v>92</v>
      </c>
      <c r="E4198" t="s">
        <v>173</v>
      </c>
      <c r="F4198">
        <v>12603.25</v>
      </c>
      <c r="G4198" s="1">
        <v>45968</v>
      </c>
      <c r="I4198" t="s">
        <v>40</v>
      </c>
      <c r="J4198">
        <v>7</v>
      </c>
      <c r="K4198">
        <v>7</v>
      </c>
      <c r="L4198" t="s">
        <v>278</v>
      </c>
      <c r="M4198" t="s">
        <v>94</v>
      </c>
      <c r="N4198" t="s">
        <v>22</v>
      </c>
      <c r="O4198">
        <f t="shared" si="390"/>
        <v>1</v>
      </c>
      <c r="P4198" t="str">
        <f t="shared" si="391"/>
        <v>Valid</v>
      </c>
      <c r="Q4198" t="str">
        <f>_xlfn.XLOOKUP(B4198,Customers!$A:$A,Customers!$C:$C,"Not Found")</f>
        <v>North</v>
      </c>
      <c r="R4198" t="str">
        <f t="shared" si="392"/>
        <v>Central</v>
      </c>
      <c r="S4198" t="str">
        <f t="shared" si="393"/>
        <v>Baggage Loss</v>
      </c>
      <c r="T4198" t="str">
        <f t="shared" si="394"/>
        <v>Within SLA</v>
      </c>
      <c r="U4198">
        <f t="shared" si="395"/>
        <v>0</v>
      </c>
    </row>
    <row r="4199" spans="1:21" x14ac:dyDescent="0.3">
      <c r="A4199" t="s">
        <v>8154</v>
      </c>
      <c r="B4199" t="s">
        <v>2903</v>
      </c>
      <c r="C4199" t="s">
        <v>2904</v>
      </c>
      <c r="D4199" t="s">
        <v>46</v>
      </c>
      <c r="E4199" t="s">
        <v>39</v>
      </c>
      <c r="F4199">
        <v>73104.679999999993</v>
      </c>
      <c r="G4199" s="1">
        <v>45790</v>
      </c>
      <c r="I4199" t="s">
        <v>40</v>
      </c>
      <c r="J4199">
        <v>25</v>
      </c>
      <c r="K4199">
        <v>10</v>
      </c>
      <c r="L4199" t="s">
        <v>561</v>
      </c>
      <c r="M4199" t="s">
        <v>21</v>
      </c>
      <c r="N4199" t="s">
        <v>88</v>
      </c>
      <c r="O4199">
        <f t="shared" si="390"/>
        <v>1</v>
      </c>
      <c r="P4199" t="str">
        <f t="shared" si="391"/>
        <v>Valid</v>
      </c>
      <c r="Q4199" t="str">
        <f>_xlfn.XLOOKUP(B4199,Customers!$A:$A,Customers!$C:$C,"Not Found")</f>
        <v>North</v>
      </c>
      <c r="R4199" t="str">
        <f t="shared" si="392"/>
        <v>North</v>
      </c>
      <c r="S4199" t="str">
        <f t="shared" si="393"/>
        <v>Theft</v>
      </c>
      <c r="T4199" t="str">
        <f t="shared" si="394"/>
        <v>SLA Breach</v>
      </c>
      <c r="U4199">
        <f t="shared" si="395"/>
        <v>15</v>
      </c>
    </row>
    <row r="4200" spans="1:21" x14ac:dyDescent="0.3">
      <c r="A4200" t="s">
        <v>8155</v>
      </c>
      <c r="B4200" t="s">
        <v>4707</v>
      </c>
      <c r="C4200" t="s">
        <v>7757</v>
      </c>
      <c r="D4200" t="s">
        <v>53</v>
      </c>
      <c r="E4200" t="s">
        <v>18</v>
      </c>
      <c r="F4200">
        <v>76448.2</v>
      </c>
      <c r="G4200" s="1">
        <v>45983</v>
      </c>
      <c r="H4200" s="1">
        <v>46012</v>
      </c>
      <c r="I4200" t="s">
        <v>47</v>
      </c>
      <c r="J4200">
        <v>29</v>
      </c>
      <c r="K4200">
        <v>15</v>
      </c>
      <c r="L4200" t="s">
        <v>630</v>
      </c>
      <c r="M4200" t="s">
        <v>55</v>
      </c>
      <c r="N4200" t="s">
        <v>88</v>
      </c>
      <c r="O4200">
        <f t="shared" si="390"/>
        <v>1</v>
      </c>
      <c r="P4200" t="str">
        <f t="shared" si="391"/>
        <v>Valid</v>
      </c>
      <c r="Q4200" t="str">
        <f>_xlfn.XLOOKUP(B4200,Customers!$A:$A,Customers!$C:$C,"Not Found")</f>
        <v>South</v>
      </c>
      <c r="R4200" t="str">
        <f t="shared" si="392"/>
        <v>South</v>
      </c>
      <c r="S4200" t="str">
        <f t="shared" si="393"/>
        <v>Hospitalization</v>
      </c>
      <c r="T4200" t="str">
        <f t="shared" si="394"/>
        <v>SLA Breach</v>
      </c>
      <c r="U4200">
        <f t="shared" si="395"/>
        <v>14</v>
      </c>
    </row>
    <row r="4201" spans="1:21" x14ac:dyDescent="0.3">
      <c r="A4201" t="s">
        <v>8156</v>
      </c>
      <c r="B4201" t="s">
        <v>3606</v>
      </c>
      <c r="C4201" t="s">
        <v>3607</v>
      </c>
      <c r="D4201" t="s">
        <v>154</v>
      </c>
      <c r="E4201" t="s">
        <v>74</v>
      </c>
      <c r="F4201">
        <v>25759.919999999998</v>
      </c>
      <c r="G4201" s="1">
        <v>45678</v>
      </c>
      <c r="H4201" s="1">
        <v>45696</v>
      </c>
      <c r="I4201" t="s">
        <v>19</v>
      </c>
      <c r="J4201">
        <v>18</v>
      </c>
      <c r="K4201">
        <v>10</v>
      </c>
      <c r="L4201" t="s">
        <v>103</v>
      </c>
      <c r="M4201" t="s">
        <v>21</v>
      </c>
      <c r="N4201" t="s">
        <v>42</v>
      </c>
      <c r="O4201">
        <f t="shared" si="390"/>
        <v>1</v>
      </c>
      <c r="P4201" t="str">
        <f t="shared" si="391"/>
        <v>Valid</v>
      </c>
      <c r="Q4201" t="str">
        <f>_xlfn.XLOOKUP(B4201,Customers!$A:$A,Customers!$C:$C,"Not Found")</f>
        <v>South</v>
      </c>
      <c r="R4201" t="str">
        <f t="shared" si="392"/>
        <v>East</v>
      </c>
      <c r="S4201" t="str">
        <f t="shared" si="393"/>
        <v>Vehicle Damage</v>
      </c>
      <c r="T4201" t="str">
        <f t="shared" si="394"/>
        <v>SLA Breach</v>
      </c>
      <c r="U4201">
        <f t="shared" si="395"/>
        <v>8</v>
      </c>
    </row>
    <row r="4202" spans="1:21" x14ac:dyDescent="0.3">
      <c r="A4202" t="s">
        <v>8157</v>
      </c>
      <c r="B4202" t="s">
        <v>1515</v>
      </c>
      <c r="C4202" t="s">
        <v>1516</v>
      </c>
      <c r="D4202" t="s">
        <v>59</v>
      </c>
      <c r="E4202" t="s">
        <v>27</v>
      </c>
      <c r="F4202">
        <v>290735.35999999999</v>
      </c>
      <c r="G4202" s="1">
        <v>45809</v>
      </c>
      <c r="I4202" t="s">
        <v>64</v>
      </c>
      <c r="J4202">
        <v>27</v>
      </c>
      <c r="K4202">
        <v>15</v>
      </c>
      <c r="L4202" t="s">
        <v>48</v>
      </c>
      <c r="M4202" t="s">
        <v>55</v>
      </c>
      <c r="N4202" t="s">
        <v>88</v>
      </c>
      <c r="O4202">
        <f t="shared" si="390"/>
        <v>1</v>
      </c>
      <c r="P4202" t="str">
        <f t="shared" si="391"/>
        <v>Valid</v>
      </c>
      <c r="Q4202" t="str">
        <f>_xlfn.XLOOKUP(B4202,Customers!$A:$A,Customers!$C:$C,"Not Found")</f>
        <v>North</v>
      </c>
      <c r="R4202" t="str">
        <f t="shared" si="392"/>
        <v>West</v>
      </c>
      <c r="S4202" t="str">
        <f t="shared" si="393"/>
        <v>Critical Illness</v>
      </c>
      <c r="T4202" t="str">
        <f t="shared" si="394"/>
        <v>SLA Breach</v>
      </c>
      <c r="U4202">
        <f t="shared" si="395"/>
        <v>12</v>
      </c>
    </row>
    <row r="4203" spans="1:21" x14ac:dyDescent="0.3">
      <c r="A4203" t="s">
        <v>8158</v>
      </c>
      <c r="B4203" t="s">
        <v>3722</v>
      </c>
      <c r="C4203" t="s">
        <v>3723</v>
      </c>
      <c r="D4203" t="s">
        <v>182</v>
      </c>
      <c r="E4203" t="s">
        <v>74</v>
      </c>
      <c r="F4203">
        <v>16840.36</v>
      </c>
      <c r="G4203" s="1">
        <v>45666</v>
      </c>
      <c r="H4203" s="1">
        <v>45673</v>
      </c>
      <c r="I4203" t="s">
        <v>19</v>
      </c>
      <c r="J4203">
        <v>7</v>
      </c>
      <c r="K4203">
        <v>7</v>
      </c>
      <c r="L4203" t="s">
        <v>353</v>
      </c>
      <c r="M4203" t="s">
        <v>94</v>
      </c>
      <c r="N4203" t="s">
        <v>30</v>
      </c>
      <c r="O4203">
        <f t="shared" si="390"/>
        <v>1</v>
      </c>
      <c r="P4203" t="str">
        <f t="shared" si="391"/>
        <v>Valid</v>
      </c>
      <c r="Q4203" t="str">
        <f>_xlfn.XLOOKUP(B4203,Customers!$A:$A,Customers!$C:$C,"Not Found")</f>
        <v>West</v>
      </c>
      <c r="R4203" t="str">
        <f t="shared" si="392"/>
        <v>East</v>
      </c>
      <c r="S4203" t="str">
        <f t="shared" si="393"/>
        <v>Trip Cancellation</v>
      </c>
      <c r="T4203" t="str">
        <f t="shared" si="394"/>
        <v>Within SLA</v>
      </c>
      <c r="U4203">
        <f t="shared" si="395"/>
        <v>0</v>
      </c>
    </row>
    <row r="4204" spans="1:21" x14ac:dyDescent="0.3">
      <c r="A4204" t="s">
        <v>8159</v>
      </c>
      <c r="B4204" t="s">
        <v>302</v>
      </c>
      <c r="C4204" t="s">
        <v>1947</v>
      </c>
      <c r="D4204" t="s">
        <v>216</v>
      </c>
      <c r="E4204" t="s">
        <v>27</v>
      </c>
      <c r="F4204">
        <v>46282.87</v>
      </c>
      <c r="G4204" s="1">
        <v>45843</v>
      </c>
      <c r="I4204" t="s">
        <v>64</v>
      </c>
      <c r="J4204">
        <v>12</v>
      </c>
      <c r="K4204">
        <v>15</v>
      </c>
      <c r="L4204" t="s">
        <v>183</v>
      </c>
      <c r="M4204" t="s">
        <v>55</v>
      </c>
      <c r="N4204" t="s">
        <v>30</v>
      </c>
      <c r="O4204">
        <f t="shared" si="390"/>
        <v>1</v>
      </c>
      <c r="P4204" t="str">
        <f t="shared" si="391"/>
        <v>Valid</v>
      </c>
      <c r="Q4204" t="str">
        <f>_xlfn.XLOOKUP(B4204,Customers!$A:$A,Customers!$C:$C,"Not Found")</f>
        <v>Central</v>
      </c>
      <c r="R4204" t="str">
        <f t="shared" si="392"/>
        <v>West</v>
      </c>
      <c r="S4204" t="str">
        <f t="shared" si="393"/>
        <v>Outpatient</v>
      </c>
      <c r="T4204" t="str">
        <f t="shared" si="394"/>
        <v>Within SLA</v>
      </c>
      <c r="U4204">
        <f t="shared" si="395"/>
        <v>0</v>
      </c>
    </row>
    <row r="4205" spans="1:21" x14ac:dyDescent="0.3">
      <c r="A4205" t="s">
        <v>8160</v>
      </c>
      <c r="B4205" t="s">
        <v>563</v>
      </c>
      <c r="C4205" t="s">
        <v>2836</v>
      </c>
      <c r="D4205" t="s">
        <v>26</v>
      </c>
      <c r="E4205" t="s">
        <v>173</v>
      </c>
      <c r="F4205">
        <v>196065.82</v>
      </c>
      <c r="G4205" s="1">
        <v>45756</v>
      </c>
      <c r="I4205" t="s">
        <v>64</v>
      </c>
      <c r="J4205">
        <v>27</v>
      </c>
      <c r="K4205">
        <v>20</v>
      </c>
      <c r="L4205" t="s">
        <v>252</v>
      </c>
      <c r="M4205" t="s">
        <v>29</v>
      </c>
      <c r="N4205" t="s">
        <v>42</v>
      </c>
      <c r="O4205">
        <f t="shared" si="390"/>
        <v>1</v>
      </c>
      <c r="P4205" t="str">
        <f t="shared" si="391"/>
        <v>Valid</v>
      </c>
      <c r="Q4205" t="str">
        <f>_xlfn.XLOOKUP(B4205,Customers!$A:$A,Customers!$C:$C,"Not Found")</f>
        <v>Central</v>
      </c>
      <c r="R4205" t="str">
        <f t="shared" si="392"/>
        <v>Central</v>
      </c>
      <c r="S4205" t="str">
        <f t="shared" si="393"/>
        <v>Disability</v>
      </c>
      <c r="T4205" t="str">
        <f t="shared" si="394"/>
        <v>SLA Breach</v>
      </c>
      <c r="U4205">
        <f t="shared" si="395"/>
        <v>7</v>
      </c>
    </row>
    <row r="4206" spans="1:21" x14ac:dyDescent="0.3">
      <c r="A4206" t="s">
        <v>8161</v>
      </c>
      <c r="B4206" t="s">
        <v>2583</v>
      </c>
      <c r="C4206" t="s">
        <v>2584</v>
      </c>
      <c r="D4206" t="s">
        <v>154</v>
      </c>
      <c r="E4206" t="s">
        <v>18</v>
      </c>
      <c r="F4206">
        <v>15767.73</v>
      </c>
      <c r="G4206" s="1">
        <v>45720</v>
      </c>
      <c r="I4206" t="s">
        <v>40</v>
      </c>
      <c r="J4206">
        <v>12</v>
      </c>
      <c r="K4206">
        <v>10</v>
      </c>
      <c r="L4206" t="s">
        <v>353</v>
      </c>
      <c r="M4206" t="s">
        <v>21</v>
      </c>
      <c r="N4206" t="s">
        <v>30</v>
      </c>
      <c r="O4206">
        <f t="shared" si="390"/>
        <v>1</v>
      </c>
      <c r="P4206" t="str">
        <f t="shared" si="391"/>
        <v>Valid</v>
      </c>
      <c r="Q4206" t="str">
        <f>_xlfn.XLOOKUP(B4206,Customers!$A:$A,Customers!$C:$C,"Not Found")</f>
        <v>North</v>
      </c>
      <c r="R4206" t="str">
        <f t="shared" si="392"/>
        <v>South</v>
      </c>
      <c r="S4206" t="str">
        <f t="shared" si="393"/>
        <v>Vehicle Damage</v>
      </c>
      <c r="T4206" t="str">
        <f t="shared" si="394"/>
        <v>SLA Breach</v>
      </c>
      <c r="U4206">
        <f t="shared" si="395"/>
        <v>2</v>
      </c>
    </row>
    <row r="4207" spans="1:21" x14ac:dyDescent="0.3">
      <c r="A4207" t="s">
        <v>8162</v>
      </c>
      <c r="B4207" t="s">
        <v>8163</v>
      </c>
      <c r="C4207" t="s">
        <v>8164</v>
      </c>
      <c r="D4207" t="s">
        <v>154</v>
      </c>
      <c r="E4207" t="s">
        <v>74</v>
      </c>
      <c r="F4207">
        <v>52548.49</v>
      </c>
      <c r="G4207" s="1">
        <v>45962</v>
      </c>
      <c r="H4207" s="1">
        <v>45977</v>
      </c>
      <c r="I4207" t="s">
        <v>19</v>
      </c>
      <c r="J4207">
        <v>15</v>
      </c>
      <c r="K4207">
        <v>10</v>
      </c>
      <c r="L4207" t="s">
        <v>561</v>
      </c>
      <c r="M4207" t="s">
        <v>21</v>
      </c>
      <c r="N4207" t="s">
        <v>42</v>
      </c>
      <c r="O4207">
        <f t="shared" si="390"/>
        <v>1</v>
      </c>
      <c r="P4207" t="str">
        <f t="shared" si="391"/>
        <v>Valid</v>
      </c>
      <c r="Q4207" t="str">
        <f>_xlfn.XLOOKUP(B4207,Customers!$A:$A,Customers!$C:$C,"Not Found")</f>
        <v>East</v>
      </c>
      <c r="R4207" t="str">
        <f t="shared" si="392"/>
        <v>East</v>
      </c>
      <c r="S4207" t="str">
        <f t="shared" si="393"/>
        <v>Vehicle Damage</v>
      </c>
      <c r="T4207" t="str">
        <f t="shared" si="394"/>
        <v>SLA Breach</v>
      </c>
      <c r="U4207">
        <f t="shared" si="395"/>
        <v>5</v>
      </c>
    </row>
    <row r="4208" spans="1:21" x14ac:dyDescent="0.3">
      <c r="A4208" t="s">
        <v>8165</v>
      </c>
      <c r="B4208" t="s">
        <v>4921</v>
      </c>
      <c r="C4208" t="s">
        <v>4922</v>
      </c>
      <c r="D4208" t="s">
        <v>59</v>
      </c>
      <c r="E4208" t="s">
        <v>173</v>
      </c>
      <c r="F4208">
        <v>55561.7</v>
      </c>
      <c r="G4208" s="1">
        <v>45877</v>
      </c>
      <c r="H4208" s="1">
        <v>45883</v>
      </c>
      <c r="I4208" t="s">
        <v>19</v>
      </c>
      <c r="J4208">
        <v>6</v>
      </c>
      <c r="K4208">
        <v>15</v>
      </c>
      <c r="L4208" t="s">
        <v>681</v>
      </c>
      <c r="M4208" t="s">
        <v>55</v>
      </c>
      <c r="N4208" t="s">
        <v>22</v>
      </c>
      <c r="O4208">
        <f t="shared" si="390"/>
        <v>1</v>
      </c>
      <c r="P4208" t="str">
        <f t="shared" si="391"/>
        <v>Valid</v>
      </c>
      <c r="Q4208" t="str">
        <f>_xlfn.XLOOKUP(B4208,Customers!$A:$A,Customers!$C:$C,"Not Found")</f>
        <v>East</v>
      </c>
      <c r="R4208" t="str">
        <f t="shared" si="392"/>
        <v>Central</v>
      </c>
      <c r="S4208" t="str">
        <f t="shared" si="393"/>
        <v>Critical Illness</v>
      </c>
      <c r="T4208" t="str">
        <f t="shared" si="394"/>
        <v>Within SLA</v>
      </c>
      <c r="U4208">
        <f t="shared" si="395"/>
        <v>0</v>
      </c>
    </row>
    <row r="4209" spans="1:21" x14ac:dyDescent="0.3">
      <c r="A4209" t="s">
        <v>8166</v>
      </c>
      <c r="B4209" t="s">
        <v>4921</v>
      </c>
      <c r="C4209" t="s">
        <v>4922</v>
      </c>
      <c r="D4209" t="s">
        <v>53</v>
      </c>
      <c r="E4209" t="s">
        <v>39</v>
      </c>
      <c r="F4209">
        <v>162009.47</v>
      </c>
      <c r="G4209" s="1">
        <v>45722</v>
      </c>
      <c r="I4209" t="s">
        <v>64</v>
      </c>
      <c r="J4209">
        <v>13</v>
      </c>
      <c r="K4209">
        <v>15</v>
      </c>
      <c r="L4209" t="s">
        <v>268</v>
      </c>
      <c r="M4209" t="s">
        <v>55</v>
      </c>
      <c r="N4209" t="s">
        <v>22</v>
      </c>
      <c r="O4209">
        <f t="shared" si="390"/>
        <v>1</v>
      </c>
      <c r="P4209" t="str">
        <f t="shared" si="391"/>
        <v>Valid</v>
      </c>
      <c r="Q4209" t="str">
        <f>_xlfn.XLOOKUP(B4209,Customers!$A:$A,Customers!$C:$C,"Not Found")</f>
        <v>East</v>
      </c>
      <c r="R4209" t="str">
        <f t="shared" si="392"/>
        <v>North</v>
      </c>
      <c r="S4209" t="str">
        <f t="shared" si="393"/>
        <v>Hospitalization</v>
      </c>
      <c r="T4209" t="str">
        <f t="shared" si="394"/>
        <v>Within SLA</v>
      </c>
      <c r="U4209">
        <f t="shared" si="395"/>
        <v>0</v>
      </c>
    </row>
    <row r="4210" spans="1:21" x14ac:dyDescent="0.3">
      <c r="A4210" t="s">
        <v>8167</v>
      </c>
      <c r="B4210" t="s">
        <v>8168</v>
      </c>
      <c r="C4210" t="s">
        <v>8169</v>
      </c>
      <c r="D4210" t="s">
        <v>17</v>
      </c>
      <c r="E4210" t="s">
        <v>173</v>
      </c>
      <c r="G4210" s="1">
        <v>45895</v>
      </c>
      <c r="I4210" t="s">
        <v>40</v>
      </c>
      <c r="J4210">
        <v>23</v>
      </c>
      <c r="K4210">
        <v>10</v>
      </c>
      <c r="L4210" t="s">
        <v>450</v>
      </c>
      <c r="M4210" t="s">
        <v>21</v>
      </c>
      <c r="N4210" t="s">
        <v>88</v>
      </c>
      <c r="O4210">
        <f t="shared" si="390"/>
        <v>1</v>
      </c>
      <c r="P4210" t="str">
        <f t="shared" si="391"/>
        <v>Missing Amount</v>
      </c>
      <c r="Q4210" t="str">
        <f>_xlfn.XLOOKUP(B4210,Customers!$A:$A,Customers!$C:$C,"Not Found")</f>
        <v>West</v>
      </c>
      <c r="R4210" t="str">
        <f t="shared" si="392"/>
        <v>Central</v>
      </c>
      <c r="S4210" t="str">
        <f t="shared" si="393"/>
        <v>Accident</v>
      </c>
      <c r="T4210" t="str">
        <f t="shared" si="394"/>
        <v>SLA Breach</v>
      </c>
      <c r="U4210">
        <f t="shared" si="395"/>
        <v>13</v>
      </c>
    </row>
    <row r="4211" spans="1:21" x14ac:dyDescent="0.3">
      <c r="A4211" t="s">
        <v>8170</v>
      </c>
      <c r="B4211" t="s">
        <v>3316</v>
      </c>
      <c r="C4211" t="s">
        <v>3317</v>
      </c>
      <c r="D4211" t="s">
        <v>46</v>
      </c>
      <c r="E4211" t="s">
        <v>173</v>
      </c>
      <c r="F4211">
        <v>28511.71</v>
      </c>
      <c r="G4211" s="1">
        <v>45679</v>
      </c>
      <c r="H4211" s="1">
        <v>45700</v>
      </c>
      <c r="I4211" t="s">
        <v>19</v>
      </c>
      <c r="J4211">
        <v>21</v>
      </c>
      <c r="K4211">
        <v>10</v>
      </c>
      <c r="L4211" t="s">
        <v>193</v>
      </c>
      <c r="M4211" t="s">
        <v>21</v>
      </c>
      <c r="N4211" t="s">
        <v>88</v>
      </c>
      <c r="O4211">
        <f t="shared" si="390"/>
        <v>1</v>
      </c>
      <c r="P4211" t="str">
        <f t="shared" si="391"/>
        <v>Valid</v>
      </c>
      <c r="Q4211" t="str">
        <f>_xlfn.XLOOKUP(B4211,Customers!$A:$A,Customers!$C:$C,"Not Found")</f>
        <v>East</v>
      </c>
      <c r="R4211" t="str">
        <f t="shared" si="392"/>
        <v>Central</v>
      </c>
      <c r="S4211" t="str">
        <f t="shared" si="393"/>
        <v>Theft</v>
      </c>
      <c r="T4211" t="str">
        <f t="shared" si="394"/>
        <v>SLA Breach</v>
      </c>
      <c r="U4211">
        <f t="shared" si="395"/>
        <v>11</v>
      </c>
    </row>
    <row r="4212" spans="1:21" x14ac:dyDescent="0.3">
      <c r="A4212" t="s">
        <v>8171</v>
      </c>
      <c r="B4212" t="s">
        <v>2118</v>
      </c>
      <c r="C4212" t="s">
        <v>8172</v>
      </c>
      <c r="D4212" t="s">
        <v>102</v>
      </c>
      <c r="E4212" t="s">
        <v>173</v>
      </c>
      <c r="F4212">
        <v>196192.58</v>
      </c>
      <c r="G4212" s="1">
        <v>45830</v>
      </c>
      <c r="H4212" s="1">
        <v>45855</v>
      </c>
      <c r="I4212" t="s">
        <v>19</v>
      </c>
      <c r="J4212">
        <v>25</v>
      </c>
      <c r="K4212">
        <v>20</v>
      </c>
      <c r="L4212" t="s">
        <v>166</v>
      </c>
      <c r="M4212" t="s">
        <v>29</v>
      </c>
      <c r="N4212" t="s">
        <v>88</v>
      </c>
      <c r="O4212">
        <f t="shared" si="390"/>
        <v>1</v>
      </c>
      <c r="P4212" t="str">
        <f t="shared" si="391"/>
        <v>Valid</v>
      </c>
      <c r="Q4212" t="str">
        <f>_xlfn.XLOOKUP(B4212,Customers!$A:$A,Customers!$C:$C,"Not Found")</f>
        <v>North</v>
      </c>
      <c r="R4212" t="str">
        <f t="shared" si="392"/>
        <v>Central</v>
      </c>
      <c r="S4212" t="str">
        <f t="shared" si="393"/>
        <v>Maturity</v>
      </c>
      <c r="T4212" t="str">
        <f t="shared" si="394"/>
        <v>SLA Breach</v>
      </c>
      <c r="U4212">
        <f t="shared" si="395"/>
        <v>5</v>
      </c>
    </row>
    <row r="4213" spans="1:21" x14ac:dyDescent="0.3">
      <c r="A4213" t="s">
        <v>8173</v>
      </c>
      <c r="B4213" t="s">
        <v>8174</v>
      </c>
      <c r="C4213" t="s">
        <v>8175</v>
      </c>
      <c r="D4213" t="s">
        <v>102</v>
      </c>
      <c r="E4213" t="s">
        <v>39</v>
      </c>
      <c r="F4213">
        <v>1218044.27</v>
      </c>
      <c r="G4213" s="1">
        <v>45865</v>
      </c>
      <c r="H4213" s="1">
        <v>45897</v>
      </c>
      <c r="I4213" t="s">
        <v>19</v>
      </c>
      <c r="J4213">
        <v>32</v>
      </c>
      <c r="K4213">
        <v>20</v>
      </c>
      <c r="L4213" t="s">
        <v>278</v>
      </c>
      <c r="M4213" t="s">
        <v>29</v>
      </c>
      <c r="N4213" t="s">
        <v>42</v>
      </c>
      <c r="O4213">
        <f t="shared" si="390"/>
        <v>1</v>
      </c>
      <c r="P4213" t="str">
        <f t="shared" si="391"/>
        <v>Valid</v>
      </c>
      <c r="Q4213" t="str">
        <f>_xlfn.XLOOKUP(B4213,Customers!$A:$A,Customers!$C:$C,"Not Found")</f>
        <v>West</v>
      </c>
      <c r="R4213" t="str">
        <f t="shared" si="392"/>
        <v>North</v>
      </c>
      <c r="S4213" t="str">
        <f t="shared" si="393"/>
        <v>Maturity</v>
      </c>
      <c r="T4213" t="str">
        <f t="shared" si="394"/>
        <v>SLA Breach</v>
      </c>
      <c r="U4213">
        <f t="shared" si="395"/>
        <v>12</v>
      </c>
    </row>
    <row r="4214" spans="1:21" x14ac:dyDescent="0.3">
      <c r="A4214" t="s">
        <v>8176</v>
      </c>
      <c r="B4214" t="s">
        <v>4314</v>
      </c>
      <c r="C4214" t="s">
        <v>4315</v>
      </c>
      <c r="D4214" t="s">
        <v>17</v>
      </c>
      <c r="E4214" t="s">
        <v>74</v>
      </c>
      <c r="F4214">
        <v>35933.370000000003</v>
      </c>
      <c r="G4214" s="1">
        <v>45703</v>
      </c>
      <c r="H4214" s="1">
        <v>45716</v>
      </c>
      <c r="I4214" t="s">
        <v>19</v>
      </c>
      <c r="J4214">
        <v>13</v>
      </c>
      <c r="K4214">
        <v>10</v>
      </c>
      <c r="L4214" t="s">
        <v>548</v>
      </c>
      <c r="M4214" t="s">
        <v>21</v>
      </c>
      <c r="N4214" t="s">
        <v>30</v>
      </c>
      <c r="O4214">
        <f t="shared" si="390"/>
        <v>1</v>
      </c>
      <c r="P4214" t="str">
        <f t="shared" si="391"/>
        <v>Valid</v>
      </c>
      <c r="Q4214" t="str">
        <f>_xlfn.XLOOKUP(B4214,Customers!$A:$A,Customers!$C:$C,"Not Found")</f>
        <v>North</v>
      </c>
      <c r="R4214" t="str">
        <f t="shared" si="392"/>
        <v>East</v>
      </c>
      <c r="S4214" t="str">
        <f t="shared" si="393"/>
        <v>Accident</v>
      </c>
      <c r="T4214" t="str">
        <f t="shared" si="394"/>
        <v>SLA Breach</v>
      </c>
      <c r="U4214">
        <f t="shared" si="395"/>
        <v>3</v>
      </c>
    </row>
    <row r="4215" spans="1:21" x14ac:dyDescent="0.3">
      <c r="A4215" t="s">
        <v>8177</v>
      </c>
      <c r="B4215" t="s">
        <v>1003</v>
      </c>
      <c r="C4215" t="s">
        <v>8178</v>
      </c>
      <c r="D4215" t="s">
        <v>53</v>
      </c>
      <c r="E4215" t="s">
        <v>27</v>
      </c>
      <c r="F4215">
        <v>145176.60999999999</v>
      </c>
      <c r="G4215" s="1">
        <v>45978</v>
      </c>
      <c r="H4215" s="1">
        <v>45988</v>
      </c>
      <c r="I4215" t="s">
        <v>19</v>
      </c>
      <c r="J4215">
        <v>10</v>
      </c>
      <c r="K4215">
        <v>15</v>
      </c>
      <c r="L4215" t="s">
        <v>35</v>
      </c>
      <c r="M4215" t="s">
        <v>55</v>
      </c>
      <c r="N4215" t="s">
        <v>22</v>
      </c>
      <c r="O4215">
        <f t="shared" si="390"/>
        <v>1</v>
      </c>
      <c r="P4215" t="str">
        <f t="shared" si="391"/>
        <v>Valid</v>
      </c>
      <c r="Q4215" t="str">
        <f>_xlfn.XLOOKUP(B4215,Customers!$A:$A,Customers!$C:$C,"Not Found")</f>
        <v>East</v>
      </c>
      <c r="R4215" t="str">
        <f t="shared" si="392"/>
        <v>West</v>
      </c>
      <c r="S4215" t="str">
        <f t="shared" si="393"/>
        <v>Hospitalization</v>
      </c>
      <c r="T4215" t="str">
        <f t="shared" si="394"/>
        <v>Within SLA</v>
      </c>
      <c r="U4215">
        <f t="shared" si="395"/>
        <v>0</v>
      </c>
    </row>
    <row r="4216" spans="1:21" x14ac:dyDescent="0.3">
      <c r="A4216" t="s">
        <v>8179</v>
      </c>
      <c r="B4216" t="s">
        <v>2139</v>
      </c>
      <c r="C4216" t="s">
        <v>2140</v>
      </c>
      <c r="D4216" t="s">
        <v>216</v>
      </c>
      <c r="E4216" t="s">
        <v>18</v>
      </c>
      <c r="F4216">
        <v>54630.05</v>
      </c>
      <c r="G4216" s="1">
        <v>45687</v>
      </c>
      <c r="H4216" s="1">
        <v>45700</v>
      </c>
      <c r="I4216" t="s">
        <v>47</v>
      </c>
      <c r="J4216">
        <v>13</v>
      </c>
      <c r="K4216">
        <v>15</v>
      </c>
      <c r="L4216" t="s">
        <v>112</v>
      </c>
      <c r="M4216" t="s">
        <v>55</v>
      </c>
      <c r="N4216" t="s">
        <v>30</v>
      </c>
      <c r="O4216">
        <f t="shared" si="390"/>
        <v>1</v>
      </c>
      <c r="P4216" t="str">
        <f t="shared" si="391"/>
        <v>Valid</v>
      </c>
      <c r="Q4216" t="str">
        <f>_xlfn.XLOOKUP(B4216,Customers!$A:$A,Customers!$C:$C,"Not Found")</f>
        <v>Central</v>
      </c>
      <c r="R4216" t="str">
        <f t="shared" si="392"/>
        <v>South</v>
      </c>
      <c r="S4216" t="str">
        <f t="shared" si="393"/>
        <v>Outpatient</v>
      </c>
      <c r="T4216" t="str">
        <f t="shared" si="394"/>
        <v>Within SLA</v>
      </c>
      <c r="U4216">
        <f t="shared" si="395"/>
        <v>0</v>
      </c>
    </row>
    <row r="4217" spans="1:21" x14ac:dyDescent="0.3">
      <c r="A4217" t="s">
        <v>8180</v>
      </c>
      <c r="B4217" t="s">
        <v>4942</v>
      </c>
      <c r="C4217" t="s">
        <v>8181</v>
      </c>
      <c r="D4217" t="s">
        <v>154</v>
      </c>
      <c r="E4217" t="s">
        <v>74</v>
      </c>
      <c r="F4217">
        <v>33865.89</v>
      </c>
      <c r="G4217" s="1">
        <v>45677</v>
      </c>
      <c r="H4217" s="1">
        <v>45697</v>
      </c>
      <c r="I4217" t="s">
        <v>19</v>
      </c>
      <c r="J4217">
        <v>20</v>
      </c>
      <c r="K4217">
        <v>10</v>
      </c>
      <c r="L4217" t="s">
        <v>282</v>
      </c>
      <c r="M4217" t="s">
        <v>21</v>
      </c>
      <c r="N4217" t="s">
        <v>42</v>
      </c>
      <c r="O4217">
        <f t="shared" si="390"/>
        <v>1</v>
      </c>
      <c r="P4217" t="str">
        <f t="shared" si="391"/>
        <v>Valid</v>
      </c>
      <c r="Q4217" t="str">
        <f>_xlfn.XLOOKUP(B4217,Customers!$A:$A,Customers!$C:$C,"Not Found")</f>
        <v>South</v>
      </c>
      <c r="R4217" t="str">
        <f t="shared" si="392"/>
        <v>East</v>
      </c>
      <c r="S4217" t="str">
        <f t="shared" si="393"/>
        <v>Vehicle Damage</v>
      </c>
      <c r="T4217" t="str">
        <f t="shared" si="394"/>
        <v>SLA Breach</v>
      </c>
      <c r="U4217">
        <f t="shared" si="395"/>
        <v>10</v>
      </c>
    </row>
    <row r="4218" spans="1:21" x14ac:dyDescent="0.3">
      <c r="A4218" t="s">
        <v>8182</v>
      </c>
      <c r="B4218" t="s">
        <v>948</v>
      </c>
      <c r="C4218" t="s">
        <v>949</v>
      </c>
      <c r="D4218" t="s">
        <v>92</v>
      </c>
      <c r="E4218" t="s">
        <v>18</v>
      </c>
      <c r="F4218">
        <v>21093.87</v>
      </c>
      <c r="G4218" s="1">
        <v>45824</v>
      </c>
      <c r="H4218" s="1">
        <v>45829</v>
      </c>
      <c r="I4218" t="s">
        <v>47</v>
      </c>
      <c r="J4218">
        <v>5</v>
      </c>
      <c r="K4218">
        <v>7</v>
      </c>
      <c r="L4218" t="s">
        <v>166</v>
      </c>
      <c r="M4218" t="s">
        <v>94</v>
      </c>
      <c r="N4218" t="s">
        <v>30</v>
      </c>
      <c r="O4218">
        <f t="shared" si="390"/>
        <v>1</v>
      </c>
      <c r="P4218" t="str">
        <f t="shared" si="391"/>
        <v>Valid</v>
      </c>
      <c r="Q4218" t="str">
        <f>_xlfn.XLOOKUP(B4218,Customers!$A:$A,Customers!$C:$C,"Not Found")</f>
        <v>East</v>
      </c>
      <c r="R4218" t="str">
        <f t="shared" si="392"/>
        <v>South</v>
      </c>
      <c r="S4218" t="str">
        <f t="shared" si="393"/>
        <v>Baggage Loss</v>
      </c>
      <c r="T4218" t="str">
        <f t="shared" si="394"/>
        <v>Within SLA</v>
      </c>
      <c r="U4218">
        <f t="shared" si="395"/>
        <v>0</v>
      </c>
    </row>
    <row r="4219" spans="1:21" x14ac:dyDescent="0.3">
      <c r="A4219" t="s">
        <v>8183</v>
      </c>
      <c r="B4219" t="s">
        <v>3379</v>
      </c>
      <c r="C4219" t="s">
        <v>3380</v>
      </c>
      <c r="D4219" t="s">
        <v>53</v>
      </c>
      <c r="E4219" t="s">
        <v>39</v>
      </c>
      <c r="F4219">
        <v>221054.45</v>
      </c>
      <c r="G4219" s="1">
        <v>45906</v>
      </c>
      <c r="H4219" s="1">
        <v>45921</v>
      </c>
      <c r="I4219" t="s">
        <v>19</v>
      </c>
      <c r="J4219">
        <v>15</v>
      </c>
      <c r="K4219">
        <v>15</v>
      </c>
      <c r="L4219" t="s">
        <v>590</v>
      </c>
      <c r="M4219" t="s">
        <v>55</v>
      </c>
      <c r="N4219" t="s">
        <v>30</v>
      </c>
      <c r="O4219">
        <f t="shared" si="390"/>
        <v>1</v>
      </c>
      <c r="P4219" t="str">
        <f t="shared" si="391"/>
        <v>Valid</v>
      </c>
      <c r="Q4219" t="str">
        <f>_xlfn.XLOOKUP(B4219,Customers!$A:$A,Customers!$C:$C,"Not Found")</f>
        <v>East</v>
      </c>
      <c r="R4219" t="str">
        <f t="shared" si="392"/>
        <v>North</v>
      </c>
      <c r="S4219" t="str">
        <f t="shared" si="393"/>
        <v>Hospitalization</v>
      </c>
      <c r="T4219" t="str">
        <f t="shared" si="394"/>
        <v>Within SLA</v>
      </c>
      <c r="U4219">
        <f t="shared" si="395"/>
        <v>0</v>
      </c>
    </row>
    <row r="4220" spans="1:21" x14ac:dyDescent="0.3">
      <c r="A4220" t="s">
        <v>8184</v>
      </c>
      <c r="B4220" t="s">
        <v>4626</v>
      </c>
      <c r="C4220" t="s">
        <v>4627</v>
      </c>
      <c r="D4220" t="s">
        <v>53</v>
      </c>
      <c r="E4220" t="s">
        <v>173</v>
      </c>
      <c r="F4220">
        <v>32749</v>
      </c>
      <c r="G4220" s="1">
        <v>45840</v>
      </c>
      <c r="H4220" s="1">
        <v>45850</v>
      </c>
      <c r="I4220" t="s">
        <v>19</v>
      </c>
      <c r="J4220">
        <v>10</v>
      </c>
      <c r="K4220">
        <v>15</v>
      </c>
      <c r="L4220" t="s">
        <v>296</v>
      </c>
      <c r="M4220" t="s">
        <v>55</v>
      </c>
      <c r="N4220" t="s">
        <v>30</v>
      </c>
      <c r="O4220">
        <f t="shared" si="390"/>
        <v>1</v>
      </c>
      <c r="P4220" t="str">
        <f t="shared" si="391"/>
        <v>Valid</v>
      </c>
      <c r="Q4220" t="str">
        <f>_xlfn.XLOOKUP(B4220,Customers!$A:$A,Customers!$C:$C,"Not Found")</f>
        <v>Central</v>
      </c>
      <c r="R4220" t="str">
        <f t="shared" si="392"/>
        <v>Central</v>
      </c>
      <c r="S4220" t="str">
        <f t="shared" si="393"/>
        <v>Hospitalization</v>
      </c>
      <c r="T4220" t="str">
        <f t="shared" si="394"/>
        <v>Within SLA</v>
      </c>
      <c r="U4220">
        <f t="shared" si="395"/>
        <v>0</v>
      </c>
    </row>
    <row r="4221" spans="1:21" x14ac:dyDescent="0.3">
      <c r="A4221" t="s">
        <v>8185</v>
      </c>
      <c r="B4221" t="s">
        <v>808</v>
      </c>
      <c r="C4221" t="s">
        <v>6545</v>
      </c>
      <c r="D4221" t="s">
        <v>53</v>
      </c>
      <c r="E4221" t="s">
        <v>173</v>
      </c>
      <c r="F4221">
        <v>130246.2</v>
      </c>
      <c r="G4221" s="1">
        <v>45694</v>
      </c>
      <c r="I4221" t="s">
        <v>40</v>
      </c>
      <c r="J4221">
        <v>19</v>
      </c>
      <c r="K4221">
        <v>15</v>
      </c>
      <c r="L4221" t="s">
        <v>20</v>
      </c>
      <c r="M4221" t="s">
        <v>55</v>
      </c>
      <c r="N4221" t="s">
        <v>42</v>
      </c>
      <c r="O4221">
        <f t="shared" si="390"/>
        <v>1</v>
      </c>
      <c r="P4221" t="str">
        <f t="shared" si="391"/>
        <v>Valid</v>
      </c>
      <c r="Q4221" t="str">
        <f>_xlfn.XLOOKUP(B4221,Customers!$A:$A,Customers!$C:$C,"Not Found")</f>
        <v>South</v>
      </c>
      <c r="R4221" t="str">
        <f t="shared" si="392"/>
        <v>Central</v>
      </c>
      <c r="S4221" t="str">
        <f t="shared" si="393"/>
        <v>Hospitalization</v>
      </c>
      <c r="T4221" t="str">
        <f t="shared" si="394"/>
        <v>SLA Breach</v>
      </c>
      <c r="U4221">
        <f t="shared" si="395"/>
        <v>4</v>
      </c>
    </row>
    <row r="4222" spans="1:21" x14ac:dyDescent="0.3">
      <c r="A4222" t="s">
        <v>8186</v>
      </c>
      <c r="B4222" t="s">
        <v>4038</v>
      </c>
      <c r="C4222" t="s">
        <v>4039</v>
      </c>
      <c r="D4222" t="s">
        <v>92</v>
      </c>
      <c r="E4222" t="s">
        <v>39</v>
      </c>
      <c r="F4222">
        <v>66276.28</v>
      </c>
      <c r="G4222" s="1">
        <v>45687</v>
      </c>
      <c r="H4222" s="1">
        <v>45699</v>
      </c>
      <c r="I4222" t="s">
        <v>19</v>
      </c>
      <c r="J4222">
        <v>12</v>
      </c>
      <c r="K4222">
        <v>7</v>
      </c>
      <c r="L4222" t="s">
        <v>65</v>
      </c>
      <c r="M4222" t="s">
        <v>94</v>
      </c>
      <c r="N4222" t="s">
        <v>22</v>
      </c>
      <c r="O4222">
        <f t="shared" si="390"/>
        <v>1</v>
      </c>
      <c r="P4222" t="str">
        <f t="shared" si="391"/>
        <v>Valid</v>
      </c>
      <c r="Q4222" t="str">
        <f>_xlfn.XLOOKUP(B4222,Customers!$A:$A,Customers!$C:$C,"Not Found")</f>
        <v>South</v>
      </c>
      <c r="R4222" t="str">
        <f t="shared" si="392"/>
        <v>North</v>
      </c>
      <c r="S4222" t="str">
        <f t="shared" si="393"/>
        <v>Baggage Loss</v>
      </c>
      <c r="T4222" t="str">
        <f t="shared" si="394"/>
        <v>SLA Breach</v>
      </c>
      <c r="U4222">
        <f t="shared" si="395"/>
        <v>5</v>
      </c>
    </row>
    <row r="4223" spans="1:21" x14ac:dyDescent="0.3">
      <c r="A4223" t="s">
        <v>8187</v>
      </c>
      <c r="B4223" t="s">
        <v>5028</v>
      </c>
      <c r="C4223" t="s">
        <v>5870</v>
      </c>
      <c r="D4223" t="s">
        <v>34</v>
      </c>
      <c r="E4223" t="s">
        <v>39</v>
      </c>
      <c r="F4223">
        <v>209556.46</v>
      </c>
      <c r="G4223" s="1">
        <v>45703</v>
      </c>
      <c r="H4223" s="1">
        <v>45722</v>
      </c>
      <c r="I4223" t="s">
        <v>19</v>
      </c>
      <c r="J4223">
        <v>19</v>
      </c>
      <c r="K4223">
        <v>20</v>
      </c>
      <c r="L4223" t="s">
        <v>704</v>
      </c>
      <c r="M4223" t="s">
        <v>29</v>
      </c>
      <c r="N4223" t="s">
        <v>30</v>
      </c>
      <c r="O4223">
        <f t="shared" si="390"/>
        <v>1</v>
      </c>
      <c r="P4223" t="str">
        <f t="shared" si="391"/>
        <v>Valid</v>
      </c>
      <c r="Q4223" t="str">
        <f>_xlfn.XLOOKUP(B4223,Customers!$A:$A,Customers!$C:$C,"Not Found")</f>
        <v>South</v>
      </c>
      <c r="R4223" t="str">
        <f t="shared" si="392"/>
        <v>North</v>
      </c>
      <c r="S4223" t="str">
        <f t="shared" si="393"/>
        <v>Death Benefit</v>
      </c>
      <c r="T4223" t="str">
        <f t="shared" si="394"/>
        <v>Within SLA</v>
      </c>
      <c r="U4223">
        <f t="shared" si="395"/>
        <v>0</v>
      </c>
    </row>
    <row r="4224" spans="1:21" x14ac:dyDescent="0.3">
      <c r="A4224" t="s">
        <v>8188</v>
      </c>
      <c r="B4224" t="s">
        <v>1717</v>
      </c>
      <c r="C4224" t="s">
        <v>8189</v>
      </c>
      <c r="D4224" t="s">
        <v>59</v>
      </c>
      <c r="E4224" t="s">
        <v>74</v>
      </c>
      <c r="F4224">
        <v>162506.10999999999</v>
      </c>
      <c r="G4224" s="1">
        <v>45986</v>
      </c>
      <c r="H4224" s="1">
        <v>45999</v>
      </c>
      <c r="I4224" t="s">
        <v>19</v>
      </c>
      <c r="J4224">
        <v>13</v>
      </c>
      <c r="K4224">
        <v>15</v>
      </c>
      <c r="L4224" t="s">
        <v>128</v>
      </c>
      <c r="M4224" t="s">
        <v>55</v>
      </c>
      <c r="N4224" t="s">
        <v>30</v>
      </c>
      <c r="O4224">
        <f t="shared" si="390"/>
        <v>1</v>
      </c>
      <c r="P4224" t="str">
        <f t="shared" si="391"/>
        <v>Valid</v>
      </c>
      <c r="Q4224" t="str">
        <f>_xlfn.XLOOKUP(B4224,Customers!$A:$A,Customers!$C:$C,"Not Found")</f>
        <v>South</v>
      </c>
      <c r="R4224" t="str">
        <f t="shared" si="392"/>
        <v>East</v>
      </c>
      <c r="S4224" t="str">
        <f t="shared" si="393"/>
        <v>Critical Illness</v>
      </c>
      <c r="T4224" t="str">
        <f t="shared" si="394"/>
        <v>Within SLA</v>
      </c>
      <c r="U4224">
        <f t="shared" si="395"/>
        <v>0</v>
      </c>
    </row>
    <row r="4225" spans="1:21" x14ac:dyDescent="0.3">
      <c r="A4225" t="s">
        <v>8190</v>
      </c>
      <c r="B4225" t="s">
        <v>6312</v>
      </c>
      <c r="C4225" t="s">
        <v>6313</v>
      </c>
      <c r="D4225" t="s">
        <v>46</v>
      </c>
      <c r="E4225" t="s">
        <v>39</v>
      </c>
      <c r="F4225">
        <v>112313.37</v>
      </c>
      <c r="G4225" s="1">
        <v>45970</v>
      </c>
      <c r="H4225" s="1">
        <v>45973</v>
      </c>
      <c r="I4225" t="s">
        <v>19</v>
      </c>
      <c r="J4225">
        <v>3</v>
      </c>
      <c r="K4225">
        <v>10</v>
      </c>
      <c r="L4225" t="s">
        <v>427</v>
      </c>
      <c r="M4225" t="s">
        <v>21</v>
      </c>
      <c r="N4225" t="s">
        <v>22</v>
      </c>
      <c r="O4225">
        <f t="shared" si="390"/>
        <v>1</v>
      </c>
      <c r="P4225" t="str">
        <f t="shared" si="391"/>
        <v>Valid</v>
      </c>
      <c r="Q4225" t="str">
        <f>_xlfn.XLOOKUP(B4225,Customers!$A:$A,Customers!$C:$C,"Not Found")</f>
        <v>South</v>
      </c>
      <c r="R4225" t="str">
        <f t="shared" si="392"/>
        <v>North</v>
      </c>
      <c r="S4225" t="str">
        <f t="shared" si="393"/>
        <v>Theft</v>
      </c>
      <c r="T4225" t="str">
        <f t="shared" si="394"/>
        <v>Within SLA</v>
      </c>
      <c r="U4225">
        <f t="shared" si="395"/>
        <v>0</v>
      </c>
    </row>
    <row r="4226" spans="1:21" x14ac:dyDescent="0.3">
      <c r="A4226" t="s">
        <v>8191</v>
      </c>
      <c r="B4226" t="s">
        <v>302</v>
      </c>
      <c r="C4226" t="s">
        <v>6721</v>
      </c>
      <c r="D4226" t="s">
        <v>102</v>
      </c>
      <c r="E4226" t="s">
        <v>27</v>
      </c>
      <c r="F4226">
        <v>177595.58</v>
      </c>
      <c r="G4226" s="1">
        <v>45685</v>
      </c>
      <c r="I4226" t="s">
        <v>40</v>
      </c>
      <c r="J4226">
        <v>24</v>
      </c>
      <c r="K4226">
        <v>20</v>
      </c>
      <c r="L4226" t="s">
        <v>1047</v>
      </c>
      <c r="M4226" t="s">
        <v>29</v>
      </c>
      <c r="N4226" t="s">
        <v>30</v>
      </c>
      <c r="O4226">
        <f t="shared" ref="O4226:O4289" si="396">COUNTIF($A:$A,A4226)</f>
        <v>1</v>
      </c>
      <c r="P4226" t="str">
        <f t="shared" ref="P4226:P4289" si="397">IF(F4226="","Missing Amount","Valid")</f>
        <v>Valid</v>
      </c>
      <c r="Q4226" t="str">
        <f>_xlfn.XLOOKUP(B4226,Customers!$A:$A,Customers!$C:$C,"Not Found")</f>
        <v>Central</v>
      </c>
      <c r="R4226" t="str">
        <f t="shared" ref="R4226:R4289" si="398">IF(E4226="",Q4226,E4226)</f>
        <v>West</v>
      </c>
      <c r="S4226" t="str">
        <f t="shared" ref="S4226:S4289" si="399">IF(D4226="Hospitalisation","Hospitalization",IF(D4226="Medical Emerg.","Medical Emergency",IF(D4226="Property dmg","Property Damage",IF(D4226="Vehicle dmg","Vehicle Damage",D4226))))</f>
        <v>Maturity</v>
      </c>
      <c r="T4226" t="str">
        <f t="shared" ref="T4226:T4289" si="400">IF(J4226&gt;K4226,"SLA Breach","Within SLA")</f>
        <v>SLA Breach</v>
      </c>
      <c r="U4226">
        <f t="shared" ref="U4226:U4289" si="401">IF(J4226&gt;K4226,J4226-K4226,0)</f>
        <v>4</v>
      </c>
    </row>
    <row r="4227" spans="1:21" x14ac:dyDescent="0.3">
      <c r="A4227" t="s">
        <v>8192</v>
      </c>
      <c r="B4227" t="s">
        <v>6833</v>
      </c>
      <c r="C4227" t="s">
        <v>6834</v>
      </c>
      <c r="D4227" t="s">
        <v>59</v>
      </c>
      <c r="E4227" t="s">
        <v>27</v>
      </c>
      <c r="F4227">
        <v>45845.51</v>
      </c>
      <c r="G4227" s="1">
        <v>45892</v>
      </c>
      <c r="H4227" s="1">
        <v>45911</v>
      </c>
      <c r="I4227" t="s">
        <v>19</v>
      </c>
      <c r="J4227">
        <v>19</v>
      </c>
      <c r="K4227">
        <v>15</v>
      </c>
      <c r="L4227" t="s">
        <v>282</v>
      </c>
      <c r="M4227" t="s">
        <v>55</v>
      </c>
      <c r="N4227" t="s">
        <v>42</v>
      </c>
      <c r="O4227">
        <f t="shared" si="396"/>
        <v>1</v>
      </c>
      <c r="P4227" t="str">
        <f t="shared" si="397"/>
        <v>Valid</v>
      </c>
      <c r="Q4227" t="str">
        <f>_xlfn.XLOOKUP(B4227,Customers!$A:$A,Customers!$C:$C,"Not Found")</f>
        <v>West</v>
      </c>
      <c r="R4227" t="str">
        <f t="shared" si="398"/>
        <v>West</v>
      </c>
      <c r="S4227" t="str">
        <f t="shared" si="399"/>
        <v>Critical Illness</v>
      </c>
      <c r="T4227" t="str">
        <f t="shared" si="400"/>
        <v>SLA Breach</v>
      </c>
      <c r="U4227">
        <f t="shared" si="401"/>
        <v>4</v>
      </c>
    </row>
    <row r="4228" spans="1:21" x14ac:dyDescent="0.3">
      <c r="A4228" t="s">
        <v>8193</v>
      </c>
      <c r="B4228" t="s">
        <v>77</v>
      </c>
      <c r="C4228" t="s">
        <v>2617</v>
      </c>
      <c r="D4228" t="s">
        <v>216</v>
      </c>
      <c r="E4228" t="s">
        <v>18</v>
      </c>
      <c r="F4228">
        <v>76905.460000000006</v>
      </c>
      <c r="G4228" s="1">
        <v>45930</v>
      </c>
      <c r="I4228" t="s">
        <v>64</v>
      </c>
      <c r="J4228">
        <v>22</v>
      </c>
      <c r="K4228">
        <v>15</v>
      </c>
      <c r="L4228" t="s">
        <v>93</v>
      </c>
      <c r="M4228" t="s">
        <v>55</v>
      </c>
      <c r="N4228" t="s">
        <v>88</v>
      </c>
      <c r="O4228">
        <f t="shared" si="396"/>
        <v>1</v>
      </c>
      <c r="P4228" t="str">
        <f t="shared" si="397"/>
        <v>Valid</v>
      </c>
      <c r="Q4228" t="str">
        <f>_xlfn.XLOOKUP(B4228,Customers!$A:$A,Customers!$C:$C,"Not Found")</f>
        <v>West</v>
      </c>
      <c r="R4228" t="str">
        <f t="shared" si="398"/>
        <v>South</v>
      </c>
      <c r="S4228" t="str">
        <f t="shared" si="399"/>
        <v>Outpatient</v>
      </c>
      <c r="T4228" t="str">
        <f t="shared" si="400"/>
        <v>SLA Breach</v>
      </c>
      <c r="U4228">
        <f t="shared" si="401"/>
        <v>7</v>
      </c>
    </row>
    <row r="4229" spans="1:21" x14ac:dyDescent="0.3">
      <c r="A4229" t="s">
        <v>8194</v>
      </c>
      <c r="B4229" t="s">
        <v>4981</v>
      </c>
      <c r="C4229" t="s">
        <v>4982</v>
      </c>
      <c r="D4229" t="s">
        <v>216</v>
      </c>
      <c r="E4229" t="s">
        <v>27</v>
      </c>
      <c r="F4229">
        <v>91191.56</v>
      </c>
      <c r="G4229" s="1">
        <v>45844</v>
      </c>
      <c r="I4229" t="s">
        <v>40</v>
      </c>
      <c r="J4229">
        <v>17</v>
      </c>
      <c r="K4229">
        <v>15</v>
      </c>
      <c r="L4229" t="s">
        <v>178</v>
      </c>
      <c r="M4229" t="s">
        <v>55</v>
      </c>
      <c r="N4229" t="s">
        <v>42</v>
      </c>
      <c r="O4229">
        <f t="shared" si="396"/>
        <v>1</v>
      </c>
      <c r="P4229" t="str">
        <f t="shared" si="397"/>
        <v>Valid</v>
      </c>
      <c r="Q4229" t="str">
        <f>_xlfn.XLOOKUP(B4229,Customers!$A:$A,Customers!$C:$C,"Not Found")</f>
        <v>North</v>
      </c>
      <c r="R4229" t="str">
        <f t="shared" si="398"/>
        <v>West</v>
      </c>
      <c r="S4229" t="str">
        <f t="shared" si="399"/>
        <v>Outpatient</v>
      </c>
      <c r="T4229" t="str">
        <f t="shared" si="400"/>
        <v>SLA Breach</v>
      </c>
      <c r="U4229">
        <f t="shared" si="401"/>
        <v>2</v>
      </c>
    </row>
    <row r="4230" spans="1:21" x14ac:dyDescent="0.3">
      <c r="A4230" t="s">
        <v>8195</v>
      </c>
      <c r="B4230" t="s">
        <v>1821</v>
      </c>
      <c r="C4230" t="s">
        <v>1822</v>
      </c>
      <c r="D4230" t="s">
        <v>46</v>
      </c>
      <c r="E4230" t="s">
        <v>39</v>
      </c>
      <c r="F4230">
        <v>51113.78</v>
      </c>
      <c r="G4230" s="1">
        <v>45710</v>
      </c>
      <c r="H4230" s="1">
        <v>45720</v>
      </c>
      <c r="I4230" t="s">
        <v>19</v>
      </c>
      <c r="J4230">
        <v>10</v>
      </c>
      <c r="K4230">
        <v>10</v>
      </c>
      <c r="L4230" t="s">
        <v>60</v>
      </c>
      <c r="M4230" t="s">
        <v>21</v>
      </c>
      <c r="N4230" t="s">
        <v>30</v>
      </c>
      <c r="O4230">
        <f t="shared" si="396"/>
        <v>1</v>
      </c>
      <c r="P4230" t="str">
        <f t="shared" si="397"/>
        <v>Valid</v>
      </c>
      <c r="Q4230" t="str">
        <f>_xlfn.XLOOKUP(B4230,Customers!$A:$A,Customers!$C:$C,"Not Found")</f>
        <v>East</v>
      </c>
      <c r="R4230" t="str">
        <f t="shared" si="398"/>
        <v>North</v>
      </c>
      <c r="S4230" t="str">
        <f t="shared" si="399"/>
        <v>Theft</v>
      </c>
      <c r="T4230" t="str">
        <f t="shared" si="400"/>
        <v>Within SLA</v>
      </c>
      <c r="U4230">
        <f t="shared" si="401"/>
        <v>0</v>
      </c>
    </row>
    <row r="4231" spans="1:21" x14ac:dyDescent="0.3">
      <c r="A4231" t="s">
        <v>8196</v>
      </c>
      <c r="B4231" t="s">
        <v>8197</v>
      </c>
      <c r="C4231" t="s">
        <v>8198</v>
      </c>
      <c r="D4231" t="s">
        <v>116</v>
      </c>
      <c r="E4231" t="s">
        <v>18</v>
      </c>
      <c r="F4231">
        <v>43314.09</v>
      </c>
      <c r="G4231" s="1">
        <v>45712</v>
      </c>
      <c r="H4231" s="1">
        <v>45722</v>
      </c>
      <c r="I4231" t="s">
        <v>19</v>
      </c>
      <c r="J4231">
        <v>10</v>
      </c>
      <c r="K4231">
        <v>7</v>
      </c>
      <c r="L4231" t="s">
        <v>98</v>
      </c>
      <c r="M4231" t="s">
        <v>94</v>
      </c>
      <c r="N4231" t="s">
        <v>42</v>
      </c>
      <c r="O4231">
        <f t="shared" si="396"/>
        <v>1</v>
      </c>
      <c r="P4231" t="str">
        <f t="shared" si="397"/>
        <v>Valid</v>
      </c>
      <c r="Q4231" t="str">
        <f>_xlfn.XLOOKUP(B4231,Customers!$A:$A,Customers!$C:$C,"Not Found")</f>
        <v>Central</v>
      </c>
      <c r="R4231" t="str">
        <f t="shared" si="398"/>
        <v>South</v>
      </c>
      <c r="S4231" t="str">
        <f t="shared" si="399"/>
        <v>Medical Emergency</v>
      </c>
      <c r="T4231" t="str">
        <f t="shared" si="400"/>
        <v>SLA Breach</v>
      </c>
      <c r="U4231">
        <f t="shared" si="401"/>
        <v>3</v>
      </c>
    </row>
    <row r="4232" spans="1:21" x14ac:dyDescent="0.3">
      <c r="A4232" t="s">
        <v>8199</v>
      </c>
      <c r="B4232" t="s">
        <v>2583</v>
      </c>
      <c r="C4232" t="s">
        <v>8200</v>
      </c>
      <c r="D4232" t="s">
        <v>46</v>
      </c>
      <c r="E4232" t="s">
        <v>27</v>
      </c>
      <c r="F4232">
        <v>39308.04</v>
      </c>
      <c r="G4232" s="1">
        <v>45889</v>
      </c>
      <c r="H4232" s="1">
        <v>45902</v>
      </c>
      <c r="I4232" t="s">
        <v>19</v>
      </c>
      <c r="J4232">
        <v>13</v>
      </c>
      <c r="K4232">
        <v>10</v>
      </c>
      <c r="L4232" t="s">
        <v>1047</v>
      </c>
      <c r="M4232" t="s">
        <v>21</v>
      </c>
      <c r="N4232" t="s">
        <v>22</v>
      </c>
      <c r="O4232">
        <f t="shared" si="396"/>
        <v>1</v>
      </c>
      <c r="P4232" t="str">
        <f t="shared" si="397"/>
        <v>Valid</v>
      </c>
      <c r="Q4232" t="str">
        <f>_xlfn.XLOOKUP(B4232,Customers!$A:$A,Customers!$C:$C,"Not Found")</f>
        <v>North</v>
      </c>
      <c r="R4232" t="str">
        <f t="shared" si="398"/>
        <v>West</v>
      </c>
      <c r="S4232" t="str">
        <f t="shared" si="399"/>
        <v>Theft</v>
      </c>
      <c r="T4232" t="str">
        <f t="shared" si="400"/>
        <v>SLA Breach</v>
      </c>
      <c r="U4232">
        <f t="shared" si="401"/>
        <v>3</v>
      </c>
    </row>
    <row r="4233" spans="1:21" x14ac:dyDescent="0.3">
      <c r="A4233" t="s">
        <v>8201</v>
      </c>
      <c r="B4233" t="s">
        <v>8202</v>
      </c>
      <c r="C4233" t="s">
        <v>8203</v>
      </c>
      <c r="D4233" t="s">
        <v>17</v>
      </c>
      <c r="E4233" t="s">
        <v>39</v>
      </c>
      <c r="F4233">
        <v>35939.33</v>
      </c>
      <c r="G4233" s="1">
        <v>45844</v>
      </c>
      <c r="H4233" s="1">
        <v>45861</v>
      </c>
      <c r="I4233" t="s">
        <v>19</v>
      </c>
      <c r="J4233">
        <v>17</v>
      </c>
      <c r="K4233">
        <v>10</v>
      </c>
      <c r="L4233" t="s">
        <v>770</v>
      </c>
      <c r="M4233" t="s">
        <v>21</v>
      </c>
      <c r="N4233" t="s">
        <v>30</v>
      </c>
      <c r="O4233">
        <f t="shared" si="396"/>
        <v>1</v>
      </c>
      <c r="P4233" t="str">
        <f t="shared" si="397"/>
        <v>Valid</v>
      </c>
      <c r="Q4233" t="str">
        <f>_xlfn.XLOOKUP(B4233,Customers!$A:$A,Customers!$C:$C,"Not Found")</f>
        <v>West</v>
      </c>
      <c r="R4233" t="str">
        <f t="shared" si="398"/>
        <v>North</v>
      </c>
      <c r="S4233" t="str">
        <f t="shared" si="399"/>
        <v>Accident</v>
      </c>
      <c r="T4233" t="str">
        <f t="shared" si="400"/>
        <v>SLA Breach</v>
      </c>
      <c r="U4233">
        <f t="shared" si="401"/>
        <v>7</v>
      </c>
    </row>
    <row r="4234" spans="1:21" x14ac:dyDescent="0.3">
      <c r="A4234" t="s">
        <v>8204</v>
      </c>
      <c r="B4234" t="s">
        <v>2930</v>
      </c>
      <c r="C4234" t="s">
        <v>7184</v>
      </c>
      <c r="D4234" t="s">
        <v>69</v>
      </c>
      <c r="E4234" t="s">
        <v>18</v>
      </c>
      <c r="F4234">
        <v>110282.69</v>
      </c>
      <c r="G4234" s="1">
        <v>45716</v>
      </c>
      <c r="H4234" s="1">
        <v>45730</v>
      </c>
      <c r="I4234" t="s">
        <v>19</v>
      </c>
      <c r="J4234">
        <v>14</v>
      </c>
      <c r="K4234">
        <v>12</v>
      </c>
      <c r="L4234" t="s">
        <v>548</v>
      </c>
      <c r="M4234" t="s">
        <v>49</v>
      </c>
      <c r="N4234" t="s">
        <v>42</v>
      </c>
      <c r="O4234">
        <f t="shared" si="396"/>
        <v>1</v>
      </c>
      <c r="P4234" t="str">
        <f t="shared" si="397"/>
        <v>Valid</v>
      </c>
      <c r="Q4234" t="str">
        <f>_xlfn.XLOOKUP(B4234,Customers!$A:$A,Customers!$C:$C,"Not Found")</f>
        <v>South</v>
      </c>
      <c r="R4234" t="str">
        <f t="shared" si="398"/>
        <v>South</v>
      </c>
      <c r="S4234" t="str">
        <f t="shared" si="399"/>
        <v>Property Damage</v>
      </c>
      <c r="T4234" t="str">
        <f t="shared" si="400"/>
        <v>SLA Breach</v>
      </c>
      <c r="U4234">
        <f t="shared" si="401"/>
        <v>2</v>
      </c>
    </row>
    <row r="4235" spans="1:21" x14ac:dyDescent="0.3">
      <c r="A4235" t="s">
        <v>8205</v>
      </c>
      <c r="B4235" t="s">
        <v>2607</v>
      </c>
      <c r="C4235" t="s">
        <v>7052</v>
      </c>
      <c r="D4235" t="s">
        <v>59</v>
      </c>
      <c r="E4235" t="s">
        <v>27</v>
      </c>
      <c r="F4235">
        <v>98609.41</v>
      </c>
      <c r="G4235" s="1">
        <v>45678</v>
      </c>
      <c r="H4235" s="1">
        <v>45688</v>
      </c>
      <c r="I4235" t="s">
        <v>19</v>
      </c>
      <c r="J4235">
        <v>10</v>
      </c>
      <c r="K4235">
        <v>15</v>
      </c>
      <c r="L4235" t="s">
        <v>183</v>
      </c>
      <c r="M4235" t="s">
        <v>55</v>
      </c>
      <c r="N4235" t="s">
        <v>30</v>
      </c>
      <c r="O4235">
        <f t="shared" si="396"/>
        <v>1</v>
      </c>
      <c r="P4235" t="str">
        <f t="shared" si="397"/>
        <v>Valid</v>
      </c>
      <c r="Q4235" t="str">
        <f>_xlfn.XLOOKUP(B4235,Customers!$A:$A,Customers!$C:$C,"Not Found")</f>
        <v>North</v>
      </c>
      <c r="R4235" t="str">
        <f t="shared" si="398"/>
        <v>West</v>
      </c>
      <c r="S4235" t="str">
        <f t="shared" si="399"/>
        <v>Critical Illness</v>
      </c>
      <c r="T4235" t="str">
        <f t="shared" si="400"/>
        <v>Within SLA</v>
      </c>
      <c r="U4235">
        <f t="shared" si="401"/>
        <v>0</v>
      </c>
    </row>
    <row r="4236" spans="1:21" x14ac:dyDescent="0.3">
      <c r="A4236" t="s">
        <v>8206</v>
      </c>
      <c r="B4236" t="s">
        <v>3104</v>
      </c>
      <c r="C4236" t="s">
        <v>3105</v>
      </c>
      <c r="D4236" t="s">
        <v>216</v>
      </c>
      <c r="E4236" t="s">
        <v>18</v>
      </c>
      <c r="F4236">
        <v>199418.05</v>
      </c>
      <c r="G4236" s="1">
        <v>45802</v>
      </c>
      <c r="H4236" s="1">
        <v>45807</v>
      </c>
      <c r="I4236" t="s">
        <v>19</v>
      </c>
      <c r="J4236">
        <v>5</v>
      </c>
      <c r="K4236">
        <v>15</v>
      </c>
      <c r="L4236" t="s">
        <v>501</v>
      </c>
      <c r="M4236" t="s">
        <v>55</v>
      </c>
      <c r="N4236" t="s">
        <v>22</v>
      </c>
      <c r="O4236">
        <f t="shared" si="396"/>
        <v>1</v>
      </c>
      <c r="P4236" t="str">
        <f t="shared" si="397"/>
        <v>Valid</v>
      </c>
      <c r="Q4236" t="str">
        <f>_xlfn.XLOOKUP(B4236,Customers!$A:$A,Customers!$C:$C,"Not Found")</f>
        <v>North</v>
      </c>
      <c r="R4236" t="str">
        <f t="shared" si="398"/>
        <v>South</v>
      </c>
      <c r="S4236" t="str">
        <f t="shared" si="399"/>
        <v>Outpatient</v>
      </c>
      <c r="T4236" t="str">
        <f t="shared" si="400"/>
        <v>Within SLA</v>
      </c>
      <c r="U4236">
        <f t="shared" si="401"/>
        <v>0</v>
      </c>
    </row>
    <row r="4237" spans="1:21" x14ac:dyDescent="0.3">
      <c r="A4237" t="s">
        <v>8207</v>
      </c>
      <c r="B4237" t="s">
        <v>1773</v>
      </c>
      <c r="C4237" t="s">
        <v>1774</v>
      </c>
      <c r="D4237" t="s">
        <v>116</v>
      </c>
      <c r="E4237" t="s">
        <v>74</v>
      </c>
      <c r="F4237">
        <v>40306.400000000001</v>
      </c>
      <c r="G4237" s="1">
        <v>45789</v>
      </c>
      <c r="H4237" s="1">
        <v>45797</v>
      </c>
      <c r="I4237" t="s">
        <v>47</v>
      </c>
      <c r="J4237">
        <v>8</v>
      </c>
      <c r="K4237">
        <v>7</v>
      </c>
      <c r="L4237" t="s">
        <v>404</v>
      </c>
      <c r="M4237" t="s">
        <v>94</v>
      </c>
      <c r="N4237" t="s">
        <v>30</v>
      </c>
      <c r="O4237">
        <f t="shared" si="396"/>
        <v>1</v>
      </c>
      <c r="P4237" t="str">
        <f t="shared" si="397"/>
        <v>Valid</v>
      </c>
      <c r="Q4237" t="str">
        <f>_xlfn.XLOOKUP(B4237,Customers!$A:$A,Customers!$C:$C,"Not Found")</f>
        <v>Central</v>
      </c>
      <c r="R4237" t="str">
        <f t="shared" si="398"/>
        <v>East</v>
      </c>
      <c r="S4237" t="str">
        <f t="shared" si="399"/>
        <v>Medical Emergency</v>
      </c>
      <c r="T4237" t="str">
        <f t="shared" si="400"/>
        <v>SLA Breach</v>
      </c>
      <c r="U4237">
        <f t="shared" si="401"/>
        <v>1</v>
      </c>
    </row>
    <row r="4238" spans="1:21" x14ac:dyDescent="0.3">
      <c r="A4238" t="s">
        <v>8208</v>
      </c>
      <c r="B4238" t="s">
        <v>1589</v>
      </c>
      <c r="C4238" t="s">
        <v>6950</v>
      </c>
      <c r="D4238" t="s">
        <v>59</v>
      </c>
      <c r="E4238" t="s">
        <v>27</v>
      </c>
      <c r="F4238">
        <v>134797.26999999999</v>
      </c>
      <c r="G4238" s="1">
        <v>45985</v>
      </c>
      <c r="H4238" s="1">
        <v>45988</v>
      </c>
      <c r="I4238" t="s">
        <v>19</v>
      </c>
      <c r="J4238">
        <v>3</v>
      </c>
      <c r="K4238">
        <v>15</v>
      </c>
      <c r="L4238" t="s">
        <v>282</v>
      </c>
      <c r="M4238" t="s">
        <v>55</v>
      </c>
      <c r="N4238" t="s">
        <v>30</v>
      </c>
      <c r="O4238">
        <f t="shared" si="396"/>
        <v>1</v>
      </c>
      <c r="P4238" t="str">
        <f t="shared" si="397"/>
        <v>Valid</v>
      </c>
      <c r="Q4238" t="str">
        <f>_xlfn.XLOOKUP(B4238,Customers!$A:$A,Customers!$C:$C,"Not Found")</f>
        <v>Central</v>
      </c>
      <c r="R4238" t="str">
        <f t="shared" si="398"/>
        <v>West</v>
      </c>
      <c r="S4238" t="str">
        <f t="shared" si="399"/>
        <v>Critical Illness</v>
      </c>
      <c r="T4238" t="str">
        <f t="shared" si="400"/>
        <v>Within SLA</v>
      </c>
      <c r="U4238">
        <f t="shared" si="401"/>
        <v>0</v>
      </c>
    </row>
    <row r="4239" spans="1:21" x14ac:dyDescent="0.3">
      <c r="A4239" t="s">
        <v>8209</v>
      </c>
      <c r="B4239" t="s">
        <v>5465</v>
      </c>
      <c r="C4239" t="s">
        <v>5466</v>
      </c>
      <c r="D4239" t="s">
        <v>116</v>
      </c>
      <c r="E4239" t="s">
        <v>18</v>
      </c>
      <c r="F4239">
        <v>23973.200000000001</v>
      </c>
      <c r="G4239" s="1">
        <v>45893</v>
      </c>
      <c r="H4239" s="1">
        <v>45902</v>
      </c>
      <c r="I4239" t="s">
        <v>19</v>
      </c>
      <c r="J4239">
        <v>9</v>
      </c>
      <c r="K4239">
        <v>7</v>
      </c>
      <c r="L4239" t="s">
        <v>501</v>
      </c>
      <c r="M4239" t="s">
        <v>94</v>
      </c>
      <c r="N4239" t="s">
        <v>30</v>
      </c>
      <c r="O4239">
        <f t="shared" si="396"/>
        <v>1</v>
      </c>
      <c r="P4239" t="str">
        <f t="shared" si="397"/>
        <v>Valid</v>
      </c>
      <c r="Q4239" t="str">
        <f>_xlfn.XLOOKUP(B4239,Customers!$A:$A,Customers!$C:$C,"Not Found")</f>
        <v>North</v>
      </c>
      <c r="R4239" t="str">
        <f t="shared" si="398"/>
        <v>South</v>
      </c>
      <c r="S4239" t="str">
        <f t="shared" si="399"/>
        <v>Medical Emergency</v>
      </c>
      <c r="T4239" t="str">
        <f t="shared" si="400"/>
        <v>SLA Breach</v>
      </c>
      <c r="U4239">
        <f t="shared" si="401"/>
        <v>2</v>
      </c>
    </row>
    <row r="4240" spans="1:21" x14ac:dyDescent="0.3">
      <c r="A4240" t="s">
        <v>8210</v>
      </c>
      <c r="B4240" t="s">
        <v>2903</v>
      </c>
      <c r="C4240" t="s">
        <v>2904</v>
      </c>
      <c r="D4240" t="s">
        <v>17</v>
      </c>
      <c r="E4240" t="s">
        <v>18</v>
      </c>
      <c r="F4240">
        <v>52171.05</v>
      </c>
      <c r="G4240" s="1">
        <v>45799</v>
      </c>
      <c r="I4240" t="s">
        <v>64</v>
      </c>
      <c r="J4240">
        <v>5</v>
      </c>
      <c r="K4240">
        <v>10</v>
      </c>
      <c r="L4240" t="s">
        <v>83</v>
      </c>
      <c r="M4240" t="s">
        <v>21</v>
      </c>
      <c r="N4240" t="s">
        <v>22</v>
      </c>
      <c r="O4240">
        <f t="shared" si="396"/>
        <v>1</v>
      </c>
      <c r="P4240" t="str">
        <f t="shared" si="397"/>
        <v>Valid</v>
      </c>
      <c r="Q4240" t="str">
        <f>_xlfn.XLOOKUP(B4240,Customers!$A:$A,Customers!$C:$C,"Not Found")</f>
        <v>North</v>
      </c>
      <c r="R4240" t="str">
        <f t="shared" si="398"/>
        <v>South</v>
      </c>
      <c r="S4240" t="str">
        <f t="shared" si="399"/>
        <v>Accident</v>
      </c>
      <c r="T4240" t="str">
        <f t="shared" si="400"/>
        <v>Within SLA</v>
      </c>
      <c r="U4240">
        <f t="shared" si="401"/>
        <v>0</v>
      </c>
    </row>
    <row r="4241" spans="1:21" x14ac:dyDescent="0.3">
      <c r="A4241" t="s">
        <v>8211</v>
      </c>
      <c r="B4241" t="s">
        <v>485</v>
      </c>
      <c r="C4241" t="s">
        <v>486</v>
      </c>
      <c r="D4241" t="s">
        <v>46</v>
      </c>
      <c r="E4241" t="s">
        <v>39</v>
      </c>
      <c r="F4241">
        <v>43003.43</v>
      </c>
      <c r="G4241" s="1">
        <v>45847</v>
      </c>
      <c r="H4241" s="1">
        <v>45860</v>
      </c>
      <c r="I4241" t="s">
        <v>19</v>
      </c>
      <c r="J4241">
        <v>13</v>
      </c>
      <c r="K4241">
        <v>10</v>
      </c>
      <c r="L4241" t="s">
        <v>223</v>
      </c>
      <c r="M4241" t="s">
        <v>21</v>
      </c>
      <c r="N4241" t="s">
        <v>42</v>
      </c>
      <c r="O4241">
        <f t="shared" si="396"/>
        <v>1</v>
      </c>
      <c r="P4241" t="str">
        <f t="shared" si="397"/>
        <v>Valid</v>
      </c>
      <c r="Q4241" t="str">
        <f>_xlfn.XLOOKUP(B4241,Customers!$A:$A,Customers!$C:$C,"Not Found")</f>
        <v>East</v>
      </c>
      <c r="R4241" t="str">
        <f t="shared" si="398"/>
        <v>North</v>
      </c>
      <c r="S4241" t="str">
        <f t="shared" si="399"/>
        <v>Theft</v>
      </c>
      <c r="T4241" t="str">
        <f t="shared" si="400"/>
        <v>SLA Breach</v>
      </c>
      <c r="U4241">
        <f t="shared" si="401"/>
        <v>3</v>
      </c>
    </row>
    <row r="4242" spans="1:21" x14ac:dyDescent="0.3">
      <c r="A4242" t="s">
        <v>8212</v>
      </c>
      <c r="B4242" t="s">
        <v>270</v>
      </c>
      <c r="C4242" t="s">
        <v>4919</v>
      </c>
      <c r="D4242" t="s">
        <v>216</v>
      </c>
      <c r="E4242" t="s">
        <v>27</v>
      </c>
      <c r="F4242">
        <v>95724.479999999996</v>
      </c>
      <c r="G4242" s="1">
        <v>45831</v>
      </c>
      <c r="I4242" t="s">
        <v>40</v>
      </c>
      <c r="J4242">
        <v>11</v>
      </c>
      <c r="K4242">
        <v>15</v>
      </c>
      <c r="L4242" t="s">
        <v>93</v>
      </c>
      <c r="M4242" t="s">
        <v>55</v>
      </c>
      <c r="N4242" t="s">
        <v>30</v>
      </c>
      <c r="O4242">
        <f t="shared" si="396"/>
        <v>1</v>
      </c>
      <c r="P4242" t="str">
        <f t="shared" si="397"/>
        <v>Valid</v>
      </c>
      <c r="Q4242" t="str">
        <f>_xlfn.XLOOKUP(B4242,Customers!$A:$A,Customers!$C:$C,"Not Found")</f>
        <v>South</v>
      </c>
      <c r="R4242" t="str">
        <f t="shared" si="398"/>
        <v>West</v>
      </c>
      <c r="S4242" t="str">
        <f t="shared" si="399"/>
        <v>Outpatient</v>
      </c>
      <c r="T4242" t="str">
        <f t="shared" si="400"/>
        <v>Within SLA</v>
      </c>
      <c r="U4242">
        <f t="shared" si="401"/>
        <v>0</v>
      </c>
    </row>
    <row r="4243" spans="1:21" x14ac:dyDescent="0.3">
      <c r="A4243" t="s">
        <v>8213</v>
      </c>
      <c r="B4243" t="s">
        <v>969</v>
      </c>
      <c r="C4243" t="s">
        <v>4212</v>
      </c>
      <c r="D4243" t="s">
        <v>154</v>
      </c>
      <c r="E4243" t="s">
        <v>18</v>
      </c>
      <c r="F4243">
        <v>71451.48</v>
      </c>
      <c r="G4243" s="1">
        <v>45883</v>
      </c>
      <c r="H4243" s="1">
        <v>45897</v>
      </c>
      <c r="I4243" t="s">
        <v>19</v>
      </c>
      <c r="J4243">
        <v>14</v>
      </c>
      <c r="K4243">
        <v>10</v>
      </c>
      <c r="L4243" t="s">
        <v>548</v>
      </c>
      <c r="M4243" t="s">
        <v>21</v>
      </c>
      <c r="N4243" t="s">
        <v>30</v>
      </c>
      <c r="O4243">
        <f t="shared" si="396"/>
        <v>1</v>
      </c>
      <c r="P4243" t="str">
        <f t="shared" si="397"/>
        <v>Valid</v>
      </c>
      <c r="Q4243" t="str">
        <f>_xlfn.XLOOKUP(B4243,Customers!$A:$A,Customers!$C:$C,"Not Found")</f>
        <v>West</v>
      </c>
      <c r="R4243" t="str">
        <f t="shared" si="398"/>
        <v>South</v>
      </c>
      <c r="S4243" t="str">
        <f t="shared" si="399"/>
        <v>Vehicle Damage</v>
      </c>
      <c r="T4243" t="str">
        <f t="shared" si="400"/>
        <v>SLA Breach</v>
      </c>
      <c r="U4243">
        <f t="shared" si="401"/>
        <v>4</v>
      </c>
    </row>
    <row r="4244" spans="1:21" x14ac:dyDescent="0.3">
      <c r="A4244" t="s">
        <v>8214</v>
      </c>
      <c r="B4244" t="s">
        <v>5028</v>
      </c>
      <c r="C4244" t="s">
        <v>8215</v>
      </c>
      <c r="D4244" t="s">
        <v>59</v>
      </c>
      <c r="E4244" t="s">
        <v>173</v>
      </c>
      <c r="F4244">
        <v>90522.38</v>
      </c>
      <c r="G4244" s="1">
        <v>45852</v>
      </c>
      <c r="H4244" s="1">
        <v>45860</v>
      </c>
      <c r="I4244" t="s">
        <v>19</v>
      </c>
      <c r="J4244">
        <v>8</v>
      </c>
      <c r="K4244">
        <v>15</v>
      </c>
      <c r="L4244" t="s">
        <v>132</v>
      </c>
      <c r="M4244" t="s">
        <v>55</v>
      </c>
      <c r="N4244" t="s">
        <v>22</v>
      </c>
      <c r="O4244">
        <f t="shared" si="396"/>
        <v>1</v>
      </c>
      <c r="P4244" t="str">
        <f t="shared" si="397"/>
        <v>Valid</v>
      </c>
      <c r="Q4244" t="str">
        <f>_xlfn.XLOOKUP(B4244,Customers!$A:$A,Customers!$C:$C,"Not Found")</f>
        <v>South</v>
      </c>
      <c r="R4244" t="str">
        <f t="shared" si="398"/>
        <v>Central</v>
      </c>
      <c r="S4244" t="str">
        <f t="shared" si="399"/>
        <v>Critical Illness</v>
      </c>
      <c r="T4244" t="str">
        <f t="shared" si="400"/>
        <v>Within SLA</v>
      </c>
      <c r="U4244">
        <f t="shared" si="401"/>
        <v>0</v>
      </c>
    </row>
    <row r="4245" spans="1:21" x14ac:dyDescent="0.3">
      <c r="A4245" t="s">
        <v>8216</v>
      </c>
      <c r="B4245" t="s">
        <v>1036</v>
      </c>
      <c r="C4245" t="s">
        <v>6385</v>
      </c>
      <c r="D4245" t="s">
        <v>238</v>
      </c>
      <c r="E4245" t="s">
        <v>39</v>
      </c>
      <c r="F4245">
        <v>56979.65</v>
      </c>
      <c r="G4245" s="1">
        <v>45696</v>
      </c>
      <c r="H4245" s="1">
        <v>45704</v>
      </c>
      <c r="I4245" t="s">
        <v>19</v>
      </c>
      <c r="J4245">
        <v>8</v>
      </c>
      <c r="K4245">
        <v>10</v>
      </c>
      <c r="L4245" t="s">
        <v>132</v>
      </c>
      <c r="M4245" t="s">
        <v>21</v>
      </c>
      <c r="N4245" t="s">
        <v>30</v>
      </c>
      <c r="O4245">
        <f t="shared" si="396"/>
        <v>1</v>
      </c>
      <c r="P4245" t="str">
        <f t="shared" si="397"/>
        <v>Valid</v>
      </c>
      <c r="Q4245" t="str">
        <f>_xlfn.XLOOKUP(B4245,Customers!$A:$A,Customers!$C:$C,"Not Found")</f>
        <v>West</v>
      </c>
      <c r="R4245" t="str">
        <f t="shared" si="398"/>
        <v>North</v>
      </c>
      <c r="S4245" t="str">
        <f t="shared" si="399"/>
        <v>Vehicle Damage</v>
      </c>
      <c r="T4245" t="str">
        <f t="shared" si="400"/>
        <v>Within SLA</v>
      </c>
      <c r="U4245">
        <f t="shared" si="401"/>
        <v>0</v>
      </c>
    </row>
    <row r="4246" spans="1:21" x14ac:dyDescent="0.3">
      <c r="A4246" t="s">
        <v>8217</v>
      </c>
      <c r="B4246" t="s">
        <v>739</v>
      </c>
      <c r="C4246" t="s">
        <v>6906</v>
      </c>
      <c r="D4246" t="s">
        <v>154</v>
      </c>
      <c r="E4246" t="s">
        <v>27</v>
      </c>
      <c r="F4246">
        <v>63223.28</v>
      </c>
      <c r="G4246" s="1">
        <v>45833</v>
      </c>
      <c r="H4246" s="1">
        <v>45849</v>
      </c>
      <c r="I4246" t="s">
        <v>19</v>
      </c>
      <c r="J4246">
        <v>16</v>
      </c>
      <c r="K4246">
        <v>10</v>
      </c>
      <c r="L4246" t="s">
        <v>212</v>
      </c>
      <c r="M4246" t="s">
        <v>21</v>
      </c>
      <c r="N4246" t="s">
        <v>42</v>
      </c>
      <c r="O4246">
        <f t="shared" si="396"/>
        <v>1</v>
      </c>
      <c r="P4246" t="str">
        <f t="shared" si="397"/>
        <v>Valid</v>
      </c>
      <c r="Q4246" t="str">
        <f>_xlfn.XLOOKUP(B4246,Customers!$A:$A,Customers!$C:$C,"Not Found")</f>
        <v>North</v>
      </c>
      <c r="R4246" t="str">
        <f t="shared" si="398"/>
        <v>West</v>
      </c>
      <c r="S4246" t="str">
        <f t="shared" si="399"/>
        <v>Vehicle Damage</v>
      </c>
      <c r="T4246" t="str">
        <f t="shared" si="400"/>
        <v>SLA Breach</v>
      </c>
      <c r="U4246">
        <f t="shared" si="401"/>
        <v>6</v>
      </c>
    </row>
    <row r="4247" spans="1:21" x14ac:dyDescent="0.3">
      <c r="A4247" t="s">
        <v>8218</v>
      </c>
      <c r="B4247" t="s">
        <v>815</v>
      </c>
      <c r="C4247" t="s">
        <v>3792</v>
      </c>
      <c r="D4247" t="s">
        <v>154</v>
      </c>
      <c r="E4247" t="s">
        <v>27</v>
      </c>
      <c r="F4247">
        <v>190822.67</v>
      </c>
      <c r="G4247" s="1">
        <v>45911</v>
      </c>
      <c r="I4247" t="s">
        <v>64</v>
      </c>
      <c r="J4247">
        <v>12</v>
      </c>
      <c r="K4247">
        <v>10</v>
      </c>
      <c r="L4247" t="s">
        <v>450</v>
      </c>
      <c r="M4247" t="s">
        <v>21</v>
      </c>
      <c r="N4247" t="s">
        <v>42</v>
      </c>
      <c r="O4247">
        <f t="shared" si="396"/>
        <v>1</v>
      </c>
      <c r="P4247" t="str">
        <f t="shared" si="397"/>
        <v>Valid</v>
      </c>
      <c r="Q4247" t="str">
        <f>_xlfn.XLOOKUP(B4247,Customers!$A:$A,Customers!$C:$C,"Not Found")</f>
        <v>East</v>
      </c>
      <c r="R4247" t="str">
        <f t="shared" si="398"/>
        <v>West</v>
      </c>
      <c r="S4247" t="str">
        <f t="shared" si="399"/>
        <v>Vehicle Damage</v>
      </c>
      <c r="T4247" t="str">
        <f t="shared" si="400"/>
        <v>SLA Breach</v>
      </c>
      <c r="U4247">
        <f t="shared" si="401"/>
        <v>2</v>
      </c>
    </row>
    <row r="4248" spans="1:21" x14ac:dyDescent="0.3">
      <c r="A4248" t="s">
        <v>8219</v>
      </c>
      <c r="B4248" t="s">
        <v>138</v>
      </c>
      <c r="C4248" t="s">
        <v>139</v>
      </c>
      <c r="D4248" t="s">
        <v>26</v>
      </c>
      <c r="E4248" t="s">
        <v>27</v>
      </c>
      <c r="F4248">
        <v>358560.04</v>
      </c>
      <c r="G4248" s="1">
        <v>45960</v>
      </c>
      <c r="I4248" t="s">
        <v>40</v>
      </c>
      <c r="J4248">
        <v>32</v>
      </c>
      <c r="K4248">
        <v>20</v>
      </c>
      <c r="L4248" t="s">
        <v>208</v>
      </c>
      <c r="M4248" t="s">
        <v>29</v>
      </c>
      <c r="N4248" t="s">
        <v>88</v>
      </c>
      <c r="O4248">
        <f t="shared" si="396"/>
        <v>1</v>
      </c>
      <c r="P4248" t="str">
        <f t="shared" si="397"/>
        <v>Valid</v>
      </c>
      <c r="Q4248" t="str">
        <f>_xlfn.XLOOKUP(B4248,Customers!$A:$A,Customers!$C:$C,"Not Found")</f>
        <v>South</v>
      </c>
      <c r="R4248" t="str">
        <f t="shared" si="398"/>
        <v>West</v>
      </c>
      <c r="S4248" t="str">
        <f t="shared" si="399"/>
        <v>Disability</v>
      </c>
      <c r="T4248" t="str">
        <f t="shared" si="400"/>
        <v>SLA Breach</v>
      </c>
      <c r="U4248">
        <f t="shared" si="401"/>
        <v>12</v>
      </c>
    </row>
    <row r="4249" spans="1:21" x14ac:dyDescent="0.3">
      <c r="A4249" t="s">
        <v>8220</v>
      </c>
      <c r="B4249" t="s">
        <v>2484</v>
      </c>
      <c r="C4249" t="s">
        <v>4126</v>
      </c>
      <c r="D4249" t="s">
        <v>116</v>
      </c>
      <c r="E4249" t="s">
        <v>27</v>
      </c>
      <c r="F4249">
        <v>43834.29</v>
      </c>
      <c r="G4249" s="1">
        <v>45977</v>
      </c>
      <c r="H4249" s="1">
        <v>45983</v>
      </c>
      <c r="I4249" t="s">
        <v>19</v>
      </c>
      <c r="J4249">
        <v>6</v>
      </c>
      <c r="K4249">
        <v>7</v>
      </c>
      <c r="L4249" t="s">
        <v>590</v>
      </c>
      <c r="M4249" t="s">
        <v>94</v>
      </c>
      <c r="N4249" t="s">
        <v>42</v>
      </c>
      <c r="O4249">
        <f t="shared" si="396"/>
        <v>1</v>
      </c>
      <c r="P4249" t="str">
        <f t="shared" si="397"/>
        <v>Valid</v>
      </c>
      <c r="Q4249" t="str">
        <f>_xlfn.XLOOKUP(B4249,Customers!$A:$A,Customers!$C:$C,"Not Found")</f>
        <v>South</v>
      </c>
      <c r="R4249" t="str">
        <f t="shared" si="398"/>
        <v>West</v>
      </c>
      <c r="S4249" t="str">
        <f t="shared" si="399"/>
        <v>Medical Emergency</v>
      </c>
      <c r="T4249" t="str">
        <f t="shared" si="400"/>
        <v>Within SLA</v>
      </c>
      <c r="U4249">
        <f t="shared" si="401"/>
        <v>0</v>
      </c>
    </row>
    <row r="4250" spans="1:21" x14ac:dyDescent="0.3">
      <c r="A4250" t="s">
        <v>8221</v>
      </c>
      <c r="B4250" t="s">
        <v>2460</v>
      </c>
      <c r="C4250" t="s">
        <v>5540</v>
      </c>
      <c r="D4250" t="s">
        <v>92</v>
      </c>
      <c r="E4250" t="s">
        <v>18</v>
      </c>
      <c r="F4250">
        <v>40689.24</v>
      </c>
      <c r="G4250" s="1">
        <v>45880</v>
      </c>
      <c r="I4250" t="s">
        <v>40</v>
      </c>
      <c r="J4250">
        <v>17</v>
      </c>
      <c r="K4250">
        <v>7</v>
      </c>
      <c r="L4250" t="s">
        <v>212</v>
      </c>
      <c r="M4250" t="s">
        <v>94</v>
      </c>
      <c r="N4250" t="s">
        <v>88</v>
      </c>
      <c r="O4250">
        <f t="shared" si="396"/>
        <v>1</v>
      </c>
      <c r="P4250" t="str">
        <f t="shared" si="397"/>
        <v>Valid</v>
      </c>
      <c r="Q4250" t="str">
        <f>_xlfn.XLOOKUP(B4250,Customers!$A:$A,Customers!$C:$C,"Not Found")</f>
        <v>West</v>
      </c>
      <c r="R4250" t="str">
        <f t="shared" si="398"/>
        <v>South</v>
      </c>
      <c r="S4250" t="str">
        <f t="shared" si="399"/>
        <v>Baggage Loss</v>
      </c>
      <c r="T4250" t="str">
        <f t="shared" si="400"/>
        <v>SLA Breach</v>
      </c>
      <c r="U4250">
        <f t="shared" si="401"/>
        <v>10</v>
      </c>
    </row>
    <row r="4251" spans="1:21" x14ac:dyDescent="0.3">
      <c r="A4251" t="s">
        <v>8222</v>
      </c>
      <c r="B4251" t="s">
        <v>406</v>
      </c>
      <c r="C4251" t="s">
        <v>407</v>
      </c>
      <c r="D4251" t="s">
        <v>182</v>
      </c>
      <c r="E4251" t="s">
        <v>18</v>
      </c>
      <c r="F4251">
        <v>26787.919999999998</v>
      </c>
      <c r="G4251" s="1">
        <v>45961</v>
      </c>
      <c r="H4251" s="1">
        <v>45971</v>
      </c>
      <c r="I4251" t="s">
        <v>19</v>
      </c>
      <c r="J4251">
        <v>10</v>
      </c>
      <c r="K4251">
        <v>7</v>
      </c>
      <c r="L4251" t="s">
        <v>450</v>
      </c>
      <c r="M4251" t="s">
        <v>94</v>
      </c>
      <c r="N4251" t="s">
        <v>30</v>
      </c>
      <c r="O4251">
        <f t="shared" si="396"/>
        <v>1</v>
      </c>
      <c r="P4251" t="str">
        <f t="shared" si="397"/>
        <v>Valid</v>
      </c>
      <c r="Q4251" t="str">
        <f>_xlfn.XLOOKUP(B4251,Customers!$A:$A,Customers!$C:$C,"Not Found")</f>
        <v>North</v>
      </c>
      <c r="R4251" t="str">
        <f t="shared" si="398"/>
        <v>South</v>
      </c>
      <c r="S4251" t="str">
        <f t="shared" si="399"/>
        <v>Trip Cancellation</v>
      </c>
      <c r="T4251" t="str">
        <f t="shared" si="400"/>
        <v>SLA Breach</v>
      </c>
      <c r="U4251">
        <f t="shared" si="401"/>
        <v>3</v>
      </c>
    </row>
    <row r="4252" spans="1:21" x14ac:dyDescent="0.3">
      <c r="A4252" t="s">
        <v>8223</v>
      </c>
      <c r="B4252" t="s">
        <v>5616</v>
      </c>
      <c r="C4252" t="s">
        <v>5617</v>
      </c>
      <c r="D4252" t="s">
        <v>46</v>
      </c>
      <c r="E4252" t="s">
        <v>18</v>
      </c>
      <c r="F4252">
        <v>92144.39</v>
      </c>
      <c r="G4252" s="1">
        <v>45664</v>
      </c>
      <c r="H4252" s="1">
        <v>45675</v>
      </c>
      <c r="I4252" t="s">
        <v>19</v>
      </c>
      <c r="J4252">
        <v>11</v>
      </c>
      <c r="K4252">
        <v>10</v>
      </c>
      <c r="L4252" t="s">
        <v>787</v>
      </c>
      <c r="M4252" t="s">
        <v>21</v>
      </c>
      <c r="N4252" t="s">
        <v>30</v>
      </c>
      <c r="O4252">
        <f t="shared" si="396"/>
        <v>1</v>
      </c>
      <c r="P4252" t="str">
        <f t="shared" si="397"/>
        <v>Valid</v>
      </c>
      <c r="Q4252" t="str">
        <f>_xlfn.XLOOKUP(B4252,Customers!$A:$A,Customers!$C:$C,"Not Found")</f>
        <v>East</v>
      </c>
      <c r="R4252" t="str">
        <f t="shared" si="398"/>
        <v>South</v>
      </c>
      <c r="S4252" t="str">
        <f t="shared" si="399"/>
        <v>Theft</v>
      </c>
      <c r="T4252" t="str">
        <f t="shared" si="400"/>
        <v>SLA Breach</v>
      </c>
      <c r="U4252">
        <f t="shared" si="401"/>
        <v>1</v>
      </c>
    </row>
    <row r="4253" spans="1:21" x14ac:dyDescent="0.3">
      <c r="A4253" t="s">
        <v>8224</v>
      </c>
      <c r="B4253" t="s">
        <v>3803</v>
      </c>
      <c r="C4253" t="s">
        <v>3804</v>
      </c>
      <c r="D4253" t="s">
        <v>111</v>
      </c>
      <c r="E4253" t="s">
        <v>18</v>
      </c>
      <c r="F4253">
        <v>111498.09</v>
      </c>
      <c r="G4253" s="1">
        <v>45687</v>
      </c>
      <c r="H4253" s="1">
        <v>45694</v>
      </c>
      <c r="I4253" t="s">
        <v>19</v>
      </c>
      <c r="J4253">
        <v>7</v>
      </c>
      <c r="K4253">
        <v>12</v>
      </c>
      <c r="L4253" t="s">
        <v>174</v>
      </c>
      <c r="M4253" t="s">
        <v>49</v>
      </c>
      <c r="N4253" t="s">
        <v>30</v>
      </c>
      <c r="O4253">
        <f t="shared" si="396"/>
        <v>1</v>
      </c>
      <c r="P4253" t="str">
        <f t="shared" si="397"/>
        <v>Valid</v>
      </c>
      <c r="Q4253" t="str">
        <f>_xlfn.XLOOKUP(B4253,Customers!$A:$A,Customers!$C:$C,"Not Found")</f>
        <v>East</v>
      </c>
      <c r="R4253" t="str">
        <f t="shared" si="398"/>
        <v>South</v>
      </c>
      <c r="S4253" t="str">
        <f t="shared" si="399"/>
        <v>Fire</v>
      </c>
      <c r="T4253" t="str">
        <f t="shared" si="400"/>
        <v>Within SLA</v>
      </c>
      <c r="U4253">
        <f t="shared" si="401"/>
        <v>0</v>
      </c>
    </row>
    <row r="4254" spans="1:21" x14ac:dyDescent="0.3">
      <c r="A4254" t="s">
        <v>8225</v>
      </c>
      <c r="B4254" t="s">
        <v>1972</v>
      </c>
      <c r="C4254" t="s">
        <v>1973</v>
      </c>
      <c r="D4254" t="s">
        <v>17</v>
      </c>
      <c r="E4254" t="s">
        <v>74</v>
      </c>
      <c r="F4254">
        <v>28838.13</v>
      </c>
      <c r="G4254" s="1">
        <v>45722</v>
      </c>
      <c r="H4254" s="1">
        <v>45730</v>
      </c>
      <c r="I4254" t="s">
        <v>19</v>
      </c>
      <c r="J4254">
        <v>8</v>
      </c>
      <c r="K4254">
        <v>10</v>
      </c>
      <c r="L4254" t="s">
        <v>388</v>
      </c>
      <c r="M4254" t="s">
        <v>21</v>
      </c>
      <c r="N4254" t="s">
        <v>30</v>
      </c>
      <c r="O4254">
        <f t="shared" si="396"/>
        <v>1</v>
      </c>
      <c r="P4254" t="str">
        <f t="shared" si="397"/>
        <v>Valid</v>
      </c>
      <c r="Q4254" t="str">
        <f>_xlfn.XLOOKUP(B4254,Customers!$A:$A,Customers!$C:$C,"Not Found")</f>
        <v>South</v>
      </c>
      <c r="R4254" t="str">
        <f t="shared" si="398"/>
        <v>East</v>
      </c>
      <c r="S4254" t="str">
        <f t="shared" si="399"/>
        <v>Accident</v>
      </c>
      <c r="T4254" t="str">
        <f t="shared" si="400"/>
        <v>Within SLA</v>
      </c>
      <c r="U4254">
        <f t="shared" si="401"/>
        <v>0</v>
      </c>
    </row>
    <row r="4255" spans="1:21" x14ac:dyDescent="0.3">
      <c r="A4255" t="s">
        <v>8226</v>
      </c>
      <c r="B4255" t="s">
        <v>1515</v>
      </c>
      <c r="C4255" t="s">
        <v>8227</v>
      </c>
      <c r="D4255" t="s">
        <v>46</v>
      </c>
      <c r="E4255" t="s">
        <v>27</v>
      </c>
      <c r="F4255">
        <v>44566.03</v>
      </c>
      <c r="G4255" s="1">
        <v>45690</v>
      </c>
      <c r="H4255" s="1">
        <v>45704</v>
      </c>
      <c r="I4255" t="s">
        <v>19</v>
      </c>
      <c r="J4255">
        <v>14</v>
      </c>
      <c r="K4255">
        <v>10</v>
      </c>
      <c r="L4255" t="s">
        <v>193</v>
      </c>
      <c r="M4255" t="s">
        <v>21</v>
      </c>
      <c r="N4255" t="s">
        <v>42</v>
      </c>
      <c r="O4255">
        <f t="shared" si="396"/>
        <v>1</v>
      </c>
      <c r="P4255" t="str">
        <f t="shared" si="397"/>
        <v>Valid</v>
      </c>
      <c r="Q4255" t="str">
        <f>_xlfn.XLOOKUP(B4255,Customers!$A:$A,Customers!$C:$C,"Not Found")</f>
        <v>North</v>
      </c>
      <c r="R4255" t="str">
        <f t="shared" si="398"/>
        <v>West</v>
      </c>
      <c r="S4255" t="str">
        <f t="shared" si="399"/>
        <v>Theft</v>
      </c>
      <c r="T4255" t="str">
        <f t="shared" si="400"/>
        <v>SLA Breach</v>
      </c>
      <c r="U4255">
        <f t="shared" si="401"/>
        <v>4</v>
      </c>
    </row>
    <row r="4256" spans="1:21" x14ac:dyDescent="0.3">
      <c r="A4256" t="s">
        <v>8228</v>
      </c>
      <c r="B4256" t="s">
        <v>859</v>
      </c>
      <c r="C4256" t="s">
        <v>1668</v>
      </c>
      <c r="D4256" t="s">
        <v>53</v>
      </c>
      <c r="E4256" t="s">
        <v>74</v>
      </c>
      <c r="F4256">
        <v>310574.38</v>
      </c>
      <c r="G4256" s="1">
        <v>45876</v>
      </c>
      <c r="H4256" s="1">
        <v>45895</v>
      </c>
      <c r="I4256" t="s">
        <v>47</v>
      </c>
      <c r="J4256">
        <v>19</v>
      </c>
      <c r="K4256">
        <v>15</v>
      </c>
      <c r="L4256" t="s">
        <v>770</v>
      </c>
      <c r="M4256" t="s">
        <v>55</v>
      </c>
      <c r="N4256" t="s">
        <v>42</v>
      </c>
      <c r="O4256">
        <f t="shared" si="396"/>
        <v>1</v>
      </c>
      <c r="P4256" t="str">
        <f t="shared" si="397"/>
        <v>Valid</v>
      </c>
      <c r="Q4256" t="str">
        <f>_xlfn.XLOOKUP(B4256,Customers!$A:$A,Customers!$C:$C,"Not Found")</f>
        <v>East</v>
      </c>
      <c r="R4256" t="str">
        <f t="shared" si="398"/>
        <v>East</v>
      </c>
      <c r="S4256" t="str">
        <f t="shared" si="399"/>
        <v>Hospitalization</v>
      </c>
      <c r="T4256" t="str">
        <f t="shared" si="400"/>
        <v>SLA Breach</v>
      </c>
      <c r="U4256">
        <f t="shared" si="401"/>
        <v>4</v>
      </c>
    </row>
    <row r="4257" spans="1:21" x14ac:dyDescent="0.3">
      <c r="A4257" t="s">
        <v>8229</v>
      </c>
      <c r="B4257" t="s">
        <v>8230</v>
      </c>
      <c r="C4257" t="s">
        <v>8231</v>
      </c>
      <c r="D4257" t="s">
        <v>59</v>
      </c>
      <c r="E4257" t="s">
        <v>173</v>
      </c>
      <c r="F4257">
        <v>181469.51</v>
      </c>
      <c r="G4257" s="1">
        <v>45829</v>
      </c>
      <c r="I4257" t="s">
        <v>40</v>
      </c>
      <c r="J4257">
        <v>10</v>
      </c>
      <c r="K4257">
        <v>15</v>
      </c>
      <c r="L4257" t="s">
        <v>107</v>
      </c>
      <c r="M4257" t="s">
        <v>55</v>
      </c>
      <c r="N4257" t="s">
        <v>22</v>
      </c>
      <c r="O4257">
        <f t="shared" si="396"/>
        <v>1</v>
      </c>
      <c r="P4257" t="str">
        <f t="shared" si="397"/>
        <v>Valid</v>
      </c>
      <c r="Q4257" t="str">
        <f>_xlfn.XLOOKUP(B4257,Customers!$A:$A,Customers!$C:$C,"Not Found")</f>
        <v>South</v>
      </c>
      <c r="R4257" t="str">
        <f t="shared" si="398"/>
        <v>Central</v>
      </c>
      <c r="S4257" t="str">
        <f t="shared" si="399"/>
        <v>Critical Illness</v>
      </c>
      <c r="T4257" t="str">
        <f t="shared" si="400"/>
        <v>Within SLA</v>
      </c>
      <c r="U4257">
        <f t="shared" si="401"/>
        <v>0</v>
      </c>
    </row>
    <row r="4258" spans="1:21" x14ac:dyDescent="0.3">
      <c r="A4258" t="s">
        <v>8232</v>
      </c>
      <c r="B4258" t="s">
        <v>841</v>
      </c>
      <c r="C4258" t="s">
        <v>2312</v>
      </c>
      <c r="D4258" t="s">
        <v>46</v>
      </c>
      <c r="E4258" t="s">
        <v>27</v>
      </c>
      <c r="F4258">
        <v>53523.72</v>
      </c>
      <c r="G4258" s="1">
        <v>45840</v>
      </c>
      <c r="H4258" s="1">
        <v>45843</v>
      </c>
      <c r="I4258" t="s">
        <v>19</v>
      </c>
      <c r="J4258">
        <v>3</v>
      </c>
      <c r="K4258">
        <v>10</v>
      </c>
      <c r="L4258" t="s">
        <v>296</v>
      </c>
      <c r="M4258" t="s">
        <v>21</v>
      </c>
      <c r="N4258" t="s">
        <v>22</v>
      </c>
      <c r="O4258">
        <f t="shared" si="396"/>
        <v>1</v>
      </c>
      <c r="P4258" t="str">
        <f t="shared" si="397"/>
        <v>Valid</v>
      </c>
      <c r="Q4258" t="str">
        <f>_xlfn.XLOOKUP(B4258,Customers!$A:$A,Customers!$C:$C,"Not Found")</f>
        <v>North</v>
      </c>
      <c r="R4258" t="str">
        <f t="shared" si="398"/>
        <v>West</v>
      </c>
      <c r="S4258" t="str">
        <f t="shared" si="399"/>
        <v>Theft</v>
      </c>
      <c r="T4258" t="str">
        <f t="shared" si="400"/>
        <v>Within SLA</v>
      </c>
      <c r="U4258">
        <f t="shared" si="401"/>
        <v>0</v>
      </c>
    </row>
    <row r="4259" spans="1:21" x14ac:dyDescent="0.3">
      <c r="A4259" t="s">
        <v>8233</v>
      </c>
      <c r="B4259" t="s">
        <v>8234</v>
      </c>
      <c r="C4259" t="s">
        <v>8235</v>
      </c>
      <c r="D4259" t="s">
        <v>46</v>
      </c>
      <c r="E4259" t="s">
        <v>74</v>
      </c>
      <c r="F4259">
        <v>100795.17</v>
      </c>
      <c r="G4259" s="1">
        <v>45833</v>
      </c>
      <c r="H4259" s="1">
        <v>45843</v>
      </c>
      <c r="I4259" t="s">
        <v>19</v>
      </c>
      <c r="J4259">
        <v>10</v>
      </c>
      <c r="K4259">
        <v>10</v>
      </c>
      <c r="L4259" t="s">
        <v>341</v>
      </c>
      <c r="M4259" t="s">
        <v>21</v>
      </c>
      <c r="N4259" t="s">
        <v>30</v>
      </c>
      <c r="O4259">
        <f t="shared" si="396"/>
        <v>1</v>
      </c>
      <c r="P4259" t="str">
        <f t="shared" si="397"/>
        <v>Valid</v>
      </c>
      <c r="Q4259" t="str">
        <f>_xlfn.XLOOKUP(B4259,Customers!$A:$A,Customers!$C:$C,"Not Found")</f>
        <v>North</v>
      </c>
      <c r="R4259" t="str">
        <f t="shared" si="398"/>
        <v>East</v>
      </c>
      <c r="S4259" t="str">
        <f t="shared" si="399"/>
        <v>Theft</v>
      </c>
      <c r="T4259" t="str">
        <f t="shared" si="400"/>
        <v>Within SLA</v>
      </c>
      <c r="U4259">
        <f t="shared" si="401"/>
        <v>0</v>
      </c>
    </row>
    <row r="4260" spans="1:21" x14ac:dyDescent="0.3">
      <c r="A4260" t="s">
        <v>8236</v>
      </c>
      <c r="B4260" t="s">
        <v>1645</v>
      </c>
      <c r="C4260" t="s">
        <v>1646</v>
      </c>
      <c r="D4260" t="s">
        <v>102</v>
      </c>
      <c r="E4260" t="s">
        <v>18</v>
      </c>
      <c r="F4260">
        <v>345824.51</v>
      </c>
      <c r="G4260" s="1">
        <v>45820</v>
      </c>
      <c r="I4260" t="s">
        <v>40</v>
      </c>
      <c r="J4260">
        <v>24</v>
      </c>
      <c r="K4260">
        <v>20</v>
      </c>
      <c r="L4260" t="s">
        <v>93</v>
      </c>
      <c r="M4260" t="s">
        <v>29</v>
      </c>
      <c r="N4260" t="s">
        <v>42</v>
      </c>
      <c r="O4260">
        <f t="shared" si="396"/>
        <v>1</v>
      </c>
      <c r="P4260" t="str">
        <f t="shared" si="397"/>
        <v>Valid</v>
      </c>
      <c r="Q4260" t="str">
        <f>_xlfn.XLOOKUP(B4260,Customers!$A:$A,Customers!$C:$C,"Not Found")</f>
        <v>South</v>
      </c>
      <c r="R4260" t="str">
        <f t="shared" si="398"/>
        <v>South</v>
      </c>
      <c r="S4260" t="str">
        <f t="shared" si="399"/>
        <v>Maturity</v>
      </c>
      <c r="T4260" t="str">
        <f t="shared" si="400"/>
        <v>SLA Breach</v>
      </c>
      <c r="U4260">
        <f t="shared" si="401"/>
        <v>4</v>
      </c>
    </row>
    <row r="4261" spans="1:21" x14ac:dyDescent="0.3">
      <c r="A4261" t="s">
        <v>8237</v>
      </c>
      <c r="B4261" t="s">
        <v>2356</v>
      </c>
      <c r="C4261" t="s">
        <v>5199</v>
      </c>
      <c r="D4261" t="s">
        <v>1264</v>
      </c>
      <c r="E4261" t="s">
        <v>74</v>
      </c>
      <c r="F4261">
        <v>263869.65000000002</v>
      </c>
      <c r="G4261" s="1">
        <v>45944</v>
      </c>
      <c r="H4261" s="1">
        <v>45971</v>
      </c>
      <c r="I4261" t="s">
        <v>19</v>
      </c>
      <c r="J4261">
        <v>27</v>
      </c>
      <c r="K4261">
        <v>15</v>
      </c>
      <c r="L4261" t="s">
        <v>41</v>
      </c>
      <c r="M4261" t="s">
        <v>55</v>
      </c>
      <c r="N4261" t="s">
        <v>42</v>
      </c>
      <c r="O4261">
        <f t="shared" si="396"/>
        <v>1</v>
      </c>
      <c r="P4261" t="str">
        <f t="shared" si="397"/>
        <v>Valid</v>
      </c>
      <c r="Q4261" t="str">
        <f>_xlfn.XLOOKUP(B4261,Customers!$A:$A,Customers!$C:$C,"Not Found")</f>
        <v>West</v>
      </c>
      <c r="R4261" t="str">
        <f t="shared" si="398"/>
        <v>East</v>
      </c>
      <c r="S4261" t="str">
        <f t="shared" si="399"/>
        <v>hospitalization</v>
      </c>
      <c r="T4261" t="str">
        <f t="shared" si="400"/>
        <v>SLA Breach</v>
      </c>
      <c r="U4261">
        <f t="shared" si="401"/>
        <v>12</v>
      </c>
    </row>
    <row r="4262" spans="1:21" x14ac:dyDescent="0.3">
      <c r="A4262" t="s">
        <v>8238</v>
      </c>
      <c r="B4262" t="s">
        <v>1807</v>
      </c>
      <c r="C4262" t="s">
        <v>1808</v>
      </c>
      <c r="D4262" t="s">
        <v>102</v>
      </c>
      <c r="E4262" t="s">
        <v>18</v>
      </c>
      <c r="F4262">
        <v>275765.23</v>
      </c>
      <c r="G4262" s="1">
        <v>45727</v>
      </c>
      <c r="I4262" t="s">
        <v>40</v>
      </c>
      <c r="J4262">
        <v>11</v>
      </c>
      <c r="K4262">
        <v>20</v>
      </c>
      <c r="L4262" t="s">
        <v>48</v>
      </c>
      <c r="M4262" t="s">
        <v>29</v>
      </c>
      <c r="N4262" t="s">
        <v>22</v>
      </c>
      <c r="O4262">
        <f t="shared" si="396"/>
        <v>1</v>
      </c>
      <c r="P4262" t="str">
        <f t="shared" si="397"/>
        <v>Valid</v>
      </c>
      <c r="Q4262" t="str">
        <f>_xlfn.XLOOKUP(B4262,Customers!$A:$A,Customers!$C:$C,"Not Found")</f>
        <v>North</v>
      </c>
      <c r="R4262" t="str">
        <f t="shared" si="398"/>
        <v>South</v>
      </c>
      <c r="S4262" t="str">
        <f t="shared" si="399"/>
        <v>Maturity</v>
      </c>
      <c r="T4262" t="str">
        <f t="shared" si="400"/>
        <v>Within SLA</v>
      </c>
      <c r="U4262">
        <f t="shared" si="401"/>
        <v>0</v>
      </c>
    </row>
    <row r="4263" spans="1:21" x14ac:dyDescent="0.3">
      <c r="A4263" t="s">
        <v>8239</v>
      </c>
      <c r="B4263" t="s">
        <v>1000</v>
      </c>
      <c r="C4263" t="s">
        <v>1001</v>
      </c>
      <c r="D4263" t="s">
        <v>17</v>
      </c>
      <c r="E4263" t="s">
        <v>18</v>
      </c>
      <c r="F4263">
        <v>75210.850000000006</v>
      </c>
      <c r="G4263" s="1">
        <v>45781</v>
      </c>
      <c r="H4263" s="1">
        <v>45793</v>
      </c>
      <c r="I4263" t="s">
        <v>19</v>
      </c>
      <c r="J4263">
        <v>12</v>
      </c>
      <c r="K4263">
        <v>10</v>
      </c>
      <c r="L4263" t="s">
        <v>98</v>
      </c>
      <c r="M4263" t="s">
        <v>21</v>
      </c>
      <c r="N4263" t="s">
        <v>30</v>
      </c>
      <c r="O4263">
        <f t="shared" si="396"/>
        <v>1</v>
      </c>
      <c r="P4263" t="str">
        <f t="shared" si="397"/>
        <v>Valid</v>
      </c>
      <c r="Q4263" t="str">
        <f>_xlfn.XLOOKUP(B4263,Customers!$A:$A,Customers!$C:$C,"Not Found")</f>
        <v>Central</v>
      </c>
      <c r="R4263" t="str">
        <f t="shared" si="398"/>
        <v>South</v>
      </c>
      <c r="S4263" t="str">
        <f t="shared" si="399"/>
        <v>Accident</v>
      </c>
      <c r="T4263" t="str">
        <f t="shared" si="400"/>
        <v>SLA Breach</v>
      </c>
      <c r="U4263">
        <f t="shared" si="401"/>
        <v>2</v>
      </c>
    </row>
    <row r="4264" spans="1:21" x14ac:dyDescent="0.3">
      <c r="A4264" t="s">
        <v>8240</v>
      </c>
      <c r="B4264" t="s">
        <v>3673</v>
      </c>
      <c r="C4264" t="s">
        <v>4851</v>
      </c>
      <c r="D4264" t="s">
        <v>154</v>
      </c>
      <c r="E4264" t="s">
        <v>74</v>
      </c>
      <c r="F4264">
        <v>38717.58</v>
      </c>
      <c r="G4264" s="1">
        <v>45689</v>
      </c>
      <c r="H4264" s="1">
        <v>45718</v>
      </c>
      <c r="I4264" t="s">
        <v>19</v>
      </c>
      <c r="J4264">
        <v>29</v>
      </c>
      <c r="K4264">
        <v>10</v>
      </c>
      <c r="L4264" t="s">
        <v>310</v>
      </c>
      <c r="M4264" t="s">
        <v>21</v>
      </c>
      <c r="N4264" t="s">
        <v>42</v>
      </c>
      <c r="O4264">
        <f t="shared" si="396"/>
        <v>1</v>
      </c>
      <c r="P4264" t="str">
        <f t="shared" si="397"/>
        <v>Valid</v>
      </c>
      <c r="Q4264" t="str">
        <f>_xlfn.XLOOKUP(B4264,Customers!$A:$A,Customers!$C:$C,"Not Found")</f>
        <v>West</v>
      </c>
      <c r="R4264" t="str">
        <f t="shared" si="398"/>
        <v>East</v>
      </c>
      <c r="S4264" t="str">
        <f t="shared" si="399"/>
        <v>Vehicle Damage</v>
      </c>
      <c r="T4264" t="str">
        <f t="shared" si="400"/>
        <v>SLA Breach</v>
      </c>
      <c r="U4264">
        <f t="shared" si="401"/>
        <v>19</v>
      </c>
    </row>
    <row r="4265" spans="1:21" x14ac:dyDescent="0.3">
      <c r="A4265" t="s">
        <v>8241</v>
      </c>
      <c r="B4265" t="s">
        <v>841</v>
      </c>
      <c r="C4265" t="s">
        <v>842</v>
      </c>
      <c r="D4265" t="s">
        <v>34</v>
      </c>
      <c r="E4265" t="s">
        <v>27</v>
      </c>
      <c r="F4265">
        <v>274904.59999999998</v>
      </c>
      <c r="G4265" s="1">
        <v>45829</v>
      </c>
      <c r="H4265" s="1">
        <v>45856</v>
      </c>
      <c r="I4265" t="s">
        <v>19</v>
      </c>
      <c r="J4265">
        <v>27</v>
      </c>
      <c r="K4265">
        <v>20</v>
      </c>
      <c r="L4265" t="s">
        <v>223</v>
      </c>
      <c r="M4265" t="s">
        <v>29</v>
      </c>
      <c r="N4265" t="s">
        <v>30</v>
      </c>
      <c r="O4265">
        <f t="shared" si="396"/>
        <v>1</v>
      </c>
      <c r="P4265" t="str">
        <f t="shared" si="397"/>
        <v>Valid</v>
      </c>
      <c r="Q4265" t="str">
        <f>_xlfn.XLOOKUP(B4265,Customers!$A:$A,Customers!$C:$C,"Not Found")</f>
        <v>North</v>
      </c>
      <c r="R4265" t="str">
        <f t="shared" si="398"/>
        <v>West</v>
      </c>
      <c r="S4265" t="str">
        <f t="shared" si="399"/>
        <v>Death Benefit</v>
      </c>
      <c r="T4265" t="str">
        <f t="shared" si="400"/>
        <v>SLA Breach</v>
      </c>
      <c r="U4265">
        <f t="shared" si="401"/>
        <v>7</v>
      </c>
    </row>
    <row r="4266" spans="1:21" x14ac:dyDescent="0.3">
      <c r="A4266" t="s">
        <v>8242</v>
      </c>
      <c r="B4266" t="s">
        <v>8243</v>
      </c>
      <c r="C4266" t="s">
        <v>8244</v>
      </c>
      <c r="D4266" t="s">
        <v>17</v>
      </c>
      <c r="E4266" t="s">
        <v>18</v>
      </c>
      <c r="F4266">
        <v>10942.25</v>
      </c>
      <c r="G4266" s="1">
        <v>45774</v>
      </c>
      <c r="H4266" s="1">
        <v>45783</v>
      </c>
      <c r="I4266" t="s">
        <v>19</v>
      </c>
      <c r="J4266">
        <v>9</v>
      </c>
      <c r="K4266">
        <v>10</v>
      </c>
      <c r="L4266" t="s">
        <v>204</v>
      </c>
      <c r="M4266" t="s">
        <v>21</v>
      </c>
      <c r="N4266" t="s">
        <v>30</v>
      </c>
      <c r="O4266">
        <f t="shared" si="396"/>
        <v>1</v>
      </c>
      <c r="P4266" t="str">
        <f t="shared" si="397"/>
        <v>Valid</v>
      </c>
      <c r="Q4266" t="str">
        <f>_xlfn.XLOOKUP(B4266,Customers!$A:$A,Customers!$C:$C,"Not Found")</f>
        <v>West</v>
      </c>
      <c r="R4266" t="str">
        <f t="shared" si="398"/>
        <v>South</v>
      </c>
      <c r="S4266" t="str">
        <f t="shared" si="399"/>
        <v>Accident</v>
      </c>
      <c r="T4266" t="str">
        <f t="shared" si="400"/>
        <v>Within SLA</v>
      </c>
      <c r="U4266">
        <f t="shared" si="401"/>
        <v>0</v>
      </c>
    </row>
    <row r="4267" spans="1:21" x14ac:dyDescent="0.3">
      <c r="A4267" t="s">
        <v>8245</v>
      </c>
      <c r="B4267" t="s">
        <v>2342</v>
      </c>
      <c r="C4267" t="s">
        <v>2343</v>
      </c>
      <c r="D4267" t="s">
        <v>59</v>
      </c>
      <c r="E4267" t="s">
        <v>18</v>
      </c>
      <c r="F4267">
        <v>100631.09</v>
      </c>
      <c r="G4267" s="1">
        <v>45726</v>
      </c>
      <c r="I4267" t="s">
        <v>40</v>
      </c>
      <c r="J4267">
        <v>24</v>
      </c>
      <c r="K4267">
        <v>15</v>
      </c>
      <c r="L4267" t="s">
        <v>282</v>
      </c>
      <c r="M4267" t="s">
        <v>55</v>
      </c>
      <c r="N4267" t="s">
        <v>42</v>
      </c>
      <c r="O4267">
        <f t="shared" si="396"/>
        <v>1</v>
      </c>
      <c r="P4267" t="str">
        <f t="shared" si="397"/>
        <v>Valid</v>
      </c>
      <c r="Q4267" t="str">
        <f>_xlfn.XLOOKUP(B4267,Customers!$A:$A,Customers!$C:$C,"Not Found")</f>
        <v>Central</v>
      </c>
      <c r="R4267" t="str">
        <f t="shared" si="398"/>
        <v>South</v>
      </c>
      <c r="S4267" t="str">
        <f t="shared" si="399"/>
        <v>Critical Illness</v>
      </c>
      <c r="T4267" t="str">
        <f t="shared" si="400"/>
        <v>SLA Breach</v>
      </c>
      <c r="U4267">
        <f t="shared" si="401"/>
        <v>9</v>
      </c>
    </row>
    <row r="4268" spans="1:21" x14ac:dyDescent="0.3">
      <c r="A4268" t="s">
        <v>8246</v>
      </c>
      <c r="B4268" t="s">
        <v>3255</v>
      </c>
      <c r="C4268" t="s">
        <v>3256</v>
      </c>
      <c r="D4268" t="s">
        <v>53</v>
      </c>
      <c r="E4268" t="s">
        <v>39</v>
      </c>
      <c r="F4268">
        <v>163194.6</v>
      </c>
      <c r="G4268" s="1">
        <v>45841</v>
      </c>
      <c r="H4268" s="1">
        <v>45857</v>
      </c>
      <c r="I4268" t="s">
        <v>19</v>
      </c>
      <c r="J4268">
        <v>16</v>
      </c>
      <c r="K4268">
        <v>15</v>
      </c>
      <c r="L4268" t="s">
        <v>345</v>
      </c>
      <c r="M4268" t="s">
        <v>55</v>
      </c>
      <c r="N4268" t="s">
        <v>30</v>
      </c>
      <c r="O4268">
        <f t="shared" si="396"/>
        <v>1</v>
      </c>
      <c r="P4268" t="str">
        <f t="shared" si="397"/>
        <v>Valid</v>
      </c>
      <c r="Q4268" t="str">
        <f>_xlfn.XLOOKUP(B4268,Customers!$A:$A,Customers!$C:$C,"Not Found")</f>
        <v>North</v>
      </c>
      <c r="R4268" t="str">
        <f t="shared" si="398"/>
        <v>North</v>
      </c>
      <c r="S4268" t="str">
        <f t="shared" si="399"/>
        <v>Hospitalization</v>
      </c>
      <c r="T4268" t="str">
        <f t="shared" si="400"/>
        <v>SLA Breach</v>
      </c>
      <c r="U4268">
        <f t="shared" si="401"/>
        <v>1</v>
      </c>
    </row>
    <row r="4269" spans="1:21" x14ac:dyDescent="0.3">
      <c r="A4269" t="s">
        <v>8247</v>
      </c>
      <c r="B4269" t="s">
        <v>8248</v>
      </c>
      <c r="C4269" t="s">
        <v>8249</v>
      </c>
      <c r="D4269" t="s">
        <v>26</v>
      </c>
      <c r="E4269" t="s">
        <v>18</v>
      </c>
      <c r="F4269">
        <v>901206.12</v>
      </c>
      <c r="G4269" s="1">
        <v>45974</v>
      </c>
      <c r="H4269" s="1">
        <v>45993</v>
      </c>
      <c r="I4269" t="s">
        <v>19</v>
      </c>
      <c r="J4269">
        <v>19</v>
      </c>
      <c r="K4269">
        <v>20</v>
      </c>
      <c r="L4269" t="s">
        <v>296</v>
      </c>
      <c r="M4269" t="s">
        <v>29</v>
      </c>
      <c r="N4269" t="s">
        <v>30</v>
      </c>
      <c r="O4269">
        <f t="shared" si="396"/>
        <v>1</v>
      </c>
      <c r="P4269" t="str">
        <f t="shared" si="397"/>
        <v>Valid</v>
      </c>
      <c r="Q4269" t="str">
        <f>_xlfn.XLOOKUP(B4269,Customers!$A:$A,Customers!$C:$C,"Not Found")</f>
        <v>Central</v>
      </c>
      <c r="R4269" t="str">
        <f t="shared" si="398"/>
        <v>South</v>
      </c>
      <c r="S4269" t="str">
        <f t="shared" si="399"/>
        <v>Disability</v>
      </c>
      <c r="T4269" t="str">
        <f t="shared" si="400"/>
        <v>Within SLA</v>
      </c>
      <c r="U4269">
        <f t="shared" si="401"/>
        <v>0</v>
      </c>
    </row>
    <row r="4270" spans="1:21" x14ac:dyDescent="0.3">
      <c r="A4270" t="s">
        <v>8250</v>
      </c>
      <c r="B4270" t="s">
        <v>1425</v>
      </c>
      <c r="C4270" t="s">
        <v>5448</v>
      </c>
      <c r="D4270" t="s">
        <v>34</v>
      </c>
      <c r="E4270" t="s">
        <v>18</v>
      </c>
      <c r="F4270">
        <v>410105.51</v>
      </c>
      <c r="G4270" s="1">
        <v>45914</v>
      </c>
      <c r="H4270" s="1">
        <v>45941</v>
      </c>
      <c r="I4270" t="s">
        <v>19</v>
      </c>
      <c r="J4270">
        <v>27</v>
      </c>
      <c r="K4270">
        <v>20</v>
      </c>
      <c r="L4270" t="s">
        <v>193</v>
      </c>
      <c r="M4270" t="s">
        <v>29</v>
      </c>
      <c r="N4270" t="s">
        <v>88</v>
      </c>
      <c r="O4270">
        <f t="shared" si="396"/>
        <v>1</v>
      </c>
      <c r="P4270" t="str">
        <f t="shared" si="397"/>
        <v>Valid</v>
      </c>
      <c r="Q4270" t="str">
        <f>_xlfn.XLOOKUP(B4270,Customers!$A:$A,Customers!$C:$C,"Not Found")</f>
        <v>North</v>
      </c>
      <c r="R4270" t="str">
        <f t="shared" si="398"/>
        <v>South</v>
      </c>
      <c r="S4270" t="str">
        <f t="shared" si="399"/>
        <v>Death Benefit</v>
      </c>
      <c r="T4270" t="str">
        <f t="shared" si="400"/>
        <v>SLA Breach</v>
      </c>
      <c r="U4270">
        <f t="shared" si="401"/>
        <v>7</v>
      </c>
    </row>
    <row r="4271" spans="1:21" x14ac:dyDescent="0.3">
      <c r="A4271" t="s">
        <v>8251</v>
      </c>
      <c r="B4271" t="s">
        <v>5116</v>
      </c>
      <c r="C4271" t="s">
        <v>8252</v>
      </c>
      <c r="D4271" t="s">
        <v>46</v>
      </c>
      <c r="E4271" t="s">
        <v>27</v>
      </c>
      <c r="F4271">
        <v>51258.53</v>
      </c>
      <c r="G4271" s="1">
        <v>45698</v>
      </c>
      <c r="H4271" s="1">
        <v>45710</v>
      </c>
      <c r="I4271" t="s">
        <v>19</v>
      </c>
      <c r="J4271">
        <v>12</v>
      </c>
      <c r="K4271">
        <v>10</v>
      </c>
      <c r="L4271" t="s">
        <v>353</v>
      </c>
      <c r="M4271" t="s">
        <v>21</v>
      </c>
      <c r="N4271" t="s">
        <v>30</v>
      </c>
      <c r="O4271">
        <f t="shared" si="396"/>
        <v>1</v>
      </c>
      <c r="P4271" t="str">
        <f t="shared" si="397"/>
        <v>Valid</v>
      </c>
      <c r="Q4271" t="str">
        <f>_xlfn.XLOOKUP(B4271,Customers!$A:$A,Customers!$C:$C,"Not Found")</f>
        <v>West</v>
      </c>
      <c r="R4271" t="str">
        <f t="shared" si="398"/>
        <v>West</v>
      </c>
      <c r="S4271" t="str">
        <f t="shared" si="399"/>
        <v>Theft</v>
      </c>
      <c r="T4271" t="str">
        <f t="shared" si="400"/>
        <v>SLA Breach</v>
      </c>
      <c r="U4271">
        <f t="shared" si="401"/>
        <v>2</v>
      </c>
    </row>
    <row r="4272" spans="1:21" x14ac:dyDescent="0.3">
      <c r="A4272" t="s">
        <v>8253</v>
      </c>
      <c r="B4272" t="s">
        <v>3285</v>
      </c>
      <c r="C4272" t="s">
        <v>4912</v>
      </c>
      <c r="D4272" t="s">
        <v>59</v>
      </c>
      <c r="E4272" t="s">
        <v>27</v>
      </c>
      <c r="F4272">
        <v>49834.8</v>
      </c>
      <c r="G4272" s="1">
        <v>45774</v>
      </c>
      <c r="H4272" s="1">
        <v>45786</v>
      </c>
      <c r="I4272" t="s">
        <v>19</v>
      </c>
      <c r="J4272">
        <v>12</v>
      </c>
      <c r="K4272">
        <v>15</v>
      </c>
      <c r="L4272" t="s">
        <v>331</v>
      </c>
      <c r="M4272" t="s">
        <v>55</v>
      </c>
      <c r="N4272" t="s">
        <v>30</v>
      </c>
      <c r="O4272">
        <f t="shared" si="396"/>
        <v>1</v>
      </c>
      <c r="P4272" t="str">
        <f t="shared" si="397"/>
        <v>Valid</v>
      </c>
      <c r="Q4272" t="str">
        <f>_xlfn.XLOOKUP(B4272,Customers!$A:$A,Customers!$C:$C,"Not Found")</f>
        <v>West</v>
      </c>
      <c r="R4272" t="str">
        <f t="shared" si="398"/>
        <v>West</v>
      </c>
      <c r="S4272" t="str">
        <f t="shared" si="399"/>
        <v>Critical Illness</v>
      </c>
      <c r="T4272" t="str">
        <f t="shared" si="400"/>
        <v>Within SLA</v>
      </c>
      <c r="U4272">
        <f t="shared" si="401"/>
        <v>0</v>
      </c>
    </row>
    <row r="4273" spans="1:21" x14ac:dyDescent="0.3">
      <c r="A4273" t="s">
        <v>8254</v>
      </c>
      <c r="B4273" t="s">
        <v>4957</v>
      </c>
      <c r="C4273" t="s">
        <v>8255</v>
      </c>
      <c r="D4273" t="s">
        <v>154</v>
      </c>
      <c r="E4273" t="s">
        <v>18</v>
      </c>
      <c r="F4273">
        <v>47724.1</v>
      </c>
      <c r="G4273" s="1">
        <v>45959</v>
      </c>
      <c r="H4273" s="1">
        <v>45981</v>
      </c>
      <c r="I4273" t="s">
        <v>19</v>
      </c>
      <c r="J4273">
        <v>22</v>
      </c>
      <c r="K4273">
        <v>10</v>
      </c>
      <c r="L4273" t="s">
        <v>117</v>
      </c>
      <c r="M4273" t="s">
        <v>21</v>
      </c>
      <c r="N4273" t="s">
        <v>42</v>
      </c>
      <c r="O4273">
        <f t="shared" si="396"/>
        <v>1</v>
      </c>
      <c r="P4273" t="str">
        <f t="shared" si="397"/>
        <v>Valid</v>
      </c>
      <c r="Q4273" t="str">
        <f>_xlfn.XLOOKUP(B4273,Customers!$A:$A,Customers!$C:$C,"Not Found")</f>
        <v>East</v>
      </c>
      <c r="R4273" t="str">
        <f t="shared" si="398"/>
        <v>South</v>
      </c>
      <c r="S4273" t="str">
        <f t="shared" si="399"/>
        <v>Vehicle Damage</v>
      </c>
      <c r="T4273" t="str">
        <f t="shared" si="400"/>
        <v>SLA Breach</v>
      </c>
      <c r="U4273">
        <f t="shared" si="401"/>
        <v>12</v>
      </c>
    </row>
    <row r="4274" spans="1:21" x14ac:dyDescent="0.3">
      <c r="A4274" t="s">
        <v>8256</v>
      </c>
      <c r="B4274" t="s">
        <v>5111</v>
      </c>
      <c r="C4274" t="s">
        <v>5112</v>
      </c>
      <c r="D4274" t="s">
        <v>116</v>
      </c>
      <c r="E4274" t="s">
        <v>173</v>
      </c>
      <c r="F4274">
        <v>10614.07</v>
      </c>
      <c r="G4274" s="1">
        <v>45727</v>
      </c>
      <c r="H4274" s="1">
        <v>45745</v>
      </c>
      <c r="I4274" t="s">
        <v>19</v>
      </c>
      <c r="J4274">
        <v>18</v>
      </c>
      <c r="K4274">
        <v>7</v>
      </c>
      <c r="L4274" t="s">
        <v>128</v>
      </c>
      <c r="M4274" t="s">
        <v>94</v>
      </c>
      <c r="N4274" t="s">
        <v>42</v>
      </c>
      <c r="O4274">
        <f t="shared" si="396"/>
        <v>1</v>
      </c>
      <c r="P4274" t="str">
        <f t="shared" si="397"/>
        <v>Valid</v>
      </c>
      <c r="Q4274" t="str">
        <f>_xlfn.XLOOKUP(B4274,Customers!$A:$A,Customers!$C:$C,"Not Found")</f>
        <v>West</v>
      </c>
      <c r="R4274" t="str">
        <f t="shared" si="398"/>
        <v>Central</v>
      </c>
      <c r="S4274" t="str">
        <f t="shared" si="399"/>
        <v>Medical Emergency</v>
      </c>
      <c r="T4274" t="str">
        <f t="shared" si="400"/>
        <v>SLA Breach</v>
      </c>
      <c r="U4274">
        <f t="shared" si="401"/>
        <v>11</v>
      </c>
    </row>
    <row r="4275" spans="1:21" x14ac:dyDescent="0.3">
      <c r="A4275" t="s">
        <v>8257</v>
      </c>
      <c r="B4275" t="s">
        <v>2228</v>
      </c>
      <c r="C4275" t="s">
        <v>2229</v>
      </c>
      <c r="D4275" t="s">
        <v>26</v>
      </c>
      <c r="E4275" t="s">
        <v>27</v>
      </c>
      <c r="F4275">
        <v>254701.46</v>
      </c>
      <c r="G4275" s="1">
        <v>45955</v>
      </c>
      <c r="H4275" s="1">
        <v>45984</v>
      </c>
      <c r="I4275" t="s">
        <v>19</v>
      </c>
      <c r="J4275">
        <v>29</v>
      </c>
      <c r="K4275">
        <v>20</v>
      </c>
      <c r="L4275" t="s">
        <v>155</v>
      </c>
      <c r="M4275" t="s">
        <v>29</v>
      </c>
      <c r="N4275" t="s">
        <v>42</v>
      </c>
      <c r="O4275">
        <f t="shared" si="396"/>
        <v>1</v>
      </c>
      <c r="P4275" t="str">
        <f t="shared" si="397"/>
        <v>Valid</v>
      </c>
      <c r="Q4275" t="str">
        <f>_xlfn.XLOOKUP(B4275,Customers!$A:$A,Customers!$C:$C,"Not Found")</f>
        <v>West</v>
      </c>
      <c r="R4275" t="str">
        <f t="shared" si="398"/>
        <v>West</v>
      </c>
      <c r="S4275" t="str">
        <f t="shared" si="399"/>
        <v>Disability</v>
      </c>
      <c r="T4275" t="str">
        <f t="shared" si="400"/>
        <v>SLA Breach</v>
      </c>
      <c r="U4275">
        <f t="shared" si="401"/>
        <v>9</v>
      </c>
    </row>
    <row r="4276" spans="1:21" x14ac:dyDescent="0.3">
      <c r="A4276" t="s">
        <v>8258</v>
      </c>
      <c r="B4276" t="s">
        <v>563</v>
      </c>
      <c r="C4276" t="s">
        <v>2836</v>
      </c>
      <c r="D4276" t="s">
        <v>26</v>
      </c>
      <c r="E4276" t="s">
        <v>39</v>
      </c>
      <c r="F4276">
        <v>135248.6</v>
      </c>
      <c r="G4276" s="1">
        <v>45957</v>
      </c>
      <c r="H4276" s="1">
        <v>45968</v>
      </c>
      <c r="I4276" t="s">
        <v>19</v>
      </c>
      <c r="J4276">
        <v>11</v>
      </c>
      <c r="K4276">
        <v>20</v>
      </c>
      <c r="L4276" t="s">
        <v>278</v>
      </c>
      <c r="M4276" t="s">
        <v>29</v>
      </c>
      <c r="N4276" t="s">
        <v>22</v>
      </c>
      <c r="O4276">
        <f t="shared" si="396"/>
        <v>1</v>
      </c>
      <c r="P4276" t="str">
        <f t="shared" si="397"/>
        <v>Valid</v>
      </c>
      <c r="Q4276" t="str">
        <f>_xlfn.XLOOKUP(B4276,Customers!$A:$A,Customers!$C:$C,"Not Found")</f>
        <v>Central</v>
      </c>
      <c r="R4276" t="str">
        <f t="shared" si="398"/>
        <v>North</v>
      </c>
      <c r="S4276" t="str">
        <f t="shared" si="399"/>
        <v>Disability</v>
      </c>
      <c r="T4276" t="str">
        <f t="shared" si="400"/>
        <v>Within SLA</v>
      </c>
      <c r="U4276">
        <f t="shared" si="401"/>
        <v>0</v>
      </c>
    </row>
    <row r="4277" spans="1:21" x14ac:dyDescent="0.3">
      <c r="A4277" t="s">
        <v>8259</v>
      </c>
      <c r="B4277" t="s">
        <v>1375</v>
      </c>
      <c r="C4277" t="s">
        <v>1376</v>
      </c>
      <c r="D4277" t="s">
        <v>182</v>
      </c>
      <c r="E4277" t="s">
        <v>27</v>
      </c>
      <c r="F4277">
        <v>20348.36</v>
      </c>
      <c r="G4277" s="1">
        <v>45674</v>
      </c>
      <c r="I4277" t="s">
        <v>40</v>
      </c>
      <c r="J4277">
        <v>6</v>
      </c>
      <c r="K4277">
        <v>7</v>
      </c>
      <c r="L4277" t="s">
        <v>268</v>
      </c>
      <c r="M4277" t="s">
        <v>94</v>
      </c>
      <c r="N4277" t="s">
        <v>30</v>
      </c>
      <c r="O4277">
        <f t="shared" si="396"/>
        <v>1</v>
      </c>
      <c r="P4277" t="str">
        <f t="shared" si="397"/>
        <v>Valid</v>
      </c>
      <c r="Q4277" t="str">
        <f>_xlfn.XLOOKUP(B4277,Customers!$A:$A,Customers!$C:$C,"Not Found")</f>
        <v>South</v>
      </c>
      <c r="R4277" t="str">
        <f t="shared" si="398"/>
        <v>West</v>
      </c>
      <c r="S4277" t="str">
        <f t="shared" si="399"/>
        <v>Trip Cancellation</v>
      </c>
      <c r="T4277" t="str">
        <f t="shared" si="400"/>
        <v>Within SLA</v>
      </c>
      <c r="U4277">
        <f t="shared" si="401"/>
        <v>0</v>
      </c>
    </row>
    <row r="4278" spans="1:21" x14ac:dyDescent="0.3">
      <c r="A4278" t="s">
        <v>8260</v>
      </c>
      <c r="B4278" t="s">
        <v>298</v>
      </c>
      <c r="C4278" t="s">
        <v>8261</v>
      </c>
      <c r="D4278" t="s">
        <v>17</v>
      </c>
      <c r="E4278" t="s">
        <v>27</v>
      </c>
      <c r="F4278">
        <v>56915.37</v>
      </c>
      <c r="G4278" s="1">
        <v>45988</v>
      </c>
      <c r="H4278" s="1">
        <v>45989</v>
      </c>
      <c r="I4278" t="s">
        <v>19</v>
      </c>
      <c r="J4278">
        <v>1</v>
      </c>
      <c r="K4278">
        <v>10</v>
      </c>
      <c r="L4278" t="s">
        <v>155</v>
      </c>
      <c r="M4278" t="s">
        <v>21</v>
      </c>
      <c r="N4278" t="s">
        <v>30</v>
      </c>
      <c r="O4278">
        <f t="shared" si="396"/>
        <v>1</v>
      </c>
      <c r="P4278" t="str">
        <f t="shared" si="397"/>
        <v>Valid</v>
      </c>
      <c r="Q4278" t="str">
        <f>_xlfn.XLOOKUP(B4278,Customers!$A:$A,Customers!$C:$C,"Not Found")</f>
        <v>North</v>
      </c>
      <c r="R4278" t="str">
        <f t="shared" si="398"/>
        <v>West</v>
      </c>
      <c r="S4278" t="str">
        <f t="shared" si="399"/>
        <v>Accident</v>
      </c>
      <c r="T4278" t="str">
        <f t="shared" si="400"/>
        <v>Within SLA</v>
      </c>
      <c r="U4278">
        <f t="shared" si="401"/>
        <v>0</v>
      </c>
    </row>
    <row r="4279" spans="1:21" x14ac:dyDescent="0.3">
      <c r="A4279" t="s">
        <v>8262</v>
      </c>
      <c r="B4279" t="s">
        <v>1930</v>
      </c>
      <c r="C4279" t="s">
        <v>1931</v>
      </c>
      <c r="D4279" t="s">
        <v>53</v>
      </c>
      <c r="E4279" t="s">
        <v>74</v>
      </c>
      <c r="F4279">
        <v>105292.44</v>
      </c>
      <c r="G4279" s="1">
        <v>45916</v>
      </c>
      <c r="H4279" s="1">
        <v>45933</v>
      </c>
      <c r="I4279" t="s">
        <v>19</v>
      </c>
      <c r="J4279">
        <v>17</v>
      </c>
      <c r="K4279">
        <v>15</v>
      </c>
      <c r="L4279" t="s">
        <v>323</v>
      </c>
      <c r="M4279" t="s">
        <v>55</v>
      </c>
      <c r="N4279" t="s">
        <v>30</v>
      </c>
      <c r="O4279">
        <f t="shared" si="396"/>
        <v>1</v>
      </c>
      <c r="P4279" t="str">
        <f t="shared" si="397"/>
        <v>Valid</v>
      </c>
      <c r="Q4279" t="str">
        <f>_xlfn.XLOOKUP(B4279,Customers!$A:$A,Customers!$C:$C,"Not Found")</f>
        <v>South</v>
      </c>
      <c r="R4279" t="str">
        <f t="shared" si="398"/>
        <v>East</v>
      </c>
      <c r="S4279" t="str">
        <f t="shared" si="399"/>
        <v>Hospitalization</v>
      </c>
      <c r="T4279" t="str">
        <f t="shared" si="400"/>
        <v>SLA Breach</v>
      </c>
      <c r="U4279">
        <f t="shared" si="401"/>
        <v>2</v>
      </c>
    </row>
    <row r="4280" spans="1:21" x14ac:dyDescent="0.3">
      <c r="A4280" t="s">
        <v>8263</v>
      </c>
      <c r="B4280" t="s">
        <v>8264</v>
      </c>
      <c r="C4280" t="s">
        <v>8265</v>
      </c>
      <c r="D4280" t="s">
        <v>182</v>
      </c>
      <c r="E4280" t="s">
        <v>18</v>
      </c>
      <c r="F4280">
        <v>10257.030000000001</v>
      </c>
      <c r="G4280" s="1">
        <v>45824</v>
      </c>
      <c r="H4280" s="1">
        <v>45834</v>
      </c>
      <c r="I4280" t="s">
        <v>19</v>
      </c>
      <c r="J4280">
        <v>10</v>
      </c>
      <c r="K4280">
        <v>7</v>
      </c>
      <c r="L4280" t="s">
        <v>35</v>
      </c>
      <c r="M4280" t="s">
        <v>94</v>
      </c>
      <c r="N4280" t="s">
        <v>30</v>
      </c>
      <c r="O4280">
        <f t="shared" si="396"/>
        <v>1</v>
      </c>
      <c r="P4280" t="str">
        <f t="shared" si="397"/>
        <v>Valid</v>
      </c>
      <c r="Q4280" t="str">
        <f>_xlfn.XLOOKUP(B4280,Customers!$A:$A,Customers!$C:$C,"Not Found")</f>
        <v>Central</v>
      </c>
      <c r="R4280" t="str">
        <f t="shared" si="398"/>
        <v>South</v>
      </c>
      <c r="S4280" t="str">
        <f t="shared" si="399"/>
        <v>Trip Cancellation</v>
      </c>
      <c r="T4280" t="str">
        <f t="shared" si="400"/>
        <v>SLA Breach</v>
      </c>
      <c r="U4280">
        <f t="shared" si="401"/>
        <v>3</v>
      </c>
    </row>
    <row r="4281" spans="1:21" x14ac:dyDescent="0.3">
      <c r="A4281" t="s">
        <v>8266</v>
      </c>
      <c r="B4281" t="s">
        <v>948</v>
      </c>
      <c r="C4281" t="s">
        <v>1462</v>
      </c>
      <c r="D4281" t="s">
        <v>69</v>
      </c>
      <c r="E4281" t="s">
        <v>27</v>
      </c>
      <c r="F4281">
        <v>88010.66</v>
      </c>
      <c r="G4281" s="1">
        <v>45770</v>
      </c>
      <c r="H4281" s="1">
        <v>45785</v>
      </c>
      <c r="I4281" t="s">
        <v>19</v>
      </c>
      <c r="J4281">
        <v>15</v>
      </c>
      <c r="K4281">
        <v>12</v>
      </c>
      <c r="L4281" t="s">
        <v>35</v>
      </c>
      <c r="M4281" t="s">
        <v>49</v>
      </c>
      <c r="N4281" t="s">
        <v>30</v>
      </c>
      <c r="O4281">
        <f t="shared" si="396"/>
        <v>1</v>
      </c>
      <c r="P4281" t="str">
        <f t="shared" si="397"/>
        <v>Valid</v>
      </c>
      <c r="Q4281" t="str">
        <f>_xlfn.XLOOKUP(B4281,Customers!$A:$A,Customers!$C:$C,"Not Found")</f>
        <v>East</v>
      </c>
      <c r="R4281" t="str">
        <f t="shared" si="398"/>
        <v>West</v>
      </c>
      <c r="S4281" t="str">
        <f t="shared" si="399"/>
        <v>Property Damage</v>
      </c>
      <c r="T4281" t="str">
        <f t="shared" si="400"/>
        <v>SLA Breach</v>
      </c>
      <c r="U4281">
        <f t="shared" si="401"/>
        <v>3</v>
      </c>
    </row>
    <row r="4282" spans="1:21" x14ac:dyDescent="0.3">
      <c r="A4282" t="s">
        <v>8267</v>
      </c>
      <c r="B4282" t="s">
        <v>2513</v>
      </c>
      <c r="C4282" t="s">
        <v>8268</v>
      </c>
      <c r="D4282" t="s">
        <v>116</v>
      </c>
      <c r="E4282" t="s">
        <v>39</v>
      </c>
      <c r="F4282">
        <v>46857.53</v>
      </c>
      <c r="G4282" s="1">
        <v>45812</v>
      </c>
      <c r="H4282" s="1">
        <v>45814</v>
      </c>
      <c r="I4282" t="s">
        <v>19</v>
      </c>
      <c r="J4282">
        <v>2</v>
      </c>
      <c r="K4282">
        <v>7</v>
      </c>
      <c r="L4282" t="s">
        <v>163</v>
      </c>
      <c r="M4282" t="s">
        <v>94</v>
      </c>
      <c r="N4282" t="s">
        <v>22</v>
      </c>
      <c r="O4282">
        <f t="shared" si="396"/>
        <v>1</v>
      </c>
      <c r="P4282" t="str">
        <f t="shared" si="397"/>
        <v>Valid</v>
      </c>
      <c r="Q4282" t="str">
        <f>_xlfn.XLOOKUP(B4282,Customers!$A:$A,Customers!$C:$C,"Not Found")</f>
        <v>East</v>
      </c>
      <c r="R4282" t="str">
        <f t="shared" si="398"/>
        <v>North</v>
      </c>
      <c r="S4282" t="str">
        <f t="shared" si="399"/>
        <v>Medical Emergency</v>
      </c>
      <c r="T4282" t="str">
        <f t="shared" si="400"/>
        <v>Within SLA</v>
      </c>
      <c r="U4282">
        <f t="shared" si="401"/>
        <v>0</v>
      </c>
    </row>
    <row r="4283" spans="1:21" x14ac:dyDescent="0.3">
      <c r="A4283" t="s">
        <v>8269</v>
      </c>
      <c r="B4283" t="s">
        <v>1033</v>
      </c>
      <c r="C4283" t="s">
        <v>6165</v>
      </c>
      <c r="D4283" t="s">
        <v>46</v>
      </c>
      <c r="E4283" t="s">
        <v>18</v>
      </c>
      <c r="F4283">
        <v>273230.83</v>
      </c>
      <c r="G4283" s="1">
        <v>45733</v>
      </c>
      <c r="I4283" t="s">
        <v>64</v>
      </c>
      <c r="J4283">
        <v>5</v>
      </c>
      <c r="K4283">
        <v>12</v>
      </c>
      <c r="L4283" t="s">
        <v>107</v>
      </c>
      <c r="M4283" t="s">
        <v>49</v>
      </c>
      <c r="N4283" t="s">
        <v>30</v>
      </c>
      <c r="O4283">
        <f t="shared" si="396"/>
        <v>1</v>
      </c>
      <c r="P4283" t="str">
        <f t="shared" si="397"/>
        <v>Valid</v>
      </c>
      <c r="Q4283" t="str">
        <f>_xlfn.XLOOKUP(B4283,Customers!$A:$A,Customers!$C:$C,"Not Found")</f>
        <v>North</v>
      </c>
      <c r="R4283" t="str">
        <f t="shared" si="398"/>
        <v>South</v>
      </c>
      <c r="S4283" t="str">
        <f t="shared" si="399"/>
        <v>Theft</v>
      </c>
      <c r="T4283" t="str">
        <f t="shared" si="400"/>
        <v>Within SLA</v>
      </c>
      <c r="U4283">
        <f t="shared" si="401"/>
        <v>0</v>
      </c>
    </row>
    <row r="4284" spans="1:21" x14ac:dyDescent="0.3">
      <c r="A4284" t="s">
        <v>8270</v>
      </c>
      <c r="B4284" t="s">
        <v>8271</v>
      </c>
      <c r="C4284" t="s">
        <v>8272</v>
      </c>
      <c r="D4284" t="s">
        <v>216</v>
      </c>
      <c r="E4284" t="s">
        <v>27</v>
      </c>
      <c r="F4284">
        <v>80990.649999999994</v>
      </c>
      <c r="G4284" s="1">
        <v>45917</v>
      </c>
      <c r="H4284" s="1">
        <v>45926</v>
      </c>
      <c r="I4284" t="s">
        <v>19</v>
      </c>
      <c r="J4284">
        <v>9</v>
      </c>
      <c r="K4284">
        <v>15</v>
      </c>
      <c r="L4284" t="s">
        <v>60</v>
      </c>
      <c r="M4284" t="s">
        <v>55</v>
      </c>
      <c r="N4284" t="s">
        <v>30</v>
      </c>
      <c r="O4284">
        <f t="shared" si="396"/>
        <v>1</v>
      </c>
      <c r="P4284" t="str">
        <f t="shared" si="397"/>
        <v>Valid</v>
      </c>
      <c r="Q4284" t="str">
        <f>_xlfn.XLOOKUP(B4284,Customers!$A:$A,Customers!$C:$C,"Not Found")</f>
        <v>Central</v>
      </c>
      <c r="R4284" t="str">
        <f t="shared" si="398"/>
        <v>West</v>
      </c>
      <c r="S4284" t="str">
        <f t="shared" si="399"/>
        <v>Outpatient</v>
      </c>
      <c r="T4284" t="str">
        <f t="shared" si="400"/>
        <v>Within SLA</v>
      </c>
      <c r="U4284">
        <f t="shared" si="401"/>
        <v>0</v>
      </c>
    </row>
    <row r="4285" spans="1:21" x14ac:dyDescent="0.3">
      <c r="A4285" t="s">
        <v>8273</v>
      </c>
      <c r="B4285" t="s">
        <v>8274</v>
      </c>
      <c r="C4285" t="s">
        <v>8275</v>
      </c>
      <c r="D4285" t="s">
        <v>53</v>
      </c>
      <c r="E4285" t="s">
        <v>27</v>
      </c>
      <c r="F4285">
        <v>354542.33</v>
      </c>
      <c r="G4285" s="1">
        <v>45792</v>
      </c>
      <c r="H4285" s="1">
        <v>45803</v>
      </c>
      <c r="I4285" t="s">
        <v>19</v>
      </c>
      <c r="J4285">
        <v>11</v>
      </c>
      <c r="K4285">
        <v>15</v>
      </c>
      <c r="L4285" t="s">
        <v>107</v>
      </c>
      <c r="M4285" t="s">
        <v>55</v>
      </c>
      <c r="N4285" t="s">
        <v>22</v>
      </c>
      <c r="O4285">
        <f t="shared" si="396"/>
        <v>1</v>
      </c>
      <c r="P4285" t="str">
        <f t="shared" si="397"/>
        <v>Valid</v>
      </c>
      <c r="Q4285" t="str">
        <f>_xlfn.XLOOKUP(B4285,Customers!$A:$A,Customers!$C:$C,"Not Found")</f>
        <v>South</v>
      </c>
      <c r="R4285" t="str">
        <f t="shared" si="398"/>
        <v>West</v>
      </c>
      <c r="S4285" t="str">
        <f t="shared" si="399"/>
        <v>Hospitalization</v>
      </c>
      <c r="T4285" t="str">
        <f t="shared" si="400"/>
        <v>Within SLA</v>
      </c>
      <c r="U4285">
        <f t="shared" si="401"/>
        <v>0</v>
      </c>
    </row>
    <row r="4286" spans="1:21" x14ac:dyDescent="0.3">
      <c r="A4286" t="s">
        <v>8276</v>
      </c>
      <c r="B4286" t="s">
        <v>8243</v>
      </c>
      <c r="C4286" t="s">
        <v>8244</v>
      </c>
      <c r="D4286" t="s">
        <v>154</v>
      </c>
      <c r="E4286" t="s">
        <v>27</v>
      </c>
      <c r="F4286">
        <v>102470.66</v>
      </c>
      <c r="G4286" s="1">
        <v>45805</v>
      </c>
      <c r="I4286" t="s">
        <v>64</v>
      </c>
      <c r="J4286">
        <v>24</v>
      </c>
      <c r="K4286">
        <v>10</v>
      </c>
      <c r="L4286" t="s">
        <v>353</v>
      </c>
      <c r="M4286" t="s">
        <v>21</v>
      </c>
      <c r="N4286" t="s">
        <v>88</v>
      </c>
      <c r="O4286">
        <f t="shared" si="396"/>
        <v>1</v>
      </c>
      <c r="P4286" t="str">
        <f t="shared" si="397"/>
        <v>Valid</v>
      </c>
      <c r="Q4286" t="str">
        <f>_xlfn.XLOOKUP(B4286,Customers!$A:$A,Customers!$C:$C,"Not Found")</f>
        <v>West</v>
      </c>
      <c r="R4286" t="str">
        <f t="shared" si="398"/>
        <v>West</v>
      </c>
      <c r="S4286" t="str">
        <f t="shared" si="399"/>
        <v>Vehicle Damage</v>
      </c>
      <c r="T4286" t="str">
        <f t="shared" si="400"/>
        <v>SLA Breach</v>
      </c>
      <c r="U4286">
        <f t="shared" si="401"/>
        <v>14</v>
      </c>
    </row>
    <row r="4287" spans="1:21" x14ac:dyDescent="0.3">
      <c r="A4287" t="s">
        <v>8277</v>
      </c>
      <c r="B4287" t="s">
        <v>8044</v>
      </c>
      <c r="C4287" t="s">
        <v>8045</v>
      </c>
      <c r="D4287" t="s">
        <v>216</v>
      </c>
      <c r="E4287" t="s">
        <v>39</v>
      </c>
      <c r="F4287">
        <v>88476.57</v>
      </c>
      <c r="G4287" s="1">
        <v>45966</v>
      </c>
      <c r="H4287" s="1">
        <v>45977</v>
      </c>
      <c r="I4287" t="s">
        <v>19</v>
      </c>
      <c r="J4287">
        <v>11</v>
      </c>
      <c r="K4287">
        <v>15</v>
      </c>
      <c r="L4287" t="s">
        <v>107</v>
      </c>
      <c r="M4287" t="s">
        <v>55</v>
      </c>
      <c r="N4287" t="s">
        <v>42</v>
      </c>
      <c r="O4287">
        <f t="shared" si="396"/>
        <v>1</v>
      </c>
      <c r="P4287" t="str">
        <f t="shared" si="397"/>
        <v>Valid</v>
      </c>
      <c r="Q4287" t="str">
        <f>_xlfn.XLOOKUP(B4287,Customers!$A:$A,Customers!$C:$C,"Not Found")</f>
        <v>East</v>
      </c>
      <c r="R4287" t="str">
        <f t="shared" si="398"/>
        <v>North</v>
      </c>
      <c r="S4287" t="str">
        <f t="shared" si="399"/>
        <v>Outpatient</v>
      </c>
      <c r="T4287" t="str">
        <f t="shared" si="400"/>
        <v>Within SLA</v>
      </c>
      <c r="U4287">
        <f t="shared" si="401"/>
        <v>0</v>
      </c>
    </row>
    <row r="4288" spans="1:21" x14ac:dyDescent="0.3">
      <c r="A4288" t="s">
        <v>8278</v>
      </c>
      <c r="B4288" t="s">
        <v>1818</v>
      </c>
      <c r="C4288" t="s">
        <v>1819</v>
      </c>
      <c r="D4288" t="s">
        <v>154</v>
      </c>
      <c r="E4288" t="s">
        <v>18</v>
      </c>
      <c r="F4288">
        <v>145855.04999999999</v>
      </c>
      <c r="G4288" s="1">
        <v>45674</v>
      </c>
      <c r="H4288" s="1">
        <v>45682</v>
      </c>
      <c r="I4288" t="s">
        <v>47</v>
      </c>
      <c r="J4288">
        <v>8</v>
      </c>
      <c r="K4288">
        <v>10</v>
      </c>
      <c r="L4288" t="s">
        <v>341</v>
      </c>
      <c r="M4288" t="s">
        <v>21</v>
      </c>
      <c r="N4288" t="s">
        <v>30</v>
      </c>
      <c r="O4288">
        <f t="shared" si="396"/>
        <v>1</v>
      </c>
      <c r="P4288" t="str">
        <f t="shared" si="397"/>
        <v>Valid</v>
      </c>
      <c r="Q4288" t="str">
        <f>_xlfn.XLOOKUP(B4288,Customers!$A:$A,Customers!$C:$C,"Not Found")</f>
        <v>East</v>
      </c>
      <c r="R4288" t="str">
        <f t="shared" si="398"/>
        <v>South</v>
      </c>
      <c r="S4288" t="str">
        <f t="shared" si="399"/>
        <v>Vehicle Damage</v>
      </c>
      <c r="T4288" t="str">
        <f t="shared" si="400"/>
        <v>Within SLA</v>
      </c>
      <c r="U4288">
        <f t="shared" si="401"/>
        <v>0</v>
      </c>
    </row>
    <row r="4289" spans="1:21" x14ac:dyDescent="0.3">
      <c r="A4289" t="s">
        <v>8279</v>
      </c>
      <c r="B4289" t="s">
        <v>1459</v>
      </c>
      <c r="C4289" t="s">
        <v>1460</v>
      </c>
      <c r="D4289" t="s">
        <v>46</v>
      </c>
      <c r="E4289" t="s">
        <v>173</v>
      </c>
      <c r="F4289">
        <v>46748.27</v>
      </c>
      <c r="G4289" s="1">
        <v>45791</v>
      </c>
      <c r="H4289" s="1">
        <v>45798</v>
      </c>
      <c r="I4289" t="s">
        <v>19</v>
      </c>
      <c r="J4289">
        <v>7</v>
      </c>
      <c r="K4289">
        <v>10</v>
      </c>
      <c r="L4289" t="s">
        <v>704</v>
      </c>
      <c r="M4289" t="s">
        <v>21</v>
      </c>
      <c r="N4289" t="s">
        <v>30</v>
      </c>
      <c r="O4289">
        <f t="shared" si="396"/>
        <v>1</v>
      </c>
      <c r="P4289" t="str">
        <f t="shared" si="397"/>
        <v>Valid</v>
      </c>
      <c r="Q4289" t="str">
        <f>_xlfn.XLOOKUP(B4289,Customers!$A:$A,Customers!$C:$C,"Not Found")</f>
        <v>North</v>
      </c>
      <c r="R4289" t="str">
        <f t="shared" si="398"/>
        <v>Central</v>
      </c>
      <c r="S4289" t="str">
        <f t="shared" si="399"/>
        <v>Theft</v>
      </c>
      <c r="T4289" t="str">
        <f t="shared" si="400"/>
        <v>Within SLA</v>
      </c>
      <c r="U4289">
        <f t="shared" si="401"/>
        <v>0</v>
      </c>
    </row>
    <row r="4290" spans="1:21" x14ac:dyDescent="0.3">
      <c r="A4290" t="s">
        <v>8280</v>
      </c>
      <c r="B4290" t="s">
        <v>1861</v>
      </c>
      <c r="C4290" t="s">
        <v>1870</v>
      </c>
      <c r="D4290" t="s">
        <v>46</v>
      </c>
      <c r="E4290" t="s">
        <v>27</v>
      </c>
      <c r="F4290">
        <v>32893.43</v>
      </c>
      <c r="G4290" s="1">
        <v>45861</v>
      </c>
      <c r="I4290" t="s">
        <v>40</v>
      </c>
      <c r="J4290">
        <v>21</v>
      </c>
      <c r="K4290">
        <v>10</v>
      </c>
      <c r="L4290" t="s">
        <v>704</v>
      </c>
      <c r="M4290" t="s">
        <v>21</v>
      </c>
      <c r="N4290" t="s">
        <v>42</v>
      </c>
      <c r="O4290">
        <f t="shared" ref="O4290:O4353" si="402">COUNTIF($A:$A,A4290)</f>
        <v>1</v>
      </c>
      <c r="P4290" t="str">
        <f t="shared" ref="P4290:P4353" si="403">IF(F4290="","Missing Amount","Valid")</f>
        <v>Valid</v>
      </c>
      <c r="Q4290" t="str">
        <f>_xlfn.XLOOKUP(B4290,Customers!$A:$A,Customers!$C:$C,"Not Found")</f>
        <v>East</v>
      </c>
      <c r="R4290" t="str">
        <f t="shared" ref="R4290:R4353" si="404">IF(E4290="",Q4290,E4290)</f>
        <v>West</v>
      </c>
      <c r="S4290" t="str">
        <f t="shared" ref="S4290:S4353" si="405">IF(D4290="Hospitalisation","Hospitalization",IF(D4290="Medical Emerg.","Medical Emergency",IF(D4290="Property dmg","Property Damage",IF(D4290="Vehicle dmg","Vehicle Damage",D4290))))</f>
        <v>Theft</v>
      </c>
      <c r="T4290" t="str">
        <f t="shared" ref="T4290:T4353" si="406">IF(J4290&gt;K4290,"SLA Breach","Within SLA")</f>
        <v>SLA Breach</v>
      </c>
      <c r="U4290">
        <f t="shared" ref="U4290:U4353" si="407">IF(J4290&gt;K4290,J4290-K4290,0)</f>
        <v>11</v>
      </c>
    </row>
    <row r="4291" spans="1:21" x14ac:dyDescent="0.3">
      <c r="A4291" t="s">
        <v>8281</v>
      </c>
      <c r="B4291" t="s">
        <v>8282</v>
      </c>
      <c r="C4291" t="s">
        <v>8283</v>
      </c>
      <c r="D4291" t="s">
        <v>216</v>
      </c>
      <c r="E4291" t="s">
        <v>27</v>
      </c>
      <c r="F4291">
        <v>155464.63</v>
      </c>
      <c r="G4291" s="1">
        <v>45739</v>
      </c>
      <c r="I4291" t="s">
        <v>40</v>
      </c>
      <c r="J4291">
        <v>2</v>
      </c>
      <c r="K4291">
        <v>15</v>
      </c>
      <c r="L4291" t="s">
        <v>178</v>
      </c>
      <c r="M4291" t="s">
        <v>55</v>
      </c>
      <c r="N4291" t="s">
        <v>30</v>
      </c>
      <c r="O4291">
        <f t="shared" si="402"/>
        <v>1</v>
      </c>
      <c r="P4291" t="str">
        <f t="shared" si="403"/>
        <v>Valid</v>
      </c>
      <c r="Q4291" t="str">
        <f>_xlfn.XLOOKUP(B4291,Customers!$A:$A,Customers!$C:$C,"Not Found")</f>
        <v>North</v>
      </c>
      <c r="R4291" t="str">
        <f t="shared" si="404"/>
        <v>West</v>
      </c>
      <c r="S4291" t="str">
        <f t="shared" si="405"/>
        <v>Outpatient</v>
      </c>
      <c r="T4291" t="str">
        <f t="shared" si="406"/>
        <v>Within SLA</v>
      </c>
      <c r="U4291">
        <f t="shared" si="407"/>
        <v>0</v>
      </c>
    </row>
    <row r="4292" spans="1:21" x14ac:dyDescent="0.3">
      <c r="A4292" t="s">
        <v>8284</v>
      </c>
      <c r="B4292" t="s">
        <v>1027</v>
      </c>
      <c r="C4292" t="s">
        <v>5796</v>
      </c>
      <c r="D4292" t="s">
        <v>154</v>
      </c>
      <c r="E4292" t="s">
        <v>39</v>
      </c>
      <c r="F4292">
        <v>91773.38</v>
      </c>
      <c r="G4292" s="1">
        <v>45716</v>
      </c>
      <c r="H4292" s="1">
        <v>45729</v>
      </c>
      <c r="I4292" t="s">
        <v>47</v>
      </c>
      <c r="J4292">
        <v>13</v>
      </c>
      <c r="K4292">
        <v>10</v>
      </c>
      <c r="L4292" t="s">
        <v>41</v>
      </c>
      <c r="M4292" t="s">
        <v>21</v>
      </c>
      <c r="N4292" t="s">
        <v>30</v>
      </c>
      <c r="O4292">
        <f t="shared" si="402"/>
        <v>1</v>
      </c>
      <c r="P4292" t="str">
        <f t="shared" si="403"/>
        <v>Valid</v>
      </c>
      <c r="Q4292" t="str">
        <f>_xlfn.XLOOKUP(B4292,Customers!$A:$A,Customers!$C:$C,"Not Found")</f>
        <v>North</v>
      </c>
      <c r="R4292" t="str">
        <f t="shared" si="404"/>
        <v>North</v>
      </c>
      <c r="S4292" t="str">
        <f t="shared" si="405"/>
        <v>Vehicle Damage</v>
      </c>
      <c r="T4292" t="str">
        <f t="shared" si="406"/>
        <v>SLA Breach</v>
      </c>
      <c r="U4292">
        <f t="shared" si="407"/>
        <v>3</v>
      </c>
    </row>
    <row r="4293" spans="1:21" x14ac:dyDescent="0.3">
      <c r="A4293" t="s">
        <v>8285</v>
      </c>
      <c r="B4293" t="s">
        <v>51</v>
      </c>
      <c r="C4293" t="s">
        <v>2581</v>
      </c>
      <c r="D4293" t="s">
        <v>17</v>
      </c>
      <c r="E4293" t="s">
        <v>173</v>
      </c>
      <c r="F4293">
        <v>128142.15</v>
      </c>
      <c r="G4293" s="1">
        <v>45833</v>
      </c>
      <c r="H4293" s="1">
        <v>45840</v>
      </c>
      <c r="I4293" t="s">
        <v>19</v>
      </c>
      <c r="J4293">
        <v>7</v>
      </c>
      <c r="K4293">
        <v>10</v>
      </c>
      <c r="L4293" t="s">
        <v>349</v>
      </c>
      <c r="M4293" t="s">
        <v>21</v>
      </c>
      <c r="N4293" t="s">
        <v>22</v>
      </c>
      <c r="O4293">
        <f t="shared" si="402"/>
        <v>1</v>
      </c>
      <c r="P4293" t="str">
        <f t="shared" si="403"/>
        <v>Valid</v>
      </c>
      <c r="Q4293" t="str">
        <f>_xlfn.XLOOKUP(B4293,Customers!$A:$A,Customers!$C:$C,"Not Found")</f>
        <v>West</v>
      </c>
      <c r="R4293" t="str">
        <f t="shared" si="404"/>
        <v>Central</v>
      </c>
      <c r="S4293" t="str">
        <f t="shared" si="405"/>
        <v>Accident</v>
      </c>
      <c r="T4293" t="str">
        <f t="shared" si="406"/>
        <v>Within SLA</v>
      </c>
      <c r="U4293">
        <f t="shared" si="407"/>
        <v>0</v>
      </c>
    </row>
    <row r="4294" spans="1:21" x14ac:dyDescent="0.3">
      <c r="A4294" t="s">
        <v>8286</v>
      </c>
      <c r="B4294" t="s">
        <v>8287</v>
      </c>
      <c r="C4294" t="s">
        <v>8288</v>
      </c>
      <c r="D4294" t="s">
        <v>116</v>
      </c>
      <c r="E4294" t="s">
        <v>18</v>
      </c>
      <c r="F4294">
        <v>58261.35</v>
      </c>
      <c r="G4294" s="1">
        <v>45719</v>
      </c>
      <c r="H4294" s="1">
        <v>45720</v>
      </c>
      <c r="I4294" t="s">
        <v>19</v>
      </c>
      <c r="J4294">
        <v>1</v>
      </c>
      <c r="K4294">
        <v>7</v>
      </c>
      <c r="L4294" t="s">
        <v>427</v>
      </c>
      <c r="M4294" t="s">
        <v>94</v>
      </c>
      <c r="N4294" t="s">
        <v>30</v>
      </c>
      <c r="O4294">
        <f t="shared" si="402"/>
        <v>1</v>
      </c>
      <c r="P4294" t="str">
        <f t="shared" si="403"/>
        <v>Valid</v>
      </c>
      <c r="Q4294" t="str">
        <f>_xlfn.XLOOKUP(B4294,Customers!$A:$A,Customers!$C:$C,"Not Found")</f>
        <v>West</v>
      </c>
      <c r="R4294" t="str">
        <f t="shared" si="404"/>
        <v>South</v>
      </c>
      <c r="S4294" t="str">
        <f t="shared" si="405"/>
        <v>Medical Emergency</v>
      </c>
      <c r="T4294" t="str">
        <f t="shared" si="406"/>
        <v>Within SLA</v>
      </c>
      <c r="U4294">
        <f t="shared" si="407"/>
        <v>0</v>
      </c>
    </row>
    <row r="4295" spans="1:21" x14ac:dyDescent="0.3">
      <c r="A4295" t="s">
        <v>8289</v>
      </c>
      <c r="B4295" t="s">
        <v>5542</v>
      </c>
      <c r="C4295" t="s">
        <v>5543</v>
      </c>
      <c r="D4295" t="s">
        <v>59</v>
      </c>
      <c r="E4295" t="s">
        <v>18</v>
      </c>
      <c r="F4295">
        <v>313987.33</v>
      </c>
      <c r="G4295" s="1">
        <v>45794</v>
      </c>
      <c r="H4295" s="1">
        <v>45815</v>
      </c>
      <c r="I4295" t="s">
        <v>19</v>
      </c>
      <c r="J4295">
        <v>21</v>
      </c>
      <c r="K4295">
        <v>15</v>
      </c>
      <c r="L4295" t="s">
        <v>282</v>
      </c>
      <c r="M4295" t="s">
        <v>55</v>
      </c>
      <c r="N4295" t="s">
        <v>30</v>
      </c>
      <c r="O4295">
        <f t="shared" si="402"/>
        <v>1</v>
      </c>
      <c r="P4295" t="str">
        <f t="shared" si="403"/>
        <v>Valid</v>
      </c>
      <c r="Q4295" t="str">
        <f>_xlfn.XLOOKUP(B4295,Customers!$A:$A,Customers!$C:$C,"Not Found")</f>
        <v>West</v>
      </c>
      <c r="R4295" t="str">
        <f t="shared" si="404"/>
        <v>South</v>
      </c>
      <c r="S4295" t="str">
        <f t="shared" si="405"/>
        <v>Critical Illness</v>
      </c>
      <c r="T4295" t="str">
        <f t="shared" si="406"/>
        <v>SLA Breach</v>
      </c>
      <c r="U4295">
        <f t="shared" si="407"/>
        <v>6</v>
      </c>
    </row>
    <row r="4296" spans="1:21" x14ac:dyDescent="0.3">
      <c r="A4296" t="s">
        <v>8290</v>
      </c>
      <c r="B4296" t="s">
        <v>4608</v>
      </c>
      <c r="C4296" t="s">
        <v>4609</v>
      </c>
      <c r="D4296" t="s">
        <v>69</v>
      </c>
      <c r="E4296" t="s">
        <v>27</v>
      </c>
      <c r="F4296">
        <v>42821.78</v>
      </c>
      <c r="G4296" s="1">
        <v>45686</v>
      </c>
      <c r="H4296" s="1">
        <v>45700</v>
      </c>
      <c r="I4296" t="s">
        <v>19</v>
      </c>
      <c r="J4296">
        <v>14</v>
      </c>
      <c r="K4296">
        <v>12</v>
      </c>
      <c r="L4296" t="s">
        <v>252</v>
      </c>
      <c r="M4296" t="s">
        <v>49</v>
      </c>
      <c r="N4296" t="s">
        <v>30</v>
      </c>
      <c r="O4296">
        <f t="shared" si="402"/>
        <v>1</v>
      </c>
      <c r="P4296" t="str">
        <f t="shared" si="403"/>
        <v>Valid</v>
      </c>
      <c r="Q4296" t="str">
        <f>_xlfn.XLOOKUP(B4296,Customers!$A:$A,Customers!$C:$C,"Not Found")</f>
        <v>North</v>
      </c>
      <c r="R4296" t="str">
        <f t="shared" si="404"/>
        <v>West</v>
      </c>
      <c r="S4296" t="str">
        <f t="shared" si="405"/>
        <v>Property Damage</v>
      </c>
      <c r="T4296" t="str">
        <f t="shared" si="406"/>
        <v>SLA Breach</v>
      </c>
      <c r="U4296">
        <f t="shared" si="407"/>
        <v>2</v>
      </c>
    </row>
    <row r="4297" spans="1:21" x14ac:dyDescent="0.3">
      <c r="A4297" t="s">
        <v>8291</v>
      </c>
      <c r="B4297" t="s">
        <v>8292</v>
      </c>
      <c r="C4297" t="s">
        <v>8293</v>
      </c>
      <c r="D4297" t="s">
        <v>69</v>
      </c>
      <c r="E4297" t="s">
        <v>18</v>
      </c>
      <c r="F4297">
        <v>87361.79</v>
      </c>
      <c r="G4297" s="1">
        <v>45664</v>
      </c>
      <c r="H4297" s="1">
        <v>45675</v>
      </c>
      <c r="I4297" t="s">
        <v>19</v>
      </c>
      <c r="J4297">
        <v>11</v>
      </c>
      <c r="K4297">
        <v>12</v>
      </c>
      <c r="L4297" t="s">
        <v>606</v>
      </c>
      <c r="M4297" t="s">
        <v>49</v>
      </c>
      <c r="N4297" t="s">
        <v>22</v>
      </c>
      <c r="O4297">
        <f t="shared" si="402"/>
        <v>1</v>
      </c>
      <c r="P4297" t="str">
        <f t="shared" si="403"/>
        <v>Valid</v>
      </c>
      <c r="Q4297" t="str">
        <f>_xlfn.XLOOKUP(B4297,Customers!$A:$A,Customers!$C:$C,"Not Found")</f>
        <v>East</v>
      </c>
      <c r="R4297" t="str">
        <f t="shared" si="404"/>
        <v>South</v>
      </c>
      <c r="S4297" t="str">
        <f t="shared" si="405"/>
        <v>Property Damage</v>
      </c>
      <c r="T4297" t="str">
        <f t="shared" si="406"/>
        <v>Within SLA</v>
      </c>
      <c r="U4297">
        <f t="shared" si="407"/>
        <v>0</v>
      </c>
    </row>
    <row r="4298" spans="1:21" x14ac:dyDescent="0.3">
      <c r="A4298" t="s">
        <v>8294</v>
      </c>
      <c r="B4298" t="s">
        <v>8295</v>
      </c>
      <c r="C4298" t="s">
        <v>8296</v>
      </c>
      <c r="D4298" t="s">
        <v>216</v>
      </c>
      <c r="E4298" t="s">
        <v>27</v>
      </c>
      <c r="F4298">
        <v>70494.17</v>
      </c>
      <c r="G4298" s="1">
        <v>45903</v>
      </c>
      <c r="H4298" s="1">
        <v>45914</v>
      </c>
      <c r="I4298" t="s">
        <v>19</v>
      </c>
      <c r="J4298">
        <v>11</v>
      </c>
      <c r="K4298">
        <v>15</v>
      </c>
      <c r="L4298" t="s">
        <v>345</v>
      </c>
      <c r="M4298" t="s">
        <v>55</v>
      </c>
      <c r="N4298" t="s">
        <v>30</v>
      </c>
      <c r="O4298">
        <f t="shared" si="402"/>
        <v>1</v>
      </c>
      <c r="P4298" t="str">
        <f t="shared" si="403"/>
        <v>Valid</v>
      </c>
      <c r="Q4298" t="str">
        <f>_xlfn.XLOOKUP(B4298,Customers!$A:$A,Customers!$C:$C,"Not Found")</f>
        <v>North</v>
      </c>
      <c r="R4298" t="str">
        <f t="shared" si="404"/>
        <v>West</v>
      </c>
      <c r="S4298" t="str">
        <f t="shared" si="405"/>
        <v>Outpatient</v>
      </c>
      <c r="T4298" t="str">
        <f t="shared" si="406"/>
        <v>Within SLA</v>
      </c>
      <c r="U4298">
        <f t="shared" si="407"/>
        <v>0</v>
      </c>
    </row>
    <row r="4299" spans="1:21" x14ac:dyDescent="0.3">
      <c r="A4299" t="s">
        <v>8297</v>
      </c>
      <c r="B4299" t="s">
        <v>8298</v>
      </c>
      <c r="C4299" t="s">
        <v>8299</v>
      </c>
      <c r="D4299" t="s">
        <v>92</v>
      </c>
      <c r="F4299">
        <v>64043.24</v>
      </c>
      <c r="G4299" s="1">
        <v>45720</v>
      </c>
      <c r="H4299" s="1">
        <v>45726</v>
      </c>
      <c r="I4299" t="s">
        <v>19</v>
      </c>
      <c r="J4299">
        <v>6</v>
      </c>
      <c r="K4299">
        <v>7</v>
      </c>
      <c r="L4299" t="s">
        <v>787</v>
      </c>
      <c r="M4299" t="s">
        <v>94</v>
      </c>
      <c r="N4299" t="s">
        <v>30</v>
      </c>
      <c r="O4299">
        <f t="shared" si="402"/>
        <v>1</v>
      </c>
      <c r="P4299" t="str">
        <f t="shared" si="403"/>
        <v>Valid</v>
      </c>
      <c r="Q4299" t="str">
        <f>_xlfn.XLOOKUP(B4299,Customers!$A:$A,Customers!$C:$C,"Not Found")</f>
        <v>North</v>
      </c>
      <c r="R4299" t="str">
        <f t="shared" si="404"/>
        <v>North</v>
      </c>
      <c r="S4299" t="str">
        <f t="shared" si="405"/>
        <v>Baggage Loss</v>
      </c>
      <c r="T4299" t="str">
        <f t="shared" si="406"/>
        <v>Within SLA</v>
      </c>
      <c r="U4299">
        <f t="shared" si="407"/>
        <v>0</v>
      </c>
    </row>
    <row r="4300" spans="1:21" x14ac:dyDescent="0.3">
      <c r="A4300" t="s">
        <v>8300</v>
      </c>
      <c r="B4300" t="s">
        <v>378</v>
      </c>
      <c r="C4300" t="s">
        <v>379</v>
      </c>
      <c r="D4300" t="s">
        <v>154</v>
      </c>
      <c r="E4300" t="s">
        <v>173</v>
      </c>
      <c r="F4300">
        <v>82820.2</v>
      </c>
      <c r="G4300" s="1">
        <v>45667</v>
      </c>
      <c r="H4300" s="1">
        <v>45692</v>
      </c>
      <c r="I4300" t="s">
        <v>19</v>
      </c>
      <c r="J4300">
        <v>25</v>
      </c>
      <c r="K4300">
        <v>10</v>
      </c>
      <c r="L4300" t="s">
        <v>163</v>
      </c>
      <c r="M4300" t="s">
        <v>21</v>
      </c>
      <c r="N4300" t="s">
        <v>88</v>
      </c>
      <c r="O4300">
        <f t="shared" si="402"/>
        <v>1</v>
      </c>
      <c r="P4300" t="str">
        <f t="shared" si="403"/>
        <v>Valid</v>
      </c>
      <c r="Q4300" t="str">
        <f>_xlfn.XLOOKUP(B4300,Customers!$A:$A,Customers!$C:$C,"Not Found")</f>
        <v>Central</v>
      </c>
      <c r="R4300" t="str">
        <f t="shared" si="404"/>
        <v>Central</v>
      </c>
      <c r="S4300" t="str">
        <f t="shared" si="405"/>
        <v>Vehicle Damage</v>
      </c>
      <c r="T4300" t="str">
        <f t="shared" si="406"/>
        <v>SLA Breach</v>
      </c>
      <c r="U4300">
        <f t="shared" si="407"/>
        <v>15</v>
      </c>
    </row>
    <row r="4301" spans="1:21" x14ac:dyDescent="0.3">
      <c r="A4301" t="s">
        <v>8301</v>
      </c>
      <c r="B4301" t="s">
        <v>3493</v>
      </c>
      <c r="C4301" t="s">
        <v>5391</v>
      </c>
      <c r="D4301" t="s">
        <v>216</v>
      </c>
      <c r="E4301" t="s">
        <v>39</v>
      </c>
      <c r="F4301">
        <v>181914.17</v>
      </c>
      <c r="G4301" s="1">
        <v>45663</v>
      </c>
      <c r="I4301" t="s">
        <v>40</v>
      </c>
      <c r="J4301">
        <v>14</v>
      </c>
      <c r="K4301">
        <v>15</v>
      </c>
      <c r="L4301" t="s">
        <v>431</v>
      </c>
      <c r="M4301" t="s">
        <v>55</v>
      </c>
      <c r="N4301" t="s">
        <v>30</v>
      </c>
      <c r="O4301">
        <f t="shared" si="402"/>
        <v>1</v>
      </c>
      <c r="P4301" t="str">
        <f t="shared" si="403"/>
        <v>Valid</v>
      </c>
      <c r="Q4301" t="str">
        <f>_xlfn.XLOOKUP(B4301,Customers!$A:$A,Customers!$C:$C,"Not Found")</f>
        <v>South</v>
      </c>
      <c r="R4301" t="str">
        <f t="shared" si="404"/>
        <v>North</v>
      </c>
      <c r="S4301" t="str">
        <f t="shared" si="405"/>
        <v>Outpatient</v>
      </c>
      <c r="T4301" t="str">
        <f t="shared" si="406"/>
        <v>Within SLA</v>
      </c>
      <c r="U4301">
        <f t="shared" si="407"/>
        <v>0</v>
      </c>
    </row>
    <row r="4302" spans="1:21" x14ac:dyDescent="0.3">
      <c r="A4302" t="s">
        <v>8302</v>
      </c>
      <c r="B4302" t="s">
        <v>2366</v>
      </c>
      <c r="C4302" t="s">
        <v>2367</v>
      </c>
      <c r="D4302" t="s">
        <v>46</v>
      </c>
      <c r="E4302" t="s">
        <v>39</v>
      </c>
      <c r="F4302">
        <v>78134.16</v>
      </c>
      <c r="G4302" s="1">
        <v>45847</v>
      </c>
      <c r="H4302" s="1">
        <v>45861</v>
      </c>
      <c r="I4302" t="s">
        <v>19</v>
      </c>
      <c r="J4302">
        <v>14</v>
      </c>
      <c r="K4302">
        <v>10</v>
      </c>
      <c r="L4302" t="s">
        <v>373</v>
      </c>
      <c r="M4302" t="s">
        <v>21</v>
      </c>
      <c r="N4302" t="s">
        <v>42</v>
      </c>
      <c r="O4302">
        <f t="shared" si="402"/>
        <v>1</v>
      </c>
      <c r="P4302" t="str">
        <f t="shared" si="403"/>
        <v>Valid</v>
      </c>
      <c r="Q4302" t="str">
        <f>_xlfn.XLOOKUP(B4302,Customers!$A:$A,Customers!$C:$C,"Not Found")</f>
        <v>East</v>
      </c>
      <c r="R4302" t="str">
        <f t="shared" si="404"/>
        <v>North</v>
      </c>
      <c r="S4302" t="str">
        <f t="shared" si="405"/>
        <v>Theft</v>
      </c>
      <c r="T4302" t="str">
        <f t="shared" si="406"/>
        <v>SLA Breach</v>
      </c>
      <c r="U4302">
        <f t="shared" si="407"/>
        <v>4</v>
      </c>
    </row>
    <row r="4303" spans="1:21" x14ac:dyDescent="0.3">
      <c r="A4303" t="s">
        <v>8303</v>
      </c>
      <c r="B4303" t="s">
        <v>624</v>
      </c>
      <c r="C4303" t="s">
        <v>625</v>
      </c>
      <c r="D4303" t="s">
        <v>725</v>
      </c>
      <c r="E4303" t="s">
        <v>27</v>
      </c>
      <c r="F4303">
        <v>29641.85</v>
      </c>
      <c r="G4303" s="1">
        <v>45832</v>
      </c>
      <c r="I4303" t="s">
        <v>64</v>
      </c>
      <c r="J4303">
        <v>2</v>
      </c>
      <c r="K4303">
        <v>7</v>
      </c>
      <c r="L4303" t="s">
        <v>491</v>
      </c>
      <c r="M4303" t="s">
        <v>94</v>
      </c>
      <c r="N4303" t="s">
        <v>30</v>
      </c>
      <c r="O4303">
        <f t="shared" si="402"/>
        <v>1</v>
      </c>
      <c r="P4303" t="str">
        <f t="shared" si="403"/>
        <v>Valid</v>
      </c>
      <c r="Q4303" t="str">
        <f>_xlfn.XLOOKUP(B4303,Customers!$A:$A,Customers!$C:$C,"Not Found")</f>
        <v>Central</v>
      </c>
      <c r="R4303" t="str">
        <f t="shared" si="404"/>
        <v>West</v>
      </c>
      <c r="S4303" t="str">
        <f t="shared" si="405"/>
        <v>Medical Emergency</v>
      </c>
      <c r="T4303" t="str">
        <f t="shared" si="406"/>
        <v>Within SLA</v>
      </c>
      <c r="U4303">
        <f t="shared" si="407"/>
        <v>0</v>
      </c>
    </row>
    <row r="4304" spans="1:21" x14ac:dyDescent="0.3">
      <c r="A4304" t="s">
        <v>8304</v>
      </c>
      <c r="B4304" t="s">
        <v>5018</v>
      </c>
      <c r="C4304" t="s">
        <v>5019</v>
      </c>
      <c r="D4304" t="s">
        <v>116</v>
      </c>
      <c r="E4304" t="s">
        <v>27</v>
      </c>
      <c r="F4304">
        <v>46696.23</v>
      </c>
      <c r="G4304" s="1">
        <v>45852</v>
      </c>
      <c r="H4304" s="1">
        <v>45866</v>
      </c>
      <c r="I4304" t="s">
        <v>19</v>
      </c>
      <c r="J4304">
        <v>14</v>
      </c>
      <c r="K4304">
        <v>7</v>
      </c>
      <c r="L4304" t="s">
        <v>366</v>
      </c>
      <c r="M4304" t="s">
        <v>94</v>
      </c>
      <c r="N4304" t="s">
        <v>42</v>
      </c>
      <c r="O4304">
        <f t="shared" si="402"/>
        <v>1</v>
      </c>
      <c r="P4304" t="str">
        <f t="shared" si="403"/>
        <v>Valid</v>
      </c>
      <c r="Q4304" t="str">
        <f>_xlfn.XLOOKUP(B4304,Customers!$A:$A,Customers!$C:$C,"Not Found")</f>
        <v>East</v>
      </c>
      <c r="R4304" t="str">
        <f t="shared" si="404"/>
        <v>West</v>
      </c>
      <c r="S4304" t="str">
        <f t="shared" si="405"/>
        <v>Medical Emergency</v>
      </c>
      <c r="T4304" t="str">
        <f t="shared" si="406"/>
        <v>SLA Breach</v>
      </c>
      <c r="U4304">
        <f t="shared" si="407"/>
        <v>7</v>
      </c>
    </row>
    <row r="4305" spans="1:21" x14ac:dyDescent="0.3">
      <c r="A4305" t="s">
        <v>8305</v>
      </c>
      <c r="B4305" t="s">
        <v>935</v>
      </c>
      <c r="C4305" t="s">
        <v>936</v>
      </c>
      <c r="D4305" t="s">
        <v>154</v>
      </c>
      <c r="E4305" t="s">
        <v>173</v>
      </c>
      <c r="F4305">
        <v>77032.12</v>
      </c>
      <c r="G4305" s="1">
        <v>45872</v>
      </c>
      <c r="H4305" s="1">
        <v>45884</v>
      </c>
      <c r="I4305" t="s">
        <v>19</v>
      </c>
      <c r="J4305">
        <v>12</v>
      </c>
      <c r="K4305">
        <v>10</v>
      </c>
      <c r="L4305" t="s">
        <v>183</v>
      </c>
      <c r="M4305" t="s">
        <v>21</v>
      </c>
      <c r="N4305" t="s">
        <v>30</v>
      </c>
      <c r="O4305">
        <f t="shared" si="402"/>
        <v>1</v>
      </c>
      <c r="P4305" t="str">
        <f t="shared" si="403"/>
        <v>Valid</v>
      </c>
      <c r="Q4305" t="str">
        <f>_xlfn.XLOOKUP(B4305,Customers!$A:$A,Customers!$C:$C,"Not Found")</f>
        <v>North</v>
      </c>
      <c r="R4305" t="str">
        <f t="shared" si="404"/>
        <v>Central</v>
      </c>
      <c r="S4305" t="str">
        <f t="shared" si="405"/>
        <v>Vehicle Damage</v>
      </c>
      <c r="T4305" t="str">
        <f t="shared" si="406"/>
        <v>SLA Breach</v>
      </c>
      <c r="U4305">
        <f t="shared" si="407"/>
        <v>2</v>
      </c>
    </row>
    <row r="4306" spans="1:21" x14ac:dyDescent="0.3">
      <c r="A4306" t="s">
        <v>8306</v>
      </c>
      <c r="B4306" t="s">
        <v>6957</v>
      </c>
      <c r="C4306" t="s">
        <v>6958</v>
      </c>
      <c r="D4306" t="s">
        <v>216</v>
      </c>
      <c r="E4306" t="s">
        <v>18</v>
      </c>
      <c r="F4306">
        <v>109507.56</v>
      </c>
      <c r="G4306" s="1">
        <v>45876</v>
      </c>
      <c r="H4306" s="1">
        <v>45891</v>
      </c>
      <c r="I4306" t="s">
        <v>19</v>
      </c>
      <c r="J4306">
        <v>15</v>
      </c>
      <c r="K4306">
        <v>15</v>
      </c>
      <c r="L4306" t="s">
        <v>427</v>
      </c>
      <c r="M4306" t="s">
        <v>55</v>
      </c>
      <c r="N4306" t="s">
        <v>30</v>
      </c>
      <c r="O4306">
        <f t="shared" si="402"/>
        <v>1</v>
      </c>
      <c r="P4306" t="str">
        <f t="shared" si="403"/>
        <v>Valid</v>
      </c>
      <c r="Q4306" t="str">
        <f>_xlfn.XLOOKUP(B4306,Customers!$A:$A,Customers!$C:$C,"Not Found")</f>
        <v>East</v>
      </c>
      <c r="R4306" t="str">
        <f t="shared" si="404"/>
        <v>South</v>
      </c>
      <c r="S4306" t="str">
        <f t="shared" si="405"/>
        <v>Outpatient</v>
      </c>
      <c r="T4306" t="str">
        <f t="shared" si="406"/>
        <v>Within SLA</v>
      </c>
      <c r="U4306">
        <f t="shared" si="407"/>
        <v>0</v>
      </c>
    </row>
    <row r="4307" spans="1:21" x14ac:dyDescent="0.3">
      <c r="A4307" t="s">
        <v>8307</v>
      </c>
      <c r="B4307" t="s">
        <v>1020</v>
      </c>
      <c r="C4307" t="s">
        <v>8308</v>
      </c>
      <c r="D4307" t="s">
        <v>216</v>
      </c>
      <c r="E4307" t="s">
        <v>27</v>
      </c>
      <c r="F4307">
        <v>129850.11</v>
      </c>
      <c r="G4307" s="1">
        <v>45897</v>
      </c>
      <c r="H4307" s="1">
        <v>45914</v>
      </c>
      <c r="I4307" t="s">
        <v>19</v>
      </c>
      <c r="J4307">
        <v>17</v>
      </c>
      <c r="K4307">
        <v>15</v>
      </c>
      <c r="L4307" t="s">
        <v>787</v>
      </c>
      <c r="M4307" t="s">
        <v>55</v>
      </c>
      <c r="N4307" t="s">
        <v>30</v>
      </c>
      <c r="O4307">
        <f t="shared" si="402"/>
        <v>1</v>
      </c>
      <c r="P4307" t="str">
        <f t="shared" si="403"/>
        <v>Valid</v>
      </c>
      <c r="Q4307" t="str">
        <f>_xlfn.XLOOKUP(B4307,Customers!$A:$A,Customers!$C:$C,"Not Found")</f>
        <v>West</v>
      </c>
      <c r="R4307" t="str">
        <f t="shared" si="404"/>
        <v>West</v>
      </c>
      <c r="S4307" t="str">
        <f t="shared" si="405"/>
        <v>Outpatient</v>
      </c>
      <c r="T4307" t="str">
        <f t="shared" si="406"/>
        <v>SLA Breach</v>
      </c>
      <c r="U4307">
        <f t="shared" si="407"/>
        <v>2</v>
      </c>
    </row>
    <row r="4308" spans="1:21" x14ac:dyDescent="0.3">
      <c r="A4308" t="s">
        <v>8309</v>
      </c>
      <c r="B4308" t="s">
        <v>4942</v>
      </c>
      <c r="C4308" t="s">
        <v>8181</v>
      </c>
      <c r="D4308" t="s">
        <v>154</v>
      </c>
      <c r="E4308" t="s">
        <v>18</v>
      </c>
      <c r="F4308">
        <v>86170.05</v>
      </c>
      <c r="G4308" s="1">
        <v>45942</v>
      </c>
      <c r="I4308" t="s">
        <v>40</v>
      </c>
      <c r="J4308">
        <v>8</v>
      </c>
      <c r="K4308">
        <v>10</v>
      </c>
      <c r="L4308" t="s">
        <v>150</v>
      </c>
      <c r="M4308" t="s">
        <v>21</v>
      </c>
      <c r="N4308" t="s">
        <v>22</v>
      </c>
      <c r="O4308">
        <f t="shared" si="402"/>
        <v>1</v>
      </c>
      <c r="P4308" t="str">
        <f t="shared" si="403"/>
        <v>Valid</v>
      </c>
      <c r="Q4308" t="str">
        <f>_xlfn.XLOOKUP(B4308,Customers!$A:$A,Customers!$C:$C,"Not Found")</f>
        <v>South</v>
      </c>
      <c r="R4308" t="str">
        <f t="shared" si="404"/>
        <v>South</v>
      </c>
      <c r="S4308" t="str">
        <f t="shared" si="405"/>
        <v>Vehicle Damage</v>
      </c>
      <c r="T4308" t="str">
        <f t="shared" si="406"/>
        <v>Within SLA</v>
      </c>
      <c r="U4308">
        <f t="shared" si="407"/>
        <v>0</v>
      </c>
    </row>
    <row r="4309" spans="1:21" x14ac:dyDescent="0.3">
      <c r="A4309" t="s">
        <v>8310</v>
      </c>
      <c r="B4309" t="s">
        <v>8311</v>
      </c>
      <c r="C4309" t="s">
        <v>8312</v>
      </c>
      <c r="D4309" t="s">
        <v>53</v>
      </c>
      <c r="E4309" t="s">
        <v>18</v>
      </c>
      <c r="F4309">
        <v>161004.85</v>
      </c>
      <c r="G4309" s="1">
        <v>45727</v>
      </c>
      <c r="H4309" s="1">
        <v>45733</v>
      </c>
      <c r="I4309" t="s">
        <v>19</v>
      </c>
      <c r="J4309">
        <v>6</v>
      </c>
      <c r="K4309">
        <v>15</v>
      </c>
      <c r="L4309" t="s">
        <v>128</v>
      </c>
      <c r="M4309" t="s">
        <v>55</v>
      </c>
      <c r="N4309" t="s">
        <v>30</v>
      </c>
      <c r="O4309">
        <f t="shared" si="402"/>
        <v>1</v>
      </c>
      <c r="P4309" t="str">
        <f t="shared" si="403"/>
        <v>Valid</v>
      </c>
      <c r="Q4309" t="str">
        <f>_xlfn.XLOOKUP(B4309,Customers!$A:$A,Customers!$C:$C,"Not Found")</f>
        <v>South</v>
      </c>
      <c r="R4309" t="str">
        <f t="shared" si="404"/>
        <v>South</v>
      </c>
      <c r="S4309" t="str">
        <f t="shared" si="405"/>
        <v>Hospitalization</v>
      </c>
      <c r="T4309" t="str">
        <f t="shared" si="406"/>
        <v>Within SLA</v>
      </c>
      <c r="U4309">
        <f t="shared" si="407"/>
        <v>0</v>
      </c>
    </row>
    <row r="4310" spans="1:21" x14ac:dyDescent="0.3">
      <c r="A4310" t="s">
        <v>8313</v>
      </c>
      <c r="B4310" t="s">
        <v>458</v>
      </c>
      <c r="C4310" t="s">
        <v>3745</v>
      </c>
      <c r="D4310" t="s">
        <v>59</v>
      </c>
      <c r="E4310" t="s">
        <v>39</v>
      </c>
      <c r="F4310">
        <v>87910.91</v>
      </c>
      <c r="G4310" s="1">
        <v>45688</v>
      </c>
      <c r="H4310" s="1">
        <v>45714</v>
      </c>
      <c r="I4310" t="s">
        <v>19</v>
      </c>
      <c r="J4310">
        <v>26</v>
      </c>
      <c r="K4310">
        <v>15</v>
      </c>
      <c r="L4310" t="s">
        <v>155</v>
      </c>
      <c r="M4310" t="s">
        <v>55</v>
      </c>
      <c r="N4310" t="s">
        <v>88</v>
      </c>
      <c r="O4310">
        <f t="shared" si="402"/>
        <v>1</v>
      </c>
      <c r="P4310" t="str">
        <f t="shared" si="403"/>
        <v>Valid</v>
      </c>
      <c r="Q4310" t="str">
        <f>_xlfn.XLOOKUP(B4310,Customers!$A:$A,Customers!$C:$C,"Not Found")</f>
        <v>West</v>
      </c>
      <c r="R4310" t="str">
        <f t="shared" si="404"/>
        <v>North</v>
      </c>
      <c r="S4310" t="str">
        <f t="shared" si="405"/>
        <v>Critical Illness</v>
      </c>
      <c r="T4310" t="str">
        <f t="shared" si="406"/>
        <v>SLA Breach</v>
      </c>
      <c r="U4310">
        <f t="shared" si="407"/>
        <v>11</v>
      </c>
    </row>
    <row r="4311" spans="1:21" x14ac:dyDescent="0.3">
      <c r="A4311" t="s">
        <v>8314</v>
      </c>
      <c r="B4311" t="s">
        <v>6279</v>
      </c>
      <c r="C4311" t="s">
        <v>6280</v>
      </c>
      <c r="D4311" t="s">
        <v>59</v>
      </c>
      <c r="E4311" t="s">
        <v>18</v>
      </c>
      <c r="F4311">
        <v>94906.83</v>
      </c>
      <c r="G4311" s="1">
        <v>45926</v>
      </c>
      <c r="I4311" t="s">
        <v>64</v>
      </c>
      <c r="J4311">
        <v>20</v>
      </c>
      <c r="K4311">
        <v>15</v>
      </c>
      <c r="L4311" t="s">
        <v>491</v>
      </c>
      <c r="M4311" t="s">
        <v>55</v>
      </c>
      <c r="N4311" t="s">
        <v>42</v>
      </c>
      <c r="O4311">
        <f t="shared" si="402"/>
        <v>1</v>
      </c>
      <c r="P4311" t="str">
        <f t="shared" si="403"/>
        <v>Valid</v>
      </c>
      <c r="Q4311" t="str">
        <f>_xlfn.XLOOKUP(B4311,Customers!$A:$A,Customers!$C:$C,"Not Found")</f>
        <v>West</v>
      </c>
      <c r="R4311" t="str">
        <f t="shared" si="404"/>
        <v>South</v>
      </c>
      <c r="S4311" t="str">
        <f t="shared" si="405"/>
        <v>Critical Illness</v>
      </c>
      <c r="T4311" t="str">
        <f t="shared" si="406"/>
        <v>SLA Breach</v>
      </c>
      <c r="U4311">
        <f t="shared" si="407"/>
        <v>5</v>
      </c>
    </row>
    <row r="4312" spans="1:21" x14ac:dyDescent="0.3">
      <c r="A4312" t="s">
        <v>8315</v>
      </c>
      <c r="B4312" t="s">
        <v>2408</v>
      </c>
      <c r="C4312" t="s">
        <v>2409</v>
      </c>
      <c r="D4312" t="s">
        <v>216</v>
      </c>
      <c r="E4312" t="s">
        <v>39</v>
      </c>
      <c r="F4312">
        <v>44347.69</v>
      </c>
      <c r="G4312" s="1">
        <v>45680</v>
      </c>
      <c r="H4312" s="1">
        <v>45714</v>
      </c>
      <c r="I4312" t="s">
        <v>19</v>
      </c>
      <c r="J4312">
        <v>34</v>
      </c>
      <c r="K4312">
        <v>15</v>
      </c>
      <c r="L4312" t="s">
        <v>227</v>
      </c>
      <c r="M4312" t="s">
        <v>55</v>
      </c>
      <c r="N4312" t="s">
        <v>88</v>
      </c>
      <c r="O4312">
        <f t="shared" si="402"/>
        <v>1</v>
      </c>
      <c r="P4312" t="str">
        <f t="shared" si="403"/>
        <v>Valid</v>
      </c>
      <c r="Q4312" t="str">
        <f>_xlfn.XLOOKUP(B4312,Customers!$A:$A,Customers!$C:$C,"Not Found")</f>
        <v>South</v>
      </c>
      <c r="R4312" t="str">
        <f t="shared" si="404"/>
        <v>North</v>
      </c>
      <c r="S4312" t="str">
        <f t="shared" si="405"/>
        <v>Outpatient</v>
      </c>
      <c r="T4312" t="str">
        <f t="shared" si="406"/>
        <v>SLA Breach</v>
      </c>
      <c r="U4312">
        <f t="shared" si="407"/>
        <v>19</v>
      </c>
    </row>
    <row r="4313" spans="1:21" x14ac:dyDescent="0.3">
      <c r="A4313" t="s">
        <v>8316</v>
      </c>
      <c r="B4313" t="s">
        <v>5209</v>
      </c>
      <c r="C4313" t="s">
        <v>5210</v>
      </c>
      <c r="D4313" t="s">
        <v>111</v>
      </c>
      <c r="E4313" t="s">
        <v>18</v>
      </c>
      <c r="F4313">
        <v>208403.95</v>
      </c>
      <c r="G4313" s="1">
        <v>45795</v>
      </c>
      <c r="H4313" s="1">
        <v>45817</v>
      </c>
      <c r="I4313" t="s">
        <v>47</v>
      </c>
      <c r="J4313">
        <v>22</v>
      </c>
      <c r="K4313">
        <v>12</v>
      </c>
      <c r="L4313" t="s">
        <v>128</v>
      </c>
      <c r="M4313" t="s">
        <v>49</v>
      </c>
      <c r="N4313" t="s">
        <v>42</v>
      </c>
      <c r="O4313">
        <f t="shared" si="402"/>
        <v>1</v>
      </c>
      <c r="P4313" t="str">
        <f t="shared" si="403"/>
        <v>Valid</v>
      </c>
      <c r="Q4313" t="str">
        <f>_xlfn.XLOOKUP(B4313,Customers!$A:$A,Customers!$C:$C,"Not Found")</f>
        <v>Central</v>
      </c>
      <c r="R4313" t="str">
        <f t="shared" si="404"/>
        <v>South</v>
      </c>
      <c r="S4313" t="str">
        <f t="shared" si="405"/>
        <v>Fire</v>
      </c>
      <c r="T4313" t="str">
        <f t="shared" si="406"/>
        <v>SLA Breach</v>
      </c>
      <c r="U4313">
        <f t="shared" si="407"/>
        <v>10</v>
      </c>
    </row>
    <row r="4314" spans="1:21" x14ac:dyDescent="0.3">
      <c r="A4314" t="s">
        <v>8317</v>
      </c>
      <c r="B4314" t="s">
        <v>4848</v>
      </c>
      <c r="C4314" t="s">
        <v>4849</v>
      </c>
      <c r="D4314" t="s">
        <v>216</v>
      </c>
      <c r="E4314" t="s">
        <v>18</v>
      </c>
      <c r="F4314">
        <v>258527.01</v>
      </c>
      <c r="G4314" s="1">
        <v>45863</v>
      </c>
      <c r="H4314" s="1">
        <v>45877</v>
      </c>
      <c r="I4314" t="s">
        <v>19</v>
      </c>
      <c r="J4314">
        <v>14</v>
      </c>
      <c r="K4314">
        <v>15</v>
      </c>
      <c r="L4314" t="s">
        <v>704</v>
      </c>
      <c r="M4314" t="s">
        <v>55</v>
      </c>
      <c r="N4314" t="s">
        <v>30</v>
      </c>
      <c r="O4314">
        <f t="shared" si="402"/>
        <v>1</v>
      </c>
      <c r="P4314" t="str">
        <f t="shared" si="403"/>
        <v>Valid</v>
      </c>
      <c r="Q4314" t="str">
        <f>_xlfn.XLOOKUP(B4314,Customers!$A:$A,Customers!$C:$C,"Not Found")</f>
        <v>East</v>
      </c>
      <c r="R4314" t="str">
        <f t="shared" si="404"/>
        <v>South</v>
      </c>
      <c r="S4314" t="str">
        <f t="shared" si="405"/>
        <v>Outpatient</v>
      </c>
      <c r="T4314" t="str">
        <f t="shared" si="406"/>
        <v>Within SLA</v>
      </c>
      <c r="U4314">
        <f t="shared" si="407"/>
        <v>0</v>
      </c>
    </row>
    <row r="4315" spans="1:21" x14ac:dyDescent="0.3">
      <c r="A4315" t="s">
        <v>8318</v>
      </c>
      <c r="B4315" t="s">
        <v>8319</v>
      </c>
      <c r="C4315" t="s">
        <v>8320</v>
      </c>
      <c r="D4315" t="s">
        <v>116</v>
      </c>
      <c r="E4315" t="s">
        <v>173</v>
      </c>
      <c r="F4315">
        <v>9298.2199999999993</v>
      </c>
      <c r="G4315" s="1">
        <v>45674</v>
      </c>
      <c r="H4315" s="1">
        <v>45687</v>
      </c>
      <c r="I4315" t="s">
        <v>19</v>
      </c>
      <c r="J4315">
        <v>13</v>
      </c>
      <c r="K4315">
        <v>7</v>
      </c>
      <c r="L4315" t="s">
        <v>178</v>
      </c>
      <c r="M4315" t="s">
        <v>94</v>
      </c>
      <c r="N4315" t="s">
        <v>42</v>
      </c>
      <c r="O4315">
        <f t="shared" si="402"/>
        <v>1</v>
      </c>
      <c r="P4315" t="str">
        <f t="shared" si="403"/>
        <v>Valid</v>
      </c>
      <c r="Q4315" t="str">
        <f>_xlfn.XLOOKUP(B4315,Customers!$A:$A,Customers!$C:$C,"Not Found")</f>
        <v>South</v>
      </c>
      <c r="R4315" t="str">
        <f t="shared" si="404"/>
        <v>Central</v>
      </c>
      <c r="S4315" t="str">
        <f t="shared" si="405"/>
        <v>Medical Emergency</v>
      </c>
      <c r="T4315" t="str">
        <f t="shared" si="406"/>
        <v>SLA Breach</v>
      </c>
      <c r="U4315">
        <f t="shared" si="407"/>
        <v>6</v>
      </c>
    </row>
    <row r="4316" spans="1:21" x14ac:dyDescent="0.3">
      <c r="A4316" t="s">
        <v>8321</v>
      </c>
      <c r="B4316" t="s">
        <v>2356</v>
      </c>
      <c r="C4316" t="s">
        <v>2357</v>
      </c>
      <c r="D4316" t="s">
        <v>216</v>
      </c>
      <c r="E4316" t="s">
        <v>39</v>
      </c>
      <c r="F4316">
        <v>128931.27</v>
      </c>
      <c r="G4316" s="1">
        <v>45983</v>
      </c>
      <c r="H4316" s="1">
        <v>45999</v>
      </c>
      <c r="I4316" t="s">
        <v>19</v>
      </c>
      <c r="J4316">
        <v>16</v>
      </c>
      <c r="K4316">
        <v>15</v>
      </c>
      <c r="L4316" t="s">
        <v>79</v>
      </c>
      <c r="M4316" t="s">
        <v>55</v>
      </c>
      <c r="N4316" t="s">
        <v>30</v>
      </c>
      <c r="O4316">
        <f t="shared" si="402"/>
        <v>1</v>
      </c>
      <c r="P4316" t="str">
        <f t="shared" si="403"/>
        <v>Valid</v>
      </c>
      <c r="Q4316" t="str">
        <f>_xlfn.XLOOKUP(B4316,Customers!$A:$A,Customers!$C:$C,"Not Found")</f>
        <v>West</v>
      </c>
      <c r="R4316" t="str">
        <f t="shared" si="404"/>
        <v>North</v>
      </c>
      <c r="S4316" t="str">
        <f t="shared" si="405"/>
        <v>Outpatient</v>
      </c>
      <c r="T4316" t="str">
        <f t="shared" si="406"/>
        <v>SLA Breach</v>
      </c>
      <c r="U4316">
        <f t="shared" si="407"/>
        <v>1</v>
      </c>
    </row>
    <row r="4317" spans="1:21" x14ac:dyDescent="0.3">
      <c r="A4317" t="s">
        <v>8322</v>
      </c>
      <c r="B4317" t="s">
        <v>2381</v>
      </c>
      <c r="C4317" t="s">
        <v>4924</v>
      </c>
      <c r="D4317" t="s">
        <v>59</v>
      </c>
      <c r="E4317" t="s">
        <v>27</v>
      </c>
      <c r="F4317">
        <v>77305.86</v>
      </c>
      <c r="G4317" s="1">
        <v>45967</v>
      </c>
      <c r="H4317" s="1">
        <v>45977</v>
      </c>
      <c r="I4317" t="s">
        <v>19</v>
      </c>
      <c r="J4317">
        <v>10</v>
      </c>
      <c r="K4317">
        <v>15</v>
      </c>
      <c r="L4317" t="s">
        <v>704</v>
      </c>
      <c r="M4317" t="s">
        <v>55</v>
      </c>
      <c r="N4317" t="s">
        <v>22</v>
      </c>
      <c r="O4317">
        <f t="shared" si="402"/>
        <v>1</v>
      </c>
      <c r="P4317" t="str">
        <f t="shared" si="403"/>
        <v>Valid</v>
      </c>
      <c r="Q4317" t="str">
        <f>_xlfn.XLOOKUP(B4317,Customers!$A:$A,Customers!$C:$C,"Not Found")</f>
        <v>West</v>
      </c>
      <c r="R4317" t="str">
        <f t="shared" si="404"/>
        <v>West</v>
      </c>
      <c r="S4317" t="str">
        <f t="shared" si="405"/>
        <v>Critical Illness</v>
      </c>
      <c r="T4317" t="str">
        <f t="shared" si="406"/>
        <v>Within SLA</v>
      </c>
      <c r="U4317">
        <f t="shared" si="407"/>
        <v>0</v>
      </c>
    </row>
    <row r="4318" spans="1:21" x14ac:dyDescent="0.3">
      <c r="A4318" t="s">
        <v>8323</v>
      </c>
      <c r="B4318" t="s">
        <v>5967</v>
      </c>
      <c r="C4318" t="s">
        <v>8324</v>
      </c>
      <c r="D4318" t="s">
        <v>34</v>
      </c>
      <c r="E4318" t="s">
        <v>173</v>
      </c>
      <c r="F4318">
        <v>266121.75</v>
      </c>
      <c r="G4318" s="1">
        <v>45937</v>
      </c>
      <c r="H4318" s="1">
        <v>45956</v>
      </c>
      <c r="I4318" t="s">
        <v>19</v>
      </c>
      <c r="J4318">
        <v>19</v>
      </c>
      <c r="K4318">
        <v>20</v>
      </c>
      <c r="L4318" t="s">
        <v>353</v>
      </c>
      <c r="M4318" t="s">
        <v>29</v>
      </c>
      <c r="N4318" t="s">
        <v>22</v>
      </c>
      <c r="O4318">
        <f t="shared" si="402"/>
        <v>1</v>
      </c>
      <c r="P4318" t="str">
        <f t="shared" si="403"/>
        <v>Valid</v>
      </c>
      <c r="Q4318" t="str">
        <f>_xlfn.XLOOKUP(B4318,Customers!$A:$A,Customers!$C:$C,"Not Found")</f>
        <v>Central</v>
      </c>
      <c r="R4318" t="str">
        <f t="shared" si="404"/>
        <v>Central</v>
      </c>
      <c r="S4318" t="str">
        <f t="shared" si="405"/>
        <v>Death Benefit</v>
      </c>
      <c r="T4318" t="str">
        <f t="shared" si="406"/>
        <v>Within SLA</v>
      </c>
      <c r="U4318">
        <f t="shared" si="407"/>
        <v>0</v>
      </c>
    </row>
    <row r="4319" spans="1:21" x14ac:dyDescent="0.3">
      <c r="A4319" t="s">
        <v>8325</v>
      </c>
      <c r="B4319" t="s">
        <v>5606</v>
      </c>
      <c r="C4319" t="s">
        <v>5607</v>
      </c>
      <c r="D4319" t="s">
        <v>102</v>
      </c>
      <c r="E4319" t="s">
        <v>74</v>
      </c>
      <c r="F4319">
        <v>451132.68</v>
      </c>
      <c r="G4319" s="1">
        <v>45889</v>
      </c>
      <c r="I4319" t="s">
        <v>64</v>
      </c>
      <c r="J4319">
        <v>19</v>
      </c>
      <c r="K4319">
        <v>20</v>
      </c>
      <c r="L4319" t="s">
        <v>204</v>
      </c>
      <c r="M4319" t="s">
        <v>29</v>
      </c>
      <c r="N4319" t="s">
        <v>30</v>
      </c>
      <c r="O4319">
        <f t="shared" si="402"/>
        <v>1</v>
      </c>
      <c r="P4319" t="str">
        <f t="shared" si="403"/>
        <v>Valid</v>
      </c>
      <c r="Q4319" t="str">
        <f>_xlfn.XLOOKUP(B4319,Customers!$A:$A,Customers!$C:$C,"Not Found")</f>
        <v>West</v>
      </c>
      <c r="R4319" t="str">
        <f t="shared" si="404"/>
        <v>East</v>
      </c>
      <c r="S4319" t="str">
        <f t="shared" si="405"/>
        <v>Maturity</v>
      </c>
      <c r="T4319" t="str">
        <f t="shared" si="406"/>
        <v>Within SLA</v>
      </c>
      <c r="U4319">
        <f t="shared" si="407"/>
        <v>0</v>
      </c>
    </row>
    <row r="4320" spans="1:21" x14ac:dyDescent="0.3">
      <c r="A4320" t="s">
        <v>8326</v>
      </c>
      <c r="B4320" t="s">
        <v>2822</v>
      </c>
      <c r="C4320" t="s">
        <v>8327</v>
      </c>
      <c r="D4320" t="s">
        <v>116</v>
      </c>
      <c r="E4320" t="s">
        <v>27</v>
      </c>
      <c r="F4320">
        <v>29426.13</v>
      </c>
      <c r="G4320" s="1">
        <v>45922</v>
      </c>
      <c r="H4320" s="1">
        <v>45932</v>
      </c>
      <c r="I4320" t="s">
        <v>19</v>
      </c>
      <c r="J4320">
        <v>10</v>
      </c>
      <c r="K4320">
        <v>7</v>
      </c>
      <c r="L4320" t="s">
        <v>128</v>
      </c>
      <c r="M4320" t="s">
        <v>94</v>
      </c>
      <c r="N4320" t="s">
        <v>22</v>
      </c>
      <c r="O4320">
        <f t="shared" si="402"/>
        <v>1</v>
      </c>
      <c r="P4320" t="str">
        <f t="shared" si="403"/>
        <v>Valid</v>
      </c>
      <c r="Q4320" t="str">
        <f>_xlfn.XLOOKUP(B4320,Customers!$A:$A,Customers!$C:$C,"Not Found")</f>
        <v>North</v>
      </c>
      <c r="R4320" t="str">
        <f t="shared" si="404"/>
        <v>West</v>
      </c>
      <c r="S4320" t="str">
        <f t="shared" si="405"/>
        <v>Medical Emergency</v>
      </c>
      <c r="T4320" t="str">
        <f t="shared" si="406"/>
        <v>SLA Breach</v>
      </c>
      <c r="U4320">
        <f t="shared" si="407"/>
        <v>3</v>
      </c>
    </row>
    <row r="4321" spans="1:21" x14ac:dyDescent="0.3">
      <c r="A4321" t="s">
        <v>8328</v>
      </c>
      <c r="B4321" t="s">
        <v>8093</v>
      </c>
      <c r="C4321" t="s">
        <v>8094</v>
      </c>
      <c r="D4321" t="s">
        <v>216</v>
      </c>
      <c r="E4321" t="s">
        <v>18</v>
      </c>
      <c r="F4321">
        <v>109705.72</v>
      </c>
      <c r="G4321" s="1">
        <v>45845</v>
      </c>
      <c r="H4321" s="1">
        <v>45857</v>
      </c>
      <c r="I4321" t="s">
        <v>19</v>
      </c>
      <c r="J4321">
        <v>12</v>
      </c>
      <c r="K4321">
        <v>15</v>
      </c>
      <c r="L4321" t="s">
        <v>341</v>
      </c>
      <c r="M4321" t="s">
        <v>55</v>
      </c>
      <c r="N4321" t="s">
        <v>30</v>
      </c>
      <c r="O4321">
        <f t="shared" si="402"/>
        <v>1</v>
      </c>
      <c r="P4321" t="str">
        <f t="shared" si="403"/>
        <v>Valid</v>
      </c>
      <c r="Q4321" t="str">
        <f>_xlfn.XLOOKUP(B4321,Customers!$A:$A,Customers!$C:$C,"Not Found")</f>
        <v>Central</v>
      </c>
      <c r="R4321" t="str">
        <f t="shared" si="404"/>
        <v>South</v>
      </c>
      <c r="S4321" t="str">
        <f t="shared" si="405"/>
        <v>Outpatient</v>
      </c>
      <c r="T4321" t="str">
        <f t="shared" si="406"/>
        <v>Within SLA</v>
      </c>
      <c r="U4321">
        <f t="shared" si="407"/>
        <v>0</v>
      </c>
    </row>
    <row r="4322" spans="1:21" x14ac:dyDescent="0.3">
      <c r="A4322" t="s">
        <v>8329</v>
      </c>
      <c r="B4322" t="s">
        <v>960</v>
      </c>
      <c r="C4322" t="s">
        <v>8330</v>
      </c>
      <c r="D4322" t="s">
        <v>59</v>
      </c>
      <c r="E4322" t="s">
        <v>39</v>
      </c>
      <c r="F4322">
        <v>67279.679999999993</v>
      </c>
      <c r="G4322" s="1">
        <v>45908</v>
      </c>
      <c r="H4322" s="1">
        <v>45927</v>
      </c>
      <c r="I4322" t="s">
        <v>19</v>
      </c>
      <c r="J4322">
        <v>19</v>
      </c>
      <c r="K4322">
        <v>15</v>
      </c>
      <c r="L4322" t="s">
        <v>132</v>
      </c>
      <c r="M4322" t="s">
        <v>55</v>
      </c>
      <c r="N4322" t="s">
        <v>42</v>
      </c>
      <c r="O4322">
        <f t="shared" si="402"/>
        <v>1</v>
      </c>
      <c r="P4322" t="str">
        <f t="shared" si="403"/>
        <v>Valid</v>
      </c>
      <c r="Q4322" t="str">
        <f>_xlfn.XLOOKUP(B4322,Customers!$A:$A,Customers!$C:$C,"Not Found")</f>
        <v>East</v>
      </c>
      <c r="R4322" t="str">
        <f t="shared" si="404"/>
        <v>North</v>
      </c>
      <c r="S4322" t="str">
        <f t="shared" si="405"/>
        <v>Critical Illness</v>
      </c>
      <c r="T4322" t="str">
        <f t="shared" si="406"/>
        <v>SLA Breach</v>
      </c>
      <c r="U4322">
        <f t="shared" si="407"/>
        <v>4</v>
      </c>
    </row>
    <row r="4323" spans="1:21" x14ac:dyDescent="0.3">
      <c r="A4323" t="s">
        <v>8331</v>
      </c>
      <c r="B4323" t="s">
        <v>595</v>
      </c>
      <c r="C4323" t="s">
        <v>596</v>
      </c>
      <c r="D4323" t="s">
        <v>17</v>
      </c>
      <c r="E4323" t="s">
        <v>27</v>
      </c>
      <c r="F4323">
        <v>172861.94</v>
      </c>
      <c r="G4323" s="1">
        <v>45671</v>
      </c>
      <c r="I4323" t="s">
        <v>40</v>
      </c>
      <c r="J4323">
        <v>23</v>
      </c>
      <c r="K4323">
        <v>10</v>
      </c>
      <c r="L4323" t="s">
        <v>325</v>
      </c>
      <c r="M4323" t="s">
        <v>21</v>
      </c>
      <c r="N4323" t="s">
        <v>88</v>
      </c>
      <c r="O4323">
        <f t="shared" si="402"/>
        <v>1</v>
      </c>
      <c r="P4323" t="str">
        <f t="shared" si="403"/>
        <v>Valid</v>
      </c>
      <c r="Q4323" t="str">
        <f>_xlfn.XLOOKUP(B4323,Customers!$A:$A,Customers!$C:$C,"Not Found")</f>
        <v>East</v>
      </c>
      <c r="R4323" t="str">
        <f t="shared" si="404"/>
        <v>West</v>
      </c>
      <c r="S4323" t="str">
        <f t="shared" si="405"/>
        <v>Accident</v>
      </c>
      <c r="T4323" t="str">
        <f t="shared" si="406"/>
        <v>SLA Breach</v>
      </c>
      <c r="U4323">
        <f t="shared" si="407"/>
        <v>13</v>
      </c>
    </row>
    <row r="4324" spans="1:21" x14ac:dyDescent="0.3">
      <c r="A4324" t="s">
        <v>8332</v>
      </c>
      <c r="B4324" t="s">
        <v>4784</v>
      </c>
      <c r="C4324" t="s">
        <v>4785</v>
      </c>
      <c r="D4324" t="s">
        <v>46</v>
      </c>
      <c r="E4324" t="s">
        <v>74</v>
      </c>
      <c r="F4324">
        <v>55865.24</v>
      </c>
      <c r="G4324" s="1">
        <v>45727</v>
      </c>
      <c r="H4324" s="1">
        <v>45738</v>
      </c>
      <c r="I4324" t="s">
        <v>19</v>
      </c>
      <c r="J4324">
        <v>11</v>
      </c>
      <c r="K4324">
        <v>10</v>
      </c>
      <c r="L4324" t="s">
        <v>282</v>
      </c>
      <c r="M4324" t="s">
        <v>21</v>
      </c>
      <c r="N4324" t="s">
        <v>30</v>
      </c>
      <c r="O4324">
        <f t="shared" si="402"/>
        <v>1</v>
      </c>
      <c r="P4324" t="str">
        <f t="shared" si="403"/>
        <v>Valid</v>
      </c>
      <c r="Q4324" t="str">
        <f>_xlfn.XLOOKUP(B4324,Customers!$A:$A,Customers!$C:$C,"Not Found")</f>
        <v>Central</v>
      </c>
      <c r="R4324" t="str">
        <f t="shared" si="404"/>
        <v>East</v>
      </c>
      <c r="S4324" t="str">
        <f t="shared" si="405"/>
        <v>Theft</v>
      </c>
      <c r="T4324" t="str">
        <f t="shared" si="406"/>
        <v>SLA Breach</v>
      </c>
      <c r="U4324">
        <f t="shared" si="407"/>
        <v>1</v>
      </c>
    </row>
    <row r="4325" spans="1:21" x14ac:dyDescent="0.3">
      <c r="A4325" t="s">
        <v>8333</v>
      </c>
      <c r="B4325" t="s">
        <v>8334</v>
      </c>
      <c r="C4325" t="s">
        <v>8335</v>
      </c>
      <c r="D4325" t="s">
        <v>34</v>
      </c>
      <c r="E4325" t="s">
        <v>74</v>
      </c>
      <c r="F4325">
        <v>182908.02</v>
      </c>
      <c r="G4325" s="1">
        <v>45662</v>
      </c>
      <c r="H4325" s="1">
        <v>45676</v>
      </c>
      <c r="I4325" t="s">
        <v>19</v>
      </c>
      <c r="J4325">
        <v>14</v>
      </c>
      <c r="K4325">
        <v>20</v>
      </c>
      <c r="L4325" t="s">
        <v>353</v>
      </c>
      <c r="M4325" t="s">
        <v>29</v>
      </c>
      <c r="N4325" t="s">
        <v>30</v>
      </c>
      <c r="O4325">
        <f t="shared" si="402"/>
        <v>1</v>
      </c>
      <c r="P4325" t="str">
        <f t="shared" si="403"/>
        <v>Valid</v>
      </c>
      <c r="Q4325" t="str">
        <f>_xlfn.XLOOKUP(B4325,Customers!$A:$A,Customers!$C:$C,"Not Found")</f>
        <v>West</v>
      </c>
      <c r="R4325" t="str">
        <f t="shared" si="404"/>
        <v>East</v>
      </c>
      <c r="S4325" t="str">
        <f t="shared" si="405"/>
        <v>Death Benefit</v>
      </c>
      <c r="T4325" t="str">
        <f t="shared" si="406"/>
        <v>Within SLA</v>
      </c>
      <c r="U4325">
        <f t="shared" si="407"/>
        <v>0</v>
      </c>
    </row>
    <row r="4326" spans="1:21" x14ac:dyDescent="0.3">
      <c r="A4326" t="s">
        <v>8336</v>
      </c>
      <c r="B4326" t="s">
        <v>679</v>
      </c>
      <c r="C4326" t="s">
        <v>680</v>
      </c>
      <c r="D4326" t="s">
        <v>17</v>
      </c>
      <c r="E4326" t="s">
        <v>173</v>
      </c>
      <c r="F4326">
        <v>81444.09</v>
      </c>
      <c r="G4326" s="1">
        <v>45698</v>
      </c>
      <c r="H4326" s="1">
        <v>45724</v>
      </c>
      <c r="I4326" t="s">
        <v>19</v>
      </c>
      <c r="J4326">
        <v>26</v>
      </c>
      <c r="K4326">
        <v>10</v>
      </c>
      <c r="L4326" t="s">
        <v>242</v>
      </c>
      <c r="M4326" t="s">
        <v>21</v>
      </c>
      <c r="N4326" t="s">
        <v>88</v>
      </c>
      <c r="O4326">
        <f t="shared" si="402"/>
        <v>1</v>
      </c>
      <c r="P4326" t="str">
        <f t="shared" si="403"/>
        <v>Valid</v>
      </c>
      <c r="Q4326" t="str">
        <f>_xlfn.XLOOKUP(B4326,Customers!$A:$A,Customers!$C:$C,"Not Found")</f>
        <v>Central</v>
      </c>
      <c r="R4326" t="str">
        <f t="shared" si="404"/>
        <v>Central</v>
      </c>
      <c r="S4326" t="str">
        <f t="shared" si="405"/>
        <v>Accident</v>
      </c>
      <c r="T4326" t="str">
        <f t="shared" si="406"/>
        <v>SLA Breach</v>
      </c>
      <c r="U4326">
        <f t="shared" si="407"/>
        <v>16</v>
      </c>
    </row>
    <row r="4327" spans="1:21" x14ac:dyDescent="0.3">
      <c r="A4327" t="s">
        <v>8337</v>
      </c>
      <c r="B4327" t="s">
        <v>8338</v>
      </c>
      <c r="C4327" t="s">
        <v>8339</v>
      </c>
      <c r="D4327" t="s">
        <v>102</v>
      </c>
      <c r="E4327" t="s">
        <v>27</v>
      </c>
      <c r="F4327">
        <v>174351.35999999999</v>
      </c>
      <c r="G4327" s="1">
        <v>45846</v>
      </c>
      <c r="H4327" s="1">
        <v>45855</v>
      </c>
      <c r="I4327" t="s">
        <v>19</v>
      </c>
      <c r="J4327">
        <v>9</v>
      </c>
      <c r="K4327">
        <v>20</v>
      </c>
      <c r="L4327" t="s">
        <v>54</v>
      </c>
      <c r="M4327" t="s">
        <v>29</v>
      </c>
      <c r="N4327" t="s">
        <v>30</v>
      </c>
      <c r="O4327">
        <f t="shared" si="402"/>
        <v>1</v>
      </c>
      <c r="P4327" t="str">
        <f t="shared" si="403"/>
        <v>Valid</v>
      </c>
      <c r="Q4327" t="str">
        <f>_xlfn.XLOOKUP(B4327,Customers!$A:$A,Customers!$C:$C,"Not Found")</f>
        <v>East</v>
      </c>
      <c r="R4327" t="str">
        <f t="shared" si="404"/>
        <v>West</v>
      </c>
      <c r="S4327" t="str">
        <f t="shared" si="405"/>
        <v>Maturity</v>
      </c>
      <c r="T4327" t="str">
        <f t="shared" si="406"/>
        <v>Within SLA</v>
      </c>
      <c r="U4327">
        <f t="shared" si="407"/>
        <v>0</v>
      </c>
    </row>
    <row r="4328" spans="1:21" x14ac:dyDescent="0.3">
      <c r="A4328" t="s">
        <v>8340</v>
      </c>
      <c r="B4328" t="s">
        <v>2811</v>
      </c>
      <c r="C4328" t="s">
        <v>5726</v>
      </c>
      <c r="D4328" t="s">
        <v>46</v>
      </c>
      <c r="E4328" t="s">
        <v>18</v>
      </c>
      <c r="F4328">
        <v>128139.34</v>
      </c>
      <c r="G4328" s="1">
        <v>45912</v>
      </c>
      <c r="H4328" s="1">
        <v>45921</v>
      </c>
      <c r="I4328" t="s">
        <v>19</v>
      </c>
      <c r="J4328">
        <v>9</v>
      </c>
      <c r="K4328">
        <v>12</v>
      </c>
      <c r="L4328" t="s">
        <v>431</v>
      </c>
      <c r="M4328" t="s">
        <v>49</v>
      </c>
      <c r="N4328" t="s">
        <v>30</v>
      </c>
      <c r="O4328">
        <f t="shared" si="402"/>
        <v>1</v>
      </c>
      <c r="P4328" t="str">
        <f t="shared" si="403"/>
        <v>Valid</v>
      </c>
      <c r="Q4328" t="str">
        <f>_xlfn.XLOOKUP(B4328,Customers!$A:$A,Customers!$C:$C,"Not Found")</f>
        <v>North</v>
      </c>
      <c r="R4328" t="str">
        <f t="shared" si="404"/>
        <v>South</v>
      </c>
      <c r="S4328" t="str">
        <f t="shared" si="405"/>
        <v>Theft</v>
      </c>
      <c r="T4328" t="str">
        <f t="shared" si="406"/>
        <v>Within SLA</v>
      </c>
      <c r="U4328">
        <f t="shared" si="407"/>
        <v>0</v>
      </c>
    </row>
    <row r="4329" spans="1:21" x14ac:dyDescent="0.3">
      <c r="A4329" t="s">
        <v>8341</v>
      </c>
      <c r="B4329" t="s">
        <v>8342</v>
      </c>
      <c r="C4329" t="s">
        <v>8343</v>
      </c>
      <c r="D4329" t="s">
        <v>53</v>
      </c>
      <c r="E4329" t="s">
        <v>39</v>
      </c>
      <c r="F4329">
        <v>247957.89</v>
      </c>
      <c r="G4329" s="1">
        <v>45951</v>
      </c>
      <c r="H4329" s="1">
        <v>45979</v>
      </c>
      <c r="I4329" t="s">
        <v>19</v>
      </c>
      <c r="J4329">
        <v>28</v>
      </c>
      <c r="K4329">
        <v>15</v>
      </c>
      <c r="L4329" t="s">
        <v>310</v>
      </c>
      <c r="M4329" t="s">
        <v>55</v>
      </c>
      <c r="N4329" t="s">
        <v>88</v>
      </c>
      <c r="O4329">
        <f t="shared" si="402"/>
        <v>1</v>
      </c>
      <c r="P4329" t="str">
        <f t="shared" si="403"/>
        <v>Valid</v>
      </c>
      <c r="Q4329" t="str">
        <f>_xlfn.XLOOKUP(B4329,Customers!$A:$A,Customers!$C:$C,"Not Found")</f>
        <v>East</v>
      </c>
      <c r="R4329" t="str">
        <f t="shared" si="404"/>
        <v>North</v>
      </c>
      <c r="S4329" t="str">
        <f t="shared" si="405"/>
        <v>Hospitalization</v>
      </c>
      <c r="T4329" t="str">
        <f t="shared" si="406"/>
        <v>SLA Breach</v>
      </c>
      <c r="U4329">
        <f t="shared" si="407"/>
        <v>13</v>
      </c>
    </row>
    <row r="4330" spans="1:21" x14ac:dyDescent="0.3">
      <c r="A4330" t="s">
        <v>8344</v>
      </c>
      <c r="B4330" t="s">
        <v>4995</v>
      </c>
      <c r="C4330" t="s">
        <v>5534</v>
      </c>
      <c r="D4330" t="s">
        <v>53</v>
      </c>
      <c r="E4330" t="s">
        <v>173</v>
      </c>
      <c r="F4330">
        <v>82559.58</v>
      </c>
      <c r="G4330" s="1">
        <v>45711</v>
      </c>
      <c r="H4330" s="1">
        <v>45716</v>
      </c>
      <c r="I4330" t="s">
        <v>19</v>
      </c>
      <c r="J4330">
        <v>5</v>
      </c>
      <c r="K4330">
        <v>15</v>
      </c>
      <c r="L4330" t="s">
        <v>252</v>
      </c>
      <c r="M4330" t="s">
        <v>55</v>
      </c>
      <c r="N4330" t="s">
        <v>30</v>
      </c>
      <c r="O4330">
        <f t="shared" si="402"/>
        <v>1</v>
      </c>
      <c r="P4330" t="str">
        <f t="shared" si="403"/>
        <v>Valid</v>
      </c>
      <c r="Q4330" t="str">
        <f>_xlfn.XLOOKUP(B4330,Customers!$A:$A,Customers!$C:$C,"Not Found")</f>
        <v>South</v>
      </c>
      <c r="R4330" t="str">
        <f t="shared" si="404"/>
        <v>Central</v>
      </c>
      <c r="S4330" t="str">
        <f t="shared" si="405"/>
        <v>Hospitalization</v>
      </c>
      <c r="T4330" t="str">
        <f t="shared" si="406"/>
        <v>Within SLA</v>
      </c>
      <c r="U4330">
        <f t="shared" si="407"/>
        <v>0</v>
      </c>
    </row>
    <row r="4331" spans="1:21" x14ac:dyDescent="0.3">
      <c r="A4331" t="s">
        <v>8345</v>
      </c>
      <c r="B4331" t="s">
        <v>719</v>
      </c>
      <c r="C4331" t="s">
        <v>8346</v>
      </c>
      <c r="D4331" t="s">
        <v>69</v>
      </c>
      <c r="E4331" t="s">
        <v>173</v>
      </c>
      <c r="F4331">
        <v>45611.51</v>
      </c>
      <c r="G4331" s="1">
        <v>45874</v>
      </c>
      <c r="H4331" s="1">
        <v>45888</v>
      </c>
      <c r="I4331" t="s">
        <v>19</v>
      </c>
      <c r="J4331">
        <v>14</v>
      </c>
      <c r="K4331">
        <v>12</v>
      </c>
      <c r="L4331" t="s">
        <v>813</v>
      </c>
      <c r="M4331" t="s">
        <v>49</v>
      </c>
      <c r="N4331" t="s">
        <v>30</v>
      </c>
      <c r="O4331">
        <f t="shared" si="402"/>
        <v>1</v>
      </c>
      <c r="P4331" t="str">
        <f t="shared" si="403"/>
        <v>Valid</v>
      </c>
      <c r="Q4331" t="str">
        <f>_xlfn.XLOOKUP(B4331,Customers!$A:$A,Customers!$C:$C,"Not Found")</f>
        <v>North</v>
      </c>
      <c r="R4331" t="str">
        <f t="shared" si="404"/>
        <v>Central</v>
      </c>
      <c r="S4331" t="str">
        <f t="shared" si="405"/>
        <v>Property Damage</v>
      </c>
      <c r="T4331" t="str">
        <f t="shared" si="406"/>
        <v>SLA Breach</v>
      </c>
      <c r="U4331">
        <f t="shared" si="407"/>
        <v>2</v>
      </c>
    </row>
    <row r="4332" spans="1:21" x14ac:dyDescent="0.3">
      <c r="A4332" t="s">
        <v>8347</v>
      </c>
      <c r="B4332" t="s">
        <v>3659</v>
      </c>
      <c r="C4332" t="s">
        <v>8348</v>
      </c>
      <c r="D4332" t="s">
        <v>46</v>
      </c>
      <c r="E4332" t="s">
        <v>27</v>
      </c>
      <c r="F4332">
        <v>49628.45</v>
      </c>
      <c r="G4332" s="1">
        <v>45906</v>
      </c>
      <c r="H4332" s="1">
        <v>45912</v>
      </c>
      <c r="I4332" t="s">
        <v>19</v>
      </c>
      <c r="J4332">
        <v>6</v>
      </c>
      <c r="K4332">
        <v>10</v>
      </c>
      <c r="L4332" t="s">
        <v>310</v>
      </c>
      <c r="M4332" t="s">
        <v>21</v>
      </c>
      <c r="N4332" t="s">
        <v>22</v>
      </c>
      <c r="O4332">
        <f t="shared" si="402"/>
        <v>1</v>
      </c>
      <c r="P4332" t="str">
        <f t="shared" si="403"/>
        <v>Valid</v>
      </c>
      <c r="Q4332" t="str">
        <f>_xlfn.XLOOKUP(B4332,Customers!$A:$A,Customers!$C:$C,"Not Found")</f>
        <v>North</v>
      </c>
      <c r="R4332" t="str">
        <f t="shared" si="404"/>
        <v>West</v>
      </c>
      <c r="S4332" t="str">
        <f t="shared" si="405"/>
        <v>Theft</v>
      </c>
      <c r="T4332" t="str">
        <f t="shared" si="406"/>
        <v>Within SLA</v>
      </c>
      <c r="U4332">
        <f t="shared" si="407"/>
        <v>0</v>
      </c>
    </row>
    <row r="4333" spans="1:21" x14ac:dyDescent="0.3">
      <c r="A4333" t="s">
        <v>8349</v>
      </c>
      <c r="B4333" t="s">
        <v>2228</v>
      </c>
      <c r="C4333" t="s">
        <v>2229</v>
      </c>
      <c r="D4333" t="s">
        <v>26</v>
      </c>
      <c r="E4333" t="s">
        <v>27</v>
      </c>
      <c r="F4333">
        <v>508708.94</v>
      </c>
      <c r="G4333" s="1">
        <v>45659</v>
      </c>
      <c r="H4333" s="1">
        <v>45686</v>
      </c>
      <c r="I4333" t="s">
        <v>19</v>
      </c>
      <c r="J4333">
        <v>27</v>
      </c>
      <c r="K4333">
        <v>20</v>
      </c>
      <c r="L4333" t="s">
        <v>864</v>
      </c>
      <c r="M4333" t="s">
        <v>29</v>
      </c>
      <c r="N4333" t="s">
        <v>42</v>
      </c>
      <c r="O4333">
        <f t="shared" si="402"/>
        <v>1</v>
      </c>
      <c r="P4333" t="str">
        <f t="shared" si="403"/>
        <v>Valid</v>
      </c>
      <c r="Q4333" t="str">
        <f>_xlfn.XLOOKUP(B4333,Customers!$A:$A,Customers!$C:$C,"Not Found")</f>
        <v>West</v>
      </c>
      <c r="R4333" t="str">
        <f t="shared" si="404"/>
        <v>West</v>
      </c>
      <c r="S4333" t="str">
        <f t="shared" si="405"/>
        <v>Disability</v>
      </c>
      <c r="T4333" t="str">
        <f t="shared" si="406"/>
        <v>SLA Breach</v>
      </c>
      <c r="U4333">
        <f t="shared" si="407"/>
        <v>7</v>
      </c>
    </row>
    <row r="4334" spans="1:21" x14ac:dyDescent="0.3">
      <c r="A4334" t="s">
        <v>8350</v>
      </c>
      <c r="B4334" t="s">
        <v>768</v>
      </c>
      <c r="C4334" t="s">
        <v>8351</v>
      </c>
      <c r="D4334" t="s">
        <v>26</v>
      </c>
      <c r="E4334" t="s">
        <v>74</v>
      </c>
      <c r="F4334">
        <v>321584.2</v>
      </c>
      <c r="G4334" s="1">
        <v>45767</v>
      </c>
      <c r="H4334" s="1">
        <v>45802</v>
      </c>
      <c r="I4334" t="s">
        <v>19</v>
      </c>
      <c r="J4334">
        <v>35</v>
      </c>
      <c r="K4334">
        <v>20</v>
      </c>
      <c r="L4334" t="s">
        <v>20</v>
      </c>
      <c r="M4334" t="s">
        <v>29</v>
      </c>
      <c r="N4334" t="s">
        <v>42</v>
      </c>
      <c r="O4334">
        <f t="shared" si="402"/>
        <v>1</v>
      </c>
      <c r="P4334" t="str">
        <f t="shared" si="403"/>
        <v>Valid</v>
      </c>
      <c r="Q4334" t="str">
        <f>_xlfn.XLOOKUP(B4334,Customers!$A:$A,Customers!$C:$C,"Not Found")</f>
        <v>South</v>
      </c>
      <c r="R4334" t="str">
        <f t="shared" si="404"/>
        <v>East</v>
      </c>
      <c r="S4334" t="str">
        <f t="shared" si="405"/>
        <v>Disability</v>
      </c>
      <c r="T4334" t="str">
        <f t="shared" si="406"/>
        <v>SLA Breach</v>
      </c>
      <c r="U4334">
        <f t="shared" si="407"/>
        <v>15</v>
      </c>
    </row>
    <row r="4335" spans="1:21" x14ac:dyDescent="0.3">
      <c r="A4335" t="s">
        <v>8352</v>
      </c>
      <c r="B4335" t="s">
        <v>7374</v>
      </c>
      <c r="C4335" t="s">
        <v>7375</v>
      </c>
      <c r="D4335" t="s">
        <v>34</v>
      </c>
      <c r="E4335" t="s">
        <v>18</v>
      </c>
      <c r="F4335">
        <v>473247.74</v>
      </c>
      <c r="G4335" s="1">
        <v>45871</v>
      </c>
      <c r="H4335" s="1">
        <v>45890</v>
      </c>
      <c r="I4335" t="s">
        <v>19</v>
      </c>
      <c r="J4335">
        <v>19</v>
      </c>
      <c r="K4335">
        <v>20</v>
      </c>
      <c r="L4335" t="s">
        <v>325</v>
      </c>
      <c r="M4335" t="s">
        <v>29</v>
      </c>
      <c r="N4335" t="s">
        <v>30</v>
      </c>
      <c r="O4335">
        <f t="shared" si="402"/>
        <v>1</v>
      </c>
      <c r="P4335" t="str">
        <f t="shared" si="403"/>
        <v>Valid</v>
      </c>
      <c r="Q4335" t="str">
        <f>_xlfn.XLOOKUP(B4335,Customers!$A:$A,Customers!$C:$C,"Not Found")</f>
        <v>South</v>
      </c>
      <c r="R4335" t="str">
        <f t="shared" si="404"/>
        <v>South</v>
      </c>
      <c r="S4335" t="str">
        <f t="shared" si="405"/>
        <v>Death Benefit</v>
      </c>
      <c r="T4335" t="str">
        <f t="shared" si="406"/>
        <v>Within SLA</v>
      </c>
      <c r="U4335">
        <f t="shared" si="407"/>
        <v>0</v>
      </c>
    </row>
    <row r="4336" spans="1:21" x14ac:dyDescent="0.3">
      <c r="A4336" t="s">
        <v>8353</v>
      </c>
      <c r="B4336" t="s">
        <v>1450</v>
      </c>
      <c r="C4336" t="s">
        <v>3857</v>
      </c>
      <c r="D4336" t="s">
        <v>46</v>
      </c>
      <c r="E4336" t="s">
        <v>173</v>
      </c>
      <c r="F4336">
        <v>72911.179999999993</v>
      </c>
      <c r="G4336" s="1">
        <v>45703</v>
      </c>
      <c r="H4336" s="1">
        <v>45714</v>
      </c>
      <c r="I4336" t="s">
        <v>19</v>
      </c>
      <c r="J4336">
        <v>11</v>
      </c>
      <c r="K4336">
        <v>12</v>
      </c>
      <c r="L4336" t="s">
        <v>310</v>
      </c>
      <c r="M4336" t="s">
        <v>49</v>
      </c>
      <c r="N4336" t="s">
        <v>22</v>
      </c>
      <c r="O4336">
        <f t="shared" si="402"/>
        <v>1</v>
      </c>
      <c r="P4336" t="str">
        <f t="shared" si="403"/>
        <v>Valid</v>
      </c>
      <c r="Q4336" t="str">
        <f>_xlfn.XLOOKUP(B4336,Customers!$A:$A,Customers!$C:$C,"Not Found")</f>
        <v>West</v>
      </c>
      <c r="R4336" t="str">
        <f t="shared" si="404"/>
        <v>Central</v>
      </c>
      <c r="S4336" t="str">
        <f t="shared" si="405"/>
        <v>Theft</v>
      </c>
      <c r="T4336" t="str">
        <f t="shared" si="406"/>
        <v>Within SLA</v>
      </c>
      <c r="U4336">
        <f t="shared" si="407"/>
        <v>0</v>
      </c>
    </row>
    <row r="4337" spans="1:21" x14ac:dyDescent="0.3">
      <c r="A4337" t="s">
        <v>8354</v>
      </c>
      <c r="B4337" t="s">
        <v>145</v>
      </c>
      <c r="C4337" t="s">
        <v>146</v>
      </c>
      <c r="D4337" t="s">
        <v>17</v>
      </c>
      <c r="E4337" t="s">
        <v>27</v>
      </c>
      <c r="F4337">
        <v>49730.23</v>
      </c>
      <c r="G4337" s="1">
        <v>45774</v>
      </c>
      <c r="I4337" t="s">
        <v>40</v>
      </c>
      <c r="J4337">
        <v>7</v>
      </c>
      <c r="K4337">
        <v>10</v>
      </c>
      <c r="L4337" t="s">
        <v>278</v>
      </c>
      <c r="M4337" t="s">
        <v>21</v>
      </c>
      <c r="N4337" t="s">
        <v>30</v>
      </c>
      <c r="O4337">
        <f t="shared" si="402"/>
        <v>1</v>
      </c>
      <c r="P4337" t="str">
        <f t="shared" si="403"/>
        <v>Valid</v>
      </c>
      <c r="Q4337" t="str">
        <f>_xlfn.XLOOKUP(B4337,Customers!$A:$A,Customers!$C:$C,"Not Found")</f>
        <v>South</v>
      </c>
      <c r="R4337" t="str">
        <f t="shared" si="404"/>
        <v>West</v>
      </c>
      <c r="S4337" t="str">
        <f t="shared" si="405"/>
        <v>Accident</v>
      </c>
      <c r="T4337" t="str">
        <f t="shared" si="406"/>
        <v>Within SLA</v>
      </c>
      <c r="U4337">
        <f t="shared" si="407"/>
        <v>0</v>
      </c>
    </row>
    <row r="4338" spans="1:21" x14ac:dyDescent="0.3">
      <c r="A4338" t="s">
        <v>8355</v>
      </c>
      <c r="B4338" t="s">
        <v>5818</v>
      </c>
      <c r="C4338" t="s">
        <v>8356</v>
      </c>
      <c r="D4338" t="s">
        <v>116</v>
      </c>
      <c r="E4338" t="s">
        <v>74</v>
      </c>
      <c r="F4338">
        <v>45289.13</v>
      </c>
      <c r="G4338" s="1">
        <v>45811</v>
      </c>
      <c r="H4338" s="1">
        <v>45817</v>
      </c>
      <c r="I4338" t="s">
        <v>19</v>
      </c>
      <c r="J4338">
        <v>6</v>
      </c>
      <c r="K4338">
        <v>7</v>
      </c>
      <c r="L4338" t="s">
        <v>388</v>
      </c>
      <c r="M4338" t="s">
        <v>94</v>
      </c>
      <c r="N4338" t="s">
        <v>30</v>
      </c>
      <c r="O4338">
        <f t="shared" si="402"/>
        <v>1</v>
      </c>
      <c r="P4338" t="str">
        <f t="shared" si="403"/>
        <v>Valid</v>
      </c>
      <c r="Q4338" t="str">
        <f>_xlfn.XLOOKUP(B4338,Customers!$A:$A,Customers!$C:$C,"Not Found")</f>
        <v>South</v>
      </c>
      <c r="R4338" t="str">
        <f t="shared" si="404"/>
        <v>East</v>
      </c>
      <c r="S4338" t="str">
        <f t="shared" si="405"/>
        <v>Medical Emergency</v>
      </c>
      <c r="T4338" t="str">
        <f t="shared" si="406"/>
        <v>Within SLA</v>
      </c>
      <c r="U4338">
        <f t="shared" si="407"/>
        <v>0</v>
      </c>
    </row>
    <row r="4339" spans="1:21" x14ac:dyDescent="0.3">
      <c r="A4339" t="s">
        <v>8357</v>
      </c>
      <c r="B4339" t="s">
        <v>8358</v>
      </c>
      <c r="C4339" t="s">
        <v>8359</v>
      </c>
      <c r="D4339" t="s">
        <v>46</v>
      </c>
      <c r="E4339" t="s">
        <v>27</v>
      </c>
      <c r="F4339">
        <v>313426.15999999997</v>
      </c>
      <c r="G4339" s="1">
        <v>45698</v>
      </c>
      <c r="H4339" s="1">
        <v>45714</v>
      </c>
      <c r="I4339" t="s">
        <v>19</v>
      </c>
      <c r="J4339">
        <v>16</v>
      </c>
      <c r="K4339">
        <v>12</v>
      </c>
      <c r="L4339" t="s">
        <v>431</v>
      </c>
      <c r="M4339" t="s">
        <v>49</v>
      </c>
      <c r="N4339" t="s">
        <v>30</v>
      </c>
      <c r="O4339">
        <f t="shared" si="402"/>
        <v>1</v>
      </c>
      <c r="P4339" t="str">
        <f t="shared" si="403"/>
        <v>Valid</v>
      </c>
      <c r="Q4339" t="str">
        <f>_xlfn.XLOOKUP(B4339,Customers!$A:$A,Customers!$C:$C,"Not Found")</f>
        <v>South</v>
      </c>
      <c r="R4339" t="str">
        <f t="shared" si="404"/>
        <v>West</v>
      </c>
      <c r="S4339" t="str">
        <f t="shared" si="405"/>
        <v>Theft</v>
      </c>
      <c r="T4339" t="str">
        <f t="shared" si="406"/>
        <v>SLA Breach</v>
      </c>
      <c r="U4339">
        <f t="shared" si="407"/>
        <v>4</v>
      </c>
    </row>
    <row r="4340" spans="1:21" x14ac:dyDescent="0.3">
      <c r="A4340" t="s">
        <v>8360</v>
      </c>
      <c r="B4340" t="s">
        <v>3154</v>
      </c>
      <c r="C4340" t="s">
        <v>6973</v>
      </c>
      <c r="D4340" t="s">
        <v>154</v>
      </c>
      <c r="E4340" t="s">
        <v>74</v>
      </c>
      <c r="F4340">
        <v>50534.63</v>
      </c>
      <c r="G4340" s="1">
        <v>45680</v>
      </c>
      <c r="H4340" s="1">
        <v>45697</v>
      </c>
      <c r="I4340" t="s">
        <v>19</v>
      </c>
      <c r="J4340">
        <v>17</v>
      </c>
      <c r="K4340">
        <v>10</v>
      </c>
      <c r="L4340" t="s">
        <v>341</v>
      </c>
      <c r="M4340" t="s">
        <v>21</v>
      </c>
      <c r="N4340" t="s">
        <v>42</v>
      </c>
      <c r="O4340">
        <f t="shared" si="402"/>
        <v>1</v>
      </c>
      <c r="P4340" t="str">
        <f t="shared" si="403"/>
        <v>Valid</v>
      </c>
      <c r="Q4340" t="str">
        <f>_xlfn.XLOOKUP(B4340,Customers!$A:$A,Customers!$C:$C,"Not Found")</f>
        <v>South</v>
      </c>
      <c r="R4340" t="str">
        <f t="shared" si="404"/>
        <v>East</v>
      </c>
      <c r="S4340" t="str">
        <f t="shared" si="405"/>
        <v>Vehicle Damage</v>
      </c>
      <c r="T4340" t="str">
        <f t="shared" si="406"/>
        <v>SLA Breach</v>
      </c>
      <c r="U4340">
        <f t="shared" si="407"/>
        <v>7</v>
      </c>
    </row>
    <row r="4341" spans="1:21" x14ac:dyDescent="0.3">
      <c r="A4341" t="s">
        <v>8361</v>
      </c>
      <c r="B4341" t="s">
        <v>4229</v>
      </c>
      <c r="C4341" t="s">
        <v>4230</v>
      </c>
      <c r="D4341" t="s">
        <v>26</v>
      </c>
      <c r="E4341" t="s">
        <v>39</v>
      </c>
      <c r="F4341">
        <v>307381.94</v>
      </c>
      <c r="G4341" s="1">
        <v>45929</v>
      </c>
      <c r="H4341" s="1">
        <v>45947</v>
      </c>
      <c r="I4341" t="s">
        <v>19</v>
      </c>
      <c r="J4341">
        <v>18</v>
      </c>
      <c r="K4341">
        <v>20</v>
      </c>
      <c r="L4341" t="s">
        <v>282</v>
      </c>
      <c r="M4341" t="s">
        <v>29</v>
      </c>
      <c r="N4341" t="s">
        <v>30</v>
      </c>
      <c r="O4341">
        <f t="shared" si="402"/>
        <v>1</v>
      </c>
      <c r="P4341" t="str">
        <f t="shared" si="403"/>
        <v>Valid</v>
      </c>
      <c r="Q4341" t="str">
        <f>_xlfn.XLOOKUP(B4341,Customers!$A:$A,Customers!$C:$C,"Not Found")</f>
        <v>East</v>
      </c>
      <c r="R4341" t="str">
        <f t="shared" si="404"/>
        <v>North</v>
      </c>
      <c r="S4341" t="str">
        <f t="shared" si="405"/>
        <v>Disability</v>
      </c>
      <c r="T4341" t="str">
        <f t="shared" si="406"/>
        <v>Within SLA</v>
      </c>
      <c r="U4341">
        <f t="shared" si="407"/>
        <v>0</v>
      </c>
    </row>
    <row r="4342" spans="1:21" x14ac:dyDescent="0.3">
      <c r="A4342" t="s">
        <v>8362</v>
      </c>
      <c r="B4342" t="s">
        <v>1300</v>
      </c>
      <c r="C4342" t="s">
        <v>2960</v>
      </c>
      <c r="D4342" t="s">
        <v>34</v>
      </c>
      <c r="E4342" t="s">
        <v>27</v>
      </c>
      <c r="F4342">
        <v>613218.22</v>
      </c>
      <c r="G4342" s="1">
        <v>45687</v>
      </c>
      <c r="H4342" s="1">
        <v>45708</v>
      </c>
      <c r="I4342" t="s">
        <v>19</v>
      </c>
      <c r="J4342">
        <v>21</v>
      </c>
      <c r="K4342">
        <v>20</v>
      </c>
      <c r="L4342" t="s">
        <v>212</v>
      </c>
      <c r="M4342" t="s">
        <v>29</v>
      </c>
      <c r="N4342" t="s">
        <v>30</v>
      </c>
      <c r="O4342">
        <f t="shared" si="402"/>
        <v>1</v>
      </c>
      <c r="P4342" t="str">
        <f t="shared" si="403"/>
        <v>Valid</v>
      </c>
      <c r="Q4342" t="str">
        <f>_xlfn.XLOOKUP(B4342,Customers!$A:$A,Customers!$C:$C,"Not Found")</f>
        <v>Central</v>
      </c>
      <c r="R4342" t="str">
        <f t="shared" si="404"/>
        <v>West</v>
      </c>
      <c r="S4342" t="str">
        <f t="shared" si="405"/>
        <v>Death Benefit</v>
      </c>
      <c r="T4342" t="str">
        <f t="shared" si="406"/>
        <v>SLA Breach</v>
      </c>
      <c r="U4342">
        <f t="shared" si="407"/>
        <v>1</v>
      </c>
    </row>
    <row r="4343" spans="1:21" x14ac:dyDescent="0.3">
      <c r="A4343" t="s">
        <v>8363</v>
      </c>
      <c r="B4343" t="s">
        <v>3918</v>
      </c>
      <c r="C4343" t="s">
        <v>3919</v>
      </c>
      <c r="D4343" t="s">
        <v>59</v>
      </c>
      <c r="E4343" t="s">
        <v>39</v>
      </c>
      <c r="F4343">
        <v>92557.81</v>
      </c>
      <c r="G4343" s="1">
        <v>45850</v>
      </c>
      <c r="I4343" t="s">
        <v>64</v>
      </c>
      <c r="J4343">
        <v>10</v>
      </c>
      <c r="K4343">
        <v>15</v>
      </c>
      <c r="L4343" t="s">
        <v>244</v>
      </c>
      <c r="M4343" t="s">
        <v>55</v>
      </c>
      <c r="N4343" t="s">
        <v>30</v>
      </c>
      <c r="O4343">
        <f t="shared" si="402"/>
        <v>1</v>
      </c>
      <c r="P4343" t="str">
        <f t="shared" si="403"/>
        <v>Valid</v>
      </c>
      <c r="Q4343" t="str">
        <f>_xlfn.XLOOKUP(B4343,Customers!$A:$A,Customers!$C:$C,"Not Found")</f>
        <v>East</v>
      </c>
      <c r="R4343" t="str">
        <f t="shared" si="404"/>
        <v>North</v>
      </c>
      <c r="S4343" t="str">
        <f t="shared" si="405"/>
        <v>Critical Illness</v>
      </c>
      <c r="T4343" t="str">
        <f t="shared" si="406"/>
        <v>Within SLA</v>
      </c>
      <c r="U4343">
        <f t="shared" si="407"/>
        <v>0</v>
      </c>
    </row>
    <row r="4344" spans="1:21" x14ac:dyDescent="0.3">
      <c r="A4344" t="s">
        <v>8364</v>
      </c>
      <c r="B4344" t="s">
        <v>6412</v>
      </c>
      <c r="C4344" t="s">
        <v>7934</v>
      </c>
      <c r="D4344" t="s">
        <v>46</v>
      </c>
      <c r="E4344" t="s">
        <v>18</v>
      </c>
      <c r="F4344">
        <v>98390.1</v>
      </c>
      <c r="G4344" s="1">
        <v>45797</v>
      </c>
      <c r="H4344" s="1">
        <v>45805</v>
      </c>
      <c r="I4344" t="s">
        <v>19</v>
      </c>
      <c r="J4344">
        <v>8</v>
      </c>
      <c r="K4344">
        <v>10</v>
      </c>
      <c r="L4344" t="s">
        <v>345</v>
      </c>
      <c r="M4344" t="s">
        <v>21</v>
      </c>
      <c r="N4344" t="s">
        <v>42</v>
      </c>
      <c r="O4344">
        <f t="shared" si="402"/>
        <v>1</v>
      </c>
      <c r="P4344" t="str">
        <f t="shared" si="403"/>
        <v>Valid</v>
      </c>
      <c r="Q4344" t="str">
        <f>_xlfn.XLOOKUP(B4344,Customers!$A:$A,Customers!$C:$C,"Not Found")</f>
        <v>East</v>
      </c>
      <c r="R4344" t="str">
        <f t="shared" si="404"/>
        <v>South</v>
      </c>
      <c r="S4344" t="str">
        <f t="shared" si="405"/>
        <v>Theft</v>
      </c>
      <c r="T4344" t="str">
        <f t="shared" si="406"/>
        <v>Within SLA</v>
      </c>
      <c r="U4344">
        <f t="shared" si="407"/>
        <v>0</v>
      </c>
    </row>
    <row r="4345" spans="1:21" x14ac:dyDescent="0.3">
      <c r="A4345" t="s">
        <v>8365</v>
      </c>
      <c r="B4345" t="s">
        <v>3168</v>
      </c>
      <c r="C4345" t="s">
        <v>8366</v>
      </c>
      <c r="D4345" t="s">
        <v>116</v>
      </c>
      <c r="E4345" t="s">
        <v>39</v>
      </c>
      <c r="F4345">
        <v>18543.16</v>
      </c>
      <c r="G4345" s="1">
        <v>45899</v>
      </c>
      <c r="H4345" s="1">
        <v>45901</v>
      </c>
      <c r="I4345" t="s">
        <v>19</v>
      </c>
      <c r="J4345">
        <v>2</v>
      </c>
      <c r="K4345">
        <v>7</v>
      </c>
      <c r="L4345" t="s">
        <v>252</v>
      </c>
      <c r="M4345" t="s">
        <v>94</v>
      </c>
      <c r="N4345" t="s">
        <v>30</v>
      </c>
      <c r="O4345">
        <f t="shared" si="402"/>
        <v>1</v>
      </c>
      <c r="P4345" t="str">
        <f t="shared" si="403"/>
        <v>Valid</v>
      </c>
      <c r="Q4345" t="str">
        <f>_xlfn.XLOOKUP(B4345,Customers!$A:$A,Customers!$C:$C,"Not Found")</f>
        <v>East</v>
      </c>
      <c r="R4345" t="str">
        <f t="shared" si="404"/>
        <v>North</v>
      </c>
      <c r="S4345" t="str">
        <f t="shared" si="405"/>
        <v>Medical Emergency</v>
      </c>
      <c r="T4345" t="str">
        <f t="shared" si="406"/>
        <v>Within SLA</v>
      </c>
      <c r="U4345">
        <f t="shared" si="407"/>
        <v>0</v>
      </c>
    </row>
    <row r="4346" spans="1:21" x14ac:dyDescent="0.3">
      <c r="A4346" t="s">
        <v>8367</v>
      </c>
      <c r="B4346" t="s">
        <v>8368</v>
      </c>
      <c r="C4346" t="s">
        <v>8369</v>
      </c>
      <c r="D4346" t="s">
        <v>116</v>
      </c>
      <c r="E4346" t="s">
        <v>18</v>
      </c>
      <c r="F4346">
        <v>30069.35</v>
      </c>
      <c r="G4346" s="1">
        <v>45956</v>
      </c>
      <c r="I4346" t="s">
        <v>40</v>
      </c>
      <c r="J4346">
        <v>16</v>
      </c>
      <c r="K4346">
        <v>7</v>
      </c>
      <c r="L4346" t="s">
        <v>770</v>
      </c>
      <c r="M4346" t="s">
        <v>94</v>
      </c>
      <c r="N4346" t="s">
        <v>42</v>
      </c>
      <c r="O4346">
        <f t="shared" si="402"/>
        <v>1</v>
      </c>
      <c r="P4346" t="str">
        <f t="shared" si="403"/>
        <v>Valid</v>
      </c>
      <c r="Q4346" t="str">
        <f>_xlfn.XLOOKUP(B4346,Customers!$A:$A,Customers!$C:$C,"Not Found")</f>
        <v>North</v>
      </c>
      <c r="R4346" t="str">
        <f t="shared" si="404"/>
        <v>South</v>
      </c>
      <c r="S4346" t="str">
        <f t="shared" si="405"/>
        <v>Medical Emergency</v>
      </c>
      <c r="T4346" t="str">
        <f t="shared" si="406"/>
        <v>SLA Breach</v>
      </c>
      <c r="U4346">
        <f t="shared" si="407"/>
        <v>9</v>
      </c>
    </row>
    <row r="4347" spans="1:21" x14ac:dyDescent="0.3">
      <c r="A4347" t="s">
        <v>8370</v>
      </c>
      <c r="B4347" t="s">
        <v>7407</v>
      </c>
      <c r="C4347" t="s">
        <v>7408</v>
      </c>
      <c r="D4347" t="s">
        <v>216</v>
      </c>
      <c r="E4347" t="s">
        <v>173</v>
      </c>
      <c r="F4347">
        <v>56755.519999999997</v>
      </c>
      <c r="G4347" s="1">
        <v>45713</v>
      </c>
      <c r="H4347" s="1">
        <v>45727</v>
      </c>
      <c r="I4347" t="s">
        <v>19</v>
      </c>
      <c r="J4347">
        <v>14</v>
      </c>
      <c r="K4347">
        <v>15</v>
      </c>
      <c r="L4347" t="s">
        <v>501</v>
      </c>
      <c r="M4347" t="s">
        <v>55</v>
      </c>
      <c r="N4347" t="s">
        <v>30</v>
      </c>
      <c r="O4347">
        <f t="shared" si="402"/>
        <v>1</v>
      </c>
      <c r="P4347" t="str">
        <f t="shared" si="403"/>
        <v>Valid</v>
      </c>
      <c r="Q4347" t="str">
        <f>_xlfn.XLOOKUP(B4347,Customers!$A:$A,Customers!$C:$C,"Not Found")</f>
        <v>North</v>
      </c>
      <c r="R4347" t="str">
        <f t="shared" si="404"/>
        <v>Central</v>
      </c>
      <c r="S4347" t="str">
        <f t="shared" si="405"/>
        <v>Outpatient</v>
      </c>
      <c r="T4347" t="str">
        <f t="shared" si="406"/>
        <v>Within SLA</v>
      </c>
      <c r="U4347">
        <f t="shared" si="407"/>
        <v>0</v>
      </c>
    </row>
    <row r="4348" spans="1:21" x14ac:dyDescent="0.3">
      <c r="A4348" t="s">
        <v>8371</v>
      </c>
      <c r="B4348" t="s">
        <v>6750</v>
      </c>
      <c r="C4348" t="s">
        <v>6751</v>
      </c>
      <c r="D4348" t="s">
        <v>69</v>
      </c>
      <c r="E4348" t="s">
        <v>39</v>
      </c>
      <c r="F4348">
        <v>36776.53</v>
      </c>
      <c r="G4348" s="1">
        <v>45973</v>
      </c>
      <c r="H4348" s="1">
        <v>45984</v>
      </c>
      <c r="I4348" t="s">
        <v>47</v>
      </c>
      <c r="J4348">
        <v>11</v>
      </c>
      <c r="K4348">
        <v>12</v>
      </c>
      <c r="L4348" t="s">
        <v>98</v>
      </c>
      <c r="M4348" t="s">
        <v>49</v>
      </c>
      <c r="N4348" t="s">
        <v>30</v>
      </c>
      <c r="O4348">
        <f t="shared" si="402"/>
        <v>1</v>
      </c>
      <c r="P4348" t="str">
        <f t="shared" si="403"/>
        <v>Valid</v>
      </c>
      <c r="Q4348" t="str">
        <f>_xlfn.XLOOKUP(B4348,Customers!$A:$A,Customers!$C:$C,"Not Found")</f>
        <v>West</v>
      </c>
      <c r="R4348" t="str">
        <f t="shared" si="404"/>
        <v>North</v>
      </c>
      <c r="S4348" t="str">
        <f t="shared" si="405"/>
        <v>Property Damage</v>
      </c>
      <c r="T4348" t="str">
        <f t="shared" si="406"/>
        <v>Within SLA</v>
      </c>
      <c r="U4348">
        <f t="shared" si="407"/>
        <v>0</v>
      </c>
    </row>
    <row r="4349" spans="1:21" x14ac:dyDescent="0.3">
      <c r="A4349" t="s">
        <v>8372</v>
      </c>
      <c r="B4349" t="s">
        <v>8373</v>
      </c>
      <c r="C4349" t="s">
        <v>8374</v>
      </c>
      <c r="D4349" t="s">
        <v>154</v>
      </c>
      <c r="E4349" t="s">
        <v>18</v>
      </c>
      <c r="F4349">
        <v>36579.32</v>
      </c>
      <c r="G4349" s="1">
        <v>45696</v>
      </c>
      <c r="H4349" s="1">
        <v>45705</v>
      </c>
      <c r="I4349" t="s">
        <v>19</v>
      </c>
      <c r="J4349">
        <v>9</v>
      </c>
      <c r="K4349">
        <v>10</v>
      </c>
      <c r="L4349" t="s">
        <v>404</v>
      </c>
      <c r="M4349" t="s">
        <v>21</v>
      </c>
      <c r="N4349" t="s">
        <v>30</v>
      </c>
      <c r="O4349">
        <f t="shared" si="402"/>
        <v>1</v>
      </c>
      <c r="P4349" t="str">
        <f t="shared" si="403"/>
        <v>Valid</v>
      </c>
      <c r="Q4349" t="str">
        <f>_xlfn.XLOOKUP(B4349,Customers!$A:$A,Customers!$C:$C,"Not Found")</f>
        <v>East</v>
      </c>
      <c r="R4349" t="str">
        <f t="shared" si="404"/>
        <v>South</v>
      </c>
      <c r="S4349" t="str">
        <f t="shared" si="405"/>
        <v>Vehicle Damage</v>
      </c>
      <c r="T4349" t="str">
        <f t="shared" si="406"/>
        <v>Within SLA</v>
      </c>
      <c r="U4349">
        <f t="shared" si="407"/>
        <v>0</v>
      </c>
    </row>
    <row r="4350" spans="1:21" x14ac:dyDescent="0.3">
      <c r="A4350" t="s">
        <v>8375</v>
      </c>
      <c r="B4350" t="s">
        <v>5804</v>
      </c>
      <c r="C4350" t="s">
        <v>5805</v>
      </c>
      <c r="D4350" t="s">
        <v>26</v>
      </c>
      <c r="E4350" t="s">
        <v>27</v>
      </c>
      <c r="F4350">
        <v>401464.37</v>
      </c>
      <c r="G4350" s="1">
        <v>45951</v>
      </c>
      <c r="H4350" s="1">
        <v>45973</v>
      </c>
      <c r="I4350" t="s">
        <v>19</v>
      </c>
      <c r="J4350">
        <v>22</v>
      </c>
      <c r="K4350">
        <v>20</v>
      </c>
      <c r="L4350" t="s">
        <v>341</v>
      </c>
      <c r="M4350" t="s">
        <v>29</v>
      </c>
      <c r="N4350" t="s">
        <v>22</v>
      </c>
      <c r="O4350">
        <f t="shared" si="402"/>
        <v>1</v>
      </c>
      <c r="P4350" t="str">
        <f t="shared" si="403"/>
        <v>Valid</v>
      </c>
      <c r="Q4350" t="str">
        <f>_xlfn.XLOOKUP(B4350,Customers!$A:$A,Customers!$C:$C,"Not Found")</f>
        <v>West</v>
      </c>
      <c r="R4350" t="str">
        <f t="shared" si="404"/>
        <v>West</v>
      </c>
      <c r="S4350" t="str">
        <f t="shared" si="405"/>
        <v>Disability</v>
      </c>
      <c r="T4350" t="str">
        <f t="shared" si="406"/>
        <v>SLA Breach</v>
      </c>
      <c r="U4350">
        <f t="shared" si="407"/>
        <v>2</v>
      </c>
    </row>
    <row r="4351" spans="1:21" x14ac:dyDescent="0.3">
      <c r="A4351" t="s">
        <v>8376</v>
      </c>
      <c r="B4351" t="s">
        <v>375</v>
      </c>
      <c r="C4351" t="s">
        <v>8377</v>
      </c>
      <c r="D4351" t="s">
        <v>34</v>
      </c>
      <c r="E4351" t="s">
        <v>173</v>
      </c>
      <c r="F4351">
        <v>429434.01</v>
      </c>
      <c r="G4351" s="1">
        <v>45829</v>
      </c>
      <c r="H4351" s="1">
        <v>45849</v>
      </c>
      <c r="I4351" t="s">
        <v>19</v>
      </c>
      <c r="J4351">
        <v>20</v>
      </c>
      <c r="K4351">
        <v>20</v>
      </c>
      <c r="L4351" t="s">
        <v>431</v>
      </c>
      <c r="M4351" t="s">
        <v>29</v>
      </c>
      <c r="N4351" t="s">
        <v>42</v>
      </c>
      <c r="O4351">
        <f t="shared" si="402"/>
        <v>1</v>
      </c>
      <c r="P4351" t="str">
        <f t="shared" si="403"/>
        <v>Valid</v>
      </c>
      <c r="Q4351" t="str">
        <f>_xlfn.XLOOKUP(B4351,Customers!$A:$A,Customers!$C:$C,"Not Found")</f>
        <v>North</v>
      </c>
      <c r="R4351" t="str">
        <f t="shared" si="404"/>
        <v>Central</v>
      </c>
      <c r="S4351" t="str">
        <f t="shared" si="405"/>
        <v>Death Benefit</v>
      </c>
      <c r="T4351" t="str">
        <f t="shared" si="406"/>
        <v>Within SLA</v>
      </c>
      <c r="U4351">
        <f t="shared" si="407"/>
        <v>0</v>
      </c>
    </row>
    <row r="4352" spans="1:21" x14ac:dyDescent="0.3">
      <c r="A4352" t="s">
        <v>8378</v>
      </c>
      <c r="B4352" t="s">
        <v>8338</v>
      </c>
      <c r="C4352" t="s">
        <v>8339</v>
      </c>
      <c r="D4352" t="s">
        <v>34</v>
      </c>
      <c r="E4352" t="s">
        <v>27</v>
      </c>
      <c r="F4352">
        <v>494411.16</v>
      </c>
      <c r="G4352" s="1">
        <v>45673</v>
      </c>
      <c r="I4352" t="s">
        <v>40</v>
      </c>
      <c r="J4352">
        <v>17</v>
      </c>
      <c r="K4352">
        <v>20</v>
      </c>
      <c r="L4352" t="s">
        <v>431</v>
      </c>
      <c r="M4352" t="s">
        <v>29</v>
      </c>
      <c r="N4352" t="s">
        <v>30</v>
      </c>
      <c r="O4352">
        <f t="shared" si="402"/>
        <v>1</v>
      </c>
      <c r="P4352" t="str">
        <f t="shared" si="403"/>
        <v>Valid</v>
      </c>
      <c r="Q4352" t="str">
        <f>_xlfn.XLOOKUP(B4352,Customers!$A:$A,Customers!$C:$C,"Not Found")</f>
        <v>East</v>
      </c>
      <c r="R4352" t="str">
        <f t="shared" si="404"/>
        <v>West</v>
      </c>
      <c r="S4352" t="str">
        <f t="shared" si="405"/>
        <v>Death Benefit</v>
      </c>
      <c r="T4352" t="str">
        <f t="shared" si="406"/>
        <v>Within SLA</v>
      </c>
      <c r="U4352">
        <f t="shared" si="407"/>
        <v>0</v>
      </c>
    </row>
    <row r="4353" spans="1:21" x14ac:dyDescent="0.3">
      <c r="A4353" t="s">
        <v>8379</v>
      </c>
      <c r="B4353" t="s">
        <v>198</v>
      </c>
      <c r="C4353" t="s">
        <v>7338</v>
      </c>
      <c r="D4353" t="s">
        <v>53</v>
      </c>
      <c r="E4353" t="s">
        <v>173</v>
      </c>
      <c r="F4353">
        <v>118330.16</v>
      </c>
      <c r="G4353" s="1">
        <v>45834</v>
      </c>
      <c r="I4353" t="s">
        <v>64</v>
      </c>
      <c r="J4353">
        <v>14</v>
      </c>
      <c r="K4353">
        <v>15</v>
      </c>
      <c r="L4353" t="s">
        <v>93</v>
      </c>
      <c r="M4353" t="s">
        <v>55</v>
      </c>
      <c r="N4353" t="s">
        <v>30</v>
      </c>
      <c r="O4353">
        <f t="shared" si="402"/>
        <v>1</v>
      </c>
      <c r="P4353" t="str">
        <f t="shared" si="403"/>
        <v>Valid</v>
      </c>
      <c r="Q4353" t="str">
        <f>_xlfn.XLOOKUP(B4353,Customers!$A:$A,Customers!$C:$C,"Not Found")</f>
        <v>West</v>
      </c>
      <c r="R4353" t="str">
        <f t="shared" si="404"/>
        <v>Central</v>
      </c>
      <c r="S4353" t="str">
        <f t="shared" si="405"/>
        <v>Hospitalization</v>
      </c>
      <c r="T4353" t="str">
        <f t="shared" si="406"/>
        <v>Within SLA</v>
      </c>
      <c r="U4353">
        <f t="shared" si="407"/>
        <v>0</v>
      </c>
    </row>
    <row r="4354" spans="1:21" x14ac:dyDescent="0.3">
      <c r="A4354" t="s">
        <v>8380</v>
      </c>
      <c r="B4354" t="s">
        <v>1414</v>
      </c>
      <c r="C4354" t="s">
        <v>1420</v>
      </c>
      <c r="D4354" t="s">
        <v>116</v>
      </c>
      <c r="E4354" t="s">
        <v>27</v>
      </c>
      <c r="F4354">
        <v>25968.81</v>
      </c>
      <c r="G4354" s="1">
        <v>45950</v>
      </c>
      <c r="H4354" s="1">
        <v>45955</v>
      </c>
      <c r="I4354" t="s">
        <v>19</v>
      </c>
      <c r="J4354">
        <v>5</v>
      </c>
      <c r="K4354">
        <v>7</v>
      </c>
      <c r="L4354" t="s">
        <v>60</v>
      </c>
      <c r="M4354" t="s">
        <v>94</v>
      </c>
      <c r="N4354" t="s">
        <v>30</v>
      </c>
      <c r="O4354">
        <f t="shared" ref="O4354:O4417" si="408">COUNTIF($A:$A,A4354)</f>
        <v>1</v>
      </c>
      <c r="P4354" t="str">
        <f t="shared" ref="P4354:P4417" si="409">IF(F4354="","Missing Amount","Valid")</f>
        <v>Valid</v>
      </c>
      <c r="Q4354" t="str">
        <f>_xlfn.XLOOKUP(B4354,Customers!$A:$A,Customers!$C:$C,"Not Found")</f>
        <v>East</v>
      </c>
      <c r="R4354" t="str">
        <f t="shared" ref="R4354:R4417" si="410">IF(E4354="",Q4354,E4354)</f>
        <v>West</v>
      </c>
      <c r="S4354" t="str">
        <f t="shared" ref="S4354:S4417" si="411">IF(D4354="Hospitalisation","Hospitalization",IF(D4354="Medical Emerg.","Medical Emergency",IF(D4354="Property dmg","Property Damage",IF(D4354="Vehicle dmg","Vehicle Damage",D4354))))</f>
        <v>Medical Emergency</v>
      </c>
      <c r="T4354" t="str">
        <f t="shared" ref="T4354:T4417" si="412">IF(J4354&gt;K4354,"SLA Breach","Within SLA")</f>
        <v>Within SLA</v>
      </c>
      <c r="U4354">
        <f t="shared" ref="U4354:U4417" si="413">IF(J4354&gt;K4354,J4354-K4354,0)</f>
        <v>0</v>
      </c>
    </row>
    <row r="4355" spans="1:21" x14ac:dyDescent="0.3">
      <c r="A4355" t="s">
        <v>8381</v>
      </c>
      <c r="B4355" t="s">
        <v>3750</v>
      </c>
      <c r="C4355" t="s">
        <v>8382</v>
      </c>
      <c r="D4355" t="s">
        <v>53</v>
      </c>
      <c r="E4355" t="s">
        <v>27</v>
      </c>
      <c r="F4355">
        <v>25819.62</v>
      </c>
      <c r="G4355" s="1">
        <v>45852</v>
      </c>
      <c r="H4355" s="1">
        <v>45866</v>
      </c>
      <c r="I4355" t="s">
        <v>19</v>
      </c>
      <c r="J4355">
        <v>14</v>
      </c>
      <c r="K4355">
        <v>15</v>
      </c>
      <c r="L4355" t="s">
        <v>159</v>
      </c>
      <c r="M4355" t="s">
        <v>55</v>
      </c>
      <c r="N4355" t="s">
        <v>30</v>
      </c>
      <c r="O4355">
        <f t="shared" si="408"/>
        <v>1</v>
      </c>
      <c r="P4355" t="str">
        <f t="shared" si="409"/>
        <v>Valid</v>
      </c>
      <c r="Q4355" t="str">
        <f>_xlfn.XLOOKUP(B4355,Customers!$A:$A,Customers!$C:$C,"Not Found")</f>
        <v>South</v>
      </c>
      <c r="R4355" t="str">
        <f t="shared" si="410"/>
        <v>West</v>
      </c>
      <c r="S4355" t="str">
        <f t="shared" si="411"/>
        <v>Hospitalization</v>
      </c>
      <c r="T4355" t="str">
        <f t="shared" si="412"/>
        <v>Within SLA</v>
      </c>
      <c r="U4355">
        <f t="shared" si="413"/>
        <v>0</v>
      </c>
    </row>
    <row r="4356" spans="1:21" x14ac:dyDescent="0.3">
      <c r="A4356" t="s">
        <v>8383</v>
      </c>
      <c r="B4356" t="s">
        <v>8384</v>
      </c>
      <c r="C4356" t="s">
        <v>8385</v>
      </c>
      <c r="D4356" t="s">
        <v>59</v>
      </c>
      <c r="E4356" t="s">
        <v>18</v>
      </c>
      <c r="F4356">
        <v>40406.07</v>
      </c>
      <c r="G4356" s="1">
        <v>45690</v>
      </c>
      <c r="I4356" t="s">
        <v>40</v>
      </c>
      <c r="J4356">
        <v>21</v>
      </c>
      <c r="K4356">
        <v>15</v>
      </c>
      <c r="L4356" t="s">
        <v>296</v>
      </c>
      <c r="M4356" t="s">
        <v>55</v>
      </c>
      <c r="N4356" t="s">
        <v>42</v>
      </c>
      <c r="O4356">
        <f t="shared" si="408"/>
        <v>1</v>
      </c>
      <c r="P4356" t="str">
        <f t="shared" si="409"/>
        <v>Valid</v>
      </c>
      <c r="Q4356" t="str">
        <f>_xlfn.XLOOKUP(B4356,Customers!$A:$A,Customers!$C:$C,"Not Found")</f>
        <v>West</v>
      </c>
      <c r="R4356" t="str">
        <f t="shared" si="410"/>
        <v>South</v>
      </c>
      <c r="S4356" t="str">
        <f t="shared" si="411"/>
        <v>Critical Illness</v>
      </c>
      <c r="T4356" t="str">
        <f t="shared" si="412"/>
        <v>SLA Breach</v>
      </c>
      <c r="U4356">
        <f t="shared" si="413"/>
        <v>6</v>
      </c>
    </row>
    <row r="4357" spans="1:21" x14ac:dyDescent="0.3">
      <c r="A4357" t="s">
        <v>8386</v>
      </c>
      <c r="B4357" t="s">
        <v>4358</v>
      </c>
      <c r="C4357" t="s">
        <v>4359</v>
      </c>
      <c r="D4357" t="s">
        <v>26</v>
      </c>
      <c r="E4357" t="s">
        <v>18</v>
      </c>
      <c r="F4357">
        <v>615150.6</v>
      </c>
      <c r="G4357" s="1">
        <v>45906</v>
      </c>
      <c r="H4357" s="1">
        <v>45923</v>
      </c>
      <c r="I4357" t="s">
        <v>19</v>
      </c>
      <c r="J4357">
        <v>17</v>
      </c>
      <c r="K4357">
        <v>20</v>
      </c>
      <c r="L4357" t="s">
        <v>366</v>
      </c>
      <c r="M4357" t="s">
        <v>29</v>
      </c>
      <c r="N4357" t="s">
        <v>30</v>
      </c>
      <c r="O4357">
        <f t="shared" si="408"/>
        <v>1</v>
      </c>
      <c r="P4357" t="str">
        <f t="shared" si="409"/>
        <v>Valid</v>
      </c>
      <c r="Q4357" t="str">
        <f>_xlfn.XLOOKUP(B4357,Customers!$A:$A,Customers!$C:$C,"Not Found")</f>
        <v>South</v>
      </c>
      <c r="R4357" t="str">
        <f t="shared" si="410"/>
        <v>South</v>
      </c>
      <c r="S4357" t="str">
        <f t="shared" si="411"/>
        <v>Disability</v>
      </c>
      <c r="T4357" t="str">
        <f t="shared" si="412"/>
        <v>Within SLA</v>
      </c>
      <c r="U4357">
        <f t="shared" si="413"/>
        <v>0</v>
      </c>
    </row>
    <row r="4358" spans="1:21" x14ac:dyDescent="0.3">
      <c r="A4358" t="s">
        <v>8387</v>
      </c>
      <c r="B4358" t="s">
        <v>1497</v>
      </c>
      <c r="C4358" t="s">
        <v>1498</v>
      </c>
      <c r="D4358" t="s">
        <v>92</v>
      </c>
      <c r="E4358" t="s">
        <v>74</v>
      </c>
      <c r="F4358">
        <v>17353.7</v>
      </c>
      <c r="G4358" s="1">
        <v>45940</v>
      </c>
      <c r="H4358" s="1">
        <v>45941</v>
      </c>
      <c r="I4358" t="s">
        <v>19</v>
      </c>
      <c r="J4358">
        <v>1</v>
      </c>
      <c r="K4358">
        <v>7</v>
      </c>
      <c r="L4358" t="s">
        <v>681</v>
      </c>
      <c r="M4358" t="s">
        <v>94</v>
      </c>
      <c r="N4358" t="s">
        <v>22</v>
      </c>
      <c r="O4358">
        <f t="shared" si="408"/>
        <v>1</v>
      </c>
      <c r="P4358" t="str">
        <f t="shared" si="409"/>
        <v>Valid</v>
      </c>
      <c r="Q4358" t="str">
        <f>_xlfn.XLOOKUP(B4358,Customers!$A:$A,Customers!$C:$C,"Not Found")</f>
        <v>North</v>
      </c>
      <c r="R4358" t="str">
        <f t="shared" si="410"/>
        <v>East</v>
      </c>
      <c r="S4358" t="str">
        <f t="shared" si="411"/>
        <v>Baggage Loss</v>
      </c>
      <c r="T4358" t="str">
        <f t="shared" si="412"/>
        <v>Within SLA</v>
      </c>
      <c r="U4358">
        <f t="shared" si="413"/>
        <v>0</v>
      </c>
    </row>
    <row r="4359" spans="1:21" x14ac:dyDescent="0.3">
      <c r="A4359" t="s">
        <v>8388</v>
      </c>
      <c r="B4359" t="s">
        <v>1176</v>
      </c>
      <c r="C4359" t="s">
        <v>1177</v>
      </c>
      <c r="D4359" t="s">
        <v>53</v>
      </c>
      <c r="E4359" t="s">
        <v>27</v>
      </c>
      <c r="F4359">
        <v>80982.039999999994</v>
      </c>
      <c r="G4359" s="1">
        <v>45879</v>
      </c>
      <c r="H4359" s="1">
        <v>45900</v>
      </c>
      <c r="I4359" t="s">
        <v>47</v>
      </c>
      <c r="J4359">
        <v>21</v>
      </c>
      <c r="K4359">
        <v>15</v>
      </c>
      <c r="L4359" t="s">
        <v>79</v>
      </c>
      <c r="M4359" t="s">
        <v>55</v>
      </c>
      <c r="N4359" t="s">
        <v>30</v>
      </c>
      <c r="O4359">
        <f t="shared" si="408"/>
        <v>1</v>
      </c>
      <c r="P4359" t="str">
        <f t="shared" si="409"/>
        <v>Valid</v>
      </c>
      <c r="Q4359" t="str">
        <f>_xlfn.XLOOKUP(B4359,Customers!$A:$A,Customers!$C:$C,"Not Found")</f>
        <v>North</v>
      </c>
      <c r="R4359" t="str">
        <f t="shared" si="410"/>
        <v>West</v>
      </c>
      <c r="S4359" t="str">
        <f t="shared" si="411"/>
        <v>Hospitalization</v>
      </c>
      <c r="T4359" t="str">
        <f t="shared" si="412"/>
        <v>SLA Breach</v>
      </c>
      <c r="U4359">
        <f t="shared" si="413"/>
        <v>6</v>
      </c>
    </row>
    <row r="4360" spans="1:21" x14ac:dyDescent="0.3">
      <c r="A4360" t="s">
        <v>8389</v>
      </c>
      <c r="B4360" t="s">
        <v>8390</v>
      </c>
      <c r="C4360" t="s">
        <v>8391</v>
      </c>
      <c r="D4360" t="s">
        <v>46</v>
      </c>
      <c r="E4360" t="s">
        <v>27</v>
      </c>
      <c r="F4360">
        <v>114579.41</v>
      </c>
      <c r="G4360" s="1">
        <v>45794</v>
      </c>
      <c r="H4360" s="1">
        <v>45803</v>
      </c>
      <c r="I4360" t="s">
        <v>19</v>
      </c>
      <c r="J4360">
        <v>9</v>
      </c>
      <c r="K4360">
        <v>12</v>
      </c>
      <c r="L4360" t="s">
        <v>681</v>
      </c>
      <c r="M4360" t="s">
        <v>49</v>
      </c>
      <c r="N4360" t="s">
        <v>30</v>
      </c>
      <c r="O4360">
        <f t="shared" si="408"/>
        <v>1</v>
      </c>
      <c r="P4360" t="str">
        <f t="shared" si="409"/>
        <v>Valid</v>
      </c>
      <c r="Q4360" t="str">
        <f>_xlfn.XLOOKUP(B4360,Customers!$A:$A,Customers!$C:$C,"Not Found")</f>
        <v>Central</v>
      </c>
      <c r="R4360" t="str">
        <f t="shared" si="410"/>
        <v>West</v>
      </c>
      <c r="S4360" t="str">
        <f t="shared" si="411"/>
        <v>Theft</v>
      </c>
      <c r="T4360" t="str">
        <f t="shared" si="412"/>
        <v>Within SLA</v>
      </c>
      <c r="U4360">
        <f t="shared" si="413"/>
        <v>0</v>
      </c>
    </row>
    <row r="4361" spans="1:21" x14ac:dyDescent="0.3">
      <c r="A4361" t="s">
        <v>8392</v>
      </c>
      <c r="B4361" t="s">
        <v>8230</v>
      </c>
      <c r="C4361" t="s">
        <v>8231</v>
      </c>
      <c r="D4361" t="s">
        <v>216</v>
      </c>
      <c r="E4361" t="s">
        <v>27</v>
      </c>
      <c r="F4361">
        <v>34545.279999999999</v>
      </c>
      <c r="G4361" s="1">
        <v>45883</v>
      </c>
      <c r="H4361" s="1">
        <v>45894</v>
      </c>
      <c r="I4361" t="s">
        <v>19</v>
      </c>
      <c r="J4361">
        <v>11</v>
      </c>
      <c r="K4361">
        <v>15</v>
      </c>
      <c r="L4361" t="s">
        <v>704</v>
      </c>
      <c r="M4361" t="s">
        <v>55</v>
      </c>
      <c r="N4361" t="s">
        <v>30</v>
      </c>
      <c r="O4361">
        <f t="shared" si="408"/>
        <v>1</v>
      </c>
      <c r="P4361" t="str">
        <f t="shared" si="409"/>
        <v>Valid</v>
      </c>
      <c r="Q4361" t="str">
        <f>_xlfn.XLOOKUP(B4361,Customers!$A:$A,Customers!$C:$C,"Not Found")</f>
        <v>South</v>
      </c>
      <c r="R4361" t="str">
        <f t="shared" si="410"/>
        <v>West</v>
      </c>
      <c r="S4361" t="str">
        <f t="shared" si="411"/>
        <v>Outpatient</v>
      </c>
      <c r="T4361" t="str">
        <f t="shared" si="412"/>
        <v>Within SLA</v>
      </c>
      <c r="U4361">
        <f t="shared" si="413"/>
        <v>0</v>
      </c>
    </row>
    <row r="4362" spans="1:21" x14ac:dyDescent="0.3">
      <c r="A4362" t="s">
        <v>8393</v>
      </c>
      <c r="B4362" t="s">
        <v>343</v>
      </c>
      <c r="C4362" t="s">
        <v>344</v>
      </c>
      <c r="D4362" t="s">
        <v>17</v>
      </c>
      <c r="E4362" t="s">
        <v>27</v>
      </c>
      <c r="F4362">
        <v>80666.539999999994</v>
      </c>
      <c r="G4362" s="1">
        <v>45770</v>
      </c>
      <c r="H4362" s="1">
        <v>45783</v>
      </c>
      <c r="I4362" t="s">
        <v>19</v>
      </c>
      <c r="J4362">
        <v>13</v>
      </c>
      <c r="K4362">
        <v>10</v>
      </c>
      <c r="L4362" t="s">
        <v>136</v>
      </c>
      <c r="M4362" t="s">
        <v>21</v>
      </c>
      <c r="N4362" t="s">
        <v>30</v>
      </c>
      <c r="O4362">
        <f t="shared" si="408"/>
        <v>1</v>
      </c>
      <c r="P4362" t="str">
        <f t="shared" si="409"/>
        <v>Valid</v>
      </c>
      <c r="Q4362" t="str">
        <f>_xlfn.XLOOKUP(B4362,Customers!$A:$A,Customers!$C:$C,"Not Found")</f>
        <v>South</v>
      </c>
      <c r="R4362" t="str">
        <f t="shared" si="410"/>
        <v>West</v>
      </c>
      <c r="S4362" t="str">
        <f t="shared" si="411"/>
        <v>Accident</v>
      </c>
      <c r="T4362" t="str">
        <f t="shared" si="412"/>
        <v>SLA Breach</v>
      </c>
      <c r="U4362">
        <f t="shared" si="413"/>
        <v>3</v>
      </c>
    </row>
    <row r="4363" spans="1:21" x14ac:dyDescent="0.3">
      <c r="A4363" t="s">
        <v>8394</v>
      </c>
      <c r="B4363" t="s">
        <v>8395</v>
      </c>
      <c r="C4363" t="s">
        <v>8396</v>
      </c>
      <c r="D4363" t="s">
        <v>46</v>
      </c>
      <c r="E4363" t="s">
        <v>27</v>
      </c>
      <c r="F4363">
        <v>175465.93</v>
      </c>
      <c r="G4363" s="1">
        <v>45716</v>
      </c>
      <c r="I4363" t="s">
        <v>40</v>
      </c>
      <c r="J4363">
        <v>20</v>
      </c>
      <c r="K4363">
        <v>10</v>
      </c>
      <c r="L4363" t="s">
        <v>366</v>
      </c>
      <c r="M4363" t="s">
        <v>21</v>
      </c>
      <c r="N4363" t="s">
        <v>88</v>
      </c>
      <c r="O4363">
        <f t="shared" si="408"/>
        <v>1</v>
      </c>
      <c r="P4363" t="str">
        <f t="shared" si="409"/>
        <v>Valid</v>
      </c>
      <c r="Q4363" t="str">
        <f>_xlfn.XLOOKUP(B4363,Customers!$A:$A,Customers!$C:$C,"Not Found")</f>
        <v>North</v>
      </c>
      <c r="R4363" t="str">
        <f t="shared" si="410"/>
        <v>West</v>
      </c>
      <c r="S4363" t="str">
        <f t="shared" si="411"/>
        <v>Theft</v>
      </c>
      <c r="T4363" t="str">
        <f t="shared" si="412"/>
        <v>SLA Breach</v>
      </c>
      <c r="U4363">
        <f t="shared" si="413"/>
        <v>10</v>
      </c>
    </row>
    <row r="4364" spans="1:21" x14ac:dyDescent="0.3">
      <c r="A4364" t="s">
        <v>8397</v>
      </c>
      <c r="B4364" t="s">
        <v>302</v>
      </c>
      <c r="C4364" t="s">
        <v>6721</v>
      </c>
      <c r="D4364" t="s">
        <v>34</v>
      </c>
      <c r="E4364" t="s">
        <v>39</v>
      </c>
      <c r="F4364">
        <v>296365.28999999998</v>
      </c>
      <c r="G4364" s="1">
        <v>45943</v>
      </c>
      <c r="H4364" s="1">
        <v>45967</v>
      </c>
      <c r="I4364" t="s">
        <v>19</v>
      </c>
      <c r="J4364">
        <v>24</v>
      </c>
      <c r="K4364">
        <v>20</v>
      </c>
      <c r="L4364" t="s">
        <v>150</v>
      </c>
      <c r="M4364" t="s">
        <v>29</v>
      </c>
      <c r="N4364" t="s">
        <v>30</v>
      </c>
      <c r="O4364">
        <f t="shared" si="408"/>
        <v>1</v>
      </c>
      <c r="P4364" t="str">
        <f t="shared" si="409"/>
        <v>Valid</v>
      </c>
      <c r="Q4364" t="str">
        <f>_xlfn.XLOOKUP(B4364,Customers!$A:$A,Customers!$C:$C,"Not Found")</f>
        <v>Central</v>
      </c>
      <c r="R4364" t="str">
        <f t="shared" si="410"/>
        <v>North</v>
      </c>
      <c r="S4364" t="str">
        <f t="shared" si="411"/>
        <v>Death Benefit</v>
      </c>
      <c r="T4364" t="str">
        <f t="shared" si="412"/>
        <v>SLA Breach</v>
      </c>
      <c r="U4364">
        <f t="shared" si="413"/>
        <v>4</v>
      </c>
    </row>
    <row r="4365" spans="1:21" x14ac:dyDescent="0.3">
      <c r="A4365" t="s">
        <v>8398</v>
      </c>
      <c r="B4365" t="s">
        <v>4286</v>
      </c>
      <c r="C4365" t="s">
        <v>8399</v>
      </c>
      <c r="D4365" t="s">
        <v>46</v>
      </c>
      <c r="E4365" t="s">
        <v>18</v>
      </c>
      <c r="F4365">
        <v>92336.76</v>
      </c>
      <c r="G4365" s="1">
        <v>45797</v>
      </c>
      <c r="H4365" s="1">
        <v>45819</v>
      </c>
      <c r="I4365" t="s">
        <v>19</v>
      </c>
      <c r="J4365">
        <v>22</v>
      </c>
      <c r="K4365">
        <v>12</v>
      </c>
      <c r="L4365" t="s">
        <v>864</v>
      </c>
      <c r="M4365" t="s">
        <v>49</v>
      </c>
      <c r="N4365" t="s">
        <v>88</v>
      </c>
      <c r="O4365">
        <f t="shared" si="408"/>
        <v>1</v>
      </c>
      <c r="P4365" t="str">
        <f t="shared" si="409"/>
        <v>Valid</v>
      </c>
      <c r="Q4365" t="str">
        <f>_xlfn.XLOOKUP(B4365,Customers!$A:$A,Customers!$C:$C,"Not Found")</f>
        <v>South</v>
      </c>
      <c r="R4365" t="str">
        <f t="shared" si="410"/>
        <v>South</v>
      </c>
      <c r="S4365" t="str">
        <f t="shared" si="411"/>
        <v>Theft</v>
      </c>
      <c r="T4365" t="str">
        <f t="shared" si="412"/>
        <v>SLA Breach</v>
      </c>
      <c r="U4365">
        <f t="shared" si="413"/>
        <v>10</v>
      </c>
    </row>
    <row r="4366" spans="1:21" x14ac:dyDescent="0.3">
      <c r="A4366" t="s">
        <v>8400</v>
      </c>
      <c r="B4366" t="s">
        <v>4252</v>
      </c>
      <c r="C4366" t="s">
        <v>8401</v>
      </c>
      <c r="D4366" t="s">
        <v>53</v>
      </c>
      <c r="E4366" t="s">
        <v>74</v>
      </c>
      <c r="F4366">
        <v>40032.720000000001</v>
      </c>
      <c r="G4366" s="1">
        <v>45913</v>
      </c>
      <c r="H4366" s="1">
        <v>45935</v>
      </c>
      <c r="I4366" t="s">
        <v>19</v>
      </c>
      <c r="J4366">
        <v>22</v>
      </c>
      <c r="K4366">
        <v>15</v>
      </c>
      <c r="L4366" t="s">
        <v>183</v>
      </c>
      <c r="M4366" t="s">
        <v>55</v>
      </c>
      <c r="N4366" t="s">
        <v>30</v>
      </c>
      <c r="O4366">
        <f t="shared" si="408"/>
        <v>1</v>
      </c>
      <c r="P4366" t="str">
        <f t="shared" si="409"/>
        <v>Valid</v>
      </c>
      <c r="Q4366" t="str">
        <f>_xlfn.XLOOKUP(B4366,Customers!$A:$A,Customers!$C:$C,"Not Found")</f>
        <v>Central</v>
      </c>
      <c r="R4366" t="str">
        <f t="shared" si="410"/>
        <v>East</v>
      </c>
      <c r="S4366" t="str">
        <f t="shared" si="411"/>
        <v>Hospitalization</v>
      </c>
      <c r="T4366" t="str">
        <f t="shared" si="412"/>
        <v>SLA Breach</v>
      </c>
      <c r="U4366">
        <f t="shared" si="413"/>
        <v>7</v>
      </c>
    </row>
    <row r="4367" spans="1:21" x14ac:dyDescent="0.3">
      <c r="A4367" t="s">
        <v>8402</v>
      </c>
      <c r="B4367" t="s">
        <v>5606</v>
      </c>
      <c r="C4367" t="s">
        <v>7755</v>
      </c>
      <c r="D4367" t="s">
        <v>182</v>
      </c>
      <c r="E4367" t="s">
        <v>39</v>
      </c>
      <c r="F4367">
        <v>25107.66</v>
      </c>
      <c r="G4367" s="1">
        <v>45858</v>
      </c>
      <c r="I4367" t="s">
        <v>40</v>
      </c>
      <c r="J4367">
        <v>8</v>
      </c>
      <c r="K4367">
        <v>7</v>
      </c>
      <c r="L4367" t="s">
        <v>70</v>
      </c>
      <c r="M4367" t="s">
        <v>94</v>
      </c>
      <c r="N4367" t="s">
        <v>30</v>
      </c>
      <c r="O4367">
        <f t="shared" si="408"/>
        <v>1</v>
      </c>
      <c r="P4367" t="str">
        <f t="shared" si="409"/>
        <v>Valid</v>
      </c>
      <c r="Q4367" t="str">
        <f>_xlfn.XLOOKUP(B4367,Customers!$A:$A,Customers!$C:$C,"Not Found")</f>
        <v>West</v>
      </c>
      <c r="R4367" t="str">
        <f t="shared" si="410"/>
        <v>North</v>
      </c>
      <c r="S4367" t="str">
        <f t="shared" si="411"/>
        <v>Trip Cancellation</v>
      </c>
      <c r="T4367" t="str">
        <f t="shared" si="412"/>
        <v>SLA Breach</v>
      </c>
      <c r="U4367">
        <f t="shared" si="413"/>
        <v>1</v>
      </c>
    </row>
    <row r="4368" spans="1:21" x14ac:dyDescent="0.3">
      <c r="A4368" t="s">
        <v>8403</v>
      </c>
      <c r="B4368" t="s">
        <v>1122</v>
      </c>
      <c r="C4368" t="s">
        <v>3235</v>
      </c>
      <c r="D4368" t="s">
        <v>17</v>
      </c>
      <c r="E4368" t="s">
        <v>173</v>
      </c>
      <c r="F4368">
        <v>92407.6</v>
      </c>
      <c r="G4368" s="1">
        <v>45952</v>
      </c>
      <c r="I4368" t="s">
        <v>40</v>
      </c>
      <c r="J4368">
        <v>8</v>
      </c>
      <c r="K4368">
        <v>10</v>
      </c>
      <c r="L4368" t="s">
        <v>70</v>
      </c>
      <c r="M4368" t="s">
        <v>21</v>
      </c>
      <c r="N4368" t="s">
        <v>30</v>
      </c>
      <c r="O4368">
        <f t="shared" si="408"/>
        <v>1</v>
      </c>
      <c r="P4368" t="str">
        <f t="shared" si="409"/>
        <v>Valid</v>
      </c>
      <c r="Q4368" t="str">
        <f>_xlfn.XLOOKUP(B4368,Customers!$A:$A,Customers!$C:$C,"Not Found")</f>
        <v>West</v>
      </c>
      <c r="R4368" t="str">
        <f t="shared" si="410"/>
        <v>Central</v>
      </c>
      <c r="S4368" t="str">
        <f t="shared" si="411"/>
        <v>Accident</v>
      </c>
      <c r="T4368" t="str">
        <f t="shared" si="412"/>
        <v>Within SLA</v>
      </c>
      <c r="U4368">
        <f t="shared" si="413"/>
        <v>0</v>
      </c>
    </row>
    <row r="4369" spans="1:21" x14ac:dyDescent="0.3">
      <c r="A4369" t="s">
        <v>8404</v>
      </c>
      <c r="B4369" t="s">
        <v>8405</v>
      </c>
      <c r="C4369" t="s">
        <v>8406</v>
      </c>
      <c r="D4369" t="s">
        <v>46</v>
      </c>
      <c r="E4369" t="s">
        <v>18</v>
      </c>
      <c r="F4369">
        <v>64731.37</v>
      </c>
      <c r="G4369" s="1">
        <v>45831</v>
      </c>
      <c r="H4369" s="1">
        <v>45848</v>
      </c>
      <c r="I4369" t="s">
        <v>19</v>
      </c>
      <c r="J4369">
        <v>17</v>
      </c>
      <c r="K4369">
        <v>10</v>
      </c>
      <c r="L4369" t="s">
        <v>252</v>
      </c>
      <c r="M4369" t="s">
        <v>21</v>
      </c>
      <c r="N4369" t="s">
        <v>30</v>
      </c>
      <c r="O4369">
        <f t="shared" si="408"/>
        <v>1</v>
      </c>
      <c r="P4369" t="str">
        <f t="shared" si="409"/>
        <v>Valid</v>
      </c>
      <c r="Q4369" t="str">
        <f>_xlfn.XLOOKUP(B4369,Customers!$A:$A,Customers!$C:$C,"Not Found")</f>
        <v>East</v>
      </c>
      <c r="R4369" t="str">
        <f t="shared" si="410"/>
        <v>South</v>
      </c>
      <c r="S4369" t="str">
        <f t="shared" si="411"/>
        <v>Theft</v>
      </c>
      <c r="T4369" t="str">
        <f t="shared" si="412"/>
        <v>SLA Breach</v>
      </c>
      <c r="U4369">
        <f t="shared" si="413"/>
        <v>7</v>
      </c>
    </row>
    <row r="4370" spans="1:21" x14ac:dyDescent="0.3">
      <c r="A4370" t="s">
        <v>8407</v>
      </c>
      <c r="B4370" t="s">
        <v>8408</v>
      </c>
      <c r="C4370" t="s">
        <v>8409</v>
      </c>
      <c r="D4370" t="s">
        <v>59</v>
      </c>
      <c r="E4370" t="s">
        <v>39</v>
      </c>
      <c r="F4370">
        <v>63869.34</v>
      </c>
      <c r="G4370" s="1">
        <v>45760</v>
      </c>
      <c r="H4370" s="1">
        <v>45774</v>
      </c>
      <c r="I4370" t="s">
        <v>19</v>
      </c>
      <c r="J4370">
        <v>14</v>
      </c>
      <c r="K4370">
        <v>15</v>
      </c>
      <c r="L4370" t="s">
        <v>107</v>
      </c>
      <c r="M4370" t="s">
        <v>55</v>
      </c>
      <c r="N4370" t="s">
        <v>30</v>
      </c>
      <c r="O4370">
        <f t="shared" si="408"/>
        <v>1</v>
      </c>
      <c r="P4370" t="str">
        <f t="shared" si="409"/>
        <v>Valid</v>
      </c>
      <c r="Q4370" t="str">
        <f>_xlfn.XLOOKUP(B4370,Customers!$A:$A,Customers!$C:$C,"Not Found")</f>
        <v>West</v>
      </c>
      <c r="R4370" t="str">
        <f t="shared" si="410"/>
        <v>North</v>
      </c>
      <c r="S4370" t="str">
        <f t="shared" si="411"/>
        <v>Critical Illness</v>
      </c>
      <c r="T4370" t="str">
        <f t="shared" si="412"/>
        <v>Within SLA</v>
      </c>
      <c r="U4370">
        <f t="shared" si="413"/>
        <v>0</v>
      </c>
    </row>
    <row r="4371" spans="1:21" x14ac:dyDescent="0.3">
      <c r="A4371" t="s">
        <v>8410</v>
      </c>
      <c r="B4371" t="s">
        <v>1737</v>
      </c>
      <c r="C4371" t="s">
        <v>8411</v>
      </c>
      <c r="D4371" t="s">
        <v>154</v>
      </c>
      <c r="E4371" t="s">
        <v>27</v>
      </c>
      <c r="F4371">
        <v>124988.46</v>
      </c>
      <c r="G4371" s="1">
        <v>45759</v>
      </c>
      <c r="H4371" s="1">
        <v>45765</v>
      </c>
      <c r="I4371" t="s">
        <v>19</v>
      </c>
      <c r="J4371">
        <v>6</v>
      </c>
      <c r="K4371">
        <v>10</v>
      </c>
      <c r="L4371" t="s">
        <v>296</v>
      </c>
      <c r="M4371" t="s">
        <v>21</v>
      </c>
      <c r="N4371" t="s">
        <v>30</v>
      </c>
      <c r="O4371">
        <f t="shared" si="408"/>
        <v>1</v>
      </c>
      <c r="P4371" t="str">
        <f t="shared" si="409"/>
        <v>Valid</v>
      </c>
      <c r="Q4371" t="str">
        <f>_xlfn.XLOOKUP(B4371,Customers!$A:$A,Customers!$C:$C,"Not Found")</f>
        <v>North</v>
      </c>
      <c r="R4371" t="str">
        <f t="shared" si="410"/>
        <v>West</v>
      </c>
      <c r="S4371" t="str">
        <f t="shared" si="411"/>
        <v>Vehicle Damage</v>
      </c>
      <c r="T4371" t="str">
        <f t="shared" si="412"/>
        <v>Within SLA</v>
      </c>
      <c r="U4371">
        <f t="shared" si="413"/>
        <v>0</v>
      </c>
    </row>
    <row r="4372" spans="1:21" x14ac:dyDescent="0.3">
      <c r="A4372" t="s">
        <v>8412</v>
      </c>
      <c r="B4372" t="s">
        <v>8413</v>
      </c>
      <c r="C4372" t="s">
        <v>8414</v>
      </c>
      <c r="D4372" t="s">
        <v>46</v>
      </c>
      <c r="E4372" t="s">
        <v>39</v>
      </c>
      <c r="F4372">
        <v>54836.93</v>
      </c>
      <c r="G4372" s="1">
        <v>45831</v>
      </c>
      <c r="H4372" s="1">
        <v>45832</v>
      </c>
      <c r="I4372" t="s">
        <v>19</v>
      </c>
      <c r="J4372">
        <v>1</v>
      </c>
      <c r="K4372">
        <v>10</v>
      </c>
      <c r="L4372" t="s">
        <v>427</v>
      </c>
      <c r="M4372" t="s">
        <v>21</v>
      </c>
      <c r="N4372" t="s">
        <v>22</v>
      </c>
      <c r="O4372">
        <f t="shared" si="408"/>
        <v>1</v>
      </c>
      <c r="P4372" t="str">
        <f t="shared" si="409"/>
        <v>Valid</v>
      </c>
      <c r="Q4372" t="str">
        <f>_xlfn.XLOOKUP(B4372,Customers!$A:$A,Customers!$C:$C,"Not Found")</f>
        <v>West</v>
      </c>
      <c r="R4372" t="str">
        <f t="shared" si="410"/>
        <v>North</v>
      </c>
      <c r="S4372" t="str">
        <f t="shared" si="411"/>
        <v>Theft</v>
      </c>
      <c r="T4372" t="str">
        <f t="shared" si="412"/>
        <v>Within SLA</v>
      </c>
      <c r="U4372">
        <f t="shared" si="413"/>
        <v>0</v>
      </c>
    </row>
    <row r="4373" spans="1:21" x14ac:dyDescent="0.3">
      <c r="A4373" t="s">
        <v>8415</v>
      </c>
      <c r="B4373" t="s">
        <v>8416</v>
      </c>
      <c r="C4373" t="s">
        <v>8417</v>
      </c>
      <c r="D4373" t="s">
        <v>182</v>
      </c>
      <c r="E4373" t="s">
        <v>74</v>
      </c>
      <c r="F4373">
        <v>22716.68</v>
      </c>
      <c r="G4373" s="1">
        <v>45973</v>
      </c>
      <c r="H4373" s="1">
        <v>45992</v>
      </c>
      <c r="I4373" t="s">
        <v>19</v>
      </c>
      <c r="J4373">
        <v>19</v>
      </c>
      <c r="K4373">
        <v>7</v>
      </c>
      <c r="L4373" t="s">
        <v>450</v>
      </c>
      <c r="M4373" t="s">
        <v>94</v>
      </c>
      <c r="N4373" t="s">
        <v>42</v>
      </c>
      <c r="O4373">
        <f t="shared" si="408"/>
        <v>1</v>
      </c>
      <c r="P4373" t="str">
        <f t="shared" si="409"/>
        <v>Valid</v>
      </c>
      <c r="Q4373" t="str">
        <f>_xlfn.XLOOKUP(B4373,Customers!$A:$A,Customers!$C:$C,"Not Found")</f>
        <v>West</v>
      </c>
      <c r="R4373" t="str">
        <f t="shared" si="410"/>
        <v>East</v>
      </c>
      <c r="S4373" t="str">
        <f t="shared" si="411"/>
        <v>Trip Cancellation</v>
      </c>
      <c r="T4373" t="str">
        <f t="shared" si="412"/>
        <v>SLA Breach</v>
      </c>
      <c r="U4373">
        <f t="shared" si="413"/>
        <v>12</v>
      </c>
    </row>
    <row r="4374" spans="1:21" x14ac:dyDescent="0.3">
      <c r="A4374" t="s">
        <v>8418</v>
      </c>
      <c r="B4374" t="s">
        <v>1598</v>
      </c>
      <c r="C4374" t="s">
        <v>6819</v>
      </c>
      <c r="D4374" t="s">
        <v>17</v>
      </c>
      <c r="E4374" t="s">
        <v>18</v>
      </c>
      <c r="F4374">
        <v>71248.460000000006</v>
      </c>
      <c r="G4374" s="1">
        <v>45721</v>
      </c>
      <c r="H4374" s="1">
        <v>45735</v>
      </c>
      <c r="I4374" t="s">
        <v>19</v>
      </c>
      <c r="J4374">
        <v>14</v>
      </c>
      <c r="K4374">
        <v>10</v>
      </c>
      <c r="L4374" t="s">
        <v>630</v>
      </c>
      <c r="M4374" t="s">
        <v>21</v>
      </c>
      <c r="N4374" t="s">
        <v>30</v>
      </c>
      <c r="O4374">
        <f t="shared" si="408"/>
        <v>1</v>
      </c>
      <c r="P4374" t="str">
        <f t="shared" si="409"/>
        <v>Valid</v>
      </c>
      <c r="Q4374" t="str">
        <f>_xlfn.XLOOKUP(B4374,Customers!$A:$A,Customers!$C:$C,"Not Found")</f>
        <v>South</v>
      </c>
      <c r="R4374" t="str">
        <f t="shared" si="410"/>
        <v>South</v>
      </c>
      <c r="S4374" t="str">
        <f t="shared" si="411"/>
        <v>Accident</v>
      </c>
      <c r="T4374" t="str">
        <f t="shared" si="412"/>
        <v>SLA Breach</v>
      </c>
      <c r="U4374">
        <f t="shared" si="413"/>
        <v>4</v>
      </c>
    </row>
    <row r="4375" spans="1:21" x14ac:dyDescent="0.3">
      <c r="A4375" t="s">
        <v>8419</v>
      </c>
      <c r="B4375" t="s">
        <v>8420</v>
      </c>
      <c r="C4375" t="s">
        <v>8421</v>
      </c>
      <c r="D4375" t="s">
        <v>216</v>
      </c>
      <c r="E4375" t="s">
        <v>39</v>
      </c>
      <c r="F4375">
        <v>198779.71</v>
      </c>
      <c r="G4375" s="1">
        <v>45704</v>
      </c>
      <c r="H4375" s="1">
        <v>45732</v>
      </c>
      <c r="I4375" t="s">
        <v>19</v>
      </c>
      <c r="J4375">
        <v>28</v>
      </c>
      <c r="K4375">
        <v>15</v>
      </c>
      <c r="L4375" t="s">
        <v>366</v>
      </c>
      <c r="M4375" t="s">
        <v>55</v>
      </c>
      <c r="N4375" t="s">
        <v>88</v>
      </c>
      <c r="O4375">
        <f t="shared" si="408"/>
        <v>1</v>
      </c>
      <c r="P4375" t="str">
        <f t="shared" si="409"/>
        <v>Valid</v>
      </c>
      <c r="Q4375" t="str">
        <f>_xlfn.XLOOKUP(B4375,Customers!$A:$A,Customers!$C:$C,"Not Found")</f>
        <v>South</v>
      </c>
      <c r="R4375" t="str">
        <f t="shared" si="410"/>
        <v>North</v>
      </c>
      <c r="S4375" t="str">
        <f t="shared" si="411"/>
        <v>Outpatient</v>
      </c>
      <c r="T4375" t="str">
        <f t="shared" si="412"/>
        <v>SLA Breach</v>
      </c>
      <c r="U4375">
        <f t="shared" si="413"/>
        <v>13</v>
      </c>
    </row>
    <row r="4376" spans="1:21" x14ac:dyDescent="0.3">
      <c r="A4376" t="s">
        <v>8422</v>
      </c>
      <c r="B4376" t="s">
        <v>1497</v>
      </c>
      <c r="C4376" t="s">
        <v>8423</v>
      </c>
      <c r="D4376" t="s">
        <v>154</v>
      </c>
      <c r="E4376" t="s">
        <v>27</v>
      </c>
      <c r="F4376">
        <v>58787.92</v>
      </c>
      <c r="G4376" s="1">
        <v>45744</v>
      </c>
      <c r="H4376" s="1">
        <v>45753</v>
      </c>
      <c r="I4376" t="s">
        <v>19</v>
      </c>
      <c r="J4376">
        <v>9</v>
      </c>
      <c r="K4376">
        <v>10</v>
      </c>
      <c r="L4376" t="s">
        <v>704</v>
      </c>
      <c r="M4376" t="s">
        <v>21</v>
      </c>
      <c r="N4376" t="s">
        <v>30</v>
      </c>
      <c r="O4376">
        <f t="shared" si="408"/>
        <v>1</v>
      </c>
      <c r="P4376" t="str">
        <f t="shared" si="409"/>
        <v>Valid</v>
      </c>
      <c r="Q4376" t="str">
        <f>_xlfn.XLOOKUP(B4376,Customers!$A:$A,Customers!$C:$C,"Not Found")</f>
        <v>North</v>
      </c>
      <c r="R4376" t="str">
        <f t="shared" si="410"/>
        <v>West</v>
      </c>
      <c r="S4376" t="str">
        <f t="shared" si="411"/>
        <v>Vehicle Damage</v>
      </c>
      <c r="T4376" t="str">
        <f t="shared" si="412"/>
        <v>Within SLA</v>
      </c>
      <c r="U4376">
        <f t="shared" si="413"/>
        <v>0</v>
      </c>
    </row>
    <row r="4377" spans="1:21" x14ac:dyDescent="0.3">
      <c r="A4377" t="s">
        <v>8424</v>
      </c>
      <c r="B4377" t="s">
        <v>951</v>
      </c>
      <c r="C4377" t="s">
        <v>8425</v>
      </c>
      <c r="D4377" t="s">
        <v>17</v>
      </c>
      <c r="E4377" t="s">
        <v>18</v>
      </c>
      <c r="F4377">
        <v>36553.879999999997</v>
      </c>
      <c r="G4377" s="1">
        <v>45983</v>
      </c>
      <c r="I4377" t="s">
        <v>40</v>
      </c>
      <c r="J4377">
        <v>28</v>
      </c>
      <c r="K4377">
        <v>10</v>
      </c>
      <c r="L4377" t="s">
        <v>345</v>
      </c>
      <c r="M4377" t="s">
        <v>21</v>
      </c>
      <c r="N4377" t="s">
        <v>88</v>
      </c>
      <c r="O4377">
        <f t="shared" si="408"/>
        <v>1</v>
      </c>
      <c r="P4377" t="str">
        <f t="shared" si="409"/>
        <v>Valid</v>
      </c>
      <c r="Q4377" t="str">
        <f>_xlfn.XLOOKUP(B4377,Customers!$A:$A,Customers!$C:$C,"Not Found")</f>
        <v>South</v>
      </c>
      <c r="R4377" t="str">
        <f t="shared" si="410"/>
        <v>South</v>
      </c>
      <c r="S4377" t="str">
        <f t="shared" si="411"/>
        <v>Accident</v>
      </c>
      <c r="T4377" t="str">
        <f t="shared" si="412"/>
        <v>SLA Breach</v>
      </c>
      <c r="U4377">
        <f t="shared" si="413"/>
        <v>18</v>
      </c>
    </row>
    <row r="4378" spans="1:21" x14ac:dyDescent="0.3">
      <c r="A4378" t="s">
        <v>8426</v>
      </c>
      <c r="B4378" t="s">
        <v>6304</v>
      </c>
      <c r="C4378" t="s">
        <v>6305</v>
      </c>
      <c r="D4378" t="s">
        <v>59</v>
      </c>
      <c r="E4378" t="s">
        <v>74</v>
      </c>
      <c r="F4378">
        <v>121198.81</v>
      </c>
      <c r="G4378" s="1">
        <v>45862</v>
      </c>
      <c r="I4378" t="s">
        <v>64</v>
      </c>
      <c r="J4378">
        <v>14</v>
      </c>
      <c r="K4378">
        <v>15</v>
      </c>
      <c r="L4378" t="s">
        <v>411</v>
      </c>
      <c r="M4378" t="s">
        <v>55</v>
      </c>
      <c r="N4378" t="s">
        <v>22</v>
      </c>
      <c r="O4378">
        <f t="shared" si="408"/>
        <v>1</v>
      </c>
      <c r="P4378" t="str">
        <f t="shared" si="409"/>
        <v>Valid</v>
      </c>
      <c r="Q4378" t="str">
        <f>_xlfn.XLOOKUP(B4378,Customers!$A:$A,Customers!$C:$C,"Not Found")</f>
        <v>North</v>
      </c>
      <c r="R4378" t="str">
        <f t="shared" si="410"/>
        <v>East</v>
      </c>
      <c r="S4378" t="str">
        <f t="shared" si="411"/>
        <v>Critical Illness</v>
      </c>
      <c r="T4378" t="str">
        <f t="shared" si="412"/>
        <v>Within SLA</v>
      </c>
      <c r="U4378">
        <f t="shared" si="413"/>
        <v>0</v>
      </c>
    </row>
    <row r="4379" spans="1:21" x14ac:dyDescent="0.3">
      <c r="A4379" t="s">
        <v>8427</v>
      </c>
      <c r="B4379" t="s">
        <v>2201</v>
      </c>
      <c r="C4379" t="s">
        <v>2202</v>
      </c>
      <c r="D4379" t="s">
        <v>17</v>
      </c>
      <c r="E4379" t="s">
        <v>39</v>
      </c>
      <c r="F4379">
        <v>52391.56</v>
      </c>
      <c r="G4379" s="1">
        <v>45919</v>
      </c>
      <c r="I4379" t="s">
        <v>64</v>
      </c>
      <c r="J4379">
        <v>6</v>
      </c>
      <c r="K4379">
        <v>10</v>
      </c>
      <c r="L4379" t="s">
        <v>610</v>
      </c>
      <c r="M4379" t="s">
        <v>21</v>
      </c>
      <c r="N4379" t="s">
        <v>30</v>
      </c>
      <c r="O4379">
        <f t="shared" si="408"/>
        <v>1</v>
      </c>
      <c r="P4379" t="str">
        <f t="shared" si="409"/>
        <v>Valid</v>
      </c>
      <c r="Q4379" t="str">
        <f>_xlfn.XLOOKUP(B4379,Customers!$A:$A,Customers!$C:$C,"Not Found")</f>
        <v>South</v>
      </c>
      <c r="R4379" t="str">
        <f t="shared" si="410"/>
        <v>North</v>
      </c>
      <c r="S4379" t="str">
        <f t="shared" si="411"/>
        <v>Accident</v>
      </c>
      <c r="T4379" t="str">
        <f t="shared" si="412"/>
        <v>Within SLA</v>
      </c>
      <c r="U4379">
        <f t="shared" si="413"/>
        <v>0</v>
      </c>
    </row>
    <row r="4380" spans="1:21" x14ac:dyDescent="0.3">
      <c r="A4380" t="s">
        <v>8428</v>
      </c>
      <c r="B4380" t="s">
        <v>733</v>
      </c>
      <c r="C4380" t="s">
        <v>6109</v>
      </c>
      <c r="D4380" t="s">
        <v>154</v>
      </c>
      <c r="E4380" t="s">
        <v>74</v>
      </c>
      <c r="F4380">
        <v>93226.559999999998</v>
      </c>
      <c r="G4380" s="1">
        <v>45847</v>
      </c>
      <c r="H4380" s="1">
        <v>45854</v>
      </c>
      <c r="I4380" t="s">
        <v>47</v>
      </c>
      <c r="J4380">
        <v>7</v>
      </c>
      <c r="K4380">
        <v>10</v>
      </c>
      <c r="L4380" t="s">
        <v>681</v>
      </c>
      <c r="M4380" t="s">
        <v>21</v>
      </c>
      <c r="N4380" t="s">
        <v>22</v>
      </c>
      <c r="O4380">
        <f t="shared" si="408"/>
        <v>1</v>
      </c>
      <c r="P4380" t="str">
        <f t="shared" si="409"/>
        <v>Valid</v>
      </c>
      <c r="Q4380" t="str">
        <f>_xlfn.XLOOKUP(B4380,Customers!$A:$A,Customers!$C:$C,"Not Found")</f>
        <v>South</v>
      </c>
      <c r="R4380" t="str">
        <f t="shared" si="410"/>
        <v>East</v>
      </c>
      <c r="S4380" t="str">
        <f t="shared" si="411"/>
        <v>Vehicle Damage</v>
      </c>
      <c r="T4380" t="str">
        <f t="shared" si="412"/>
        <v>Within SLA</v>
      </c>
      <c r="U4380">
        <f t="shared" si="413"/>
        <v>0</v>
      </c>
    </row>
    <row r="4381" spans="1:21" x14ac:dyDescent="0.3">
      <c r="A4381" t="s">
        <v>8429</v>
      </c>
      <c r="B4381" t="s">
        <v>3273</v>
      </c>
      <c r="C4381" t="s">
        <v>3274</v>
      </c>
      <c r="D4381" t="s">
        <v>182</v>
      </c>
      <c r="E4381" t="s">
        <v>18</v>
      </c>
      <c r="F4381">
        <v>7921.15</v>
      </c>
      <c r="G4381" s="1">
        <v>45857</v>
      </c>
      <c r="I4381" t="s">
        <v>40</v>
      </c>
      <c r="J4381">
        <v>7</v>
      </c>
      <c r="K4381">
        <v>7</v>
      </c>
      <c r="L4381" t="s">
        <v>60</v>
      </c>
      <c r="M4381" t="s">
        <v>94</v>
      </c>
      <c r="N4381" t="s">
        <v>30</v>
      </c>
      <c r="O4381">
        <f t="shared" si="408"/>
        <v>1</v>
      </c>
      <c r="P4381" t="str">
        <f t="shared" si="409"/>
        <v>Valid</v>
      </c>
      <c r="Q4381" t="str">
        <f>_xlfn.XLOOKUP(B4381,Customers!$A:$A,Customers!$C:$C,"Not Found")</f>
        <v>East</v>
      </c>
      <c r="R4381" t="str">
        <f t="shared" si="410"/>
        <v>South</v>
      </c>
      <c r="S4381" t="str">
        <f t="shared" si="411"/>
        <v>Trip Cancellation</v>
      </c>
      <c r="T4381" t="str">
        <f t="shared" si="412"/>
        <v>Within SLA</v>
      </c>
      <c r="U4381">
        <f t="shared" si="413"/>
        <v>0</v>
      </c>
    </row>
    <row r="4382" spans="1:21" x14ac:dyDescent="0.3">
      <c r="A4382" t="s">
        <v>8430</v>
      </c>
      <c r="B4382" t="s">
        <v>2712</v>
      </c>
      <c r="C4382" t="s">
        <v>2713</v>
      </c>
      <c r="D4382" t="s">
        <v>59</v>
      </c>
      <c r="E4382" t="s">
        <v>39</v>
      </c>
      <c r="F4382">
        <v>87058.86</v>
      </c>
      <c r="G4382" s="1">
        <v>45867</v>
      </c>
      <c r="H4382" s="1">
        <v>45886</v>
      </c>
      <c r="I4382" t="s">
        <v>19</v>
      </c>
      <c r="J4382">
        <v>19</v>
      </c>
      <c r="K4382">
        <v>15</v>
      </c>
      <c r="L4382" t="s">
        <v>83</v>
      </c>
      <c r="M4382" t="s">
        <v>55</v>
      </c>
      <c r="N4382" t="s">
        <v>30</v>
      </c>
      <c r="O4382">
        <f t="shared" si="408"/>
        <v>1</v>
      </c>
      <c r="P4382" t="str">
        <f t="shared" si="409"/>
        <v>Valid</v>
      </c>
      <c r="Q4382" t="str">
        <f>_xlfn.XLOOKUP(B4382,Customers!$A:$A,Customers!$C:$C,"Not Found")</f>
        <v>West</v>
      </c>
      <c r="R4382" t="str">
        <f t="shared" si="410"/>
        <v>North</v>
      </c>
      <c r="S4382" t="str">
        <f t="shared" si="411"/>
        <v>Critical Illness</v>
      </c>
      <c r="T4382" t="str">
        <f t="shared" si="412"/>
        <v>SLA Breach</v>
      </c>
      <c r="U4382">
        <f t="shared" si="413"/>
        <v>4</v>
      </c>
    </row>
    <row r="4383" spans="1:21" x14ac:dyDescent="0.3">
      <c r="A4383" t="s">
        <v>8431</v>
      </c>
      <c r="B4383" t="s">
        <v>225</v>
      </c>
      <c r="C4383" t="s">
        <v>226</v>
      </c>
      <c r="D4383" t="s">
        <v>34</v>
      </c>
      <c r="E4383" t="s">
        <v>27</v>
      </c>
      <c r="F4383">
        <v>255233.88</v>
      </c>
      <c r="G4383" s="1">
        <v>45700</v>
      </c>
      <c r="I4383" t="s">
        <v>64</v>
      </c>
      <c r="J4383">
        <v>29</v>
      </c>
      <c r="K4383">
        <v>20</v>
      </c>
      <c r="L4383" t="s">
        <v>112</v>
      </c>
      <c r="M4383" t="s">
        <v>29</v>
      </c>
      <c r="N4383" t="s">
        <v>42</v>
      </c>
      <c r="O4383">
        <f t="shared" si="408"/>
        <v>1</v>
      </c>
      <c r="P4383" t="str">
        <f t="shared" si="409"/>
        <v>Valid</v>
      </c>
      <c r="Q4383" t="str">
        <f>_xlfn.XLOOKUP(B4383,Customers!$A:$A,Customers!$C:$C,"Not Found")</f>
        <v>East</v>
      </c>
      <c r="R4383" t="str">
        <f t="shared" si="410"/>
        <v>West</v>
      </c>
      <c r="S4383" t="str">
        <f t="shared" si="411"/>
        <v>Death Benefit</v>
      </c>
      <c r="T4383" t="str">
        <f t="shared" si="412"/>
        <v>SLA Breach</v>
      </c>
      <c r="U4383">
        <f t="shared" si="413"/>
        <v>9</v>
      </c>
    </row>
    <row r="4384" spans="1:21" x14ac:dyDescent="0.3">
      <c r="A4384" t="s">
        <v>8432</v>
      </c>
      <c r="B4384" t="s">
        <v>4390</v>
      </c>
      <c r="C4384" t="s">
        <v>4391</v>
      </c>
      <c r="D4384" t="s">
        <v>17</v>
      </c>
      <c r="E4384" t="s">
        <v>74</v>
      </c>
      <c r="F4384">
        <v>34836.11</v>
      </c>
      <c r="G4384" s="1">
        <v>45868</v>
      </c>
      <c r="H4384" s="1">
        <v>45888</v>
      </c>
      <c r="I4384" t="s">
        <v>19</v>
      </c>
      <c r="J4384">
        <v>20</v>
      </c>
      <c r="K4384">
        <v>10</v>
      </c>
      <c r="L4384" t="s">
        <v>166</v>
      </c>
      <c r="M4384" t="s">
        <v>21</v>
      </c>
      <c r="N4384" t="s">
        <v>42</v>
      </c>
      <c r="O4384">
        <f t="shared" si="408"/>
        <v>1</v>
      </c>
      <c r="P4384" t="str">
        <f t="shared" si="409"/>
        <v>Valid</v>
      </c>
      <c r="Q4384" t="str">
        <f>_xlfn.XLOOKUP(B4384,Customers!$A:$A,Customers!$C:$C,"Not Found")</f>
        <v>East</v>
      </c>
      <c r="R4384" t="str">
        <f t="shared" si="410"/>
        <v>East</v>
      </c>
      <c r="S4384" t="str">
        <f t="shared" si="411"/>
        <v>Accident</v>
      </c>
      <c r="T4384" t="str">
        <f t="shared" si="412"/>
        <v>SLA Breach</v>
      </c>
      <c r="U4384">
        <f t="shared" si="413"/>
        <v>10</v>
      </c>
    </row>
    <row r="4385" spans="1:21" x14ac:dyDescent="0.3">
      <c r="A4385" t="s">
        <v>8433</v>
      </c>
      <c r="B4385" t="s">
        <v>3639</v>
      </c>
      <c r="C4385" t="s">
        <v>3640</v>
      </c>
      <c r="D4385" t="s">
        <v>182</v>
      </c>
      <c r="E4385" t="s">
        <v>173</v>
      </c>
      <c r="F4385">
        <v>13636.89</v>
      </c>
      <c r="G4385" s="1">
        <v>45846</v>
      </c>
      <c r="H4385" s="1">
        <v>45862</v>
      </c>
      <c r="I4385" t="s">
        <v>19</v>
      </c>
      <c r="J4385">
        <v>16</v>
      </c>
      <c r="K4385">
        <v>7</v>
      </c>
      <c r="L4385" t="s">
        <v>83</v>
      </c>
      <c r="M4385" t="s">
        <v>94</v>
      </c>
      <c r="N4385" t="s">
        <v>30</v>
      </c>
      <c r="O4385">
        <f t="shared" si="408"/>
        <v>1</v>
      </c>
      <c r="P4385" t="str">
        <f t="shared" si="409"/>
        <v>Valid</v>
      </c>
      <c r="Q4385" t="str">
        <f>_xlfn.XLOOKUP(B4385,Customers!$A:$A,Customers!$C:$C,"Not Found")</f>
        <v>South</v>
      </c>
      <c r="R4385" t="str">
        <f t="shared" si="410"/>
        <v>Central</v>
      </c>
      <c r="S4385" t="str">
        <f t="shared" si="411"/>
        <v>Trip Cancellation</v>
      </c>
      <c r="T4385" t="str">
        <f t="shared" si="412"/>
        <v>SLA Breach</v>
      </c>
      <c r="U4385">
        <f t="shared" si="413"/>
        <v>9</v>
      </c>
    </row>
    <row r="4386" spans="1:21" x14ac:dyDescent="0.3">
      <c r="A4386" t="s">
        <v>8434</v>
      </c>
      <c r="B4386" t="s">
        <v>3984</v>
      </c>
      <c r="C4386" t="s">
        <v>3985</v>
      </c>
      <c r="D4386" t="s">
        <v>53</v>
      </c>
      <c r="E4386" t="s">
        <v>27</v>
      </c>
      <c r="F4386">
        <v>70853.56</v>
      </c>
      <c r="G4386" s="1">
        <v>45933</v>
      </c>
      <c r="I4386" t="s">
        <v>64</v>
      </c>
      <c r="J4386">
        <v>12</v>
      </c>
      <c r="K4386">
        <v>15</v>
      </c>
      <c r="L4386" t="s">
        <v>431</v>
      </c>
      <c r="M4386" t="s">
        <v>55</v>
      </c>
      <c r="N4386" t="s">
        <v>30</v>
      </c>
      <c r="O4386">
        <f t="shared" si="408"/>
        <v>1</v>
      </c>
      <c r="P4386" t="str">
        <f t="shared" si="409"/>
        <v>Valid</v>
      </c>
      <c r="Q4386" t="str">
        <f>_xlfn.XLOOKUP(B4386,Customers!$A:$A,Customers!$C:$C,"Not Found")</f>
        <v>North</v>
      </c>
      <c r="R4386" t="str">
        <f t="shared" si="410"/>
        <v>West</v>
      </c>
      <c r="S4386" t="str">
        <f t="shared" si="411"/>
        <v>Hospitalization</v>
      </c>
      <c r="T4386" t="str">
        <f t="shared" si="412"/>
        <v>Within SLA</v>
      </c>
      <c r="U4386">
        <f t="shared" si="413"/>
        <v>0</v>
      </c>
    </row>
    <row r="4387" spans="1:21" x14ac:dyDescent="0.3">
      <c r="A4387" t="s">
        <v>8435</v>
      </c>
      <c r="B4387" t="s">
        <v>4942</v>
      </c>
      <c r="C4387" t="s">
        <v>8181</v>
      </c>
      <c r="D4387" t="s">
        <v>154</v>
      </c>
      <c r="E4387" t="s">
        <v>74</v>
      </c>
      <c r="F4387">
        <v>32435.62</v>
      </c>
      <c r="G4387" s="1">
        <v>45687</v>
      </c>
      <c r="H4387" s="1">
        <v>45703</v>
      </c>
      <c r="I4387" t="s">
        <v>19</v>
      </c>
      <c r="J4387">
        <v>16</v>
      </c>
      <c r="K4387">
        <v>10</v>
      </c>
      <c r="L4387" t="s">
        <v>411</v>
      </c>
      <c r="M4387" t="s">
        <v>21</v>
      </c>
      <c r="N4387" t="s">
        <v>30</v>
      </c>
      <c r="O4387">
        <f t="shared" si="408"/>
        <v>1</v>
      </c>
      <c r="P4387" t="str">
        <f t="shared" si="409"/>
        <v>Valid</v>
      </c>
      <c r="Q4387" t="str">
        <f>_xlfn.XLOOKUP(B4387,Customers!$A:$A,Customers!$C:$C,"Not Found")</f>
        <v>South</v>
      </c>
      <c r="R4387" t="str">
        <f t="shared" si="410"/>
        <v>East</v>
      </c>
      <c r="S4387" t="str">
        <f t="shared" si="411"/>
        <v>Vehicle Damage</v>
      </c>
      <c r="T4387" t="str">
        <f t="shared" si="412"/>
        <v>SLA Breach</v>
      </c>
      <c r="U4387">
        <f t="shared" si="413"/>
        <v>6</v>
      </c>
    </row>
    <row r="4388" spans="1:21" x14ac:dyDescent="0.3">
      <c r="A4388" t="s">
        <v>8436</v>
      </c>
      <c r="B4388" t="s">
        <v>3078</v>
      </c>
      <c r="C4388" t="s">
        <v>3079</v>
      </c>
      <c r="D4388" t="s">
        <v>34</v>
      </c>
      <c r="E4388" t="s">
        <v>39</v>
      </c>
      <c r="F4388">
        <v>43640.67</v>
      </c>
      <c r="G4388" s="1">
        <v>45827</v>
      </c>
      <c r="H4388" s="1">
        <v>45846</v>
      </c>
      <c r="I4388" t="s">
        <v>19</v>
      </c>
      <c r="J4388">
        <v>19</v>
      </c>
      <c r="K4388">
        <v>20</v>
      </c>
      <c r="L4388" t="s">
        <v>75</v>
      </c>
      <c r="M4388" t="s">
        <v>29</v>
      </c>
      <c r="N4388" t="s">
        <v>30</v>
      </c>
      <c r="O4388">
        <f t="shared" si="408"/>
        <v>1</v>
      </c>
      <c r="P4388" t="str">
        <f t="shared" si="409"/>
        <v>Valid</v>
      </c>
      <c r="Q4388" t="str">
        <f>_xlfn.XLOOKUP(B4388,Customers!$A:$A,Customers!$C:$C,"Not Found")</f>
        <v>East</v>
      </c>
      <c r="R4388" t="str">
        <f t="shared" si="410"/>
        <v>North</v>
      </c>
      <c r="S4388" t="str">
        <f t="shared" si="411"/>
        <v>Death Benefit</v>
      </c>
      <c r="T4388" t="str">
        <f t="shared" si="412"/>
        <v>Within SLA</v>
      </c>
      <c r="U4388">
        <f t="shared" si="413"/>
        <v>0</v>
      </c>
    </row>
    <row r="4389" spans="1:21" x14ac:dyDescent="0.3">
      <c r="A4389" t="s">
        <v>8437</v>
      </c>
      <c r="B4389" t="s">
        <v>4156</v>
      </c>
      <c r="C4389" t="s">
        <v>8438</v>
      </c>
      <c r="D4389" t="s">
        <v>216</v>
      </c>
      <c r="E4389" t="s">
        <v>27</v>
      </c>
      <c r="F4389">
        <v>39595.379999999997</v>
      </c>
      <c r="G4389" s="1">
        <v>45969</v>
      </c>
      <c r="H4389" s="1">
        <v>45979</v>
      </c>
      <c r="I4389" t="s">
        <v>19</v>
      </c>
      <c r="J4389">
        <v>10</v>
      </c>
      <c r="K4389">
        <v>15</v>
      </c>
      <c r="L4389" t="s">
        <v>331</v>
      </c>
      <c r="M4389" t="s">
        <v>55</v>
      </c>
      <c r="N4389" t="s">
        <v>30</v>
      </c>
      <c r="O4389">
        <f t="shared" si="408"/>
        <v>1</v>
      </c>
      <c r="P4389" t="str">
        <f t="shared" si="409"/>
        <v>Valid</v>
      </c>
      <c r="Q4389" t="str">
        <f>_xlfn.XLOOKUP(B4389,Customers!$A:$A,Customers!$C:$C,"Not Found")</f>
        <v>North</v>
      </c>
      <c r="R4389" t="str">
        <f t="shared" si="410"/>
        <v>West</v>
      </c>
      <c r="S4389" t="str">
        <f t="shared" si="411"/>
        <v>Outpatient</v>
      </c>
      <c r="T4389" t="str">
        <f t="shared" si="412"/>
        <v>Within SLA</v>
      </c>
      <c r="U4389">
        <f t="shared" si="413"/>
        <v>0</v>
      </c>
    </row>
    <row r="4390" spans="1:21" x14ac:dyDescent="0.3">
      <c r="A4390" t="s">
        <v>8439</v>
      </c>
      <c r="B4390" t="s">
        <v>8440</v>
      </c>
      <c r="C4390" t="s">
        <v>8441</v>
      </c>
      <c r="D4390" t="s">
        <v>154</v>
      </c>
      <c r="E4390" t="s">
        <v>74</v>
      </c>
      <c r="F4390">
        <v>29438.38</v>
      </c>
      <c r="G4390" s="1">
        <v>45930</v>
      </c>
      <c r="I4390" t="s">
        <v>40</v>
      </c>
      <c r="J4390">
        <v>11</v>
      </c>
      <c r="K4390">
        <v>10</v>
      </c>
      <c r="L4390" t="s">
        <v>561</v>
      </c>
      <c r="M4390" t="s">
        <v>21</v>
      </c>
      <c r="N4390" t="s">
        <v>30</v>
      </c>
      <c r="O4390">
        <f t="shared" si="408"/>
        <v>1</v>
      </c>
      <c r="P4390" t="str">
        <f t="shared" si="409"/>
        <v>Valid</v>
      </c>
      <c r="Q4390" t="str">
        <f>_xlfn.XLOOKUP(B4390,Customers!$A:$A,Customers!$C:$C,"Not Found")</f>
        <v>Central</v>
      </c>
      <c r="R4390" t="str">
        <f t="shared" si="410"/>
        <v>East</v>
      </c>
      <c r="S4390" t="str">
        <f t="shared" si="411"/>
        <v>Vehicle Damage</v>
      </c>
      <c r="T4390" t="str">
        <f t="shared" si="412"/>
        <v>SLA Breach</v>
      </c>
      <c r="U4390">
        <f t="shared" si="413"/>
        <v>1</v>
      </c>
    </row>
    <row r="4391" spans="1:21" x14ac:dyDescent="0.3">
      <c r="A4391" t="s">
        <v>8442</v>
      </c>
      <c r="B4391" t="s">
        <v>8197</v>
      </c>
      <c r="C4391" t="s">
        <v>8443</v>
      </c>
      <c r="D4391" t="s">
        <v>102</v>
      </c>
      <c r="E4391" t="s">
        <v>27</v>
      </c>
      <c r="F4391">
        <v>305760.44</v>
      </c>
      <c r="G4391" s="1">
        <v>45753</v>
      </c>
      <c r="H4391" s="1">
        <v>45769</v>
      </c>
      <c r="I4391" t="s">
        <v>19</v>
      </c>
      <c r="J4391">
        <v>16</v>
      </c>
      <c r="K4391">
        <v>20</v>
      </c>
      <c r="L4391" t="s">
        <v>345</v>
      </c>
      <c r="M4391" t="s">
        <v>29</v>
      </c>
      <c r="N4391" t="s">
        <v>22</v>
      </c>
      <c r="O4391">
        <f t="shared" si="408"/>
        <v>1</v>
      </c>
      <c r="P4391" t="str">
        <f t="shared" si="409"/>
        <v>Valid</v>
      </c>
      <c r="Q4391" t="str">
        <f>_xlfn.XLOOKUP(B4391,Customers!$A:$A,Customers!$C:$C,"Not Found")</f>
        <v>Central</v>
      </c>
      <c r="R4391" t="str">
        <f t="shared" si="410"/>
        <v>West</v>
      </c>
      <c r="S4391" t="str">
        <f t="shared" si="411"/>
        <v>Maturity</v>
      </c>
      <c r="T4391" t="str">
        <f t="shared" si="412"/>
        <v>Within SLA</v>
      </c>
      <c r="U4391">
        <f t="shared" si="413"/>
        <v>0</v>
      </c>
    </row>
    <row r="4392" spans="1:21" x14ac:dyDescent="0.3">
      <c r="A4392" t="s">
        <v>8444</v>
      </c>
      <c r="B4392" t="s">
        <v>1497</v>
      </c>
      <c r="C4392" t="s">
        <v>1498</v>
      </c>
      <c r="D4392" t="s">
        <v>92</v>
      </c>
      <c r="E4392" t="s">
        <v>74</v>
      </c>
      <c r="F4392">
        <v>13852.51</v>
      </c>
      <c r="G4392" s="1">
        <v>45901</v>
      </c>
      <c r="H4392" s="1">
        <v>45924</v>
      </c>
      <c r="I4392" t="s">
        <v>19</v>
      </c>
      <c r="J4392">
        <v>23</v>
      </c>
      <c r="K4392">
        <v>7</v>
      </c>
      <c r="L4392" t="s">
        <v>70</v>
      </c>
      <c r="M4392" t="s">
        <v>94</v>
      </c>
      <c r="N4392" t="s">
        <v>88</v>
      </c>
      <c r="O4392">
        <f t="shared" si="408"/>
        <v>1</v>
      </c>
      <c r="P4392" t="str">
        <f t="shared" si="409"/>
        <v>Valid</v>
      </c>
      <c r="Q4392" t="str">
        <f>_xlfn.XLOOKUP(B4392,Customers!$A:$A,Customers!$C:$C,"Not Found")</f>
        <v>North</v>
      </c>
      <c r="R4392" t="str">
        <f t="shared" si="410"/>
        <v>East</v>
      </c>
      <c r="S4392" t="str">
        <f t="shared" si="411"/>
        <v>Baggage Loss</v>
      </c>
      <c r="T4392" t="str">
        <f t="shared" si="412"/>
        <v>SLA Breach</v>
      </c>
      <c r="U4392">
        <f t="shared" si="413"/>
        <v>16</v>
      </c>
    </row>
    <row r="4393" spans="1:21" x14ac:dyDescent="0.3">
      <c r="A4393" t="s">
        <v>8445</v>
      </c>
      <c r="B4393" t="s">
        <v>8446</v>
      </c>
      <c r="C4393" t="s">
        <v>8447</v>
      </c>
      <c r="D4393" t="s">
        <v>26</v>
      </c>
      <c r="E4393" t="s">
        <v>39</v>
      </c>
      <c r="F4393">
        <v>299870.12</v>
      </c>
      <c r="G4393" s="1">
        <v>45791</v>
      </c>
      <c r="H4393" s="1">
        <v>45812</v>
      </c>
      <c r="I4393" t="s">
        <v>47</v>
      </c>
      <c r="J4393">
        <v>21</v>
      </c>
      <c r="K4393">
        <v>20</v>
      </c>
      <c r="L4393" t="s">
        <v>174</v>
      </c>
      <c r="M4393" t="s">
        <v>29</v>
      </c>
      <c r="N4393" t="s">
        <v>22</v>
      </c>
      <c r="O4393">
        <f t="shared" si="408"/>
        <v>1</v>
      </c>
      <c r="P4393" t="str">
        <f t="shared" si="409"/>
        <v>Valid</v>
      </c>
      <c r="Q4393" t="str">
        <f>_xlfn.XLOOKUP(B4393,Customers!$A:$A,Customers!$C:$C,"Not Found")</f>
        <v>North</v>
      </c>
      <c r="R4393" t="str">
        <f t="shared" si="410"/>
        <v>North</v>
      </c>
      <c r="S4393" t="str">
        <f t="shared" si="411"/>
        <v>Disability</v>
      </c>
      <c r="T4393" t="str">
        <f t="shared" si="412"/>
        <v>SLA Breach</v>
      </c>
      <c r="U4393">
        <f t="shared" si="413"/>
        <v>1</v>
      </c>
    </row>
    <row r="4394" spans="1:21" x14ac:dyDescent="0.3">
      <c r="A4394" t="s">
        <v>8448</v>
      </c>
      <c r="B4394" t="s">
        <v>4626</v>
      </c>
      <c r="C4394" t="s">
        <v>4627</v>
      </c>
      <c r="D4394" t="s">
        <v>59</v>
      </c>
      <c r="E4394" t="s">
        <v>27</v>
      </c>
      <c r="F4394">
        <v>45746.11</v>
      </c>
      <c r="G4394" s="1">
        <v>45922</v>
      </c>
      <c r="H4394" s="1">
        <v>45939</v>
      </c>
      <c r="I4394" t="s">
        <v>47</v>
      </c>
      <c r="J4394">
        <v>17</v>
      </c>
      <c r="K4394">
        <v>15</v>
      </c>
      <c r="L4394" t="s">
        <v>227</v>
      </c>
      <c r="M4394" t="s">
        <v>55</v>
      </c>
      <c r="N4394" t="s">
        <v>30</v>
      </c>
      <c r="O4394">
        <f t="shared" si="408"/>
        <v>1</v>
      </c>
      <c r="P4394" t="str">
        <f t="shared" si="409"/>
        <v>Valid</v>
      </c>
      <c r="Q4394" t="str">
        <f>_xlfn.XLOOKUP(B4394,Customers!$A:$A,Customers!$C:$C,"Not Found")</f>
        <v>Central</v>
      </c>
      <c r="R4394" t="str">
        <f t="shared" si="410"/>
        <v>West</v>
      </c>
      <c r="S4394" t="str">
        <f t="shared" si="411"/>
        <v>Critical Illness</v>
      </c>
      <c r="T4394" t="str">
        <f t="shared" si="412"/>
        <v>SLA Breach</v>
      </c>
      <c r="U4394">
        <f t="shared" si="413"/>
        <v>2</v>
      </c>
    </row>
    <row r="4395" spans="1:21" x14ac:dyDescent="0.3">
      <c r="A4395" t="s">
        <v>8449</v>
      </c>
      <c r="B4395" t="s">
        <v>8450</v>
      </c>
      <c r="C4395" t="s">
        <v>8451</v>
      </c>
      <c r="D4395" t="s">
        <v>59</v>
      </c>
      <c r="E4395" t="s">
        <v>27</v>
      </c>
      <c r="F4395">
        <v>141355.4</v>
      </c>
      <c r="G4395" s="1">
        <v>45870</v>
      </c>
      <c r="H4395" s="1">
        <v>45875</v>
      </c>
      <c r="I4395" t="s">
        <v>19</v>
      </c>
      <c r="J4395">
        <v>5</v>
      </c>
      <c r="K4395">
        <v>15</v>
      </c>
      <c r="L4395" t="s">
        <v>411</v>
      </c>
      <c r="M4395" t="s">
        <v>55</v>
      </c>
      <c r="N4395" t="s">
        <v>30</v>
      </c>
      <c r="O4395">
        <f t="shared" si="408"/>
        <v>1</v>
      </c>
      <c r="P4395" t="str">
        <f t="shared" si="409"/>
        <v>Valid</v>
      </c>
      <c r="Q4395" t="str">
        <f>_xlfn.XLOOKUP(B4395,Customers!$A:$A,Customers!$C:$C,"Not Found")</f>
        <v>Central</v>
      </c>
      <c r="R4395" t="str">
        <f t="shared" si="410"/>
        <v>West</v>
      </c>
      <c r="S4395" t="str">
        <f t="shared" si="411"/>
        <v>Critical Illness</v>
      </c>
      <c r="T4395" t="str">
        <f t="shared" si="412"/>
        <v>Within SLA</v>
      </c>
      <c r="U4395">
        <f t="shared" si="413"/>
        <v>0</v>
      </c>
    </row>
    <row r="4396" spans="1:21" x14ac:dyDescent="0.3">
      <c r="A4396" t="s">
        <v>8452</v>
      </c>
      <c r="B4396" t="s">
        <v>3247</v>
      </c>
      <c r="C4396" t="s">
        <v>3248</v>
      </c>
      <c r="D4396" t="s">
        <v>53</v>
      </c>
      <c r="E4396" t="s">
        <v>39</v>
      </c>
      <c r="F4396">
        <v>108437.48</v>
      </c>
      <c r="G4396" s="1">
        <v>45818</v>
      </c>
      <c r="H4396" s="1">
        <v>45825</v>
      </c>
      <c r="I4396" t="s">
        <v>19</v>
      </c>
      <c r="J4396">
        <v>7</v>
      </c>
      <c r="K4396">
        <v>15</v>
      </c>
      <c r="L4396" t="s">
        <v>93</v>
      </c>
      <c r="M4396" t="s">
        <v>55</v>
      </c>
      <c r="N4396" t="s">
        <v>30</v>
      </c>
      <c r="O4396">
        <f t="shared" si="408"/>
        <v>1</v>
      </c>
      <c r="P4396" t="str">
        <f t="shared" si="409"/>
        <v>Valid</v>
      </c>
      <c r="Q4396" t="str">
        <f>_xlfn.XLOOKUP(B4396,Customers!$A:$A,Customers!$C:$C,"Not Found")</f>
        <v>Central</v>
      </c>
      <c r="R4396" t="str">
        <f t="shared" si="410"/>
        <v>North</v>
      </c>
      <c r="S4396" t="str">
        <f t="shared" si="411"/>
        <v>Hospitalization</v>
      </c>
      <c r="T4396" t="str">
        <f t="shared" si="412"/>
        <v>Within SLA</v>
      </c>
      <c r="U4396">
        <f t="shared" si="413"/>
        <v>0</v>
      </c>
    </row>
    <row r="4397" spans="1:21" x14ac:dyDescent="0.3">
      <c r="A4397" t="s">
        <v>8453</v>
      </c>
      <c r="B4397" t="s">
        <v>1536</v>
      </c>
      <c r="C4397" t="s">
        <v>4224</v>
      </c>
      <c r="D4397" t="s">
        <v>53</v>
      </c>
      <c r="E4397" t="s">
        <v>27</v>
      </c>
      <c r="F4397">
        <v>69935.600000000006</v>
      </c>
      <c r="G4397" s="1">
        <v>45664</v>
      </c>
      <c r="I4397" t="s">
        <v>64</v>
      </c>
      <c r="J4397">
        <v>17</v>
      </c>
      <c r="K4397">
        <v>15</v>
      </c>
      <c r="L4397" t="s">
        <v>208</v>
      </c>
      <c r="M4397" t="s">
        <v>55</v>
      </c>
      <c r="N4397" t="s">
        <v>42</v>
      </c>
      <c r="O4397">
        <f t="shared" si="408"/>
        <v>1</v>
      </c>
      <c r="P4397" t="str">
        <f t="shared" si="409"/>
        <v>Valid</v>
      </c>
      <c r="Q4397" t="str">
        <f>_xlfn.XLOOKUP(B4397,Customers!$A:$A,Customers!$C:$C,"Not Found")</f>
        <v>North</v>
      </c>
      <c r="R4397" t="str">
        <f t="shared" si="410"/>
        <v>West</v>
      </c>
      <c r="S4397" t="str">
        <f t="shared" si="411"/>
        <v>Hospitalization</v>
      </c>
      <c r="T4397" t="str">
        <f t="shared" si="412"/>
        <v>SLA Breach</v>
      </c>
      <c r="U4397">
        <f t="shared" si="413"/>
        <v>2</v>
      </c>
    </row>
    <row r="4398" spans="1:21" x14ac:dyDescent="0.3">
      <c r="A4398" t="s">
        <v>8454</v>
      </c>
      <c r="B4398" t="s">
        <v>2342</v>
      </c>
      <c r="C4398" t="s">
        <v>2343</v>
      </c>
      <c r="D4398" t="s">
        <v>53</v>
      </c>
      <c r="E4398" t="s">
        <v>74</v>
      </c>
      <c r="F4398">
        <v>93336.07</v>
      </c>
      <c r="G4398" s="1">
        <v>45912</v>
      </c>
      <c r="I4398" t="s">
        <v>64</v>
      </c>
      <c r="J4398">
        <v>25</v>
      </c>
      <c r="K4398">
        <v>15</v>
      </c>
      <c r="L4398" t="s">
        <v>252</v>
      </c>
      <c r="M4398" t="s">
        <v>55</v>
      </c>
      <c r="N4398" t="s">
        <v>42</v>
      </c>
      <c r="O4398">
        <f t="shared" si="408"/>
        <v>1</v>
      </c>
      <c r="P4398" t="str">
        <f t="shared" si="409"/>
        <v>Valid</v>
      </c>
      <c r="Q4398" t="str">
        <f>_xlfn.XLOOKUP(B4398,Customers!$A:$A,Customers!$C:$C,"Not Found")</f>
        <v>Central</v>
      </c>
      <c r="R4398" t="str">
        <f t="shared" si="410"/>
        <v>East</v>
      </c>
      <c r="S4398" t="str">
        <f t="shared" si="411"/>
        <v>Hospitalization</v>
      </c>
      <c r="T4398" t="str">
        <f t="shared" si="412"/>
        <v>SLA Breach</v>
      </c>
      <c r="U4398">
        <f t="shared" si="413"/>
        <v>10</v>
      </c>
    </row>
    <row r="4399" spans="1:21" x14ac:dyDescent="0.3">
      <c r="A4399" t="s">
        <v>8455</v>
      </c>
      <c r="B4399" t="s">
        <v>384</v>
      </c>
      <c r="C4399" t="s">
        <v>3790</v>
      </c>
      <c r="D4399" t="s">
        <v>17</v>
      </c>
      <c r="E4399" t="s">
        <v>74</v>
      </c>
      <c r="F4399">
        <v>94441.13</v>
      </c>
      <c r="G4399" s="1">
        <v>45839</v>
      </c>
      <c r="H4399" s="1">
        <v>45848</v>
      </c>
      <c r="I4399" t="s">
        <v>19</v>
      </c>
      <c r="J4399">
        <v>9</v>
      </c>
      <c r="K4399">
        <v>10</v>
      </c>
      <c r="L4399" t="s">
        <v>163</v>
      </c>
      <c r="M4399" t="s">
        <v>21</v>
      </c>
      <c r="N4399" t="s">
        <v>30</v>
      </c>
      <c r="O4399">
        <f t="shared" si="408"/>
        <v>1</v>
      </c>
      <c r="P4399" t="str">
        <f t="shared" si="409"/>
        <v>Valid</v>
      </c>
      <c r="Q4399" t="str">
        <f>_xlfn.XLOOKUP(B4399,Customers!$A:$A,Customers!$C:$C,"Not Found")</f>
        <v>South</v>
      </c>
      <c r="R4399" t="str">
        <f t="shared" si="410"/>
        <v>East</v>
      </c>
      <c r="S4399" t="str">
        <f t="shared" si="411"/>
        <v>Accident</v>
      </c>
      <c r="T4399" t="str">
        <f t="shared" si="412"/>
        <v>Within SLA</v>
      </c>
      <c r="U4399">
        <f t="shared" si="413"/>
        <v>0</v>
      </c>
    </row>
    <row r="4400" spans="1:21" x14ac:dyDescent="0.3">
      <c r="A4400" t="s">
        <v>8456</v>
      </c>
      <c r="B4400" t="s">
        <v>553</v>
      </c>
      <c r="C4400" t="s">
        <v>4854</v>
      </c>
      <c r="D4400" t="s">
        <v>34</v>
      </c>
      <c r="E4400" t="s">
        <v>173</v>
      </c>
      <c r="F4400">
        <v>312163.74</v>
      </c>
      <c r="G4400" s="1">
        <v>45835</v>
      </c>
      <c r="I4400" t="s">
        <v>40</v>
      </c>
      <c r="J4400">
        <v>38</v>
      </c>
      <c r="K4400">
        <v>20</v>
      </c>
      <c r="L4400" t="s">
        <v>341</v>
      </c>
      <c r="M4400" t="s">
        <v>29</v>
      </c>
      <c r="N4400" t="s">
        <v>88</v>
      </c>
      <c r="O4400">
        <f t="shared" si="408"/>
        <v>1</v>
      </c>
      <c r="P4400" t="str">
        <f t="shared" si="409"/>
        <v>Valid</v>
      </c>
      <c r="Q4400" t="str">
        <f>_xlfn.XLOOKUP(B4400,Customers!$A:$A,Customers!$C:$C,"Not Found")</f>
        <v>East</v>
      </c>
      <c r="R4400" t="str">
        <f t="shared" si="410"/>
        <v>Central</v>
      </c>
      <c r="S4400" t="str">
        <f t="shared" si="411"/>
        <v>Death Benefit</v>
      </c>
      <c r="T4400" t="str">
        <f t="shared" si="412"/>
        <v>SLA Breach</v>
      </c>
      <c r="U4400">
        <f t="shared" si="413"/>
        <v>18</v>
      </c>
    </row>
    <row r="4401" spans="1:21" x14ac:dyDescent="0.3">
      <c r="A4401" t="s">
        <v>8457</v>
      </c>
      <c r="B4401" t="s">
        <v>5193</v>
      </c>
      <c r="C4401" t="s">
        <v>5194</v>
      </c>
      <c r="D4401" t="s">
        <v>69</v>
      </c>
      <c r="E4401" t="s">
        <v>18</v>
      </c>
      <c r="F4401">
        <v>120571.67</v>
      </c>
      <c r="G4401" s="1">
        <v>45896</v>
      </c>
      <c r="H4401" s="1">
        <v>45902</v>
      </c>
      <c r="I4401" t="s">
        <v>47</v>
      </c>
      <c r="J4401">
        <v>6</v>
      </c>
      <c r="K4401">
        <v>12</v>
      </c>
      <c r="L4401" t="s">
        <v>183</v>
      </c>
      <c r="M4401" t="s">
        <v>49</v>
      </c>
      <c r="N4401" t="s">
        <v>30</v>
      </c>
      <c r="O4401">
        <f t="shared" si="408"/>
        <v>1</v>
      </c>
      <c r="P4401" t="str">
        <f t="shared" si="409"/>
        <v>Valid</v>
      </c>
      <c r="Q4401" t="str">
        <f>_xlfn.XLOOKUP(B4401,Customers!$A:$A,Customers!$C:$C,"Not Found")</f>
        <v>West</v>
      </c>
      <c r="R4401" t="str">
        <f t="shared" si="410"/>
        <v>South</v>
      </c>
      <c r="S4401" t="str">
        <f t="shared" si="411"/>
        <v>Property Damage</v>
      </c>
      <c r="T4401" t="str">
        <f t="shared" si="412"/>
        <v>Within SLA</v>
      </c>
      <c r="U4401">
        <f t="shared" si="413"/>
        <v>0</v>
      </c>
    </row>
    <row r="4402" spans="1:21" x14ac:dyDescent="0.3">
      <c r="A4402" t="s">
        <v>8458</v>
      </c>
      <c r="B4402" t="s">
        <v>6279</v>
      </c>
      <c r="C4402" t="s">
        <v>6280</v>
      </c>
      <c r="D4402" t="s">
        <v>59</v>
      </c>
      <c r="E4402" t="s">
        <v>39</v>
      </c>
      <c r="F4402">
        <v>21604.28</v>
      </c>
      <c r="G4402" s="1">
        <v>45962</v>
      </c>
      <c r="H4402" s="1">
        <v>45975</v>
      </c>
      <c r="I4402" t="s">
        <v>19</v>
      </c>
      <c r="J4402">
        <v>13</v>
      </c>
      <c r="K4402">
        <v>15</v>
      </c>
      <c r="L4402" t="s">
        <v>242</v>
      </c>
      <c r="M4402" t="s">
        <v>55</v>
      </c>
      <c r="N4402" t="s">
        <v>30</v>
      </c>
      <c r="O4402">
        <f t="shared" si="408"/>
        <v>1</v>
      </c>
      <c r="P4402" t="str">
        <f t="shared" si="409"/>
        <v>Valid</v>
      </c>
      <c r="Q4402" t="str">
        <f>_xlfn.XLOOKUP(B4402,Customers!$A:$A,Customers!$C:$C,"Not Found")</f>
        <v>West</v>
      </c>
      <c r="R4402" t="str">
        <f t="shared" si="410"/>
        <v>North</v>
      </c>
      <c r="S4402" t="str">
        <f t="shared" si="411"/>
        <v>Critical Illness</v>
      </c>
      <c r="T4402" t="str">
        <f t="shared" si="412"/>
        <v>Within SLA</v>
      </c>
      <c r="U4402">
        <f t="shared" si="413"/>
        <v>0</v>
      </c>
    </row>
    <row r="4403" spans="1:21" x14ac:dyDescent="0.3">
      <c r="A4403" t="s">
        <v>8459</v>
      </c>
      <c r="B4403" t="s">
        <v>6775</v>
      </c>
      <c r="C4403" t="s">
        <v>8460</v>
      </c>
      <c r="D4403" t="s">
        <v>154</v>
      </c>
      <c r="E4403" t="s">
        <v>39</v>
      </c>
      <c r="F4403">
        <v>46407.24</v>
      </c>
      <c r="G4403" s="1">
        <v>45727</v>
      </c>
      <c r="H4403" s="1">
        <v>45738</v>
      </c>
      <c r="I4403" t="s">
        <v>19</v>
      </c>
      <c r="J4403">
        <v>11</v>
      </c>
      <c r="K4403">
        <v>10</v>
      </c>
      <c r="L4403" t="s">
        <v>491</v>
      </c>
      <c r="M4403" t="s">
        <v>21</v>
      </c>
      <c r="N4403" t="s">
        <v>30</v>
      </c>
      <c r="O4403">
        <f t="shared" si="408"/>
        <v>1</v>
      </c>
      <c r="P4403" t="str">
        <f t="shared" si="409"/>
        <v>Valid</v>
      </c>
      <c r="Q4403" t="str">
        <f>_xlfn.XLOOKUP(B4403,Customers!$A:$A,Customers!$C:$C,"Not Found")</f>
        <v>Central</v>
      </c>
      <c r="R4403" t="str">
        <f t="shared" si="410"/>
        <v>North</v>
      </c>
      <c r="S4403" t="str">
        <f t="shared" si="411"/>
        <v>Vehicle Damage</v>
      </c>
      <c r="T4403" t="str">
        <f t="shared" si="412"/>
        <v>SLA Breach</v>
      </c>
      <c r="U4403">
        <f t="shared" si="413"/>
        <v>1</v>
      </c>
    </row>
    <row r="4404" spans="1:21" x14ac:dyDescent="0.3">
      <c r="A4404" t="s">
        <v>8461</v>
      </c>
      <c r="B4404" t="s">
        <v>1030</v>
      </c>
      <c r="C4404" t="s">
        <v>1031</v>
      </c>
      <c r="D4404" t="s">
        <v>116</v>
      </c>
      <c r="E4404" t="s">
        <v>173</v>
      </c>
      <c r="F4404">
        <v>18085.72</v>
      </c>
      <c r="G4404" s="1">
        <v>45958</v>
      </c>
      <c r="I4404" t="s">
        <v>40</v>
      </c>
      <c r="J4404">
        <v>3</v>
      </c>
      <c r="K4404">
        <v>7</v>
      </c>
      <c r="L4404" t="s">
        <v>373</v>
      </c>
      <c r="M4404" t="s">
        <v>94</v>
      </c>
      <c r="N4404" t="s">
        <v>30</v>
      </c>
      <c r="O4404">
        <f t="shared" si="408"/>
        <v>1</v>
      </c>
      <c r="P4404" t="str">
        <f t="shared" si="409"/>
        <v>Valid</v>
      </c>
      <c r="Q4404" t="str">
        <f>_xlfn.XLOOKUP(B4404,Customers!$A:$A,Customers!$C:$C,"Not Found")</f>
        <v>North</v>
      </c>
      <c r="R4404" t="str">
        <f t="shared" si="410"/>
        <v>Central</v>
      </c>
      <c r="S4404" t="str">
        <f t="shared" si="411"/>
        <v>Medical Emergency</v>
      </c>
      <c r="T4404" t="str">
        <f t="shared" si="412"/>
        <v>Within SLA</v>
      </c>
      <c r="U4404">
        <f t="shared" si="413"/>
        <v>0</v>
      </c>
    </row>
    <row r="4405" spans="1:21" x14ac:dyDescent="0.3">
      <c r="A4405" t="s">
        <v>8462</v>
      </c>
      <c r="B4405" t="s">
        <v>2369</v>
      </c>
      <c r="C4405" t="s">
        <v>8463</v>
      </c>
      <c r="D4405" t="s">
        <v>26</v>
      </c>
      <c r="E4405" t="s">
        <v>39</v>
      </c>
      <c r="F4405">
        <v>593968.39</v>
      </c>
      <c r="G4405" s="1">
        <v>45709</v>
      </c>
      <c r="I4405" t="s">
        <v>40</v>
      </c>
      <c r="J4405">
        <v>26</v>
      </c>
      <c r="K4405">
        <v>20</v>
      </c>
      <c r="L4405" t="s">
        <v>227</v>
      </c>
      <c r="M4405" t="s">
        <v>29</v>
      </c>
      <c r="N4405" t="s">
        <v>30</v>
      </c>
      <c r="O4405">
        <f t="shared" si="408"/>
        <v>1</v>
      </c>
      <c r="P4405" t="str">
        <f t="shared" si="409"/>
        <v>Valid</v>
      </c>
      <c r="Q4405" t="str">
        <f>_xlfn.XLOOKUP(B4405,Customers!$A:$A,Customers!$C:$C,"Not Found")</f>
        <v>East</v>
      </c>
      <c r="R4405" t="str">
        <f t="shared" si="410"/>
        <v>North</v>
      </c>
      <c r="S4405" t="str">
        <f t="shared" si="411"/>
        <v>Disability</v>
      </c>
      <c r="T4405" t="str">
        <f t="shared" si="412"/>
        <v>SLA Breach</v>
      </c>
      <c r="U4405">
        <f t="shared" si="413"/>
        <v>6</v>
      </c>
    </row>
    <row r="4406" spans="1:21" x14ac:dyDescent="0.3">
      <c r="A4406" t="s">
        <v>8464</v>
      </c>
      <c r="B4406" t="s">
        <v>145</v>
      </c>
      <c r="C4406" t="s">
        <v>2649</v>
      </c>
      <c r="D4406" t="s">
        <v>46</v>
      </c>
      <c r="E4406" t="s">
        <v>27</v>
      </c>
      <c r="F4406">
        <v>50431.56</v>
      </c>
      <c r="G4406" s="1">
        <v>45872</v>
      </c>
      <c r="I4406" t="s">
        <v>40</v>
      </c>
      <c r="J4406">
        <v>11</v>
      </c>
      <c r="K4406">
        <v>10</v>
      </c>
      <c r="L4406" t="s">
        <v>813</v>
      </c>
      <c r="M4406" t="s">
        <v>21</v>
      </c>
      <c r="N4406" t="s">
        <v>22</v>
      </c>
      <c r="O4406">
        <f t="shared" si="408"/>
        <v>1</v>
      </c>
      <c r="P4406" t="str">
        <f t="shared" si="409"/>
        <v>Valid</v>
      </c>
      <c r="Q4406" t="str">
        <f>_xlfn.XLOOKUP(B4406,Customers!$A:$A,Customers!$C:$C,"Not Found")</f>
        <v>South</v>
      </c>
      <c r="R4406" t="str">
        <f t="shared" si="410"/>
        <v>West</v>
      </c>
      <c r="S4406" t="str">
        <f t="shared" si="411"/>
        <v>Theft</v>
      </c>
      <c r="T4406" t="str">
        <f t="shared" si="412"/>
        <v>SLA Breach</v>
      </c>
      <c r="U4406">
        <f t="shared" si="413"/>
        <v>1</v>
      </c>
    </row>
    <row r="4407" spans="1:21" x14ac:dyDescent="0.3">
      <c r="A4407" t="s">
        <v>8465</v>
      </c>
      <c r="B4407" t="s">
        <v>5951</v>
      </c>
      <c r="C4407" t="s">
        <v>5952</v>
      </c>
      <c r="D4407" t="s">
        <v>111</v>
      </c>
      <c r="E4407" t="s">
        <v>27</v>
      </c>
      <c r="F4407">
        <v>70944.820000000007</v>
      </c>
      <c r="G4407" s="1">
        <v>45820</v>
      </c>
      <c r="H4407" s="1">
        <v>45840</v>
      </c>
      <c r="I4407" t="s">
        <v>19</v>
      </c>
      <c r="J4407">
        <v>20</v>
      </c>
      <c r="K4407">
        <v>12</v>
      </c>
      <c r="L4407" t="s">
        <v>651</v>
      </c>
      <c r="M4407" t="s">
        <v>49</v>
      </c>
      <c r="N4407" t="s">
        <v>42</v>
      </c>
      <c r="O4407">
        <f t="shared" si="408"/>
        <v>1</v>
      </c>
      <c r="P4407" t="str">
        <f t="shared" si="409"/>
        <v>Valid</v>
      </c>
      <c r="Q4407" t="str">
        <f>_xlfn.XLOOKUP(B4407,Customers!$A:$A,Customers!$C:$C,"Not Found")</f>
        <v>West</v>
      </c>
      <c r="R4407" t="str">
        <f t="shared" si="410"/>
        <v>West</v>
      </c>
      <c r="S4407" t="str">
        <f t="shared" si="411"/>
        <v>Fire</v>
      </c>
      <c r="T4407" t="str">
        <f t="shared" si="412"/>
        <v>SLA Breach</v>
      </c>
      <c r="U4407">
        <f t="shared" si="413"/>
        <v>8</v>
      </c>
    </row>
    <row r="4408" spans="1:21" x14ac:dyDescent="0.3">
      <c r="A4408" t="s">
        <v>8466</v>
      </c>
      <c r="B4408" t="s">
        <v>5835</v>
      </c>
      <c r="C4408" t="s">
        <v>5836</v>
      </c>
      <c r="D4408" t="s">
        <v>92</v>
      </c>
      <c r="E4408" t="s">
        <v>27</v>
      </c>
      <c r="F4408">
        <v>43763.040000000001</v>
      </c>
      <c r="G4408" s="1">
        <v>45910</v>
      </c>
      <c r="H4408" s="1">
        <v>45915</v>
      </c>
      <c r="I4408" t="s">
        <v>19</v>
      </c>
      <c r="J4408">
        <v>5</v>
      </c>
      <c r="K4408">
        <v>7</v>
      </c>
      <c r="L4408" t="s">
        <v>501</v>
      </c>
      <c r="M4408" t="s">
        <v>94</v>
      </c>
      <c r="N4408" t="s">
        <v>30</v>
      </c>
      <c r="O4408">
        <f t="shared" si="408"/>
        <v>1</v>
      </c>
      <c r="P4408" t="str">
        <f t="shared" si="409"/>
        <v>Valid</v>
      </c>
      <c r="Q4408" t="str">
        <f>_xlfn.XLOOKUP(B4408,Customers!$A:$A,Customers!$C:$C,"Not Found")</f>
        <v>North</v>
      </c>
      <c r="R4408" t="str">
        <f t="shared" si="410"/>
        <v>West</v>
      </c>
      <c r="S4408" t="str">
        <f t="shared" si="411"/>
        <v>Baggage Loss</v>
      </c>
      <c r="T4408" t="str">
        <f t="shared" si="412"/>
        <v>Within SLA</v>
      </c>
      <c r="U4408">
        <f t="shared" si="413"/>
        <v>0</v>
      </c>
    </row>
    <row r="4409" spans="1:21" x14ac:dyDescent="0.3">
      <c r="A4409" t="s">
        <v>8467</v>
      </c>
      <c r="B4409" t="s">
        <v>550</v>
      </c>
      <c r="C4409" t="s">
        <v>4075</v>
      </c>
      <c r="D4409" t="s">
        <v>182</v>
      </c>
      <c r="E4409" t="s">
        <v>39</v>
      </c>
      <c r="F4409">
        <v>11176.95</v>
      </c>
      <c r="G4409" s="1">
        <v>45837</v>
      </c>
      <c r="H4409" s="1">
        <v>45844</v>
      </c>
      <c r="I4409" t="s">
        <v>47</v>
      </c>
      <c r="J4409">
        <v>7</v>
      </c>
      <c r="K4409">
        <v>7</v>
      </c>
      <c r="L4409" t="s">
        <v>252</v>
      </c>
      <c r="M4409" t="s">
        <v>94</v>
      </c>
      <c r="N4409" t="s">
        <v>30</v>
      </c>
      <c r="O4409">
        <f t="shared" si="408"/>
        <v>1</v>
      </c>
      <c r="P4409" t="str">
        <f t="shared" si="409"/>
        <v>Valid</v>
      </c>
      <c r="Q4409" t="str">
        <f>_xlfn.XLOOKUP(B4409,Customers!$A:$A,Customers!$C:$C,"Not Found")</f>
        <v>North</v>
      </c>
      <c r="R4409" t="str">
        <f t="shared" si="410"/>
        <v>North</v>
      </c>
      <c r="S4409" t="str">
        <f t="shared" si="411"/>
        <v>Trip Cancellation</v>
      </c>
      <c r="T4409" t="str">
        <f t="shared" si="412"/>
        <v>Within SLA</v>
      </c>
      <c r="U4409">
        <f t="shared" si="413"/>
        <v>0</v>
      </c>
    </row>
    <row r="4410" spans="1:21" x14ac:dyDescent="0.3">
      <c r="A4410" t="s">
        <v>8468</v>
      </c>
      <c r="B4410" t="s">
        <v>5015</v>
      </c>
      <c r="C4410" t="s">
        <v>5016</v>
      </c>
      <c r="D4410" t="s">
        <v>17</v>
      </c>
      <c r="E4410" t="s">
        <v>39</v>
      </c>
      <c r="F4410">
        <v>61459.01</v>
      </c>
      <c r="G4410" s="1">
        <v>45852</v>
      </c>
      <c r="H4410" s="1">
        <v>45861</v>
      </c>
      <c r="I4410" t="s">
        <v>19</v>
      </c>
      <c r="J4410">
        <v>9</v>
      </c>
      <c r="K4410">
        <v>10</v>
      </c>
      <c r="L4410" t="s">
        <v>48</v>
      </c>
      <c r="M4410" t="s">
        <v>21</v>
      </c>
      <c r="N4410" t="s">
        <v>30</v>
      </c>
      <c r="O4410">
        <f t="shared" si="408"/>
        <v>1</v>
      </c>
      <c r="P4410" t="str">
        <f t="shared" si="409"/>
        <v>Valid</v>
      </c>
      <c r="Q4410" t="str">
        <f>_xlfn.XLOOKUP(B4410,Customers!$A:$A,Customers!$C:$C,"Not Found")</f>
        <v>North</v>
      </c>
      <c r="R4410" t="str">
        <f t="shared" si="410"/>
        <v>North</v>
      </c>
      <c r="S4410" t="str">
        <f t="shared" si="411"/>
        <v>Accident</v>
      </c>
      <c r="T4410" t="str">
        <f t="shared" si="412"/>
        <v>Within SLA</v>
      </c>
      <c r="U4410">
        <f t="shared" si="413"/>
        <v>0</v>
      </c>
    </row>
    <row r="4411" spans="1:21" x14ac:dyDescent="0.3">
      <c r="A4411" t="s">
        <v>8469</v>
      </c>
      <c r="B4411" t="s">
        <v>8470</v>
      </c>
      <c r="C4411" t="s">
        <v>8471</v>
      </c>
      <c r="D4411" t="s">
        <v>102</v>
      </c>
      <c r="E4411" t="s">
        <v>173</v>
      </c>
      <c r="F4411">
        <v>83024.27</v>
      </c>
      <c r="G4411" s="1">
        <v>45804</v>
      </c>
      <c r="H4411" s="1">
        <v>45819</v>
      </c>
      <c r="I4411" t="s">
        <v>19</v>
      </c>
      <c r="J4411">
        <v>15</v>
      </c>
      <c r="K4411">
        <v>20</v>
      </c>
      <c r="L4411" t="s">
        <v>75</v>
      </c>
      <c r="M4411" t="s">
        <v>29</v>
      </c>
      <c r="N4411" t="s">
        <v>22</v>
      </c>
      <c r="O4411">
        <f t="shared" si="408"/>
        <v>1</v>
      </c>
      <c r="P4411" t="str">
        <f t="shared" si="409"/>
        <v>Valid</v>
      </c>
      <c r="Q4411" t="str">
        <f>_xlfn.XLOOKUP(B4411,Customers!$A:$A,Customers!$C:$C,"Not Found")</f>
        <v>East</v>
      </c>
      <c r="R4411" t="str">
        <f t="shared" si="410"/>
        <v>Central</v>
      </c>
      <c r="S4411" t="str">
        <f t="shared" si="411"/>
        <v>Maturity</v>
      </c>
      <c r="T4411" t="str">
        <f t="shared" si="412"/>
        <v>Within SLA</v>
      </c>
      <c r="U4411">
        <f t="shared" si="413"/>
        <v>0</v>
      </c>
    </row>
    <row r="4412" spans="1:21" x14ac:dyDescent="0.3">
      <c r="A4412" t="s">
        <v>8472</v>
      </c>
      <c r="B4412" t="s">
        <v>4909</v>
      </c>
      <c r="C4412" t="s">
        <v>4910</v>
      </c>
      <c r="D4412" t="s">
        <v>182</v>
      </c>
      <c r="E4412" t="s">
        <v>74</v>
      </c>
      <c r="F4412">
        <v>18784.28</v>
      </c>
      <c r="G4412" s="1">
        <v>45878</v>
      </c>
      <c r="I4412" t="s">
        <v>40</v>
      </c>
      <c r="J4412">
        <v>23</v>
      </c>
      <c r="K4412">
        <v>7</v>
      </c>
      <c r="L4412" t="s">
        <v>35</v>
      </c>
      <c r="M4412" t="s">
        <v>94</v>
      </c>
      <c r="N4412" t="s">
        <v>88</v>
      </c>
      <c r="O4412">
        <f t="shared" si="408"/>
        <v>1</v>
      </c>
      <c r="P4412" t="str">
        <f t="shared" si="409"/>
        <v>Valid</v>
      </c>
      <c r="Q4412" t="str">
        <f>_xlfn.XLOOKUP(B4412,Customers!$A:$A,Customers!$C:$C,"Not Found")</f>
        <v>West</v>
      </c>
      <c r="R4412" t="str">
        <f t="shared" si="410"/>
        <v>East</v>
      </c>
      <c r="S4412" t="str">
        <f t="shared" si="411"/>
        <v>Trip Cancellation</v>
      </c>
      <c r="T4412" t="str">
        <f t="shared" si="412"/>
        <v>SLA Breach</v>
      </c>
      <c r="U4412">
        <f t="shared" si="413"/>
        <v>16</v>
      </c>
    </row>
    <row r="4413" spans="1:21" x14ac:dyDescent="0.3">
      <c r="A4413" t="s">
        <v>8473</v>
      </c>
      <c r="B4413" t="s">
        <v>1616</v>
      </c>
      <c r="C4413" t="s">
        <v>1617</v>
      </c>
      <c r="D4413" t="s">
        <v>154</v>
      </c>
      <c r="E4413" t="s">
        <v>39</v>
      </c>
      <c r="F4413">
        <v>48109.63</v>
      </c>
      <c r="G4413" s="1">
        <v>45756</v>
      </c>
      <c r="I4413" t="s">
        <v>40</v>
      </c>
      <c r="J4413">
        <v>3</v>
      </c>
      <c r="K4413">
        <v>10</v>
      </c>
      <c r="L4413" t="s">
        <v>28</v>
      </c>
      <c r="M4413" t="s">
        <v>21</v>
      </c>
      <c r="N4413" t="s">
        <v>30</v>
      </c>
      <c r="O4413">
        <f t="shared" si="408"/>
        <v>1</v>
      </c>
      <c r="P4413" t="str">
        <f t="shared" si="409"/>
        <v>Valid</v>
      </c>
      <c r="Q4413" t="str">
        <f>_xlfn.XLOOKUP(B4413,Customers!$A:$A,Customers!$C:$C,"Not Found")</f>
        <v>West</v>
      </c>
      <c r="R4413" t="str">
        <f t="shared" si="410"/>
        <v>North</v>
      </c>
      <c r="S4413" t="str">
        <f t="shared" si="411"/>
        <v>Vehicle Damage</v>
      </c>
      <c r="T4413" t="str">
        <f t="shared" si="412"/>
        <v>Within SLA</v>
      </c>
      <c r="U4413">
        <f t="shared" si="413"/>
        <v>0</v>
      </c>
    </row>
    <row r="4414" spans="1:21" x14ac:dyDescent="0.3">
      <c r="A4414" t="s">
        <v>8474</v>
      </c>
      <c r="B4414" t="s">
        <v>3391</v>
      </c>
      <c r="C4414" t="s">
        <v>3392</v>
      </c>
      <c r="D4414" t="s">
        <v>216</v>
      </c>
      <c r="E4414" t="s">
        <v>39</v>
      </c>
      <c r="F4414">
        <v>219147.45</v>
      </c>
      <c r="G4414" s="1">
        <v>45755</v>
      </c>
      <c r="H4414" s="1">
        <v>45769</v>
      </c>
      <c r="I4414" t="s">
        <v>19</v>
      </c>
      <c r="J4414">
        <v>14</v>
      </c>
      <c r="K4414">
        <v>15</v>
      </c>
      <c r="L4414" t="s">
        <v>75</v>
      </c>
      <c r="M4414" t="s">
        <v>55</v>
      </c>
      <c r="N4414" t="s">
        <v>22</v>
      </c>
      <c r="O4414">
        <f t="shared" si="408"/>
        <v>1</v>
      </c>
      <c r="P4414" t="str">
        <f t="shared" si="409"/>
        <v>Valid</v>
      </c>
      <c r="Q4414" t="str">
        <f>_xlfn.XLOOKUP(B4414,Customers!$A:$A,Customers!$C:$C,"Not Found")</f>
        <v>East</v>
      </c>
      <c r="R4414" t="str">
        <f t="shared" si="410"/>
        <v>North</v>
      </c>
      <c r="S4414" t="str">
        <f t="shared" si="411"/>
        <v>Outpatient</v>
      </c>
      <c r="T4414" t="str">
        <f t="shared" si="412"/>
        <v>Within SLA</v>
      </c>
      <c r="U4414">
        <f t="shared" si="413"/>
        <v>0</v>
      </c>
    </row>
    <row r="4415" spans="1:21" x14ac:dyDescent="0.3">
      <c r="A4415" t="s">
        <v>8475</v>
      </c>
      <c r="B4415" t="s">
        <v>2947</v>
      </c>
      <c r="C4415" t="s">
        <v>5214</v>
      </c>
      <c r="D4415" t="s">
        <v>17</v>
      </c>
      <c r="E4415" t="s">
        <v>27</v>
      </c>
      <c r="F4415">
        <v>59003.43</v>
      </c>
      <c r="G4415" s="1">
        <v>45794</v>
      </c>
      <c r="H4415" s="1">
        <v>45803</v>
      </c>
      <c r="I4415" t="s">
        <v>19</v>
      </c>
      <c r="J4415">
        <v>9</v>
      </c>
      <c r="K4415">
        <v>10</v>
      </c>
      <c r="L4415" t="s">
        <v>227</v>
      </c>
      <c r="M4415" t="s">
        <v>21</v>
      </c>
      <c r="N4415" t="s">
        <v>30</v>
      </c>
      <c r="O4415">
        <f t="shared" si="408"/>
        <v>1</v>
      </c>
      <c r="P4415" t="str">
        <f t="shared" si="409"/>
        <v>Valid</v>
      </c>
      <c r="Q4415" t="str">
        <f>_xlfn.XLOOKUP(B4415,Customers!$A:$A,Customers!$C:$C,"Not Found")</f>
        <v>West</v>
      </c>
      <c r="R4415" t="str">
        <f t="shared" si="410"/>
        <v>West</v>
      </c>
      <c r="S4415" t="str">
        <f t="shared" si="411"/>
        <v>Accident</v>
      </c>
      <c r="T4415" t="str">
        <f t="shared" si="412"/>
        <v>Within SLA</v>
      </c>
      <c r="U4415">
        <f t="shared" si="413"/>
        <v>0</v>
      </c>
    </row>
    <row r="4416" spans="1:21" x14ac:dyDescent="0.3">
      <c r="A4416" t="s">
        <v>8476</v>
      </c>
      <c r="B4416" t="s">
        <v>4172</v>
      </c>
      <c r="C4416" t="s">
        <v>8477</v>
      </c>
      <c r="D4416" t="s">
        <v>17</v>
      </c>
      <c r="E4416" t="s">
        <v>173</v>
      </c>
      <c r="F4416">
        <v>36436.44</v>
      </c>
      <c r="G4416" s="1">
        <v>45725</v>
      </c>
      <c r="H4416" s="1">
        <v>45735</v>
      </c>
      <c r="I4416" t="s">
        <v>19</v>
      </c>
      <c r="J4416">
        <v>10</v>
      </c>
      <c r="K4416">
        <v>10</v>
      </c>
      <c r="L4416" t="s">
        <v>193</v>
      </c>
      <c r="M4416" t="s">
        <v>21</v>
      </c>
      <c r="N4416" t="s">
        <v>22</v>
      </c>
      <c r="O4416">
        <f t="shared" si="408"/>
        <v>1</v>
      </c>
      <c r="P4416" t="str">
        <f t="shared" si="409"/>
        <v>Valid</v>
      </c>
      <c r="Q4416" t="str">
        <f>_xlfn.XLOOKUP(B4416,Customers!$A:$A,Customers!$C:$C,"Not Found")</f>
        <v>West</v>
      </c>
      <c r="R4416" t="str">
        <f t="shared" si="410"/>
        <v>Central</v>
      </c>
      <c r="S4416" t="str">
        <f t="shared" si="411"/>
        <v>Accident</v>
      </c>
      <c r="T4416" t="str">
        <f t="shared" si="412"/>
        <v>Within SLA</v>
      </c>
      <c r="U4416">
        <f t="shared" si="413"/>
        <v>0</v>
      </c>
    </row>
    <row r="4417" spans="1:21" x14ac:dyDescent="0.3">
      <c r="A4417" t="s">
        <v>8478</v>
      </c>
      <c r="B4417" t="s">
        <v>984</v>
      </c>
      <c r="C4417" t="s">
        <v>8479</v>
      </c>
      <c r="D4417" t="s">
        <v>34</v>
      </c>
      <c r="E4417" t="s">
        <v>74</v>
      </c>
      <c r="F4417">
        <v>275068.48</v>
      </c>
      <c r="G4417" s="1">
        <v>45762</v>
      </c>
      <c r="H4417" s="1">
        <v>45787</v>
      </c>
      <c r="I4417" t="s">
        <v>19</v>
      </c>
      <c r="J4417">
        <v>25</v>
      </c>
      <c r="K4417">
        <v>20</v>
      </c>
      <c r="L4417" t="s">
        <v>166</v>
      </c>
      <c r="M4417" t="s">
        <v>29</v>
      </c>
      <c r="N4417" t="s">
        <v>30</v>
      </c>
      <c r="O4417">
        <f t="shared" si="408"/>
        <v>1</v>
      </c>
      <c r="P4417" t="str">
        <f t="shared" si="409"/>
        <v>Valid</v>
      </c>
      <c r="Q4417" t="str">
        <f>_xlfn.XLOOKUP(B4417,Customers!$A:$A,Customers!$C:$C,"Not Found")</f>
        <v>West</v>
      </c>
      <c r="R4417" t="str">
        <f t="shared" si="410"/>
        <v>East</v>
      </c>
      <c r="S4417" t="str">
        <f t="shared" si="411"/>
        <v>Death Benefit</v>
      </c>
      <c r="T4417" t="str">
        <f t="shared" si="412"/>
        <v>SLA Breach</v>
      </c>
      <c r="U4417">
        <f t="shared" si="413"/>
        <v>5</v>
      </c>
    </row>
    <row r="4418" spans="1:21" x14ac:dyDescent="0.3">
      <c r="A4418" t="s">
        <v>8480</v>
      </c>
      <c r="B4418" t="s">
        <v>1213</v>
      </c>
      <c r="C4418" t="s">
        <v>7068</v>
      </c>
      <c r="D4418" t="s">
        <v>102</v>
      </c>
      <c r="E4418" t="s">
        <v>18</v>
      </c>
      <c r="F4418">
        <v>765243.47</v>
      </c>
      <c r="G4418" s="1">
        <v>45685</v>
      </c>
      <c r="H4418" s="1">
        <v>45719</v>
      </c>
      <c r="I4418" t="s">
        <v>19</v>
      </c>
      <c r="J4418">
        <v>34</v>
      </c>
      <c r="K4418">
        <v>20</v>
      </c>
      <c r="L4418" t="s">
        <v>252</v>
      </c>
      <c r="M4418" t="s">
        <v>29</v>
      </c>
      <c r="N4418" t="s">
        <v>88</v>
      </c>
      <c r="O4418">
        <f t="shared" ref="O4418:O4481" si="414">COUNTIF($A:$A,A4418)</f>
        <v>1</v>
      </c>
      <c r="P4418" t="str">
        <f t="shared" ref="P4418:P4481" si="415">IF(F4418="","Missing Amount","Valid")</f>
        <v>Valid</v>
      </c>
      <c r="Q4418" t="str">
        <f>_xlfn.XLOOKUP(B4418,Customers!$A:$A,Customers!$C:$C,"Not Found")</f>
        <v>East</v>
      </c>
      <c r="R4418" t="str">
        <f t="shared" ref="R4418:R4481" si="416">IF(E4418="",Q4418,E4418)</f>
        <v>South</v>
      </c>
      <c r="S4418" t="str">
        <f t="shared" ref="S4418:S4481" si="417">IF(D4418="Hospitalisation","Hospitalization",IF(D4418="Medical Emerg.","Medical Emergency",IF(D4418="Property dmg","Property Damage",IF(D4418="Vehicle dmg","Vehicle Damage",D4418))))</f>
        <v>Maturity</v>
      </c>
      <c r="T4418" t="str">
        <f t="shared" ref="T4418:T4481" si="418">IF(J4418&gt;K4418,"SLA Breach","Within SLA")</f>
        <v>SLA Breach</v>
      </c>
      <c r="U4418">
        <f t="shared" ref="U4418:U4481" si="419">IF(J4418&gt;K4418,J4418-K4418,0)</f>
        <v>14</v>
      </c>
    </row>
    <row r="4419" spans="1:21" x14ac:dyDescent="0.3">
      <c r="A4419" t="s">
        <v>8481</v>
      </c>
      <c r="B4419" t="s">
        <v>3480</v>
      </c>
      <c r="C4419" t="s">
        <v>8482</v>
      </c>
      <c r="D4419" t="s">
        <v>17</v>
      </c>
      <c r="E4419" t="s">
        <v>27</v>
      </c>
      <c r="F4419">
        <v>17097.439999999999</v>
      </c>
      <c r="G4419" s="1">
        <v>45741</v>
      </c>
      <c r="I4419" t="s">
        <v>64</v>
      </c>
      <c r="J4419">
        <v>1</v>
      </c>
      <c r="K4419">
        <v>10</v>
      </c>
      <c r="L4419" t="s">
        <v>501</v>
      </c>
      <c r="M4419" t="s">
        <v>21</v>
      </c>
      <c r="N4419" t="s">
        <v>22</v>
      </c>
      <c r="O4419">
        <f t="shared" si="414"/>
        <v>1</v>
      </c>
      <c r="P4419" t="str">
        <f t="shared" si="415"/>
        <v>Valid</v>
      </c>
      <c r="Q4419" t="str">
        <f>_xlfn.XLOOKUP(B4419,Customers!$A:$A,Customers!$C:$C,"Not Found")</f>
        <v>North</v>
      </c>
      <c r="R4419" t="str">
        <f t="shared" si="416"/>
        <v>West</v>
      </c>
      <c r="S4419" t="str">
        <f t="shared" si="417"/>
        <v>Accident</v>
      </c>
      <c r="T4419" t="str">
        <f t="shared" si="418"/>
        <v>Within SLA</v>
      </c>
      <c r="U4419">
        <f t="shared" si="419"/>
        <v>0</v>
      </c>
    </row>
    <row r="4420" spans="1:21" x14ac:dyDescent="0.3">
      <c r="A4420" t="s">
        <v>8483</v>
      </c>
      <c r="B4420" t="s">
        <v>2279</v>
      </c>
      <c r="C4420" t="s">
        <v>2280</v>
      </c>
      <c r="D4420" t="s">
        <v>182</v>
      </c>
      <c r="E4420" t="s">
        <v>39</v>
      </c>
      <c r="F4420">
        <v>49569.4</v>
      </c>
      <c r="G4420" s="1">
        <v>45795</v>
      </c>
      <c r="I4420" t="s">
        <v>40</v>
      </c>
      <c r="J4420">
        <v>7</v>
      </c>
      <c r="K4420">
        <v>7</v>
      </c>
      <c r="L4420" t="s">
        <v>70</v>
      </c>
      <c r="M4420" t="s">
        <v>94</v>
      </c>
      <c r="N4420" t="s">
        <v>30</v>
      </c>
      <c r="O4420">
        <f t="shared" si="414"/>
        <v>1</v>
      </c>
      <c r="P4420" t="str">
        <f t="shared" si="415"/>
        <v>Valid</v>
      </c>
      <c r="Q4420" t="str">
        <f>_xlfn.XLOOKUP(B4420,Customers!$A:$A,Customers!$C:$C,"Not Found")</f>
        <v>North</v>
      </c>
      <c r="R4420" t="str">
        <f t="shared" si="416"/>
        <v>North</v>
      </c>
      <c r="S4420" t="str">
        <f t="shared" si="417"/>
        <v>Trip Cancellation</v>
      </c>
      <c r="T4420" t="str">
        <f t="shared" si="418"/>
        <v>Within SLA</v>
      </c>
      <c r="U4420">
        <f t="shared" si="419"/>
        <v>0</v>
      </c>
    </row>
    <row r="4421" spans="1:21" x14ac:dyDescent="0.3">
      <c r="A4421" t="s">
        <v>8484</v>
      </c>
      <c r="B4421" t="s">
        <v>2730</v>
      </c>
      <c r="C4421" t="s">
        <v>4810</v>
      </c>
      <c r="D4421" t="s">
        <v>59</v>
      </c>
      <c r="E4421" t="s">
        <v>173</v>
      </c>
      <c r="F4421">
        <v>108766.91</v>
      </c>
      <c r="G4421" s="1">
        <v>45815</v>
      </c>
      <c r="I4421" t="s">
        <v>40</v>
      </c>
      <c r="J4421">
        <v>13</v>
      </c>
      <c r="K4421">
        <v>15</v>
      </c>
      <c r="L4421" t="s">
        <v>107</v>
      </c>
      <c r="M4421" t="s">
        <v>55</v>
      </c>
      <c r="N4421" t="s">
        <v>30</v>
      </c>
      <c r="O4421">
        <f t="shared" si="414"/>
        <v>1</v>
      </c>
      <c r="P4421" t="str">
        <f t="shared" si="415"/>
        <v>Valid</v>
      </c>
      <c r="Q4421" t="str">
        <f>_xlfn.XLOOKUP(B4421,Customers!$A:$A,Customers!$C:$C,"Not Found")</f>
        <v>South</v>
      </c>
      <c r="R4421" t="str">
        <f t="shared" si="416"/>
        <v>Central</v>
      </c>
      <c r="S4421" t="str">
        <f t="shared" si="417"/>
        <v>Critical Illness</v>
      </c>
      <c r="T4421" t="str">
        <f t="shared" si="418"/>
        <v>Within SLA</v>
      </c>
      <c r="U4421">
        <f t="shared" si="419"/>
        <v>0</v>
      </c>
    </row>
    <row r="4422" spans="1:21" x14ac:dyDescent="0.3">
      <c r="A4422" t="s">
        <v>8485</v>
      </c>
      <c r="B4422" t="s">
        <v>1661</v>
      </c>
      <c r="C4422" t="s">
        <v>1662</v>
      </c>
      <c r="D4422" t="s">
        <v>46</v>
      </c>
      <c r="E4422" t="s">
        <v>18</v>
      </c>
      <c r="F4422">
        <v>101967</v>
      </c>
      <c r="G4422" s="1">
        <v>45868</v>
      </c>
      <c r="H4422" s="1">
        <v>45880</v>
      </c>
      <c r="I4422" t="s">
        <v>19</v>
      </c>
      <c r="J4422">
        <v>12</v>
      </c>
      <c r="K4422">
        <v>12</v>
      </c>
      <c r="L4422" t="s">
        <v>310</v>
      </c>
      <c r="M4422" t="s">
        <v>49</v>
      </c>
      <c r="N4422" t="s">
        <v>30</v>
      </c>
      <c r="O4422">
        <f t="shared" si="414"/>
        <v>1</v>
      </c>
      <c r="P4422" t="str">
        <f t="shared" si="415"/>
        <v>Valid</v>
      </c>
      <c r="Q4422" t="str">
        <f>_xlfn.XLOOKUP(B4422,Customers!$A:$A,Customers!$C:$C,"Not Found")</f>
        <v>South</v>
      </c>
      <c r="R4422" t="str">
        <f t="shared" si="416"/>
        <v>South</v>
      </c>
      <c r="S4422" t="str">
        <f t="shared" si="417"/>
        <v>Theft</v>
      </c>
      <c r="T4422" t="str">
        <f t="shared" si="418"/>
        <v>Within SLA</v>
      </c>
      <c r="U4422">
        <f t="shared" si="419"/>
        <v>0</v>
      </c>
    </row>
    <row r="4423" spans="1:21" x14ac:dyDescent="0.3">
      <c r="A4423" t="s">
        <v>8486</v>
      </c>
      <c r="B4423" t="s">
        <v>527</v>
      </c>
      <c r="C4423" t="s">
        <v>528</v>
      </c>
      <c r="D4423" t="s">
        <v>26</v>
      </c>
      <c r="E4423" t="s">
        <v>39</v>
      </c>
      <c r="F4423">
        <v>245156.15</v>
      </c>
      <c r="G4423" s="1">
        <v>45790</v>
      </c>
      <c r="H4423" s="1">
        <v>45817</v>
      </c>
      <c r="I4423" t="s">
        <v>19</v>
      </c>
      <c r="J4423">
        <v>27</v>
      </c>
      <c r="K4423">
        <v>20</v>
      </c>
      <c r="L4423" t="s">
        <v>60</v>
      </c>
      <c r="M4423" t="s">
        <v>29</v>
      </c>
      <c r="N4423" t="s">
        <v>30</v>
      </c>
      <c r="O4423">
        <f t="shared" si="414"/>
        <v>1</v>
      </c>
      <c r="P4423" t="str">
        <f t="shared" si="415"/>
        <v>Valid</v>
      </c>
      <c r="Q4423" t="str">
        <f>_xlfn.XLOOKUP(B4423,Customers!$A:$A,Customers!$C:$C,"Not Found")</f>
        <v>North</v>
      </c>
      <c r="R4423" t="str">
        <f t="shared" si="416"/>
        <v>North</v>
      </c>
      <c r="S4423" t="str">
        <f t="shared" si="417"/>
        <v>Disability</v>
      </c>
      <c r="T4423" t="str">
        <f t="shared" si="418"/>
        <v>SLA Breach</v>
      </c>
      <c r="U4423">
        <f t="shared" si="419"/>
        <v>7</v>
      </c>
    </row>
    <row r="4424" spans="1:21" x14ac:dyDescent="0.3">
      <c r="A4424" t="s">
        <v>8487</v>
      </c>
      <c r="B4424" t="s">
        <v>4578</v>
      </c>
      <c r="C4424" t="s">
        <v>6792</v>
      </c>
      <c r="D4424" t="s">
        <v>182</v>
      </c>
      <c r="E4424" t="s">
        <v>18</v>
      </c>
      <c r="F4424">
        <v>76349.31</v>
      </c>
      <c r="G4424" s="1">
        <v>45864</v>
      </c>
      <c r="I4424" t="s">
        <v>40</v>
      </c>
      <c r="J4424">
        <v>1</v>
      </c>
      <c r="K4424">
        <v>7</v>
      </c>
      <c r="L4424" t="s">
        <v>223</v>
      </c>
      <c r="M4424" t="s">
        <v>94</v>
      </c>
      <c r="N4424" t="s">
        <v>30</v>
      </c>
      <c r="O4424">
        <f t="shared" si="414"/>
        <v>1</v>
      </c>
      <c r="P4424" t="str">
        <f t="shared" si="415"/>
        <v>Valid</v>
      </c>
      <c r="Q4424" t="str">
        <f>_xlfn.XLOOKUP(B4424,Customers!$A:$A,Customers!$C:$C,"Not Found")</f>
        <v>East</v>
      </c>
      <c r="R4424" t="str">
        <f t="shared" si="416"/>
        <v>South</v>
      </c>
      <c r="S4424" t="str">
        <f t="shared" si="417"/>
        <v>Trip Cancellation</v>
      </c>
      <c r="T4424" t="str">
        <f t="shared" si="418"/>
        <v>Within SLA</v>
      </c>
      <c r="U4424">
        <f t="shared" si="419"/>
        <v>0</v>
      </c>
    </row>
    <row r="4425" spans="1:21" x14ac:dyDescent="0.3">
      <c r="A4425" t="s">
        <v>8488</v>
      </c>
      <c r="B4425" t="s">
        <v>592</v>
      </c>
      <c r="C4425" t="s">
        <v>593</v>
      </c>
      <c r="D4425" t="s">
        <v>53</v>
      </c>
      <c r="E4425" t="s">
        <v>39</v>
      </c>
      <c r="F4425">
        <v>135586.34</v>
      </c>
      <c r="G4425" s="1">
        <v>45803</v>
      </c>
      <c r="H4425" s="1">
        <v>45817</v>
      </c>
      <c r="I4425" t="s">
        <v>19</v>
      </c>
      <c r="J4425">
        <v>14</v>
      </c>
      <c r="K4425">
        <v>15</v>
      </c>
      <c r="L4425" t="s">
        <v>296</v>
      </c>
      <c r="M4425" t="s">
        <v>55</v>
      </c>
      <c r="N4425" t="s">
        <v>30</v>
      </c>
      <c r="O4425">
        <f t="shared" si="414"/>
        <v>1</v>
      </c>
      <c r="P4425" t="str">
        <f t="shared" si="415"/>
        <v>Valid</v>
      </c>
      <c r="Q4425" t="str">
        <f>_xlfn.XLOOKUP(B4425,Customers!$A:$A,Customers!$C:$C,"Not Found")</f>
        <v>East</v>
      </c>
      <c r="R4425" t="str">
        <f t="shared" si="416"/>
        <v>North</v>
      </c>
      <c r="S4425" t="str">
        <f t="shared" si="417"/>
        <v>Hospitalization</v>
      </c>
      <c r="T4425" t="str">
        <f t="shared" si="418"/>
        <v>Within SLA</v>
      </c>
      <c r="U4425">
        <f t="shared" si="419"/>
        <v>0</v>
      </c>
    </row>
    <row r="4426" spans="1:21" x14ac:dyDescent="0.3">
      <c r="A4426" t="s">
        <v>8489</v>
      </c>
      <c r="B4426" t="s">
        <v>4700</v>
      </c>
      <c r="C4426" t="s">
        <v>4701</v>
      </c>
      <c r="D4426" t="s">
        <v>216</v>
      </c>
      <c r="E4426" t="s">
        <v>18</v>
      </c>
      <c r="F4426">
        <v>43301.440000000002</v>
      </c>
      <c r="G4426" s="1">
        <v>45804</v>
      </c>
      <c r="H4426" s="1">
        <v>45821</v>
      </c>
      <c r="I4426" t="s">
        <v>19</v>
      </c>
      <c r="J4426">
        <v>17</v>
      </c>
      <c r="K4426">
        <v>15</v>
      </c>
      <c r="L4426" t="s">
        <v>159</v>
      </c>
      <c r="M4426" t="s">
        <v>55</v>
      </c>
      <c r="N4426" t="s">
        <v>30</v>
      </c>
      <c r="O4426">
        <f t="shared" si="414"/>
        <v>1</v>
      </c>
      <c r="P4426" t="str">
        <f t="shared" si="415"/>
        <v>Valid</v>
      </c>
      <c r="Q4426" t="str">
        <f>_xlfn.XLOOKUP(B4426,Customers!$A:$A,Customers!$C:$C,"Not Found")</f>
        <v>West</v>
      </c>
      <c r="R4426" t="str">
        <f t="shared" si="416"/>
        <v>South</v>
      </c>
      <c r="S4426" t="str">
        <f t="shared" si="417"/>
        <v>Outpatient</v>
      </c>
      <c r="T4426" t="str">
        <f t="shared" si="418"/>
        <v>SLA Breach</v>
      </c>
      <c r="U4426">
        <f t="shared" si="419"/>
        <v>2</v>
      </c>
    </row>
    <row r="4427" spans="1:21" x14ac:dyDescent="0.3">
      <c r="A4427" t="s">
        <v>8490</v>
      </c>
      <c r="B4427" t="s">
        <v>3849</v>
      </c>
      <c r="C4427" t="s">
        <v>3850</v>
      </c>
      <c r="D4427" t="s">
        <v>154</v>
      </c>
      <c r="E4427" t="s">
        <v>27</v>
      </c>
      <c r="F4427">
        <v>65950.78</v>
      </c>
      <c r="G4427" s="1">
        <v>45658</v>
      </c>
      <c r="H4427" s="1">
        <v>45668</v>
      </c>
      <c r="I4427" t="s">
        <v>19</v>
      </c>
      <c r="J4427">
        <v>10</v>
      </c>
      <c r="K4427">
        <v>10</v>
      </c>
      <c r="L4427" t="s">
        <v>681</v>
      </c>
      <c r="M4427" t="s">
        <v>21</v>
      </c>
      <c r="N4427" t="s">
        <v>30</v>
      </c>
      <c r="O4427">
        <f t="shared" si="414"/>
        <v>1</v>
      </c>
      <c r="P4427" t="str">
        <f t="shared" si="415"/>
        <v>Valid</v>
      </c>
      <c r="Q4427" t="str">
        <f>_xlfn.XLOOKUP(B4427,Customers!$A:$A,Customers!$C:$C,"Not Found")</f>
        <v>South</v>
      </c>
      <c r="R4427" t="str">
        <f t="shared" si="416"/>
        <v>West</v>
      </c>
      <c r="S4427" t="str">
        <f t="shared" si="417"/>
        <v>Vehicle Damage</v>
      </c>
      <c r="T4427" t="str">
        <f t="shared" si="418"/>
        <v>Within SLA</v>
      </c>
      <c r="U4427">
        <f t="shared" si="419"/>
        <v>0</v>
      </c>
    </row>
    <row r="4428" spans="1:21" x14ac:dyDescent="0.3">
      <c r="A4428" t="s">
        <v>8491</v>
      </c>
      <c r="B4428" t="s">
        <v>6000</v>
      </c>
      <c r="C4428" t="s">
        <v>6001</v>
      </c>
      <c r="D4428" t="s">
        <v>116</v>
      </c>
      <c r="E4428" t="s">
        <v>74</v>
      </c>
      <c r="F4428">
        <v>67396.679999999993</v>
      </c>
      <c r="G4428" s="1">
        <v>45918</v>
      </c>
      <c r="H4428" s="1">
        <v>45927</v>
      </c>
      <c r="I4428" t="s">
        <v>47</v>
      </c>
      <c r="J4428">
        <v>9</v>
      </c>
      <c r="K4428">
        <v>7</v>
      </c>
      <c r="L4428" t="s">
        <v>20</v>
      </c>
      <c r="M4428" t="s">
        <v>94</v>
      </c>
      <c r="N4428" t="s">
        <v>22</v>
      </c>
      <c r="O4428">
        <f t="shared" si="414"/>
        <v>1</v>
      </c>
      <c r="P4428" t="str">
        <f t="shared" si="415"/>
        <v>Valid</v>
      </c>
      <c r="Q4428" t="str">
        <f>_xlfn.XLOOKUP(B4428,Customers!$A:$A,Customers!$C:$C,"Not Found")</f>
        <v>West</v>
      </c>
      <c r="R4428" t="str">
        <f t="shared" si="416"/>
        <v>East</v>
      </c>
      <c r="S4428" t="str">
        <f t="shared" si="417"/>
        <v>Medical Emergency</v>
      </c>
      <c r="T4428" t="str">
        <f t="shared" si="418"/>
        <v>SLA Breach</v>
      </c>
      <c r="U4428">
        <f t="shared" si="419"/>
        <v>2</v>
      </c>
    </row>
    <row r="4429" spans="1:21" x14ac:dyDescent="0.3">
      <c r="A4429" t="s">
        <v>8492</v>
      </c>
      <c r="B4429" t="s">
        <v>7121</v>
      </c>
      <c r="C4429" t="s">
        <v>8493</v>
      </c>
      <c r="D4429" t="s">
        <v>46</v>
      </c>
      <c r="E4429" t="s">
        <v>27</v>
      </c>
      <c r="F4429">
        <v>92204.800000000003</v>
      </c>
      <c r="G4429" s="1">
        <v>45889</v>
      </c>
      <c r="H4429" s="1">
        <v>45895</v>
      </c>
      <c r="I4429" t="s">
        <v>19</v>
      </c>
      <c r="J4429">
        <v>6</v>
      </c>
      <c r="K4429">
        <v>10</v>
      </c>
      <c r="L4429" t="s">
        <v>79</v>
      </c>
      <c r="M4429" t="s">
        <v>21</v>
      </c>
      <c r="N4429" t="s">
        <v>30</v>
      </c>
      <c r="O4429">
        <f t="shared" si="414"/>
        <v>1</v>
      </c>
      <c r="P4429" t="str">
        <f t="shared" si="415"/>
        <v>Valid</v>
      </c>
      <c r="Q4429" t="str">
        <f>_xlfn.XLOOKUP(B4429,Customers!$A:$A,Customers!$C:$C,"Not Found")</f>
        <v>South</v>
      </c>
      <c r="R4429" t="str">
        <f t="shared" si="416"/>
        <v>West</v>
      </c>
      <c r="S4429" t="str">
        <f t="shared" si="417"/>
        <v>Theft</v>
      </c>
      <c r="T4429" t="str">
        <f t="shared" si="418"/>
        <v>Within SLA</v>
      </c>
      <c r="U4429">
        <f t="shared" si="419"/>
        <v>0</v>
      </c>
    </row>
    <row r="4430" spans="1:21" x14ac:dyDescent="0.3">
      <c r="A4430" t="s">
        <v>8494</v>
      </c>
      <c r="B4430" t="s">
        <v>4012</v>
      </c>
      <c r="C4430" t="s">
        <v>8495</v>
      </c>
      <c r="D4430" t="s">
        <v>238</v>
      </c>
      <c r="E4430" t="s">
        <v>39</v>
      </c>
      <c r="F4430">
        <v>77085.88</v>
      </c>
      <c r="G4430" s="1">
        <v>45677</v>
      </c>
      <c r="H4430" s="1">
        <v>45680</v>
      </c>
      <c r="I4430" t="s">
        <v>47</v>
      </c>
      <c r="J4430">
        <v>3</v>
      </c>
      <c r="K4430">
        <v>10</v>
      </c>
      <c r="L4430" t="s">
        <v>163</v>
      </c>
      <c r="M4430" t="s">
        <v>21</v>
      </c>
      <c r="N4430" t="s">
        <v>30</v>
      </c>
      <c r="O4430">
        <f t="shared" si="414"/>
        <v>1</v>
      </c>
      <c r="P4430" t="str">
        <f t="shared" si="415"/>
        <v>Valid</v>
      </c>
      <c r="Q4430" t="str">
        <f>_xlfn.XLOOKUP(B4430,Customers!$A:$A,Customers!$C:$C,"Not Found")</f>
        <v>West</v>
      </c>
      <c r="R4430" t="str">
        <f t="shared" si="416"/>
        <v>North</v>
      </c>
      <c r="S4430" t="str">
        <f t="shared" si="417"/>
        <v>Vehicle Damage</v>
      </c>
      <c r="T4430" t="str">
        <f t="shared" si="418"/>
        <v>Within SLA</v>
      </c>
      <c r="U4430">
        <f t="shared" si="419"/>
        <v>0</v>
      </c>
    </row>
    <row r="4431" spans="1:21" x14ac:dyDescent="0.3">
      <c r="A4431" t="s">
        <v>8496</v>
      </c>
      <c r="B4431" t="s">
        <v>8497</v>
      </c>
      <c r="C4431" t="s">
        <v>8498</v>
      </c>
      <c r="D4431" t="s">
        <v>46</v>
      </c>
      <c r="E4431" t="s">
        <v>18</v>
      </c>
      <c r="F4431">
        <v>27865.02</v>
      </c>
      <c r="G4431" s="1">
        <v>45673</v>
      </c>
      <c r="H4431" s="1">
        <v>45681</v>
      </c>
      <c r="I4431" t="s">
        <v>47</v>
      </c>
      <c r="J4431">
        <v>8</v>
      </c>
      <c r="K4431">
        <v>10</v>
      </c>
      <c r="L4431" t="s">
        <v>864</v>
      </c>
      <c r="M4431" t="s">
        <v>21</v>
      </c>
      <c r="N4431" t="s">
        <v>30</v>
      </c>
      <c r="O4431">
        <f t="shared" si="414"/>
        <v>1</v>
      </c>
      <c r="P4431" t="str">
        <f t="shared" si="415"/>
        <v>Valid</v>
      </c>
      <c r="Q4431" t="str">
        <f>_xlfn.XLOOKUP(B4431,Customers!$A:$A,Customers!$C:$C,"Not Found")</f>
        <v>North</v>
      </c>
      <c r="R4431" t="str">
        <f t="shared" si="416"/>
        <v>South</v>
      </c>
      <c r="S4431" t="str">
        <f t="shared" si="417"/>
        <v>Theft</v>
      </c>
      <c r="T4431" t="str">
        <f t="shared" si="418"/>
        <v>Within SLA</v>
      </c>
      <c r="U4431">
        <f t="shared" si="419"/>
        <v>0</v>
      </c>
    </row>
    <row r="4432" spans="1:21" x14ac:dyDescent="0.3">
      <c r="A4432" t="s">
        <v>8499</v>
      </c>
      <c r="B4432" t="s">
        <v>1852</v>
      </c>
      <c r="C4432" t="s">
        <v>1853</v>
      </c>
      <c r="D4432" t="s">
        <v>26</v>
      </c>
      <c r="E4432" t="s">
        <v>74</v>
      </c>
      <c r="F4432">
        <v>1349464.47</v>
      </c>
      <c r="G4432" s="1">
        <v>45904</v>
      </c>
      <c r="H4432" s="1">
        <v>45924</v>
      </c>
      <c r="I4432" t="s">
        <v>19</v>
      </c>
      <c r="J4432">
        <v>20</v>
      </c>
      <c r="K4432">
        <v>20</v>
      </c>
      <c r="L4432" t="s">
        <v>140</v>
      </c>
      <c r="M4432" t="s">
        <v>29</v>
      </c>
      <c r="N4432" t="s">
        <v>22</v>
      </c>
      <c r="O4432">
        <f t="shared" si="414"/>
        <v>1</v>
      </c>
      <c r="P4432" t="str">
        <f t="shared" si="415"/>
        <v>Valid</v>
      </c>
      <c r="Q4432" t="str">
        <f>_xlfn.XLOOKUP(B4432,Customers!$A:$A,Customers!$C:$C,"Not Found")</f>
        <v>Central</v>
      </c>
      <c r="R4432" t="str">
        <f t="shared" si="416"/>
        <v>East</v>
      </c>
      <c r="S4432" t="str">
        <f t="shared" si="417"/>
        <v>Disability</v>
      </c>
      <c r="T4432" t="str">
        <f t="shared" si="418"/>
        <v>Within SLA</v>
      </c>
      <c r="U4432">
        <f t="shared" si="419"/>
        <v>0</v>
      </c>
    </row>
    <row r="4433" spans="1:21" x14ac:dyDescent="0.3">
      <c r="A4433" t="s">
        <v>8500</v>
      </c>
      <c r="B4433" t="s">
        <v>263</v>
      </c>
      <c r="C4433" t="s">
        <v>3825</v>
      </c>
      <c r="D4433" t="s">
        <v>59</v>
      </c>
      <c r="E4433" t="s">
        <v>74</v>
      </c>
      <c r="F4433">
        <v>135854.43</v>
      </c>
      <c r="G4433" s="1">
        <v>45727</v>
      </c>
      <c r="I4433" t="s">
        <v>40</v>
      </c>
      <c r="J4433">
        <v>14</v>
      </c>
      <c r="K4433">
        <v>15</v>
      </c>
      <c r="L4433" t="s">
        <v>178</v>
      </c>
      <c r="M4433" t="s">
        <v>55</v>
      </c>
      <c r="N4433" t="s">
        <v>30</v>
      </c>
      <c r="O4433">
        <f t="shared" si="414"/>
        <v>1</v>
      </c>
      <c r="P4433" t="str">
        <f t="shared" si="415"/>
        <v>Valid</v>
      </c>
      <c r="Q4433" t="str">
        <f>_xlfn.XLOOKUP(B4433,Customers!$A:$A,Customers!$C:$C,"Not Found")</f>
        <v>Central</v>
      </c>
      <c r="R4433" t="str">
        <f t="shared" si="416"/>
        <v>East</v>
      </c>
      <c r="S4433" t="str">
        <f t="shared" si="417"/>
        <v>Critical Illness</v>
      </c>
      <c r="T4433" t="str">
        <f t="shared" si="418"/>
        <v>Within SLA</v>
      </c>
      <c r="U4433">
        <f t="shared" si="419"/>
        <v>0</v>
      </c>
    </row>
    <row r="4434" spans="1:21" x14ac:dyDescent="0.3">
      <c r="A4434" t="s">
        <v>8501</v>
      </c>
      <c r="B4434" t="s">
        <v>8502</v>
      </c>
      <c r="C4434" t="s">
        <v>8503</v>
      </c>
      <c r="D4434" t="s">
        <v>26</v>
      </c>
      <c r="E4434" t="s">
        <v>39</v>
      </c>
      <c r="F4434">
        <v>956264.12</v>
      </c>
      <c r="G4434" s="1">
        <v>45957</v>
      </c>
      <c r="H4434" s="1">
        <v>45982</v>
      </c>
      <c r="I4434" t="s">
        <v>19</v>
      </c>
      <c r="J4434">
        <v>25</v>
      </c>
      <c r="K4434">
        <v>20</v>
      </c>
      <c r="L4434" t="s">
        <v>323</v>
      </c>
      <c r="M4434" t="s">
        <v>29</v>
      </c>
      <c r="N4434" t="s">
        <v>30</v>
      </c>
      <c r="O4434">
        <f t="shared" si="414"/>
        <v>1</v>
      </c>
      <c r="P4434" t="str">
        <f t="shared" si="415"/>
        <v>Valid</v>
      </c>
      <c r="Q4434" t="str">
        <f>_xlfn.XLOOKUP(B4434,Customers!$A:$A,Customers!$C:$C,"Not Found")</f>
        <v>West</v>
      </c>
      <c r="R4434" t="str">
        <f t="shared" si="416"/>
        <v>North</v>
      </c>
      <c r="S4434" t="str">
        <f t="shared" si="417"/>
        <v>Disability</v>
      </c>
      <c r="T4434" t="str">
        <f t="shared" si="418"/>
        <v>SLA Breach</v>
      </c>
      <c r="U4434">
        <f t="shared" si="419"/>
        <v>5</v>
      </c>
    </row>
    <row r="4435" spans="1:21" x14ac:dyDescent="0.3">
      <c r="A4435" t="s">
        <v>8504</v>
      </c>
      <c r="B4435" t="s">
        <v>5951</v>
      </c>
      <c r="C4435" t="s">
        <v>5952</v>
      </c>
      <c r="D4435" t="s">
        <v>111</v>
      </c>
      <c r="E4435" t="s">
        <v>27</v>
      </c>
      <c r="F4435">
        <v>133795.60999999999</v>
      </c>
      <c r="G4435" s="1">
        <v>45926</v>
      </c>
      <c r="H4435" s="1">
        <v>45935</v>
      </c>
      <c r="I4435" t="s">
        <v>19</v>
      </c>
      <c r="J4435">
        <v>9</v>
      </c>
      <c r="K4435">
        <v>12</v>
      </c>
      <c r="L4435" t="s">
        <v>244</v>
      </c>
      <c r="M4435" t="s">
        <v>49</v>
      </c>
      <c r="N4435" t="s">
        <v>30</v>
      </c>
      <c r="O4435">
        <f t="shared" si="414"/>
        <v>1</v>
      </c>
      <c r="P4435" t="str">
        <f t="shared" si="415"/>
        <v>Valid</v>
      </c>
      <c r="Q4435" t="str">
        <f>_xlfn.XLOOKUP(B4435,Customers!$A:$A,Customers!$C:$C,"Not Found")</f>
        <v>West</v>
      </c>
      <c r="R4435" t="str">
        <f t="shared" si="416"/>
        <v>West</v>
      </c>
      <c r="S4435" t="str">
        <f t="shared" si="417"/>
        <v>Fire</v>
      </c>
      <c r="T4435" t="str">
        <f t="shared" si="418"/>
        <v>Within SLA</v>
      </c>
      <c r="U4435">
        <f t="shared" si="419"/>
        <v>0</v>
      </c>
    </row>
    <row r="4436" spans="1:21" x14ac:dyDescent="0.3">
      <c r="A4436" t="s">
        <v>8505</v>
      </c>
      <c r="B4436" t="s">
        <v>8506</v>
      </c>
      <c r="C4436" t="s">
        <v>8507</v>
      </c>
      <c r="D4436" t="s">
        <v>216</v>
      </c>
      <c r="E4436" t="s">
        <v>39</v>
      </c>
      <c r="F4436">
        <v>83998.43</v>
      </c>
      <c r="G4436" s="1">
        <v>45796</v>
      </c>
      <c r="H4436" s="1">
        <v>45802</v>
      </c>
      <c r="I4436" t="s">
        <v>19</v>
      </c>
      <c r="J4436">
        <v>6</v>
      </c>
      <c r="K4436">
        <v>15</v>
      </c>
      <c r="L4436" t="s">
        <v>345</v>
      </c>
      <c r="M4436" t="s">
        <v>55</v>
      </c>
      <c r="N4436" t="s">
        <v>30</v>
      </c>
      <c r="O4436">
        <f t="shared" si="414"/>
        <v>1</v>
      </c>
      <c r="P4436" t="str">
        <f t="shared" si="415"/>
        <v>Valid</v>
      </c>
      <c r="Q4436" t="str">
        <f>_xlfn.XLOOKUP(B4436,Customers!$A:$A,Customers!$C:$C,"Not Found")</f>
        <v>Central</v>
      </c>
      <c r="R4436" t="str">
        <f t="shared" si="416"/>
        <v>North</v>
      </c>
      <c r="S4436" t="str">
        <f t="shared" si="417"/>
        <v>Outpatient</v>
      </c>
      <c r="T4436" t="str">
        <f t="shared" si="418"/>
        <v>Within SLA</v>
      </c>
      <c r="U4436">
        <f t="shared" si="419"/>
        <v>0</v>
      </c>
    </row>
    <row r="4437" spans="1:21" x14ac:dyDescent="0.3">
      <c r="A4437" t="s">
        <v>8508</v>
      </c>
      <c r="B4437" t="s">
        <v>2111</v>
      </c>
      <c r="C4437" t="s">
        <v>2112</v>
      </c>
      <c r="D4437" t="s">
        <v>203</v>
      </c>
      <c r="E4437" t="s">
        <v>39</v>
      </c>
      <c r="F4437">
        <v>55913.57</v>
      </c>
      <c r="G4437" s="1">
        <v>45986</v>
      </c>
      <c r="H4437" s="1">
        <v>46006</v>
      </c>
      <c r="I4437" t="s">
        <v>19</v>
      </c>
      <c r="J4437">
        <v>20</v>
      </c>
      <c r="K4437">
        <v>15</v>
      </c>
      <c r="L4437" t="s">
        <v>310</v>
      </c>
      <c r="M4437" t="s">
        <v>55</v>
      </c>
      <c r="N4437" t="s">
        <v>22</v>
      </c>
      <c r="O4437">
        <f t="shared" si="414"/>
        <v>1</v>
      </c>
      <c r="P4437" t="str">
        <f t="shared" si="415"/>
        <v>Valid</v>
      </c>
      <c r="Q4437" t="str">
        <f>_xlfn.XLOOKUP(B4437,Customers!$A:$A,Customers!$C:$C,"Not Found")</f>
        <v>North</v>
      </c>
      <c r="R4437" t="str">
        <f t="shared" si="416"/>
        <v>North</v>
      </c>
      <c r="S4437" t="str">
        <f t="shared" si="417"/>
        <v>Hospitalization</v>
      </c>
      <c r="T4437" t="str">
        <f t="shared" si="418"/>
        <v>SLA Breach</v>
      </c>
      <c r="U4437">
        <f t="shared" si="419"/>
        <v>5</v>
      </c>
    </row>
    <row r="4438" spans="1:21" x14ac:dyDescent="0.3">
      <c r="A4438" t="s">
        <v>8509</v>
      </c>
      <c r="B4438" t="s">
        <v>378</v>
      </c>
      <c r="C4438" t="s">
        <v>2492</v>
      </c>
      <c r="D4438" t="s">
        <v>154</v>
      </c>
      <c r="E4438" t="s">
        <v>18</v>
      </c>
      <c r="F4438">
        <v>122521.13</v>
      </c>
      <c r="G4438" s="1">
        <v>45835</v>
      </c>
      <c r="H4438" s="1">
        <v>45838</v>
      </c>
      <c r="I4438" t="s">
        <v>19</v>
      </c>
      <c r="J4438">
        <v>3</v>
      </c>
      <c r="K4438">
        <v>10</v>
      </c>
      <c r="L4438" t="s">
        <v>28</v>
      </c>
      <c r="M4438" t="s">
        <v>21</v>
      </c>
      <c r="N4438" t="s">
        <v>30</v>
      </c>
      <c r="O4438">
        <f t="shared" si="414"/>
        <v>1</v>
      </c>
      <c r="P4438" t="str">
        <f t="shared" si="415"/>
        <v>Valid</v>
      </c>
      <c r="Q4438" t="str">
        <f>_xlfn.XLOOKUP(B4438,Customers!$A:$A,Customers!$C:$C,"Not Found")</f>
        <v>Central</v>
      </c>
      <c r="R4438" t="str">
        <f t="shared" si="416"/>
        <v>South</v>
      </c>
      <c r="S4438" t="str">
        <f t="shared" si="417"/>
        <v>Vehicle Damage</v>
      </c>
      <c r="T4438" t="str">
        <f t="shared" si="418"/>
        <v>Within SLA</v>
      </c>
      <c r="U4438">
        <f t="shared" si="419"/>
        <v>0</v>
      </c>
    </row>
    <row r="4439" spans="1:21" x14ac:dyDescent="0.3">
      <c r="A4439" t="s">
        <v>8510</v>
      </c>
      <c r="B4439" t="s">
        <v>513</v>
      </c>
      <c r="C4439" t="s">
        <v>514</v>
      </c>
      <c r="D4439" t="s">
        <v>34</v>
      </c>
      <c r="E4439" t="s">
        <v>27</v>
      </c>
      <c r="F4439">
        <v>794104.89</v>
      </c>
      <c r="G4439" s="1">
        <v>45989</v>
      </c>
      <c r="H4439" s="1">
        <v>46009</v>
      </c>
      <c r="I4439" t="s">
        <v>19</v>
      </c>
      <c r="J4439">
        <v>20</v>
      </c>
      <c r="K4439">
        <v>20</v>
      </c>
      <c r="L4439" t="s">
        <v>193</v>
      </c>
      <c r="M4439" t="s">
        <v>29</v>
      </c>
      <c r="N4439" t="s">
        <v>30</v>
      </c>
      <c r="O4439">
        <f t="shared" si="414"/>
        <v>1</v>
      </c>
      <c r="P4439" t="str">
        <f t="shared" si="415"/>
        <v>Valid</v>
      </c>
      <c r="Q4439" t="str">
        <f>_xlfn.XLOOKUP(B4439,Customers!$A:$A,Customers!$C:$C,"Not Found")</f>
        <v>South</v>
      </c>
      <c r="R4439" t="str">
        <f t="shared" si="416"/>
        <v>West</v>
      </c>
      <c r="S4439" t="str">
        <f t="shared" si="417"/>
        <v>Death Benefit</v>
      </c>
      <c r="T4439" t="str">
        <f t="shared" si="418"/>
        <v>Within SLA</v>
      </c>
      <c r="U4439">
        <f t="shared" si="419"/>
        <v>0</v>
      </c>
    </row>
    <row r="4440" spans="1:21" x14ac:dyDescent="0.3">
      <c r="A4440" t="s">
        <v>8511</v>
      </c>
      <c r="B4440" t="s">
        <v>8512</v>
      </c>
      <c r="C4440" t="s">
        <v>8513</v>
      </c>
      <c r="D4440" t="s">
        <v>53</v>
      </c>
      <c r="E4440" t="s">
        <v>39</v>
      </c>
      <c r="F4440">
        <v>167253.93</v>
      </c>
      <c r="G4440" s="1">
        <v>45675</v>
      </c>
      <c r="H4440" s="1">
        <v>45690</v>
      </c>
      <c r="I4440" t="s">
        <v>19</v>
      </c>
      <c r="J4440">
        <v>15</v>
      </c>
      <c r="K4440">
        <v>15</v>
      </c>
      <c r="L4440" t="s">
        <v>323</v>
      </c>
      <c r="M4440" t="s">
        <v>55</v>
      </c>
      <c r="N4440" t="s">
        <v>30</v>
      </c>
      <c r="O4440">
        <f t="shared" si="414"/>
        <v>1</v>
      </c>
      <c r="P4440" t="str">
        <f t="shared" si="415"/>
        <v>Valid</v>
      </c>
      <c r="Q4440" t="str">
        <f>_xlfn.XLOOKUP(B4440,Customers!$A:$A,Customers!$C:$C,"Not Found")</f>
        <v>South</v>
      </c>
      <c r="R4440" t="str">
        <f t="shared" si="416"/>
        <v>North</v>
      </c>
      <c r="S4440" t="str">
        <f t="shared" si="417"/>
        <v>Hospitalization</v>
      </c>
      <c r="T4440" t="str">
        <f t="shared" si="418"/>
        <v>Within SLA</v>
      </c>
      <c r="U4440">
        <f t="shared" si="419"/>
        <v>0</v>
      </c>
    </row>
    <row r="4441" spans="1:21" x14ac:dyDescent="0.3">
      <c r="A4441" t="s">
        <v>8514</v>
      </c>
      <c r="B4441" t="s">
        <v>1403</v>
      </c>
      <c r="C4441" t="s">
        <v>1404</v>
      </c>
      <c r="D4441" t="s">
        <v>46</v>
      </c>
      <c r="E4441" t="s">
        <v>39</v>
      </c>
      <c r="F4441">
        <v>476593.82</v>
      </c>
      <c r="G4441" s="1">
        <v>45855</v>
      </c>
      <c r="H4441" s="1">
        <v>45868</v>
      </c>
      <c r="I4441" t="s">
        <v>19</v>
      </c>
      <c r="J4441">
        <v>13</v>
      </c>
      <c r="K4441">
        <v>12</v>
      </c>
      <c r="L4441" t="s">
        <v>548</v>
      </c>
      <c r="M4441" t="s">
        <v>49</v>
      </c>
      <c r="N4441" t="s">
        <v>30</v>
      </c>
      <c r="O4441">
        <f t="shared" si="414"/>
        <v>1</v>
      </c>
      <c r="P4441" t="str">
        <f t="shared" si="415"/>
        <v>Valid</v>
      </c>
      <c r="Q4441" t="str">
        <f>_xlfn.XLOOKUP(B4441,Customers!$A:$A,Customers!$C:$C,"Not Found")</f>
        <v>Central</v>
      </c>
      <c r="R4441" t="str">
        <f t="shared" si="416"/>
        <v>North</v>
      </c>
      <c r="S4441" t="str">
        <f t="shared" si="417"/>
        <v>Theft</v>
      </c>
      <c r="T4441" t="str">
        <f t="shared" si="418"/>
        <v>SLA Breach</v>
      </c>
      <c r="U4441">
        <f t="shared" si="419"/>
        <v>1</v>
      </c>
    </row>
    <row r="4442" spans="1:21" x14ac:dyDescent="0.3">
      <c r="A4442" t="s">
        <v>8515</v>
      </c>
      <c r="B4442" t="s">
        <v>1403</v>
      </c>
      <c r="C4442" t="s">
        <v>1404</v>
      </c>
      <c r="D4442" t="s">
        <v>111</v>
      </c>
      <c r="E4442" t="s">
        <v>74</v>
      </c>
      <c r="F4442">
        <v>119781.28</v>
      </c>
      <c r="G4442" s="1">
        <v>45931</v>
      </c>
      <c r="H4442" s="1">
        <v>45948</v>
      </c>
      <c r="I4442" t="s">
        <v>19</v>
      </c>
      <c r="J4442">
        <v>17</v>
      </c>
      <c r="K4442">
        <v>12</v>
      </c>
      <c r="L4442" t="s">
        <v>606</v>
      </c>
      <c r="M4442" t="s">
        <v>49</v>
      </c>
      <c r="N4442" t="s">
        <v>30</v>
      </c>
      <c r="O4442">
        <f t="shared" si="414"/>
        <v>1</v>
      </c>
      <c r="P4442" t="str">
        <f t="shared" si="415"/>
        <v>Valid</v>
      </c>
      <c r="Q4442" t="str">
        <f>_xlfn.XLOOKUP(B4442,Customers!$A:$A,Customers!$C:$C,"Not Found")</f>
        <v>Central</v>
      </c>
      <c r="R4442" t="str">
        <f t="shared" si="416"/>
        <v>East</v>
      </c>
      <c r="S4442" t="str">
        <f t="shared" si="417"/>
        <v>Fire</v>
      </c>
      <c r="T4442" t="str">
        <f t="shared" si="418"/>
        <v>SLA Breach</v>
      </c>
      <c r="U4442">
        <f t="shared" si="419"/>
        <v>5</v>
      </c>
    </row>
    <row r="4443" spans="1:21" x14ac:dyDescent="0.3">
      <c r="A4443" t="s">
        <v>8516</v>
      </c>
      <c r="B4443" t="s">
        <v>5746</v>
      </c>
      <c r="C4443" t="s">
        <v>6320</v>
      </c>
      <c r="D4443" t="s">
        <v>216</v>
      </c>
      <c r="E4443" t="s">
        <v>18</v>
      </c>
      <c r="F4443">
        <v>56773.919999999998</v>
      </c>
      <c r="G4443" s="1">
        <v>45744</v>
      </c>
      <c r="I4443" t="s">
        <v>64</v>
      </c>
      <c r="J4443">
        <v>11</v>
      </c>
      <c r="K4443">
        <v>15</v>
      </c>
      <c r="L4443" t="s">
        <v>813</v>
      </c>
      <c r="M4443" t="s">
        <v>55</v>
      </c>
      <c r="N4443" t="s">
        <v>30</v>
      </c>
      <c r="O4443">
        <f t="shared" si="414"/>
        <v>1</v>
      </c>
      <c r="P4443" t="str">
        <f t="shared" si="415"/>
        <v>Valid</v>
      </c>
      <c r="Q4443" t="str">
        <f>_xlfn.XLOOKUP(B4443,Customers!$A:$A,Customers!$C:$C,"Not Found")</f>
        <v>North</v>
      </c>
      <c r="R4443" t="str">
        <f t="shared" si="416"/>
        <v>South</v>
      </c>
      <c r="S4443" t="str">
        <f t="shared" si="417"/>
        <v>Outpatient</v>
      </c>
      <c r="T4443" t="str">
        <f t="shared" si="418"/>
        <v>Within SLA</v>
      </c>
      <c r="U4443">
        <f t="shared" si="419"/>
        <v>0</v>
      </c>
    </row>
    <row r="4444" spans="1:21" x14ac:dyDescent="0.3">
      <c r="A4444" t="s">
        <v>8517</v>
      </c>
      <c r="B4444" t="s">
        <v>745</v>
      </c>
      <c r="C4444" t="s">
        <v>3199</v>
      </c>
      <c r="D4444" t="s">
        <v>46</v>
      </c>
      <c r="E4444" t="s">
        <v>39</v>
      </c>
      <c r="F4444">
        <v>130023.88</v>
      </c>
      <c r="G4444" s="1">
        <v>45935</v>
      </c>
      <c r="H4444" s="1">
        <v>45951</v>
      </c>
      <c r="I4444" t="s">
        <v>19</v>
      </c>
      <c r="J4444">
        <v>16</v>
      </c>
      <c r="K4444">
        <v>12</v>
      </c>
      <c r="L4444" t="s">
        <v>107</v>
      </c>
      <c r="M4444" t="s">
        <v>49</v>
      </c>
      <c r="N4444" t="s">
        <v>42</v>
      </c>
      <c r="O4444">
        <f t="shared" si="414"/>
        <v>1</v>
      </c>
      <c r="P4444" t="str">
        <f t="shared" si="415"/>
        <v>Valid</v>
      </c>
      <c r="Q4444" t="str">
        <f>_xlfn.XLOOKUP(B4444,Customers!$A:$A,Customers!$C:$C,"Not Found")</f>
        <v>Central</v>
      </c>
      <c r="R4444" t="str">
        <f t="shared" si="416"/>
        <v>North</v>
      </c>
      <c r="S4444" t="str">
        <f t="shared" si="417"/>
        <v>Theft</v>
      </c>
      <c r="T4444" t="str">
        <f t="shared" si="418"/>
        <v>SLA Breach</v>
      </c>
      <c r="U4444">
        <f t="shared" si="419"/>
        <v>4</v>
      </c>
    </row>
    <row r="4445" spans="1:21" x14ac:dyDescent="0.3">
      <c r="A4445" t="s">
        <v>8518</v>
      </c>
      <c r="B4445" t="s">
        <v>1357</v>
      </c>
      <c r="C4445" t="s">
        <v>3449</v>
      </c>
      <c r="D4445" t="s">
        <v>34</v>
      </c>
      <c r="E4445" t="s">
        <v>27</v>
      </c>
      <c r="F4445">
        <v>505947.91</v>
      </c>
      <c r="G4445" s="1">
        <v>45936</v>
      </c>
      <c r="H4445" s="1">
        <v>45946</v>
      </c>
      <c r="I4445" t="s">
        <v>19</v>
      </c>
      <c r="J4445">
        <v>10</v>
      </c>
      <c r="K4445">
        <v>20</v>
      </c>
      <c r="L4445" t="s">
        <v>353</v>
      </c>
      <c r="M4445" t="s">
        <v>29</v>
      </c>
      <c r="N4445" t="s">
        <v>30</v>
      </c>
      <c r="O4445">
        <f t="shared" si="414"/>
        <v>1</v>
      </c>
      <c r="P4445" t="str">
        <f t="shared" si="415"/>
        <v>Valid</v>
      </c>
      <c r="Q4445" t="str">
        <f>_xlfn.XLOOKUP(B4445,Customers!$A:$A,Customers!$C:$C,"Not Found")</f>
        <v>South</v>
      </c>
      <c r="R4445" t="str">
        <f t="shared" si="416"/>
        <v>West</v>
      </c>
      <c r="S4445" t="str">
        <f t="shared" si="417"/>
        <v>Death Benefit</v>
      </c>
      <c r="T4445" t="str">
        <f t="shared" si="418"/>
        <v>Within SLA</v>
      </c>
      <c r="U4445">
        <f t="shared" si="419"/>
        <v>0</v>
      </c>
    </row>
    <row r="4446" spans="1:21" x14ac:dyDescent="0.3">
      <c r="A4446" t="s">
        <v>8519</v>
      </c>
      <c r="B4446" t="s">
        <v>3065</v>
      </c>
      <c r="C4446" t="s">
        <v>6683</v>
      </c>
      <c r="D4446" t="s">
        <v>59</v>
      </c>
      <c r="E4446" t="s">
        <v>27</v>
      </c>
      <c r="F4446">
        <v>71654.259999999995</v>
      </c>
      <c r="G4446" s="1">
        <v>45919</v>
      </c>
      <c r="H4446" s="1">
        <v>45923</v>
      </c>
      <c r="I4446" t="s">
        <v>19</v>
      </c>
      <c r="J4446">
        <v>4</v>
      </c>
      <c r="K4446">
        <v>15</v>
      </c>
      <c r="L4446" t="s">
        <v>373</v>
      </c>
      <c r="M4446" t="s">
        <v>55</v>
      </c>
      <c r="N4446" t="s">
        <v>30</v>
      </c>
      <c r="O4446">
        <f t="shared" si="414"/>
        <v>1</v>
      </c>
      <c r="P4446" t="str">
        <f t="shared" si="415"/>
        <v>Valid</v>
      </c>
      <c r="Q4446" t="str">
        <f>_xlfn.XLOOKUP(B4446,Customers!$A:$A,Customers!$C:$C,"Not Found")</f>
        <v>South</v>
      </c>
      <c r="R4446" t="str">
        <f t="shared" si="416"/>
        <v>West</v>
      </c>
      <c r="S4446" t="str">
        <f t="shared" si="417"/>
        <v>Critical Illness</v>
      </c>
      <c r="T4446" t="str">
        <f t="shared" si="418"/>
        <v>Within SLA</v>
      </c>
      <c r="U4446">
        <f t="shared" si="419"/>
        <v>0</v>
      </c>
    </row>
    <row r="4447" spans="1:21" x14ac:dyDescent="0.3">
      <c r="A4447" t="s">
        <v>8520</v>
      </c>
      <c r="B4447" t="s">
        <v>233</v>
      </c>
      <c r="C4447" t="s">
        <v>7672</v>
      </c>
      <c r="D4447" t="s">
        <v>46</v>
      </c>
      <c r="E4447" t="s">
        <v>39</v>
      </c>
      <c r="F4447">
        <v>63190.7</v>
      </c>
      <c r="G4447" s="1">
        <v>45875</v>
      </c>
      <c r="I4447" t="s">
        <v>64</v>
      </c>
      <c r="J4447">
        <v>27</v>
      </c>
      <c r="K4447">
        <v>10</v>
      </c>
      <c r="L4447" t="s">
        <v>166</v>
      </c>
      <c r="M4447" t="s">
        <v>21</v>
      </c>
      <c r="N4447" t="s">
        <v>42</v>
      </c>
      <c r="O4447">
        <f t="shared" si="414"/>
        <v>1</v>
      </c>
      <c r="P4447" t="str">
        <f t="shared" si="415"/>
        <v>Valid</v>
      </c>
      <c r="Q4447" t="str">
        <f>_xlfn.XLOOKUP(B4447,Customers!$A:$A,Customers!$C:$C,"Not Found")</f>
        <v>North</v>
      </c>
      <c r="R4447" t="str">
        <f t="shared" si="416"/>
        <v>North</v>
      </c>
      <c r="S4447" t="str">
        <f t="shared" si="417"/>
        <v>Theft</v>
      </c>
      <c r="T4447" t="str">
        <f t="shared" si="418"/>
        <v>SLA Breach</v>
      </c>
      <c r="U4447">
        <f t="shared" si="419"/>
        <v>17</v>
      </c>
    </row>
    <row r="4448" spans="1:21" x14ac:dyDescent="0.3">
      <c r="A4448" t="s">
        <v>8521</v>
      </c>
      <c r="B4448" t="s">
        <v>4038</v>
      </c>
      <c r="C4448" t="s">
        <v>4734</v>
      </c>
      <c r="D4448" t="s">
        <v>46</v>
      </c>
      <c r="E4448" t="s">
        <v>18</v>
      </c>
      <c r="F4448">
        <v>74692.350000000006</v>
      </c>
      <c r="G4448" s="1">
        <v>45688</v>
      </c>
      <c r="I4448" t="s">
        <v>40</v>
      </c>
      <c r="J4448">
        <v>18</v>
      </c>
      <c r="K4448">
        <v>10</v>
      </c>
      <c r="L4448" t="s">
        <v>60</v>
      </c>
      <c r="M4448" t="s">
        <v>21</v>
      </c>
      <c r="N4448" t="s">
        <v>42</v>
      </c>
      <c r="O4448">
        <f t="shared" si="414"/>
        <v>1</v>
      </c>
      <c r="P4448" t="str">
        <f t="shared" si="415"/>
        <v>Valid</v>
      </c>
      <c r="Q4448" t="str">
        <f>_xlfn.XLOOKUP(B4448,Customers!$A:$A,Customers!$C:$C,"Not Found")</f>
        <v>South</v>
      </c>
      <c r="R4448" t="str">
        <f t="shared" si="416"/>
        <v>South</v>
      </c>
      <c r="S4448" t="str">
        <f t="shared" si="417"/>
        <v>Theft</v>
      </c>
      <c r="T4448" t="str">
        <f t="shared" si="418"/>
        <v>SLA Breach</v>
      </c>
      <c r="U4448">
        <f t="shared" si="419"/>
        <v>8</v>
      </c>
    </row>
    <row r="4449" spans="1:21" x14ac:dyDescent="0.3">
      <c r="A4449" t="s">
        <v>8522</v>
      </c>
      <c r="B4449" t="s">
        <v>1557</v>
      </c>
      <c r="C4449" t="s">
        <v>6272</v>
      </c>
      <c r="D4449" t="s">
        <v>69</v>
      </c>
      <c r="E4449" t="s">
        <v>18</v>
      </c>
      <c r="F4449">
        <v>151608.82</v>
      </c>
      <c r="G4449" s="1">
        <v>45987</v>
      </c>
      <c r="H4449" s="1">
        <v>46001</v>
      </c>
      <c r="I4449" t="s">
        <v>19</v>
      </c>
      <c r="J4449">
        <v>14</v>
      </c>
      <c r="K4449">
        <v>12</v>
      </c>
      <c r="L4449" t="s">
        <v>93</v>
      </c>
      <c r="M4449" t="s">
        <v>49</v>
      </c>
      <c r="N4449" t="s">
        <v>30</v>
      </c>
      <c r="O4449">
        <f t="shared" si="414"/>
        <v>1</v>
      </c>
      <c r="P4449" t="str">
        <f t="shared" si="415"/>
        <v>Valid</v>
      </c>
      <c r="Q4449" t="str">
        <f>_xlfn.XLOOKUP(B4449,Customers!$A:$A,Customers!$C:$C,"Not Found")</f>
        <v>South</v>
      </c>
      <c r="R4449" t="str">
        <f t="shared" si="416"/>
        <v>South</v>
      </c>
      <c r="S4449" t="str">
        <f t="shared" si="417"/>
        <v>Property Damage</v>
      </c>
      <c r="T4449" t="str">
        <f t="shared" si="418"/>
        <v>SLA Breach</v>
      </c>
      <c r="U4449">
        <f t="shared" si="419"/>
        <v>2</v>
      </c>
    </row>
    <row r="4450" spans="1:21" x14ac:dyDescent="0.3">
      <c r="A4450" t="s">
        <v>8523</v>
      </c>
      <c r="B4450" t="s">
        <v>914</v>
      </c>
      <c r="C4450" t="s">
        <v>2041</v>
      </c>
      <c r="D4450" t="s">
        <v>46</v>
      </c>
      <c r="E4450" t="s">
        <v>173</v>
      </c>
      <c r="F4450">
        <v>120072.91</v>
      </c>
      <c r="G4450" s="1">
        <v>45952</v>
      </c>
      <c r="H4450" s="1">
        <v>45988</v>
      </c>
      <c r="I4450" t="s">
        <v>19</v>
      </c>
      <c r="J4450">
        <v>36</v>
      </c>
      <c r="K4450">
        <v>12</v>
      </c>
      <c r="L4450" t="s">
        <v>79</v>
      </c>
      <c r="M4450" t="s">
        <v>49</v>
      </c>
      <c r="N4450" t="s">
        <v>88</v>
      </c>
      <c r="O4450">
        <f t="shared" si="414"/>
        <v>1</v>
      </c>
      <c r="P4450" t="str">
        <f t="shared" si="415"/>
        <v>Valid</v>
      </c>
      <c r="Q4450" t="str">
        <f>_xlfn.XLOOKUP(B4450,Customers!$A:$A,Customers!$C:$C,"Not Found")</f>
        <v>South</v>
      </c>
      <c r="R4450" t="str">
        <f t="shared" si="416"/>
        <v>Central</v>
      </c>
      <c r="S4450" t="str">
        <f t="shared" si="417"/>
        <v>Theft</v>
      </c>
      <c r="T4450" t="str">
        <f t="shared" si="418"/>
        <v>SLA Breach</v>
      </c>
      <c r="U4450">
        <f t="shared" si="419"/>
        <v>24</v>
      </c>
    </row>
    <row r="4451" spans="1:21" x14ac:dyDescent="0.3">
      <c r="A4451" t="s">
        <v>8524</v>
      </c>
      <c r="B4451" t="s">
        <v>8525</v>
      </c>
      <c r="C4451" t="s">
        <v>8526</v>
      </c>
      <c r="D4451" t="s">
        <v>34</v>
      </c>
      <c r="E4451" t="s">
        <v>27</v>
      </c>
      <c r="F4451">
        <v>344081.6</v>
      </c>
      <c r="G4451" s="1">
        <v>45841</v>
      </c>
      <c r="I4451" t="s">
        <v>40</v>
      </c>
      <c r="J4451">
        <v>36</v>
      </c>
      <c r="K4451">
        <v>20</v>
      </c>
      <c r="L4451" t="s">
        <v>83</v>
      </c>
      <c r="M4451" t="s">
        <v>29</v>
      </c>
      <c r="N4451" t="s">
        <v>88</v>
      </c>
      <c r="O4451">
        <f t="shared" si="414"/>
        <v>1</v>
      </c>
      <c r="P4451" t="str">
        <f t="shared" si="415"/>
        <v>Valid</v>
      </c>
      <c r="Q4451" t="str">
        <f>_xlfn.XLOOKUP(B4451,Customers!$A:$A,Customers!$C:$C,"Not Found")</f>
        <v>Central</v>
      </c>
      <c r="R4451" t="str">
        <f t="shared" si="416"/>
        <v>West</v>
      </c>
      <c r="S4451" t="str">
        <f t="shared" si="417"/>
        <v>Death Benefit</v>
      </c>
      <c r="T4451" t="str">
        <f t="shared" si="418"/>
        <v>SLA Breach</v>
      </c>
      <c r="U4451">
        <f t="shared" si="419"/>
        <v>16</v>
      </c>
    </row>
    <row r="4452" spans="1:21" x14ac:dyDescent="0.3">
      <c r="A4452" t="s">
        <v>8527</v>
      </c>
      <c r="B4452" t="s">
        <v>1843</v>
      </c>
      <c r="C4452" t="s">
        <v>8528</v>
      </c>
      <c r="D4452" t="s">
        <v>216</v>
      </c>
      <c r="E4452" t="s">
        <v>18</v>
      </c>
      <c r="F4452">
        <v>128507.99</v>
      </c>
      <c r="G4452" s="1">
        <v>45791</v>
      </c>
      <c r="H4452" s="1">
        <v>45799</v>
      </c>
      <c r="I4452" t="s">
        <v>47</v>
      </c>
      <c r="J4452">
        <v>8</v>
      </c>
      <c r="K4452">
        <v>15</v>
      </c>
      <c r="L4452" t="s">
        <v>864</v>
      </c>
      <c r="M4452" t="s">
        <v>55</v>
      </c>
      <c r="N4452" t="s">
        <v>22</v>
      </c>
      <c r="O4452">
        <f t="shared" si="414"/>
        <v>1</v>
      </c>
      <c r="P4452" t="str">
        <f t="shared" si="415"/>
        <v>Valid</v>
      </c>
      <c r="Q4452" t="str">
        <f>_xlfn.XLOOKUP(B4452,Customers!$A:$A,Customers!$C:$C,"Not Found")</f>
        <v>North</v>
      </c>
      <c r="R4452" t="str">
        <f t="shared" si="416"/>
        <v>South</v>
      </c>
      <c r="S4452" t="str">
        <f t="shared" si="417"/>
        <v>Outpatient</v>
      </c>
      <c r="T4452" t="str">
        <f t="shared" si="418"/>
        <v>Within SLA</v>
      </c>
      <c r="U4452">
        <f t="shared" si="419"/>
        <v>0</v>
      </c>
    </row>
    <row r="4453" spans="1:21" x14ac:dyDescent="0.3">
      <c r="A4453" t="s">
        <v>8529</v>
      </c>
      <c r="B4453" t="s">
        <v>2872</v>
      </c>
      <c r="C4453" t="s">
        <v>6797</v>
      </c>
      <c r="D4453" t="s">
        <v>154</v>
      </c>
      <c r="E4453" t="s">
        <v>173</v>
      </c>
      <c r="F4453">
        <v>107126.44</v>
      </c>
      <c r="G4453" s="1">
        <v>45833</v>
      </c>
      <c r="H4453" s="1">
        <v>45838</v>
      </c>
      <c r="I4453" t="s">
        <v>19</v>
      </c>
      <c r="J4453">
        <v>5</v>
      </c>
      <c r="K4453">
        <v>10</v>
      </c>
      <c r="L4453" t="s">
        <v>630</v>
      </c>
      <c r="M4453" t="s">
        <v>21</v>
      </c>
      <c r="N4453" t="s">
        <v>30</v>
      </c>
      <c r="O4453">
        <f t="shared" si="414"/>
        <v>1</v>
      </c>
      <c r="P4453" t="str">
        <f t="shared" si="415"/>
        <v>Valid</v>
      </c>
      <c r="Q4453" t="str">
        <f>_xlfn.XLOOKUP(B4453,Customers!$A:$A,Customers!$C:$C,"Not Found")</f>
        <v>South</v>
      </c>
      <c r="R4453" t="str">
        <f t="shared" si="416"/>
        <v>Central</v>
      </c>
      <c r="S4453" t="str">
        <f t="shared" si="417"/>
        <v>Vehicle Damage</v>
      </c>
      <c r="T4453" t="str">
        <f t="shared" si="418"/>
        <v>Within SLA</v>
      </c>
      <c r="U4453">
        <f t="shared" si="419"/>
        <v>0</v>
      </c>
    </row>
    <row r="4454" spans="1:21" x14ac:dyDescent="0.3">
      <c r="A4454" t="s">
        <v>8530</v>
      </c>
      <c r="B4454" t="s">
        <v>8531</v>
      </c>
      <c r="C4454" t="s">
        <v>8532</v>
      </c>
      <c r="D4454" t="s">
        <v>182</v>
      </c>
      <c r="E4454" t="s">
        <v>74</v>
      </c>
      <c r="F4454">
        <v>21746.32</v>
      </c>
      <c r="G4454" s="1">
        <v>45986</v>
      </c>
      <c r="I4454" t="s">
        <v>40</v>
      </c>
      <c r="J4454">
        <v>5</v>
      </c>
      <c r="K4454">
        <v>7</v>
      </c>
      <c r="L4454" t="s">
        <v>268</v>
      </c>
      <c r="M4454" t="s">
        <v>94</v>
      </c>
      <c r="N4454" t="s">
        <v>22</v>
      </c>
      <c r="O4454">
        <f t="shared" si="414"/>
        <v>1</v>
      </c>
      <c r="P4454" t="str">
        <f t="shared" si="415"/>
        <v>Valid</v>
      </c>
      <c r="Q4454" t="str">
        <f>_xlfn.XLOOKUP(B4454,Customers!$A:$A,Customers!$C:$C,"Not Found")</f>
        <v>North</v>
      </c>
      <c r="R4454" t="str">
        <f t="shared" si="416"/>
        <v>East</v>
      </c>
      <c r="S4454" t="str">
        <f t="shared" si="417"/>
        <v>Trip Cancellation</v>
      </c>
      <c r="T4454" t="str">
        <f t="shared" si="418"/>
        <v>Within SLA</v>
      </c>
      <c r="U4454">
        <f t="shared" si="419"/>
        <v>0</v>
      </c>
    </row>
    <row r="4455" spans="1:21" x14ac:dyDescent="0.3">
      <c r="A4455" t="s">
        <v>8533</v>
      </c>
      <c r="B4455" t="s">
        <v>3404</v>
      </c>
      <c r="C4455" t="s">
        <v>8534</v>
      </c>
      <c r="D4455" t="s">
        <v>111</v>
      </c>
      <c r="E4455" t="s">
        <v>18</v>
      </c>
      <c r="F4455">
        <v>33344.370000000003</v>
      </c>
      <c r="G4455" s="1">
        <v>45672</v>
      </c>
      <c r="H4455" s="1">
        <v>45687</v>
      </c>
      <c r="I4455" t="s">
        <v>19</v>
      </c>
      <c r="J4455">
        <v>15</v>
      </c>
      <c r="K4455">
        <v>12</v>
      </c>
      <c r="L4455" t="s">
        <v>166</v>
      </c>
      <c r="M4455" t="s">
        <v>49</v>
      </c>
      <c r="N4455" t="s">
        <v>42</v>
      </c>
      <c r="O4455">
        <f t="shared" si="414"/>
        <v>1</v>
      </c>
      <c r="P4455" t="str">
        <f t="shared" si="415"/>
        <v>Valid</v>
      </c>
      <c r="Q4455" t="str">
        <f>_xlfn.XLOOKUP(B4455,Customers!$A:$A,Customers!$C:$C,"Not Found")</f>
        <v>South</v>
      </c>
      <c r="R4455" t="str">
        <f t="shared" si="416"/>
        <v>South</v>
      </c>
      <c r="S4455" t="str">
        <f t="shared" si="417"/>
        <v>Fire</v>
      </c>
      <c r="T4455" t="str">
        <f t="shared" si="418"/>
        <v>SLA Breach</v>
      </c>
      <c r="U4455">
        <f t="shared" si="419"/>
        <v>3</v>
      </c>
    </row>
    <row r="4456" spans="1:21" x14ac:dyDescent="0.3">
      <c r="A4456" t="s">
        <v>8535</v>
      </c>
      <c r="B4456" t="s">
        <v>833</v>
      </c>
      <c r="C4456" t="s">
        <v>4819</v>
      </c>
      <c r="D4456" t="s">
        <v>154</v>
      </c>
      <c r="E4456" t="s">
        <v>173</v>
      </c>
      <c r="F4456">
        <v>33100.22</v>
      </c>
      <c r="G4456" s="1">
        <v>45818</v>
      </c>
      <c r="H4456" s="1">
        <v>45835</v>
      </c>
      <c r="I4456" t="s">
        <v>19</v>
      </c>
      <c r="J4456">
        <v>17</v>
      </c>
      <c r="K4456">
        <v>10</v>
      </c>
      <c r="L4456" t="s">
        <v>244</v>
      </c>
      <c r="M4456" t="s">
        <v>21</v>
      </c>
      <c r="N4456" t="s">
        <v>42</v>
      </c>
      <c r="O4456">
        <f t="shared" si="414"/>
        <v>1</v>
      </c>
      <c r="P4456" t="str">
        <f t="shared" si="415"/>
        <v>Valid</v>
      </c>
      <c r="Q4456" t="str">
        <f>_xlfn.XLOOKUP(B4456,Customers!$A:$A,Customers!$C:$C,"Not Found")</f>
        <v>North</v>
      </c>
      <c r="R4456" t="str">
        <f t="shared" si="416"/>
        <v>Central</v>
      </c>
      <c r="S4456" t="str">
        <f t="shared" si="417"/>
        <v>Vehicle Damage</v>
      </c>
      <c r="T4456" t="str">
        <f t="shared" si="418"/>
        <v>SLA Breach</v>
      </c>
      <c r="U4456">
        <f t="shared" si="419"/>
        <v>7</v>
      </c>
    </row>
    <row r="4457" spans="1:21" x14ac:dyDescent="0.3">
      <c r="A4457" t="s">
        <v>8536</v>
      </c>
      <c r="B4457" t="s">
        <v>693</v>
      </c>
      <c r="C4457" t="s">
        <v>4716</v>
      </c>
      <c r="D4457" t="s">
        <v>182</v>
      </c>
      <c r="E4457" t="s">
        <v>27</v>
      </c>
      <c r="F4457">
        <v>40482.699999999997</v>
      </c>
      <c r="G4457" s="1">
        <v>45722</v>
      </c>
      <c r="H4457" s="1">
        <v>45738</v>
      </c>
      <c r="I4457" t="s">
        <v>19</v>
      </c>
      <c r="J4457">
        <v>16</v>
      </c>
      <c r="K4457">
        <v>7</v>
      </c>
      <c r="L4457" t="s">
        <v>132</v>
      </c>
      <c r="M4457" t="s">
        <v>94</v>
      </c>
      <c r="N4457" t="s">
        <v>42</v>
      </c>
      <c r="O4457">
        <f t="shared" si="414"/>
        <v>1</v>
      </c>
      <c r="P4457" t="str">
        <f t="shared" si="415"/>
        <v>Valid</v>
      </c>
      <c r="Q4457" t="str">
        <f>_xlfn.XLOOKUP(B4457,Customers!$A:$A,Customers!$C:$C,"Not Found")</f>
        <v>West</v>
      </c>
      <c r="R4457" t="str">
        <f t="shared" si="416"/>
        <v>West</v>
      </c>
      <c r="S4457" t="str">
        <f t="shared" si="417"/>
        <v>Trip Cancellation</v>
      </c>
      <c r="T4457" t="str">
        <f t="shared" si="418"/>
        <v>SLA Breach</v>
      </c>
      <c r="U4457">
        <f t="shared" si="419"/>
        <v>9</v>
      </c>
    </row>
    <row r="4458" spans="1:21" x14ac:dyDescent="0.3">
      <c r="A4458" t="s">
        <v>8537</v>
      </c>
      <c r="B4458" t="s">
        <v>351</v>
      </c>
      <c r="C4458" t="s">
        <v>352</v>
      </c>
      <c r="D4458" t="s">
        <v>182</v>
      </c>
      <c r="E4458" t="s">
        <v>74</v>
      </c>
      <c r="F4458">
        <v>18655.919999999998</v>
      </c>
      <c r="G4458" s="1">
        <v>45930</v>
      </c>
      <c r="H4458" s="1">
        <v>45942</v>
      </c>
      <c r="I4458" t="s">
        <v>19</v>
      </c>
      <c r="J4458">
        <v>12</v>
      </c>
      <c r="K4458">
        <v>7</v>
      </c>
      <c r="L4458" t="s">
        <v>183</v>
      </c>
      <c r="M4458" t="s">
        <v>94</v>
      </c>
      <c r="N4458" t="s">
        <v>30</v>
      </c>
      <c r="O4458">
        <f t="shared" si="414"/>
        <v>1</v>
      </c>
      <c r="P4458" t="str">
        <f t="shared" si="415"/>
        <v>Valid</v>
      </c>
      <c r="Q4458" t="str">
        <f>_xlfn.XLOOKUP(B4458,Customers!$A:$A,Customers!$C:$C,"Not Found")</f>
        <v>North</v>
      </c>
      <c r="R4458" t="str">
        <f t="shared" si="416"/>
        <v>East</v>
      </c>
      <c r="S4458" t="str">
        <f t="shared" si="417"/>
        <v>Trip Cancellation</v>
      </c>
      <c r="T4458" t="str">
        <f t="shared" si="418"/>
        <v>SLA Breach</v>
      </c>
      <c r="U4458">
        <f t="shared" si="419"/>
        <v>5</v>
      </c>
    </row>
    <row r="4459" spans="1:21" x14ac:dyDescent="0.3">
      <c r="A4459" t="s">
        <v>8538</v>
      </c>
      <c r="B4459" t="s">
        <v>2228</v>
      </c>
      <c r="C4459" t="s">
        <v>5851</v>
      </c>
      <c r="D4459" t="s">
        <v>46</v>
      </c>
      <c r="E4459" t="s">
        <v>74</v>
      </c>
      <c r="F4459">
        <v>77246</v>
      </c>
      <c r="G4459" s="1">
        <v>45880</v>
      </c>
      <c r="H4459" s="1">
        <v>45903</v>
      </c>
      <c r="I4459" t="s">
        <v>19</v>
      </c>
      <c r="J4459">
        <v>23</v>
      </c>
      <c r="K4459">
        <v>10</v>
      </c>
      <c r="L4459" t="s">
        <v>681</v>
      </c>
      <c r="M4459" t="s">
        <v>21</v>
      </c>
      <c r="N4459" t="s">
        <v>42</v>
      </c>
      <c r="O4459">
        <f t="shared" si="414"/>
        <v>1</v>
      </c>
      <c r="P4459" t="str">
        <f t="shared" si="415"/>
        <v>Valid</v>
      </c>
      <c r="Q4459" t="str">
        <f>_xlfn.XLOOKUP(B4459,Customers!$A:$A,Customers!$C:$C,"Not Found")</f>
        <v>West</v>
      </c>
      <c r="R4459" t="str">
        <f t="shared" si="416"/>
        <v>East</v>
      </c>
      <c r="S4459" t="str">
        <f t="shared" si="417"/>
        <v>Theft</v>
      </c>
      <c r="T4459" t="str">
        <f t="shared" si="418"/>
        <v>SLA Breach</v>
      </c>
      <c r="U4459">
        <f t="shared" si="419"/>
        <v>13</v>
      </c>
    </row>
    <row r="4460" spans="1:21" x14ac:dyDescent="0.3">
      <c r="A4460" t="s">
        <v>8539</v>
      </c>
      <c r="B4460" t="s">
        <v>850</v>
      </c>
      <c r="C4460" t="s">
        <v>851</v>
      </c>
      <c r="D4460" t="s">
        <v>216</v>
      </c>
      <c r="E4460" t="s">
        <v>173</v>
      </c>
      <c r="F4460">
        <v>81895.34</v>
      </c>
      <c r="G4460" s="1">
        <v>45963</v>
      </c>
      <c r="I4460" t="s">
        <v>40</v>
      </c>
      <c r="J4460">
        <v>23</v>
      </c>
      <c r="K4460">
        <v>15</v>
      </c>
      <c r="L4460" t="s">
        <v>610</v>
      </c>
      <c r="M4460" t="s">
        <v>55</v>
      </c>
      <c r="N4460" t="s">
        <v>88</v>
      </c>
      <c r="O4460">
        <f t="shared" si="414"/>
        <v>1</v>
      </c>
      <c r="P4460" t="str">
        <f t="shared" si="415"/>
        <v>Valid</v>
      </c>
      <c r="Q4460" t="str">
        <f>_xlfn.XLOOKUP(B4460,Customers!$A:$A,Customers!$C:$C,"Not Found")</f>
        <v>West</v>
      </c>
      <c r="R4460" t="str">
        <f t="shared" si="416"/>
        <v>Central</v>
      </c>
      <c r="S4460" t="str">
        <f t="shared" si="417"/>
        <v>Outpatient</v>
      </c>
      <c r="T4460" t="str">
        <f t="shared" si="418"/>
        <v>SLA Breach</v>
      </c>
      <c r="U4460">
        <f t="shared" si="419"/>
        <v>8</v>
      </c>
    </row>
    <row r="4461" spans="1:21" x14ac:dyDescent="0.3">
      <c r="A4461" t="s">
        <v>8540</v>
      </c>
      <c r="B4461" t="s">
        <v>4564</v>
      </c>
      <c r="C4461" t="s">
        <v>4565</v>
      </c>
      <c r="D4461" t="s">
        <v>154</v>
      </c>
      <c r="E4461" t="s">
        <v>39</v>
      </c>
      <c r="F4461">
        <v>67890.91</v>
      </c>
      <c r="G4461" s="1">
        <v>45989</v>
      </c>
      <c r="H4461" s="1">
        <v>45995</v>
      </c>
      <c r="I4461" t="s">
        <v>19</v>
      </c>
      <c r="J4461">
        <v>6</v>
      </c>
      <c r="K4461">
        <v>10</v>
      </c>
      <c r="L4461" t="s">
        <v>244</v>
      </c>
      <c r="M4461" t="s">
        <v>21</v>
      </c>
      <c r="N4461" t="s">
        <v>22</v>
      </c>
      <c r="O4461">
        <f t="shared" si="414"/>
        <v>1</v>
      </c>
      <c r="P4461" t="str">
        <f t="shared" si="415"/>
        <v>Valid</v>
      </c>
      <c r="Q4461" t="str">
        <f>_xlfn.XLOOKUP(B4461,Customers!$A:$A,Customers!$C:$C,"Not Found")</f>
        <v>East</v>
      </c>
      <c r="R4461" t="str">
        <f t="shared" si="416"/>
        <v>North</v>
      </c>
      <c r="S4461" t="str">
        <f t="shared" si="417"/>
        <v>Vehicle Damage</v>
      </c>
      <c r="T4461" t="str">
        <f t="shared" si="418"/>
        <v>Within SLA</v>
      </c>
      <c r="U4461">
        <f t="shared" si="419"/>
        <v>0</v>
      </c>
    </row>
    <row r="4462" spans="1:21" x14ac:dyDescent="0.3">
      <c r="A4462" t="s">
        <v>8541</v>
      </c>
      <c r="B4462" t="s">
        <v>4116</v>
      </c>
      <c r="C4462" t="s">
        <v>4117</v>
      </c>
      <c r="D4462" t="s">
        <v>154</v>
      </c>
      <c r="E4462" t="s">
        <v>18</v>
      </c>
      <c r="F4462">
        <v>89457.84</v>
      </c>
      <c r="G4462" s="1">
        <v>45696</v>
      </c>
      <c r="H4462" s="1">
        <v>45706</v>
      </c>
      <c r="I4462" t="s">
        <v>19</v>
      </c>
      <c r="J4462">
        <v>10</v>
      </c>
      <c r="K4462">
        <v>10</v>
      </c>
      <c r="L4462" t="s">
        <v>212</v>
      </c>
      <c r="M4462" t="s">
        <v>21</v>
      </c>
      <c r="N4462" t="s">
        <v>30</v>
      </c>
      <c r="O4462">
        <f t="shared" si="414"/>
        <v>1</v>
      </c>
      <c r="P4462" t="str">
        <f t="shared" si="415"/>
        <v>Valid</v>
      </c>
      <c r="Q4462" t="str">
        <f>_xlfn.XLOOKUP(B4462,Customers!$A:$A,Customers!$C:$C,"Not Found")</f>
        <v>West</v>
      </c>
      <c r="R4462" t="str">
        <f t="shared" si="416"/>
        <v>South</v>
      </c>
      <c r="S4462" t="str">
        <f t="shared" si="417"/>
        <v>Vehicle Damage</v>
      </c>
      <c r="T4462" t="str">
        <f t="shared" si="418"/>
        <v>Within SLA</v>
      </c>
      <c r="U4462">
        <f t="shared" si="419"/>
        <v>0</v>
      </c>
    </row>
    <row r="4463" spans="1:21" x14ac:dyDescent="0.3">
      <c r="A4463" t="s">
        <v>8542</v>
      </c>
      <c r="B4463" t="s">
        <v>1248</v>
      </c>
      <c r="C4463" t="s">
        <v>8543</v>
      </c>
      <c r="D4463" t="s">
        <v>182</v>
      </c>
      <c r="E4463" t="s">
        <v>18</v>
      </c>
      <c r="F4463">
        <v>65019.94</v>
      </c>
      <c r="G4463" s="1">
        <v>45816</v>
      </c>
      <c r="H4463" s="1">
        <v>45826</v>
      </c>
      <c r="I4463" t="s">
        <v>19</v>
      </c>
      <c r="J4463">
        <v>10</v>
      </c>
      <c r="K4463">
        <v>7</v>
      </c>
      <c r="L4463" t="s">
        <v>704</v>
      </c>
      <c r="M4463" t="s">
        <v>94</v>
      </c>
      <c r="N4463" t="s">
        <v>22</v>
      </c>
      <c r="O4463">
        <f t="shared" si="414"/>
        <v>1</v>
      </c>
      <c r="P4463" t="str">
        <f t="shared" si="415"/>
        <v>Valid</v>
      </c>
      <c r="Q4463" t="str">
        <f>_xlfn.XLOOKUP(B4463,Customers!$A:$A,Customers!$C:$C,"Not Found")</f>
        <v>East</v>
      </c>
      <c r="R4463" t="str">
        <f t="shared" si="416"/>
        <v>South</v>
      </c>
      <c r="S4463" t="str">
        <f t="shared" si="417"/>
        <v>Trip Cancellation</v>
      </c>
      <c r="T4463" t="str">
        <f t="shared" si="418"/>
        <v>SLA Breach</v>
      </c>
      <c r="U4463">
        <f t="shared" si="419"/>
        <v>3</v>
      </c>
    </row>
    <row r="4464" spans="1:21" x14ac:dyDescent="0.3">
      <c r="A4464" t="s">
        <v>8544</v>
      </c>
      <c r="B4464" t="s">
        <v>176</v>
      </c>
      <c r="C4464" t="s">
        <v>177</v>
      </c>
      <c r="D4464" t="s">
        <v>17</v>
      </c>
      <c r="E4464" t="s">
        <v>173</v>
      </c>
      <c r="F4464">
        <v>64300.47</v>
      </c>
      <c r="G4464" s="1">
        <v>45969</v>
      </c>
      <c r="I4464" t="s">
        <v>64</v>
      </c>
      <c r="J4464">
        <v>12</v>
      </c>
      <c r="K4464">
        <v>10</v>
      </c>
      <c r="L4464" t="s">
        <v>282</v>
      </c>
      <c r="M4464" t="s">
        <v>21</v>
      </c>
      <c r="N4464" t="s">
        <v>30</v>
      </c>
      <c r="O4464">
        <f t="shared" si="414"/>
        <v>1</v>
      </c>
      <c r="P4464" t="str">
        <f t="shared" si="415"/>
        <v>Valid</v>
      </c>
      <c r="Q4464" t="str">
        <f>_xlfn.XLOOKUP(B4464,Customers!$A:$A,Customers!$C:$C,"Not Found")</f>
        <v>East</v>
      </c>
      <c r="R4464" t="str">
        <f t="shared" si="416"/>
        <v>Central</v>
      </c>
      <c r="S4464" t="str">
        <f t="shared" si="417"/>
        <v>Accident</v>
      </c>
      <c r="T4464" t="str">
        <f t="shared" si="418"/>
        <v>SLA Breach</v>
      </c>
      <c r="U4464">
        <f t="shared" si="419"/>
        <v>2</v>
      </c>
    </row>
    <row r="4465" spans="1:21" x14ac:dyDescent="0.3">
      <c r="A4465" t="s">
        <v>8545</v>
      </c>
      <c r="B4465" t="s">
        <v>260</v>
      </c>
      <c r="C4465" t="s">
        <v>4714</v>
      </c>
      <c r="D4465" t="s">
        <v>17</v>
      </c>
      <c r="E4465" t="s">
        <v>39</v>
      </c>
      <c r="F4465">
        <v>33016.71</v>
      </c>
      <c r="G4465" s="1">
        <v>45667</v>
      </c>
      <c r="H4465" s="1">
        <v>45673</v>
      </c>
      <c r="I4465" t="s">
        <v>19</v>
      </c>
      <c r="J4465">
        <v>6</v>
      </c>
      <c r="K4465">
        <v>10</v>
      </c>
      <c r="L4465" t="s">
        <v>282</v>
      </c>
      <c r="M4465" t="s">
        <v>21</v>
      </c>
      <c r="N4465" t="s">
        <v>22</v>
      </c>
      <c r="O4465">
        <f t="shared" si="414"/>
        <v>1</v>
      </c>
      <c r="P4465" t="str">
        <f t="shared" si="415"/>
        <v>Valid</v>
      </c>
      <c r="Q4465" t="str">
        <f>_xlfn.XLOOKUP(B4465,Customers!$A:$A,Customers!$C:$C,"Not Found")</f>
        <v>East</v>
      </c>
      <c r="R4465" t="str">
        <f t="shared" si="416"/>
        <v>North</v>
      </c>
      <c r="S4465" t="str">
        <f t="shared" si="417"/>
        <v>Accident</v>
      </c>
      <c r="T4465" t="str">
        <f t="shared" si="418"/>
        <v>Within SLA</v>
      </c>
      <c r="U4465">
        <f t="shared" si="419"/>
        <v>0</v>
      </c>
    </row>
    <row r="4466" spans="1:21" x14ac:dyDescent="0.3">
      <c r="A4466" t="s">
        <v>8546</v>
      </c>
      <c r="B4466" t="s">
        <v>932</v>
      </c>
      <c r="C4466" t="s">
        <v>4344</v>
      </c>
      <c r="D4466" t="s">
        <v>154</v>
      </c>
      <c r="E4466" t="s">
        <v>39</v>
      </c>
      <c r="F4466">
        <v>79560.91</v>
      </c>
      <c r="G4466" s="1">
        <v>45948</v>
      </c>
      <c r="H4466" s="1">
        <v>45969</v>
      </c>
      <c r="I4466" t="s">
        <v>19</v>
      </c>
      <c r="J4466">
        <v>21</v>
      </c>
      <c r="K4466">
        <v>10</v>
      </c>
      <c r="L4466" t="s">
        <v>60</v>
      </c>
      <c r="M4466" t="s">
        <v>21</v>
      </c>
      <c r="N4466" t="s">
        <v>42</v>
      </c>
      <c r="O4466">
        <f t="shared" si="414"/>
        <v>1</v>
      </c>
      <c r="P4466" t="str">
        <f t="shared" si="415"/>
        <v>Valid</v>
      </c>
      <c r="Q4466" t="str">
        <f>_xlfn.XLOOKUP(B4466,Customers!$A:$A,Customers!$C:$C,"Not Found")</f>
        <v>North</v>
      </c>
      <c r="R4466" t="str">
        <f t="shared" si="416"/>
        <v>North</v>
      </c>
      <c r="S4466" t="str">
        <f t="shared" si="417"/>
        <v>Vehicle Damage</v>
      </c>
      <c r="T4466" t="str">
        <f t="shared" si="418"/>
        <v>SLA Breach</v>
      </c>
      <c r="U4466">
        <f t="shared" si="419"/>
        <v>11</v>
      </c>
    </row>
    <row r="4467" spans="1:21" x14ac:dyDescent="0.3">
      <c r="A4467" t="s">
        <v>8547</v>
      </c>
      <c r="B4467" t="s">
        <v>8548</v>
      </c>
      <c r="C4467" t="s">
        <v>8549</v>
      </c>
      <c r="D4467" t="s">
        <v>111</v>
      </c>
      <c r="F4467">
        <v>174845.03</v>
      </c>
      <c r="G4467" s="1">
        <v>45791</v>
      </c>
      <c r="H4467" s="1">
        <v>45806</v>
      </c>
      <c r="I4467" t="s">
        <v>19</v>
      </c>
      <c r="J4467">
        <v>15</v>
      </c>
      <c r="K4467">
        <v>12</v>
      </c>
      <c r="L4467" t="s">
        <v>630</v>
      </c>
      <c r="M4467" t="s">
        <v>49</v>
      </c>
      <c r="N4467" t="s">
        <v>42</v>
      </c>
      <c r="O4467">
        <f t="shared" si="414"/>
        <v>1</v>
      </c>
      <c r="P4467" t="str">
        <f t="shared" si="415"/>
        <v>Valid</v>
      </c>
      <c r="Q4467" t="str">
        <f>_xlfn.XLOOKUP(B4467,Customers!$A:$A,Customers!$C:$C,"Not Found")</f>
        <v>North</v>
      </c>
      <c r="R4467" t="str">
        <f t="shared" si="416"/>
        <v>North</v>
      </c>
      <c r="S4467" t="str">
        <f t="shared" si="417"/>
        <v>Fire</v>
      </c>
      <c r="T4467" t="str">
        <f t="shared" si="418"/>
        <v>SLA Breach</v>
      </c>
      <c r="U4467">
        <f t="shared" si="419"/>
        <v>3</v>
      </c>
    </row>
    <row r="4468" spans="1:21" x14ac:dyDescent="0.3">
      <c r="A4468" t="s">
        <v>8550</v>
      </c>
      <c r="B4468" t="s">
        <v>2654</v>
      </c>
      <c r="C4468" t="s">
        <v>2655</v>
      </c>
      <c r="D4468" t="s">
        <v>59</v>
      </c>
      <c r="E4468" t="s">
        <v>39</v>
      </c>
      <c r="F4468">
        <v>19644</v>
      </c>
      <c r="G4468" s="1">
        <v>45836</v>
      </c>
      <c r="H4468" s="1">
        <v>45857</v>
      </c>
      <c r="I4468" t="s">
        <v>19</v>
      </c>
      <c r="J4468">
        <v>21</v>
      </c>
      <c r="K4468">
        <v>15</v>
      </c>
      <c r="L4468" t="s">
        <v>345</v>
      </c>
      <c r="M4468" t="s">
        <v>55</v>
      </c>
      <c r="N4468" t="s">
        <v>42</v>
      </c>
      <c r="O4468">
        <f t="shared" si="414"/>
        <v>1</v>
      </c>
      <c r="P4468" t="str">
        <f t="shared" si="415"/>
        <v>Valid</v>
      </c>
      <c r="Q4468" t="str">
        <f>_xlfn.XLOOKUP(B4468,Customers!$A:$A,Customers!$C:$C,"Not Found")</f>
        <v>East</v>
      </c>
      <c r="R4468" t="str">
        <f t="shared" si="416"/>
        <v>North</v>
      </c>
      <c r="S4468" t="str">
        <f t="shared" si="417"/>
        <v>Critical Illness</v>
      </c>
      <c r="T4468" t="str">
        <f t="shared" si="418"/>
        <v>SLA Breach</v>
      </c>
      <c r="U4468">
        <f t="shared" si="419"/>
        <v>6</v>
      </c>
    </row>
    <row r="4469" spans="1:21" x14ac:dyDescent="0.3">
      <c r="A4469" t="s">
        <v>8551</v>
      </c>
      <c r="B4469" t="s">
        <v>5616</v>
      </c>
      <c r="C4469" t="s">
        <v>5617</v>
      </c>
      <c r="D4469" t="s">
        <v>17</v>
      </c>
      <c r="E4469" t="s">
        <v>27</v>
      </c>
      <c r="F4469">
        <v>40644.93</v>
      </c>
      <c r="G4469" s="1">
        <v>45700</v>
      </c>
      <c r="H4469" s="1">
        <v>45707</v>
      </c>
      <c r="I4469" t="s">
        <v>19</v>
      </c>
      <c r="J4469">
        <v>7</v>
      </c>
      <c r="K4469">
        <v>10</v>
      </c>
      <c r="L4469" t="s">
        <v>163</v>
      </c>
      <c r="M4469" t="s">
        <v>21</v>
      </c>
      <c r="N4469" t="s">
        <v>22</v>
      </c>
      <c r="O4469">
        <f t="shared" si="414"/>
        <v>1</v>
      </c>
      <c r="P4469" t="str">
        <f t="shared" si="415"/>
        <v>Valid</v>
      </c>
      <c r="Q4469" t="str">
        <f>_xlfn.XLOOKUP(B4469,Customers!$A:$A,Customers!$C:$C,"Not Found")</f>
        <v>East</v>
      </c>
      <c r="R4469" t="str">
        <f t="shared" si="416"/>
        <v>West</v>
      </c>
      <c r="S4469" t="str">
        <f t="shared" si="417"/>
        <v>Accident</v>
      </c>
      <c r="T4469" t="str">
        <f t="shared" si="418"/>
        <v>Within SLA</v>
      </c>
      <c r="U4469">
        <f t="shared" si="419"/>
        <v>0</v>
      </c>
    </row>
    <row r="4470" spans="1:21" x14ac:dyDescent="0.3">
      <c r="A4470" t="s">
        <v>8552</v>
      </c>
      <c r="B4470" t="s">
        <v>690</v>
      </c>
      <c r="C4470" t="s">
        <v>691</v>
      </c>
      <c r="D4470" t="s">
        <v>46</v>
      </c>
      <c r="E4470" t="s">
        <v>18</v>
      </c>
      <c r="F4470">
        <v>66247.12</v>
      </c>
      <c r="G4470" s="1">
        <v>45771</v>
      </c>
      <c r="H4470" s="1">
        <v>45777</v>
      </c>
      <c r="I4470" t="s">
        <v>19</v>
      </c>
      <c r="J4470">
        <v>6</v>
      </c>
      <c r="K4470">
        <v>10</v>
      </c>
      <c r="L4470" t="s">
        <v>132</v>
      </c>
      <c r="M4470" t="s">
        <v>21</v>
      </c>
      <c r="N4470" t="s">
        <v>30</v>
      </c>
      <c r="O4470">
        <f t="shared" si="414"/>
        <v>1</v>
      </c>
      <c r="P4470" t="str">
        <f t="shared" si="415"/>
        <v>Valid</v>
      </c>
      <c r="Q4470" t="str">
        <f>_xlfn.XLOOKUP(B4470,Customers!$A:$A,Customers!$C:$C,"Not Found")</f>
        <v>North</v>
      </c>
      <c r="R4470" t="str">
        <f t="shared" si="416"/>
        <v>South</v>
      </c>
      <c r="S4470" t="str">
        <f t="shared" si="417"/>
        <v>Theft</v>
      </c>
      <c r="T4470" t="str">
        <f t="shared" si="418"/>
        <v>Within SLA</v>
      </c>
      <c r="U4470">
        <f t="shared" si="419"/>
        <v>0</v>
      </c>
    </row>
    <row r="4471" spans="1:21" x14ac:dyDescent="0.3">
      <c r="A4471" t="s">
        <v>8553</v>
      </c>
      <c r="B4471" t="s">
        <v>8554</v>
      </c>
      <c r="C4471" t="s">
        <v>8555</v>
      </c>
      <c r="D4471" t="s">
        <v>53</v>
      </c>
      <c r="E4471" t="s">
        <v>27</v>
      </c>
      <c r="F4471">
        <v>62206.3</v>
      </c>
      <c r="G4471" s="1">
        <v>45978</v>
      </c>
      <c r="H4471" s="1">
        <v>45986</v>
      </c>
      <c r="I4471" t="s">
        <v>19</v>
      </c>
      <c r="J4471">
        <v>8</v>
      </c>
      <c r="K4471">
        <v>15</v>
      </c>
      <c r="L4471" t="s">
        <v>65</v>
      </c>
      <c r="M4471" t="s">
        <v>55</v>
      </c>
      <c r="N4471" t="s">
        <v>30</v>
      </c>
      <c r="O4471">
        <f t="shared" si="414"/>
        <v>1</v>
      </c>
      <c r="P4471" t="str">
        <f t="shared" si="415"/>
        <v>Valid</v>
      </c>
      <c r="Q4471" t="str">
        <f>_xlfn.XLOOKUP(B4471,Customers!$A:$A,Customers!$C:$C,"Not Found")</f>
        <v>West</v>
      </c>
      <c r="R4471" t="str">
        <f t="shared" si="416"/>
        <v>West</v>
      </c>
      <c r="S4471" t="str">
        <f t="shared" si="417"/>
        <v>Hospitalization</v>
      </c>
      <c r="T4471" t="str">
        <f t="shared" si="418"/>
        <v>Within SLA</v>
      </c>
      <c r="U4471">
        <f t="shared" si="419"/>
        <v>0</v>
      </c>
    </row>
    <row r="4472" spans="1:21" x14ac:dyDescent="0.3">
      <c r="A4472" t="s">
        <v>8556</v>
      </c>
      <c r="B4472" t="s">
        <v>6240</v>
      </c>
      <c r="C4472" t="s">
        <v>6241</v>
      </c>
      <c r="D4472" t="s">
        <v>46</v>
      </c>
      <c r="E4472" t="s">
        <v>27</v>
      </c>
      <c r="F4472">
        <v>70936.58</v>
      </c>
      <c r="G4472" s="1">
        <v>45967</v>
      </c>
      <c r="H4472" s="1">
        <v>45972</v>
      </c>
      <c r="I4472" t="s">
        <v>19</v>
      </c>
      <c r="J4472">
        <v>5</v>
      </c>
      <c r="K4472">
        <v>10</v>
      </c>
      <c r="L4472" t="s">
        <v>48</v>
      </c>
      <c r="M4472" t="s">
        <v>21</v>
      </c>
      <c r="N4472" t="s">
        <v>22</v>
      </c>
      <c r="O4472">
        <f t="shared" si="414"/>
        <v>1</v>
      </c>
      <c r="P4472" t="str">
        <f t="shared" si="415"/>
        <v>Valid</v>
      </c>
      <c r="Q4472" t="str">
        <f>_xlfn.XLOOKUP(B4472,Customers!$A:$A,Customers!$C:$C,"Not Found")</f>
        <v>Central</v>
      </c>
      <c r="R4472" t="str">
        <f t="shared" si="416"/>
        <v>West</v>
      </c>
      <c r="S4472" t="str">
        <f t="shared" si="417"/>
        <v>Theft</v>
      </c>
      <c r="T4472" t="str">
        <f t="shared" si="418"/>
        <v>Within SLA</v>
      </c>
      <c r="U4472">
        <f t="shared" si="419"/>
        <v>0</v>
      </c>
    </row>
    <row r="4473" spans="1:21" x14ac:dyDescent="0.3">
      <c r="A4473" t="s">
        <v>8557</v>
      </c>
      <c r="B4473" t="s">
        <v>1225</v>
      </c>
      <c r="C4473" t="s">
        <v>1226</v>
      </c>
      <c r="D4473" t="s">
        <v>69</v>
      </c>
      <c r="E4473" t="s">
        <v>74</v>
      </c>
      <c r="F4473">
        <v>73319.67</v>
      </c>
      <c r="G4473" s="1">
        <v>45705</v>
      </c>
      <c r="H4473" s="1">
        <v>45716</v>
      </c>
      <c r="I4473" t="s">
        <v>19</v>
      </c>
      <c r="J4473">
        <v>11</v>
      </c>
      <c r="K4473">
        <v>12</v>
      </c>
      <c r="L4473" t="s">
        <v>341</v>
      </c>
      <c r="M4473" t="s">
        <v>49</v>
      </c>
      <c r="N4473" t="s">
        <v>30</v>
      </c>
      <c r="O4473">
        <f t="shared" si="414"/>
        <v>1</v>
      </c>
      <c r="P4473" t="str">
        <f t="shared" si="415"/>
        <v>Valid</v>
      </c>
      <c r="Q4473" t="str">
        <f>_xlfn.XLOOKUP(B4473,Customers!$A:$A,Customers!$C:$C,"Not Found")</f>
        <v>West</v>
      </c>
      <c r="R4473" t="str">
        <f t="shared" si="416"/>
        <v>East</v>
      </c>
      <c r="S4473" t="str">
        <f t="shared" si="417"/>
        <v>Property Damage</v>
      </c>
      <c r="T4473" t="str">
        <f t="shared" si="418"/>
        <v>Within SLA</v>
      </c>
      <c r="U4473">
        <f t="shared" si="419"/>
        <v>0</v>
      </c>
    </row>
    <row r="4474" spans="1:21" x14ac:dyDescent="0.3">
      <c r="A4474" t="s">
        <v>8558</v>
      </c>
      <c r="B4474" t="s">
        <v>378</v>
      </c>
      <c r="C4474" t="s">
        <v>379</v>
      </c>
      <c r="D4474" t="s">
        <v>17</v>
      </c>
      <c r="E4474" t="s">
        <v>27</v>
      </c>
      <c r="F4474">
        <v>119520.46</v>
      </c>
      <c r="G4474" s="1">
        <v>45845</v>
      </c>
      <c r="H4474" s="1">
        <v>45854</v>
      </c>
      <c r="I4474" t="s">
        <v>19</v>
      </c>
      <c r="J4474">
        <v>9</v>
      </c>
      <c r="K4474">
        <v>10</v>
      </c>
      <c r="L4474" t="s">
        <v>813</v>
      </c>
      <c r="M4474" t="s">
        <v>21</v>
      </c>
      <c r="N4474" t="s">
        <v>42</v>
      </c>
      <c r="O4474">
        <f t="shared" si="414"/>
        <v>1</v>
      </c>
      <c r="P4474" t="str">
        <f t="shared" si="415"/>
        <v>Valid</v>
      </c>
      <c r="Q4474" t="str">
        <f>_xlfn.XLOOKUP(B4474,Customers!$A:$A,Customers!$C:$C,"Not Found")</f>
        <v>Central</v>
      </c>
      <c r="R4474" t="str">
        <f t="shared" si="416"/>
        <v>West</v>
      </c>
      <c r="S4474" t="str">
        <f t="shared" si="417"/>
        <v>Accident</v>
      </c>
      <c r="T4474" t="str">
        <f t="shared" si="418"/>
        <v>Within SLA</v>
      </c>
      <c r="U4474">
        <f t="shared" si="419"/>
        <v>0</v>
      </c>
    </row>
    <row r="4475" spans="1:21" x14ac:dyDescent="0.3">
      <c r="A4475" t="s">
        <v>8559</v>
      </c>
      <c r="B4475" t="s">
        <v>3201</v>
      </c>
      <c r="C4475" t="s">
        <v>3202</v>
      </c>
      <c r="D4475" t="s">
        <v>53</v>
      </c>
      <c r="E4475" t="s">
        <v>39</v>
      </c>
      <c r="F4475">
        <v>87887.19</v>
      </c>
      <c r="G4475" s="1">
        <v>45697</v>
      </c>
      <c r="H4475" s="1">
        <v>45717</v>
      </c>
      <c r="I4475" t="s">
        <v>19</v>
      </c>
      <c r="J4475">
        <v>20</v>
      </c>
      <c r="K4475">
        <v>15</v>
      </c>
      <c r="L4475" t="s">
        <v>651</v>
      </c>
      <c r="M4475" t="s">
        <v>55</v>
      </c>
      <c r="N4475" t="s">
        <v>30</v>
      </c>
      <c r="O4475">
        <f t="shared" si="414"/>
        <v>1</v>
      </c>
      <c r="P4475" t="str">
        <f t="shared" si="415"/>
        <v>Valid</v>
      </c>
      <c r="Q4475" t="str">
        <f>_xlfn.XLOOKUP(B4475,Customers!$A:$A,Customers!$C:$C,"Not Found")</f>
        <v>West</v>
      </c>
      <c r="R4475" t="str">
        <f t="shared" si="416"/>
        <v>North</v>
      </c>
      <c r="S4475" t="str">
        <f t="shared" si="417"/>
        <v>Hospitalization</v>
      </c>
      <c r="T4475" t="str">
        <f t="shared" si="418"/>
        <v>SLA Breach</v>
      </c>
      <c r="U4475">
        <f t="shared" si="419"/>
        <v>5</v>
      </c>
    </row>
    <row r="4476" spans="1:21" x14ac:dyDescent="0.3">
      <c r="A4476" t="s">
        <v>8560</v>
      </c>
      <c r="B4476" t="s">
        <v>1619</v>
      </c>
      <c r="C4476" t="s">
        <v>1620</v>
      </c>
      <c r="D4476" t="s">
        <v>59</v>
      </c>
      <c r="E4476" t="s">
        <v>74</v>
      </c>
      <c r="F4476">
        <v>26385.1</v>
      </c>
      <c r="G4476" s="1">
        <v>45988</v>
      </c>
      <c r="H4476" s="1">
        <v>46019</v>
      </c>
      <c r="I4476" t="s">
        <v>19</v>
      </c>
      <c r="J4476">
        <v>31</v>
      </c>
      <c r="K4476">
        <v>15</v>
      </c>
      <c r="L4476" t="s">
        <v>150</v>
      </c>
      <c r="M4476" t="s">
        <v>55</v>
      </c>
      <c r="N4476" t="s">
        <v>88</v>
      </c>
      <c r="O4476">
        <f t="shared" si="414"/>
        <v>1</v>
      </c>
      <c r="P4476" t="str">
        <f t="shared" si="415"/>
        <v>Valid</v>
      </c>
      <c r="Q4476" t="str">
        <f>_xlfn.XLOOKUP(B4476,Customers!$A:$A,Customers!$C:$C,"Not Found")</f>
        <v>North</v>
      </c>
      <c r="R4476" t="str">
        <f t="shared" si="416"/>
        <v>East</v>
      </c>
      <c r="S4476" t="str">
        <f t="shared" si="417"/>
        <v>Critical Illness</v>
      </c>
      <c r="T4476" t="str">
        <f t="shared" si="418"/>
        <v>SLA Breach</v>
      </c>
      <c r="U4476">
        <f t="shared" si="419"/>
        <v>16</v>
      </c>
    </row>
    <row r="4477" spans="1:21" x14ac:dyDescent="0.3">
      <c r="A4477" t="s">
        <v>8561</v>
      </c>
      <c r="B4477" t="s">
        <v>355</v>
      </c>
      <c r="C4477" t="s">
        <v>8562</v>
      </c>
      <c r="D4477" t="s">
        <v>216</v>
      </c>
      <c r="E4477" t="s">
        <v>74</v>
      </c>
      <c r="F4477">
        <v>136736.16</v>
      </c>
      <c r="G4477" s="1">
        <v>45810</v>
      </c>
      <c r="H4477" s="1">
        <v>45819</v>
      </c>
      <c r="I4477" t="s">
        <v>19</v>
      </c>
      <c r="J4477">
        <v>9</v>
      </c>
      <c r="K4477">
        <v>15</v>
      </c>
      <c r="L4477" t="s">
        <v>87</v>
      </c>
      <c r="M4477" t="s">
        <v>55</v>
      </c>
      <c r="N4477" t="s">
        <v>22</v>
      </c>
      <c r="O4477">
        <f t="shared" si="414"/>
        <v>1</v>
      </c>
      <c r="P4477" t="str">
        <f t="shared" si="415"/>
        <v>Valid</v>
      </c>
      <c r="Q4477" t="str">
        <f>_xlfn.XLOOKUP(B4477,Customers!$A:$A,Customers!$C:$C,"Not Found")</f>
        <v>Central</v>
      </c>
      <c r="R4477" t="str">
        <f t="shared" si="416"/>
        <v>East</v>
      </c>
      <c r="S4477" t="str">
        <f t="shared" si="417"/>
        <v>Outpatient</v>
      </c>
      <c r="T4477" t="str">
        <f t="shared" si="418"/>
        <v>Within SLA</v>
      </c>
      <c r="U4477">
        <f t="shared" si="419"/>
        <v>0</v>
      </c>
    </row>
    <row r="4478" spans="1:21" x14ac:dyDescent="0.3">
      <c r="A4478" t="s">
        <v>8563</v>
      </c>
      <c r="B4478" t="s">
        <v>1761</v>
      </c>
      <c r="C4478" t="s">
        <v>1762</v>
      </c>
      <c r="D4478" t="s">
        <v>102</v>
      </c>
      <c r="E4478" t="s">
        <v>18</v>
      </c>
      <c r="F4478">
        <v>502939.05</v>
      </c>
      <c r="G4478" s="1">
        <v>45744</v>
      </c>
      <c r="H4478" s="1">
        <v>45764</v>
      </c>
      <c r="I4478" t="s">
        <v>19</v>
      </c>
      <c r="J4478">
        <v>20</v>
      </c>
      <c r="K4478">
        <v>20</v>
      </c>
      <c r="L4478" t="s">
        <v>1047</v>
      </c>
      <c r="M4478" t="s">
        <v>29</v>
      </c>
      <c r="N4478" t="s">
        <v>30</v>
      </c>
      <c r="O4478">
        <f t="shared" si="414"/>
        <v>1</v>
      </c>
      <c r="P4478" t="str">
        <f t="shared" si="415"/>
        <v>Valid</v>
      </c>
      <c r="Q4478" t="str">
        <f>_xlfn.XLOOKUP(B4478,Customers!$A:$A,Customers!$C:$C,"Not Found")</f>
        <v>North</v>
      </c>
      <c r="R4478" t="str">
        <f t="shared" si="416"/>
        <v>South</v>
      </c>
      <c r="S4478" t="str">
        <f t="shared" si="417"/>
        <v>Maturity</v>
      </c>
      <c r="T4478" t="str">
        <f t="shared" si="418"/>
        <v>Within SLA</v>
      </c>
      <c r="U4478">
        <f t="shared" si="419"/>
        <v>0</v>
      </c>
    </row>
    <row r="4479" spans="1:21" x14ac:dyDescent="0.3">
      <c r="A4479" t="s">
        <v>8564</v>
      </c>
      <c r="B4479" t="s">
        <v>3021</v>
      </c>
      <c r="C4479" t="s">
        <v>3022</v>
      </c>
      <c r="D4479" t="s">
        <v>17</v>
      </c>
      <c r="E4479" t="s">
        <v>39</v>
      </c>
      <c r="F4479">
        <v>63441.57</v>
      </c>
      <c r="G4479" s="1">
        <v>45838</v>
      </c>
      <c r="H4479" s="1">
        <v>45856</v>
      </c>
      <c r="I4479" t="s">
        <v>19</v>
      </c>
      <c r="J4479">
        <v>18</v>
      </c>
      <c r="K4479">
        <v>10</v>
      </c>
      <c r="L4479" t="s">
        <v>103</v>
      </c>
      <c r="M4479" t="s">
        <v>21</v>
      </c>
      <c r="N4479" t="s">
        <v>42</v>
      </c>
      <c r="O4479">
        <f t="shared" si="414"/>
        <v>1</v>
      </c>
      <c r="P4479" t="str">
        <f t="shared" si="415"/>
        <v>Valid</v>
      </c>
      <c r="Q4479" t="str">
        <f>_xlfn.XLOOKUP(B4479,Customers!$A:$A,Customers!$C:$C,"Not Found")</f>
        <v>North</v>
      </c>
      <c r="R4479" t="str">
        <f t="shared" si="416"/>
        <v>North</v>
      </c>
      <c r="S4479" t="str">
        <f t="shared" si="417"/>
        <v>Accident</v>
      </c>
      <c r="T4479" t="str">
        <f t="shared" si="418"/>
        <v>SLA Breach</v>
      </c>
      <c r="U4479">
        <f t="shared" si="419"/>
        <v>8</v>
      </c>
    </row>
    <row r="4480" spans="1:21" x14ac:dyDescent="0.3">
      <c r="A4480" t="s">
        <v>8565</v>
      </c>
      <c r="B4480" t="s">
        <v>6197</v>
      </c>
      <c r="C4480" t="s">
        <v>8566</v>
      </c>
      <c r="D4480" t="s">
        <v>69</v>
      </c>
      <c r="E4480" t="s">
        <v>74</v>
      </c>
      <c r="F4480">
        <v>33277.72</v>
      </c>
      <c r="G4480" s="1">
        <v>45725</v>
      </c>
      <c r="H4480" s="1">
        <v>45745</v>
      </c>
      <c r="I4480" t="s">
        <v>19</v>
      </c>
      <c r="J4480">
        <v>20</v>
      </c>
      <c r="K4480">
        <v>12</v>
      </c>
      <c r="L4480" t="s">
        <v>166</v>
      </c>
      <c r="M4480" t="s">
        <v>49</v>
      </c>
      <c r="N4480" t="s">
        <v>30</v>
      </c>
      <c r="O4480">
        <f t="shared" si="414"/>
        <v>1</v>
      </c>
      <c r="P4480" t="str">
        <f t="shared" si="415"/>
        <v>Valid</v>
      </c>
      <c r="Q4480" t="str">
        <f>_xlfn.XLOOKUP(B4480,Customers!$A:$A,Customers!$C:$C,"Not Found")</f>
        <v>North</v>
      </c>
      <c r="R4480" t="str">
        <f t="shared" si="416"/>
        <v>East</v>
      </c>
      <c r="S4480" t="str">
        <f t="shared" si="417"/>
        <v>Property Damage</v>
      </c>
      <c r="T4480" t="str">
        <f t="shared" si="418"/>
        <v>SLA Breach</v>
      </c>
      <c r="U4480">
        <f t="shared" si="419"/>
        <v>8</v>
      </c>
    </row>
    <row r="4481" spans="1:21" x14ac:dyDescent="0.3">
      <c r="A4481" t="s">
        <v>8567</v>
      </c>
      <c r="B4481" t="s">
        <v>2692</v>
      </c>
      <c r="C4481" t="s">
        <v>8568</v>
      </c>
      <c r="D4481" t="s">
        <v>46</v>
      </c>
      <c r="E4481" t="s">
        <v>74</v>
      </c>
      <c r="F4481">
        <v>116822.95</v>
      </c>
      <c r="G4481" s="1">
        <v>45897</v>
      </c>
      <c r="I4481" t="s">
        <v>64</v>
      </c>
      <c r="J4481">
        <v>23</v>
      </c>
      <c r="K4481">
        <v>10</v>
      </c>
      <c r="L4481" t="s">
        <v>208</v>
      </c>
      <c r="M4481" t="s">
        <v>21</v>
      </c>
      <c r="N4481" t="s">
        <v>42</v>
      </c>
      <c r="O4481">
        <f t="shared" si="414"/>
        <v>1</v>
      </c>
      <c r="P4481" t="str">
        <f t="shared" si="415"/>
        <v>Valid</v>
      </c>
      <c r="Q4481" t="str">
        <f>_xlfn.XLOOKUP(B4481,Customers!$A:$A,Customers!$C:$C,"Not Found")</f>
        <v>Central</v>
      </c>
      <c r="R4481" t="str">
        <f t="shared" si="416"/>
        <v>East</v>
      </c>
      <c r="S4481" t="str">
        <f t="shared" si="417"/>
        <v>Theft</v>
      </c>
      <c r="T4481" t="str">
        <f t="shared" si="418"/>
        <v>SLA Breach</v>
      </c>
      <c r="U4481">
        <f t="shared" si="419"/>
        <v>13</v>
      </c>
    </row>
    <row r="4482" spans="1:21" x14ac:dyDescent="0.3">
      <c r="A4482" t="s">
        <v>8569</v>
      </c>
      <c r="B4482" t="s">
        <v>768</v>
      </c>
      <c r="C4482" t="s">
        <v>6578</v>
      </c>
      <c r="D4482" t="s">
        <v>154</v>
      </c>
      <c r="E4482" t="s">
        <v>27</v>
      </c>
      <c r="F4482">
        <v>33450.81</v>
      </c>
      <c r="G4482" s="1">
        <v>45773</v>
      </c>
      <c r="H4482" s="1">
        <v>45786</v>
      </c>
      <c r="I4482" t="s">
        <v>19</v>
      </c>
      <c r="J4482">
        <v>13</v>
      </c>
      <c r="K4482">
        <v>10</v>
      </c>
      <c r="L4482" t="s">
        <v>349</v>
      </c>
      <c r="M4482" t="s">
        <v>21</v>
      </c>
      <c r="N4482" t="s">
        <v>30</v>
      </c>
      <c r="O4482">
        <f t="shared" ref="O4482:O4545" si="420">COUNTIF($A:$A,A4482)</f>
        <v>1</v>
      </c>
      <c r="P4482" t="str">
        <f t="shared" ref="P4482:P4545" si="421">IF(F4482="","Missing Amount","Valid")</f>
        <v>Valid</v>
      </c>
      <c r="Q4482" t="str">
        <f>_xlfn.XLOOKUP(B4482,Customers!$A:$A,Customers!$C:$C,"Not Found")</f>
        <v>South</v>
      </c>
      <c r="R4482" t="str">
        <f t="shared" ref="R4482:R4545" si="422">IF(E4482="",Q4482,E4482)</f>
        <v>West</v>
      </c>
      <c r="S4482" t="str">
        <f t="shared" ref="S4482:S4545" si="423">IF(D4482="Hospitalisation","Hospitalization",IF(D4482="Medical Emerg.","Medical Emergency",IF(D4482="Property dmg","Property Damage",IF(D4482="Vehicle dmg","Vehicle Damage",D4482))))</f>
        <v>Vehicle Damage</v>
      </c>
      <c r="T4482" t="str">
        <f t="shared" ref="T4482:T4545" si="424">IF(J4482&gt;K4482,"SLA Breach","Within SLA")</f>
        <v>SLA Breach</v>
      </c>
      <c r="U4482">
        <f t="shared" ref="U4482:U4545" si="425">IF(J4482&gt;K4482,J4482-K4482,0)</f>
        <v>3</v>
      </c>
    </row>
    <row r="4483" spans="1:21" x14ac:dyDescent="0.3">
      <c r="A4483" t="s">
        <v>8570</v>
      </c>
      <c r="B4483" t="s">
        <v>6476</v>
      </c>
      <c r="C4483" t="s">
        <v>6477</v>
      </c>
      <c r="D4483" t="s">
        <v>59</v>
      </c>
      <c r="E4483" t="s">
        <v>39</v>
      </c>
      <c r="F4483">
        <v>67209.009999999995</v>
      </c>
      <c r="G4483" s="1">
        <v>45780</v>
      </c>
      <c r="I4483" t="s">
        <v>64</v>
      </c>
      <c r="J4483">
        <v>11</v>
      </c>
      <c r="K4483">
        <v>15</v>
      </c>
      <c r="L4483" t="s">
        <v>864</v>
      </c>
      <c r="M4483" t="s">
        <v>55</v>
      </c>
      <c r="N4483" t="s">
        <v>30</v>
      </c>
      <c r="O4483">
        <f t="shared" si="420"/>
        <v>1</v>
      </c>
      <c r="P4483" t="str">
        <f t="shared" si="421"/>
        <v>Valid</v>
      </c>
      <c r="Q4483" t="str">
        <f>_xlfn.XLOOKUP(B4483,Customers!$A:$A,Customers!$C:$C,"Not Found")</f>
        <v>West</v>
      </c>
      <c r="R4483" t="str">
        <f t="shared" si="422"/>
        <v>North</v>
      </c>
      <c r="S4483" t="str">
        <f t="shared" si="423"/>
        <v>Critical Illness</v>
      </c>
      <c r="T4483" t="str">
        <f t="shared" si="424"/>
        <v>Within SLA</v>
      </c>
      <c r="U4483">
        <f t="shared" si="425"/>
        <v>0</v>
      </c>
    </row>
    <row r="4484" spans="1:21" x14ac:dyDescent="0.3">
      <c r="A4484" t="s">
        <v>8571</v>
      </c>
      <c r="B4484" t="s">
        <v>578</v>
      </c>
      <c r="C4484" t="s">
        <v>8572</v>
      </c>
      <c r="D4484" t="s">
        <v>17</v>
      </c>
      <c r="E4484" t="s">
        <v>39</v>
      </c>
      <c r="F4484">
        <v>44754.13</v>
      </c>
      <c r="G4484" s="1">
        <v>45910</v>
      </c>
      <c r="H4484" s="1">
        <v>45921</v>
      </c>
      <c r="I4484" t="s">
        <v>19</v>
      </c>
      <c r="J4484">
        <v>11</v>
      </c>
      <c r="K4484">
        <v>10</v>
      </c>
      <c r="L4484" t="s">
        <v>501</v>
      </c>
      <c r="M4484" t="s">
        <v>21</v>
      </c>
      <c r="N4484" t="s">
        <v>30</v>
      </c>
      <c r="O4484">
        <f t="shared" si="420"/>
        <v>1</v>
      </c>
      <c r="P4484" t="str">
        <f t="shared" si="421"/>
        <v>Valid</v>
      </c>
      <c r="Q4484" t="str">
        <f>_xlfn.XLOOKUP(B4484,Customers!$A:$A,Customers!$C:$C,"Not Found")</f>
        <v>Central</v>
      </c>
      <c r="R4484" t="str">
        <f t="shared" si="422"/>
        <v>North</v>
      </c>
      <c r="S4484" t="str">
        <f t="shared" si="423"/>
        <v>Accident</v>
      </c>
      <c r="T4484" t="str">
        <f t="shared" si="424"/>
        <v>SLA Breach</v>
      </c>
      <c r="U4484">
        <f t="shared" si="425"/>
        <v>1</v>
      </c>
    </row>
    <row r="4485" spans="1:21" x14ac:dyDescent="0.3">
      <c r="A4485" t="s">
        <v>8573</v>
      </c>
      <c r="B4485" t="s">
        <v>513</v>
      </c>
      <c r="C4485" t="s">
        <v>514</v>
      </c>
      <c r="D4485" t="s">
        <v>34</v>
      </c>
      <c r="E4485" t="s">
        <v>173</v>
      </c>
      <c r="F4485">
        <v>117694.39</v>
      </c>
      <c r="G4485" s="1">
        <v>45957</v>
      </c>
      <c r="H4485" s="1">
        <v>45974</v>
      </c>
      <c r="I4485" t="s">
        <v>19</v>
      </c>
      <c r="J4485">
        <v>17</v>
      </c>
      <c r="K4485">
        <v>20</v>
      </c>
      <c r="L4485" t="s">
        <v>212</v>
      </c>
      <c r="M4485" t="s">
        <v>29</v>
      </c>
      <c r="N4485" t="s">
        <v>30</v>
      </c>
      <c r="O4485">
        <f t="shared" si="420"/>
        <v>1</v>
      </c>
      <c r="P4485" t="str">
        <f t="shared" si="421"/>
        <v>Valid</v>
      </c>
      <c r="Q4485" t="str">
        <f>_xlfn.XLOOKUP(B4485,Customers!$A:$A,Customers!$C:$C,"Not Found")</f>
        <v>South</v>
      </c>
      <c r="R4485" t="str">
        <f t="shared" si="422"/>
        <v>Central</v>
      </c>
      <c r="S4485" t="str">
        <f t="shared" si="423"/>
        <v>Death Benefit</v>
      </c>
      <c r="T4485" t="str">
        <f t="shared" si="424"/>
        <v>Within SLA</v>
      </c>
      <c r="U4485">
        <f t="shared" si="425"/>
        <v>0</v>
      </c>
    </row>
    <row r="4486" spans="1:21" x14ac:dyDescent="0.3">
      <c r="A4486" t="s">
        <v>8574</v>
      </c>
      <c r="B4486" t="s">
        <v>2947</v>
      </c>
      <c r="C4486" t="s">
        <v>2948</v>
      </c>
      <c r="D4486" t="s">
        <v>102</v>
      </c>
      <c r="E4486" t="s">
        <v>39</v>
      </c>
      <c r="F4486">
        <v>301198.07</v>
      </c>
      <c r="G4486" s="1">
        <v>45726</v>
      </c>
      <c r="H4486" s="1">
        <v>45749</v>
      </c>
      <c r="I4486" t="s">
        <v>19</v>
      </c>
      <c r="J4486">
        <v>23</v>
      </c>
      <c r="K4486">
        <v>20</v>
      </c>
      <c r="L4486" t="s">
        <v>155</v>
      </c>
      <c r="M4486" t="s">
        <v>29</v>
      </c>
      <c r="N4486" t="s">
        <v>42</v>
      </c>
      <c r="O4486">
        <f t="shared" si="420"/>
        <v>1</v>
      </c>
      <c r="P4486" t="str">
        <f t="shared" si="421"/>
        <v>Valid</v>
      </c>
      <c r="Q4486" t="str">
        <f>_xlfn.XLOOKUP(B4486,Customers!$A:$A,Customers!$C:$C,"Not Found")</f>
        <v>West</v>
      </c>
      <c r="R4486" t="str">
        <f t="shared" si="422"/>
        <v>North</v>
      </c>
      <c r="S4486" t="str">
        <f t="shared" si="423"/>
        <v>Maturity</v>
      </c>
      <c r="T4486" t="str">
        <f t="shared" si="424"/>
        <v>SLA Breach</v>
      </c>
      <c r="U4486">
        <f t="shared" si="425"/>
        <v>3</v>
      </c>
    </row>
    <row r="4487" spans="1:21" x14ac:dyDescent="0.3">
      <c r="A4487" t="s">
        <v>8575</v>
      </c>
      <c r="B4487" t="s">
        <v>5804</v>
      </c>
      <c r="C4487" t="s">
        <v>5805</v>
      </c>
      <c r="D4487" t="s">
        <v>34</v>
      </c>
      <c r="E4487" t="s">
        <v>173</v>
      </c>
      <c r="F4487">
        <v>342259.13</v>
      </c>
      <c r="G4487" s="1">
        <v>45857</v>
      </c>
      <c r="H4487" s="1">
        <v>45879</v>
      </c>
      <c r="I4487" t="s">
        <v>19</v>
      </c>
      <c r="J4487">
        <v>22</v>
      </c>
      <c r="K4487">
        <v>20</v>
      </c>
      <c r="L4487" t="s">
        <v>166</v>
      </c>
      <c r="M4487" t="s">
        <v>29</v>
      </c>
      <c r="N4487" t="s">
        <v>30</v>
      </c>
      <c r="O4487">
        <f t="shared" si="420"/>
        <v>1</v>
      </c>
      <c r="P4487" t="str">
        <f t="shared" si="421"/>
        <v>Valid</v>
      </c>
      <c r="Q4487" t="str">
        <f>_xlfn.XLOOKUP(B4487,Customers!$A:$A,Customers!$C:$C,"Not Found")</f>
        <v>West</v>
      </c>
      <c r="R4487" t="str">
        <f t="shared" si="422"/>
        <v>Central</v>
      </c>
      <c r="S4487" t="str">
        <f t="shared" si="423"/>
        <v>Death Benefit</v>
      </c>
      <c r="T4487" t="str">
        <f t="shared" si="424"/>
        <v>SLA Breach</v>
      </c>
      <c r="U4487">
        <f t="shared" si="425"/>
        <v>2</v>
      </c>
    </row>
    <row r="4488" spans="1:21" x14ac:dyDescent="0.3">
      <c r="A4488" t="s">
        <v>8576</v>
      </c>
      <c r="B4488" t="s">
        <v>4649</v>
      </c>
      <c r="C4488" t="s">
        <v>4650</v>
      </c>
      <c r="D4488" t="s">
        <v>725</v>
      </c>
      <c r="E4488" t="s">
        <v>27</v>
      </c>
      <c r="F4488">
        <v>32294.75</v>
      </c>
      <c r="G4488" s="1">
        <v>45760</v>
      </c>
      <c r="H4488" s="1">
        <v>45761</v>
      </c>
      <c r="I4488" t="s">
        <v>47</v>
      </c>
      <c r="J4488">
        <v>1</v>
      </c>
      <c r="K4488">
        <v>7</v>
      </c>
      <c r="L4488" t="s">
        <v>864</v>
      </c>
      <c r="M4488" t="s">
        <v>94</v>
      </c>
      <c r="N4488" t="s">
        <v>22</v>
      </c>
      <c r="O4488">
        <f t="shared" si="420"/>
        <v>1</v>
      </c>
      <c r="P4488" t="str">
        <f t="shared" si="421"/>
        <v>Valid</v>
      </c>
      <c r="Q4488" t="str">
        <f>_xlfn.XLOOKUP(B4488,Customers!$A:$A,Customers!$C:$C,"Not Found")</f>
        <v>Central</v>
      </c>
      <c r="R4488" t="str">
        <f t="shared" si="422"/>
        <v>West</v>
      </c>
      <c r="S4488" t="str">
        <f t="shared" si="423"/>
        <v>Medical Emergency</v>
      </c>
      <c r="T4488" t="str">
        <f t="shared" si="424"/>
        <v>Within SLA</v>
      </c>
      <c r="U4488">
        <f t="shared" si="425"/>
        <v>0</v>
      </c>
    </row>
    <row r="4489" spans="1:21" x14ac:dyDescent="0.3">
      <c r="A4489" t="s">
        <v>8577</v>
      </c>
      <c r="B4489" t="s">
        <v>6096</v>
      </c>
      <c r="C4489" t="s">
        <v>7647</v>
      </c>
      <c r="D4489" t="s">
        <v>46</v>
      </c>
      <c r="E4489" t="s">
        <v>27</v>
      </c>
      <c r="F4489">
        <v>96006.44</v>
      </c>
      <c r="G4489" s="1">
        <v>45673</v>
      </c>
      <c r="H4489" s="1">
        <v>45676</v>
      </c>
      <c r="I4489" t="s">
        <v>19</v>
      </c>
      <c r="J4489">
        <v>3</v>
      </c>
      <c r="K4489">
        <v>12</v>
      </c>
      <c r="L4489" t="s">
        <v>87</v>
      </c>
      <c r="M4489" t="s">
        <v>49</v>
      </c>
      <c r="N4489" t="s">
        <v>22</v>
      </c>
      <c r="O4489">
        <f t="shared" si="420"/>
        <v>1</v>
      </c>
      <c r="P4489" t="str">
        <f t="shared" si="421"/>
        <v>Valid</v>
      </c>
      <c r="Q4489" t="str">
        <f>_xlfn.XLOOKUP(B4489,Customers!$A:$A,Customers!$C:$C,"Not Found")</f>
        <v>Central</v>
      </c>
      <c r="R4489" t="str">
        <f t="shared" si="422"/>
        <v>West</v>
      </c>
      <c r="S4489" t="str">
        <f t="shared" si="423"/>
        <v>Theft</v>
      </c>
      <c r="T4489" t="str">
        <f t="shared" si="424"/>
        <v>Within SLA</v>
      </c>
      <c r="U4489">
        <f t="shared" si="425"/>
        <v>0</v>
      </c>
    </row>
    <row r="4490" spans="1:21" x14ac:dyDescent="0.3">
      <c r="A4490" t="s">
        <v>8578</v>
      </c>
      <c r="B4490" t="s">
        <v>5746</v>
      </c>
      <c r="C4490" t="s">
        <v>8579</v>
      </c>
      <c r="D4490" t="s">
        <v>53</v>
      </c>
      <c r="E4490" t="s">
        <v>18</v>
      </c>
      <c r="F4490">
        <v>52374.38</v>
      </c>
      <c r="G4490" s="1">
        <v>45743</v>
      </c>
      <c r="I4490" t="s">
        <v>40</v>
      </c>
      <c r="J4490">
        <v>16</v>
      </c>
      <c r="K4490">
        <v>15</v>
      </c>
      <c r="L4490" t="s">
        <v>70</v>
      </c>
      <c r="M4490" t="s">
        <v>55</v>
      </c>
      <c r="N4490" t="s">
        <v>42</v>
      </c>
      <c r="O4490">
        <f t="shared" si="420"/>
        <v>1</v>
      </c>
      <c r="P4490" t="str">
        <f t="shared" si="421"/>
        <v>Valid</v>
      </c>
      <c r="Q4490" t="str">
        <f>_xlfn.XLOOKUP(B4490,Customers!$A:$A,Customers!$C:$C,"Not Found")</f>
        <v>North</v>
      </c>
      <c r="R4490" t="str">
        <f t="shared" si="422"/>
        <v>South</v>
      </c>
      <c r="S4490" t="str">
        <f t="shared" si="423"/>
        <v>Hospitalization</v>
      </c>
      <c r="T4490" t="str">
        <f t="shared" si="424"/>
        <v>SLA Breach</v>
      </c>
      <c r="U4490">
        <f t="shared" si="425"/>
        <v>1</v>
      </c>
    </row>
    <row r="4491" spans="1:21" x14ac:dyDescent="0.3">
      <c r="A4491" t="s">
        <v>8580</v>
      </c>
      <c r="B4491" t="s">
        <v>6532</v>
      </c>
      <c r="C4491" t="s">
        <v>8581</v>
      </c>
      <c r="D4491" t="s">
        <v>102</v>
      </c>
      <c r="E4491" t="s">
        <v>173</v>
      </c>
      <c r="F4491">
        <v>779534.17</v>
      </c>
      <c r="G4491" s="1">
        <v>45669</v>
      </c>
      <c r="H4491" s="1">
        <v>45686</v>
      </c>
      <c r="I4491" t="s">
        <v>19</v>
      </c>
      <c r="J4491">
        <v>17</v>
      </c>
      <c r="K4491">
        <v>20</v>
      </c>
      <c r="L4491" t="s">
        <v>681</v>
      </c>
      <c r="M4491" t="s">
        <v>29</v>
      </c>
      <c r="N4491" t="s">
        <v>22</v>
      </c>
      <c r="O4491">
        <f t="shared" si="420"/>
        <v>1</v>
      </c>
      <c r="P4491" t="str">
        <f t="shared" si="421"/>
        <v>Valid</v>
      </c>
      <c r="Q4491" t="str">
        <f>_xlfn.XLOOKUP(B4491,Customers!$A:$A,Customers!$C:$C,"Not Found")</f>
        <v>West</v>
      </c>
      <c r="R4491" t="str">
        <f t="shared" si="422"/>
        <v>Central</v>
      </c>
      <c r="S4491" t="str">
        <f t="shared" si="423"/>
        <v>Maturity</v>
      </c>
      <c r="T4491" t="str">
        <f t="shared" si="424"/>
        <v>Within SLA</v>
      </c>
      <c r="U4491">
        <f t="shared" si="425"/>
        <v>0</v>
      </c>
    </row>
    <row r="4492" spans="1:21" x14ac:dyDescent="0.3">
      <c r="A4492" t="s">
        <v>8582</v>
      </c>
      <c r="B4492" t="s">
        <v>1456</v>
      </c>
      <c r="C4492" t="s">
        <v>1457</v>
      </c>
      <c r="D4492" t="s">
        <v>111</v>
      </c>
      <c r="E4492" t="s">
        <v>173</v>
      </c>
      <c r="F4492">
        <v>124083.02</v>
      </c>
      <c r="G4492" s="1">
        <v>45919</v>
      </c>
      <c r="H4492" s="1">
        <v>45928</v>
      </c>
      <c r="I4492" t="s">
        <v>19</v>
      </c>
      <c r="J4492">
        <v>9</v>
      </c>
      <c r="K4492">
        <v>12</v>
      </c>
      <c r="L4492" t="s">
        <v>28</v>
      </c>
      <c r="M4492" t="s">
        <v>49</v>
      </c>
      <c r="N4492" t="s">
        <v>22</v>
      </c>
      <c r="O4492">
        <f t="shared" si="420"/>
        <v>1</v>
      </c>
      <c r="P4492" t="str">
        <f t="shared" si="421"/>
        <v>Valid</v>
      </c>
      <c r="Q4492" t="str">
        <f>_xlfn.XLOOKUP(B4492,Customers!$A:$A,Customers!$C:$C,"Not Found")</f>
        <v>South</v>
      </c>
      <c r="R4492" t="str">
        <f t="shared" si="422"/>
        <v>Central</v>
      </c>
      <c r="S4492" t="str">
        <f t="shared" si="423"/>
        <v>Fire</v>
      </c>
      <c r="T4492" t="str">
        <f t="shared" si="424"/>
        <v>Within SLA</v>
      </c>
      <c r="U4492">
        <f t="shared" si="425"/>
        <v>0</v>
      </c>
    </row>
    <row r="4493" spans="1:21" x14ac:dyDescent="0.3">
      <c r="A4493" t="s">
        <v>8583</v>
      </c>
      <c r="B4493" t="s">
        <v>3753</v>
      </c>
      <c r="C4493" t="s">
        <v>3754</v>
      </c>
      <c r="D4493" t="s">
        <v>216</v>
      </c>
      <c r="E4493" t="s">
        <v>27</v>
      </c>
      <c r="F4493">
        <v>46274.15</v>
      </c>
      <c r="G4493" s="1">
        <v>45814</v>
      </c>
      <c r="I4493" t="s">
        <v>64</v>
      </c>
      <c r="J4493">
        <v>17</v>
      </c>
      <c r="K4493">
        <v>15</v>
      </c>
      <c r="L4493" t="s">
        <v>787</v>
      </c>
      <c r="M4493" t="s">
        <v>55</v>
      </c>
      <c r="N4493" t="s">
        <v>88</v>
      </c>
      <c r="O4493">
        <f t="shared" si="420"/>
        <v>1</v>
      </c>
      <c r="P4493" t="str">
        <f t="shared" si="421"/>
        <v>Valid</v>
      </c>
      <c r="Q4493" t="str">
        <f>_xlfn.XLOOKUP(B4493,Customers!$A:$A,Customers!$C:$C,"Not Found")</f>
        <v>Central</v>
      </c>
      <c r="R4493" t="str">
        <f t="shared" si="422"/>
        <v>West</v>
      </c>
      <c r="S4493" t="str">
        <f t="shared" si="423"/>
        <v>Outpatient</v>
      </c>
      <c r="T4493" t="str">
        <f t="shared" si="424"/>
        <v>SLA Breach</v>
      </c>
      <c r="U4493">
        <f t="shared" si="425"/>
        <v>2</v>
      </c>
    </row>
    <row r="4494" spans="1:21" x14ac:dyDescent="0.3">
      <c r="A4494" t="s">
        <v>8584</v>
      </c>
      <c r="B4494" t="s">
        <v>7612</v>
      </c>
      <c r="C4494" t="s">
        <v>7613</v>
      </c>
      <c r="D4494" t="s">
        <v>216</v>
      </c>
      <c r="E4494" t="s">
        <v>27</v>
      </c>
      <c r="F4494">
        <v>113176.25</v>
      </c>
      <c r="G4494" s="1">
        <v>45839</v>
      </c>
      <c r="H4494" s="1">
        <v>45853</v>
      </c>
      <c r="I4494" t="s">
        <v>19</v>
      </c>
      <c r="J4494">
        <v>14</v>
      </c>
      <c r="K4494">
        <v>15</v>
      </c>
      <c r="L4494" t="s">
        <v>98</v>
      </c>
      <c r="M4494" t="s">
        <v>55</v>
      </c>
      <c r="N4494" t="s">
        <v>42</v>
      </c>
      <c r="O4494">
        <f t="shared" si="420"/>
        <v>1</v>
      </c>
      <c r="P4494" t="str">
        <f t="shared" si="421"/>
        <v>Valid</v>
      </c>
      <c r="Q4494" t="str">
        <f>_xlfn.XLOOKUP(B4494,Customers!$A:$A,Customers!$C:$C,"Not Found")</f>
        <v>East</v>
      </c>
      <c r="R4494" t="str">
        <f t="shared" si="422"/>
        <v>West</v>
      </c>
      <c r="S4494" t="str">
        <f t="shared" si="423"/>
        <v>Outpatient</v>
      </c>
      <c r="T4494" t="str">
        <f t="shared" si="424"/>
        <v>Within SLA</v>
      </c>
      <c r="U4494">
        <f t="shared" si="425"/>
        <v>0</v>
      </c>
    </row>
    <row r="4495" spans="1:21" x14ac:dyDescent="0.3">
      <c r="A4495" t="s">
        <v>8585</v>
      </c>
      <c r="B4495" t="s">
        <v>24</v>
      </c>
      <c r="C4495" t="s">
        <v>2922</v>
      </c>
      <c r="D4495" t="s">
        <v>216</v>
      </c>
      <c r="E4495" t="s">
        <v>74</v>
      </c>
      <c r="F4495">
        <v>107719.23</v>
      </c>
      <c r="G4495" s="1">
        <v>45804</v>
      </c>
      <c r="H4495" s="1">
        <v>45825</v>
      </c>
      <c r="I4495" t="s">
        <v>19</v>
      </c>
      <c r="J4495">
        <v>21</v>
      </c>
      <c r="K4495">
        <v>15</v>
      </c>
      <c r="L4495" t="s">
        <v>28</v>
      </c>
      <c r="M4495" t="s">
        <v>55</v>
      </c>
      <c r="N4495" t="s">
        <v>30</v>
      </c>
      <c r="O4495">
        <f t="shared" si="420"/>
        <v>1</v>
      </c>
      <c r="P4495" t="str">
        <f t="shared" si="421"/>
        <v>Valid</v>
      </c>
      <c r="Q4495" t="str">
        <f>_xlfn.XLOOKUP(B4495,Customers!$A:$A,Customers!$C:$C,"Not Found")</f>
        <v>East</v>
      </c>
      <c r="R4495" t="str">
        <f t="shared" si="422"/>
        <v>East</v>
      </c>
      <c r="S4495" t="str">
        <f t="shared" si="423"/>
        <v>Outpatient</v>
      </c>
      <c r="T4495" t="str">
        <f t="shared" si="424"/>
        <v>SLA Breach</v>
      </c>
      <c r="U4495">
        <f t="shared" si="425"/>
        <v>6</v>
      </c>
    </row>
    <row r="4496" spans="1:21" x14ac:dyDescent="0.3">
      <c r="A4496" t="s">
        <v>8586</v>
      </c>
      <c r="B4496" t="s">
        <v>3313</v>
      </c>
      <c r="C4496" t="s">
        <v>8587</v>
      </c>
      <c r="D4496" t="s">
        <v>53</v>
      </c>
      <c r="E4496" t="s">
        <v>39</v>
      </c>
      <c r="F4496">
        <v>126801.07</v>
      </c>
      <c r="G4496" s="1">
        <v>45748</v>
      </c>
      <c r="I4496" t="s">
        <v>40</v>
      </c>
      <c r="J4496">
        <v>26</v>
      </c>
      <c r="K4496">
        <v>15</v>
      </c>
      <c r="L4496" t="s">
        <v>93</v>
      </c>
      <c r="M4496" t="s">
        <v>55</v>
      </c>
      <c r="N4496" t="s">
        <v>88</v>
      </c>
      <c r="O4496">
        <f t="shared" si="420"/>
        <v>1</v>
      </c>
      <c r="P4496" t="str">
        <f t="shared" si="421"/>
        <v>Valid</v>
      </c>
      <c r="Q4496" t="str">
        <f>_xlfn.XLOOKUP(B4496,Customers!$A:$A,Customers!$C:$C,"Not Found")</f>
        <v>North</v>
      </c>
      <c r="R4496" t="str">
        <f t="shared" si="422"/>
        <v>North</v>
      </c>
      <c r="S4496" t="str">
        <f t="shared" si="423"/>
        <v>Hospitalization</v>
      </c>
      <c r="T4496" t="str">
        <f t="shared" si="424"/>
        <v>SLA Breach</v>
      </c>
      <c r="U4496">
        <f t="shared" si="425"/>
        <v>11</v>
      </c>
    </row>
    <row r="4497" spans="1:21" x14ac:dyDescent="0.3">
      <c r="A4497" t="s">
        <v>8588</v>
      </c>
      <c r="B4497" t="s">
        <v>8589</v>
      </c>
      <c r="C4497" t="s">
        <v>8590</v>
      </c>
      <c r="D4497" t="s">
        <v>92</v>
      </c>
      <c r="E4497" t="s">
        <v>173</v>
      </c>
      <c r="F4497">
        <v>29378.29</v>
      </c>
      <c r="G4497" s="1">
        <v>45809</v>
      </c>
      <c r="H4497" s="1">
        <v>45826</v>
      </c>
      <c r="I4497" t="s">
        <v>19</v>
      </c>
      <c r="J4497">
        <v>17</v>
      </c>
      <c r="K4497">
        <v>7</v>
      </c>
      <c r="L4497" t="s">
        <v>541</v>
      </c>
      <c r="M4497" t="s">
        <v>94</v>
      </c>
      <c r="N4497" t="s">
        <v>42</v>
      </c>
      <c r="O4497">
        <f t="shared" si="420"/>
        <v>1</v>
      </c>
      <c r="P4497" t="str">
        <f t="shared" si="421"/>
        <v>Valid</v>
      </c>
      <c r="Q4497" t="str">
        <f>_xlfn.XLOOKUP(B4497,Customers!$A:$A,Customers!$C:$C,"Not Found")</f>
        <v>West</v>
      </c>
      <c r="R4497" t="str">
        <f t="shared" si="422"/>
        <v>Central</v>
      </c>
      <c r="S4497" t="str">
        <f t="shared" si="423"/>
        <v>Baggage Loss</v>
      </c>
      <c r="T4497" t="str">
        <f t="shared" si="424"/>
        <v>SLA Breach</v>
      </c>
      <c r="U4497">
        <f t="shared" si="425"/>
        <v>10</v>
      </c>
    </row>
    <row r="4498" spans="1:21" x14ac:dyDescent="0.3">
      <c r="A4498" t="s">
        <v>8591</v>
      </c>
      <c r="B4498" t="s">
        <v>5637</v>
      </c>
      <c r="C4498" t="s">
        <v>8592</v>
      </c>
      <c r="D4498" t="s">
        <v>69</v>
      </c>
      <c r="E4498" t="s">
        <v>39</v>
      </c>
      <c r="F4498">
        <v>73388.89</v>
      </c>
      <c r="G4498" s="1">
        <v>45709</v>
      </c>
      <c r="H4498" s="1">
        <v>45726</v>
      </c>
      <c r="I4498" t="s">
        <v>19</v>
      </c>
      <c r="J4498">
        <v>17</v>
      </c>
      <c r="K4498">
        <v>12</v>
      </c>
      <c r="L4498" t="s">
        <v>310</v>
      </c>
      <c r="M4498" t="s">
        <v>49</v>
      </c>
      <c r="N4498" t="s">
        <v>30</v>
      </c>
      <c r="O4498">
        <f t="shared" si="420"/>
        <v>1</v>
      </c>
      <c r="P4498" t="str">
        <f t="shared" si="421"/>
        <v>Valid</v>
      </c>
      <c r="Q4498" t="str">
        <f>_xlfn.XLOOKUP(B4498,Customers!$A:$A,Customers!$C:$C,"Not Found")</f>
        <v>South</v>
      </c>
      <c r="R4498" t="str">
        <f t="shared" si="422"/>
        <v>North</v>
      </c>
      <c r="S4498" t="str">
        <f t="shared" si="423"/>
        <v>Property Damage</v>
      </c>
      <c r="T4498" t="str">
        <f t="shared" si="424"/>
        <v>SLA Breach</v>
      </c>
      <c r="U4498">
        <f t="shared" si="425"/>
        <v>5</v>
      </c>
    </row>
    <row r="4499" spans="1:21" x14ac:dyDescent="0.3">
      <c r="A4499" t="s">
        <v>8593</v>
      </c>
      <c r="B4499" t="s">
        <v>4747</v>
      </c>
      <c r="C4499" t="s">
        <v>4748</v>
      </c>
      <c r="D4499" t="s">
        <v>34</v>
      </c>
      <c r="E4499" t="s">
        <v>74</v>
      </c>
      <c r="F4499">
        <v>123180.15</v>
      </c>
      <c r="G4499" s="1">
        <v>45677</v>
      </c>
      <c r="H4499" s="1">
        <v>45696</v>
      </c>
      <c r="I4499" t="s">
        <v>47</v>
      </c>
      <c r="J4499">
        <v>19</v>
      </c>
      <c r="K4499">
        <v>20</v>
      </c>
      <c r="L4499" t="s">
        <v>331</v>
      </c>
      <c r="M4499" t="s">
        <v>29</v>
      </c>
      <c r="N4499" t="s">
        <v>30</v>
      </c>
      <c r="O4499">
        <f t="shared" si="420"/>
        <v>1</v>
      </c>
      <c r="P4499" t="str">
        <f t="shared" si="421"/>
        <v>Valid</v>
      </c>
      <c r="Q4499" t="str">
        <f>_xlfn.XLOOKUP(B4499,Customers!$A:$A,Customers!$C:$C,"Not Found")</f>
        <v>East</v>
      </c>
      <c r="R4499" t="str">
        <f t="shared" si="422"/>
        <v>East</v>
      </c>
      <c r="S4499" t="str">
        <f t="shared" si="423"/>
        <v>Death Benefit</v>
      </c>
      <c r="T4499" t="str">
        <f t="shared" si="424"/>
        <v>Within SLA</v>
      </c>
      <c r="U4499">
        <f t="shared" si="425"/>
        <v>0</v>
      </c>
    </row>
    <row r="4500" spans="1:21" x14ac:dyDescent="0.3">
      <c r="A4500" t="s">
        <v>8594</v>
      </c>
      <c r="B4500" t="s">
        <v>1435</v>
      </c>
      <c r="C4500" t="s">
        <v>5970</v>
      </c>
      <c r="D4500" t="s">
        <v>17</v>
      </c>
      <c r="E4500" t="s">
        <v>18</v>
      </c>
      <c r="F4500">
        <v>46048.46</v>
      </c>
      <c r="G4500" s="1">
        <v>45710</v>
      </c>
      <c r="H4500" s="1">
        <v>45714</v>
      </c>
      <c r="I4500" t="s">
        <v>19</v>
      </c>
      <c r="J4500">
        <v>4</v>
      </c>
      <c r="K4500">
        <v>10</v>
      </c>
      <c r="L4500" t="s">
        <v>244</v>
      </c>
      <c r="M4500" t="s">
        <v>21</v>
      </c>
      <c r="N4500" t="s">
        <v>30</v>
      </c>
      <c r="O4500">
        <f t="shared" si="420"/>
        <v>1</v>
      </c>
      <c r="P4500" t="str">
        <f t="shared" si="421"/>
        <v>Valid</v>
      </c>
      <c r="Q4500" t="str">
        <f>_xlfn.XLOOKUP(B4500,Customers!$A:$A,Customers!$C:$C,"Not Found")</f>
        <v>Central</v>
      </c>
      <c r="R4500" t="str">
        <f t="shared" si="422"/>
        <v>South</v>
      </c>
      <c r="S4500" t="str">
        <f t="shared" si="423"/>
        <v>Accident</v>
      </c>
      <c r="T4500" t="str">
        <f t="shared" si="424"/>
        <v>Within SLA</v>
      </c>
      <c r="U4500">
        <f t="shared" si="425"/>
        <v>0</v>
      </c>
    </row>
    <row r="4501" spans="1:21" x14ac:dyDescent="0.3">
      <c r="A4501" t="s">
        <v>8595</v>
      </c>
      <c r="B4501" t="s">
        <v>77</v>
      </c>
      <c r="C4501" t="s">
        <v>1970</v>
      </c>
      <c r="D4501" t="s">
        <v>203</v>
      </c>
      <c r="E4501" t="s">
        <v>27</v>
      </c>
      <c r="F4501">
        <v>28963.45</v>
      </c>
      <c r="G4501" s="1">
        <v>45675</v>
      </c>
      <c r="H4501" s="1">
        <v>45698</v>
      </c>
      <c r="I4501" t="s">
        <v>19</v>
      </c>
      <c r="J4501">
        <v>23</v>
      </c>
      <c r="K4501">
        <v>15</v>
      </c>
      <c r="L4501" t="s">
        <v>325</v>
      </c>
      <c r="M4501" t="s">
        <v>55</v>
      </c>
      <c r="N4501" t="s">
        <v>88</v>
      </c>
      <c r="O4501">
        <f t="shared" si="420"/>
        <v>1</v>
      </c>
      <c r="P4501" t="str">
        <f t="shared" si="421"/>
        <v>Valid</v>
      </c>
      <c r="Q4501" t="str">
        <f>_xlfn.XLOOKUP(B4501,Customers!$A:$A,Customers!$C:$C,"Not Found")</f>
        <v>West</v>
      </c>
      <c r="R4501" t="str">
        <f t="shared" si="422"/>
        <v>West</v>
      </c>
      <c r="S4501" t="str">
        <f t="shared" si="423"/>
        <v>Hospitalization</v>
      </c>
      <c r="T4501" t="str">
        <f t="shared" si="424"/>
        <v>SLA Breach</v>
      </c>
      <c r="U4501">
        <f t="shared" si="425"/>
        <v>8</v>
      </c>
    </row>
    <row r="4502" spans="1:21" x14ac:dyDescent="0.3">
      <c r="A4502" t="s">
        <v>8596</v>
      </c>
      <c r="B4502" t="s">
        <v>464</v>
      </c>
      <c r="C4502" t="s">
        <v>7746</v>
      </c>
      <c r="D4502" t="s">
        <v>111</v>
      </c>
      <c r="E4502" t="s">
        <v>27</v>
      </c>
      <c r="F4502">
        <v>133753.79</v>
      </c>
      <c r="G4502" s="1">
        <v>45842</v>
      </c>
      <c r="H4502" s="1">
        <v>45856</v>
      </c>
      <c r="I4502" t="s">
        <v>47</v>
      </c>
      <c r="J4502">
        <v>14</v>
      </c>
      <c r="K4502">
        <v>12</v>
      </c>
      <c r="L4502" t="s">
        <v>35</v>
      </c>
      <c r="M4502" t="s">
        <v>49</v>
      </c>
      <c r="N4502" t="s">
        <v>22</v>
      </c>
      <c r="O4502">
        <f t="shared" si="420"/>
        <v>1</v>
      </c>
      <c r="P4502" t="str">
        <f t="shared" si="421"/>
        <v>Valid</v>
      </c>
      <c r="Q4502" t="str">
        <f>_xlfn.XLOOKUP(B4502,Customers!$A:$A,Customers!$C:$C,"Not Found")</f>
        <v>South</v>
      </c>
      <c r="R4502" t="str">
        <f t="shared" si="422"/>
        <v>West</v>
      </c>
      <c r="S4502" t="str">
        <f t="shared" si="423"/>
        <v>Fire</v>
      </c>
      <c r="T4502" t="str">
        <f t="shared" si="424"/>
        <v>SLA Breach</v>
      </c>
      <c r="U4502">
        <f t="shared" si="425"/>
        <v>2</v>
      </c>
    </row>
    <row r="4503" spans="1:21" x14ac:dyDescent="0.3">
      <c r="A4503" t="s">
        <v>8597</v>
      </c>
      <c r="B4503" t="s">
        <v>5266</v>
      </c>
      <c r="C4503" t="s">
        <v>5267</v>
      </c>
      <c r="D4503" t="s">
        <v>26</v>
      </c>
      <c r="E4503" t="s">
        <v>27</v>
      </c>
      <c r="F4503">
        <v>105612.88</v>
      </c>
      <c r="G4503" s="1">
        <v>45678</v>
      </c>
      <c r="I4503" t="s">
        <v>64</v>
      </c>
      <c r="J4503">
        <v>13</v>
      </c>
      <c r="K4503">
        <v>20</v>
      </c>
      <c r="L4503" t="s">
        <v>787</v>
      </c>
      <c r="M4503" t="s">
        <v>29</v>
      </c>
      <c r="N4503" t="s">
        <v>30</v>
      </c>
      <c r="O4503">
        <f t="shared" si="420"/>
        <v>1</v>
      </c>
      <c r="P4503" t="str">
        <f t="shared" si="421"/>
        <v>Valid</v>
      </c>
      <c r="Q4503" t="str">
        <f>_xlfn.XLOOKUP(B4503,Customers!$A:$A,Customers!$C:$C,"Not Found")</f>
        <v>North</v>
      </c>
      <c r="R4503" t="str">
        <f t="shared" si="422"/>
        <v>West</v>
      </c>
      <c r="S4503" t="str">
        <f t="shared" si="423"/>
        <v>Disability</v>
      </c>
      <c r="T4503" t="str">
        <f t="shared" si="424"/>
        <v>Within SLA</v>
      </c>
      <c r="U4503">
        <f t="shared" si="425"/>
        <v>0</v>
      </c>
    </row>
    <row r="4504" spans="1:21" x14ac:dyDescent="0.3">
      <c r="A4504" t="s">
        <v>8598</v>
      </c>
      <c r="B4504" t="s">
        <v>1964</v>
      </c>
      <c r="C4504" t="s">
        <v>1965</v>
      </c>
      <c r="D4504" t="s">
        <v>53</v>
      </c>
      <c r="E4504" t="s">
        <v>39</v>
      </c>
      <c r="F4504">
        <v>67464.75</v>
      </c>
      <c r="G4504" s="1">
        <v>45787</v>
      </c>
      <c r="H4504" s="1">
        <v>45806</v>
      </c>
      <c r="I4504" t="s">
        <v>19</v>
      </c>
      <c r="J4504">
        <v>19</v>
      </c>
      <c r="K4504">
        <v>15</v>
      </c>
      <c r="L4504" t="s">
        <v>450</v>
      </c>
      <c r="M4504" t="s">
        <v>55</v>
      </c>
      <c r="N4504" t="s">
        <v>30</v>
      </c>
      <c r="O4504">
        <f t="shared" si="420"/>
        <v>1</v>
      </c>
      <c r="P4504" t="str">
        <f t="shared" si="421"/>
        <v>Valid</v>
      </c>
      <c r="Q4504" t="str">
        <f>_xlfn.XLOOKUP(B4504,Customers!$A:$A,Customers!$C:$C,"Not Found")</f>
        <v>West</v>
      </c>
      <c r="R4504" t="str">
        <f t="shared" si="422"/>
        <v>North</v>
      </c>
      <c r="S4504" t="str">
        <f t="shared" si="423"/>
        <v>Hospitalization</v>
      </c>
      <c r="T4504" t="str">
        <f t="shared" si="424"/>
        <v>SLA Breach</v>
      </c>
      <c r="U4504">
        <f t="shared" si="425"/>
        <v>4</v>
      </c>
    </row>
    <row r="4505" spans="1:21" x14ac:dyDescent="0.3">
      <c r="A4505" t="s">
        <v>8599</v>
      </c>
      <c r="B4505" t="s">
        <v>371</v>
      </c>
      <c r="C4505" t="s">
        <v>8600</v>
      </c>
      <c r="D4505" t="s">
        <v>53</v>
      </c>
      <c r="E4505" t="s">
        <v>18</v>
      </c>
      <c r="F4505">
        <v>136520.88</v>
      </c>
      <c r="G4505" s="1">
        <v>45903</v>
      </c>
      <c r="I4505" t="s">
        <v>40</v>
      </c>
      <c r="J4505">
        <v>6</v>
      </c>
      <c r="K4505">
        <v>15</v>
      </c>
      <c r="L4505" t="s">
        <v>411</v>
      </c>
      <c r="M4505" t="s">
        <v>55</v>
      </c>
      <c r="N4505" t="s">
        <v>22</v>
      </c>
      <c r="O4505">
        <f t="shared" si="420"/>
        <v>1</v>
      </c>
      <c r="P4505" t="str">
        <f t="shared" si="421"/>
        <v>Valid</v>
      </c>
      <c r="Q4505" t="str">
        <f>_xlfn.XLOOKUP(B4505,Customers!$A:$A,Customers!$C:$C,"Not Found")</f>
        <v>South</v>
      </c>
      <c r="R4505" t="str">
        <f t="shared" si="422"/>
        <v>South</v>
      </c>
      <c r="S4505" t="str">
        <f t="shared" si="423"/>
        <v>Hospitalization</v>
      </c>
      <c r="T4505" t="str">
        <f t="shared" si="424"/>
        <v>Within SLA</v>
      </c>
      <c r="U4505">
        <f t="shared" si="425"/>
        <v>0</v>
      </c>
    </row>
    <row r="4506" spans="1:21" x14ac:dyDescent="0.3">
      <c r="A4506" t="s">
        <v>8601</v>
      </c>
      <c r="B4506" t="s">
        <v>601</v>
      </c>
      <c r="C4506" t="s">
        <v>5415</v>
      </c>
      <c r="D4506" t="s">
        <v>111</v>
      </c>
      <c r="E4506" t="s">
        <v>39</v>
      </c>
      <c r="F4506">
        <v>93984.18</v>
      </c>
      <c r="G4506" s="1">
        <v>45850</v>
      </c>
      <c r="I4506" t="s">
        <v>40</v>
      </c>
      <c r="J4506">
        <v>9</v>
      </c>
      <c r="K4506">
        <v>12</v>
      </c>
      <c r="L4506" t="s">
        <v>79</v>
      </c>
      <c r="M4506" t="s">
        <v>49</v>
      </c>
      <c r="N4506" t="s">
        <v>30</v>
      </c>
      <c r="O4506">
        <f t="shared" si="420"/>
        <v>1</v>
      </c>
      <c r="P4506" t="str">
        <f t="shared" si="421"/>
        <v>Valid</v>
      </c>
      <c r="Q4506" t="str">
        <f>_xlfn.XLOOKUP(B4506,Customers!$A:$A,Customers!$C:$C,"Not Found")</f>
        <v>West</v>
      </c>
      <c r="R4506" t="str">
        <f t="shared" si="422"/>
        <v>North</v>
      </c>
      <c r="S4506" t="str">
        <f t="shared" si="423"/>
        <v>Fire</v>
      </c>
      <c r="T4506" t="str">
        <f t="shared" si="424"/>
        <v>Within SLA</v>
      </c>
      <c r="U4506">
        <f t="shared" si="425"/>
        <v>0</v>
      </c>
    </row>
    <row r="4507" spans="1:21" x14ac:dyDescent="0.3">
      <c r="A4507" t="s">
        <v>8602</v>
      </c>
      <c r="B4507" t="s">
        <v>2727</v>
      </c>
      <c r="C4507" t="s">
        <v>2728</v>
      </c>
      <c r="D4507" t="s">
        <v>116</v>
      </c>
      <c r="E4507" t="s">
        <v>173</v>
      </c>
      <c r="F4507">
        <v>28869.51</v>
      </c>
      <c r="G4507" s="1">
        <v>45858</v>
      </c>
      <c r="H4507" s="1">
        <v>45873</v>
      </c>
      <c r="I4507" t="s">
        <v>19</v>
      </c>
      <c r="J4507">
        <v>15</v>
      </c>
      <c r="K4507">
        <v>7</v>
      </c>
      <c r="L4507" t="s">
        <v>223</v>
      </c>
      <c r="M4507" t="s">
        <v>94</v>
      </c>
      <c r="N4507" t="s">
        <v>42</v>
      </c>
      <c r="O4507">
        <f t="shared" si="420"/>
        <v>1</v>
      </c>
      <c r="P4507" t="str">
        <f t="shared" si="421"/>
        <v>Valid</v>
      </c>
      <c r="Q4507" t="str">
        <f>_xlfn.XLOOKUP(B4507,Customers!$A:$A,Customers!$C:$C,"Not Found")</f>
        <v>South</v>
      </c>
      <c r="R4507" t="str">
        <f t="shared" si="422"/>
        <v>Central</v>
      </c>
      <c r="S4507" t="str">
        <f t="shared" si="423"/>
        <v>Medical Emergency</v>
      </c>
      <c r="T4507" t="str">
        <f t="shared" si="424"/>
        <v>SLA Breach</v>
      </c>
      <c r="U4507">
        <f t="shared" si="425"/>
        <v>8</v>
      </c>
    </row>
    <row r="4508" spans="1:21" x14ac:dyDescent="0.3">
      <c r="A4508" t="s">
        <v>8603</v>
      </c>
      <c r="B4508" t="s">
        <v>1291</v>
      </c>
      <c r="C4508" t="s">
        <v>6886</v>
      </c>
      <c r="D4508" t="s">
        <v>216</v>
      </c>
      <c r="E4508" t="s">
        <v>39</v>
      </c>
      <c r="F4508">
        <v>113398.86</v>
      </c>
      <c r="G4508" s="1">
        <v>45754</v>
      </c>
      <c r="H4508" s="1">
        <v>45770</v>
      </c>
      <c r="I4508" t="s">
        <v>19</v>
      </c>
      <c r="J4508">
        <v>16</v>
      </c>
      <c r="K4508">
        <v>15</v>
      </c>
      <c r="L4508" t="s">
        <v>227</v>
      </c>
      <c r="M4508" t="s">
        <v>55</v>
      </c>
      <c r="N4508" t="s">
        <v>30</v>
      </c>
      <c r="O4508">
        <f t="shared" si="420"/>
        <v>1</v>
      </c>
      <c r="P4508" t="str">
        <f t="shared" si="421"/>
        <v>Valid</v>
      </c>
      <c r="Q4508" t="str">
        <f>_xlfn.XLOOKUP(B4508,Customers!$A:$A,Customers!$C:$C,"Not Found")</f>
        <v>East</v>
      </c>
      <c r="R4508" t="str">
        <f t="shared" si="422"/>
        <v>North</v>
      </c>
      <c r="S4508" t="str">
        <f t="shared" si="423"/>
        <v>Outpatient</v>
      </c>
      <c r="T4508" t="str">
        <f t="shared" si="424"/>
        <v>SLA Breach</v>
      </c>
      <c r="U4508">
        <f t="shared" si="425"/>
        <v>1</v>
      </c>
    </row>
    <row r="4509" spans="1:21" x14ac:dyDescent="0.3">
      <c r="A4509" t="s">
        <v>8604</v>
      </c>
      <c r="B4509" t="s">
        <v>3104</v>
      </c>
      <c r="C4509" t="s">
        <v>8605</v>
      </c>
      <c r="D4509" t="s">
        <v>182</v>
      </c>
      <c r="E4509" t="s">
        <v>173</v>
      </c>
      <c r="F4509">
        <v>41881.599999999999</v>
      </c>
      <c r="G4509" s="1">
        <v>45703</v>
      </c>
      <c r="H4509" s="1">
        <v>45707</v>
      </c>
      <c r="I4509" t="s">
        <v>19</v>
      </c>
      <c r="J4509">
        <v>4</v>
      </c>
      <c r="K4509">
        <v>7</v>
      </c>
      <c r="L4509" t="s">
        <v>87</v>
      </c>
      <c r="M4509" t="s">
        <v>94</v>
      </c>
      <c r="N4509" t="s">
        <v>30</v>
      </c>
      <c r="O4509">
        <f t="shared" si="420"/>
        <v>1</v>
      </c>
      <c r="P4509" t="str">
        <f t="shared" si="421"/>
        <v>Valid</v>
      </c>
      <c r="Q4509" t="str">
        <f>_xlfn.XLOOKUP(B4509,Customers!$A:$A,Customers!$C:$C,"Not Found")</f>
        <v>North</v>
      </c>
      <c r="R4509" t="str">
        <f t="shared" si="422"/>
        <v>Central</v>
      </c>
      <c r="S4509" t="str">
        <f t="shared" si="423"/>
        <v>Trip Cancellation</v>
      </c>
      <c r="T4509" t="str">
        <f t="shared" si="424"/>
        <v>Within SLA</v>
      </c>
      <c r="U4509">
        <f t="shared" si="425"/>
        <v>0</v>
      </c>
    </row>
    <row r="4510" spans="1:21" x14ac:dyDescent="0.3">
      <c r="A4510" t="s">
        <v>8606</v>
      </c>
      <c r="B4510" t="s">
        <v>4942</v>
      </c>
      <c r="C4510" t="s">
        <v>8607</v>
      </c>
      <c r="D4510" t="s">
        <v>34</v>
      </c>
      <c r="E4510" t="s">
        <v>39</v>
      </c>
      <c r="F4510">
        <v>588997.54</v>
      </c>
      <c r="G4510" s="1">
        <v>45709</v>
      </c>
      <c r="H4510" s="1">
        <v>45728</v>
      </c>
      <c r="I4510" t="s">
        <v>19</v>
      </c>
      <c r="J4510">
        <v>19</v>
      </c>
      <c r="K4510">
        <v>20</v>
      </c>
      <c r="L4510" t="s">
        <v>349</v>
      </c>
      <c r="M4510" t="s">
        <v>29</v>
      </c>
      <c r="N4510" t="s">
        <v>30</v>
      </c>
      <c r="O4510">
        <f t="shared" si="420"/>
        <v>1</v>
      </c>
      <c r="P4510" t="str">
        <f t="shared" si="421"/>
        <v>Valid</v>
      </c>
      <c r="Q4510" t="str">
        <f>_xlfn.XLOOKUP(B4510,Customers!$A:$A,Customers!$C:$C,"Not Found")</f>
        <v>South</v>
      </c>
      <c r="R4510" t="str">
        <f t="shared" si="422"/>
        <v>North</v>
      </c>
      <c r="S4510" t="str">
        <f t="shared" si="423"/>
        <v>Death Benefit</v>
      </c>
      <c r="T4510" t="str">
        <f t="shared" si="424"/>
        <v>Within SLA</v>
      </c>
      <c r="U4510">
        <f t="shared" si="425"/>
        <v>0</v>
      </c>
    </row>
    <row r="4511" spans="1:21" x14ac:dyDescent="0.3">
      <c r="A4511" t="s">
        <v>8608</v>
      </c>
      <c r="B4511" t="s">
        <v>1664</v>
      </c>
      <c r="C4511" t="s">
        <v>1665</v>
      </c>
      <c r="D4511" t="s">
        <v>216</v>
      </c>
      <c r="E4511" t="s">
        <v>173</v>
      </c>
      <c r="F4511">
        <v>122586.87</v>
      </c>
      <c r="G4511" s="1">
        <v>45801</v>
      </c>
      <c r="H4511" s="1">
        <v>45809</v>
      </c>
      <c r="I4511" t="s">
        <v>19</v>
      </c>
      <c r="J4511">
        <v>8</v>
      </c>
      <c r="K4511">
        <v>15</v>
      </c>
      <c r="L4511" t="s">
        <v>193</v>
      </c>
      <c r="M4511" t="s">
        <v>55</v>
      </c>
      <c r="N4511" t="s">
        <v>30</v>
      </c>
      <c r="O4511">
        <f t="shared" si="420"/>
        <v>1</v>
      </c>
      <c r="P4511" t="str">
        <f t="shared" si="421"/>
        <v>Valid</v>
      </c>
      <c r="Q4511" t="str">
        <f>_xlfn.XLOOKUP(B4511,Customers!$A:$A,Customers!$C:$C,"Not Found")</f>
        <v>East</v>
      </c>
      <c r="R4511" t="str">
        <f t="shared" si="422"/>
        <v>Central</v>
      </c>
      <c r="S4511" t="str">
        <f t="shared" si="423"/>
        <v>Outpatient</v>
      </c>
      <c r="T4511" t="str">
        <f t="shared" si="424"/>
        <v>Within SLA</v>
      </c>
      <c r="U4511">
        <f t="shared" si="425"/>
        <v>0</v>
      </c>
    </row>
    <row r="4512" spans="1:21" x14ac:dyDescent="0.3">
      <c r="A4512" t="s">
        <v>8609</v>
      </c>
      <c r="B4512" t="s">
        <v>7380</v>
      </c>
      <c r="C4512" t="s">
        <v>7381</v>
      </c>
      <c r="D4512" t="s">
        <v>92</v>
      </c>
      <c r="E4512" t="s">
        <v>74</v>
      </c>
      <c r="F4512">
        <v>37855.599999999999</v>
      </c>
      <c r="G4512" s="1">
        <v>45955</v>
      </c>
      <c r="H4512" s="1">
        <v>45972</v>
      </c>
      <c r="I4512" t="s">
        <v>19</v>
      </c>
      <c r="J4512">
        <v>17</v>
      </c>
      <c r="K4512">
        <v>7</v>
      </c>
      <c r="L4512" t="s">
        <v>136</v>
      </c>
      <c r="M4512" t="s">
        <v>94</v>
      </c>
      <c r="N4512" t="s">
        <v>42</v>
      </c>
      <c r="O4512">
        <f t="shared" si="420"/>
        <v>1</v>
      </c>
      <c r="P4512" t="str">
        <f t="shared" si="421"/>
        <v>Valid</v>
      </c>
      <c r="Q4512" t="str">
        <f>_xlfn.XLOOKUP(B4512,Customers!$A:$A,Customers!$C:$C,"Not Found")</f>
        <v>South</v>
      </c>
      <c r="R4512" t="str">
        <f t="shared" si="422"/>
        <v>East</v>
      </c>
      <c r="S4512" t="str">
        <f t="shared" si="423"/>
        <v>Baggage Loss</v>
      </c>
      <c r="T4512" t="str">
        <f t="shared" si="424"/>
        <v>SLA Breach</v>
      </c>
      <c r="U4512">
        <f t="shared" si="425"/>
        <v>10</v>
      </c>
    </row>
    <row r="4513" spans="1:21" x14ac:dyDescent="0.3">
      <c r="A4513" t="s">
        <v>8610</v>
      </c>
      <c r="B4513" t="s">
        <v>5365</v>
      </c>
      <c r="C4513" t="s">
        <v>5366</v>
      </c>
      <c r="D4513" t="s">
        <v>216</v>
      </c>
      <c r="E4513" t="s">
        <v>27</v>
      </c>
      <c r="F4513">
        <v>23752.99</v>
      </c>
      <c r="G4513" s="1">
        <v>45972</v>
      </c>
      <c r="H4513" s="1">
        <v>45984</v>
      </c>
      <c r="I4513" t="s">
        <v>19</v>
      </c>
      <c r="J4513">
        <v>12</v>
      </c>
      <c r="K4513">
        <v>15</v>
      </c>
      <c r="L4513" t="s">
        <v>79</v>
      </c>
      <c r="M4513" t="s">
        <v>55</v>
      </c>
      <c r="N4513" t="s">
        <v>30</v>
      </c>
      <c r="O4513">
        <f t="shared" si="420"/>
        <v>1</v>
      </c>
      <c r="P4513" t="str">
        <f t="shared" si="421"/>
        <v>Valid</v>
      </c>
      <c r="Q4513" t="str">
        <f>_xlfn.XLOOKUP(B4513,Customers!$A:$A,Customers!$C:$C,"Not Found")</f>
        <v>West</v>
      </c>
      <c r="R4513" t="str">
        <f t="shared" si="422"/>
        <v>West</v>
      </c>
      <c r="S4513" t="str">
        <f t="shared" si="423"/>
        <v>Outpatient</v>
      </c>
      <c r="T4513" t="str">
        <f t="shared" si="424"/>
        <v>Within SLA</v>
      </c>
      <c r="U4513">
        <f t="shared" si="425"/>
        <v>0</v>
      </c>
    </row>
    <row r="4514" spans="1:21" x14ac:dyDescent="0.3">
      <c r="A4514" t="s">
        <v>8611</v>
      </c>
      <c r="B4514" t="s">
        <v>2448</v>
      </c>
      <c r="C4514" t="s">
        <v>3957</v>
      </c>
      <c r="D4514" t="s">
        <v>26</v>
      </c>
      <c r="E4514" t="s">
        <v>27</v>
      </c>
      <c r="F4514">
        <v>351026.35</v>
      </c>
      <c r="G4514" s="1">
        <v>45703</v>
      </c>
      <c r="H4514" s="1">
        <v>45738</v>
      </c>
      <c r="I4514" t="s">
        <v>19</v>
      </c>
      <c r="J4514">
        <v>35</v>
      </c>
      <c r="K4514">
        <v>20</v>
      </c>
      <c r="L4514" t="s">
        <v>65</v>
      </c>
      <c r="M4514" t="s">
        <v>29</v>
      </c>
      <c r="N4514" t="s">
        <v>88</v>
      </c>
      <c r="O4514">
        <f t="shared" si="420"/>
        <v>1</v>
      </c>
      <c r="P4514" t="str">
        <f t="shared" si="421"/>
        <v>Valid</v>
      </c>
      <c r="Q4514" t="str">
        <f>_xlfn.XLOOKUP(B4514,Customers!$A:$A,Customers!$C:$C,"Not Found")</f>
        <v>West</v>
      </c>
      <c r="R4514" t="str">
        <f t="shared" si="422"/>
        <v>West</v>
      </c>
      <c r="S4514" t="str">
        <f t="shared" si="423"/>
        <v>Disability</v>
      </c>
      <c r="T4514" t="str">
        <f t="shared" si="424"/>
        <v>SLA Breach</v>
      </c>
      <c r="U4514">
        <f t="shared" si="425"/>
        <v>15</v>
      </c>
    </row>
    <row r="4515" spans="1:21" x14ac:dyDescent="0.3">
      <c r="A4515" t="s">
        <v>8612</v>
      </c>
      <c r="B4515" t="s">
        <v>5432</v>
      </c>
      <c r="C4515" t="s">
        <v>5433</v>
      </c>
      <c r="D4515" t="s">
        <v>116</v>
      </c>
      <c r="E4515" t="s">
        <v>27</v>
      </c>
      <c r="F4515">
        <v>88170.08</v>
      </c>
      <c r="G4515" s="1">
        <v>45681</v>
      </c>
      <c r="H4515" s="1">
        <v>45682</v>
      </c>
      <c r="I4515" t="s">
        <v>19</v>
      </c>
      <c r="J4515">
        <v>1</v>
      </c>
      <c r="K4515">
        <v>7</v>
      </c>
      <c r="L4515" t="s">
        <v>491</v>
      </c>
      <c r="M4515" t="s">
        <v>94</v>
      </c>
      <c r="N4515" t="s">
        <v>22</v>
      </c>
      <c r="O4515">
        <f t="shared" si="420"/>
        <v>1</v>
      </c>
      <c r="P4515" t="str">
        <f t="shared" si="421"/>
        <v>Valid</v>
      </c>
      <c r="Q4515" t="str">
        <f>_xlfn.XLOOKUP(B4515,Customers!$A:$A,Customers!$C:$C,"Not Found")</f>
        <v>West</v>
      </c>
      <c r="R4515" t="str">
        <f t="shared" si="422"/>
        <v>West</v>
      </c>
      <c r="S4515" t="str">
        <f t="shared" si="423"/>
        <v>Medical Emergency</v>
      </c>
      <c r="T4515" t="str">
        <f t="shared" si="424"/>
        <v>Within SLA</v>
      </c>
      <c r="U4515">
        <f t="shared" si="425"/>
        <v>0</v>
      </c>
    </row>
    <row r="4516" spans="1:21" x14ac:dyDescent="0.3">
      <c r="A4516" t="s">
        <v>8613</v>
      </c>
      <c r="B4516" t="s">
        <v>8298</v>
      </c>
      <c r="C4516" t="s">
        <v>8299</v>
      </c>
      <c r="D4516" t="s">
        <v>116</v>
      </c>
      <c r="E4516" t="s">
        <v>27</v>
      </c>
      <c r="F4516">
        <v>45696.02</v>
      </c>
      <c r="G4516" s="1">
        <v>45813</v>
      </c>
      <c r="H4516" s="1">
        <v>45835</v>
      </c>
      <c r="I4516" t="s">
        <v>19</v>
      </c>
      <c r="J4516">
        <v>22</v>
      </c>
      <c r="K4516">
        <v>7</v>
      </c>
      <c r="L4516" t="s">
        <v>427</v>
      </c>
      <c r="M4516" t="s">
        <v>94</v>
      </c>
      <c r="N4516" t="s">
        <v>88</v>
      </c>
      <c r="O4516">
        <f t="shared" si="420"/>
        <v>1</v>
      </c>
      <c r="P4516" t="str">
        <f t="shared" si="421"/>
        <v>Valid</v>
      </c>
      <c r="Q4516" t="str">
        <f>_xlfn.XLOOKUP(B4516,Customers!$A:$A,Customers!$C:$C,"Not Found")</f>
        <v>North</v>
      </c>
      <c r="R4516" t="str">
        <f t="shared" si="422"/>
        <v>West</v>
      </c>
      <c r="S4516" t="str">
        <f t="shared" si="423"/>
        <v>Medical Emergency</v>
      </c>
      <c r="T4516" t="str">
        <f t="shared" si="424"/>
        <v>SLA Breach</v>
      </c>
      <c r="U4516">
        <f t="shared" si="425"/>
        <v>15</v>
      </c>
    </row>
    <row r="4517" spans="1:21" x14ac:dyDescent="0.3">
      <c r="A4517" t="s">
        <v>8614</v>
      </c>
      <c r="B4517" t="s">
        <v>8615</v>
      </c>
      <c r="C4517" t="s">
        <v>8616</v>
      </c>
      <c r="D4517" t="s">
        <v>102</v>
      </c>
      <c r="E4517" t="s">
        <v>18</v>
      </c>
      <c r="F4517">
        <v>563434.6</v>
      </c>
      <c r="G4517" s="1">
        <v>45721</v>
      </c>
      <c r="H4517" s="1">
        <v>45746</v>
      </c>
      <c r="I4517" t="s">
        <v>47</v>
      </c>
      <c r="J4517">
        <v>25</v>
      </c>
      <c r="K4517">
        <v>20</v>
      </c>
      <c r="L4517" t="s">
        <v>651</v>
      </c>
      <c r="M4517" t="s">
        <v>29</v>
      </c>
      <c r="N4517" t="s">
        <v>30</v>
      </c>
      <c r="O4517">
        <f t="shared" si="420"/>
        <v>1</v>
      </c>
      <c r="P4517" t="str">
        <f t="shared" si="421"/>
        <v>Valid</v>
      </c>
      <c r="Q4517" t="str">
        <f>_xlfn.XLOOKUP(B4517,Customers!$A:$A,Customers!$C:$C,"Not Found")</f>
        <v>West</v>
      </c>
      <c r="R4517" t="str">
        <f t="shared" si="422"/>
        <v>South</v>
      </c>
      <c r="S4517" t="str">
        <f t="shared" si="423"/>
        <v>Maturity</v>
      </c>
      <c r="T4517" t="str">
        <f t="shared" si="424"/>
        <v>SLA Breach</v>
      </c>
      <c r="U4517">
        <f t="shared" si="425"/>
        <v>5</v>
      </c>
    </row>
    <row r="4518" spans="1:21" x14ac:dyDescent="0.3">
      <c r="A4518" t="s">
        <v>8617</v>
      </c>
      <c r="B4518" t="s">
        <v>4669</v>
      </c>
      <c r="C4518" t="s">
        <v>4670</v>
      </c>
      <c r="D4518" t="s">
        <v>46</v>
      </c>
      <c r="E4518" t="s">
        <v>173</v>
      </c>
      <c r="F4518">
        <v>41934.370000000003</v>
      </c>
      <c r="G4518" s="1">
        <v>45703</v>
      </c>
      <c r="H4518" s="1">
        <v>45720</v>
      </c>
      <c r="I4518" t="s">
        <v>19</v>
      </c>
      <c r="J4518">
        <v>17</v>
      </c>
      <c r="K4518">
        <v>10</v>
      </c>
      <c r="L4518" t="s">
        <v>227</v>
      </c>
      <c r="M4518" t="s">
        <v>21</v>
      </c>
      <c r="N4518" t="s">
        <v>30</v>
      </c>
      <c r="O4518">
        <f t="shared" si="420"/>
        <v>1</v>
      </c>
      <c r="P4518" t="str">
        <f t="shared" si="421"/>
        <v>Valid</v>
      </c>
      <c r="Q4518" t="str">
        <f>_xlfn.XLOOKUP(B4518,Customers!$A:$A,Customers!$C:$C,"Not Found")</f>
        <v>East</v>
      </c>
      <c r="R4518" t="str">
        <f t="shared" si="422"/>
        <v>Central</v>
      </c>
      <c r="S4518" t="str">
        <f t="shared" si="423"/>
        <v>Theft</v>
      </c>
      <c r="T4518" t="str">
        <f t="shared" si="424"/>
        <v>SLA Breach</v>
      </c>
      <c r="U4518">
        <f t="shared" si="425"/>
        <v>7</v>
      </c>
    </row>
    <row r="4519" spans="1:21" x14ac:dyDescent="0.3">
      <c r="A4519" t="s">
        <v>8618</v>
      </c>
      <c r="B4519" t="s">
        <v>2869</v>
      </c>
      <c r="C4519" t="s">
        <v>2870</v>
      </c>
      <c r="D4519" t="s">
        <v>34</v>
      </c>
      <c r="E4519" t="s">
        <v>27</v>
      </c>
      <c r="F4519">
        <v>286868.33</v>
      </c>
      <c r="G4519" s="1">
        <v>45788</v>
      </c>
      <c r="H4519" s="1">
        <v>45814</v>
      </c>
      <c r="I4519" t="s">
        <v>47</v>
      </c>
      <c r="J4519">
        <v>26</v>
      </c>
      <c r="K4519">
        <v>20</v>
      </c>
      <c r="L4519" t="s">
        <v>704</v>
      </c>
      <c r="M4519" t="s">
        <v>29</v>
      </c>
      <c r="N4519" t="s">
        <v>30</v>
      </c>
      <c r="O4519">
        <f t="shared" si="420"/>
        <v>1</v>
      </c>
      <c r="P4519" t="str">
        <f t="shared" si="421"/>
        <v>Valid</v>
      </c>
      <c r="Q4519" t="str">
        <f>_xlfn.XLOOKUP(B4519,Customers!$A:$A,Customers!$C:$C,"Not Found")</f>
        <v>South</v>
      </c>
      <c r="R4519" t="str">
        <f t="shared" si="422"/>
        <v>West</v>
      </c>
      <c r="S4519" t="str">
        <f t="shared" si="423"/>
        <v>Death Benefit</v>
      </c>
      <c r="T4519" t="str">
        <f t="shared" si="424"/>
        <v>SLA Breach</v>
      </c>
      <c r="U4519">
        <f t="shared" si="425"/>
        <v>6</v>
      </c>
    </row>
    <row r="4520" spans="1:21" x14ac:dyDescent="0.3">
      <c r="A4520" t="s">
        <v>8619</v>
      </c>
      <c r="B4520" t="s">
        <v>2746</v>
      </c>
      <c r="C4520" t="s">
        <v>2747</v>
      </c>
      <c r="D4520" t="s">
        <v>46</v>
      </c>
      <c r="E4520" t="s">
        <v>39</v>
      </c>
      <c r="F4520">
        <v>93818.16</v>
      </c>
      <c r="G4520" s="1">
        <v>45979</v>
      </c>
      <c r="H4520" s="1">
        <v>45997</v>
      </c>
      <c r="I4520" t="s">
        <v>19</v>
      </c>
      <c r="J4520">
        <v>18</v>
      </c>
      <c r="K4520">
        <v>10</v>
      </c>
      <c r="L4520" t="s">
        <v>163</v>
      </c>
      <c r="M4520" t="s">
        <v>21</v>
      </c>
      <c r="N4520" t="s">
        <v>42</v>
      </c>
      <c r="O4520">
        <f t="shared" si="420"/>
        <v>1</v>
      </c>
      <c r="P4520" t="str">
        <f t="shared" si="421"/>
        <v>Valid</v>
      </c>
      <c r="Q4520" t="str">
        <f>_xlfn.XLOOKUP(B4520,Customers!$A:$A,Customers!$C:$C,"Not Found")</f>
        <v>North</v>
      </c>
      <c r="R4520" t="str">
        <f t="shared" si="422"/>
        <v>North</v>
      </c>
      <c r="S4520" t="str">
        <f t="shared" si="423"/>
        <v>Theft</v>
      </c>
      <c r="T4520" t="str">
        <f t="shared" si="424"/>
        <v>SLA Breach</v>
      </c>
      <c r="U4520">
        <f t="shared" si="425"/>
        <v>8</v>
      </c>
    </row>
    <row r="4521" spans="1:21" x14ac:dyDescent="0.3">
      <c r="A4521" t="s">
        <v>8620</v>
      </c>
      <c r="B4521" t="s">
        <v>2559</v>
      </c>
      <c r="C4521" t="s">
        <v>2560</v>
      </c>
      <c r="D4521" t="s">
        <v>53</v>
      </c>
      <c r="E4521" t="s">
        <v>18</v>
      </c>
      <c r="F4521">
        <v>113365.59</v>
      </c>
      <c r="G4521" s="1">
        <v>45736</v>
      </c>
      <c r="H4521" s="1">
        <v>45745</v>
      </c>
      <c r="I4521" t="s">
        <v>19</v>
      </c>
      <c r="J4521">
        <v>9</v>
      </c>
      <c r="K4521">
        <v>15</v>
      </c>
      <c r="L4521" t="s">
        <v>140</v>
      </c>
      <c r="M4521" t="s">
        <v>55</v>
      </c>
      <c r="N4521" t="s">
        <v>30</v>
      </c>
      <c r="O4521">
        <f t="shared" si="420"/>
        <v>1</v>
      </c>
      <c r="P4521" t="str">
        <f t="shared" si="421"/>
        <v>Valid</v>
      </c>
      <c r="Q4521" t="str">
        <f>_xlfn.XLOOKUP(B4521,Customers!$A:$A,Customers!$C:$C,"Not Found")</f>
        <v>South</v>
      </c>
      <c r="R4521" t="str">
        <f t="shared" si="422"/>
        <v>South</v>
      </c>
      <c r="S4521" t="str">
        <f t="shared" si="423"/>
        <v>Hospitalization</v>
      </c>
      <c r="T4521" t="str">
        <f t="shared" si="424"/>
        <v>Within SLA</v>
      </c>
      <c r="U4521">
        <f t="shared" si="425"/>
        <v>0</v>
      </c>
    </row>
    <row r="4522" spans="1:21" x14ac:dyDescent="0.3">
      <c r="A4522" t="s">
        <v>8621</v>
      </c>
      <c r="B4522" t="s">
        <v>3631</v>
      </c>
      <c r="C4522" t="s">
        <v>3632</v>
      </c>
      <c r="D4522" t="s">
        <v>69</v>
      </c>
      <c r="E4522" t="s">
        <v>74</v>
      </c>
      <c r="F4522">
        <v>183836.77</v>
      </c>
      <c r="G4522" s="1">
        <v>45686</v>
      </c>
      <c r="I4522" t="s">
        <v>40</v>
      </c>
      <c r="J4522">
        <v>16</v>
      </c>
      <c r="K4522">
        <v>12</v>
      </c>
      <c r="L4522" t="s">
        <v>48</v>
      </c>
      <c r="M4522" t="s">
        <v>49</v>
      </c>
      <c r="N4522" t="s">
        <v>22</v>
      </c>
      <c r="O4522">
        <f t="shared" si="420"/>
        <v>1</v>
      </c>
      <c r="P4522" t="str">
        <f t="shared" si="421"/>
        <v>Valid</v>
      </c>
      <c r="Q4522" t="str">
        <f>_xlfn.XLOOKUP(B4522,Customers!$A:$A,Customers!$C:$C,"Not Found")</f>
        <v>South</v>
      </c>
      <c r="R4522" t="str">
        <f t="shared" si="422"/>
        <v>East</v>
      </c>
      <c r="S4522" t="str">
        <f t="shared" si="423"/>
        <v>Property Damage</v>
      </c>
      <c r="T4522" t="str">
        <f t="shared" si="424"/>
        <v>SLA Breach</v>
      </c>
      <c r="U4522">
        <f t="shared" si="425"/>
        <v>4</v>
      </c>
    </row>
    <row r="4523" spans="1:21" x14ac:dyDescent="0.3">
      <c r="A4523" t="s">
        <v>8622</v>
      </c>
      <c r="B4523" t="s">
        <v>710</v>
      </c>
      <c r="C4523" t="s">
        <v>7167</v>
      </c>
      <c r="D4523" t="s">
        <v>26</v>
      </c>
      <c r="E4523" t="s">
        <v>173</v>
      </c>
      <c r="F4523">
        <v>143519.73000000001</v>
      </c>
      <c r="G4523" s="1">
        <v>45710</v>
      </c>
      <c r="I4523" t="s">
        <v>40</v>
      </c>
      <c r="J4523">
        <v>27</v>
      </c>
      <c r="K4523">
        <v>20</v>
      </c>
      <c r="L4523" t="s">
        <v>296</v>
      </c>
      <c r="M4523" t="s">
        <v>29</v>
      </c>
      <c r="N4523" t="s">
        <v>42</v>
      </c>
      <c r="O4523">
        <f t="shared" si="420"/>
        <v>1</v>
      </c>
      <c r="P4523" t="str">
        <f t="shared" si="421"/>
        <v>Valid</v>
      </c>
      <c r="Q4523" t="str">
        <f>_xlfn.XLOOKUP(B4523,Customers!$A:$A,Customers!$C:$C,"Not Found")</f>
        <v>South</v>
      </c>
      <c r="R4523" t="str">
        <f t="shared" si="422"/>
        <v>Central</v>
      </c>
      <c r="S4523" t="str">
        <f t="shared" si="423"/>
        <v>Disability</v>
      </c>
      <c r="T4523" t="str">
        <f t="shared" si="424"/>
        <v>SLA Breach</v>
      </c>
      <c r="U4523">
        <f t="shared" si="425"/>
        <v>7</v>
      </c>
    </row>
    <row r="4524" spans="1:21" x14ac:dyDescent="0.3">
      <c r="A4524" t="s">
        <v>8623</v>
      </c>
      <c r="B4524" t="s">
        <v>1833</v>
      </c>
      <c r="C4524" t="s">
        <v>1834</v>
      </c>
      <c r="D4524" t="s">
        <v>53</v>
      </c>
      <c r="E4524" t="s">
        <v>27</v>
      </c>
      <c r="F4524">
        <v>50761.38</v>
      </c>
      <c r="G4524" s="1">
        <v>45865</v>
      </c>
      <c r="H4524" s="1">
        <v>45883</v>
      </c>
      <c r="I4524" t="s">
        <v>19</v>
      </c>
      <c r="J4524">
        <v>18</v>
      </c>
      <c r="K4524">
        <v>15</v>
      </c>
      <c r="L4524" t="s">
        <v>282</v>
      </c>
      <c r="M4524" t="s">
        <v>55</v>
      </c>
      <c r="N4524" t="s">
        <v>30</v>
      </c>
      <c r="O4524">
        <f t="shared" si="420"/>
        <v>1</v>
      </c>
      <c r="P4524" t="str">
        <f t="shared" si="421"/>
        <v>Valid</v>
      </c>
      <c r="Q4524" t="str">
        <f>_xlfn.XLOOKUP(B4524,Customers!$A:$A,Customers!$C:$C,"Not Found")</f>
        <v>West</v>
      </c>
      <c r="R4524" t="str">
        <f t="shared" si="422"/>
        <v>West</v>
      </c>
      <c r="S4524" t="str">
        <f t="shared" si="423"/>
        <v>Hospitalization</v>
      </c>
      <c r="T4524" t="str">
        <f t="shared" si="424"/>
        <v>SLA Breach</v>
      </c>
      <c r="U4524">
        <f t="shared" si="425"/>
        <v>3</v>
      </c>
    </row>
    <row r="4525" spans="1:21" x14ac:dyDescent="0.3">
      <c r="A4525" t="s">
        <v>8624</v>
      </c>
      <c r="B4525" t="s">
        <v>2869</v>
      </c>
      <c r="C4525" t="s">
        <v>2870</v>
      </c>
      <c r="D4525" t="s">
        <v>34</v>
      </c>
      <c r="E4525" t="s">
        <v>18</v>
      </c>
      <c r="F4525">
        <v>129388.05</v>
      </c>
      <c r="G4525" s="1">
        <v>45983</v>
      </c>
      <c r="I4525" t="s">
        <v>64</v>
      </c>
      <c r="J4525">
        <v>8</v>
      </c>
      <c r="K4525">
        <v>20</v>
      </c>
      <c r="L4525" t="s">
        <v>107</v>
      </c>
      <c r="M4525" t="s">
        <v>29</v>
      </c>
      <c r="N4525" t="s">
        <v>30</v>
      </c>
      <c r="O4525">
        <f t="shared" si="420"/>
        <v>1</v>
      </c>
      <c r="P4525" t="str">
        <f t="shared" si="421"/>
        <v>Valid</v>
      </c>
      <c r="Q4525" t="str">
        <f>_xlfn.XLOOKUP(B4525,Customers!$A:$A,Customers!$C:$C,"Not Found")</f>
        <v>South</v>
      </c>
      <c r="R4525" t="str">
        <f t="shared" si="422"/>
        <v>South</v>
      </c>
      <c r="S4525" t="str">
        <f t="shared" si="423"/>
        <v>Death Benefit</v>
      </c>
      <c r="T4525" t="str">
        <f t="shared" si="424"/>
        <v>Within SLA</v>
      </c>
      <c r="U4525">
        <f t="shared" si="425"/>
        <v>0</v>
      </c>
    </row>
    <row r="4526" spans="1:21" x14ac:dyDescent="0.3">
      <c r="A4526" t="s">
        <v>8625</v>
      </c>
      <c r="B4526" t="s">
        <v>361</v>
      </c>
      <c r="C4526" t="s">
        <v>2830</v>
      </c>
      <c r="D4526" t="s">
        <v>102</v>
      </c>
      <c r="E4526" t="s">
        <v>27</v>
      </c>
      <c r="F4526">
        <v>354924.83</v>
      </c>
      <c r="G4526" s="1">
        <v>45978</v>
      </c>
      <c r="H4526" s="1">
        <v>46002</v>
      </c>
      <c r="I4526" t="s">
        <v>19</v>
      </c>
      <c r="J4526">
        <v>24</v>
      </c>
      <c r="K4526">
        <v>20</v>
      </c>
      <c r="L4526" t="s">
        <v>787</v>
      </c>
      <c r="M4526" t="s">
        <v>29</v>
      </c>
      <c r="N4526" t="s">
        <v>42</v>
      </c>
      <c r="O4526">
        <f t="shared" si="420"/>
        <v>1</v>
      </c>
      <c r="P4526" t="str">
        <f t="shared" si="421"/>
        <v>Valid</v>
      </c>
      <c r="Q4526" t="str">
        <f>_xlfn.XLOOKUP(B4526,Customers!$A:$A,Customers!$C:$C,"Not Found")</f>
        <v>West</v>
      </c>
      <c r="R4526" t="str">
        <f t="shared" si="422"/>
        <v>West</v>
      </c>
      <c r="S4526" t="str">
        <f t="shared" si="423"/>
        <v>Maturity</v>
      </c>
      <c r="T4526" t="str">
        <f t="shared" si="424"/>
        <v>SLA Breach</v>
      </c>
      <c r="U4526">
        <f t="shared" si="425"/>
        <v>4</v>
      </c>
    </row>
    <row r="4527" spans="1:21" x14ac:dyDescent="0.3">
      <c r="A4527" t="s">
        <v>8626</v>
      </c>
      <c r="B4527" t="s">
        <v>8627</v>
      </c>
      <c r="C4527" t="s">
        <v>8628</v>
      </c>
      <c r="D4527" t="s">
        <v>116</v>
      </c>
      <c r="E4527" t="s">
        <v>39</v>
      </c>
      <c r="F4527">
        <v>26561.43</v>
      </c>
      <c r="G4527" s="1">
        <v>45913</v>
      </c>
      <c r="I4527" t="s">
        <v>64</v>
      </c>
      <c r="J4527">
        <v>2</v>
      </c>
      <c r="K4527">
        <v>7</v>
      </c>
      <c r="L4527" t="s">
        <v>282</v>
      </c>
      <c r="M4527" t="s">
        <v>94</v>
      </c>
      <c r="N4527" t="s">
        <v>22</v>
      </c>
      <c r="O4527">
        <f t="shared" si="420"/>
        <v>1</v>
      </c>
      <c r="P4527" t="str">
        <f t="shared" si="421"/>
        <v>Valid</v>
      </c>
      <c r="Q4527" t="str">
        <f>_xlfn.XLOOKUP(B4527,Customers!$A:$A,Customers!$C:$C,"Not Found")</f>
        <v>South</v>
      </c>
      <c r="R4527" t="str">
        <f t="shared" si="422"/>
        <v>North</v>
      </c>
      <c r="S4527" t="str">
        <f t="shared" si="423"/>
        <v>Medical Emergency</v>
      </c>
      <c r="T4527" t="str">
        <f t="shared" si="424"/>
        <v>Within SLA</v>
      </c>
      <c r="U4527">
        <f t="shared" si="425"/>
        <v>0</v>
      </c>
    </row>
    <row r="4528" spans="1:21" x14ac:dyDescent="0.3">
      <c r="A4528" t="s">
        <v>8629</v>
      </c>
      <c r="B4528" t="s">
        <v>6584</v>
      </c>
      <c r="C4528" t="s">
        <v>8630</v>
      </c>
      <c r="D4528" t="s">
        <v>154</v>
      </c>
      <c r="E4528" t="s">
        <v>18</v>
      </c>
      <c r="F4528">
        <v>57277.87</v>
      </c>
      <c r="G4528" s="1">
        <v>45834</v>
      </c>
      <c r="H4528" s="1">
        <v>45835</v>
      </c>
      <c r="I4528" t="s">
        <v>19</v>
      </c>
      <c r="J4528">
        <v>1</v>
      </c>
      <c r="K4528">
        <v>10</v>
      </c>
      <c r="L4528" t="s">
        <v>103</v>
      </c>
      <c r="M4528" t="s">
        <v>21</v>
      </c>
      <c r="N4528" t="s">
        <v>30</v>
      </c>
      <c r="O4528">
        <f t="shared" si="420"/>
        <v>1</v>
      </c>
      <c r="P4528" t="str">
        <f t="shared" si="421"/>
        <v>Valid</v>
      </c>
      <c r="Q4528" t="str">
        <f>_xlfn.XLOOKUP(B4528,Customers!$A:$A,Customers!$C:$C,"Not Found")</f>
        <v>West</v>
      </c>
      <c r="R4528" t="str">
        <f t="shared" si="422"/>
        <v>South</v>
      </c>
      <c r="S4528" t="str">
        <f t="shared" si="423"/>
        <v>Vehicle Damage</v>
      </c>
      <c r="T4528" t="str">
        <f t="shared" si="424"/>
        <v>Within SLA</v>
      </c>
      <c r="U4528">
        <f t="shared" si="425"/>
        <v>0</v>
      </c>
    </row>
    <row r="4529" spans="1:21" x14ac:dyDescent="0.3">
      <c r="A4529" t="s">
        <v>8631</v>
      </c>
      <c r="B4529" t="s">
        <v>6051</v>
      </c>
      <c r="C4529" t="s">
        <v>6052</v>
      </c>
      <c r="D4529" t="s">
        <v>111</v>
      </c>
      <c r="E4529" t="s">
        <v>27</v>
      </c>
      <c r="F4529">
        <v>70672.289999999994</v>
      </c>
      <c r="G4529" s="1">
        <v>45901</v>
      </c>
      <c r="H4529" s="1">
        <v>45918</v>
      </c>
      <c r="I4529" t="s">
        <v>19</v>
      </c>
      <c r="J4529">
        <v>17</v>
      </c>
      <c r="K4529">
        <v>12</v>
      </c>
      <c r="L4529" t="s">
        <v>404</v>
      </c>
      <c r="M4529" t="s">
        <v>49</v>
      </c>
      <c r="N4529" t="s">
        <v>42</v>
      </c>
      <c r="O4529">
        <f t="shared" si="420"/>
        <v>1</v>
      </c>
      <c r="P4529" t="str">
        <f t="shared" si="421"/>
        <v>Valid</v>
      </c>
      <c r="Q4529" t="str">
        <f>_xlfn.XLOOKUP(B4529,Customers!$A:$A,Customers!$C:$C,"Not Found")</f>
        <v>East</v>
      </c>
      <c r="R4529" t="str">
        <f t="shared" si="422"/>
        <v>West</v>
      </c>
      <c r="S4529" t="str">
        <f t="shared" si="423"/>
        <v>Fire</v>
      </c>
      <c r="T4529" t="str">
        <f t="shared" si="424"/>
        <v>SLA Breach</v>
      </c>
      <c r="U4529">
        <f t="shared" si="425"/>
        <v>5</v>
      </c>
    </row>
    <row r="4530" spans="1:21" x14ac:dyDescent="0.3">
      <c r="A4530" t="s">
        <v>8632</v>
      </c>
      <c r="B4530" t="s">
        <v>984</v>
      </c>
      <c r="C4530" t="s">
        <v>985</v>
      </c>
      <c r="D4530" t="s">
        <v>53</v>
      </c>
      <c r="F4530">
        <v>49126.92</v>
      </c>
      <c r="G4530" s="1">
        <v>45678</v>
      </c>
      <c r="H4530" s="1">
        <v>45689</v>
      </c>
      <c r="I4530" t="s">
        <v>19</v>
      </c>
      <c r="J4530">
        <v>11</v>
      </c>
      <c r="K4530">
        <v>15</v>
      </c>
      <c r="L4530" t="s">
        <v>174</v>
      </c>
      <c r="M4530" t="s">
        <v>55</v>
      </c>
      <c r="N4530" t="s">
        <v>30</v>
      </c>
      <c r="O4530">
        <f t="shared" si="420"/>
        <v>1</v>
      </c>
      <c r="P4530" t="str">
        <f t="shared" si="421"/>
        <v>Valid</v>
      </c>
      <c r="Q4530" t="str">
        <f>_xlfn.XLOOKUP(B4530,Customers!$A:$A,Customers!$C:$C,"Not Found")</f>
        <v>West</v>
      </c>
      <c r="R4530" t="str">
        <f t="shared" si="422"/>
        <v>West</v>
      </c>
      <c r="S4530" t="str">
        <f t="shared" si="423"/>
        <v>Hospitalization</v>
      </c>
      <c r="T4530" t="str">
        <f t="shared" si="424"/>
        <v>Within SLA</v>
      </c>
      <c r="U4530">
        <f t="shared" si="425"/>
        <v>0</v>
      </c>
    </row>
    <row r="4531" spans="1:21" x14ac:dyDescent="0.3">
      <c r="A4531" t="s">
        <v>8633</v>
      </c>
      <c r="B4531" t="s">
        <v>1116</v>
      </c>
      <c r="C4531" t="s">
        <v>5758</v>
      </c>
      <c r="D4531" t="s">
        <v>46</v>
      </c>
      <c r="E4531" t="s">
        <v>18</v>
      </c>
      <c r="F4531">
        <v>65078.16</v>
      </c>
      <c r="G4531" s="1">
        <v>45969</v>
      </c>
      <c r="H4531" s="1">
        <v>45970</v>
      </c>
      <c r="I4531" t="s">
        <v>19</v>
      </c>
      <c r="J4531">
        <v>1</v>
      </c>
      <c r="K4531">
        <v>10</v>
      </c>
      <c r="L4531" t="s">
        <v>388</v>
      </c>
      <c r="M4531" t="s">
        <v>21</v>
      </c>
      <c r="N4531" t="s">
        <v>22</v>
      </c>
      <c r="O4531">
        <f t="shared" si="420"/>
        <v>1</v>
      </c>
      <c r="P4531" t="str">
        <f t="shared" si="421"/>
        <v>Valid</v>
      </c>
      <c r="Q4531" t="str">
        <f>_xlfn.XLOOKUP(B4531,Customers!$A:$A,Customers!$C:$C,"Not Found")</f>
        <v>West</v>
      </c>
      <c r="R4531" t="str">
        <f t="shared" si="422"/>
        <v>South</v>
      </c>
      <c r="S4531" t="str">
        <f t="shared" si="423"/>
        <v>Theft</v>
      </c>
      <c r="T4531" t="str">
        <f t="shared" si="424"/>
        <v>Within SLA</v>
      </c>
      <c r="U4531">
        <f t="shared" si="425"/>
        <v>0</v>
      </c>
    </row>
    <row r="4532" spans="1:21" x14ac:dyDescent="0.3">
      <c r="A4532" t="s">
        <v>8634</v>
      </c>
      <c r="B4532" t="s">
        <v>6463</v>
      </c>
      <c r="C4532" t="s">
        <v>6464</v>
      </c>
      <c r="D4532" t="s">
        <v>116</v>
      </c>
      <c r="F4532">
        <v>61619.67</v>
      </c>
      <c r="G4532" s="1">
        <v>45920</v>
      </c>
      <c r="H4532" s="1">
        <v>45930</v>
      </c>
      <c r="I4532" t="s">
        <v>19</v>
      </c>
      <c r="J4532">
        <v>10</v>
      </c>
      <c r="K4532">
        <v>7</v>
      </c>
      <c r="L4532" t="s">
        <v>388</v>
      </c>
      <c r="M4532" t="s">
        <v>94</v>
      </c>
      <c r="N4532" t="s">
        <v>42</v>
      </c>
      <c r="O4532">
        <f t="shared" si="420"/>
        <v>1</v>
      </c>
      <c r="P4532" t="str">
        <f t="shared" si="421"/>
        <v>Valid</v>
      </c>
      <c r="Q4532" t="str">
        <f>_xlfn.XLOOKUP(B4532,Customers!$A:$A,Customers!$C:$C,"Not Found")</f>
        <v>North</v>
      </c>
      <c r="R4532" t="str">
        <f t="shared" si="422"/>
        <v>North</v>
      </c>
      <c r="S4532" t="str">
        <f t="shared" si="423"/>
        <v>Medical Emergency</v>
      </c>
      <c r="T4532" t="str">
        <f t="shared" si="424"/>
        <v>SLA Breach</v>
      </c>
      <c r="U4532">
        <f t="shared" si="425"/>
        <v>3</v>
      </c>
    </row>
    <row r="4533" spans="1:21" x14ac:dyDescent="0.3">
      <c r="A4533" t="s">
        <v>8635</v>
      </c>
      <c r="B4533" t="s">
        <v>1020</v>
      </c>
      <c r="C4533" t="s">
        <v>8308</v>
      </c>
      <c r="D4533" t="s">
        <v>216</v>
      </c>
      <c r="E4533" t="s">
        <v>39</v>
      </c>
      <c r="F4533">
        <v>235441.46</v>
      </c>
      <c r="G4533" s="1">
        <v>45720</v>
      </c>
      <c r="H4533" s="1">
        <v>45755</v>
      </c>
      <c r="I4533" t="s">
        <v>19</v>
      </c>
      <c r="J4533">
        <v>35</v>
      </c>
      <c r="K4533">
        <v>15</v>
      </c>
      <c r="L4533" t="s">
        <v>268</v>
      </c>
      <c r="M4533" t="s">
        <v>55</v>
      </c>
      <c r="N4533" t="s">
        <v>88</v>
      </c>
      <c r="O4533">
        <f t="shared" si="420"/>
        <v>1</v>
      </c>
      <c r="P4533" t="str">
        <f t="shared" si="421"/>
        <v>Valid</v>
      </c>
      <c r="Q4533" t="str">
        <f>_xlfn.XLOOKUP(B4533,Customers!$A:$A,Customers!$C:$C,"Not Found")</f>
        <v>West</v>
      </c>
      <c r="R4533" t="str">
        <f t="shared" si="422"/>
        <v>North</v>
      </c>
      <c r="S4533" t="str">
        <f t="shared" si="423"/>
        <v>Outpatient</v>
      </c>
      <c r="T4533" t="str">
        <f t="shared" si="424"/>
        <v>SLA Breach</v>
      </c>
      <c r="U4533">
        <f t="shared" si="425"/>
        <v>20</v>
      </c>
    </row>
    <row r="4534" spans="1:21" x14ac:dyDescent="0.3">
      <c r="A4534" t="s">
        <v>8636</v>
      </c>
      <c r="B4534" t="s">
        <v>8637</v>
      </c>
      <c r="C4534" t="s">
        <v>8638</v>
      </c>
      <c r="D4534" t="s">
        <v>46</v>
      </c>
      <c r="E4534" t="s">
        <v>39</v>
      </c>
      <c r="F4534">
        <v>305386.58</v>
      </c>
      <c r="G4534" s="1">
        <v>45756</v>
      </c>
      <c r="I4534" t="s">
        <v>64</v>
      </c>
      <c r="J4534">
        <v>17</v>
      </c>
      <c r="K4534">
        <v>12</v>
      </c>
      <c r="L4534" t="s">
        <v>864</v>
      </c>
      <c r="M4534" t="s">
        <v>49</v>
      </c>
      <c r="N4534" t="s">
        <v>30</v>
      </c>
      <c r="O4534">
        <f t="shared" si="420"/>
        <v>1</v>
      </c>
      <c r="P4534" t="str">
        <f t="shared" si="421"/>
        <v>Valid</v>
      </c>
      <c r="Q4534" t="str">
        <f>_xlfn.XLOOKUP(B4534,Customers!$A:$A,Customers!$C:$C,"Not Found")</f>
        <v>North</v>
      </c>
      <c r="R4534" t="str">
        <f t="shared" si="422"/>
        <v>North</v>
      </c>
      <c r="S4534" t="str">
        <f t="shared" si="423"/>
        <v>Theft</v>
      </c>
      <c r="T4534" t="str">
        <f t="shared" si="424"/>
        <v>SLA Breach</v>
      </c>
      <c r="U4534">
        <f t="shared" si="425"/>
        <v>5</v>
      </c>
    </row>
    <row r="4535" spans="1:21" x14ac:dyDescent="0.3">
      <c r="A4535" t="s">
        <v>8639</v>
      </c>
      <c r="B4535" t="s">
        <v>4921</v>
      </c>
      <c r="C4535" t="s">
        <v>4922</v>
      </c>
      <c r="D4535" t="s">
        <v>59</v>
      </c>
      <c r="E4535" t="s">
        <v>39</v>
      </c>
      <c r="F4535">
        <v>62688.35</v>
      </c>
      <c r="G4535" s="1">
        <v>45955</v>
      </c>
      <c r="H4535" s="1">
        <v>45961</v>
      </c>
      <c r="I4535" t="s">
        <v>19</v>
      </c>
      <c r="J4535">
        <v>6</v>
      </c>
      <c r="K4535">
        <v>15</v>
      </c>
      <c r="L4535" t="s">
        <v>561</v>
      </c>
      <c r="M4535" t="s">
        <v>55</v>
      </c>
      <c r="N4535" t="s">
        <v>22</v>
      </c>
      <c r="O4535">
        <f t="shared" si="420"/>
        <v>1</v>
      </c>
      <c r="P4535" t="str">
        <f t="shared" si="421"/>
        <v>Valid</v>
      </c>
      <c r="Q4535" t="str">
        <f>_xlfn.XLOOKUP(B4535,Customers!$A:$A,Customers!$C:$C,"Not Found")</f>
        <v>East</v>
      </c>
      <c r="R4535" t="str">
        <f t="shared" si="422"/>
        <v>North</v>
      </c>
      <c r="S4535" t="str">
        <f t="shared" si="423"/>
        <v>Critical Illness</v>
      </c>
      <c r="T4535" t="str">
        <f t="shared" si="424"/>
        <v>Within SLA</v>
      </c>
      <c r="U4535">
        <f t="shared" si="425"/>
        <v>0</v>
      </c>
    </row>
    <row r="4536" spans="1:21" x14ac:dyDescent="0.3">
      <c r="A4536" t="s">
        <v>8640</v>
      </c>
      <c r="B4536" t="s">
        <v>5687</v>
      </c>
      <c r="C4536" t="s">
        <v>5688</v>
      </c>
      <c r="D4536" t="s">
        <v>26</v>
      </c>
      <c r="E4536" t="s">
        <v>74</v>
      </c>
      <c r="F4536">
        <v>139047.87</v>
      </c>
      <c r="G4536" s="1">
        <v>45839</v>
      </c>
      <c r="I4536" t="s">
        <v>64</v>
      </c>
      <c r="J4536">
        <v>23</v>
      </c>
      <c r="K4536">
        <v>20</v>
      </c>
      <c r="L4536" t="s">
        <v>366</v>
      </c>
      <c r="M4536" t="s">
        <v>29</v>
      </c>
      <c r="N4536" t="s">
        <v>42</v>
      </c>
      <c r="O4536">
        <f t="shared" si="420"/>
        <v>1</v>
      </c>
      <c r="P4536" t="str">
        <f t="shared" si="421"/>
        <v>Valid</v>
      </c>
      <c r="Q4536" t="str">
        <f>_xlfn.XLOOKUP(B4536,Customers!$A:$A,Customers!$C:$C,"Not Found")</f>
        <v>South</v>
      </c>
      <c r="R4536" t="str">
        <f t="shared" si="422"/>
        <v>East</v>
      </c>
      <c r="S4536" t="str">
        <f t="shared" si="423"/>
        <v>Disability</v>
      </c>
      <c r="T4536" t="str">
        <f t="shared" si="424"/>
        <v>SLA Breach</v>
      </c>
      <c r="U4536">
        <f t="shared" si="425"/>
        <v>3</v>
      </c>
    </row>
    <row r="4537" spans="1:21" x14ac:dyDescent="0.3">
      <c r="A4537" t="s">
        <v>8641</v>
      </c>
      <c r="B4537" t="s">
        <v>2118</v>
      </c>
      <c r="C4537" t="s">
        <v>8172</v>
      </c>
      <c r="D4537" t="s">
        <v>102</v>
      </c>
      <c r="E4537" t="s">
        <v>173</v>
      </c>
      <c r="F4537">
        <v>532822.37</v>
      </c>
      <c r="G4537" s="1">
        <v>45986</v>
      </c>
      <c r="H4537" s="1">
        <v>46010</v>
      </c>
      <c r="I4537" t="s">
        <v>47</v>
      </c>
      <c r="J4537">
        <v>24</v>
      </c>
      <c r="K4537">
        <v>20</v>
      </c>
      <c r="L4537" t="s">
        <v>193</v>
      </c>
      <c r="M4537" t="s">
        <v>29</v>
      </c>
      <c r="N4537" t="s">
        <v>30</v>
      </c>
      <c r="O4537">
        <f t="shared" si="420"/>
        <v>1</v>
      </c>
      <c r="P4537" t="str">
        <f t="shared" si="421"/>
        <v>Valid</v>
      </c>
      <c r="Q4537" t="str">
        <f>_xlfn.XLOOKUP(B4537,Customers!$A:$A,Customers!$C:$C,"Not Found")</f>
        <v>North</v>
      </c>
      <c r="R4537" t="str">
        <f t="shared" si="422"/>
        <v>Central</v>
      </c>
      <c r="S4537" t="str">
        <f t="shared" si="423"/>
        <v>Maturity</v>
      </c>
      <c r="T4537" t="str">
        <f t="shared" si="424"/>
        <v>SLA Breach</v>
      </c>
      <c r="U4537">
        <f t="shared" si="425"/>
        <v>4</v>
      </c>
    </row>
    <row r="4538" spans="1:21" x14ac:dyDescent="0.3">
      <c r="A4538" t="s">
        <v>8642</v>
      </c>
      <c r="B4538" t="s">
        <v>8643</v>
      </c>
      <c r="C4538" t="s">
        <v>8644</v>
      </c>
      <c r="D4538" t="s">
        <v>53</v>
      </c>
      <c r="E4538" t="s">
        <v>39</v>
      </c>
      <c r="F4538">
        <v>194640.12</v>
      </c>
      <c r="G4538" s="1">
        <v>45791</v>
      </c>
      <c r="H4538" s="1">
        <v>45802</v>
      </c>
      <c r="I4538" t="s">
        <v>19</v>
      </c>
      <c r="J4538">
        <v>11</v>
      </c>
      <c r="K4538">
        <v>15</v>
      </c>
      <c r="L4538" t="s">
        <v>93</v>
      </c>
      <c r="M4538" t="s">
        <v>55</v>
      </c>
      <c r="N4538" t="s">
        <v>42</v>
      </c>
      <c r="O4538">
        <f t="shared" si="420"/>
        <v>1</v>
      </c>
      <c r="P4538" t="str">
        <f t="shared" si="421"/>
        <v>Valid</v>
      </c>
      <c r="Q4538" t="str">
        <f>_xlfn.XLOOKUP(B4538,Customers!$A:$A,Customers!$C:$C,"Not Found")</f>
        <v>West</v>
      </c>
      <c r="R4538" t="str">
        <f t="shared" si="422"/>
        <v>North</v>
      </c>
      <c r="S4538" t="str">
        <f t="shared" si="423"/>
        <v>Hospitalization</v>
      </c>
      <c r="T4538" t="str">
        <f t="shared" si="424"/>
        <v>Within SLA</v>
      </c>
      <c r="U4538">
        <f t="shared" si="425"/>
        <v>0</v>
      </c>
    </row>
    <row r="4539" spans="1:21" x14ac:dyDescent="0.3">
      <c r="A4539" t="s">
        <v>8645</v>
      </c>
      <c r="B4539" t="s">
        <v>2276</v>
      </c>
      <c r="C4539" t="s">
        <v>8646</v>
      </c>
      <c r="D4539" t="s">
        <v>53</v>
      </c>
      <c r="E4539" t="s">
        <v>173</v>
      </c>
      <c r="F4539">
        <v>111508.04</v>
      </c>
      <c r="G4539" s="1">
        <v>45853</v>
      </c>
      <c r="H4539" s="1">
        <v>45874</v>
      </c>
      <c r="I4539" t="s">
        <v>19</v>
      </c>
      <c r="J4539">
        <v>21</v>
      </c>
      <c r="K4539">
        <v>15</v>
      </c>
      <c r="L4539" t="s">
        <v>20</v>
      </c>
      <c r="M4539" t="s">
        <v>55</v>
      </c>
      <c r="N4539" t="s">
        <v>30</v>
      </c>
      <c r="O4539">
        <f t="shared" si="420"/>
        <v>1</v>
      </c>
      <c r="P4539" t="str">
        <f t="shared" si="421"/>
        <v>Valid</v>
      </c>
      <c r="Q4539" t="str">
        <f>_xlfn.XLOOKUP(B4539,Customers!$A:$A,Customers!$C:$C,"Not Found")</f>
        <v>Central</v>
      </c>
      <c r="R4539" t="str">
        <f t="shared" si="422"/>
        <v>Central</v>
      </c>
      <c r="S4539" t="str">
        <f t="shared" si="423"/>
        <v>Hospitalization</v>
      </c>
      <c r="T4539" t="str">
        <f t="shared" si="424"/>
        <v>SLA Breach</v>
      </c>
      <c r="U4539">
        <f t="shared" si="425"/>
        <v>6</v>
      </c>
    </row>
    <row r="4540" spans="1:21" x14ac:dyDescent="0.3">
      <c r="A4540" t="s">
        <v>8647</v>
      </c>
      <c r="B4540" t="s">
        <v>8648</v>
      </c>
      <c r="C4540" t="s">
        <v>8649</v>
      </c>
      <c r="D4540" t="s">
        <v>26</v>
      </c>
      <c r="E4540" t="s">
        <v>27</v>
      </c>
      <c r="F4540">
        <v>295555.8</v>
      </c>
      <c r="G4540" s="1">
        <v>45659</v>
      </c>
      <c r="I4540" t="s">
        <v>64</v>
      </c>
      <c r="J4540">
        <v>30</v>
      </c>
      <c r="K4540">
        <v>20</v>
      </c>
      <c r="L4540" t="s">
        <v>651</v>
      </c>
      <c r="M4540" t="s">
        <v>29</v>
      </c>
      <c r="N4540" t="s">
        <v>88</v>
      </c>
      <c r="O4540">
        <f t="shared" si="420"/>
        <v>1</v>
      </c>
      <c r="P4540" t="str">
        <f t="shared" si="421"/>
        <v>Valid</v>
      </c>
      <c r="Q4540" t="str">
        <f>_xlfn.XLOOKUP(B4540,Customers!$A:$A,Customers!$C:$C,"Not Found")</f>
        <v>West</v>
      </c>
      <c r="R4540" t="str">
        <f t="shared" si="422"/>
        <v>West</v>
      </c>
      <c r="S4540" t="str">
        <f t="shared" si="423"/>
        <v>Disability</v>
      </c>
      <c r="T4540" t="str">
        <f t="shared" si="424"/>
        <v>SLA Breach</v>
      </c>
      <c r="U4540">
        <f t="shared" si="425"/>
        <v>10</v>
      </c>
    </row>
    <row r="4541" spans="1:21" x14ac:dyDescent="0.3">
      <c r="A4541" t="s">
        <v>8650</v>
      </c>
      <c r="B4541" t="s">
        <v>6172</v>
      </c>
      <c r="C4541" t="s">
        <v>6173</v>
      </c>
      <c r="D4541" t="s">
        <v>238</v>
      </c>
      <c r="E4541" t="s">
        <v>39</v>
      </c>
      <c r="F4541">
        <v>43246.71</v>
      </c>
      <c r="G4541" s="1">
        <v>45959</v>
      </c>
      <c r="I4541" t="s">
        <v>40</v>
      </c>
      <c r="J4541">
        <v>30</v>
      </c>
      <c r="K4541">
        <v>10</v>
      </c>
      <c r="L4541" t="s">
        <v>770</v>
      </c>
      <c r="M4541" t="s">
        <v>21</v>
      </c>
      <c r="N4541" t="s">
        <v>88</v>
      </c>
      <c r="O4541">
        <f t="shared" si="420"/>
        <v>1</v>
      </c>
      <c r="P4541" t="str">
        <f t="shared" si="421"/>
        <v>Valid</v>
      </c>
      <c r="Q4541" t="str">
        <f>_xlfn.XLOOKUP(B4541,Customers!$A:$A,Customers!$C:$C,"Not Found")</f>
        <v>West</v>
      </c>
      <c r="R4541" t="str">
        <f t="shared" si="422"/>
        <v>North</v>
      </c>
      <c r="S4541" t="str">
        <f t="shared" si="423"/>
        <v>Vehicle Damage</v>
      </c>
      <c r="T4541" t="str">
        <f t="shared" si="424"/>
        <v>SLA Breach</v>
      </c>
      <c r="U4541">
        <f t="shared" si="425"/>
        <v>20</v>
      </c>
    </row>
    <row r="4542" spans="1:21" x14ac:dyDescent="0.3">
      <c r="A4542" t="s">
        <v>8651</v>
      </c>
      <c r="B4542" t="s">
        <v>422</v>
      </c>
      <c r="C4542" t="s">
        <v>8652</v>
      </c>
      <c r="D4542" t="s">
        <v>17</v>
      </c>
      <c r="E4542" t="s">
        <v>18</v>
      </c>
      <c r="F4542">
        <v>96350.73</v>
      </c>
      <c r="G4542" s="1">
        <v>45936</v>
      </c>
      <c r="I4542" t="s">
        <v>40</v>
      </c>
      <c r="J4542">
        <v>11</v>
      </c>
      <c r="K4542">
        <v>10</v>
      </c>
      <c r="L4542" t="s">
        <v>155</v>
      </c>
      <c r="M4542" t="s">
        <v>21</v>
      </c>
      <c r="N4542" t="s">
        <v>30</v>
      </c>
      <c r="O4542">
        <f t="shared" si="420"/>
        <v>1</v>
      </c>
      <c r="P4542" t="str">
        <f t="shared" si="421"/>
        <v>Valid</v>
      </c>
      <c r="Q4542" t="str">
        <f>_xlfn.XLOOKUP(B4542,Customers!$A:$A,Customers!$C:$C,"Not Found")</f>
        <v>North</v>
      </c>
      <c r="R4542" t="str">
        <f t="shared" si="422"/>
        <v>South</v>
      </c>
      <c r="S4542" t="str">
        <f t="shared" si="423"/>
        <v>Accident</v>
      </c>
      <c r="T4542" t="str">
        <f t="shared" si="424"/>
        <v>SLA Breach</v>
      </c>
      <c r="U4542">
        <f t="shared" si="425"/>
        <v>1</v>
      </c>
    </row>
    <row r="4543" spans="1:21" x14ac:dyDescent="0.3">
      <c r="A4543" t="s">
        <v>8653</v>
      </c>
      <c r="B4543" t="s">
        <v>8654</v>
      </c>
      <c r="C4543" t="s">
        <v>8655</v>
      </c>
      <c r="D4543" t="s">
        <v>53</v>
      </c>
      <c r="E4543" t="s">
        <v>39</v>
      </c>
      <c r="F4543">
        <v>123577.01</v>
      </c>
      <c r="G4543" s="1">
        <v>45930</v>
      </c>
      <c r="H4543" s="1">
        <v>45935</v>
      </c>
      <c r="I4543" t="s">
        <v>19</v>
      </c>
      <c r="J4543">
        <v>5</v>
      </c>
      <c r="K4543">
        <v>15</v>
      </c>
      <c r="L4543" t="s">
        <v>212</v>
      </c>
      <c r="M4543" t="s">
        <v>55</v>
      </c>
      <c r="N4543" t="s">
        <v>30</v>
      </c>
      <c r="O4543">
        <f t="shared" si="420"/>
        <v>1</v>
      </c>
      <c r="P4543" t="str">
        <f t="shared" si="421"/>
        <v>Valid</v>
      </c>
      <c r="Q4543" t="str">
        <f>_xlfn.XLOOKUP(B4543,Customers!$A:$A,Customers!$C:$C,"Not Found")</f>
        <v>North</v>
      </c>
      <c r="R4543" t="str">
        <f t="shared" si="422"/>
        <v>North</v>
      </c>
      <c r="S4543" t="str">
        <f t="shared" si="423"/>
        <v>Hospitalization</v>
      </c>
      <c r="T4543" t="str">
        <f t="shared" si="424"/>
        <v>Within SLA</v>
      </c>
      <c r="U4543">
        <f t="shared" si="425"/>
        <v>0</v>
      </c>
    </row>
    <row r="4544" spans="1:21" x14ac:dyDescent="0.3">
      <c r="A4544" t="s">
        <v>8656</v>
      </c>
      <c r="B4544" t="s">
        <v>3099</v>
      </c>
      <c r="C4544" t="s">
        <v>8657</v>
      </c>
      <c r="D4544" t="s">
        <v>34</v>
      </c>
      <c r="E4544" t="s">
        <v>27</v>
      </c>
      <c r="F4544">
        <v>360583.27</v>
      </c>
      <c r="G4544" s="1">
        <v>45910</v>
      </c>
      <c r="H4544" s="1">
        <v>45923</v>
      </c>
      <c r="I4544" t="s">
        <v>19</v>
      </c>
      <c r="J4544">
        <v>13</v>
      </c>
      <c r="K4544">
        <v>20</v>
      </c>
      <c r="L4544" t="s">
        <v>681</v>
      </c>
      <c r="M4544" t="s">
        <v>29</v>
      </c>
      <c r="N4544" t="s">
        <v>22</v>
      </c>
      <c r="O4544">
        <f t="shared" si="420"/>
        <v>1</v>
      </c>
      <c r="P4544" t="str">
        <f t="shared" si="421"/>
        <v>Valid</v>
      </c>
      <c r="Q4544" t="str">
        <f>_xlfn.XLOOKUP(B4544,Customers!$A:$A,Customers!$C:$C,"Not Found")</f>
        <v>East</v>
      </c>
      <c r="R4544" t="str">
        <f t="shared" si="422"/>
        <v>West</v>
      </c>
      <c r="S4544" t="str">
        <f t="shared" si="423"/>
        <v>Death Benefit</v>
      </c>
      <c r="T4544" t="str">
        <f t="shared" si="424"/>
        <v>Within SLA</v>
      </c>
      <c r="U4544">
        <f t="shared" si="425"/>
        <v>0</v>
      </c>
    </row>
    <row r="4545" spans="1:21" x14ac:dyDescent="0.3">
      <c r="A4545" t="s">
        <v>8658</v>
      </c>
      <c r="B4545" t="s">
        <v>3433</v>
      </c>
      <c r="C4545" t="s">
        <v>3434</v>
      </c>
      <c r="D4545" t="s">
        <v>154</v>
      </c>
      <c r="E4545" t="s">
        <v>27</v>
      </c>
      <c r="F4545">
        <v>31664.38</v>
      </c>
      <c r="G4545" s="1">
        <v>45764</v>
      </c>
      <c r="H4545" s="1">
        <v>45770</v>
      </c>
      <c r="I4545" t="s">
        <v>19</v>
      </c>
      <c r="J4545">
        <v>6</v>
      </c>
      <c r="K4545">
        <v>10</v>
      </c>
      <c r="L4545" t="s">
        <v>770</v>
      </c>
      <c r="M4545" t="s">
        <v>21</v>
      </c>
      <c r="N4545" t="s">
        <v>22</v>
      </c>
      <c r="O4545">
        <f t="shared" si="420"/>
        <v>1</v>
      </c>
      <c r="P4545" t="str">
        <f t="shared" si="421"/>
        <v>Valid</v>
      </c>
      <c r="Q4545" t="str">
        <f>_xlfn.XLOOKUP(B4545,Customers!$A:$A,Customers!$C:$C,"Not Found")</f>
        <v>North</v>
      </c>
      <c r="R4545" t="str">
        <f t="shared" si="422"/>
        <v>West</v>
      </c>
      <c r="S4545" t="str">
        <f t="shared" si="423"/>
        <v>Vehicle Damage</v>
      </c>
      <c r="T4545" t="str">
        <f t="shared" si="424"/>
        <v>Within SLA</v>
      </c>
      <c r="U4545">
        <f t="shared" si="425"/>
        <v>0</v>
      </c>
    </row>
    <row r="4546" spans="1:21" x14ac:dyDescent="0.3">
      <c r="A4546" t="s">
        <v>8659</v>
      </c>
      <c r="B4546" t="s">
        <v>1711</v>
      </c>
      <c r="C4546" t="s">
        <v>8660</v>
      </c>
      <c r="D4546" t="s">
        <v>17</v>
      </c>
      <c r="E4546" t="s">
        <v>18</v>
      </c>
      <c r="F4546">
        <v>34074.89</v>
      </c>
      <c r="G4546" s="1">
        <v>45669</v>
      </c>
      <c r="H4546" s="1">
        <v>45670</v>
      </c>
      <c r="I4546" t="s">
        <v>19</v>
      </c>
      <c r="J4546">
        <v>1</v>
      </c>
      <c r="K4546">
        <v>10</v>
      </c>
      <c r="L4546" t="s">
        <v>155</v>
      </c>
      <c r="M4546" t="s">
        <v>21</v>
      </c>
      <c r="N4546" t="s">
        <v>30</v>
      </c>
      <c r="O4546">
        <f t="shared" ref="O4546:O4609" si="426">COUNTIF($A:$A,A4546)</f>
        <v>1</v>
      </c>
      <c r="P4546" t="str">
        <f t="shared" ref="P4546:P4609" si="427">IF(F4546="","Missing Amount","Valid")</f>
        <v>Valid</v>
      </c>
      <c r="Q4546" t="str">
        <f>_xlfn.XLOOKUP(B4546,Customers!$A:$A,Customers!$C:$C,"Not Found")</f>
        <v>South</v>
      </c>
      <c r="R4546" t="str">
        <f t="shared" ref="R4546:R4609" si="428">IF(E4546="",Q4546,E4546)</f>
        <v>South</v>
      </c>
      <c r="S4546" t="str">
        <f t="shared" ref="S4546:S4609" si="429">IF(D4546="Hospitalisation","Hospitalization",IF(D4546="Medical Emerg.","Medical Emergency",IF(D4546="Property dmg","Property Damage",IF(D4546="Vehicle dmg","Vehicle Damage",D4546))))</f>
        <v>Accident</v>
      </c>
      <c r="T4546" t="str">
        <f t="shared" ref="T4546:T4609" si="430">IF(J4546&gt;K4546,"SLA Breach","Within SLA")</f>
        <v>Within SLA</v>
      </c>
      <c r="U4546">
        <f t="shared" ref="U4546:U4609" si="431">IF(J4546&gt;K4546,J4546-K4546,0)</f>
        <v>0</v>
      </c>
    </row>
    <row r="4547" spans="1:21" x14ac:dyDescent="0.3">
      <c r="A4547" t="s">
        <v>8661</v>
      </c>
      <c r="B4547" t="s">
        <v>467</v>
      </c>
      <c r="C4547" t="s">
        <v>2552</v>
      </c>
      <c r="D4547" t="s">
        <v>69</v>
      </c>
      <c r="E4547" t="s">
        <v>39</v>
      </c>
      <c r="F4547">
        <v>103486.14</v>
      </c>
      <c r="G4547" s="1">
        <v>45769</v>
      </c>
      <c r="H4547" s="1">
        <v>45786</v>
      </c>
      <c r="I4547" t="s">
        <v>19</v>
      </c>
      <c r="J4547">
        <v>17</v>
      </c>
      <c r="K4547">
        <v>12</v>
      </c>
      <c r="L4547" t="s">
        <v>541</v>
      </c>
      <c r="M4547" t="s">
        <v>49</v>
      </c>
      <c r="N4547" t="s">
        <v>42</v>
      </c>
      <c r="O4547">
        <f t="shared" si="426"/>
        <v>1</v>
      </c>
      <c r="P4547" t="str">
        <f t="shared" si="427"/>
        <v>Valid</v>
      </c>
      <c r="Q4547" t="str">
        <f>_xlfn.XLOOKUP(B4547,Customers!$A:$A,Customers!$C:$C,"Not Found")</f>
        <v>North</v>
      </c>
      <c r="R4547" t="str">
        <f t="shared" si="428"/>
        <v>North</v>
      </c>
      <c r="S4547" t="str">
        <f t="shared" si="429"/>
        <v>Property Damage</v>
      </c>
      <c r="T4547" t="str">
        <f t="shared" si="430"/>
        <v>SLA Breach</v>
      </c>
      <c r="U4547">
        <f t="shared" si="431"/>
        <v>5</v>
      </c>
    </row>
    <row r="4548" spans="1:21" x14ac:dyDescent="0.3">
      <c r="A4548" t="s">
        <v>8662</v>
      </c>
      <c r="B4548" t="s">
        <v>8663</v>
      </c>
      <c r="C4548" t="s">
        <v>8664</v>
      </c>
      <c r="D4548" t="s">
        <v>116</v>
      </c>
      <c r="E4548" t="s">
        <v>39</v>
      </c>
      <c r="F4548">
        <v>59052.04</v>
      </c>
      <c r="G4548" s="1">
        <v>45882</v>
      </c>
      <c r="H4548" s="1">
        <v>45890</v>
      </c>
      <c r="I4548" t="s">
        <v>19</v>
      </c>
      <c r="J4548">
        <v>8</v>
      </c>
      <c r="K4548">
        <v>7</v>
      </c>
      <c r="L4548" t="s">
        <v>606</v>
      </c>
      <c r="M4548" t="s">
        <v>94</v>
      </c>
      <c r="N4548" t="s">
        <v>30</v>
      </c>
      <c r="O4548">
        <f t="shared" si="426"/>
        <v>1</v>
      </c>
      <c r="P4548" t="str">
        <f t="shared" si="427"/>
        <v>Valid</v>
      </c>
      <c r="Q4548" t="str">
        <f>_xlfn.XLOOKUP(B4548,Customers!$A:$A,Customers!$C:$C,"Not Found")</f>
        <v>West</v>
      </c>
      <c r="R4548" t="str">
        <f t="shared" si="428"/>
        <v>North</v>
      </c>
      <c r="S4548" t="str">
        <f t="shared" si="429"/>
        <v>Medical Emergency</v>
      </c>
      <c r="T4548" t="str">
        <f t="shared" si="430"/>
        <v>SLA Breach</v>
      </c>
      <c r="U4548">
        <f t="shared" si="431"/>
        <v>1</v>
      </c>
    </row>
    <row r="4549" spans="1:21" x14ac:dyDescent="0.3">
      <c r="A4549" t="s">
        <v>8665</v>
      </c>
      <c r="B4549" t="s">
        <v>778</v>
      </c>
      <c r="C4549" t="s">
        <v>779</v>
      </c>
      <c r="D4549" t="s">
        <v>111</v>
      </c>
      <c r="E4549" t="s">
        <v>27</v>
      </c>
      <c r="F4549">
        <v>198695.01</v>
      </c>
      <c r="G4549" s="1">
        <v>45883</v>
      </c>
      <c r="H4549" s="1">
        <v>45884</v>
      </c>
      <c r="I4549" t="s">
        <v>19</v>
      </c>
      <c r="J4549">
        <v>1</v>
      </c>
      <c r="K4549">
        <v>12</v>
      </c>
      <c r="L4549" t="s">
        <v>610</v>
      </c>
      <c r="M4549" t="s">
        <v>49</v>
      </c>
      <c r="N4549" t="s">
        <v>30</v>
      </c>
      <c r="O4549">
        <f t="shared" si="426"/>
        <v>1</v>
      </c>
      <c r="P4549" t="str">
        <f t="shared" si="427"/>
        <v>Valid</v>
      </c>
      <c r="Q4549" t="str">
        <f>_xlfn.XLOOKUP(B4549,Customers!$A:$A,Customers!$C:$C,"Not Found")</f>
        <v>North</v>
      </c>
      <c r="R4549" t="str">
        <f t="shared" si="428"/>
        <v>West</v>
      </c>
      <c r="S4549" t="str">
        <f t="shared" si="429"/>
        <v>Fire</v>
      </c>
      <c r="T4549" t="str">
        <f t="shared" si="430"/>
        <v>Within SLA</v>
      </c>
      <c r="U4549">
        <f t="shared" si="431"/>
        <v>0</v>
      </c>
    </row>
    <row r="4550" spans="1:21" x14ac:dyDescent="0.3">
      <c r="A4550" t="s">
        <v>8666</v>
      </c>
      <c r="B4550" t="s">
        <v>8667</v>
      </c>
      <c r="C4550" t="s">
        <v>8668</v>
      </c>
      <c r="D4550" t="s">
        <v>216</v>
      </c>
      <c r="E4550" t="s">
        <v>39</v>
      </c>
      <c r="F4550">
        <v>65577.89</v>
      </c>
      <c r="G4550" s="1">
        <v>45945</v>
      </c>
      <c r="I4550" t="s">
        <v>40</v>
      </c>
      <c r="J4550">
        <v>12</v>
      </c>
      <c r="K4550">
        <v>15</v>
      </c>
      <c r="L4550" t="s">
        <v>136</v>
      </c>
      <c r="M4550" t="s">
        <v>55</v>
      </c>
      <c r="N4550" t="s">
        <v>22</v>
      </c>
      <c r="O4550">
        <f t="shared" si="426"/>
        <v>1</v>
      </c>
      <c r="P4550" t="str">
        <f t="shared" si="427"/>
        <v>Valid</v>
      </c>
      <c r="Q4550" t="str">
        <f>_xlfn.XLOOKUP(B4550,Customers!$A:$A,Customers!$C:$C,"Not Found")</f>
        <v>West</v>
      </c>
      <c r="R4550" t="str">
        <f t="shared" si="428"/>
        <v>North</v>
      </c>
      <c r="S4550" t="str">
        <f t="shared" si="429"/>
        <v>Outpatient</v>
      </c>
      <c r="T4550" t="str">
        <f t="shared" si="430"/>
        <v>Within SLA</v>
      </c>
      <c r="U4550">
        <f t="shared" si="431"/>
        <v>0</v>
      </c>
    </row>
    <row r="4551" spans="1:21" x14ac:dyDescent="0.3">
      <c r="A4551" t="s">
        <v>8669</v>
      </c>
      <c r="B4551" t="s">
        <v>5155</v>
      </c>
      <c r="C4551" t="s">
        <v>5156</v>
      </c>
      <c r="D4551" t="s">
        <v>46</v>
      </c>
      <c r="E4551" t="s">
        <v>74</v>
      </c>
      <c r="F4551">
        <v>19824.48</v>
      </c>
      <c r="G4551" s="1">
        <v>45842</v>
      </c>
      <c r="H4551" s="1">
        <v>45866</v>
      </c>
      <c r="I4551" t="s">
        <v>19</v>
      </c>
      <c r="J4551">
        <v>24</v>
      </c>
      <c r="K4551">
        <v>10</v>
      </c>
      <c r="L4551" t="s">
        <v>20</v>
      </c>
      <c r="M4551" t="s">
        <v>21</v>
      </c>
      <c r="N4551" t="s">
        <v>42</v>
      </c>
      <c r="O4551">
        <f t="shared" si="426"/>
        <v>1</v>
      </c>
      <c r="P4551" t="str">
        <f t="shared" si="427"/>
        <v>Valid</v>
      </c>
      <c r="Q4551" t="str">
        <f>_xlfn.XLOOKUP(B4551,Customers!$A:$A,Customers!$C:$C,"Not Found")</f>
        <v>Central</v>
      </c>
      <c r="R4551" t="str">
        <f t="shared" si="428"/>
        <v>East</v>
      </c>
      <c r="S4551" t="str">
        <f t="shared" si="429"/>
        <v>Theft</v>
      </c>
      <c r="T4551" t="str">
        <f t="shared" si="430"/>
        <v>SLA Breach</v>
      </c>
      <c r="U4551">
        <f t="shared" si="431"/>
        <v>14</v>
      </c>
    </row>
    <row r="4552" spans="1:21" x14ac:dyDescent="0.3">
      <c r="A4552" t="s">
        <v>8670</v>
      </c>
      <c r="B4552" t="s">
        <v>2369</v>
      </c>
      <c r="C4552" t="s">
        <v>8463</v>
      </c>
      <c r="D4552" t="s">
        <v>34</v>
      </c>
      <c r="E4552" t="s">
        <v>74</v>
      </c>
      <c r="F4552">
        <v>714581.93</v>
      </c>
      <c r="G4552" s="1">
        <v>45772</v>
      </c>
      <c r="H4552" s="1">
        <v>45798</v>
      </c>
      <c r="I4552" t="s">
        <v>19</v>
      </c>
      <c r="J4552">
        <v>26</v>
      </c>
      <c r="K4552">
        <v>20</v>
      </c>
      <c r="L4552" t="s">
        <v>98</v>
      </c>
      <c r="M4552" t="s">
        <v>29</v>
      </c>
      <c r="N4552" t="s">
        <v>30</v>
      </c>
      <c r="O4552">
        <f t="shared" si="426"/>
        <v>1</v>
      </c>
      <c r="P4552" t="str">
        <f t="shared" si="427"/>
        <v>Valid</v>
      </c>
      <c r="Q4552" t="str">
        <f>_xlfn.XLOOKUP(B4552,Customers!$A:$A,Customers!$C:$C,"Not Found")</f>
        <v>East</v>
      </c>
      <c r="R4552" t="str">
        <f t="shared" si="428"/>
        <v>East</v>
      </c>
      <c r="S4552" t="str">
        <f t="shared" si="429"/>
        <v>Death Benefit</v>
      </c>
      <c r="T4552" t="str">
        <f t="shared" si="430"/>
        <v>SLA Breach</v>
      </c>
      <c r="U4552">
        <f t="shared" si="431"/>
        <v>6</v>
      </c>
    </row>
    <row r="4553" spans="1:21" x14ac:dyDescent="0.3">
      <c r="A4553" t="s">
        <v>8671</v>
      </c>
      <c r="B4553" t="s">
        <v>5721</v>
      </c>
      <c r="C4553" t="s">
        <v>5722</v>
      </c>
      <c r="D4553" t="s">
        <v>17</v>
      </c>
      <c r="E4553" t="s">
        <v>27</v>
      </c>
      <c r="F4553">
        <v>145616.46</v>
      </c>
      <c r="G4553" s="1">
        <v>45786</v>
      </c>
      <c r="H4553" s="1">
        <v>45793</v>
      </c>
      <c r="I4553" t="s">
        <v>19</v>
      </c>
      <c r="J4553">
        <v>7</v>
      </c>
      <c r="K4553">
        <v>10</v>
      </c>
      <c r="L4553" t="s">
        <v>79</v>
      </c>
      <c r="M4553" t="s">
        <v>21</v>
      </c>
      <c r="N4553" t="s">
        <v>30</v>
      </c>
      <c r="O4553">
        <f t="shared" si="426"/>
        <v>1</v>
      </c>
      <c r="P4553" t="str">
        <f t="shared" si="427"/>
        <v>Valid</v>
      </c>
      <c r="Q4553" t="str">
        <f>_xlfn.XLOOKUP(B4553,Customers!$A:$A,Customers!$C:$C,"Not Found")</f>
        <v>North</v>
      </c>
      <c r="R4553" t="str">
        <f t="shared" si="428"/>
        <v>West</v>
      </c>
      <c r="S4553" t="str">
        <f t="shared" si="429"/>
        <v>Accident</v>
      </c>
      <c r="T4553" t="str">
        <f t="shared" si="430"/>
        <v>Within SLA</v>
      </c>
      <c r="U4553">
        <f t="shared" si="431"/>
        <v>0</v>
      </c>
    </row>
    <row r="4554" spans="1:21" x14ac:dyDescent="0.3">
      <c r="A4554" t="s">
        <v>8672</v>
      </c>
      <c r="B4554" t="s">
        <v>847</v>
      </c>
      <c r="C4554" t="s">
        <v>8673</v>
      </c>
      <c r="D4554" t="s">
        <v>182</v>
      </c>
      <c r="E4554" t="s">
        <v>39</v>
      </c>
      <c r="F4554">
        <v>32516.52</v>
      </c>
      <c r="G4554" s="1">
        <v>45985</v>
      </c>
      <c r="H4554" s="1">
        <v>45987</v>
      </c>
      <c r="I4554" t="s">
        <v>19</v>
      </c>
      <c r="J4554">
        <v>2</v>
      </c>
      <c r="K4554">
        <v>7</v>
      </c>
      <c r="L4554" t="s">
        <v>54</v>
      </c>
      <c r="M4554" t="s">
        <v>94</v>
      </c>
      <c r="N4554" t="s">
        <v>30</v>
      </c>
      <c r="O4554">
        <f t="shared" si="426"/>
        <v>1</v>
      </c>
      <c r="P4554" t="str">
        <f t="shared" si="427"/>
        <v>Valid</v>
      </c>
      <c r="Q4554" t="str">
        <f>_xlfn.XLOOKUP(B4554,Customers!$A:$A,Customers!$C:$C,"Not Found")</f>
        <v>North</v>
      </c>
      <c r="R4554" t="str">
        <f t="shared" si="428"/>
        <v>North</v>
      </c>
      <c r="S4554" t="str">
        <f t="shared" si="429"/>
        <v>Trip Cancellation</v>
      </c>
      <c r="T4554" t="str">
        <f t="shared" si="430"/>
        <v>Within SLA</v>
      </c>
      <c r="U4554">
        <f t="shared" si="431"/>
        <v>0</v>
      </c>
    </row>
    <row r="4555" spans="1:21" x14ac:dyDescent="0.3">
      <c r="A4555" t="s">
        <v>8674</v>
      </c>
      <c r="B4555" t="s">
        <v>8675</v>
      </c>
      <c r="C4555" t="s">
        <v>8676</v>
      </c>
      <c r="D4555" t="s">
        <v>154</v>
      </c>
      <c r="E4555" t="s">
        <v>74</v>
      </c>
      <c r="F4555">
        <v>49150.98</v>
      </c>
      <c r="G4555" s="1">
        <v>45673</v>
      </c>
      <c r="H4555" s="1">
        <v>45685</v>
      </c>
      <c r="I4555" t="s">
        <v>19</v>
      </c>
      <c r="J4555">
        <v>12</v>
      </c>
      <c r="K4555">
        <v>10</v>
      </c>
      <c r="L4555" t="s">
        <v>227</v>
      </c>
      <c r="M4555" t="s">
        <v>21</v>
      </c>
      <c r="N4555" t="s">
        <v>30</v>
      </c>
      <c r="O4555">
        <f t="shared" si="426"/>
        <v>1</v>
      </c>
      <c r="P4555" t="str">
        <f t="shared" si="427"/>
        <v>Valid</v>
      </c>
      <c r="Q4555" t="str">
        <f>_xlfn.XLOOKUP(B4555,Customers!$A:$A,Customers!$C:$C,"Not Found")</f>
        <v>South</v>
      </c>
      <c r="R4555" t="str">
        <f t="shared" si="428"/>
        <v>East</v>
      </c>
      <c r="S4555" t="str">
        <f t="shared" si="429"/>
        <v>Vehicle Damage</v>
      </c>
      <c r="T4555" t="str">
        <f t="shared" si="430"/>
        <v>SLA Breach</v>
      </c>
      <c r="U4555">
        <f t="shared" si="431"/>
        <v>2</v>
      </c>
    </row>
    <row r="4556" spans="1:21" x14ac:dyDescent="0.3">
      <c r="A4556" t="s">
        <v>8677</v>
      </c>
      <c r="B4556" t="s">
        <v>8678</v>
      </c>
      <c r="C4556" t="s">
        <v>8679</v>
      </c>
      <c r="D4556" t="s">
        <v>216</v>
      </c>
      <c r="E4556" t="s">
        <v>74</v>
      </c>
      <c r="F4556">
        <v>69614.600000000006</v>
      </c>
      <c r="G4556" s="1">
        <v>45877</v>
      </c>
      <c r="H4556" s="1">
        <v>45888</v>
      </c>
      <c r="I4556" t="s">
        <v>19</v>
      </c>
      <c r="J4556">
        <v>11</v>
      </c>
      <c r="K4556">
        <v>15</v>
      </c>
      <c r="L4556" t="s">
        <v>136</v>
      </c>
      <c r="M4556" t="s">
        <v>55</v>
      </c>
      <c r="N4556" t="s">
        <v>22</v>
      </c>
      <c r="O4556">
        <f t="shared" si="426"/>
        <v>1</v>
      </c>
      <c r="P4556" t="str">
        <f t="shared" si="427"/>
        <v>Valid</v>
      </c>
      <c r="Q4556" t="str">
        <f>_xlfn.XLOOKUP(B4556,Customers!$A:$A,Customers!$C:$C,"Not Found")</f>
        <v>South</v>
      </c>
      <c r="R4556" t="str">
        <f t="shared" si="428"/>
        <v>East</v>
      </c>
      <c r="S4556" t="str">
        <f t="shared" si="429"/>
        <v>Outpatient</v>
      </c>
      <c r="T4556" t="str">
        <f t="shared" si="430"/>
        <v>Within SLA</v>
      </c>
      <c r="U4556">
        <f t="shared" si="431"/>
        <v>0</v>
      </c>
    </row>
    <row r="4557" spans="1:21" x14ac:dyDescent="0.3">
      <c r="A4557" t="s">
        <v>8680</v>
      </c>
      <c r="B4557" t="s">
        <v>8681</v>
      </c>
      <c r="C4557" t="s">
        <v>8682</v>
      </c>
      <c r="D4557" t="s">
        <v>17</v>
      </c>
      <c r="E4557" t="s">
        <v>27</v>
      </c>
      <c r="F4557">
        <v>119059.58</v>
      </c>
      <c r="G4557" s="1">
        <v>45665</v>
      </c>
      <c r="H4557" s="1">
        <v>45672</v>
      </c>
      <c r="I4557" t="s">
        <v>19</v>
      </c>
      <c r="J4557">
        <v>7</v>
      </c>
      <c r="K4557">
        <v>10</v>
      </c>
      <c r="L4557" t="s">
        <v>325</v>
      </c>
      <c r="M4557" t="s">
        <v>21</v>
      </c>
      <c r="N4557" t="s">
        <v>30</v>
      </c>
      <c r="O4557">
        <f t="shared" si="426"/>
        <v>1</v>
      </c>
      <c r="P4557" t="str">
        <f t="shared" si="427"/>
        <v>Valid</v>
      </c>
      <c r="Q4557" t="str">
        <f>_xlfn.XLOOKUP(B4557,Customers!$A:$A,Customers!$C:$C,"Not Found")</f>
        <v>East</v>
      </c>
      <c r="R4557" t="str">
        <f t="shared" si="428"/>
        <v>West</v>
      </c>
      <c r="S4557" t="str">
        <f t="shared" si="429"/>
        <v>Accident</v>
      </c>
      <c r="T4557" t="str">
        <f t="shared" si="430"/>
        <v>Within SLA</v>
      </c>
      <c r="U4557">
        <f t="shared" si="431"/>
        <v>0</v>
      </c>
    </row>
    <row r="4558" spans="1:21" x14ac:dyDescent="0.3">
      <c r="A4558" t="s">
        <v>8683</v>
      </c>
      <c r="B4558" t="s">
        <v>929</v>
      </c>
      <c r="C4558" t="s">
        <v>8684</v>
      </c>
      <c r="D4558" t="s">
        <v>154</v>
      </c>
      <c r="E4558" t="s">
        <v>74</v>
      </c>
      <c r="F4558">
        <v>92145.49</v>
      </c>
      <c r="G4558" s="1">
        <v>45812</v>
      </c>
      <c r="H4558" s="1">
        <v>45828</v>
      </c>
      <c r="I4558" t="s">
        <v>19</v>
      </c>
      <c r="J4558">
        <v>16</v>
      </c>
      <c r="K4558">
        <v>10</v>
      </c>
      <c r="L4558" t="s">
        <v>427</v>
      </c>
      <c r="M4558" t="s">
        <v>21</v>
      </c>
      <c r="N4558" t="s">
        <v>30</v>
      </c>
      <c r="O4558">
        <f t="shared" si="426"/>
        <v>1</v>
      </c>
      <c r="P4558" t="str">
        <f t="shared" si="427"/>
        <v>Valid</v>
      </c>
      <c r="Q4558" t="str">
        <f>_xlfn.XLOOKUP(B4558,Customers!$A:$A,Customers!$C:$C,"Not Found")</f>
        <v>West</v>
      </c>
      <c r="R4558" t="str">
        <f t="shared" si="428"/>
        <v>East</v>
      </c>
      <c r="S4558" t="str">
        <f t="shared" si="429"/>
        <v>Vehicle Damage</v>
      </c>
      <c r="T4558" t="str">
        <f t="shared" si="430"/>
        <v>SLA Breach</v>
      </c>
      <c r="U4558">
        <f t="shared" si="431"/>
        <v>6</v>
      </c>
    </row>
    <row r="4559" spans="1:21" x14ac:dyDescent="0.3">
      <c r="A4559" t="s">
        <v>8685</v>
      </c>
      <c r="B4559" t="s">
        <v>676</v>
      </c>
      <c r="C4559" t="s">
        <v>4017</v>
      </c>
      <c r="D4559" t="s">
        <v>46</v>
      </c>
      <c r="E4559" t="s">
        <v>18</v>
      </c>
      <c r="F4559">
        <v>49214.16</v>
      </c>
      <c r="G4559" s="1">
        <v>45690</v>
      </c>
      <c r="H4559" s="1">
        <v>45711</v>
      </c>
      <c r="I4559" t="s">
        <v>19</v>
      </c>
      <c r="J4559">
        <v>21</v>
      </c>
      <c r="K4559">
        <v>10</v>
      </c>
      <c r="L4559" t="s">
        <v>79</v>
      </c>
      <c r="M4559" t="s">
        <v>21</v>
      </c>
      <c r="N4559" t="s">
        <v>88</v>
      </c>
      <c r="O4559">
        <f t="shared" si="426"/>
        <v>1</v>
      </c>
      <c r="P4559" t="str">
        <f t="shared" si="427"/>
        <v>Valid</v>
      </c>
      <c r="Q4559" t="str">
        <f>_xlfn.XLOOKUP(B4559,Customers!$A:$A,Customers!$C:$C,"Not Found")</f>
        <v>West</v>
      </c>
      <c r="R4559" t="str">
        <f t="shared" si="428"/>
        <v>South</v>
      </c>
      <c r="S4559" t="str">
        <f t="shared" si="429"/>
        <v>Theft</v>
      </c>
      <c r="T4559" t="str">
        <f t="shared" si="430"/>
        <v>SLA Breach</v>
      </c>
      <c r="U4559">
        <f t="shared" si="431"/>
        <v>11</v>
      </c>
    </row>
    <row r="4560" spans="1:21" x14ac:dyDescent="0.3">
      <c r="A4560" t="s">
        <v>8686</v>
      </c>
      <c r="B4560" t="s">
        <v>7110</v>
      </c>
      <c r="C4560" t="s">
        <v>7111</v>
      </c>
      <c r="D4560" t="s">
        <v>92</v>
      </c>
      <c r="E4560" t="s">
        <v>39</v>
      </c>
      <c r="F4560">
        <v>125492.75</v>
      </c>
      <c r="G4560" s="1">
        <v>45733</v>
      </c>
      <c r="I4560" t="s">
        <v>64</v>
      </c>
      <c r="J4560">
        <v>1</v>
      </c>
      <c r="K4560">
        <v>7</v>
      </c>
      <c r="L4560" t="s">
        <v>450</v>
      </c>
      <c r="M4560" t="s">
        <v>94</v>
      </c>
      <c r="N4560" t="s">
        <v>30</v>
      </c>
      <c r="O4560">
        <f t="shared" si="426"/>
        <v>1</v>
      </c>
      <c r="P4560" t="str">
        <f t="shared" si="427"/>
        <v>Valid</v>
      </c>
      <c r="Q4560" t="str">
        <f>_xlfn.XLOOKUP(B4560,Customers!$A:$A,Customers!$C:$C,"Not Found")</f>
        <v>West</v>
      </c>
      <c r="R4560" t="str">
        <f t="shared" si="428"/>
        <v>North</v>
      </c>
      <c r="S4560" t="str">
        <f t="shared" si="429"/>
        <v>Baggage Loss</v>
      </c>
      <c r="T4560" t="str">
        <f t="shared" si="430"/>
        <v>Within SLA</v>
      </c>
      <c r="U4560">
        <f t="shared" si="431"/>
        <v>0</v>
      </c>
    </row>
    <row r="4561" spans="1:21" x14ac:dyDescent="0.3">
      <c r="A4561" t="s">
        <v>8687</v>
      </c>
      <c r="B4561" t="s">
        <v>2025</v>
      </c>
      <c r="C4561" t="s">
        <v>2026</v>
      </c>
      <c r="D4561" t="s">
        <v>46</v>
      </c>
      <c r="E4561" t="s">
        <v>27</v>
      </c>
      <c r="F4561">
        <v>40690.33</v>
      </c>
      <c r="G4561" s="1">
        <v>45792</v>
      </c>
      <c r="H4561" s="1">
        <v>45799</v>
      </c>
      <c r="I4561" t="s">
        <v>19</v>
      </c>
      <c r="J4561">
        <v>7</v>
      </c>
      <c r="K4561">
        <v>12</v>
      </c>
      <c r="L4561" t="s">
        <v>325</v>
      </c>
      <c r="M4561" t="s">
        <v>49</v>
      </c>
      <c r="N4561" t="s">
        <v>30</v>
      </c>
      <c r="O4561">
        <f t="shared" si="426"/>
        <v>1</v>
      </c>
      <c r="P4561" t="str">
        <f t="shared" si="427"/>
        <v>Valid</v>
      </c>
      <c r="Q4561" t="str">
        <f>_xlfn.XLOOKUP(B4561,Customers!$A:$A,Customers!$C:$C,"Not Found")</f>
        <v>Central</v>
      </c>
      <c r="R4561" t="str">
        <f t="shared" si="428"/>
        <v>West</v>
      </c>
      <c r="S4561" t="str">
        <f t="shared" si="429"/>
        <v>Theft</v>
      </c>
      <c r="T4561" t="str">
        <f t="shared" si="430"/>
        <v>Within SLA</v>
      </c>
      <c r="U4561">
        <f t="shared" si="431"/>
        <v>0</v>
      </c>
    </row>
    <row r="4562" spans="1:21" x14ac:dyDescent="0.3">
      <c r="A4562" t="s">
        <v>8688</v>
      </c>
      <c r="B4562" t="s">
        <v>3659</v>
      </c>
      <c r="C4562" t="s">
        <v>8348</v>
      </c>
      <c r="D4562" t="s">
        <v>17</v>
      </c>
      <c r="E4562" t="s">
        <v>74</v>
      </c>
      <c r="F4562">
        <v>43963.35</v>
      </c>
      <c r="G4562" s="1">
        <v>45766</v>
      </c>
      <c r="H4562" s="1">
        <v>45779</v>
      </c>
      <c r="I4562" t="s">
        <v>19</v>
      </c>
      <c r="J4562">
        <v>13</v>
      </c>
      <c r="K4562">
        <v>10</v>
      </c>
      <c r="L4562" t="s">
        <v>150</v>
      </c>
      <c r="M4562" t="s">
        <v>21</v>
      </c>
      <c r="N4562" t="s">
        <v>42</v>
      </c>
      <c r="O4562">
        <f t="shared" si="426"/>
        <v>1</v>
      </c>
      <c r="P4562" t="str">
        <f t="shared" si="427"/>
        <v>Valid</v>
      </c>
      <c r="Q4562" t="str">
        <f>_xlfn.XLOOKUP(B4562,Customers!$A:$A,Customers!$C:$C,"Not Found")</f>
        <v>North</v>
      </c>
      <c r="R4562" t="str">
        <f t="shared" si="428"/>
        <v>East</v>
      </c>
      <c r="S4562" t="str">
        <f t="shared" si="429"/>
        <v>Accident</v>
      </c>
      <c r="T4562" t="str">
        <f t="shared" si="430"/>
        <v>SLA Breach</v>
      </c>
      <c r="U4562">
        <f t="shared" si="431"/>
        <v>3</v>
      </c>
    </row>
    <row r="4563" spans="1:21" x14ac:dyDescent="0.3">
      <c r="A4563" t="s">
        <v>8689</v>
      </c>
      <c r="B4563" t="s">
        <v>5801</v>
      </c>
      <c r="C4563" t="s">
        <v>8690</v>
      </c>
      <c r="D4563" t="s">
        <v>46</v>
      </c>
      <c r="E4563" t="s">
        <v>27</v>
      </c>
      <c r="F4563">
        <v>44606.73</v>
      </c>
      <c r="G4563" s="1">
        <v>45667</v>
      </c>
      <c r="H4563" s="1">
        <v>45676</v>
      </c>
      <c r="I4563" t="s">
        <v>19</v>
      </c>
      <c r="J4563">
        <v>9</v>
      </c>
      <c r="K4563">
        <v>10</v>
      </c>
      <c r="L4563" t="s">
        <v>541</v>
      </c>
      <c r="M4563" t="s">
        <v>21</v>
      </c>
      <c r="N4563" t="s">
        <v>30</v>
      </c>
      <c r="O4563">
        <f t="shared" si="426"/>
        <v>1</v>
      </c>
      <c r="P4563" t="str">
        <f t="shared" si="427"/>
        <v>Valid</v>
      </c>
      <c r="Q4563" t="str">
        <f>_xlfn.XLOOKUP(B4563,Customers!$A:$A,Customers!$C:$C,"Not Found")</f>
        <v>West</v>
      </c>
      <c r="R4563" t="str">
        <f t="shared" si="428"/>
        <v>West</v>
      </c>
      <c r="S4563" t="str">
        <f t="shared" si="429"/>
        <v>Theft</v>
      </c>
      <c r="T4563" t="str">
        <f t="shared" si="430"/>
        <v>Within SLA</v>
      </c>
      <c r="U4563">
        <f t="shared" si="431"/>
        <v>0</v>
      </c>
    </row>
    <row r="4564" spans="1:21" x14ac:dyDescent="0.3">
      <c r="A4564" t="s">
        <v>8691</v>
      </c>
      <c r="B4564" t="s">
        <v>5761</v>
      </c>
      <c r="C4564" t="s">
        <v>5762</v>
      </c>
      <c r="D4564" t="s">
        <v>116</v>
      </c>
      <c r="E4564" t="s">
        <v>27</v>
      </c>
      <c r="F4564">
        <v>32141.119999999999</v>
      </c>
      <c r="G4564" s="1">
        <v>45920</v>
      </c>
      <c r="H4564" s="1">
        <v>45927</v>
      </c>
      <c r="I4564" t="s">
        <v>19</v>
      </c>
      <c r="J4564">
        <v>7</v>
      </c>
      <c r="K4564">
        <v>7</v>
      </c>
      <c r="L4564" t="s">
        <v>242</v>
      </c>
      <c r="M4564" t="s">
        <v>94</v>
      </c>
      <c r="N4564" t="s">
        <v>30</v>
      </c>
      <c r="O4564">
        <f t="shared" si="426"/>
        <v>1</v>
      </c>
      <c r="P4564" t="str">
        <f t="shared" si="427"/>
        <v>Valid</v>
      </c>
      <c r="Q4564" t="str">
        <f>_xlfn.XLOOKUP(B4564,Customers!$A:$A,Customers!$C:$C,"Not Found")</f>
        <v>East</v>
      </c>
      <c r="R4564" t="str">
        <f t="shared" si="428"/>
        <v>West</v>
      </c>
      <c r="S4564" t="str">
        <f t="shared" si="429"/>
        <v>Medical Emergency</v>
      </c>
      <c r="T4564" t="str">
        <f t="shared" si="430"/>
        <v>Within SLA</v>
      </c>
      <c r="U4564">
        <f t="shared" si="431"/>
        <v>0</v>
      </c>
    </row>
    <row r="4565" spans="1:21" x14ac:dyDescent="0.3">
      <c r="A4565" t="s">
        <v>8692</v>
      </c>
      <c r="B4565" t="s">
        <v>2328</v>
      </c>
      <c r="C4565" t="s">
        <v>2329</v>
      </c>
      <c r="D4565" t="s">
        <v>111</v>
      </c>
      <c r="E4565" t="s">
        <v>173</v>
      </c>
      <c r="F4565">
        <v>229642.48</v>
      </c>
      <c r="G4565" s="1">
        <v>45707</v>
      </c>
      <c r="I4565" t="s">
        <v>40</v>
      </c>
      <c r="J4565">
        <v>30</v>
      </c>
      <c r="K4565">
        <v>12</v>
      </c>
      <c r="L4565" t="s">
        <v>227</v>
      </c>
      <c r="M4565" t="s">
        <v>49</v>
      </c>
      <c r="N4565" t="s">
        <v>42</v>
      </c>
      <c r="O4565">
        <f t="shared" si="426"/>
        <v>1</v>
      </c>
      <c r="P4565" t="str">
        <f t="shared" si="427"/>
        <v>Valid</v>
      </c>
      <c r="Q4565" t="str">
        <f>_xlfn.XLOOKUP(B4565,Customers!$A:$A,Customers!$C:$C,"Not Found")</f>
        <v>Central</v>
      </c>
      <c r="R4565" t="str">
        <f t="shared" si="428"/>
        <v>Central</v>
      </c>
      <c r="S4565" t="str">
        <f t="shared" si="429"/>
        <v>Fire</v>
      </c>
      <c r="T4565" t="str">
        <f t="shared" si="430"/>
        <v>SLA Breach</v>
      </c>
      <c r="U4565">
        <f t="shared" si="431"/>
        <v>18</v>
      </c>
    </row>
    <row r="4566" spans="1:21" x14ac:dyDescent="0.3">
      <c r="A4566" t="s">
        <v>8693</v>
      </c>
      <c r="B4566" t="s">
        <v>3918</v>
      </c>
      <c r="C4566" t="s">
        <v>7347</v>
      </c>
      <c r="D4566" t="s">
        <v>46</v>
      </c>
      <c r="E4566" t="s">
        <v>173</v>
      </c>
      <c r="F4566">
        <v>111388.25</v>
      </c>
      <c r="G4566" s="1">
        <v>45895</v>
      </c>
      <c r="H4566" s="1">
        <v>45907</v>
      </c>
      <c r="I4566" t="s">
        <v>19</v>
      </c>
      <c r="J4566">
        <v>12</v>
      </c>
      <c r="K4566">
        <v>10</v>
      </c>
      <c r="L4566" t="s">
        <v>1047</v>
      </c>
      <c r="M4566" t="s">
        <v>21</v>
      </c>
      <c r="N4566" t="s">
        <v>22</v>
      </c>
      <c r="O4566">
        <f t="shared" si="426"/>
        <v>1</v>
      </c>
      <c r="P4566" t="str">
        <f t="shared" si="427"/>
        <v>Valid</v>
      </c>
      <c r="Q4566" t="str">
        <f>_xlfn.XLOOKUP(B4566,Customers!$A:$A,Customers!$C:$C,"Not Found")</f>
        <v>East</v>
      </c>
      <c r="R4566" t="str">
        <f t="shared" si="428"/>
        <v>Central</v>
      </c>
      <c r="S4566" t="str">
        <f t="shared" si="429"/>
        <v>Theft</v>
      </c>
      <c r="T4566" t="str">
        <f t="shared" si="430"/>
        <v>SLA Breach</v>
      </c>
      <c r="U4566">
        <f t="shared" si="431"/>
        <v>2</v>
      </c>
    </row>
    <row r="4567" spans="1:21" x14ac:dyDescent="0.3">
      <c r="A4567" t="s">
        <v>8694</v>
      </c>
      <c r="B4567" t="s">
        <v>2279</v>
      </c>
      <c r="C4567" t="s">
        <v>8695</v>
      </c>
      <c r="D4567" t="s">
        <v>111</v>
      </c>
      <c r="E4567" t="s">
        <v>18</v>
      </c>
      <c r="F4567">
        <v>119442.22</v>
      </c>
      <c r="G4567" s="1">
        <v>45981</v>
      </c>
      <c r="H4567" s="1">
        <v>45984</v>
      </c>
      <c r="I4567" t="s">
        <v>19</v>
      </c>
      <c r="J4567">
        <v>3</v>
      </c>
      <c r="K4567">
        <v>12</v>
      </c>
      <c r="L4567" t="s">
        <v>208</v>
      </c>
      <c r="M4567" t="s">
        <v>49</v>
      </c>
      <c r="N4567" t="s">
        <v>22</v>
      </c>
      <c r="O4567">
        <f t="shared" si="426"/>
        <v>1</v>
      </c>
      <c r="P4567" t="str">
        <f t="shared" si="427"/>
        <v>Valid</v>
      </c>
      <c r="Q4567" t="str">
        <f>_xlfn.XLOOKUP(B4567,Customers!$A:$A,Customers!$C:$C,"Not Found")</f>
        <v>North</v>
      </c>
      <c r="R4567" t="str">
        <f t="shared" si="428"/>
        <v>South</v>
      </c>
      <c r="S4567" t="str">
        <f t="shared" si="429"/>
        <v>Fire</v>
      </c>
      <c r="T4567" t="str">
        <f t="shared" si="430"/>
        <v>Within SLA</v>
      </c>
      <c r="U4567">
        <f t="shared" si="431"/>
        <v>0</v>
      </c>
    </row>
    <row r="4568" spans="1:21" x14ac:dyDescent="0.3">
      <c r="A4568" t="s">
        <v>8696</v>
      </c>
      <c r="B4568" t="s">
        <v>458</v>
      </c>
      <c r="C4568" t="s">
        <v>3745</v>
      </c>
      <c r="D4568" t="s">
        <v>53</v>
      </c>
      <c r="E4568" t="s">
        <v>39</v>
      </c>
      <c r="F4568">
        <v>35874.43</v>
      </c>
      <c r="G4568" s="1">
        <v>45740</v>
      </c>
      <c r="H4568" s="1">
        <v>45750</v>
      </c>
      <c r="I4568" t="s">
        <v>19</v>
      </c>
      <c r="J4568">
        <v>10</v>
      </c>
      <c r="K4568">
        <v>15</v>
      </c>
      <c r="L4568" t="s">
        <v>349</v>
      </c>
      <c r="M4568" t="s">
        <v>55</v>
      </c>
      <c r="N4568" t="s">
        <v>30</v>
      </c>
      <c r="O4568">
        <f t="shared" si="426"/>
        <v>1</v>
      </c>
      <c r="P4568" t="str">
        <f t="shared" si="427"/>
        <v>Valid</v>
      </c>
      <c r="Q4568" t="str">
        <f>_xlfn.XLOOKUP(B4568,Customers!$A:$A,Customers!$C:$C,"Not Found")</f>
        <v>West</v>
      </c>
      <c r="R4568" t="str">
        <f t="shared" si="428"/>
        <v>North</v>
      </c>
      <c r="S4568" t="str">
        <f t="shared" si="429"/>
        <v>Hospitalization</v>
      </c>
      <c r="T4568" t="str">
        <f t="shared" si="430"/>
        <v>Within SLA</v>
      </c>
      <c r="U4568">
        <f t="shared" si="431"/>
        <v>0</v>
      </c>
    </row>
    <row r="4569" spans="1:21" x14ac:dyDescent="0.3">
      <c r="A4569" t="s">
        <v>8697</v>
      </c>
      <c r="B4569" t="s">
        <v>951</v>
      </c>
      <c r="C4569" t="s">
        <v>2258</v>
      </c>
      <c r="D4569" t="s">
        <v>34</v>
      </c>
      <c r="E4569" t="s">
        <v>173</v>
      </c>
      <c r="F4569">
        <v>558153.43999999994</v>
      </c>
      <c r="G4569" s="1">
        <v>45808</v>
      </c>
      <c r="H4569" s="1">
        <v>45841</v>
      </c>
      <c r="I4569" t="s">
        <v>19</v>
      </c>
      <c r="J4569">
        <v>33</v>
      </c>
      <c r="K4569">
        <v>20</v>
      </c>
      <c r="L4569" t="s">
        <v>651</v>
      </c>
      <c r="M4569" t="s">
        <v>29</v>
      </c>
      <c r="N4569" t="s">
        <v>42</v>
      </c>
      <c r="O4569">
        <f t="shared" si="426"/>
        <v>1</v>
      </c>
      <c r="P4569" t="str">
        <f t="shared" si="427"/>
        <v>Valid</v>
      </c>
      <c r="Q4569" t="str">
        <f>_xlfn.XLOOKUP(B4569,Customers!$A:$A,Customers!$C:$C,"Not Found")</f>
        <v>South</v>
      </c>
      <c r="R4569" t="str">
        <f t="shared" si="428"/>
        <v>Central</v>
      </c>
      <c r="S4569" t="str">
        <f t="shared" si="429"/>
        <v>Death Benefit</v>
      </c>
      <c r="T4569" t="str">
        <f t="shared" si="430"/>
        <v>SLA Breach</v>
      </c>
      <c r="U4569">
        <f t="shared" si="431"/>
        <v>13</v>
      </c>
    </row>
    <row r="4570" spans="1:21" x14ac:dyDescent="0.3">
      <c r="A4570" t="s">
        <v>8698</v>
      </c>
      <c r="B4570" t="s">
        <v>4350</v>
      </c>
      <c r="C4570" t="s">
        <v>4351</v>
      </c>
      <c r="D4570" t="s">
        <v>116</v>
      </c>
      <c r="E4570" t="s">
        <v>27</v>
      </c>
      <c r="F4570">
        <v>14343.5</v>
      </c>
      <c r="G4570" s="1">
        <v>45873</v>
      </c>
      <c r="I4570" t="s">
        <v>40</v>
      </c>
      <c r="J4570">
        <v>10</v>
      </c>
      <c r="K4570">
        <v>7</v>
      </c>
      <c r="L4570" t="s">
        <v>353</v>
      </c>
      <c r="M4570" t="s">
        <v>94</v>
      </c>
      <c r="N4570" t="s">
        <v>42</v>
      </c>
      <c r="O4570">
        <f t="shared" si="426"/>
        <v>1</v>
      </c>
      <c r="P4570" t="str">
        <f t="shared" si="427"/>
        <v>Valid</v>
      </c>
      <c r="Q4570" t="str">
        <f>_xlfn.XLOOKUP(B4570,Customers!$A:$A,Customers!$C:$C,"Not Found")</f>
        <v>South</v>
      </c>
      <c r="R4570" t="str">
        <f t="shared" si="428"/>
        <v>West</v>
      </c>
      <c r="S4570" t="str">
        <f t="shared" si="429"/>
        <v>Medical Emergency</v>
      </c>
      <c r="T4570" t="str">
        <f t="shared" si="430"/>
        <v>SLA Breach</v>
      </c>
      <c r="U4570">
        <f t="shared" si="431"/>
        <v>3</v>
      </c>
    </row>
    <row r="4571" spans="1:21" x14ac:dyDescent="0.3">
      <c r="A4571" t="s">
        <v>8699</v>
      </c>
      <c r="B4571" t="s">
        <v>4927</v>
      </c>
      <c r="C4571" t="s">
        <v>5001</v>
      </c>
      <c r="D4571" t="s">
        <v>46</v>
      </c>
      <c r="E4571" t="s">
        <v>173</v>
      </c>
      <c r="F4571">
        <v>84715.45</v>
      </c>
      <c r="G4571" s="1">
        <v>45969</v>
      </c>
      <c r="H4571" s="1">
        <v>45987</v>
      </c>
      <c r="I4571" t="s">
        <v>19</v>
      </c>
      <c r="J4571">
        <v>18</v>
      </c>
      <c r="K4571">
        <v>12</v>
      </c>
      <c r="L4571" t="s">
        <v>331</v>
      </c>
      <c r="M4571" t="s">
        <v>49</v>
      </c>
      <c r="N4571" t="s">
        <v>30</v>
      </c>
      <c r="O4571">
        <f t="shared" si="426"/>
        <v>1</v>
      </c>
      <c r="P4571" t="str">
        <f t="shared" si="427"/>
        <v>Valid</v>
      </c>
      <c r="Q4571" t="str">
        <f>_xlfn.XLOOKUP(B4571,Customers!$A:$A,Customers!$C:$C,"Not Found")</f>
        <v>East</v>
      </c>
      <c r="R4571" t="str">
        <f t="shared" si="428"/>
        <v>Central</v>
      </c>
      <c r="S4571" t="str">
        <f t="shared" si="429"/>
        <v>Theft</v>
      </c>
      <c r="T4571" t="str">
        <f t="shared" si="430"/>
        <v>SLA Breach</v>
      </c>
      <c r="U4571">
        <f t="shared" si="431"/>
        <v>6</v>
      </c>
    </row>
    <row r="4572" spans="1:21" x14ac:dyDescent="0.3">
      <c r="A4572" t="s">
        <v>8700</v>
      </c>
      <c r="B4572" t="s">
        <v>409</v>
      </c>
      <c r="C4572" t="s">
        <v>8701</v>
      </c>
      <c r="D4572" t="s">
        <v>17</v>
      </c>
      <c r="E4572" t="s">
        <v>74</v>
      </c>
      <c r="F4572">
        <v>61885.25</v>
      </c>
      <c r="G4572" s="1">
        <v>45784</v>
      </c>
      <c r="I4572" t="s">
        <v>64</v>
      </c>
      <c r="J4572">
        <v>11</v>
      </c>
      <c r="K4572">
        <v>10</v>
      </c>
      <c r="L4572" t="s">
        <v>204</v>
      </c>
      <c r="M4572" t="s">
        <v>21</v>
      </c>
      <c r="N4572" t="s">
        <v>30</v>
      </c>
      <c r="O4572">
        <f t="shared" si="426"/>
        <v>1</v>
      </c>
      <c r="P4572" t="str">
        <f t="shared" si="427"/>
        <v>Valid</v>
      </c>
      <c r="Q4572" t="str">
        <f>_xlfn.XLOOKUP(B4572,Customers!$A:$A,Customers!$C:$C,"Not Found")</f>
        <v>East</v>
      </c>
      <c r="R4572" t="str">
        <f t="shared" si="428"/>
        <v>East</v>
      </c>
      <c r="S4572" t="str">
        <f t="shared" si="429"/>
        <v>Accident</v>
      </c>
      <c r="T4572" t="str">
        <f t="shared" si="430"/>
        <v>SLA Breach</v>
      </c>
      <c r="U4572">
        <f t="shared" si="431"/>
        <v>1</v>
      </c>
    </row>
    <row r="4573" spans="1:21" x14ac:dyDescent="0.3">
      <c r="A4573" t="s">
        <v>8702</v>
      </c>
      <c r="B4573" t="s">
        <v>8703</v>
      </c>
      <c r="C4573" t="s">
        <v>8704</v>
      </c>
      <c r="D4573" t="s">
        <v>102</v>
      </c>
      <c r="E4573" t="s">
        <v>173</v>
      </c>
      <c r="F4573">
        <v>177492.13</v>
      </c>
      <c r="G4573" s="1">
        <v>45721</v>
      </c>
      <c r="H4573" s="1">
        <v>45746</v>
      </c>
      <c r="I4573" t="s">
        <v>19</v>
      </c>
      <c r="J4573">
        <v>25</v>
      </c>
      <c r="K4573">
        <v>20</v>
      </c>
      <c r="L4573" t="s">
        <v>450</v>
      </c>
      <c r="M4573" t="s">
        <v>29</v>
      </c>
      <c r="N4573" t="s">
        <v>42</v>
      </c>
      <c r="O4573">
        <f t="shared" si="426"/>
        <v>1</v>
      </c>
      <c r="P4573" t="str">
        <f t="shared" si="427"/>
        <v>Valid</v>
      </c>
      <c r="Q4573" t="str">
        <f>_xlfn.XLOOKUP(B4573,Customers!$A:$A,Customers!$C:$C,"Not Found")</f>
        <v>South</v>
      </c>
      <c r="R4573" t="str">
        <f t="shared" si="428"/>
        <v>Central</v>
      </c>
      <c r="S4573" t="str">
        <f t="shared" si="429"/>
        <v>Maturity</v>
      </c>
      <c r="T4573" t="str">
        <f t="shared" si="430"/>
        <v>SLA Breach</v>
      </c>
      <c r="U4573">
        <f t="shared" si="431"/>
        <v>5</v>
      </c>
    </row>
    <row r="4574" spans="1:21" x14ac:dyDescent="0.3">
      <c r="A4574" t="s">
        <v>8705</v>
      </c>
      <c r="B4574" t="s">
        <v>1300</v>
      </c>
      <c r="C4574" t="s">
        <v>2960</v>
      </c>
      <c r="D4574" t="s">
        <v>34</v>
      </c>
      <c r="E4574" t="s">
        <v>39</v>
      </c>
      <c r="F4574">
        <v>175258.34</v>
      </c>
      <c r="G4574" s="1">
        <v>45694</v>
      </c>
      <c r="H4574" s="1">
        <v>45707</v>
      </c>
      <c r="I4574" t="s">
        <v>19</v>
      </c>
      <c r="J4574">
        <v>13</v>
      </c>
      <c r="K4574">
        <v>20</v>
      </c>
      <c r="L4574" t="s">
        <v>427</v>
      </c>
      <c r="M4574" t="s">
        <v>29</v>
      </c>
      <c r="N4574" t="s">
        <v>30</v>
      </c>
      <c r="O4574">
        <f t="shared" si="426"/>
        <v>1</v>
      </c>
      <c r="P4574" t="str">
        <f t="shared" si="427"/>
        <v>Valid</v>
      </c>
      <c r="Q4574" t="str">
        <f>_xlfn.XLOOKUP(B4574,Customers!$A:$A,Customers!$C:$C,"Not Found")</f>
        <v>Central</v>
      </c>
      <c r="R4574" t="str">
        <f t="shared" si="428"/>
        <v>North</v>
      </c>
      <c r="S4574" t="str">
        <f t="shared" si="429"/>
        <v>Death Benefit</v>
      </c>
      <c r="T4574" t="str">
        <f t="shared" si="430"/>
        <v>Within SLA</v>
      </c>
      <c r="U4574">
        <f t="shared" si="431"/>
        <v>0</v>
      </c>
    </row>
    <row r="4575" spans="1:21" x14ac:dyDescent="0.3">
      <c r="A4575" t="s">
        <v>8706</v>
      </c>
      <c r="B4575" t="s">
        <v>6986</v>
      </c>
      <c r="C4575" t="s">
        <v>6987</v>
      </c>
      <c r="D4575" t="s">
        <v>46</v>
      </c>
      <c r="E4575" t="s">
        <v>74</v>
      </c>
      <c r="F4575">
        <v>115677.34</v>
      </c>
      <c r="G4575" s="1">
        <v>45777</v>
      </c>
      <c r="H4575" s="1">
        <v>45783</v>
      </c>
      <c r="I4575" t="s">
        <v>19</v>
      </c>
      <c r="J4575">
        <v>6</v>
      </c>
      <c r="K4575">
        <v>10</v>
      </c>
      <c r="L4575" t="s">
        <v>610</v>
      </c>
      <c r="M4575" t="s">
        <v>21</v>
      </c>
      <c r="N4575" t="s">
        <v>22</v>
      </c>
      <c r="O4575">
        <f t="shared" si="426"/>
        <v>1</v>
      </c>
      <c r="P4575" t="str">
        <f t="shared" si="427"/>
        <v>Valid</v>
      </c>
      <c r="Q4575" t="str">
        <f>_xlfn.XLOOKUP(B4575,Customers!$A:$A,Customers!$C:$C,"Not Found")</f>
        <v>West</v>
      </c>
      <c r="R4575" t="str">
        <f t="shared" si="428"/>
        <v>East</v>
      </c>
      <c r="S4575" t="str">
        <f t="shared" si="429"/>
        <v>Theft</v>
      </c>
      <c r="T4575" t="str">
        <f t="shared" si="430"/>
        <v>Within SLA</v>
      </c>
      <c r="U4575">
        <f t="shared" si="431"/>
        <v>0</v>
      </c>
    </row>
    <row r="4576" spans="1:21" x14ac:dyDescent="0.3">
      <c r="A4576" t="s">
        <v>8707</v>
      </c>
      <c r="B4576" t="s">
        <v>5624</v>
      </c>
      <c r="C4576" t="s">
        <v>5625</v>
      </c>
      <c r="D4576" t="s">
        <v>34</v>
      </c>
      <c r="E4576" t="s">
        <v>74</v>
      </c>
      <c r="F4576">
        <v>772024.22</v>
      </c>
      <c r="G4576" s="1">
        <v>45935</v>
      </c>
      <c r="H4576" s="1">
        <v>45952</v>
      </c>
      <c r="I4576" t="s">
        <v>19</v>
      </c>
      <c r="J4576">
        <v>17</v>
      </c>
      <c r="K4576">
        <v>20</v>
      </c>
      <c r="L4576" t="s">
        <v>282</v>
      </c>
      <c r="M4576" t="s">
        <v>29</v>
      </c>
      <c r="N4576" t="s">
        <v>30</v>
      </c>
      <c r="O4576">
        <f t="shared" si="426"/>
        <v>1</v>
      </c>
      <c r="P4576" t="str">
        <f t="shared" si="427"/>
        <v>Valid</v>
      </c>
      <c r="Q4576" t="str">
        <f>_xlfn.XLOOKUP(B4576,Customers!$A:$A,Customers!$C:$C,"Not Found")</f>
        <v>Central</v>
      </c>
      <c r="R4576" t="str">
        <f t="shared" si="428"/>
        <v>East</v>
      </c>
      <c r="S4576" t="str">
        <f t="shared" si="429"/>
        <v>Death Benefit</v>
      </c>
      <c r="T4576" t="str">
        <f t="shared" si="430"/>
        <v>Within SLA</v>
      </c>
      <c r="U4576">
        <f t="shared" si="431"/>
        <v>0</v>
      </c>
    </row>
    <row r="4577" spans="1:21" x14ac:dyDescent="0.3">
      <c r="A4577" t="s">
        <v>8708</v>
      </c>
      <c r="B4577" t="s">
        <v>8709</v>
      </c>
      <c r="C4577" t="s">
        <v>8710</v>
      </c>
      <c r="D4577" t="s">
        <v>216</v>
      </c>
      <c r="E4577" t="s">
        <v>39</v>
      </c>
      <c r="F4577">
        <v>81009.490000000005</v>
      </c>
      <c r="G4577" s="1">
        <v>45882</v>
      </c>
      <c r="H4577" s="1">
        <v>45890</v>
      </c>
      <c r="I4577" t="s">
        <v>19</v>
      </c>
      <c r="J4577">
        <v>8</v>
      </c>
      <c r="K4577">
        <v>15</v>
      </c>
      <c r="L4577" t="s">
        <v>345</v>
      </c>
      <c r="M4577" t="s">
        <v>55</v>
      </c>
      <c r="N4577" t="s">
        <v>30</v>
      </c>
      <c r="O4577">
        <f t="shared" si="426"/>
        <v>1</v>
      </c>
      <c r="P4577" t="str">
        <f t="shared" si="427"/>
        <v>Valid</v>
      </c>
      <c r="Q4577" t="str">
        <f>_xlfn.XLOOKUP(B4577,Customers!$A:$A,Customers!$C:$C,"Not Found")</f>
        <v>South</v>
      </c>
      <c r="R4577" t="str">
        <f t="shared" si="428"/>
        <v>North</v>
      </c>
      <c r="S4577" t="str">
        <f t="shared" si="429"/>
        <v>Outpatient</v>
      </c>
      <c r="T4577" t="str">
        <f t="shared" si="430"/>
        <v>Within SLA</v>
      </c>
      <c r="U4577">
        <f t="shared" si="431"/>
        <v>0</v>
      </c>
    </row>
    <row r="4578" spans="1:21" x14ac:dyDescent="0.3">
      <c r="A4578" t="s">
        <v>8711</v>
      </c>
      <c r="B4578" t="s">
        <v>4967</v>
      </c>
      <c r="C4578" t="s">
        <v>4968</v>
      </c>
      <c r="D4578" t="s">
        <v>26</v>
      </c>
      <c r="E4578" t="s">
        <v>39</v>
      </c>
      <c r="F4578">
        <v>94388.26</v>
      </c>
      <c r="G4578" s="1">
        <v>45734</v>
      </c>
      <c r="H4578" s="1">
        <v>45754</v>
      </c>
      <c r="I4578" t="s">
        <v>19</v>
      </c>
      <c r="J4578">
        <v>20</v>
      </c>
      <c r="K4578">
        <v>20</v>
      </c>
      <c r="L4578" t="s">
        <v>606</v>
      </c>
      <c r="M4578" t="s">
        <v>29</v>
      </c>
      <c r="N4578" t="s">
        <v>22</v>
      </c>
      <c r="O4578">
        <f t="shared" si="426"/>
        <v>1</v>
      </c>
      <c r="P4578" t="str">
        <f t="shared" si="427"/>
        <v>Valid</v>
      </c>
      <c r="Q4578" t="str">
        <f>_xlfn.XLOOKUP(B4578,Customers!$A:$A,Customers!$C:$C,"Not Found")</f>
        <v>South</v>
      </c>
      <c r="R4578" t="str">
        <f t="shared" si="428"/>
        <v>North</v>
      </c>
      <c r="S4578" t="str">
        <f t="shared" si="429"/>
        <v>Disability</v>
      </c>
      <c r="T4578" t="str">
        <f t="shared" si="430"/>
        <v>Within SLA</v>
      </c>
      <c r="U4578">
        <f t="shared" si="431"/>
        <v>0</v>
      </c>
    </row>
    <row r="4579" spans="1:21" x14ac:dyDescent="0.3">
      <c r="A4579" t="s">
        <v>8712</v>
      </c>
      <c r="B4579" t="s">
        <v>673</v>
      </c>
      <c r="C4579" t="s">
        <v>8713</v>
      </c>
      <c r="D4579" t="s">
        <v>46</v>
      </c>
      <c r="E4579" t="s">
        <v>39</v>
      </c>
      <c r="F4579">
        <v>78002.16</v>
      </c>
      <c r="G4579" s="1">
        <v>45988</v>
      </c>
      <c r="H4579" s="1">
        <v>45996</v>
      </c>
      <c r="I4579" t="s">
        <v>19</v>
      </c>
      <c r="J4579">
        <v>8</v>
      </c>
      <c r="K4579">
        <v>10</v>
      </c>
      <c r="L4579" t="s">
        <v>252</v>
      </c>
      <c r="M4579" t="s">
        <v>21</v>
      </c>
      <c r="N4579" t="s">
        <v>22</v>
      </c>
      <c r="O4579">
        <f t="shared" si="426"/>
        <v>1</v>
      </c>
      <c r="P4579" t="str">
        <f t="shared" si="427"/>
        <v>Valid</v>
      </c>
      <c r="Q4579" t="str">
        <f>_xlfn.XLOOKUP(B4579,Customers!$A:$A,Customers!$C:$C,"Not Found")</f>
        <v>West</v>
      </c>
      <c r="R4579" t="str">
        <f t="shared" si="428"/>
        <v>North</v>
      </c>
      <c r="S4579" t="str">
        <f t="shared" si="429"/>
        <v>Theft</v>
      </c>
      <c r="T4579" t="str">
        <f t="shared" si="430"/>
        <v>Within SLA</v>
      </c>
      <c r="U4579">
        <f t="shared" si="431"/>
        <v>0</v>
      </c>
    </row>
    <row r="4580" spans="1:21" x14ac:dyDescent="0.3">
      <c r="A4580" t="s">
        <v>8714</v>
      </c>
      <c r="B4580" t="s">
        <v>343</v>
      </c>
      <c r="C4580" t="s">
        <v>7991</v>
      </c>
      <c r="D4580" t="s">
        <v>92</v>
      </c>
      <c r="E4580" t="s">
        <v>39</v>
      </c>
      <c r="F4580">
        <v>19081.32</v>
      </c>
      <c r="G4580" s="1">
        <v>45872</v>
      </c>
      <c r="H4580" s="1">
        <v>45882</v>
      </c>
      <c r="I4580" t="s">
        <v>19</v>
      </c>
      <c r="J4580">
        <v>10</v>
      </c>
      <c r="K4580">
        <v>7</v>
      </c>
      <c r="L4580" t="s">
        <v>83</v>
      </c>
      <c r="M4580" t="s">
        <v>94</v>
      </c>
      <c r="N4580" t="s">
        <v>30</v>
      </c>
      <c r="O4580">
        <f t="shared" si="426"/>
        <v>1</v>
      </c>
      <c r="P4580" t="str">
        <f t="shared" si="427"/>
        <v>Valid</v>
      </c>
      <c r="Q4580" t="str">
        <f>_xlfn.XLOOKUP(B4580,Customers!$A:$A,Customers!$C:$C,"Not Found")</f>
        <v>South</v>
      </c>
      <c r="R4580" t="str">
        <f t="shared" si="428"/>
        <v>North</v>
      </c>
      <c r="S4580" t="str">
        <f t="shared" si="429"/>
        <v>Baggage Loss</v>
      </c>
      <c r="T4580" t="str">
        <f t="shared" si="430"/>
        <v>SLA Breach</v>
      </c>
      <c r="U4580">
        <f t="shared" si="431"/>
        <v>3</v>
      </c>
    </row>
    <row r="4581" spans="1:21" x14ac:dyDescent="0.3">
      <c r="A4581" t="s">
        <v>8715</v>
      </c>
      <c r="B4581" t="s">
        <v>3725</v>
      </c>
      <c r="C4581" t="s">
        <v>3726</v>
      </c>
      <c r="D4581" t="s">
        <v>69</v>
      </c>
      <c r="E4581" t="s">
        <v>173</v>
      </c>
      <c r="F4581">
        <v>139053.64000000001</v>
      </c>
      <c r="G4581" s="1">
        <v>45891</v>
      </c>
      <c r="H4581" s="1">
        <v>45914</v>
      </c>
      <c r="I4581" t="s">
        <v>19</v>
      </c>
      <c r="J4581">
        <v>23</v>
      </c>
      <c r="K4581">
        <v>12</v>
      </c>
      <c r="L4581" t="s">
        <v>341</v>
      </c>
      <c r="M4581" t="s">
        <v>49</v>
      </c>
      <c r="N4581" t="s">
        <v>88</v>
      </c>
      <c r="O4581">
        <f t="shared" si="426"/>
        <v>1</v>
      </c>
      <c r="P4581" t="str">
        <f t="shared" si="427"/>
        <v>Valid</v>
      </c>
      <c r="Q4581" t="str">
        <f>_xlfn.XLOOKUP(B4581,Customers!$A:$A,Customers!$C:$C,"Not Found")</f>
        <v>West</v>
      </c>
      <c r="R4581" t="str">
        <f t="shared" si="428"/>
        <v>Central</v>
      </c>
      <c r="S4581" t="str">
        <f t="shared" si="429"/>
        <v>Property Damage</v>
      </c>
      <c r="T4581" t="str">
        <f t="shared" si="430"/>
        <v>SLA Breach</v>
      </c>
      <c r="U4581">
        <f t="shared" si="431"/>
        <v>11</v>
      </c>
    </row>
    <row r="4582" spans="1:21" x14ac:dyDescent="0.3">
      <c r="A4582" t="s">
        <v>8716</v>
      </c>
      <c r="B4582" t="s">
        <v>8717</v>
      </c>
      <c r="C4582" t="s">
        <v>8718</v>
      </c>
      <c r="D4582" t="s">
        <v>53</v>
      </c>
      <c r="E4582" t="s">
        <v>173</v>
      </c>
      <c r="F4582">
        <v>102998.93</v>
      </c>
      <c r="G4582" s="1">
        <v>45658</v>
      </c>
      <c r="H4582" s="1">
        <v>45691</v>
      </c>
      <c r="I4582" t="s">
        <v>19</v>
      </c>
      <c r="J4582">
        <v>33</v>
      </c>
      <c r="K4582">
        <v>15</v>
      </c>
      <c r="L4582" t="s">
        <v>98</v>
      </c>
      <c r="M4582" t="s">
        <v>55</v>
      </c>
      <c r="N4582" t="s">
        <v>88</v>
      </c>
      <c r="O4582">
        <f t="shared" si="426"/>
        <v>1</v>
      </c>
      <c r="P4582" t="str">
        <f t="shared" si="427"/>
        <v>Valid</v>
      </c>
      <c r="Q4582" t="str">
        <f>_xlfn.XLOOKUP(B4582,Customers!$A:$A,Customers!$C:$C,"Not Found")</f>
        <v>Central</v>
      </c>
      <c r="R4582" t="str">
        <f t="shared" si="428"/>
        <v>Central</v>
      </c>
      <c r="S4582" t="str">
        <f t="shared" si="429"/>
        <v>Hospitalization</v>
      </c>
      <c r="T4582" t="str">
        <f t="shared" si="430"/>
        <v>SLA Breach</v>
      </c>
      <c r="U4582">
        <f t="shared" si="431"/>
        <v>18</v>
      </c>
    </row>
    <row r="4583" spans="1:21" x14ac:dyDescent="0.3">
      <c r="A4583" t="s">
        <v>8719</v>
      </c>
      <c r="B4583" t="s">
        <v>3223</v>
      </c>
      <c r="C4583" t="s">
        <v>8720</v>
      </c>
      <c r="D4583" t="s">
        <v>17</v>
      </c>
      <c r="E4583" t="s">
        <v>173</v>
      </c>
      <c r="F4583">
        <v>19131.71</v>
      </c>
      <c r="G4583" s="1">
        <v>45959</v>
      </c>
      <c r="H4583" s="1">
        <v>45967</v>
      </c>
      <c r="I4583" t="s">
        <v>47</v>
      </c>
      <c r="J4583">
        <v>8</v>
      </c>
      <c r="K4583">
        <v>10</v>
      </c>
      <c r="L4583" t="s">
        <v>54</v>
      </c>
      <c r="M4583" t="s">
        <v>21</v>
      </c>
      <c r="N4583" t="s">
        <v>30</v>
      </c>
      <c r="O4583">
        <f t="shared" si="426"/>
        <v>1</v>
      </c>
      <c r="P4583" t="str">
        <f t="shared" si="427"/>
        <v>Valid</v>
      </c>
      <c r="Q4583" t="str">
        <f>_xlfn.XLOOKUP(B4583,Customers!$A:$A,Customers!$C:$C,"Not Found")</f>
        <v>North</v>
      </c>
      <c r="R4583" t="str">
        <f t="shared" si="428"/>
        <v>Central</v>
      </c>
      <c r="S4583" t="str">
        <f t="shared" si="429"/>
        <v>Accident</v>
      </c>
      <c r="T4583" t="str">
        <f t="shared" si="430"/>
        <v>Within SLA</v>
      </c>
      <c r="U4583">
        <f t="shared" si="431"/>
        <v>0</v>
      </c>
    </row>
    <row r="4584" spans="1:21" x14ac:dyDescent="0.3">
      <c r="A4584" t="s">
        <v>8721</v>
      </c>
      <c r="B4584" t="s">
        <v>8722</v>
      </c>
      <c r="C4584" t="s">
        <v>8723</v>
      </c>
      <c r="D4584" t="s">
        <v>69</v>
      </c>
      <c r="E4584" t="s">
        <v>173</v>
      </c>
      <c r="F4584">
        <v>85347.74</v>
      </c>
      <c r="G4584" s="1">
        <v>45681</v>
      </c>
      <c r="H4584" s="1">
        <v>45693</v>
      </c>
      <c r="I4584" t="s">
        <v>19</v>
      </c>
      <c r="J4584">
        <v>12</v>
      </c>
      <c r="K4584">
        <v>12</v>
      </c>
      <c r="L4584" t="s">
        <v>704</v>
      </c>
      <c r="M4584" t="s">
        <v>49</v>
      </c>
      <c r="N4584" t="s">
        <v>42</v>
      </c>
      <c r="O4584">
        <f t="shared" si="426"/>
        <v>1</v>
      </c>
      <c r="P4584" t="str">
        <f t="shared" si="427"/>
        <v>Valid</v>
      </c>
      <c r="Q4584" t="str">
        <f>_xlfn.XLOOKUP(B4584,Customers!$A:$A,Customers!$C:$C,"Not Found")</f>
        <v>Central</v>
      </c>
      <c r="R4584" t="str">
        <f t="shared" si="428"/>
        <v>Central</v>
      </c>
      <c r="S4584" t="str">
        <f t="shared" si="429"/>
        <v>Property Damage</v>
      </c>
      <c r="T4584" t="str">
        <f t="shared" si="430"/>
        <v>Within SLA</v>
      </c>
      <c r="U4584">
        <f t="shared" si="431"/>
        <v>0</v>
      </c>
    </row>
    <row r="4585" spans="1:21" x14ac:dyDescent="0.3">
      <c r="A4585" t="s">
        <v>8724</v>
      </c>
      <c r="B4585" t="s">
        <v>1339</v>
      </c>
      <c r="C4585" t="s">
        <v>3364</v>
      </c>
      <c r="D4585" t="s">
        <v>216</v>
      </c>
      <c r="E4585" t="s">
        <v>27</v>
      </c>
      <c r="F4585">
        <v>126885.32</v>
      </c>
      <c r="G4585" s="1">
        <v>45674</v>
      </c>
      <c r="I4585" t="s">
        <v>64</v>
      </c>
      <c r="J4585">
        <v>20</v>
      </c>
      <c r="K4585">
        <v>15</v>
      </c>
      <c r="L4585" t="s">
        <v>128</v>
      </c>
      <c r="M4585" t="s">
        <v>55</v>
      </c>
      <c r="N4585" t="s">
        <v>42</v>
      </c>
      <c r="O4585">
        <f t="shared" si="426"/>
        <v>1</v>
      </c>
      <c r="P4585" t="str">
        <f t="shared" si="427"/>
        <v>Valid</v>
      </c>
      <c r="Q4585" t="str">
        <f>_xlfn.XLOOKUP(B4585,Customers!$A:$A,Customers!$C:$C,"Not Found")</f>
        <v>South</v>
      </c>
      <c r="R4585" t="str">
        <f t="shared" si="428"/>
        <v>West</v>
      </c>
      <c r="S4585" t="str">
        <f t="shared" si="429"/>
        <v>Outpatient</v>
      </c>
      <c r="T4585" t="str">
        <f t="shared" si="430"/>
        <v>SLA Breach</v>
      </c>
      <c r="U4585">
        <f t="shared" si="431"/>
        <v>5</v>
      </c>
    </row>
    <row r="4586" spans="1:21" x14ac:dyDescent="0.3">
      <c r="A4586" t="s">
        <v>8725</v>
      </c>
      <c r="B4586" t="s">
        <v>2599</v>
      </c>
      <c r="C4586" t="s">
        <v>2971</v>
      </c>
      <c r="D4586" t="s">
        <v>154</v>
      </c>
      <c r="E4586" t="s">
        <v>173</v>
      </c>
      <c r="F4586">
        <v>61179.73</v>
      </c>
      <c r="G4586" s="1">
        <v>45889</v>
      </c>
      <c r="H4586" s="1">
        <v>45896</v>
      </c>
      <c r="I4586" t="s">
        <v>47</v>
      </c>
      <c r="J4586">
        <v>7</v>
      </c>
      <c r="K4586">
        <v>10</v>
      </c>
      <c r="L4586" t="s">
        <v>128</v>
      </c>
      <c r="M4586" t="s">
        <v>21</v>
      </c>
      <c r="N4586" t="s">
        <v>30</v>
      </c>
      <c r="O4586">
        <f t="shared" si="426"/>
        <v>1</v>
      </c>
      <c r="P4586" t="str">
        <f t="shared" si="427"/>
        <v>Valid</v>
      </c>
      <c r="Q4586" t="str">
        <f>_xlfn.XLOOKUP(B4586,Customers!$A:$A,Customers!$C:$C,"Not Found")</f>
        <v>North</v>
      </c>
      <c r="R4586" t="str">
        <f t="shared" si="428"/>
        <v>Central</v>
      </c>
      <c r="S4586" t="str">
        <f t="shared" si="429"/>
        <v>Vehicle Damage</v>
      </c>
      <c r="T4586" t="str">
        <f t="shared" si="430"/>
        <v>Within SLA</v>
      </c>
      <c r="U4586">
        <f t="shared" si="431"/>
        <v>0</v>
      </c>
    </row>
    <row r="4587" spans="1:21" x14ac:dyDescent="0.3">
      <c r="A4587" t="s">
        <v>8726</v>
      </c>
      <c r="B4587" t="s">
        <v>1990</v>
      </c>
      <c r="C4587" t="s">
        <v>8727</v>
      </c>
      <c r="D4587" t="s">
        <v>53</v>
      </c>
      <c r="E4587" t="s">
        <v>39</v>
      </c>
      <c r="F4587">
        <v>41679.620000000003</v>
      </c>
      <c r="G4587" s="1">
        <v>45759</v>
      </c>
      <c r="H4587" s="1">
        <v>45763</v>
      </c>
      <c r="I4587" t="s">
        <v>19</v>
      </c>
      <c r="J4587">
        <v>4</v>
      </c>
      <c r="K4587">
        <v>15</v>
      </c>
      <c r="L4587" t="s">
        <v>353</v>
      </c>
      <c r="M4587" t="s">
        <v>55</v>
      </c>
      <c r="N4587" t="s">
        <v>22</v>
      </c>
      <c r="O4587">
        <f t="shared" si="426"/>
        <v>1</v>
      </c>
      <c r="P4587" t="str">
        <f t="shared" si="427"/>
        <v>Valid</v>
      </c>
      <c r="Q4587" t="str">
        <f>_xlfn.XLOOKUP(B4587,Customers!$A:$A,Customers!$C:$C,"Not Found")</f>
        <v>South</v>
      </c>
      <c r="R4587" t="str">
        <f t="shared" si="428"/>
        <v>North</v>
      </c>
      <c r="S4587" t="str">
        <f t="shared" si="429"/>
        <v>Hospitalization</v>
      </c>
      <c r="T4587" t="str">
        <f t="shared" si="430"/>
        <v>Within SLA</v>
      </c>
      <c r="U4587">
        <f t="shared" si="431"/>
        <v>0</v>
      </c>
    </row>
    <row r="4588" spans="1:21" x14ac:dyDescent="0.3">
      <c r="A4588" t="s">
        <v>8728</v>
      </c>
      <c r="B4588" t="s">
        <v>7251</v>
      </c>
      <c r="C4588" t="s">
        <v>7252</v>
      </c>
      <c r="D4588" t="s">
        <v>216</v>
      </c>
      <c r="E4588" t="s">
        <v>18</v>
      </c>
      <c r="F4588">
        <v>130222.59</v>
      </c>
      <c r="G4588" s="1">
        <v>45969</v>
      </c>
      <c r="I4588" t="s">
        <v>64</v>
      </c>
      <c r="J4588">
        <v>4</v>
      </c>
      <c r="K4588">
        <v>15</v>
      </c>
      <c r="L4588" t="s">
        <v>813</v>
      </c>
      <c r="M4588" t="s">
        <v>55</v>
      </c>
      <c r="N4588" t="s">
        <v>22</v>
      </c>
      <c r="O4588">
        <f t="shared" si="426"/>
        <v>1</v>
      </c>
      <c r="P4588" t="str">
        <f t="shared" si="427"/>
        <v>Valid</v>
      </c>
      <c r="Q4588" t="str">
        <f>_xlfn.XLOOKUP(B4588,Customers!$A:$A,Customers!$C:$C,"Not Found")</f>
        <v>Central</v>
      </c>
      <c r="R4588" t="str">
        <f t="shared" si="428"/>
        <v>South</v>
      </c>
      <c r="S4588" t="str">
        <f t="shared" si="429"/>
        <v>Outpatient</v>
      </c>
      <c r="T4588" t="str">
        <f t="shared" si="430"/>
        <v>Within SLA</v>
      </c>
      <c r="U4588">
        <f t="shared" si="431"/>
        <v>0</v>
      </c>
    </row>
    <row r="4589" spans="1:21" x14ac:dyDescent="0.3">
      <c r="A4589" t="s">
        <v>8729</v>
      </c>
      <c r="B4589" t="s">
        <v>2738</v>
      </c>
      <c r="C4589" t="s">
        <v>6441</v>
      </c>
      <c r="D4589" t="s">
        <v>53</v>
      </c>
      <c r="E4589" t="s">
        <v>173</v>
      </c>
      <c r="F4589">
        <v>28791.94</v>
      </c>
      <c r="G4589" s="1">
        <v>45952</v>
      </c>
      <c r="I4589" t="s">
        <v>40</v>
      </c>
      <c r="J4589">
        <v>16</v>
      </c>
      <c r="K4589">
        <v>15</v>
      </c>
      <c r="L4589" t="s">
        <v>561</v>
      </c>
      <c r="M4589" t="s">
        <v>55</v>
      </c>
      <c r="N4589" t="s">
        <v>30</v>
      </c>
      <c r="O4589">
        <f t="shared" si="426"/>
        <v>1</v>
      </c>
      <c r="P4589" t="str">
        <f t="shared" si="427"/>
        <v>Valid</v>
      </c>
      <c r="Q4589" t="str">
        <f>_xlfn.XLOOKUP(B4589,Customers!$A:$A,Customers!$C:$C,"Not Found")</f>
        <v>West</v>
      </c>
      <c r="R4589" t="str">
        <f t="shared" si="428"/>
        <v>Central</v>
      </c>
      <c r="S4589" t="str">
        <f t="shared" si="429"/>
        <v>Hospitalization</v>
      </c>
      <c r="T4589" t="str">
        <f t="shared" si="430"/>
        <v>SLA Breach</v>
      </c>
      <c r="U4589">
        <f t="shared" si="431"/>
        <v>1</v>
      </c>
    </row>
    <row r="4590" spans="1:21" x14ac:dyDescent="0.3">
      <c r="A4590" t="s">
        <v>8730</v>
      </c>
      <c r="B4590" t="s">
        <v>8731</v>
      </c>
      <c r="C4590" t="s">
        <v>8732</v>
      </c>
      <c r="D4590" t="s">
        <v>92</v>
      </c>
      <c r="E4590" t="s">
        <v>74</v>
      </c>
      <c r="F4590">
        <v>34929.120000000003</v>
      </c>
      <c r="G4590" s="1">
        <v>45840</v>
      </c>
      <c r="H4590" s="1">
        <v>45849</v>
      </c>
      <c r="I4590" t="s">
        <v>19</v>
      </c>
      <c r="J4590">
        <v>9</v>
      </c>
      <c r="K4590">
        <v>7</v>
      </c>
      <c r="L4590" t="s">
        <v>548</v>
      </c>
      <c r="M4590" t="s">
        <v>94</v>
      </c>
      <c r="N4590" t="s">
        <v>30</v>
      </c>
      <c r="O4590">
        <f t="shared" si="426"/>
        <v>1</v>
      </c>
      <c r="P4590" t="str">
        <f t="shared" si="427"/>
        <v>Valid</v>
      </c>
      <c r="Q4590" t="str">
        <f>_xlfn.XLOOKUP(B4590,Customers!$A:$A,Customers!$C:$C,"Not Found")</f>
        <v>South</v>
      </c>
      <c r="R4590" t="str">
        <f t="shared" si="428"/>
        <v>East</v>
      </c>
      <c r="S4590" t="str">
        <f t="shared" si="429"/>
        <v>Baggage Loss</v>
      </c>
      <c r="T4590" t="str">
        <f t="shared" si="430"/>
        <v>SLA Breach</v>
      </c>
      <c r="U4590">
        <f t="shared" si="431"/>
        <v>2</v>
      </c>
    </row>
    <row r="4591" spans="1:21" x14ac:dyDescent="0.3">
      <c r="A4591" t="s">
        <v>8733</v>
      </c>
      <c r="B4591" t="s">
        <v>273</v>
      </c>
      <c r="C4591" t="s">
        <v>1465</v>
      </c>
      <c r="D4591" t="s">
        <v>111</v>
      </c>
      <c r="E4591" t="s">
        <v>27</v>
      </c>
      <c r="F4591">
        <v>77485.98</v>
      </c>
      <c r="G4591" s="1">
        <v>45832</v>
      </c>
      <c r="I4591" t="s">
        <v>40</v>
      </c>
      <c r="J4591">
        <v>7</v>
      </c>
      <c r="K4591">
        <v>12</v>
      </c>
      <c r="L4591" t="s">
        <v>83</v>
      </c>
      <c r="M4591" t="s">
        <v>49</v>
      </c>
      <c r="N4591" t="s">
        <v>22</v>
      </c>
      <c r="O4591">
        <f t="shared" si="426"/>
        <v>1</v>
      </c>
      <c r="P4591" t="str">
        <f t="shared" si="427"/>
        <v>Valid</v>
      </c>
      <c r="Q4591" t="str">
        <f>_xlfn.XLOOKUP(B4591,Customers!$A:$A,Customers!$C:$C,"Not Found")</f>
        <v>West</v>
      </c>
      <c r="R4591" t="str">
        <f t="shared" si="428"/>
        <v>West</v>
      </c>
      <c r="S4591" t="str">
        <f t="shared" si="429"/>
        <v>Fire</v>
      </c>
      <c r="T4591" t="str">
        <f t="shared" si="430"/>
        <v>Within SLA</v>
      </c>
      <c r="U4591">
        <f t="shared" si="431"/>
        <v>0</v>
      </c>
    </row>
    <row r="4592" spans="1:21" x14ac:dyDescent="0.3">
      <c r="A4592" t="s">
        <v>8734</v>
      </c>
      <c r="B4592" t="s">
        <v>935</v>
      </c>
      <c r="C4592" t="s">
        <v>2562</v>
      </c>
      <c r="D4592" t="s">
        <v>53</v>
      </c>
      <c r="E4592" t="s">
        <v>74</v>
      </c>
      <c r="F4592">
        <v>112706.48</v>
      </c>
      <c r="G4592" s="1">
        <v>45713</v>
      </c>
      <c r="H4592" s="1">
        <v>45735</v>
      </c>
      <c r="I4592" t="s">
        <v>19</v>
      </c>
      <c r="J4592">
        <v>22</v>
      </c>
      <c r="K4592">
        <v>15</v>
      </c>
      <c r="L4592" t="s">
        <v>651</v>
      </c>
      <c r="M4592" t="s">
        <v>55</v>
      </c>
      <c r="N4592" t="s">
        <v>30</v>
      </c>
      <c r="O4592">
        <f t="shared" si="426"/>
        <v>1</v>
      </c>
      <c r="P4592" t="str">
        <f t="shared" si="427"/>
        <v>Valid</v>
      </c>
      <c r="Q4592" t="str">
        <f>_xlfn.XLOOKUP(B4592,Customers!$A:$A,Customers!$C:$C,"Not Found")</f>
        <v>North</v>
      </c>
      <c r="R4592" t="str">
        <f t="shared" si="428"/>
        <v>East</v>
      </c>
      <c r="S4592" t="str">
        <f t="shared" si="429"/>
        <v>Hospitalization</v>
      </c>
      <c r="T4592" t="str">
        <f t="shared" si="430"/>
        <v>SLA Breach</v>
      </c>
      <c r="U4592">
        <f t="shared" si="431"/>
        <v>7</v>
      </c>
    </row>
    <row r="4593" spans="1:21" x14ac:dyDescent="0.3">
      <c r="A4593" t="s">
        <v>8735</v>
      </c>
      <c r="B4593" t="s">
        <v>6404</v>
      </c>
      <c r="C4593" t="s">
        <v>6405</v>
      </c>
      <c r="D4593" t="s">
        <v>116</v>
      </c>
      <c r="E4593" t="s">
        <v>18</v>
      </c>
      <c r="F4593">
        <v>25865.59</v>
      </c>
      <c r="G4593" s="1">
        <v>45714</v>
      </c>
      <c r="H4593" s="1">
        <v>45716</v>
      </c>
      <c r="I4593" t="s">
        <v>19</v>
      </c>
      <c r="J4593">
        <v>2</v>
      </c>
      <c r="K4593">
        <v>7</v>
      </c>
      <c r="L4593" t="s">
        <v>79</v>
      </c>
      <c r="M4593" t="s">
        <v>94</v>
      </c>
      <c r="N4593" t="s">
        <v>30</v>
      </c>
      <c r="O4593">
        <f t="shared" si="426"/>
        <v>1</v>
      </c>
      <c r="P4593" t="str">
        <f t="shared" si="427"/>
        <v>Valid</v>
      </c>
      <c r="Q4593" t="str">
        <f>_xlfn.XLOOKUP(B4593,Customers!$A:$A,Customers!$C:$C,"Not Found")</f>
        <v>North</v>
      </c>
      <c r="R4593" t="str">
        <f t="shared" si="428"/>
        <v>South</v>
      </c>
      <c r="S4593" t="str">
        <f t="shared" si="429"/>
        <v>Medical Emergency</v>
      </c>
      <c r="T4593" t="str">
        <f t="shared" si="430"/>
        <v>Within SLA</v>
      </c>
      <c r="U4593">
        <f t="shared" si="431"/>
        <v>0</v>
      </c>
    </row>
    <row r="4594" spans="1:21" x14ac:dyDescent="0.3">
      <c r="A4594" t="s">
        <v>8736</v>
      </c>
      <c r="B4594" t="s">
        <v>347</v>
      </c>
      <c r="C4594" t="s">
        <v>348</v>
      </c>
      <c r="D4594" t="s">
        <v>53</v>
      </c>
      <c r="E4594" t="s">
        <v>18</v>
      </c>
      <c r="F4594">
        <v>116590.22</v>
      </c>
      <c r="G4594" s="1">
        <v>45662</v>
      </c>
      <c r="H4594" s="1">
        <v>45673</v>
      </c>
      <c r="I4594" t="s">
        <v>19</v>
      </c>
      <c r="J4594">
        <v>11</v>
      </c>
      <c r="K4594">
        <v>15</v>
      </c>
      <c r="L4594" t="s">
        <v>323</v>
      </c>
      <c r="M4594" t="s">
        <v>55</v>
      </c>
      <c r="N4594" t="s">
        <v>42</v>
      </c>
      <c r="O4594">
        <f t="shared" si="426"/>
        <v>1</v>
      </c>
      <c r="P4594" t="str">
        <f t="shared" si="427"/>
        <v>Valid</v>
      </c>
      <c r="Q4594" t="str">
        <f>_xlfn.XLOOKUP(B4594,Customers!$A:$A,Customers!$C:$C,"Not Found")</f>
        <v>Central</v>
      </c>
      <c r="R4594" t="str">
        <f t="shared" si="428"/>
        <v>South</v>
      </c>
      <c r="S4594" t="str">
        <f t="shared" si="429"/>
        <v>Hospitalization</v>
      </c>
      <c r="T4594" t="str">
        <f t="shared" si="430"/>
        <v>Within SLA</v>
      </c>
      <c r="U4594">
        <f t="shared" si="431"/>
        <v>0</v>
      </c>
    </row>
    <row r="4595" spans="1:21" x14ac:dyDescent="0.3">
      <c r="A4595" t="s">
        <v>8737</v>
      </c>
      <c r="B4595" t="s">
        <v>6532</v>
      </c>
      <c r="C4595" t="s">
        <v>6533</v>
      </c>
      <c r="D4595" t="s">
        <v>4731</v>
      </c>
      <c r="E4595" t="s">
        <v>27</v>
      </c>
      <c r="F4595">
        <v>72669.679999999993</v>
      </c>
      <c r="G4595" s="1">
        <v>45714</v>
      </c>
      <c r="H4595" s="1">
        <v>45726</v>
      </c>
      <c r="I4595" t="s">
        <v>19</v>
      </c>
      <c r="J4595">
        <v>12</v>
      </c>
      <c r="K4595">
        <v>7</v>
      </c>
      <c r="L4595" t="s">
        <v>20</v>
      </c>
      <c r="M4595" t="s">
        <v>94</v>
      </c>
      <c r="N4595" t="s">
        <v>42</v>
      </c>
      <c r="O4595">
        <f t="shared" si="426"/>
        <v>1</v>
      </c>
      <c r="P4595" t="str">
        <f t="shared" si="427"/>
        <v>Valid</v>
      </c>
      <c r="Q4595" t="str">
        <f>_xlfn.XLOOKUP(B4595,Customers!$A:$A,Customers!$C:$C,"Not Found")</f>
        <v>West</v>
      </c>
      <c r="R4595" t="str">
        <f t="shared" si="428"/>
        <v>West</v>
      </c>
      <c r="S4595" t="str">
        <f t="shared" si="429"/>
        <v>medical emergency</v>
      </c>
      <c r="T4595" t="str">
        <f t="shared" si="430"/>
        <v>SLA Breach</v>
      </c>
      <c r="U4595">
        <f t="shared" si="431"/>
        <v>5</v>
      </c>
    </row>
    <row r="4596" spans="1:21" x14ac:dyDescent="0.3">
      <c r="A4596" t="s">
        <v>8738</v>
      </c>
      <c r="B4596" t="s">
        <v>1818</v>
      </c>
      <c r="C4596" t="s">
        <v>1819</v>
      </c>
      <c r="D4596" t="s">
        <v>17</v>
      </c>
      <c r="E4596" t="s">
        <v>74</v>
      </c>
      <c r="F4596">
        <v>102066.82</v>
      </c>
      <c r="G4596" s="1">
        <v>45805</v>
      </c>
      <c r="H4596" s="1">
        <v>45817</v>
      </c>
      <c r="I4596" t="s">
        <v>19</v>
      </c>
      <c r="J4596">
        <v>12</v>
      </c>
      <c r="K4596">
        <v>10</v>
      </c>
      <c r="L4596" t="s">
        <v>282</v>
      </c>
      <c r="M4596" t="s">
        <v>21</v>
      </c>
      <c r="N4596" t="s">
        <v>30</v>
      </c>
      <c r="O4596">
        <f t="shared" si="426"/>
        <v>1</v>
      </c>
      <c r="P4596" t="str">
        <f t="shared" si="427"/>
        <v>Valid</v>
      </c>
      <c r="Q4596" t="str">
        <f>_xlfn.XLOOKUP(B4596,Customers!$A:$A,Customers!$C:$C,"Not Found")</f>
        <v>East</v>
      </c>
      <c r="R4596" t="str">
        <f t="shared" si="428"/>
        <v>East</v>
      </c>
      <c r="S4596" t="str">
        <f t="shared" si="429"/>
        <v>Accident</v>
      </c>
      <c r="T4596" t="str">
        <f t="shared" si="430"/>
        <v>SLA Breach</v>
      </c>
      <c r="U4596">
        <f t="shared" si="431"/>
        <v>2</v>
      </c>
    </row>
    <row r="4597" spans="1:21" x14ac:dyDescent="0.3">
      <c r="A4597" t="s">
        <v>8739</v>
      </c>
      <c r="B4597" t="s">
        <v>4339</v>
      </c>
      <c r="C4597" t="s">
        <v>7555</v>
      </c>
      <c r="D4597" t="s">
        <v>26</v>
      </c>
      <c r="E4597" t="s">
        <v>18</v>
      </c>
      <c r="F4597">
        <v>465558.69</v>
      </c>
      <c r="G4597" s="1">
        <v>45911</v>
      </c>
      <c r="H4597" s="1">
        <v>45926</v>
      </c>
      <c r="I4597" t="s">
        <v>47</v>
      </c>
      <c r="J4597">
        <v>15</v>
      </c>
      <c r="K4597">
        <v>20</v>
      </c>
      <c r="L4597" t="s">
        <v>349</v>
      </c>
      <c r="M4597" t="s">
        <v>29</v>
      </c>
      <c r="N4597" t="s">
        <v>30</v>
      </c>
      <c r="O4597">
        <f t="shared" si="426"/>
        <v>1</v>
      </c>
      <c r="P4597" t="str">
        <f t="shared" si="427"/>
        <v>Valid</v>
      </c>
      <c r="Q4597" t="str">
        <f>_xlfn.XLOOKUP(B4597,Customers!$A:$A,Customers!$C:$C,"Not Found")</f>
        <v>South</v>
      </c>
      <c r="R4597" t="str">
        <f t="shared" si="428"/>
        <v>South</v>
      </c>
      <c r="S4597" t="str">
        <f t="shared" si="429"/>
        <v>Disability</v>
      </c>
      <c r="T4597" t="str">
        <f t="shared" si="430"/>
        <v>Within SLA</v>
      </c>
      <c r="U4597">
        <f t="shared" si="431"/>
        <v>0</v>
      </c>
    </row>
    <row r="4598" spans="1:21" x14ac:dyDescent="0.3">
      <c r="A4598" t="s">
        <v>8740</v>
      </c>
      <c r="B4598" t="s">
        <v>3140</v>
      </c>
      <c r="C4598" t="s">
        <v>4449</v>
      </c>
      <c r="D4598" t="s">
        <v>53</v>
      </c>
      <c r="E4598" t="s">
        <v>74</v>
      </c>
      <c r="F4598">
        <v>124157.11</v>
      </c>
      <c r="G4598" s="1">
        <v>45682</v>
      </c>
      <c r="I4598" t="s">
        <v>40</v>
      </c>
      <c r="J4598">
        <v>12</v>
      </c>
      <c r="K4598">
        <v>15</v>
      </c>
      <c r="L4598" t="s">
        <v>79</v>
      </c>
      <c r="M4598" t="s">
        <v>55</v>
      </c>
      <c r="N4598" t="s">
        <v>22</v>
      </c>
      <c r="O4598">
        <f t="shared" si="426"/>
        <v>1</v>
      </c>
      <c r="P4598" t="str">
        <f t="shared" si="427"/>
        <v>Valid</v>
      </c>
      <c r="Q4598" t="str">
        <f>_xlfn.XLOOKUP(B4598,Customers!$A:$A,Customers!$C:$C,"Not Found")</f>
        <v>Central</v>
      </c>
      <c r="R4598" t="str">
        <f t="shared" si="428"/>
        <v>East</v>
      </c>
      <c r="S4598" t="str">
        <f t="shared" si="429"/>
        <v>Hospitalization</v>
      </c>
      <c r="T4598" t="str">
        <f t="shared" si="430"/>
        <v>Within SLA</v>
      </c>
      <c r="U4598">
        <f t="shared" si="431"/>
        <v>0</v>
      </c>
    </row>
    <row r="4599" spans="1:21" x14ac:dyDescent="0.3">
      <c r="A4599" t="s">
        <v>8741</v>
      </c>
      <c r="B4599" t="s">
        <v>1887</v>
      </c>
      <c r="C4599" t="s">
        <v>1888</v>
      </c>
      <c r="D4599" t="s">
        <v>111</v>
      </c>
      <c r="E4599" t="s">
        <v>18</v>
      </c>
      <c r="F4599">
        <v>36038.400000000001</v>
      </c>
      <c r="G4599" s="1">
        <v>45710</v>
      </c>
      <c r="H4599" s="1">
        <v>45720</v>
      </c>
      <c r="I4599" t="s">
        <v>19</v>
      </c>
      <c r="J4599">
        <v>10</v>
      </c>
      <c r="K4599">
        <v>12</v>
      </c>
      <c r="L4599" t="s">
        <v>353</v>
      </c>
      <c r="M4599" t="s">
        <v>49</v>
      </c>
      <c r="N4599" t="s">
        <v>22</v>
      </c>
      <c r="O4599">
        <f t="shared" si="426"/>
        <v>1</v>
      </c>
      <c r="P4599" t="str">
        <f t="shared" si="427"/>
        <v>Valid</v>
      </c>
      <c r="Q4599" t="str">
        <f>_xlfn.XLOOKUP(B4599,Customers!$A:$A,Customers!$C:$C,"Not Found")</f>
        <v>East</v>
      </c>
      <c r="R4599" t="str">
        <f t="shared" si="428"/>
        <v>South</v>
      </c>
      <c r="S4599" t="str">
        <f t="shared" si="429"/>
        <v>Fire</v>
      </c>
      <c r="T4599" t="str">
        <f t="shared" si="430"/>
        <v>Within SLA</v>
      </c>
      <c r="U4599">
        <f t="shared" si="431"/>
        <v>0</v>
      </c>
    </row>
    <row r="4600" spans="1:21" x14ac:dyDescent="0.3">
      <c r="A4600" t="s">
        <v>8742</v>
      </c>
      <c r="B4600" t="s">
        <v>2935</v>
      </c>
      <c r="C4600" t="s">
        <v>2936</v>
      </c>
      <c r="D4600" t="s">
        <v>154</v>
      </c>
      <c r="E4600" t="s">
        <v>74</v>
      </c>
      <c r="F4600">
        <v>68492.850000000006</v>
      </c>
      <c r="G4600" s="1">
        <v>45783</v>
      </c>
      <c r="H4600" s="1">
        <v>45792</v>
      </c>
      <c r="I4600" t="s">
        <v>19</v>
      </c>
      <c r="J4600">
        <v>9</v>
      </c>
      <c r="K4600">
        <v>10</v>
      </c>
      <c r="L4600" t="s">
        <v>411</v>
      </c>
      <c r="M4600" t="s">
        <v>21</v>
      </c>
      <c r="N4600" t="s">
        <v>30</v>
      </c>
      <c r="O4600">
        <f t="shared" si="426"/>
        <v>1</v>
      </c>
      <c r="P4600" t="str">
        <f t="shared" si="427"/>
        <v>Valid</v>
      </c>
      <c r="Q4600" t="str">
        <f>_xlfn.XLOOKUP(B4600,Customers!$A:$A,Customers!$C:$C,"Not Found")</f>
        <v>North</v>
      </c>
      <c r="R4600" t="str">
        <f t="shared" si="428"/>
        <v>East</v>
      </c>
      <c r="S4600" t="str">
        <f t="shared" si="429"/>
        <v>Vehicle Damage</v>
      </c>
      <c r="T4600" t="str">
        <f t="shared" si="430"/>
        <v>Within SLA</v>
      </c>
      <c r="U4600">
        <f t="shared" si="431"/>
        <v>0</v>
      </c>
    </row>
    <row r="4601" spans="1:21" x14ac:dyDescent="0.3">
      <c r="A4601" t="s">
        <v>8743</v>
      </c>
      <c r="B4601" t="s">
        <v>827</v>
      </c>
      <c r="C4601" t="s">
        <v>4009</v>
      </c>
      <c r="D4601" t="s">
        <v>69</v>
      </c>
      <c r="E4601" t="s">
        <v>27</v>
      </c>
      <c r="F4601">
        <v>131078.57999999999</v>
      </c>
      <c r="G4601" s="1">
        <v>45824</v>
      </c>
      <c r="I4601" t="s">
        <v>64</v>
      </c>
      <c r="J4601">
        <v>20</v>
      </c>
      <c r="K4601">
        <v>12</v>
      </c>
      <c r="L4601" t="s">
        <v>813</v>
      </c>
      <c r="M4601" t="s">
        <v>49</v>
      </c>
      <c r="N4601" t="s">
        <v>30</v>
      </c>
      <c r="O4601">
        <f t="shared" si="426"/>
        <v>1</v>
      </c>
      <c r="P4601" t="str">
        <f t="shared" si="427"/>
        <v>Valid</v>
      </c>
      <c r="Q4601" t="str">
        <f>_xlfn.XLOOKUP(B4601,Customers!$A:$A,Customers!$C:$C,"Not Found")</f>
        <v>South</v>
      </c>
      <c r="R4601" t="str">
        <f t="shared" si="428"/>
        <v>West</v>
      </c>
      <c r="S4601" t="str">
        <f t="shared" si="429"/>
        <v>Property Damage</v>
      </c>
      <c r="T4601" t="str">
        <f t="shared" si="430"/>
        <v>SLA Breach</v>
      </c>
      <c r="U4601">
        <f t="shared" si="431"/>
        <v>8</v>
      </c>
    </row>
    <row r="4602" spans="1:21" x14ac:dyDescent="0.3">
      <c r="A4602" t="s">
        <v>8744</v>
      </c>
      <c r="B4602" t="s">
        <v>635</v>
      </c>
      <c r="C4602" t="s">
        <v>3084</v>
      </c>
      <c r="D4602" t="s">
        <v>46</v>
      </c>
      <c r="E4602" t="s">
        <v>74</v>
      </c>
      <c r="F4602">
        <v>157566.6</v>
      </c>
      <c r="G4602" s="1">
        <v>45799</v>
      </c>
      <c r="H4602" s="1">
        <v>45813</v>
      </c>
      <c r="I4602" t="s">
        <v>19</v>
      </c>
      <c r="J4602">
        <v>14</v>
      </c>
      <c r="K4602">
        <v>12</v>
      </c>
      <c r="L4602" t="s">
        <v>79</v>
      </c>
      <c r="M4602" t="s">
        <v>49</v>
      </c>
      <c r="N4602" t="s">
        <v>30</v>
      </c>
      <c r="O4602">
        <f t="shared" si="426"/>
        <v>1</v>
      </c>
      <c r="P4602" t="str">
        <f t="shared" si="427"/>
        <v>Valid</v>
      </c>
      <c r="Q4602" t="str">
        <f>_xlfn.XLOOKUP(B4602,Customers!$A:$A,Customers!$C:$C,"Not Found")</f>
        <v>South</v>
      </c>
      <c r="R4602" t="str">
        <f t="shared" si="428"/>
        <v>East</v>
      </c>
      <c r="S4602" t="str">
        <f t="shared" si="429"/>
        <v>Theft</v>
      </c>
      <c r="T4602" t="str">
        <f t="shared" si="430"/>
        <v>SLA Breach</v>
      </c>
      <c r="U4602">
        <f t="shared" si="431"/>
        <v>2</v>
      </c>
    </row>
    <row r="4603" spans="1:21" x14ac:dyDescent="0.3">
      <c r="A4603" t="s">
        <v>8745</v>
      </c>
      <c r="B4603" t="s">
        <v>1536</v>
      </c>
      <c r="C4603" t="s">
        <v>5313</v>
      </c>
      <c r="D4603" t="s">
        <v>26</v>
      </c>
      <c r="F4603">
        <v>283962.43</v>
      </c>
      <c r="G4603" s="1">
        <v>45718</v>
      </c>
      <c r="I4603" t="s">
        <v>40</v>
      </c>
      <c r="J4603">
        <v>20</v>
      </c>
      <c r="K4603">
        <v>20</v>
      </c>
      <c r="L4603" t="s">
        <v>491</v>
      </c>
      <c r="M4603" t="s">
        <v>29</v>
      </c>
      <c r="N4603" t="s">
        <v>30</v>
      </c>
      <c r="O4603">
        <f t="shared" si="426"/>
        <v>1</v>
      </c>
      <c r="P4603" t="str">
        <f t="shared" si="427"/>
        <v>Valid</v>
      </c>
      <c r="Q4603" t="str">
        <f>_xlfn.XLOOKUP(B4603,Customers!$A:$A,Customers!$C:$C,"Not Found")</f>
        <v>North</v>
      </c>
      <c r="R4603" t="str">
        <f t="shared" si="428"/>
        <v>North</v>
      </c>
      <c r="S4603" t="str">
        <f t="shared" si="429"/>
        <v>Disability</v>
      </c>
      <c r="T4603" t="str">
        <f t="shared" si="430"/>
        <v>Within SLA</v>
      </c>
      <c r="U4603">
        <f t="shared" si="431"/>
        <v>0</v>
      </c>
    </row>
    <row r="4604" spans="1:21" x14ac:dyDescent="0.3">
      <c r="A4604" t="s">
        <v>8746</v>
      </c>
      <c r="B4604" t="s">
        <v>7976</v>
      </c>
      <c r="C4604" t="s">
        <v>7977</v>
      </c>
      <c r="D4604" t="s">
        <v>17</v>
      </c>
      <c r="E4604" t="s">
        <v>74</v>
      </c>
      <c r="F4604">
        <v>103492.91</v>
      </c>
      <c r="G4604" s="1">
        <v>45909</v>
      </c>
      <c r="H4604" s="1">
        <v>45916</v>
      </c>
      <c r="I4604" t="s">
        <v>19</v>
      </c>
      <c r="J4604">
        <v>7</v>
      </c>
      <c r="K4604">
        <v>10</v>
      </c>
      <c r="L4604" t="s">
        <v>183</v>
      </c>
      <c r="M4604" t="s">
        <v>21</v>
      </c>
      <c r="N4604" t="s">
        <v>30</v>
      </c>
      <c r="O4604">
        <f t="shared" si="426"/>
        <v>1</v>
      </c>
      <c r="P4604" t="str">
        <f t="shared" si="427"/>
        <v>Valid</v>
      </c>
      <c r="Q4604" t="str">
        <f>_xlfn.XLOOKUP(B4604,Customers!$A:$A,Customers!$C:$C,"Not Found")</f>
        <v>South</v>
      </c>
      <c r="R4604" t="str">
        <f t="shared" si="428"/>
        <v>East</v>
      </c>
      <c r="S4604" t="str">
        <f t="shared" si="429"/>
        <v>Accident</v>
      </c>
      <c r="T4604" t="str">
        <f t="shared" si="430"/>
        <v>Within SLA</v>
      </c>
      <c r="U4604">
        <f t="shared" si="431"/>
        <v>0</v>
      </c>
    </row>
    <row r="4605" spans="1:21" x14ac:dyDescent="0.3">
      <c r="A4605" t="s">
        <v>8747</v>
      </c>
      <c r="B4605" t="s">
        <v>7018</v>
      </c>
      <c r="C4605" t="s">
        <v>7019</v>
      </c>
      <c r="D4605" t="s">
        <v>46</v>
      </c>
      <c r="E4605" t="s">
        <v>173</v>
      </c>
      <c r="F4605">
        <v>34854.21</v>
      </c>
      <c r="G4605" s="1">
        <v>45727</v>
      </c>
      <c r="I4605" t="s">
        <v>64</v>
      </c>
      <c r="J4605">
        <v>17</v>
      </c>
      <c r="K4605">
        <v>10</v>
      </c>
      <c r="L4605" t="s">
        <v>388</v>
      </c>
      <c r="M4605" t="s">
        <v>21</v>
      </c>
      <c r="N4605" t="s">
        <v>42</v>
      </c>
      <c r="O4605">
        <f t="shared" si="426"/>
        <v>1</v>
      </c>
      <c r="P4605" t="str">
        <f t="shared" si="427"/>
        <v>Valid</v>
      </c>
      <c r="Q4605" t="str">
        <f>_xlfn.XLOOKUP(B4605,Customers!$A:$A,Customers!$C:$C,"Not Found")</f>
        <v>South</v>
      </c>
      <c r="R4605" t="str">
        <f t="shared" si="428"/>
        <v>Central</v>
      </c>
      <c r="S4605" t="str">
        <f t="shared" si="429"/>
        <v>Theft</v>
      </c>
      <c r="T4605" t="str">
        <f t="shared" si="430"/>
        <v>SLA Breach</v>
      </c>
      <c r="U4605">
        <f t="shared" si="431"/>
        <v>7</v>
      </c>
    </row>
    <row r="4606" spans="1:21" x14ac:dyDescent="0.3">
      <c r="A4606" t="s">
        <v>8748</v>
      </c>
      <c r="B4606" t="s">
        <v>2749</v>
      </c>
      <c r="C4606" t="s">
        <v>5705</v>
      </c>
      <c r="D4606" t="s">
        <v>26</v>
      </c>
      <c r="E4606" t="s">
        <v>27</v>
      </c>
      <c r="F4606">
        <v>1095652.9099999999</v>
      </c>
      <c r="G4606" s="1">
        <v>45697</v>
      </c>
      <c r="H4606" s="1">
        <v>45714</v>
      </c>
      <c r="I4606" t="s">
        <v>19</v>
      </c>
      <c r="J4606">
        <v>17</v>
      </c>
      <c r="K4606">
        <v>20</v>
      </c>
      <c r="L4606" t="s">
        <v>244</v>
      </c>
      <c r="M4606" t="s">
        <v>29</v>
      </c>
      <c r="N4606" t="s">
        <v>30</v>
      </c>
      <c r="O4606">
        <f t="shared" si="426"/>
        <v>1</v>
      </c>
      <c r="P4606" t="str">
        <f t="shared" si="427"/>
        <v>Valid</v>
      </c>
      <c r="Q4606" t="str">
        <f>_xlfn.XLOOKUP(B4606,Customers!$A:$A,Customers!$C:$C,"Not Found")</f>
        <v>South</v>
      </c>
      <c r="R4606" t="str">
        <f t="shared" si="428"/>
        <v>West</v>
      </c>
      <c r="S4606" t="str">
        <f t="shared" si="429"/>
        <v>Disability</v>
      </c>
      <c r="T4606" t="str">
        <f t="shared" si="430"/>
        <v>Within SLA</v>
      </c>
      <c r="U4606">
        <f t="shared" si="431"/>
        <v>0</v>
      </c>
    </row>
    <row r="4607" spans="1:21" x14ac:dyDescent="0.3">
      <c r="A4607" t="s">
        <v>8749</v>
      </c>
      <c r="B4607" t="s">
        <v>4990</v>
      </c>
      <c r="C4607" t="s">
        <v>4991</v>
      </c>
      <c r="D4607" t="s">
        <v>216</v>
      </c>
      <c r="E4607" t="s">
        <v>173</v>
      </c>
      <c r="F4607">
        <v>122181.08</v>
      </c>
      <c r="G4607" s="1">
        <v>45790</v>
      </c>
      <c r="I4607" t="s">
        <v>40</v>
      </c>
      <c r="J4607">
        <v>31</v>
      </c>
      <c r="K4607">
        <v>15</v>
      </c>
      <c r="L4607" t="s">
        <v>300</v>
      </c>
      <c r="M4607" t="s">
        <v>55</v>
      </c>
      <c r="N4607" t="s">
        <v>88</v>
      </c>
      <c r="O4607">
        <f t="shared" si="426"/>
        <v>1</v>
      </c>
      <c r="P4607" t="str">
        <f t="shared" si="427"/>
        <v>Valid</v>
      </c>
      <c r="Q4607" t="str">
        <f>_xlfn.XLOOKUP(B4607,Customers!$A:$A,Customers!$C:$C,"Not Found")</f>
        <v>West</v>
      </c>
      <c r="R4607" t="str">
        <f t="shared" si="428"/>
        <v>Central</v>
      </c>
      <c r="S4607" t="str">
        <f t="shared" si="429"/>
        <v>Outpatient</v>
      </c>
      <c r="T4607" t="str">
        <f t="shared" si="430"/>
        <v>SLA Breach</v>
      </c>
      <c r="U4607">
        <f t="shared" si="431"/>
        <v>16</v>
      </c>
    </row>
    <row r="4608" spans="1:21" x14ac:dyDescent="0.3">
      <c r="A4608" t="s">
        <v>8750</v>
      </c>
      <c r="B4608" t="s">
        <v>1201</v>
      </c>
      <c r="C4608" t="s">
        <v>1202</v>
      </c>
      <c r="D4608" t="s">
        <v>46</v>
      </c>
      <c r="E4608" t="s">
        <v>27</v>
      </c>
      <c r="F4608">
        <v>60477.15</v>
      </c>
      <c r="G4608" s="1">
        <v>45988</v>
      </c>
      <c r="I4608" t="s">
        <v>64</v>
      </c>
      <c r="J4608">
        <v>21</v>
      </c>
      <c r="K4608">
        <v>12</v>
      </c>
      <c r="L4608" t="s">
        <v>630</v>
      </c>
      <c r="M4608" t="s">
        <v>49</v>
      </c>
      <c r="N4608" t="s">
        <v>88</v>
      </c>
      <c r="O4608">
        <f t="shared" si="426"/>
        <v>1</v>
      </c>
      <c r="P4608" t="str">
        <f t="shared" si="427"/>
        <v>Valid</v>
      </c>
      <c r="Q4608" t="str">
        <f>_xlfn.XLOOKUP(B4608,Customers!$A:$A,Customers!$C:$C,"Not Found")</f>
        <v>Central</v>
      </c>
      <c r="R4608" t="str">
        <f t="shared" si="428"/>
        <v>West</v>
      </c>
      <c r="S4608" t="str">
        <f t="shared" si="429"/>
        <v>Theft</v>
      </c>
      <c r="T4608" t="str">
        <f t="shared" si="430"/>
        <v>SLA Breach</v>
      </c>
      <c r="U4608">
        <f t="shared" si="431"/>
        <v>9</v>
      </c>
    </row>
    <row r="4609" spans="1:21" x14ac:dyDescent="0.3">
      <c r="A4609" t="s">
        <v>8751</v>
      </c>
      <c r="B4609" t="s">
        <v>305</v>
      </c>
      <c r="C4609" t="s">
        <v>306</v>
      </c>
      <c r="D4609" t="s">
        <v>92</v>
      </c>
      <c r="E4609" t="s">
        <v>74</v>
      </c>
      <c r="F4609">
        <v>72403.34</v>
      </c>
      <c r="G4609" s="1">
        <v>45697</v>
      </c>
      <c r="I4609" t="s">
        <v>40</v>
      </c>
      <c r="J4609">
        <v>25</v>
      </c>
      <c r="K4609">
        <v>7</v>
      </c>
      <c r="L4609" t="s">
        <v>174</v>
      </c>
      <c r="M4609" t="s">
        <v>94</v>
      </c>
      <c r="N4609" t="s">
        <v>88</v>
      </c>
      <c r="O4609">
        <f t="shared" si="426"/>
        <v>1</v>
      </c>
      <c r="P4609" t="str">
        <f t="shared" si="427"/>
        <v>Valid</v>
      </c>
      <c r="Q4609" t="str">
        <f>_xlfn.XLOOKUP(B4609,Customers!$A:$A,Customers!$C:$C,"Not Found")</f>
        <v>Central</v>
      </c>
      <c r="R4609" t="str">
        <f t="shared" si="428"/>
        <v>East</v>
      </c>
      <c r="S4609" t="str">
        <f t="shared" si="429"/>
        <v>Baggage Loss</v>
      </c>
      <c r="T4609" t="str">
        <f t="shared" si="430"/>
        <v>SLA Breach</v>
      </c>
      <c r="U4609">
        <f t="shared" si="431"/>
        <v>18</v>
      </c>
    </row>
    <row r="4610" spans="1:21" x14ac:dyDescent="0.3">
      <c r="A4610" t="s">
        <v>8752</v>
      </c>
      <c r="B4610" t="s">
        <v>6298</v>
      </c>
      <c r="C4610" t="s">
        <v>8753</v>
      </c>
      <c r="D4610" t="s">
        <v>216</v>
      </c>
      <c r="E4610" t="s">
        <v>74</v>
      </c>
      <c r="F4610">
        <v>41151.699999999997</v>
      </c>
      <c r="G4610" s="1">
        <v>45700</v>
      </c>
      <c r="H4610" s="1">
        <v>45715</v>
      </c>
      <c r="I4610" t="s">
        <v>19</v>
      </c>
      <c r="J4610">
        <v>15</v>
      </c>
      <c r="K4610">
        <v>15</v>
      </c>
      <c r="L4610" t="s">
        <v>353</v>
      </c>
      <c r="M4610" t="s">
        <v>55</v>
      </c>
      <c r="N4610" t="s">
        <v>30</v>
      </c>
      <c r="O4610">
        <f t="shared" ref="O4610:O4673" si="432">COUNTIF($A:$A,A4610)</f>
        <v>1</v>
      </c>
      <c r="P4610" t="str">
        <f t="shared" ref="P4610:P4673" si="433">IF(F4610="","Missing Amount","Valid")</f>
        <v>Valid</v>
      </c>
      <c r="Q4610" t="str">
        <f>_xlfn.XLOOKUP(B4610,Customers!$A:$A,Customers!$C:$C,"Not Found")</f>
        <v>West</v>
      </c>
      <c r="R4610" t="str">
        <f t="shared" ref="R4610:R4673" si="434">IF(E4610="",Q4610,E4610)</f>
        <v>East</v>
      </c>
      <c r="S4610" t="str">
        <f t="shared" ref="S4610:S4673" si="435">IF(D4610="Hospitalisation","Hospitalization",IF(D4610="Medical Emerg.","Medical Emergency",IF(D4610="Property dmg","Property Damage",IF(D4610="Vehicle dmg","Vehicle Damage",D4610))))</f>
        <v>Outpatient</v>
      </c>
      <c r="T4610" t="str">
        <f t="shared" ref="T4610:T4673" si="436">IF(J4610&gt;K4610,"SLA Breach","Within SLA")</f>
        <v>Within SLA</v>
      </c>
      <c r="U4610">
        <f t="shared" ref="U4610:U4673" si="437">IF(J4610&gt;K4610,J4610-K4610,0)</f>
        <v>0</v>
      </c>
    </row>
    <row r="4611" spans="1:21" x14ac:dyDescent="0.3">
      <c r="A4611" t="s">
        <v>8754</v>
      </c>
      <c r="B4611" t="s">
        <v>3177</v>
      </c>
      <c r="C4611" t="s">
        <v>3178</v>
      </c>
      <c r="D4611" t="s">
        <v>69</v>
      </c>
      <c r="E4611" t="s">
        <v>74</v>
      </c>
      <c r="F4611">
        <v>110677.65</v>
      </c>
      <c r="G4611" s="1">
        <v>45878</v>
      </c>
      <c r="H4611" s="1">
        <v>45902</v>
      </c>
      <c r="I4611" t="s">
        <v>19</v>
      </c>
      <c r="J4611">
        <v>24</v>
      </c>
      <c r="K4611">
        <v>12</v>
      </c>
      <c r="L4611" t="s">
        <v>548</v>
      </c>
      <c r="M4611" t="s">
        <v>49</v>
      </c>
      <c r="N4611" t="s">
        <v>42</v>
      </c>
      <c r="O4611">
        <f t="shared" si="432"/>
        <v>1</v>
      </c>
      <c r="P4611" t="str">
        <f t="shared" si="433"/>
        <v>Valid</v>
      </c>
      <c r="Q4611" t="str">
        <f>_xlfn.XLOOKUP(B4611,Customers!$A:$A,Customers!$C:$C,"Not Found")</f>
        <v>South</v>
      </c>
      <c r="R4611" t="str">
        <f t="shared" si="434"/>
        <v>East</v>
      </c>
      <c r="S4611" t="str">
        <f t="shared" si="435"/>
        <v>Property Damage</v>
      </c>
      <c r="T4611" t="str">
        <f t="shared" si="436"/>
        <v>SLA Breach</v>
      </c>
      <c r="U4611">
        <f t="shared" si="437"/>
        <v>12</v>
      </c>
    </row>
    <row r="4612" spans="1:21" x14ac:dyDescent="0.3">
      <c r="A4612" t="s">
        <v>8755</v>
      </c>
      <c r="B4612" t="s">
        <v>3436</v>
      </c>
      <c r="C4612" t="s">
        <v>8756</v>
      </c>
      <c r="D4612" t="s">
        <v>216</v>
      </c>
      <c r="E4612" t="s">
        <v>39</v>
      </c>
      <c r="F4612">
        <v>91617.73</v>
      </c>
      <c r="G4612" s="1">
        <v>45865</v>
      </c>
      <c r="I4612" t="s">
        <v>40</v>
      </c>
      <c r="J4612">
        <v>21</v>
      </c>
      <c r="K4612">
        <v>15</v>
      </c>
      <c r="L4612" t="s">
        <v>651</v>
      </c>
      <c r="M4612" t="s">
        <v>55</v>
      </c>
      <c r="N4612" t="s">
        <v>30</v>
      </c>
      <c r="O4612">
        <f t="shared" si="432"/>
        <v>1</v>
      </c>
      <c r="P4612" t="str">
        <f t="shared" si="433"/>
        <v>Valid</v>
      </c>
      <c r="Q4612" t="str">
        <f>_xlfn.XLOOKUP(B4612,Customers!$A:$A,Customers!$C:$C,"Not Found")</f>
        <v>South</v>
      </c>
      <c r="R4612" t="str">
        <f t="shared" si="434"/>
        <v>North</v>
      </c>
      <c r="S4612" t="str">
        <f t="shared" si="435"/>
        <v>Outpatient</v>
      </c>
      <c r="T4612" t="str">
        <f t="shared" si="436"/>
        <v>SLA Breach</v>
      </c>
      <c r="U4612">
        <f t="shared" si="437"/>
        <v>6</v>
      </c>
    </row>
    <row r="4613" spans="1:21" x14ac:dyDescent="0.3">
      <c r="A4613" t="s">
        <v>8757</v>
      </c>
      <c r="B4613" t="s">
        <v>2703</v>
      </c>
      <c r="C4613" t="s">
        <v>6151</v>
      </c>
      <c r="D4613" t="s">
        <v>216</v>
      </c>
      <c r="E4613" t="s">
        <v>39</v>
      </c>
      <c r="F4613">
        <v>65118.54</v>
      </c>
      <c r="G4613" s="1">
        <v>45713</v>
      </c>
      <c r="H4613" s="1">
        <v>45726</v>
      </c>
      <c r="I4613" t="s">
        <v>19</v>
      </c>
      <c r="J4613">
        <v>13</v>
      </c>
      <c r="K4613">
        <v>15</v>
      </c>
      <c r="L4613" t="s">
        <v>331</v>
      </c>
      <c r="M4613" t="s">
        <v>55</v>
      </c>
      <c r="N4613" t="s">
        <v>30</v>
      </c>
      <c r="O4613">
        <f t="shared" si="432"/>
        <v>1</v>
      </c>
      <c r="P4613" t="str">
        <f t="shared" si="433"/>
        <v>Valid</v>
      </c>
      <c r="Q4613" t="str">
        <f>_xlfn.XLOOKUP(B4613,Customers!$A:$A,Customers!$C:$C,"Not Found")</f>
        <v>South</v>
      </c>
      <c r="R4613" t="str">
        <f t="shared" si="434"/>
        <v>North</v>
      </c>
      <c r="S4613" t="str">
        <f t="shared" si="435"/>
        <v>Outpatient</v>
      </c>
      <c r="T4613" t="str">
        <f t="shared" si="436"/>
        <v>Within SLA</v>
      </c>
      <c r="U4613">
        <f t="shared" si="437"/>
        <v>0</v>
      </c>
    </row>
    <row r="4614" spans="1:21" x14ac:dyDescent="0.3">
      <c r="A4614" t="s">
        <v>8758</v>
      </c>
      <c r="B4614" t="s">
        <v>4283</v>
      </c>
      <c r="C4614" t="s">
        <v>4284</v>
      </c>
      <c r="D4614" t="s">
        <v>154</v>
      </c>
      <c r="E4614" t="s">
        <v>39</v>
      </c>
      <c r="F4614">
        <v>60041.09</v>
      </c>
      <c r="G4614" s="1">
        <v>45875</v>
      </c>
      <c r="I4614" t="s">
        <v>64</v>
      </c>
      <c r="J4614">
        <v>24</v>
      </c>
      <c r="K4614">
        <v>10</v>
      </c>
      <c r="L4614" t="s">
        <v>651</v>
      </c>
      <c r="M4614" t="s">
        <v>21</v>
      </c>
      <c r="N4614" t="s">
        <v>42</v>
      </c>
      <c r="O4614">
        <f t="shared" si="432"/>
        <v>1</v>
      </c>
      <c r="P4614" t="str">
        <f t="shared" si="433"/>
        <v>Valid</v>
      </c>
      <c r="Q4614" t="str">
        <f>_xlfn.XLOOKUP(B4614,Customers!$A:$A,Customers!$C:$C,"Not Found")</f>
        <v>South</v>
      </c>
      <c r="R4614" t="str">
        <f t="shared" si="434"/>
        <v>North</v>
      </c>
      <c r="S4614" t="str">
        <f t="shared" si="435"/>
        <v>Vehicle Damage</v>
      </c>
      <c r="T4614" t="str">
        <f t="shared" si="436"/>
        <v>SLA Breach</v>
      </c>
      <c r="U4614">
        <f t="shared" si="437"/>
        <v>14</v>
      </c>
    </row>
    <row r="4615" spans="1:21" x14ac:dyDescent="0.3">
      <c r="A4615" t="s">
        <v>8759</v>
      </c>
      <c r="B4615" t="s">
        <v>1987</v>
      </c>
      <c r="C4615" t="s">
        <v>1988</v>
      </c>
      <c r="D4615" t="s">
        <v>17</v>
      </c>
      <c r="E4615" t="s">
        <v>27</v>
      </c>
      <c r="F4615">
        <v>67728.14</v>
      </c>
      <c r="G4615" s="1">
        <v>45909</v>
      </c>
      <c r="H4615" s="1">
        <v>45935</v>
      </c>
      <c r="I4615" t="s">
        <v>19</v>
      </c>
      <c r="J4615">
        <v>26</v>
      </c>
      <c r="K4615">
        <v>10</v>
      </c>
      <c r="L4615" t="s">
        <v>353</v>
      </c>
      <c r="M4615" t="s">
        <v>21</v>
      </c>
      <c r="N4615" t="s">
        <v>88</v>
      </c>
      <c r="O4615">
        <f t="shared" si="432"/>
        <v>1</v>
      </c>
      <c r="P4615" t="str">
        <f t="shared" si="433"/>
        <v>Valid</v>
      </c>
      <c r="Q4615" t="str">
        <f>_xlfn.XLOOKUP(B4615,Customers!$A:$A,Customers!$C:$C,"Not Found")</f>
        <v>North</v>
      </c>
      <c r="R4615" t="str">
        <f t="shared" si="434"/>
        <v>West</v>
      </c>
      <c r="S4615" t="str">
        <f t="shared" si="435"/>
        <v>Accident</v>
      </c>
      <c r="T4615" t="str">
        <f t="shared" si="436"/>
        <v>SLA Breach</v>
      </c>
      <c r="U4615">
        <f t="shared" si="437"/>
        <v>16</v>
      </c>
    </row>
    <row r="4616" spans="1:21" x14ac:dyDescent="0.3">
      <c r="A4616" t="s">
        <v>8760</v>
      </c>
      <c r="B4616" t="s">
        <v>8761</v>
      </c>
      <c r="C4616" t="s">
        <v>8762</v>
      </c>
      <c r="D4616" t="s">
        <v>46</v>
      </c>
      <c r="E4616" t="s">
        <v>39</v>
      </c>
      <c r="F4616">
        <v>54752.65</v>
      </c>
      <c r="G4616" s="1">
        <v>45870</v>
      </c>
      <c r="H4616" s="1">
        <v>45901</v>
      </c>
      <c r="I4616" t="s">
        <v>19</v>
      </c>
      <c r="J4616">
        <v>31</v>
      </c>
      <c r="K4616">
        <v>12</v>
      </c>
      <c r="L4616" t="s">
        <v>227</v>
      </c>
      <c r="M4616" t="s">
        <v>49</v>
      </c>
      <c r="N4616" t="s">
        <v>88</v>
      </c>
      <c r="O4616">
        <f t="shared" si="432"/>
        <v>1</v>
      </c>
      <c r="P4616" t="str">
        <f t="shared" si="433"/>
        <v>Valid</v>
      </c>
      <c r="Q4616" t="str">
        <f>_xlfn.XLOOKUP(B4616,Customers!$A:$A,Customers!$C:$C,"Not Found")</f>
        <v>South</v>
      </c>
      <c r="R4616" t="str">
        <f t="shared" si="434"/>
        <v>North</v>
      </c>
      <c r="S4616" t="str">
        <f t="shared" si="435"/>
        <v>Theft</v>
      </c>
      <c r="T4616" t="str">
        <f t="shared" si="436"/>
        <v>SLA Breach</v>
      </c>
      <c r="U4616">
        <f t="shared" si="437"/>
        <v>19</v>
      </c>
    </row>
    <row r="4617" spans="1:21" x14ac:dyDescent="0.3">
      <c r="A4617" t="s">
        <v>8763</v>
      </c>
      <c r="B4617" t="s">
        <v>1279</v>
      </c>
      <c r="C4617" t="s">
        <v>1280</v>
      </c>
      <c r="D4617" t="s">
        <v>182</v>
      </c>
      <c r="E4617" t="s">
        <v>74</v>
      </c>
      <c r="F4617">
        <v>35833.599999999999</v>
      </c>
      <c r="G4617" s="1">
        <v>45832</v>
      </c>
      <c r="H4617" s="1">
        <v>45842</v>
      </c>
      <c r="I4617" t="s">
        <v>19</v>
      </c>
      <c r="J4617">
        <v>10</v>
      </c>
      <c r="K4617">
        <v>7</v>
      </c>
      <c r="L4617" t="s">
        <v>98</v>
      </c>
      <c r="M4617" t="s">
        <v>94</v>
      </c>
      <c r="N4617" t="s">
        <v>30</v>
      </c>
      <c r="O4617">
        <f t="shared" si="432"/>
        <v>1</v>
      </c>
      <c r="P4617" t="str">
        <f t="shared" si="433"/>
        <v>Valid</v>
      </c>
      <c r="Q4617" t="str">
        <f>_xlfn.XLOOKUP(B4617,Customers!$A:$A,Customers!$C:$C,"Not Found")</f>
        <v>Central</v>
      </c>
      <c r="R4617" t="str">
        <f t="shared" si="434"/>
        <v>East</v>
      </c>
      <c r="S4617" t="str">
        <f t="shared" si="435"/>
        <v>Trip Cancellation</v>
      </c>
      <c r="T4617" t="str">
        <f t="shared" si="436"/>
        <v>SLA Breach</v>
      </c>
      <c r="U4617">
        <f t="shared" si="437"/>
        <v>3</v>
      </c>
    </row>
    <row r="4618" spans="1:21" x14ac:dyDescent="0.3">
      <c r="A4618" t="s">
        <v>8764</v>
      </c>
      <c r="B4618" t="s">
        <v>1515</v>
      </c>
      <c r="C4618" t="s">
        <v>1516</v>
      </c>
      <c r="D4618" t="s">
        <v>216</v>
      </c>
      <c r="E4618" t="s">
        <v>39</v>
      </c>
      <c r="F4618">
        <v>85165.62</v>
      </c>
      <c r="G4618" s="1">
        <v>45811</v>
      </c>
      <c r="H4618" s="1">
        <v>45832</v>
      </c>
      <c r="I4618" t="s">
        <v>19</v>
      </c>
      <c r="J4618">
        <v>21</v>
      </c>
      <c r="K4618">
        <v>15</v>
      </c>
      <c r="L4618" t="s">
        <v>325</v>
      </c>
      <c r="M4618" t="s">
        <v>55</v>
      </c>
      <c r="N4618" t="s">
        <v>42</v>
      </c>
      <c r="O4618">
        <f t="shared" si="432"/>
        <v>1</v>
      </c>
      <c r="P4618" t="str">
        <f t="shared" si="433"/>
        <v>Valid</v>
      </c>
      <c r="Q4618" t="str">
        <f>_xlfn.XLOOKUP(B4618,Customers!$A:$A,Customers!$C:$C,"Not Found")</f>
        <v>North</v>
      </c>
      <c r="R4618" t="str">
        <f t="shared" si="434"/>
        <v>North</v>
      </c>
      <c r="S4618" t="str">
        <f t="shared" si="435"/>
        <v>Outpatient</v>
      </c>
      <c r="T4618" t="str">
        <f t="shared" si="436"/>
        <v>SLA Breach</v>
      </c>
      <c r="U4618">
        <f t="shared" si="437"/>
        <v>6</v>
      </c>
    </row>
    <row r="4619" spans="1:21" x14ac:dyDescent="0.3">
      <c r="A4619" t="s">
        <v>8765</v>
      </c>
      <c r="B4619" t="s">
        <v>8766</v>
      </c>
      <c r="C4619" t="s">
        <v>8767</v>
      </c>
      <c r="D4619" t="s">
        <v>46</v>
      </c>
      <c r="E4619" t="s">
        <v>39</v>
      </c>
      <c r="F4619">
        <v>229968.11</v>
      </c>
      <c r="G4619" s="1">
        <v>45773</v>
      </c>
      <c r="I4619" t="s">
        <v>64</v>
      </c>
      <c r="J4619">
        <v>18</v>
      </c>
      <c r="K4619">
        <v>10</v>
      </c>
      <c r="L4619" t="s">
        <v>864</v>
      </c>
      <c r="M4619" t="s">
        <v>21</v>
      </c>
      <c r="N4619" t="s">
        <v>30</v>
      </c>
      <c r="O4619">
        <f t="shared" si="432"/>
        <v>1</v>
      </c>
      <c r="P4619" t="str">
        <f t="shared" si="433"/>
        <v>Valid</v>
      </c>
      <c r="Q4619" t="str">
        <f>_xlfn.XLOOKUP(B4619,Customers!$A:$A,Customers!$C:$C,"Not Found")</f>
        <v>North</v>
      </c>
      <c r="R4619" t="str">
        <f t="shared" si="434"/>
        <v>North</v>
      </c>
      <c r="S4619" t="str">
        <f t="shared" si="435"/>
        <v>Theft</v>
      </c>
      <c r="T4619" t="str">
        <f t="shared" si="436"/>
        <v>SLA Breach</v>
      </c>
      <c r="U4619">
        <f t="shared" si="437"/>
        <v>8</v>
      </c>
    </row>
    <row r="4620" spans="1:21" x14ac:dyDescent="0.3">
      <c r="A4620" t="s">
        <v>8768</v>
      </c>
      <c r="B4620" t="s">
        <v>4022</v>
      </c>
      <c r="C4620" t="s">
        <v>4023</v>
      </c>
      <c r="D4620" t="s">
        <v>59</v>
      </c>
      <c r="E4620" t="s">
        <v>74</v>
      </c>
      <c r="F4620">
        <v>223003.42</v>
      </c>
      <c r="G4620" s="1">
        <v>45680</v>
      </c>
      <c r="I4620" t="s">
        <v>40</v>
      </c>
      <c r="J4620">
        <v>25</v>
      </c>
      <c r="K4620">
        <v>15</v>
      </c>
      <c r="L4620" t="s">
        <v>178</v>
      </c>
      <c r="M4620" t="s">
        <v>55</v>
      </c>
      <c r="N4620" t="s">
        <v>42</v>
      </c>
      <c r="O4620">
        <f t="shared" si="432"/>
        <v>1</v>
      </c>
      <c r="P4620" t="str">
        <f t="shared" si="433"/>
        <v>Valid</v>
      </c>
      <c r="Q4620" t="str">
        <f>_xlfn.XLOOKUP(B4620,Customers!$A:$A,Customers!$C:$C,"Not Found")</f>
        <v>North</v>
      </c>
      <c r="R4620" t="str">
        <f t="shared" si="434"/>
        <v>East</v>
      </c>
      <c r="S4620" t="str">
        <f t="shared" si="435"/>
        <v>Critical Illness</v>
      </c>
      <c r="T4620" t="str">
        <f t="shared" si="436"/>
        <v>SLA Breach</v>
      </c>
      <c r="U4620">
        <f t="shared" si="437"/>
        <v>10</v>
      </c>
    </row>
    <row r="4621" spans="1:21" x14ac:dyDescent="0.3">
      <c r="A4621" t="s">
        <v>8769</v>
      </c>
      <c r="B4621" t="s">
        <v>3174</v>
      </c>
      <c r="C4621" t="s">
        <v>3175</v>
      </c>
      <c r="D4621" t="s">
        <v>69</v>
      </c>
      <c r="E4621" t="s">
        <v>173</v>
      </c>
      <c r="F4621">
        <v>68300.460000000006</v>
      </c>
      <c r="G4621" s="1">
        <v>45863</v>
      </c>
      <c r="H4621" s="1">
        <v>45878</v>
      </c>
      <c r="I4621" t="s">
        <v>19</v>
      </c>
      <c r="J4621">
        <v>15</v>
      </c>
      <c r="K4621">
        <v>12</v>
      </c>
      <c r="L4621" t="s">
        <v>35</v>
      </c>
      <c r="M4621" t="s">
        <v>49</v>
      </c>
      <c r="N4621" t="s">
        <v>30</v>
      </c>
      <c r="O4621">
        <f t="shared" si="432"/>
        <v>1</v>
      </c>
      <c r="P4621" t="str">
        <f t="shared" si="433"/>
        <v>Valid</v>
      </c>
      <c r="Q4621" t="str">
        <f>_xlfn.XLOOKUP(B4621,Customers!$A:$A,Customers!$C:$C,"Not Found")</f>
        <v>West</v>
      </c>
      <c r="R4621" t="str">
        <f t="shared" si="434"/>
        <v>Central</v>
      </c>
      <c r="S4621" t="str">
        <f t="shared" si="435"/>
        <v>Property Damage</v>
      </c>
      <c r="T4621" t="str">
        <f t="shared" si="436"/>
        <v>SLA Breach</v>
      </c>
      <c r="U4621">
        <f t="shared" si="437"/>
        <v>3</v>
      </c>
    </row>
    <row r="4622" spans="1:21" x14ac:dyDescent="0.3">
      <c r="A4622" t="s">
        <v>8770</v>
      </c>
      <c r="B4622" t="s">
        <v>8338</v>
      </c>
      <c r="C4622" t="s">
        <v>8339</v>
      </c>
      <c r="D4622" t="s">
        <v>26</v>
      </c>
      <c r="E4622" t="s">
        <v>18</v>
      </c>
      <c r="F4622">
        <v>273722.53999999998</v>
      </c>
      <c r="G4622" s="1">
        <v>45922</v>
      </c>
      <c r="H4622" s="1">
        <v>45951</v>
      </c>
      <c r="I4622" t="s">
        <v>47</v>
      </c>
      <c r="J4622">
        <v>29</v>
      </c>
      <c r="K4622">
        <v>20</v>
      </c>
      <c r="L4622" t="s">
        <v>136</v>
      </c>
      <c r="M4622" t="s">
        <v>29</v>
      </c>
      <c r="N4622" t="s">
        <v>88</v>
      </c>
      <c r="O4622">
        <f t="shared" si="432"/>
        <v>1</v>
      </c>
      <c r="P4622" t="str">
        <f t="shared" si="433"/>
        <v>Valid</v>
      </c>
      <c r="Q4622" t="str">
        <f>_xlfn.XLOOKUP(B4622,Customers!$A:$A,Customers!$C:$C,"Not Found")</f>
        <v>East</v>
      </c>
      <c r="R4622" t="str">
        <f t="shared" si="434"/>
        <v>South</v>
      </c>
      <c r="S4622" t="str">
        <f t="shared" si="435"/>
        <v>Disability</v>
      </c>
      <c r="T4622" t="str">
        <f t="shared" si="436"/>
        <v>SLA Breach</v>
      </c>
      <c r="U4622">
        <f t="shared" si="437"/>
        <v>9</v>
      </c>
    </row>
    <row r="4623" spans="1:21" x14ac:dyDescent="0.3">
      <c r="A4623" t="s">
        <v>8771</v>
      </c>
      <c r="B4623" t="s">
        <v>8772</v>
      </c>
      <c r="C4623" t="s">
        <v>8773</v>
      </c>
      <c r="D4623" t="s">
        <v>53</v>
      </c>
      <c r="E4623" t="s">
        <v>173</v>
      </c>
      <c r="F4623">
        <v>54151.37</v>
      </c>
      <c r="G4623" s="1">
        <v>45794</v>
      </c>
      <c r="H4623" s="1">
        <v>45811</v>
      </c>
      <c r="I4623" t="s">
        <v>19</v>
      </c>
      <c r="J4623">
        <v>17</v>
      </c>
      <c r="K4623">
        <v>15</v>
      </c>
      <c r="L4623" t="s">
        <v>183</v>
      </c>
      <c r="M4623" t="s">
        <v>55</v>
      </c>
      <c r="N4623" t="s">
        <v>22</v>
      </c>
      <c r="O4623">
        <f t="shared" si="432"/>
        <v>1</v>
      </c>
      <c r="P4623" t="str">
        <f t="shared" si="433"/>
        <v>Valid</v>
      </c>
      <c r="Q4623" t="str">
        <f>_xlfn.XLOOKUP(B4623,Customers!$A:$A,Customers!$C:$C,"Not Found")</f>
        <v>Central</v>
      </c>
      <c r="R4623" t="str">
        <f t="shared" si="434"/>
        <v>Central</v>
      </c>
      <c r="S4623" t="str">
        <f t="shared" si="435"/>
        <v>Hospitalization</v>
      </c>
      <c r="T4623" t="str">
        <f t="shared" si="436"/>
        <v>SLA Breach</v>
      </c>
      <c r="U4623">
        <f t="shared" si="437"/>
        <v>2</v>
      </c>
    </row>
    <row r="4624" spans="1:21" x14ac:dyDescent="0.3">
      <c r="A4624" t="s">
        <v>8774</v>
      </c>
      <c r="B4624" t="s">
        <v>4707</v>
      </c>
      <c r="C4624" t="s">
        <v>4708</v>
      </c>
      <c r="D4624" t="s">
        <v>26</v>
      </c>
      <c r="E4624" t="s">
        <v>39</v>
      </c>
      <c r="F4624">
        <v>254174.9</v>
      </c>
      <c r="G4624" s="1">
        <v>45903</v>
      </c>
      <c r="H4624" s="1">
        <v>45924</v>
      </c>
      <c r="I4624" t="s">
        <v>19</v>
      </c>
      <c r="J4624">
        <v>21</v>
      </c>
      <c r="K4624">
        <v>20</v>
      </c>
      <c r="L4624" t="s">
        <v>349</v>
      </c>
      <c r="M4624" t="s">
        <v>29</v>
      </c>
      <c r="N4624" t="s">
        <v>30</v>
      </c>
      <c r="O4624">
        <f t="shared" si="432"/>
        <v>1</v>
      </c>
      <c r="P4624" t="str">
        <f t="shared" si="433"/>
        <v>Valid</v>
      </c>
      <c r="Q4624" t="str">
        <f>_xlfn.XLOOKUP(B4624,Customers!$A:$A,Customers!$C:$C,"Not Found")</f>
        <v>South</v>
      </c>
      <c r="R4624" t="str">
        <f t="shared" si="434"/>
        <v>North</v>
      </c>
      <c r="S4624" t="str">
        <f t="shared" si="435"/>
        <v>Disability</v>
      </c>
      <c r="T4624" t="str">
        <f t="shared" si="436"/>
        <v>SLA Breach</v>
      </c>
      <c r="U4624">
        <f t="shared" si="437"/>
        <v>1</v>
      </c>
    </row>
    <row r="4625" spans="1:21" x14ac:dyDescent="0.3">
      <c r="A4625" t="s">
        <v>8775</v>
      </c>
      <c r="B4625" t="s">
        <v>6768</v>
      </c>
      <c r="C4625" t="s">
        <v>6769</v>
      </c>
      <c r="D4625" t="s">
        <v>102</v>
      </c>
      <c r="E4625" t="s">
        <v>74</v>
      </c>
      <c r="F4625">
        <v>524503.44999999995</v>
      </c>
      <c r="G4625" s="1">
        <v>45685</v>
      </c>
      <c r="H4625" s="1">
        <v>45703</v>
      </c>
      <c r="I4625" t="s">
        <v>19</v>
      </c>
      <c r="J4625">
        <v>18</v>
      </c>
      <c r="K4625">
        <v>20</v>
      </c>
      <c r="L4625" t="s">
        <v>223</v>
      </c>
      <c r="M4625" t="s">
        <v>29</v>
      </c>
      <c r="N4625" t="s">
        <v>22</v>
      </c>
      <c r="O4625">
        <f t="shared" si="432"/>
        <v>1</v>
      </c>
      <c r="P4625" t="str">
        <f t="shared" si="433"/>
        <v>Valid</v>
      </c>
      <c r="Q4625" t="str">
        <f>_xlfn.XLOOKUP(B4625,Customers!$A:$A,Customers!$C:$C,"Not Found")</f>
        <v>North</v>
      </c>
      <c r="R4625" t="str">
        <f t="shared" si="434"/>
        <v>East</v>
      </c>
      <c r="S4625" t="str">
        <f t="shared" si="435"/>
        <v>Maturity</v>
      </c>
      <c r="T4625" t="str">
        <f t="shared" si="436"/>
        <v>Within SLA</v>
      </c>
      <c r="U4625">
        <f t="shared" si="437"/>
        <v>0</v>
      </c>
    </row>
    <row r="4626" spans="1:21" x14ac:dyDescent="0.3">
      <c r="A4626" t="s">
        <v>8776</v>
      </c>
      <c r="B4626" t="s">
        <v>4019</v>
      </c>
      <c r="C4626" t="s">
        <v>4020</v>
      </c>
      <c r="D4626" t="s">
        <v>46</v>
      </c>
      <c r="E4626" t="s">
        <v>39</v>
      </c>
      <c r="F4626">
        <v>60806.53</v>
      </c>
      <c r="G4626" s="1">
        <v>45691</v>
      </c>
      <c r="H4626" s="1">
        <v>45707</v>
      </c>
      <c r="I4626" t="s">
        <v>19</v>
      </c>
      <c r="J4626">
        <v>16</v>
      </c>
      <c r="K4626">
        <v>10</v>
      </c>
      <c r="L4626" t="s">
        <v>252</v>
      </c>
      <c r="M4626" t="s">
        <v>21</v>
      </c>
      <c r="N4626" t="s">
        <v>42</v>
      </c>
      <c r="O4626">
        <f t="shared" si="432"/>
        <v>1</v>
      </c>
      <c r="P4626" t="str">
        <f t="shared" si="433"/>
        <v>Valid</v>
      </c>
      <c r="Q4626" t="str">
        <f>_xlfn.XLOOKUP(B4626,Customers!$A:$A,Customers!$C:$C,"Not Found")</f>
        <v>North</v>
      </c>
      <c r="R4626" t="str">
        <f t="shared" si="434"/>
        <v>North</v>
      </c>
      <c r="S4626" t="str">
        <f t="shared" si="435"/>
        <v>Theft</v>
      </c>
      <c r="T4626" t="str">
        <f t="shared" si="436"/>
        <v>SLA Breach</v>
      </c>
      <c r="U4626">
        <f t="shared" si="437"/>
        <v>6</v>
      </c>
    </row>
    <row r="4627" spans="1:21" x14ac:dyDescent="0.3">
      <c r="A4627" t="s">
        <v>8777</v>
      </c>
      <c r="B4627" t="s">
        <v>3376</v>
      </c>
      <c r="C4627" t="s">
        <v>3377</v>
      </c>
      <c r="D4627" t="s">
        <v>17</v>
      </c>
      <c r="E4627" t="s">
        <v>18</v>
      </c>
      <c r="F4627">
        <v>46995.03</v>
      </c>
      <c r="G4627" s="1">
        <v>45761</v>
      </c>
      <c r="H4627" s="1">
        <v>45775</v>
      </c>
      <c r="I4627" t="s">
        <v>19</v>
      </c>
      <c r="J4627">
        <v>14</v>
      </c>
      <c r="K4627">
        <v>10</v>
      </c>
      <c r="L4627" t="s">
        <v>349</v>
      </c>
      <c r="M4627" t="s">
        <v>21</v>
      </c>
      <c r="N4627" t="s">
        <v>42</v>
      </c>
      <c r="O4627">
        <f t="shared" si="432"/>
        <v>1</v>
      </c>
      <c r="P4627" t="str">
        <f t="shared" si="433"/>
        <v>Valid</v>
      </c>
      <c r="Q4627" t="str">
        <f>_xlfn.XLOOKUP(B4627,Customers!$A:$A,Customers!$C:$C,"Not Found")</f>
        <v>West</v>
      </c>
      <c r="R4627" t="str">
        <f t="shared" si="434"/>
        <v>South</v>
      </c>
      <c r="S4627" t="str">
        <f t="shared" si="435"/>
        <v>Accident</v>
      </c>
      <c r="T4627" t="str">
        <f t="shared" si="436"/>
        <v>SLA Breach</v>
      </c>
      <c r="U4627">
        <f t="shared" si="437"/>
        <v>4</v>
      </c>
    </row>
    <row r="4628" spans="1:21" x14ac:dyDescent="0.3">
      <c r="A4628" t="s">
        <v>8778</v>
      </c>
      <c r="B4628" t="s">
        <v>2738</v>
      </c>
      <c r="C4628" t="s">
        <v>2739</v>
      </c>
      <c r="D4628" t="s">
        <v>46</v>
      </c>
      <c r="E4628" t="s">
        <v>39</v>
      </c>
      <c r="F4628">
        <v>96342.19</v>
      </c>
      <c r="G4628" s="1">
        <v>45773</v>
      </c>
      <c r="H4628" s="1">
        <v>45782</v>
      </c>
      <c r="I4628" t="s">
        <v>19</v>
      </c>
      <c r="J4628">
        <v>9</v>
      </c>
      <c r="K4628">
        <v>10</v>
      </c>
      <c r="L4628" t="s">
        <v>353</v>
      </c>
      <c r="M4628" t="s">
        <v>21</v>
      </c>
      <c r="N4628" t="s">
        <v>30</v>
      </c>
      <c r="O4628">
        <f t="shared" si="432"/>
        <v>1</v>
      </c>
      <c r="P4628" t="str">
        <f t="shared" si="433"/>
        <v>Valid</v>
      </c>
      <c r="Q4628" t="str">
        <f>_xlfn.XLOOKUP(B4628,Customers!$A:$A,Customers!$C:$C,"Not Found")</f>
        <v>West</v>
      </c>
      <c r="R4628" t="str">
        <f t="shared" si="434"/>
        <v>North</v>
      </c>
      <c r="S4628" t="str">
        <f t="shared" si="435"/>
        <v>Theft</v>
      </c>
      <c r="T4628" t="str">
        <f t="shared" si="436"/>
        <v>Within SLA</v>
      </c>
      <c r="U4628">
        <f t="shared" si="437"/>
        <v>0</v>
      </c>
    </row>
    <row r="4629" spans="1:21" x14ac:dyDescent="0.3">
      <c r="A4629" t="s">
        <v>8779</v>
      </c>
      <c r="B4629" t="s">
        <v>3163</v>
      </c>
      <c r="C4629" t="s">
        <v>3164</v>
      </c>
      <c r="D4629" t="s">
        <v>46</v>
      </c>
      <c r="E4629" t="s">
        <v>39</v>
      </c>
      <c r="F4629">
        <v>18459.07</v>
      </c>
      <c r="G4629" s="1">
        <v>45833</v>
      </c>
      <c r="H4629" s="1">
        <v>45848</v>
      </c>
      <c r="I4629" t="s">
        <v>19</v>
      </c>
      <c r="J4629">
        <v>15</v>
      </c>
      <c r="K4629">
        <v>10</v>
      </c>
      <c r="L4629" t="s">
        <v>20</v>
      </c>
      <c r="M4629" t="s">
        <v>21</v>
      </c>
      <c r="N4629" t="s">
        <v>30</v>
      </c>
      <c r="O4629">
        <f t="shared" si="432"/>
        <v>1</v>
      </c>
      <c r="P4629" t="str">
        <f t="shared" si="433"/>
        <v>Valid</v>
      </c>
      <c r="Q4629" t="str">
        <f>_xlfn.XLOOKUP(B4629,Customers!$A:$A,Customers!$C:$C,"Not Found")</f>
        <v>West</v>
      </c>
      <c r="R4629" t="str">
        <f t="shared" si="434"/>
        <v>North</v>
      </c>
      <c r="S4629" t="str">
        <f t="shared" si="435"/>
        <v>Theft</v>
      </c>
      <c r="T4629" t="str">
        <f t="shared" si="436"/>
        <v>SLA Breach</v>
      </c>
      <c r="U4629">
        <f t="shared" si="437"/>
        <v>5</v>
      </c>
    </row>
    <row r="4630" spans="1:21" x14ac:dyDescent="0.3">
      <c r="A4630" t="s">
        <v>8780</v>
      </c>
      <c r="B4630" t="s">
        <v>1717</v>
      </c>
      <c r="C4630" t="s">
        <v>1718</v>
      </c>
      <c r="D4630" t="s">
        <v>34</v>
      </c>
      <c r="E4630" t="s">
        <v>27</v>
      </c>
      <c r="F4630">
        <v>233372.99</v>
      </c>
      <c r="G4630" s="1">
        <v>45668</v>
      </c>
      <c r="H4630" s="1">
        <v>45685</v>
      </c>
      <c r="I4630" t="s">
        <v>19</v>
      </c>
      <c r="J4630">
        <v>17</v>
      </c>
      <c r="K4630">
        <v>20</v>
      </c>
      <c r="L4630" t="s">
        <v>155</v>
      </c>
      <c r="M4630" t="s">
        <v>29</v>
      </c>
      <c r="N4630" t="s">
        <v>30</v>
      </c>
      <c r="O4630">
        <f t="shared" si="432"/>
        <v>1</v>
      </c>
      <c r="P4630" t="str">
        <f t="shared" si="433"/>
        <v>Valid</v>
      </c>
      <c r="Q4630" t="str">
        <f>_xlfn.XLOOKUP(B4630,Customers!$A:$A,Customers!$C:$C,"Not Found")</f>
        <v>South</v>
      </c>
      <c r="R4630" t="str">
        <f t="shared" si="434"/>
        <v>West</v>
      </c>
      <c r="S4630" t="str">
        <f t="shared" si="435"/>
        <v>Death Benefit</v>
      </c>
      <c r="T4630" t="str">
        <f t="shared" si="436"/>
        <v>Within SLA</v>
      </c>
      <c r="U4630">
        <f t="shared" si="437"/>
        <v>0</v>
      </c>
    </row>
    <row r="4631" spans="1:21" x14ac:dyDescent="0.3">
      <c r="A4631" t="s">
        <v>8781</v>
      </c>
      <c r="B4631" t="s">
        <v>1489</v>
      </c>
      <c r="C4631" t="s">
        <v>1490</v>
      </c>
      <c r="D4631" t="s">
        <v>53</v>
      </c>
      <c r="E4631" t="s">
        <v>27</v>
      </c>
      <c r="F4631">
        <v>207087.44</v>
      </c>
      <c r="G4631" s="1">
        <v>45692</v>
      </c>
      <c r="H4631" s="1">
        <v>45700</v>
      </c>
      <c r="I4631" t="s">
        <v>19</v>
      </c>
      <c r="J4631">
        <v>8</v>
      </c>
      <c r="K4631">
        <v>15</v>
      </c>
      <c r="L4631" t="s">
        <v>54</v>
      </c>
      <c r="M4631" t="s">
        <v>55</v>
      </c>
      <c r="N4631" t="s">
        <v>30</v>
      </c>
      <c r="O4631">
        <f t="shared" si="432"/>
        <v>1</v>
      </c>
      <c r="P4631" t="str">
        <f t="shared" si="433"/>
        <v>Valid</v>
      </c>
      <c r="Q4631" t="str">
        <f>_xlfn.XLOOKUP(B4631,Customers!$A:$A,Customers!$C:$C,"Not Found")</f>
        <v>South</v>
      </c>
      <c r="R4631" t="str">
        <f t="shared" si="434"/>
        <v>West</v>
      </c>
      <c r="S4631" t="str">
        <f t="shared" si="435"/>
        <v>Hospitalization</v>
      </c>
      <c r="T4631" t="str">
        <f t="shared" si="436"/>
        <v>Within SLA</v>
      </c>
      <c r="U4631">
        <f t="shared" si="437"/>
        <v>0</v>
      </c>
    </row>
    <row r="4632" spans="1:21" x14ac:dyDescent="0.3">
      <c r="A4632" t="s">
        <v>8782</v>
      </c>
      <c r="B4632" t="s">
        <v>948</v>
      </c>
      <c r="C4632" t="s">
        <v>1462</v>
      </c>
      <c r="D4632" t="s">
        <v>111</v>
      </c>
      <c r="E4632" t="s">
        <v>39</v>
      </c>
      <c r="F4632">
        <v>276417.19</v>
      </c>
      <c r="G4632" s="1">
        <v>45900</v>
      </c>
      <c r="H4632" s="1">
        <v>45927</v>
      </c>
      <c r="I4632" t="s">
        <v>19</v>
      </c>
      <c r="J4632">
        <v>27</v>
      </c>
      <c r="K4632">
        <v>12</v>
      </c>
      <c r="L4632" t="s">
        <v>541</v>
      </c>
      <c r="M4632" t="s">
        <v>49</v>
      </c>
      <c r="N4632" t="s">
        <v>42</v>
      </c>
      <c r="O4632">
        <f t="shared" si="432"/>
        <v>1</v>
      </c>
      <c r="P4632" t="str">
        <f t="shared" si="433"/>
        <v>Valid</v>
      </c>
      <c r="Q4632" t="str">
        <f>_xlfn.XLOOKUP(B4632,Customers!$A:$A,Customers!$C:$C,"Not Found")</f>
        <v>East</v>
      </c>
      <c r="R4632" t="str">
        <f t="shared" si="434"/>
        <v>North</v>
      </c>
      <c r="S4632" t="str">
        <f t="shared" si="435"/>
        <v>Fire</v>
      </c>
      <c r="T4632" t="str">
        <f t="shared" si="436"/>
        <v>SLA Breach</v>
      </c>
      <c r="U4632">
        <f t="shared" si="437"/>
        <v>15</v>
      </c>
    </row>
    <row r="4633" spans="1:21" x14ac:dyDescent="0.3">
      <c r="A4633" t="s">
        <v>8783</v>
      </c>
      <c r="B4633" t="s">
        <v>7380</v>
      </c>
      <c r="C4633" t="s">
        <v>7381</v>
      </c>
      <c r="D4633" t="s">
        <v>116</v>
      </c>
      <c r="E4633" t="s">
        <v>173</v>
      </c>
      <c r="F4633">
        <v>70082.240000000005</v>
      </c>
      <c r="G4633" s="1">
        <v>45902</v>
      </c>
      <c r="H4633" s="1">
        <v>45911</v>
      </c>
      <c r="I4633" t="s">
        <v>19</v>
      </c>
      <c r="J4633">
        <v>9</v>
      </c>
      <c r="K4633">
        <v>7</v>
      </c>
      <c r="L4633" t="s">
        <v>155</v>
      </c>
      <c r="M4633" t="s">
        <v>94</v>
      </c>
      <c r="N4633" t="s">
        <v>30</v>
      </c>
      <c r="O4633">
        <f t="shared" si="432"/>
        <v>1</v>
      </c>
      <c r="P4633" t="str">
        <f t="shared" si="433"/>
        <v>Valid</v>
      </c>
      <c r="Q4633" t="str">
        <f>_xlfn.XLOOKUP(B4633,Customers!$A:$A,Customers!$C:$C,"Not Found")</f>
        <v>South</v>
      </c>
      <c r="R4633" t="str">
        <f t="shared" si="434"/>
        <v>Central</v>
      </c>
      <c r="S4633" t="str">
        <f t="shared" si="435"/>
        <v>Medical Emergency</v>
      </c>
      <c r="T4633" t="str">
        <f t="shared" si="436"/>
        <v>SLA Breach</v>
      </c>
      <c r="U4633">
        <f t="shared" si="437"/>
        <v>2</v>
      </c>
    </row>
    <row r="4634" spans="1:21" x14ac:dyDescent="0.3">
      <c r="A4634" t="s">
        <v>8784</v>
      </c>
      <c r="B4634" t="s">
        <v>833</v>
      </c>
      <c r="C4634" t="s">
        <v>834</v>
      </c>
      <c r="D4634" t="s">
        <v>59</v>
      </c>
      <c r="E4634" t="s">
        <v>27</v>
      </c>
      <c r="F4634">
        <v>38180.6</v>
      </c>
      <c r="G4634" s="1">
        <v>45915</v>
      </c>
      <c r="H4634" s="1">
        <v>45927</v>
      </c>
      <c r="I4634" t="s">
        <v>19</v>
      </c>
      <c r="J4634">
        <v>12</v>
      </c>
      <c r="K4634">
        <v>15</v>
      </c>
      <c r="L4634" t="s">
        <v>787</v>
      </c>
      <c r="M4634" t="s">
        <v>55</v>
      </c>
      <c r="N4634" t="s">
        <v>30</v>
      </c>
      <c r="O4634">
        <f t="shared" si="432"/>
        <v>1</v>
      </c>
      <c r="P4634" t="str">
        <f t="shared" si="433"/>
        <v>Valid</v>
      </c>
      <c r="Q4634" t="str">
        <f>_xlfn.XLOOKUP(B4634,Customers!$A:$A,Customers!$C:$C,"Not Found")</f>
        <v>North</v>
      </c>
      <c r="R4634" t="str">
        <f t="shared" si="434"/>
        <v>West</v>
      </c>
      <c r="S4634" t="str">
        <f t="shared" si="435"/>
        <v>Critical Illness</v>
      </c>
      <c r="T4634" t="str">
        <f t="shared" si="436"/>
        <v>Within SLA</v>
      </c>
      <c r="U4634">
        <f t="shared" si="437"/>
        <v>0</v>
      </c>
    </row>
    <row r="4635" spans="1:21" x14ac:dyDescent="0.3">
      <c r="A4635" t="s">
        <v>8785</v>
      </c>
      <c r="B4635" t="s">
        <v>422</v>
      </c>
      <c r="C4635" t="s">
        <v>8652</v>
      </c>
      <c r="D4635" t="s">
        <v>46</v>
      </c>
      <c r="E4635" t="s">
        <v>18</v>
      </c>
      <c r="F4635">
        <v>29055.09</v>
      </c>
      <c r="G4635" s="1">
        <v>45777</v>
      </c>
      <c r="H4635" s="1">
        <v>45782</v>
      </c>
      <c r="I4635" t="s">
        <v>19</v>
      </c>
      <c r="J4635">
        <v>5</v>
      </c>
      <c r="K4635">
        <v>10</v>
      </c>
      <c r="L4635" t="s">
        <v>242</v>
      </c>
      <c r="M4635" t="s">
        <v>21</v>
      </c>
      <c r="N4635" t="s">
        <v>22</v>
      </c>
      <c r="O4635">
        <f t="shared" si="432"/>
        <v>1</v>
      </c>
      <c r="P4635" t="str">
        <f t="shared" si="433"/>
        <v>Valid</v>
      </c>
      <c r="Q4635" t="str">
        <f>_xlfn.XLOOKUP(B4635,Customers!$A:$A,Customers!$C:$C,"Not Found")</f>
        <v>North</v>
      </c>
      <c r="R4635" t="str">
        <f t="shared" si="434"/>
        <v>South</v>
      </c>
      <c r="S4635" t="str">
        <f t="shared" si="435"/>
        <v>Theft</v>
      </c>
      <c r="T4635" t="str">
        <f t="shared" si="436"/>
        <v>Within SLA</v>
      </c>
      <c r="U4635">
        <f t="shared" si="437"/>
        <v>0</v>
      </c>
    </row>
    <row r="4636" spans="1:21" x14ac:dyDescent="0.3">
      <c r="A4636" t="s">
        <v>8786</v>
      </c>
      <c r="B4636" t="s">
        <v>1193</v>
      </c>
      <c r="C4636" t="s">
        <v>1847</v>
      </c>
      <c r="D4636" t="s">
        <v>46</v>
      </c>
      <c r="E4636" t="s">
        <v>18</v>
      </c>
      <c r="F4636">
        <v>47156.480000000003</v>
      </c>
      <c r="G4636" s="1">
        <v>45882</v>
      </c>
      <c r="I4636" t="s">
        <v>40</v>
      </c>
      <c r="J4636">
        <v>19</v>
      </c>
      <c r="K4636">
        <v>10</v>
      </c>
      <c r="L4636" t="s">
        <v>65</v>
      </c>
      <c r="M4636" t="s">
        <v>21</v>
      </c>
      <c r="N4636" t="s">
        <v>42</v>
      </c>
      <c r="O4636">
        <f t="shared" si="432"/>
        <v>1</v>
      </c>
      <c r="P4636" t="str">
        <f t="shared" si="433"/>
        <v>Valid</v>
      </c>
      <c r="Q4636" t="str">
        <f>_xlfn.XLOOKUP(B4636,Customers!$A:$A,Customers!$C:$C,"Not Found")</f>
        <v>Central</v>
      </c>
      <c r="R4636" t="str">
        <f t="shared" si="434"/>
        <v>South</v>
      </c>
      <c r="S4636" t="str">
        <f t="shared" si="435"/>
        <v>Theft</v>
      </c>
      <c r="T4636" t="str">
        <f t="shared" si="436"/>
        <v>SLA Breach</v>
      </c>
      <c r="U4636">
        <f t="shared" si="437"/>
        <v>9</v>
      </c>
    </row>
    <row r="4637" spans="1:21" x14ac:dyDescent="0.3">
      <c r="A4637" t="s">
        <v>8787</v>
      </c>
      <c r="B4637" t="s">
        <v>425</v>
      </c>
      <c r="C4637" t="s">
        <v>426</v>
      </c>
      <c r="D4637" t="s">
        <v>46</v>
      </c>
      <c r="E4637" t="s">
        <v>18</v>
      </c>
      <c r="F4637">
        <v>65531.85</v>
      </c>
      <c r="G4637" s="1">
        <v>45726</v>
      </c>
      <c r="H4637" s="1">
        <v>45734</v>
      </c>
      <c r="I4637" t="s">
        <v>19</v>
      </c>
      <c r="J4637">
        <v>8</v>
      </c>
      <c r="K4637">
        <v>10</v>
      </c>
      <c r="L4637" t="s">
        <v>278</v>
      </c>
      <c r="M4637" t="s">
        <v>21</v>
      </c>
      <c r="N4637" t="s">
        <v>30</v>
      </c>
      <c r="O4637">
        <f t="shared" si="432"/>
        <v>1</v>
      </c>
      <c r="P4637" t="str">
        <f t="shared" si="433"/>
        <v>Valid</v>
      </c>
      <c r="Q4637" t="str">
        <f>_xlfn.XLOOKUP(B4637,Customers!$A:$A,Customers!$C:$C,"Not Found")</f>
        <v>North</v>
      </c>
      <c r="R4637" t="str">
        <f t="shared" si="434"/>
        <v>South</v>
      </c>
      <c r="S4637" t="str">
        <f t="shared" si="435"/>
        <v>Theft</v>
      </c>
      <c r="T4637" t="str">
        <f t="shared" si="436"/>
        <v>Within SLA</v>
      </c>
      <c r="U4637">
        <f t="shared" si="437"/>
        <v>0</v>
      </c>
    </row>
    <row r="4638" spans="1:21" x14ac:dyDescent="0.3">
      <c r="A4638" t="s">
        <v>8788</v>
      </c>
      <c r="B4638" t="s">
        <v>198</v>
      </c>
      <c r="C4638" t="s">
        <v>199</v>
      </c>
      <c r="D4638" t="s">
        <v>46</v>
      </c>
      <c r="E4638" t="s">
        <v>27</v>
      </c>
      <c r="F4638">
        <v>40362.720000000001</v>
      </c>
      <c r="G4638" s="1">
        <v>45948</v>
      </c>
      <c r="H4638" s="1">
        <v>45962</v>
      </c>
      <c r="I4638" t="s">
        <v>19</v>
      </c>
      <c r="J4638">
        <v>14</v>
      </c>
      <c r="K4638">
        <v>10</v>
      </c>
      <c r="L4638" t="s">
        <v>373</v>
      </c>
      <c r="M4638" t="s">
        <v>21</v>
      </c>
      <c r="N4638" t="s">
        <v>42</v>
      </c>
      <c r="O4638">
        <f t="shared" si="432"/>
        <v>1</v>
      </c>
      <c r="P4638" t="str">
        <f t="shared" si="433"/>
        <v>Valid</v>
      </c>
      <c r="Q4638" t="str">
        <f>_xlfn.XLOOKUP(B4638,Customers!$A:$A,Customers!$C:$C,"Not Found")</f>
        <v>West</v>
      </c>
      <c r="R4638" t="str">
        <f t="shared" si="434"/>
        <v>West</v>
      </c>
      <c r="S4638" t="str">
        <f t="shared" si="435"/>
        <v>Theft</v>
      </c>
      <c r="T4638" t="str">
        <f t="shared" si="436"/>
        <v>SLA Breach</v>
      </c>
      <c r="U4638">
        <f t="shared" si="437"/>
        <v>4</v>
      </c>
    </row>
    <row r="4639" spans="1:21" x14ac:dyDescent="0.3">
      <c r="A4639" t="s">
        <v>8789</v>
      </c>
      <c r="B4639" t="s">
        <v>6463</v>
      </c>
      <c r="C4639" t="s">
        <v>6464</v>
      </c>
      <c r="D4639" t="s">
        <v>92</v>
      </c>
      <c r="E4639" t="s">
        <v>74</v>
      </c>
      <c r="F4639">
        <v>10062.36</v>
      </c>
      <c r="G4639" s="1">
        <v>45660</v>
      </c>
      <c r="H4639" s="1">
        <v>45668</v>
      </c>
      <c r="I4639" t="s">
        <v>19</v>
      </c>
      <c r="J4639">
        <v>8</v>
      </c>
      <c r="K4639">
        <v>7</v>
      </c>
      <c r="L4639" t="s">
        <v>450</v>
      </c>
      <c r="M4639" t="s">
        <v>94</v>
      </c>
      <c r="N4639" t="s">
        <v>30</v>
      </c>
      <c r="O4639">
        <f t="shared" si="432"/>
        <v>1</v>
      </c>
      <c r="P4639" t="str">
        <f t="shared" si="433"/>
        <v>Valid</v>
      </c>
      <c r="Q4639" t="str">
        <f>_xlfn.XLOOKUP(B4639,Customers!$A:$A,Customers!$C:$C,"Not Found")</f>
        <v>North</v>
      </c>
      <c r="R4639" t="str">
        <f t="shared" si="434"/>
        <v>East</v>
      </c>
      <c r="S4639" t="str">
        <f t="shared" si="435"/>
        <v>Baggage Loss</v>
      </c>
      <c r="T4639" t="str">
        <f t="shared" si="436"/>
        <v>SLA Breach</v>
      </c>
      <c r="U4639">
        <f t="shared" si="437"/>
        <v>1</v>
      </c>
    </row>
    <row r="4640" spans="1:21" x14ac:dyDescent="0.3">
      <c r="A4640" t="s">
        <v>8790</v>
      </c>
      <c r="B4640" t="s">
        <v>3784</v>
      </c>
      <c r="C4640" t="s">
        <v>3785</v>
      </c>
      <c r="D4640" t="s">
        <v>154</v>
      </c>
      <c r="E4640" t="s">
        <v>39</v>
      </c>
      <c r="F4640">
        <v>118804.63</v>
      </c>
      <c r="G4640" s="1">
        <v>45862</v>
      </c>
      <c r="H4640" s="1">
        <v>45895</v>
      </c>
      <c r="I4640" t="s">
        <v>19</v>
      </c>
      <c r="J4640">
        <v>33</v>
      </c>
      <c r="K4640">
        <v>10</v>
      </c>
      <c r="L4640" t="s">
        <v>83</v>
      </c>
      <c r="M4640" t="s">
        <v>21</v>
      </c>
      <c r="N4640" t="s">
        <v>88</v>
      </c>
      <c r="O4640">
        <f t="shared" si="432"/>
        <v>1</v>
      </c>
      <c r="P4640" t="str">
        <f t="shared" si="433"/>
        <v>Valid</v>
      </c>
      <c r="Q4640" t="str">
        <f>_xlfn.XLOOKUP(B4640,Customers!$A:$A,Customers!$C:$C,"Not Found")</f>
        <v>South</v>
      </c>
      <c r="R4640" t="str">
        <f t="shared" si="434"/>
        <v>North</v>
      </c>
      <c r="S4640" t="str">
        <f t="shared" si="435"/>
        <v>Vehicle Damage</v>
      </c>
      <c r="T4640" t="str">
        <f t="shared" si="436"/>
        <v>SLA Breach</v>
      </c>
      <c r="U4640">
        <f t="shared" si="437"/>
        <v>23</v>
      </c>
    </row>
    <row r="4641" spans="1:21" x14ac:dyDescent="0.3">
      <c r="A4641" t="s">
        <v>8791</v>
      </c>
      <c r="B4641" t="s">
        <v>1397</v>
      </c>
      <c r="C4641" t="s">
        <v>1398</v>
      </c>
      <c r="D4641" t="s">
        <v>26</v>
      </c>
      <c r="E4641" t="s">
        <v>39</v>
      </c>
      <c r="F4641">
        <v>492032.17</v>
      </c>
      <c r="G4641" s="1">
        <v>45686</v>
      </c>
      <c r="I4641" t="s">
        <v>64</v>
      </c>
      <c r="J4641">
        <v>25</v>
      </c>
      <c r="K4641">
        <v>20</v>
      </c>
      <c r="L4641" t="s">
        <v>651</v>
      </c>
      <c r="M4641" t="s">
        <v>29</v>
      </c>
      <c r="N4641" t="s">
        <v>30</v>
      </c>
      <c r="O4641">
        <f t="shared" si="432"/>
        <v>1</v>
      </c>
      <c r="P4641" t="str">
        <f t="shared" si="433"/>
        <v>Valid</v>
      </c>
      <c r="Q4641" t="str">
        <f>_xlfn.XLOOKUP(B4641,Customers!$A:$A,Customers!$C:$C,"Not Found")</f>
        <v>Central</v>
      </c>
      <c r="R4641" t="str">
        <f t="shared" si="434"/>
        <v>North</v>
      </c>
      <c r="S4641" t="str">
        <f t="shared" si="435"/>
        <v>Disability</v>
      </c>
      <c r="T4641" t="str">
        <f t="shared" si="436"/>
        <v>SLA Breach</v>
      </c>
      <c r="U4641">
        <f t="shared" si="437"/>
        <v>5</v>
      </c>
    </row>
    <row r="4642" spans="1:21" x14ac:dyDescent="0.3">
      <c r="A4642" t="s">
        <v>8792</v>
      </c>
      <c r="B4642" t="s">
        <v>2324</v>
      </c>
      <c r="C4642" t="s">
        <v>8793</v>
      </c>
      <c r="D4642" t="s">
        <v>116</v>
      </c>
      <c r="E4642" t="s">
        <v>18</v>
      </c>
      <c r="F4642">
        <v>20434.39</v>
      </c>
      <c r="G4642" s="1">
        <v>45933</v>
      </c>
      <c r="H4642" s="1">
        <v>45938</v>
      </c>
      <c r="I4642" t="s">
        <v>19</v>
      </c>
      <c r="J4642">
        <v>5</v>
      </c>
      <c r="K4642">
        <v>7</v>
      </c>
      <c r="L4642" t="s">
        <v>212</v>
      </c>
      <c r="M4642" t="s">
        <v>94</v>
      </c>
      <c r="N4642" t="s">
        <v>30</v>
      </c>
      <c r="O4642">
        <f t="shared" si="432"/>
        <v>1</v>
      </c>
      <c r="P4642" t="str">
        <f t="shared" si="433"/>
        <v>Valid</v>
      </c>
      <c r="Q4642" t="str">
        <f>_xlfn.XLOOKUP(B4642,Customers!$A:$A,Customers!$C:$C,"Not Found")</f>
        <v>Central</v>
      </c>
      <c r="R4642" t="str">
        <f t="shared" si="434"/>
        <v>South</v>
      </c>
      <c r="S4642" t="str">
        <f t="shared" si="435"/>
        <v>Medical Emergency</v>
      </c>
      <c r="T4642" t="str">
        <f t="shared" si="436"/>
        <v>Within SLA</v>
      </c>
      <c r="U4642">
        <f t="shared" si="437"/>
        <v>0</v>
      </c>
    </row>
    <row r="4643" spans="1:21" x14ac:dyDescent="0.3">
      <c r="A4643" t="s">
        <v>8794</v>
      </c>
      <c r="B4643" t="s">
        <v>8795</v>
      </c>
      <c r="C4643" t="s">
        <v>8796</v>
      </c>
      <c r="D4643" t="s">
        <v>53</v>
      </c>
      <c r="E4643" t="s">
        <v>18</v>
      </c>
      <c r="F4643">
        <v>135021.97</v>
      </c>
      <c r="G4643" s="1">
        <v>45737</v>
      </c>
      <c r="H4643" s="1">
        <v>45743</v>
      </c>
      <c r="I4643" t="s">
        <v>19</v>
      </c>
      <c r="J4643">
        <v>6</v>
      </c>
      <c r="K4643">
        <v>15</v>
      </c>
      <c r="L4643" t="s">
        <v>28</v>
      </c>
      <c r="M4643" t="s">
        <v>55</v>
      </c>
      <c r="N4643" t="s">
        <v>22</v>
      </c>
      <c r="O4643">
        <f t="shared" si="432"/>
        <v>1</v>
      </c>
      <c r="P4643" t="str">
        <f t="shared" si="433"/>
        <v>Valid</v>
      </c>
      <c r="Q4643" t="str">
        <f>_xlfn.XLOOKUP(B4643,Customers!$A:$A,Customers!$C:$C,"Not Found")</f>
        <v>West</v>
      </c>
      <c r="R4643" t="str">
        <f t="shared" si="434"/>
        <v>South</v>
      </c>
      <c r="S4643" t="str">
        <f t="shared" si="435"/>
        <v>Hospitalization</v>
      </c>
      <c r="T4643" t="str">
        <f t="shared" si="436"/>
        <v>Within SLA</v>
      </c>
      <c r="U4643">
        <f t="shared" si="437"/>
        <v>0</v>
      </c>
    </row>
    <row r="4644" spans="1:21" x14ac:dyDescent="0.3">
      <c r="A4644" t="s">
        <v>8797</v>
      </c>
      <c r="B4644" t="s">
        <v>8798</v>
      </c>
      <c r="C4644" t="s">
        <v>8799</v>
      </c>
      <c r="D4644" t="s">
        <v>216</v>
      </c>
      <c r="E4644" t="s">
        <v>74</v>
      </c>
      <c r="F4644">
        <v>156946.95000000001</v>
      </c>
      <c r="G4644" s="1">
        <v>45665</v>
      </c>
      <c r="H4644" s="1">
        <v>45679</v>
      </c>
      <c r="I4644" t="s">
        <v>19</v>
      </c>
      <c r="J4644">
        <v>14</v>
      </c>
      <c r="K4644">
        <v>15</v>
      </c>
      <c r="L4644" t="s">
        <v>300</v>
      </c>
      <c r="M4644" t="s">
        <v>55</v>
      </c>
      <c r="N4644" t="s">
        <v>30</v>
      </c>
      <c r="O4644">
        <f t="shared" si="432"/>
        <v>1</v>
      </c>
      <c r="P4644" t="str">
        <f t="shared" si="433"/>
        <v>Valid</v>
      </c>
      <c r="Q4644" t="str">
        <f>_xlfn.XLOOKUP(B4644,Customers!$A:$A,Customers!$C:$C,"Not Found")</f>
        <v>South</v>
      </c>
      <c r="R4644" t="str">
        <f t="shared" si="434"/>
        <v>East</v>
      </c>
      <c r="S4644" t="str">
        <f t="shared" si="435"/>
        <v>Outpatient</v>
      </c>
      <c r="T4644" t="str">
        <f t="shared" si="436"/>
        <v>Within SLA</v>
      </c>
      <c r="U4644">
        <f t="shared" si="437"/>
        <v>0</v>
      </c>
    </row>
    <row r="4645" spans="1:21" x14ac:dyDescent="0.3">
      <c r="A4645" t="s">
        <v>8800</v>
      </c>
      <c r="B4645" t="s">
        <v>1074</v>
      </c>
      <c r="C4645" t="s">
        <v>3486</v>
      </c>
      <c r="D4645" t="s">
        <v>216</v>
      </c>
      <c r="E4645" t="s">
        <v>173</v>
      </c>
      <c r="F4645">
        <v>18096.580000000002</v>
      </c>
      <c r="G4645" s="1">
        <v>45780</v>
      </c>
      <c r="H4645" s="1">
        <v>45798</v>
      </c>
      <c r="I4645" t="s">
        <v>19</v>
      </c>
      <c r="J4645">
        <v>18</v>
      </c>
      <c r="K4645">
        <v>15</v>
      </c>
      <c r="L4645" t="s">
        <v>150</v>
      </c>
      <c r="M4645" t="s">
        <v>55</v>
      </c>
      <c r="N4645" t="s">
        <v>30</v>
      </c>
      <c r="O4645">
        <f t="shared" si="432"/>
        <v>1</v>
      </c>
      <c r="P4645" t="str">
        <f t="shared" si="433"/>
        <v>Valid</v>
      </c>
      <c r="Q4645" t="str">
        <f>_xlfn.XLOOKUP(B4645,Customers!$A:$A,Customers!$C:$C,"Not Found")</f>
        <v>West</v>
      </c>
      <c r="R4645" t="str">
        <f t="shared" si="434"/>
        <v>Central</v>
      </c>
      <c r="S4645" t="str">
        <f t="shared" si="435"/>
        <v>Outpatient</v>
      </c>
      <c r="T4645" t="str">
        <f t="shared" si="436"/>
        <v>SLA Breach</v>
      </c>
      <c r="U4645">
        <f t="shared" si="437"/>
        <v>3</v>
      </c>
    </row>
    <row r="4646" spans="1:21" x14ac:dyDescent="0.3">
      <c r="A4646" t="s">
        <v>8801</v>
      </c>
      <c r="B4646" t="s">
        <v>6345</v>
      </c>
      <c r="C4646" t="s">
        <v>6346</v>
      </c>
      <c r="D4646" t="s">
        <v>53</v>
      </c>
      <c r="E4646" t="s">
        <v>18</v>
      </c>
      <c r="F4646">
        <v>129140.18</v>
      </c>
      <c r="G4646" s="1">
        <v>45957</v>
      </c>
      <c r="H4646" s="1">
        <v>45964</v>
      </c>
      <c r="I4646" t="s">
        <v>19</v>
      </c>
      <c r="J4646">
        <v>7</v>
      </c>
      <c r="K4646">
        <v>15</v>
      </c>
      <c r="L4646" t="s">
        <v>300</v>
      </c>
      <c r="M4646" t="s">
        <v>55</v>
      </c>
      <c r="N4646" t="s">
        <v>30</v>
      </c>
      <c r="O4646">
        <f t="shared" si="432"/>
        <v>1</v>
      </c>
      <c r="P4646" t="str">
        <f t="shared" si="433"/>
        <v>Valid</v>
      </c>
      <c r="Q4646" t="str">
        <f>_xlfn.XLOOKUP(B4646,Customers!$A:$A,Customers!$C:$C,"Not Found")</f>
        <v>West</v>
      </c>
      <c r="R4646" t="str">
        <f t="shared" si="434"/>
        <v>South</v>
      </c>
      <c r="S4646" t="str">
        <f t="shared" si="435"/>
        <v>Hospitalization</v>
      </c>
      <c r="T4646" t="str">
        <f t="shared" si="436"/>
        <v>Within SLA</v>
      </c>
      <c r="U4646">
        <f t="shared" si="437"/>
        <v>0</v>
      </c>
    </row>
    <row r="4647" spans="1:21" x14ac:dyDescent="0.3">
      <c r="A4647" t="s">
        <v>8802</v>
      </c>
      <c r="B4647" t="s">
        <v>7358</v>
      </c>
      <c r="C4647" t="s">
        <v>8803</v>
      </c>
      <c r="D4647" t="s">
        <v>92</v>
      </c>
      <c r="E4647" t="s">
        <v>18</v>
      </c>
      <c r="F4647">
        <v>28836.14</v>
      </c>
      <c r="G4647" s="1">
        <v>45709</v>
      </c>
      <c r="H4647" s="1">
        <v>45717</v>
      </c>
      <c r="I4647" t="s">
        <v>19</v>
      </c>
      <c r="J4647">
        <v>8</v>
      </c>
      <c r="K4647">
        <v>7</v>
      </c>
      <c r="L4647" t="s">
        <v>204</v>
      </c>
      <c r="M4647" t="s">
        <v>94</v>
      </c>
      <c r="N4647" t="s">
        <v>30</v>
      </c>
      <c r="O4647">
        <f t="shared" si="432"/>
        <v>1</v>
      </c>
      <c r="P4647" t="str">
        <f t="shared" si="433"/>
        <v>Valid</v>
      </c>
      <c r="Q4647" t="str">
        <f>_xlfn.XLOOKUP(B4647,Customers!$A:$A,Customers!$C:$C,"Not Found")</f>
        <v>Central</v>
      </c>
      <c r="R4647" t="str">
        <f t="shared" si="434"/>
        <v>South</v>
      </c>
      <c r="S4647" t="str">
        <f t="shared" si="435"/>
        <v>Baggage Loss</v>
      </c>
      <c r="T4647" t="str">
        <f t="shared" si="436"/>
        <v>SLA Breach</v>
      </c>
      <c r="U4647">
        <f t="shared" si="437"/>
        <v>1</v>
      </c>
    </row>
    <row r="4648" spans="1:21" x14ac:dyDescent="0.3">
      <c r="A4648" t="s">
        <v>8804</v>
      </c>
      <c r="B4648" t="s">
        <v>1210</v>
      </c>
      <c r="C4648" t="s">
        <v>4068</v>
      </c>
      <c r="D4648" t="s">
        <v>46</v>
      </c>
      <c r="E4648" t="s">
        <v>39</v>
      </c>
      <c r="F4648">
        <v>12689.8</v>
      </c>
      <c r="G4648" s="1">
        <v>45748</v>
      </c>
      <c r="H4648" s="1">
        <v>45774</v>
      </c>
      <c r="I4648" t="s">
        <v>19</v>
      </c>
      <c r="J4648">
        <v>26</v>
      </c>
      <c r="K4648">
        <v>10</v>
      </c>
      <c r="L4648" t="s">
        <v>54</v>
      </c>
      <c r="M4648" t="s">
        <v>21</v>
      </c>
      <c r="N4648" t="s">
        <v>88</v>
      </c>
      <c r="O4648">
        <f t="shared" si="432"/>
        <v>1</v>
      </c>
      <c r="P4648" t="str">
        <f t="shared" si="433"/>
        <v>Valid</v>
      </c>
      <c r="Q4648" t="str">
        <f>_xlfn.XLOOKUP(B4648,Customers!$A:$A,Customers!$C:$C,"Not Found")</f>
        <v>Central</v>
      </c>
      <c r="R4648" t="str">
        <f t="shared" si="434"/>
        <v>North</v>
      </c>
      <c r="S4648" t="str">
        <f t="shared" si="435"/>
        <v>Theft</v>
      </c>
      <c r="T4648" t="str">
        <f t="shared" si="436"/>
        <v>SLA Breach</v>
      </c>
      <c r="U4648">
        <f t="shared" si="437"/>
        <v>16</v>
      </c>
    </row>
    <row r="4649" spans="1:21" x14ac:dyDescent="0.3">
      <c r="A4649" t="s">
        <v>8805</v>
      </c>
      <c r="B4649" t="s">
        <v>4350</v>
      </c>
      <c r="C4649" t="s">
        <v>4351</v>
      </c>
      <c r="D4649" t="s">
        <v>116</v>
      </c>
      <c r="E4649" t="s">
        <v>18</v>
      </c>
      <c r="F4649">
        <v>58149.13</v>
      </c>
      <c r="G4649" s="1">
        <v>45840</v>
      </c>
      <c r="H4649" s="1">
        <v>45846</v>
      </c>
      <c r="I4649" t="s">
        <v>19</v>
      </c>
      <c r="J4649">
        <v>6</v>
      </c>
      <c r="K4649">
        <v>7</v>
      </c>
      <c r="L4649" t="s">
        <v>450</v>
      </c>
      <c r="M4649" t="s">
        <v>94</v>
      </c>
      <c r="N4649" t="s">
        <v>30</v>
      </c>
      <c r="O4649">
        <f t="shared" si="432"/>
        <v>1</v>
      </c>
      <c r="P4649" t="str">
        <f t="shared" si="433"/>
        <v>Valid</v>
      </c>
      <c r="Q4649" t="str">
        <f>_xlfn.XLOOKUP(B4649,Customers!$A:$A,Customers!$C:$C,"Not Found")</f>
        <v>South</v>
      </c>
      <c r="R4649" t="str">
        <f t="shared" si="434"/>
        <v>South</v>
      </c>
      <c r="S4649" t="str">
        <f t="shared" si="435"/>
        <v>Medical Emergency</v>
      </c>
      <c r="T4649" t="str">
        <f t="shared" si="436"/>
        <v>Within SLA</v>
      </c>
      <c r="U4649">
        <f t="shared" si="437"/>
        <v>0</v>
      </c>
    </row>
    <row r="4650" spans="1:21" x14ac:dyDescent="0.3">
      <c r="A4650" t="s">
        <v>8806</v>
      </c>
      <c r="B4650" t="s">
        <v>1288</v>
      </c>
      <c r="C4650" t="s">
        <v>1289</v>
      </c>
      <c r="D4650" t="s">
        <v>216</v>
      </c>
      <c r="E4650" t="s">
        <v>27</v>
      </c>
      <c r="F4650">
        <v>89503.97</v>
      </c>
      <c r="G4650" s="1">
        <v>45948</v>
      </c>
      <c r="H4650" s="1">
        <v>45958</v>
      </c>
      <c r="I4650" t="s">
        <v>19</v>
      </c>
      <c r="J4650">
        <v>10</v>
      </c>
      <c r="K4650">
        <v>15</v>
      </c>
      <c r="L4650" t="s">
        <v>128</v>
      </c>
      <c r="M4650" t="s">
        <v>55</v>
      </c>
      <c r="N4650" t="s">
        <v>30</v>
      </c>
      <c r="O4650">
        <f t="shared" si="432"/>
        <v>1</v>
      </c>
      <c r="P4650" t="str">
        <f t="shared" si="433"/>
        <v>Valid</v>
      </c>
      <c r="Q4650" t="str">
        <f>_xlfn.XLOOKUP(B4650,Customers!$A:$A,Customers!$C:$C,"Not Found")</f>
        <v>West</v>
      </c>
      <c r="R4650" t="str">
        <f t="shared" si="434"/>
        <v>West</v>
      </c>
      <c r="S4650" t="str">
        <f t="shared" si="435"/>
        <v>Outpatient</v>
      </c>
      <c r="T4650" t="str">
        <f t="shared" si="436"/>
        <v>Within SLA</v>
      </c>
      <c r="U4650">
        <f t="shared" si="437"/>
        <v>0</v>
      </c>
    </row>
    <row r="4651" spans="1:21" x14ac:dyDescent="0.3">
      <c r="A4651" t="s">
        <v>8807</v>
      </c>
      <c r="B4651" t="s">
        <v>6364</v>
      </c>
      <c r="C4651" t="s">
        <v>6365</v>
      </c>
      <c r="D4651" t="s">
        <v>26</v>
      </c>
      <c r="E4651" t="s">
        <v>173</v>
      </c>
      <c r="F4651">
        <v>106299.64</v>
      </c>
      <c r="G4651" s="1">
        <v>45722</v>
      </c>
      <c r="H4651" s="1">
        <v>45731</v>
      </c>
      <c r="I4651" t="s">
        <v>19</v>
      </c>
      <c r="J4651">
        <v>9</v>
      </c>
      <c r="K4651">
        <v>20</v>
      </c>
      <c r="L4651" t="s">
        <v>41</v>
      </c>
      <c r="M4651" t="s">
        <v>29</v>
      </c>
      <c r="N4651" t="s">
        <v>22</v>
      </c>
      <c r="O4651">
        <f t="shared" si="432"/>
        <v>1</v>
      </c>
      <c r="P4651" t="str">
        <f t="shared" si="433"/>
        <v>Valid</v>
      </c>
      <c r="Q4651" t="str">
        <f>_xlfn.XLOOKUP(B4651,Customers!$A:$A,Customers!$C:$C,"Not Found")</f>
        <v>North</v>
      </c>
      <c r="R4651" t="str">
        <f t="shared" si="434"/>
        <v>Central</v>
      </c>
      <c r="S4651" t="str">
        <f t="shared" si="435"/>
        <v>Disability</v>
      </c>
      <c r="T4651" t="str">
        <f t="shared" si="436"/>
        <v>Within SLA</v>
      </c>
      <c r="U4651">
        <f t="shared" si="437"/>
        <v>0</v>
      </c>
    </row>
    <row r="4652" spans="1:21" x14ac:dyDescent="0.3">
      <c r="A4652" t="s">
        <v>8808</v>
      </c>
      <c r="B4652" t="s">
        <v>1107</v>
      </c>
      <c r="C4652" t="s">
        <v>1108</v>
      </c>
      <c r="D4652" t="s">
        <v>59</v>
      </c>
      <c r="E4652" t="s">
        <v>27</v>
      </c>
      <c r="F4652">
        <v>110060.03</v>
      </c>
      <c r="G4652" s="1">
        <v>45779</v>
      </c>
      <c r="H4652" s="1">
        <v>45798</v>
      </c>
      <c r="I4652" t="s">
        <v>19</v>
      </c>
      <c r="J4652">
        <v>19</v>
      </c>
      <c r="K4652">
        <v>15</v>
      </c>
      <c r="L4652" t="s">
        <v>1047</v>
      </c>
      <c r="M4652" t="s">
        <v>55</v>
      </c>
      <c r="N4652" t="s">
        <v>30</v>
      </c>
      <c r="O4652">
        <f t="shared" si="432"/>
        <v>1</v>
      </c>
      <c r="P4652" t="str">
        <f t="shared" si="433"/>
        <v>Valid</v>
      </c>
      <c r="Q4652" t="str">
        <f>_xlfn.XLOOKUP(B4652,Customers!$A:$A,Customers!$C:$C,"Not Found")</f>
        <v>Central</v>
      </c>
      <c r="R4652" t="str">
        <f t="shared" si="434"/>
        <v>West</v>
      </c>
      <c r="S4652" t="str">
        <f t="shared" si="435"/>
        <v>Critical Illness</v>
      </c>
      <c r="T4652" t="str">
        <f t="shared" si="436"/>
        <v>SLA Breach</v>
      </c>
      <c r="U4652">
        <f t="shared" si="437"/>
        <v>4</v>
      </c>
    </row>
    <row r="4653" spans="1:21" x14ac:dyDescent="0.3">
      <c r="A4653" t="s">
        <v>8809</v>
      </c>
      <c r="B4653" t="s">
        <v>72</v>
      </c>
      <c r="C4653" t="s">
        <v>1125</v>
      </c>
      <c r="D4653" t="s">
        <v>92</v>
      </c>
      <c r="E4653" t="s">
        <v>39</v>
      </c>
      <c r="F4653">
        <v>33745.620000000003</v>
      </c>
      <c r="G4653" s="1">
        <v>45976</v>
      </c>
      <c r="H4653" s="1">
        <v>45977</v>
      </c>
      <c r="I4653" t="s">
        <v>19</v>
      </c>
      <c r="J4653">
        <v>1</v>
      </c>
      <c r="K4653">
        <v>7</v>
      </c>
      <c r="L4653" t="s">
        <v>121</v>
      </c>
      <c r="M4653" t="s">
        <v>94</v>
      </c>
      <c r="N4653" t="s">
        <v>30</v>
      </c>
      <c r="O4653">
        <f t="shared" si="432"/>
        <v>1</v>
      </c>
      <c r="P4653" t="str">
        <f t="shared" si="433"/>
        <v>Valid</v>
      </c>
      <c r="Q4653" t="str">
        <f>_xlfn.XLOOKUP(B4653,Customers!$A:$A,Customers!$C:$C,"Not Found")</f>
        <v>Central</v>
      </c>
      <c r="R4653" t="str">
        <f t="shared" si="434"/>
        <v>North</v>
      </c>
      <c r="S4653" t="str">
        <f t="shared" si="435"/>
        <v>Baggage Loss</v>
      </c>
      <c r="T4653" t="str">
        <f t="shared" si="436"/>
        <v>Within SLA</v>
      </c>
      <c r="U4653">
        <f t="shared" si="437"/>
        <v>0</v>
      </c>
    </row>
    <row r="4654" spans="1:21" x14ac:dyDescent="0.3">
      <c r="A4654" t="s">
        <v>8810</v>
      </c>
      <c r="B4654" t="s">
        <v>2673</v>
      </c>
      <c r="C4654" t="s">
        <v>3561</v>
      </c>
      <c r="D4654" t="s">
        <v>59</v>
      </c>
      <c r="E4654" t="s">
        <v>173</v>
      </c>
      <c r="F4654">
        <v>120807.49</v>
      </c>
      <c r="G4654" s="1">
        <v>45890</v>
      </c>
      <c r="I4654" t="s">
        <v>40</v>
      </c>
      <c r="J4654">
        <v>15</v>
      </c>
      <c r="K4654">
        <v>15</v>
      </c>
      <c r="L4654" t="s">
        <v>252</v>
      </c>
      <c r="M4654" t="s">
        <v>55</v>
      </c>
      <c r="N4654" t="s">
        <v>30</v>
      </c>
      <c r="O4654">
        <f t="shared" si="432"/>
        <v>1</v>
      </c>
      <c r="P4654" t="str">
        <f t="shared" si="433"/>
        <v>Valid</v>
      </c>
      <c r="Q4654" t="str">
        <f>_xlfn.XLOOKUP(B4654,Customers!$A:$A,Customers!$C:$C,"Not Found")</f>
        <v>South</v>
      </c>
      <c r="R4654" t="str">
        <f t="shared" si="434"/>
        <v>Central</v>
      </c>
      <c r="S4654" t="str">
        <f t="shared" si="435"/>
        <v>Critical Illness</v>
      </c>
      <c r="T4654" t="str">
        <f t="shared" si="436"/>
        <v>Within SLA</v>
      </c>
      <c r="U4654">
        <f t="shared" si="437"/>
        <v>0</v>
      </c>
    </row>
    <row r="4655" spans="1:21" x14ac:dyDescent="0.3">
      <c r="A4655" t="s">
        <v>8811</v>
      </c>
      <c r="B4655" t="s">
        <v>653</v>
      </c>
      <c r="C4655" t="s">
        <v>654</v>
      </c>
      <c r="D4655" t="s">
        <v>26</v>
      </c>
      <c r="E4655" t="s">
        <v>27</v>
      </c>
      <c r="F4655">
        <v>85335.55</v>
      </c>
      <c r="G4655" s="1">
        <v>45846</v>
      </c>
      <c r="H4655" s="1">
        <v>45858</v>
      </c>
      <c r="I4655" t="s">
        <v>19</v>
      </c>
      <c r="J4655">
        <v>12</v>
      </c>
      <c r="K4655">
        <v>20</v>
      </c>
      <c r="L4655" t="s">
        <v>41</v>
      </c>
      <c r="M4655" t="s">
        <v>29</v>
      </c>
      <c r="N4655" t="s">
        <v>22</v>
      </c>
      <c r="O4655">
        <f t="shared" si="432"/>
        <v>1</v>
      </c>
      <c r="P4655" t="str">
        <f t="shared" si="433"/>
        <v>Valid</v>
      </c>
      <c r="Q4655" t="str">
        <f>_xlfn.XLOOKUP(B4655,Customers!$A:$A,Customers!$C:$C,"Not Found")</f>
        <v>North</v>
      </c>
      <c r="R4655" t="str">
        <f t="shared" si="434"/>
        <v>West</v>
      </c>
      <c r="S4655" t="str">
        <f t="shared" si="435"/>
        <v>Disability</v>
      </c>
      <c r="T4655" t="str">
        <f t="shared" si="436"/>
        <v>Within SLA</v>
      </c>
      <c r="U4655">
        <f t="shared" si="437"/>
        <v>0</v>
      </c>
    </row>
    <row r="4656" spans="1:21" x14ac:dyDescent="0.3">
      <c r="A4656" t="s">
        <v>8812</v>
      </c>
      <c r="B4656" t="s">
        <v>2680</v>
      </c>
      <c r="C4656" t="s">
        <v>2681</v>
      </c>
      <c r="D4656" t="s">
        <v>92</v>
      </c>
      <c r="E4656" t="s">
        <v>39</v>
      </c>
      <c r="F4656">
        <v>24677.279999999999</v>
      </c>
      <c r="G4656" s="1">
        <v>45778</v>
      </c>
      <c r="H4656" s="1">
        <v>45787</v>
      </c>
      <c r="I4656" t="s">
        <v>19</v>
      </c>
      <c r="J4656">
        <v>9</v>
      </c>
      <c r="K4656">
        <v>7</v>
      </c>
      <c r="L4656" t="s">
        <v>136</v>
      </c>
      <c r="M4656" t="s">
        <v>94</v>
      </c>
      <c r="N4656" t="s">
        <v>30</v>
      </c>
      <c r="O4656">
        <f t="shared" si="432"/>
        <v>1</v>
      </c>
      <c r="P4656" t="str">
        <f t="shared" si="433"/>
        <v>Valid</v>
      </c>
      <c r="Q4656" t="str">
        <f>_xlfn.XLOOKUP(B4656,Customers!$A:$A,Customers!$C:$C,"Not Found")</f>
        <v>North</v>
      </c>
      <c r="R4656" t="str">
        <f t="shared" si="434"/>
        <v>North</v>
      </c>
      <c r="S4656" t="str">
        <f t="shared" si="435"/>
        <v>Baggage Loss</v>
      </c>
      <c r="T4656" t="str">
        <f t="shared" si="436"/>
        <v>SLA Breach</v>
      </c>
      <c r="U4656">
        <f t="shared" si="437"/>
        <v>2</v>
      </c>
    </row>
    <row r="4657" spans="1:21" x14ac:dyDescent="0.3">
      <c r="A4657" t="s">
        <v>8813</v>
      </c>
      <c r="B4657" t="s">
        <v>2733</v>
      </c>
      <c r="C4657" t="s">
        <v>2734</v>
      </c>
      <c r="D4657" t="s">
        <v>182</v>
      </c>
      <c r="E4657" t="s">
        <v>173</v>
      </c>
      <c r="F4657">
        <v>15858.43</v>
      </c>
      <c r="G4657" s="1">
        <v>45924</v>
      </c>
      <c r="H4657" s="1">
        <v>45935</v>
      </c>
      <c r="I4657" t="s">
        <v>19</v>
      </c>
      <c r="J4657">
        <v>11</v>
      </c>
      <c r="K4657">
        <v>7</v>
      </c>
      <c r="L4657" t="s">
        <v>349</v>
      </c>
      <c r="M4657" t="s">
        <v>94</v>
      </c>
      <c r="N4657" t="s">
        <v>42</v>
      </c>
      <c r="O4657">
        <f t="shared" si="432"/>
        <v>1</v>
      </c>
      <c r="P4657" t="str">
        <f t="shared" si="433"/>
        <v>Valid</v>
      </c>
      <c r="Q4657" t="str">
        <f>_xlfn.XLOOKUP(B4657,Customers!$A:$A,Customers!$C:$C,"Not Found")</f>
        <v>North</v>
      </c>
      <c r="R4657" t="str">
        <f t="shared" si="434"/>
        <v>Central</v>
      </c>
      <c r="S4657" t="str">
        <f t="shared" si="435"/>
        <v>Trip Cancellation</v>
      </c>
      <c r="T4657" t="str">
        <f t="shared" si="436"/>
        <v>SLA Breach</v>
      </c>
      <c r="U4657">
        <f t="shared" si="437"/>
        <v>4</v>
      </c>
    </row>
    <row r="4658" spans="1:21" x14ac:dyDescent="0.3">
      <c r="A4658" t="s">
        <v>8814</v>
      </c>
      <c r="B4658" t="s">
        <v>5801</v>
      </c>
      <c r="C4658" t="s">
        <v>5802</v>
      </c>
      <c r="D4658" t="s">
        <v>111</v>
      </c>
      <c r="F4658">
        <v>98944.11</v>
      </c>
      <c r="G4658" s="1">
        <v>45972</v>
      </c>
      <c r="H4658" s="1">
        <v>45984</v>
      </c>
      <c r="I4658" t="s">
        <v>19</v>
      </c>
      <c r="J4658">
        <v>12</v>
      </c>
      <c r="K4658">
        <v>12</v>
      </c>
      <c r="L4658" t="s">
        <v>345</v>
      </c>
      <c r="M4658" t="s">
        <v>49</v>
      </c>
      <c r="N4658" t="s">
        <v>42</v>
      </c>
      <c r="O4658">
        <f t="shared" si="432"/>
        <v>1</v>
      </c>
      <c r="P4658" t="str">
        <f t="shared" si="433"/>
        <v>Valid</v>
      </c>
      <c r="Q4658" t="str">
        <f>_xlfn.XLOOKUP(B4658,Customers!$A:$A,Customers!$C:$C,"Not Found")</f>
        <v>West</v>
      </c>
      <c r="R4658" t="str">
        <f t="shared" si="434"/>
        <v>West</v>
      </c>
      <c r="S4658" t="str">
        <f t="shared" si="435"/>
        <v>Fire</v>
      </c>
      <c r="T4658" t="str">
        <f t="shared" si="436"/>
        <v>Within SLA</v>
      </c>
      <c r="U4658">
        <f t="shared" si="437"/>
        <v>0</v>
      </c>
    </row>
    <row r="4659" spans="1:21" x14ac:dyDescent="0.3">
      <c r="A4659" t="s">
        <v>8815</v>
      </c>
      <c r="B4659" t="s">
        <v>5612</v>
      </c>
      <c r="C4659" t="s">
        <v>5613</v>
      </c>
      <c r="D4659" t="s">
        <v>53</v>
      </c>
      <c r="E4659" t="s">
        <v>27</v>
      </c>
      <c r="F4659">
        <v>28185.66</v>
      </c>
      <c r="G4659" s="1">
        <v>45798</v>
      </c>
      <c r="I4659" t="s">
        <v>40</v>
      </c>
      <c r="J4659">
        <v>13</v>
      </c>
      <c r="K4659">
        <v>15</v>
      </c>
      <c r="L4659" t="s">
        <v>704</v>
      </c>
      <c r="M4659" t="s">
        <v>55</v>
      </c>
      <c r="N4659" t="s">
        <v>30</v>
      </c>
      <c r="O4659">
        <f t="shared" si="432"/>
        <v>1</v>
      </c>
      <c r="P4659" t="str">
        <f t="shared" si="433"/>
        <v>Valid</v>
      </c>
      <c r="Q4659" t="str">
        <f>_xlfn.XLOOKUP(B4659,Customers!$A:$A,Customers!$C:$C,"Not Found")</f>
        <v>South</v>
      </c>
      <c r="R4659" t="str">
        <f t="shared" si="434"/>
        <v>West</v>
      </c>
      <c r="S4659" t="str">
        <f t="shared" si="435"/>
        <v>Hospitalization</v>
      </c>
      <c r="T4659" t="str">
        <f t="shared" si="436"/>
        <v>Within SLA</v>
      </c>
      <c r="U4659">
        <f t="shared" si="437"/>
        <v>0</v>
      </c>
    </row>
    <row r="4660" spans="1:21" x14ac:dyDescent="0.3">
      <c r="A4660" t="s">
        <v>8816</v>
      </c>
      <c r="B4660" t="s">
        <v>2667</v>
      </c>
      <c r="C4660" t="s">
        <v>8817</v>
      </c>
      <c r="D4660" t="s">
        <v>154</v>
      </c>
      <c r="E4660" t="s">
        <v>74</v>
      </c>
      <c r="F4660">
        <v>31445.08</v>
      </c>
      <c r="G4660" s="1">
        <v>45976</v>
      </c>
      <c r="H4660" s="1">
        <v>46001</v>
      </c>
      <c r="I4660" t="s">
        <v>47</v>
      </c>
      <c r="J4660">
        <v>25</v>
      </c>
      <c r="K4660">
        <v>10</v>
      </c>
      <c r="L4660" t="s">
        <v>373</v>
      </c>
      <c r="M4660" t="s">
        <v>21</v>
      </c>
      <c r="N4660" t="s">
        <v>88</v>
      </c>
      <c r="O4660">
        <f t="shared" si="432"/>
        <v>1</v>
      </c>
      <c r="P4660" t="str">
        <f t="shared" si="433"/>
        <v>Valid</v>
      </c>
      <c r="Q4660" t="str">
        <f>_xlfn.XLOOKUP(B4660,Customers!$A:$A,Customers!$C:$C,"Not Found")</f>
        <v>East</v>
      </c>
      <c r="R4660" t="str">
        <f t="shared" si="434"/>
        <v>East</v>
      </c>
      <c r="S4660" t="str">
        <f t="shared" si="435"/>
        <v>Vehicle Damage</v>
      </c>
      <c r="T4660" t="str">
        <f t="shared" si="436"/>
        <v>SLA Breach</v>
      </c>
      <c r="U4660">
        <f t="shared" si="437"/>
        <v>15</v>
      </c>
    </row>
    <row r="4661" spans="1:21" x14ac:dyDescent="0.3">
      <c r="A4661" t="s">
        <v>8818</v>
      </c>
      <c r="B4661" t="s">
        <v>2547</v>
      </c>
      <c r="C4661" t="s">
        <v>8819</v>
      </c>
      <c r="D4661" t="s">
        <v>111</v>
      </c>
      <c r="E4661" t="s">
        <v>39</v>
      </c>
      <c r="F4661">
        <v>299213.59000000003</v>
      </c>
      <c r="G4661" s="1">
        <v>45726</v>
      </c>
      <c r="H4661" s="1">
        <v>45730</v>
      </c>
      <c r="I4661" t="s">
        <v>19</v>
      </c>
      <c r="J4661">
        <v>4</v>
      </c>
      <c r="K4661">
        <v>12</v>
      </c>
      <c r="L4661" t="s">
        <v>282</v>
      </c>
      <c r="M4661" t="s">
        <v>49</v>
      </c>
      <c r="N4661" t="s">
        <v>22</v>
      </c>
      <c r="O4661">
        <f t="shared" si="432"/>
        <v>1</v>
      </c>
      <c r="P4661" t="str">
        <f t="shared" si="433"/>
        <v>Valid</v>
      </c>
      <c r="Q4661" t="str">
        <f>_xlfn.XLOOKUP(B4661,Customers!$A:$A,Customers!$C:$C,"Not Found")</f>
        <v>West</v>
      </c>
      <c r="R4661" t="str">
        <f t="shared" si="434"/>
        <v>North</v>
      </c>
      <c r="S4661" t="str">
        <f t="shared" si="435"/>
        <v>Fire</v>
      </c>
      <c r="T4661" t="str">
        <f t="shared" si="436"/>
        <v>Within SLA</v>
      </c>
      <c r="U4661">
        <f t="shared" si="437"/>
        <v>0</v>
      </c>
    </row>
    <row r="4662" spans="1:21" x14ac:dyDescent="0.3">
      <c r="A4662" t="s">
        <v>8820</v>
      </c>
      <c r="B4662" t="s">
        <v>3025</v>
      </c>
      <c r="C4662" t="s">
        <v>3026</v>
      </c>
      <c r="D4662" t="s">
        <v>216</v>
      </c>
      <c r="E4662" t="s">
        <v>27</v>
      </c>
      <c r="F4662">
        <v>180844.58</v>
      </c>
      <c r="G4662" s="1">
        <v>45939</v>
      </c>
      <c r="H4662" s="1">
        <v>45962</v>
      </c>
      <c r="I4662" t="s">
        <v>19</v>
      </c>
      <c r="J4662">
        <v>23</v>
      </c>
      <c r="K4662">
        <v>15</v>
      </c>
      <c r="L4662" t="s">
        <v>83</v>
      </c>
      <c r="M4662" t="s">
        <v>55</v>
      </c>
      <c r="N4662" t="s">
        <v>42</v>
      </c>
      <c r="O4662">
        <f t="shared" si="432"/>
        <v>1</v>
      </c>
      <c r="P4662" t="str">
        <f t="shared" si="433"/>
        <v>Valid</v>
      </c>
      <c r="Q4662" t="str">
        <f>_xlfn.XLOOKUP(B4662,Customers!$A:$A,Customers!$C:$C,"Not Found")</f>
        <v>South</v>
      </c>
      <c r="R4662" t="str">
        <f t="shared" si="434"/>
        <v>West</v>
      </c>
      <c r="S4662" t="str">
        <f t="shared" si="435"/>
        <v>Outpatient</v>
      </c>
      <c r="T4662" t="str">
        <f t="shared" si="436"/>
        <v>SLA Breach</v>
      </c>
      <c r="U4662">
        <f t="shared" si="437"/>
        <v>8</v>
      </c>
    </row>
    <row r="4663" spans="1:21" x14ac:dyDescent="0.3">
      <c r="A4663" t="s">
        <v>8821</v>
      </c>
      <c r="B4663" t="s">
        <v>4105</v>
      </c>
      <c r="C4663" t="s">
        <v>4106</v>
      </c>
      <c r="D4663" t="s">
        <v>111</v>
      </c>
      <c r="E4663" t="s">
        <v>74</v>
      </c>
      <c r="F4663">
        <v>206858.48</v>
      </c>
      <c r="G4663" s="1">
        <v>45808</v>
      </c>
      <c r="I4663" t="s">
        <v>40</v>
      </c>
      <c r="J4663">
        <v>42</v>
      </c>
      <c r="K4663">
        <v>12</v>
      </c>
      <c r="L4663" t="s">
        <v>227</v>
      </c>
      <c r="M4663" t="s">
        <v>49</v>
      </c>
      <c r="N4663" t="s">
        <v>88</v>
      </c>
      <c r="O4663">
        <f t="shared" si="432"/>
        <v>1</v>
      </c>
      <c r="P4663" t="str">
        <f t="shared" si="433"/>
        <v>Valid</v>
      </c>
      <c r="Q4663" t="str">
        <f>_xlfn.XLOOKUP(B4663,Customers!$A:$A,Customers!$C:$C,"Not Found")</f>
        <v>South</v>
      </c>
      <c r="R4663" t="str">
        <f t="shared" si="434"/>
        <v>East</v>
      </c>
      <c r="S4663" t="str">
        <f t="shared" si="435"/>
        <v>Fire</v>
      </c>
      <c r="T4663" t="str">
        <f t="shared" si="436"/>
        <v>SLA Breach</v>
      </c>
      <c r="U4663">
        <f t="shared" si="437"/>
        <v>30</v>
      </c>
    </row>
    <row r="4664" spans="1:21" x14ac:dyDescent="0.3">
      <c r="A4664" t="s">
        <v>8822</v>
      </c>
      <c r="B4664" t="s">
        <v>1300</v>
      </c>
      <c r="C4664" t="s">
        <v>1301</v>
      </c>
      <c r="D4664" t="s">
        <v>59</v>
      </c>
      <c r="E4664" t="s">
        <v>173</v>
      </c>
      <c r="F4664">
        <v>221101.02</v>
      </c>
      <c r="G4664" s="1">
        <v>45728</v>
      </c>
      <c r="H4664" s="1">
        <v>45747</v>
      </c>
      <c r="I4664" t="s">
        <v>19</v>
      </c>
      <c r="J4664">
        <v>19</v>
      </c>
      <c r="K4664">
        <v>15</v>
      </c>
      <c r="L4664" t="s">
        <v>174</v>
      </c>
      <c r="M4664" t="s">
        <v>55</v>
      </c>
      <c r="N4664" t="s">
        <v>30</v>
      </c>
      <c r="O4664">
        <f t="shared" si="432"/>
        <v>1</v>
      </c>
      <c r="P4664" t="str">
        <f t="shared" si="433"/>
        <v>Valid</v>
      </c>
      <c r="Q4664" t="str">
        <f>_xlfn.XLOOKUP(B4664,Customers!$A:$A,Customers!$C:$C,"Not Found")</f>
        <v>Central</v>
      </c>
      <c r="R4664" t="str">
        <f t="shared" si="434"/>
        <v>Central</v>
      </c>
      <c r="S4664" t="str">
        <f t="shared" si="435"/>
        <v>Critical Illness</v>
      </c>
      <c r="T4664" t="str">
        <f t="shared" si="436"/>
        <v>SLA Breach</v>
      </c>
      <c r="U4664">
        <f t="shared" si="437"/>
        <v>4</v>
      </c>
    </row>
    <row r="4665" spans="1:21" x14ac:dyDescent="0.3">
      <c r="A4665" t="s">
        <v>8823</v>
      </c>
      <c r="B4665" t="s">
        <v>8824</v>
      </c>
      <c r="C4665" t="s">
        <v>8825</v>
      </c>
      <c r="D4665" t="s">
        <v>59</v>
      </c>
      <c r="E4665" t="s">
        <v>39</v>
      </c>
      <c r="F4665">
        <v>25214.89</v>
      </c>
      <c r="G4665" s="1">
        <v>45795</v>
      </c>
      <c r="H4665" s="1">
        <v>45802</v>
      </c>
      <c r="I4665" t="s">
        <v>19</v>
      </c>
      <c r="J4665">
        <v>7</v>
      </c>
      <c r="K4665">
        <v>15</v>
      </c>
      <c r="L4665" t="s">
        <v>610</v>
      </c>
      <c r="M4665" t="s">
        <v>55</v>
      </c>
      <c r="N4665" t="s">
        <v>30</v>
      </c>
      <c r="O4665">
        <f t="shared" si="432"/>
        <v>1</v>
      </c>
      <c r="P4665" t="str">
        <f t="shared" si="433"/>
        <v>Valid</v>
      </c>
      <c r="Q4665" t="str">
        <f>_xlfn.XLOOKUP(B4665,Customers!$A:$A,Customers!$C:$C,"Not Found")</f>
        <v>West</v>
      </c>
      <c r="R4665" t="str">
        <f t="shared" si="434"/>
        <v>North</v>
      </c>
      <c r="S4665" t="str">
        <f t="shared" si="435"/>
        <v>Critical Illness</v>
      </c>
      <c r="T4665" t="str">
        <f t="shared" si="436"/>
        <v>Within SLA</v>
      </c>
      <c r="U4665">
        <f t="shared" si="437"/>
        <v>0</v>
      </c>
    </row>
    <row r="4666" spans="1:21" x14ac:dyDescent="0.3">
      <c r="A4666" t="s">
        <v>8826</v>
      </c>
      <c r="B4666" t="s">
        <v>3107</v>
      </c>
      <c r="C4666" t="s">
        <v>3108</v>
      </c>
      <c r="D4666" t="s">
        <v>53</v>
      </c>
      <c r="E4666" t="s">
        <v>18</v>
      </c>
      <c r="F4666">
        <v>81928.38</v>
      </c>
      <c r="G4666" s="1">
        <v>45793</v>
      </c>
      <c r="I4666" t="s">
        <v>64</v>
      </c>
      <c r="J4666">
        <v>20</v>
      </c>
      <c r="K4666">
        <v>15</v>
      </c>
      <c r="L4666" t="s">
        <v>864</v>
      </c>
      <c r="M4666" t="s">
        <v>55</v>
      </c>
      <c r="N4666" t="s">
        <v>42</v>
      </c>
      <c r="O4666">
        <f t="shared" si="432"/>
        <v>1</v>
      </c>
      <c r="P4666" t="str">
        <f t="shared" si="433"/>
        <v>Valid</v>
      </c>
      <c r="Q4666" t="str">
        <f>_xlfn.XLOOKUP(B4666,Customers!$A:$A,Customers!$C:$C,"Not Found")</f>
        <v>East</v>
      </c>
      <c r="R4666" t="str">
        <f t="shared" si="434"/>
        <v>South</v>
      </c>
      <c r="S4666" t="str">
        <f t="shared" si="435"/>
        <v>Hospitalization</v>
      </c>
      <c r="T4666" t="str">
        <f t="shared" si="436"/>
        <v>SLA Breach</v>
      </c>
      <c r="U4666">
        <f t="shared" si="437"/>
        <v>5</v>
      </c>
    </row>
    <row r="4667" spans="1:21" x14ac:dyDescent="0.3">
      <c r="A4667" t="s">
        <v>8827</v>
      </c>
      <c r="B4667" t="s">
        <v>2703</v>
      </c>
      <c r="C4667" t="s">
        <v>5933</v>
      </c>
      <c r="D4667" t="s">
        <v>154</v>
      </c>
      <c r="E4667" t="s">
        <v>27</v>
      </c>
      <c r="F4667">
        <v>76168.31</v>
      </c>
      <c r="G4667" s="1">
        <v>45866</v>
      </c>
      <c r="H4667" s="1">
        <v>45878</v>
      </c>
      <c r="I4667" t="s">
        <v>19</v>
      </c>
      <c r="J4667">
        <v>12</v>
      </c>
      <c r="K4667">
        <v>10</v>
      </c>
      <c r="L4667" t="s">
        <v>121</v>
      </c>
      <c r="M4667" t="s">
        <v>21</v>
      </c>
      <c r="N4667" t="s">
        <v>30</v>
      </c>
      <c r="O4667">
        <f t="shared" si="432"/>
        <v>1</v>
      </c>
      <c r="P4667" t="str">
        <f t="shared" si="433"/>
        <v>Valid</v>
      </c>
      <c r="Q4667" t="str">
        <f>_xlfn.XLOOKUP(B4667,Customers!$A:$A,Customers!$C:$C,"Not Found")</f>
        <v>South</v>
      </c>
      <c r="R4667" t="str">
        <f t="shared" si="434"/>
        <v>West</v>
      </c>
      <c r="S4667" t="str">
        <f t="shared" si="435"/>
        <v>Vehicle Damage</v>
      </c>
      <c r="T4667" t="str">
        <f t="shared" si="436"/>
        <v>SLA Breach</v>
      </c>
      <c r="U4667">
        <f t="shared" si="437"/>
        <v>2</v>
      </c>
    </row>
    <row r="4668" spans="1:21" x14ac:dyDescent="0.3">
      <c r="A4668" t="s">
        <v>8828</v>
      </c>
      <c r="B4668" t="s">
        <v>123</v>
      </c>
      <c r="C4668" t="s">
        <v>124</v>
      </c>
      <c r="D4668" t="s">
        <v>154</v>
      </c>
      <c r="E4668" t="s">
        <v>74</v>
      </c>
      <c r="F4668">
        <v>50530.1</v>
      </c>
      <c r="G4668" s="1">
        <v>45924</v>
      </c>
      <c r="H4668" s="1">
        <v>45929</v>
      </c>
      <c r="I4668" t="s">
        <v>19</v>
      </c>
      <c r="J4668">
        <v>5</v>
      </c>
      <c r="K4668">
        <v>10</v>
      </c>
      <c r="L4668" t="s">
        <v>300</v>
      </c>
      <c r="M4668" t="s">
        <v>21</v>
      </c>
      <c r="N4668" t="s">
        <v>30</v>
      </c>
      <c r="O4668">
        <f t="shared" si="432"/>
        <v>1</v>
      </c>
      <c r="P4668" t="str">
        <f t="shared" si="433"/>
        <v>Valid</v>
      </c>
      <c r="Q4668" t="str">
        <f>_xlfn.XLOOKUP(B4668,Customers!$A:$A,Customers!$C:$C,"Not Found")</f>
        <v>North</v>
      </c>
      <c r="R4668" t="str">
        <f t="shared" si="434"/>
        <v>East</v>
      </c>
      <c r="S4668" t="str">
        <f t="shared" si="435"/>
        <v>Vehicle Damage</v>
      </c>
      <c r="T4668" t="str">
        <f t="shared" si="436"/>
        <v>Within SLA</v>
      </c>
      <c r="U4668">
        <f t="shared" si="437"/>
        <v>0</v>
      </c>
    </row>
    <row r="4669" spans="1:21" x14ac:dyDescent="0.3">
      <c r="A4669" t="s">
        <v>8829</v>
      </c>
      <c r="B4669" t="s">
        <v>2273</v>
      </c>
      <c r="C4669" t="s">
        <v>2274</v>
      </c>
      <c r="D4669" t="s">
        <v>53</v>
      </c>
      <c r="E4669" t="s">
        <v>18</v>
      </c>
      <c r="F4669">
        <v>25358.26</v>
      </c>
      <c r="G4669" s="1">
        <v>45962</v>
      </c>
      <c r="H4669" s="1">
        <v>45977</v>
      </c>
      <c r="I4669" t="s">
        <v>19</v>
      </c>
      <c r="J4669">
        <v>15</v>
      </c>
      <c r="K4669">
        <v>15</v>
      </c>
      <c r="L4669" t="s">
        <v>310</v>
      </c>
      <c r="M4669" t="s">
        <v>55</v>
      </c>
      <c r="N4669" t="s">
        <v>30</v>
      </c>
      <c r="O4669">
        <f t="shared" si="432"/>
        <v>1</v>
      </c>
      <c r="P4669" t="str">
        <f t="shared" si="433"/>
        <v>Valid</v>
      </c>
      <c r="Q4669" t="str">
        <f>_xlfn.XLOOKUP(B4669,Customers!$A:$A,Customers!$C:$C,"Not Found")</f>
        <v>West</v>
      </c>
      <c r="R4669" t="str">
        <f t="shared" si="434"/>
        <v>South</v>
      </c>
      <c r="S4669" t="str">
        <f t="shared" si="435"/>
        <v>Hospitalization</v>
      </c>
      <c r="T4669" t="str">
        <f t="shared" si="436"/>
        <v>Within SLA</v>
      </c>
      <c r="U4669">
        <f t="shared" si="437"/>
        <v>0</v>
      </c>
    </row>
    <row r="4670" spans="1:21" x14ac:dyDescent="0.3">
      <c r="A4670" t="s">
        <v>8830</v>
      </c>
      <c r="B4670" t="s">
        <v>2667</v>
      </c>
      <c r="C4670" t="s">
        <v>3267</v>
      </c>
      <c r="D4670" t="s">
        <v>111</v>
      </c>
      <c r="E4670" t="s">
        <v>27</v>
      </c>
      <c r="F4670">
        <v>195359.62</v>
      </c>
      <c r="G4670" s="1">
        <v>45703</v>
      </c>
      <c r="I4670" t="s">
        <v>40</v>
      </c>
      <c r="J4670">
        <v>14</v>
      </c>
      <c r="K4670">
        <v>12</v>
      </c>
      <c r="L4670" t="s">
        <v>548</v>
      </c>
      <c r="M4670" t="s">
        <v>49</v>
      </c>
      <c r="N4670" t="s">
        <v>30</v>
      </c>
      <c r="O4670">
        <f t="shared" si="432"/>
        <v>1</v>
      </c>
      <c r="P4670" t="str">
        <f t="shared" si="433"/>
        <v>Valid</v>
      </c>
      <c r="Q4670" t="str">
        <f>_xlfn.XLOOKUP(B4670,Customers!$A:$A,Customers!$C:$C,"Not Found")</f>
        <v>East</v>
      </c>
      <c r="R4670" t="str">
        <f t="shared" si="434"/>
        <v>West</v>
      </c>
      <c r="S4670" t="str">
        <f t="shared" si="435"/>
        <v>Fire</v>
      </c>
      <c r="T4670" t="str">
        <f t="shared" si="436"/>
        <v>SLA Breach</v>
      </c>
      <c r="U4670">
        <f t="shared" si="437"/>
        <v>2</v>
      </c>
    </row>
    <row r="4671" spans="1:21" x14ac:dyDescent="0.3">
      <c r="A4671" t="s">
        <v>8831</v>
      </c>
      <c r="B4671" t="s">
        <v>3775</v>
      </c>
      <c r="C4671" t="s">
        <v>3776</v>
      </c>
      <c r="D4671" t="s">
        <v>46</v>
      </c>
      <c r="E4671" t="s">
        <v>27</v>
      </c>
      <c r="F4671">
        <v>97122.76</v>
      </c>
      <c r="G4671" s="1">
        <v>45737</v>
      </c>
      <c r="H4671" s="1">
        <v>45753</v>
      </c>
      <c r="I4671" t="s">
        <v>19</v>
      </c>
      <c r="J4671">
        <v>16</v>
      </c>
      <c r="K4671">
        <v>10</v>
      </c>
      <c r="L4671" t="s">
        <v>35</v>
      </c>
      <c r="M4671" t="s">
        <v>21</v>
      </c>
      <c r="N4671" t="s">
        <v>88</v>
      </c>
      <c r="O4671">
        <f t="shared" si="432"/>
        <v>1</v>
      </c>
      <c r="P4671" t="str">
        <f t="shared" si="433"/>
        <v>Valid</v>
      </c>
      <c r="Q4671" t="str">
        <f>_xlfn.XLOOKUP(B4671,Customers!$A:$A,Customers!$C:$C,"Not Found")</f>
        <v>East</v>
      </c>
      <c r="R4671" t="str">
        <f t="shared" si="434"/>
        <v>West</v>
      </c>
      <c r="S4671" t="str">
        <f t="shared" si="435"/>
        <v>Theft</v>
      </c>
      <c r="T4671" t="str">
        <f t="shared" si="436"/>
        <v>SLA Breach</v>
      </c>
      <c r="U4671">
        <f t="shared" si="437"/>
        <v>6</v>
      </c>
    </row>
    <row r="4672" spans="1:21" x14ac:dyDescent="0.3">
      <c r="A4672" t="s">
        <v>8832</v>
      </c>
      <c r="B4672" t="s">
        <v>3993</v>
      </c>
      <c r="C4672" t="s">
        <v>3994</v>
      </c>
      <c r="D4672" t="s">
        <v>116</v>
      </c>
      <c r="E4672" t="s">
        <v>74</v>
      </c>
      <c r="F4672">
        <v>20040.71</v>
      </c>
      <c r="G4672" s="1">
        <v>45936</v>
      </c>
      <c r="H4672" s="1">
        <v>45944</v>
      </c>
      <c r="I4672" t="s">
        <v>19</v>
      </c>
      <c r="J4672">
        <v>8</v>
      </c>
      <c r="K4672">
        <v>7</v>
      </c>
      <c r="L4672" t="s">
        <v>174</v>
      </c>
      <c r="M4672" t="s">
        <v>94</v>
      </c>
      <c r="N4672" t="s">
        <v>30</v>
      </c>
      <c r="O4672">
        <f t="shared" si="432"/>
        <v>1</v>
      </c>
      <c r="P4672" t="str">
        <f t="shared" si="433"/>
        <v>Valid</v>
      </c>
      <c r="Q4672" t="str">
        <f>_xlfn.XLOOKUP(B4672,Customers!$A:$A,Customers!$C:$C,"Not Found")</f>
        <v>Central</v>
      </c>
      <c r="R4672" t="str">
        <f t="shared" si="434"/>
        <v>East</v>
      </c>
      <c r="S4672" t="str">
        <f t="shared" si="435"/>
        <v>Medical Emergency</v>
      </c>
      <c r="T4672" t="str">
        <f t="shared" si="436"/>
        <v>SLA Breach</v>
      </c>
      <c r="U4672">
        <f t="shared" si="437"/>
        <v>1</v>
      </c>
    </row>
    <row r="4673" spans="1:21" x14ac:dyDescent="0.3">
      <c r="A4673" t="s">
        <v>8833</v>
      </c>
      <c r="B4673" t="s">
        <v>3673</v>
      </c>
      <c r="C4673" t="s">
        <v>3674</v>
      </c>
      <c r="D4673" t="s">
        <v>46</v>
      </c>
      <c r="E4673" t="s">
        <v>18</v>
      </c>
      <c r="F4673">
        <v>190587.95</v>
      </c>
      <c r="G4673" s="1">
        <v>45690</v>
      </c>
      <c r="H4673" s="1">
        <v>45705</v>
      </c>
      <c r="I4673" t="s">
        <v>19</v>
      </c>
      <c r="J4673">
        <v>15</v>
      </c>
      <c r="K4673">
        <v>12</v>
      </c>
      <c r="L4673" t="s">
        <v>491</v>
      </c>
      <c r="M4673" t="s">
        <v>49</v>
      </c>
      <c r="N4673" t="s">
        <v>42</v>
      </c>
      <c r="O4673">
        <f t="shared" si="432"/>
        <v>1</v>
      </c>
      <c r="P4673" t="str">
        <f t="shared" si="433"/>
        <v>Valid</v>
      </c>
      <c r="Q4673" t="str">
        <f>_xlfn.XLOOKUP(B4673,Customers!$A:$A,Customers!$C:$C,"Not Found")</f>
        <v>West</v>
      </c>
      <c r="R4673" t="str">
        <f t="shared" si="434"/>
        <v>South</v>
      </c>
      <c r="S4673" t="str">
        <f t="shared" si="435"/>
        <v>Theft</v>
      </c>
      <c r="T4673" t="str">
        <f t="shared" si="436"/>
        <v>SLA Breach</v>
      </c>
      <c r="U4673">
        <f t="shared" si="437"/>
        <v>3</v>
      </c>
    </row>
    <row r="4674" spans="1:21" x14ac:dyDescent="0.3">
      <c r="A4674" t="s">
        <v>8834</v>
      </c>
      <c r="B4674" t="s">
        <v>2217</v>
      </c>
      <c r="C4674" t="s">
        <v>8835</v>
      </c>
      <c r="D4674" t="s">
        <v>69</v>
      </c>
      <c r="E4674" t="s">
        <v>74</v>
      </c>
      <c r="F4674">
        <v>119258.93</v>
      </c>
      <c r="G4674" s="1">
        <v>45757</v>
      </c>
      <c r="H4674" s="1">
        <v>45768</v>
      </c>
      <c r="I4674" t="s">
        <v>19</v>
      </c>
      <c r="J4674">
        <v>11</v>
      </c>
      <c r="K4674">
        <v>12</v>
      </c>
      <c r="L4674" t="s">
        <v>388</v>
      </c>
      <c r="M4674" t="s">
        <v>49</v>
      </c>
      <c r="N4674" t="s">
        <v>30</v>
      </c>
      <c r="O4674">
        <f t="shared" ref="O4674:O4737" si="438">COUNTIF($A:$A,A4674)</f>
        <v>1</v>
      </c>
      <c r="P4674" t="str">
        <f t="shared" ref="P4674:P4737" si="439">IF(F4674="","Missing Amount","Valid")</f>
        <v>Valid</v>
      </c>
      <c r="Q4674" t="str">
        <f>_xlfn.XLOOKUP(B4674,Customers!$A:$A,Customers!$C:$C,"Not Found")</f>
        <v>Central</v>
      </c>
      <c r="R4674" t="str">
        <f t="shared" ref="R4674:R4737" si="440">IF(E4674="",Q4674,E4674)</f>
        <v>East</v>
      </c>
      <c r="S4674" t="str">
        <f t="shared" ref="S4674:S4737" si="441">IF(D4674="Hospitalisation","Hospitalization",IF(D4674="Medical Emerg.","Medical Emergency",IF(D4674="Property dmg","Property Damage",IF(D4674="Vehicle dmg","Vehicle Damage",D4674))))</f>
        <v>Property Damage</v>
      </c>
      <c r="T4674" t="str">
        <f t="shared" ref="T4674:T4737" si="442">IF(J4674&gt;K4674,"SLA Breach","Within SLA")</f>
        <v>Within SLA</v>
      </c>
      <c r="U4674">
        <f t="shared" ref="U4674:U4737" si="443">IF(J4674&gt;K4674,J4674-K4674,0)</f>
        <v>0</v>
      </c>
    </row>
    <row r="4675" spans="1:21" x14ac:dyDescent="0.3">
      <c r="A4675" t="s">
        <v>8836</v>
      </c>
      <c r="B4675" t="s">
        <v>7508</v>
      </c>
      <c r="C4675" t="s">
        <v>7579</v>
      </c>
      <c r="D4675" t="s">
        <v>26</v>
      </c>
      <c r="E4675" t="s">
        <v>74</v>
      </c>
      <c r="F4675">
        <v>452942.4</v>
      </c>
      <c r="G4675" s="1">
        <v>45896</v>
      </c>
      <c r="I4675" t="s">
        <v>40</v>
      </c>
      <c r="J4675">
        <v>35</v>
      </c>
      <c r="K4675">
        <v>20</v>
      </c>
      <c r="L4675" t="s">
        <v>65</v>
      </c>
      <c r="M4675" t="s">
        <v>29</v>
      </c>
      <c r="N4675" t="s">
        <v>42</v>
      </c>
      <c r="O4675">
        <f t="shared" si="438"/>
        <v>1</v>
      </c>
      <c r="P4675" t="str">
        <f t="shared" si="439"/>
        <v>Valid</v>
      </c>
      <c r="Q4675" t="str">
        <f>_xlfn.XLOOKUP(B4675,Customers!$A:$A,Customers!$C:$C,"Not Found")</f>
        <v>South</v>
      </c>
      <c r="R4675" t="str">
        <f t="shared" si="440"/>
        <v>East</v>
      </c>
      <c r="S4675" t="str">
        <f t="shared" si="441"/>
        <v>Disability</v>
      </c>
      <c r="T4675" t="str">
        <f t="shared" si="442"/>
        <v>SLA Breach</v>
      </c>
      <c r="U4675">
        <f t="shared" si="443"/>
        <v>15</v>
      </c>
    </row>
    <row r="4676" spans="1:21" x14ac:dyDescent="0.3">
      <c r="A4676" t="s">
        <v>8837</v>
      </c>
      <c r="B4676" t="s">
        <v>8838</v>
      </c>
      <c r="C4676" t="s">
        <v>8839</v>
      </c>
      <c r="D4676" t="s">
        <v>102</v>
      </c>
      <c r="E4676" t="s">
        <v>27</v>
      </c>
      <c r="F4676">
        <v>165574.39000000001</v>
      </c>
      <c r="G4676" s="1">
        <v>45836</v>
      </c>
      <c r="H4676" s="1">
        <v>45856</v>
      </c>
      <c r="I4676" t="s">
        <v>19</v>
      </c>
      <c r="J4676">
        <v>20</v>
      </c>
      <c r="K4676">
        <v>20</v>
      </c>
      <c r="L4676" t="s">
        <v>136</v>
      </c>
      <c r="M4676" t="s">
        <v>29</v>
      </c>
      <c r="N4676" t="s">
        <v>30</v>
      </c>
      <c r="O4676">
        <f t="shared" si="438"/>
        <v>1</v>
      </c>
      <c r="P4676" t="str">
        <f t="shared" si="439"/>
        <v>Valid</v>
      </c>
      <c r="Q4676" t="str">
        <f>_xlfn.XLOOKUP(B4676,Customers!$A:$A,Customers!$C:$C,"Not Found")</f>
        <v>South</v>
      </c>
      <c r="R4676" t="str">
        <f t="shared" si="440"/>
        <v>West</v>
      </c>
      <c r="S4676" t="str">
        <f t="shared" si="441"/>
        <v>Maturity</v>
      </c>
      <c r="T4676" t="str">
        <f t="shared" si="442"/>
        <v>Within SLA</v>
      </c>
      <c r="U4676">
        <f t="shared" si="443"/>
        <v>0</v>
      </c>
    </row>
    <row r="4677" spans="1:21" x14ac:dyDescent="0.3">
      <c r="A4677" t="s">
        <v>8840</v>
      </c>
      <c r="B4677" t="s">
        <v>473</v>
      </c>
      <c r="C4677" t="s">
        <v>4515</v>
      </c>
      <c r="D4677" t="s">
        <v>154</v>
      </c>
      <c r="E4677" t="s">
        <v>27</v>
      </c>
      <c r="F4677">
        <v>75907.710000000006</v>
      </c>
      <c r="G4677" s="1">
        <v>45658</v>
      </c>
      <c r="H4677" s="1">
        <v>45665</v>
      </c>
      <c r="I4677" t="s">
        <v>19</v>
      </c>
      <c r="J4677">
        <v>7</v>
      </c>
      <c r="K4677">
        <v>10</v>
      </c>
      <c r="L4677" t="s">
        <v>296</v>
      </c>
      <c r="M4677" t="s">
        <v>21</v>
      </c>
      <c r="N4677" t="s">
        <v>30</v>
      </c>
      <c r="O4677">
        <f t="shared" si="438"/>
        <v>1</v>
      </c>
      <c r="P4677" t="str">
        <f t="shared" si="439"/>
        <v>Valid</v>
      </c>
      <c r="Q4677" t="str">
        <f>_xlfn.XLOOKUP(B4677,Customers!$A:$A,Customers!$C:$C,"Not Found")</f>
        <v>North</v>
      </c>
      <c r="R4677" t="str">
        <f t="shared" si="440"/>
        <v>West</v>
      </c>
      <c r="S4677" t="str">
        <f t="shared" si="441"/>
        <v>Vehicle Damage</v>
      </c>
      <c r="T4677" t="str">
        <f t="shared" si="442"/>
        <v>Within SLA</v>
      </c>
      <c r="U4677">
        <f t="shared" si="443"/>
        <v>0</v>
      </c>
    </row>
    <row r="4678" spans="1:21" x14ac:dyDescent="0.3">
      <c r="A4678" t="s">
        <v>8841</v>
      </c>
      <c r="B4678" t="s">
        <v>1027</v>
      </c>
      <c r="C4678" t="s">
        <v>4490</v>
      </c>
      <c r="D4678" t="s">
        <v>154</v>
      </c>
      <c r="E4678" t="s">
        <v>74</v>
      </c>
      <c r="F4678">
        <v>76431.39</v>
      </c>
      <c r="G4678" s="1">
        <v>45707</v>
      </c>
      <c r="H4678" s="1">
        <v>45715</v>
      </c>
      <c r="I4678" t="s">
        <v>19</v>
      </c>
      <c r="J4678">
        <v>8</v>
      </c>
      <c r="K4678">
        <v>10</v>
      </c>
      <c r="L4678" t="s">
        <v>60</v>
      </c>
      <c r="M4678" t="s">
        <v>21</v>
      </c>
      <c r="N4678" t="s">
        <v>30</v>
      </c>
      <c r="O4678">
        <f t="shared" si="438"/>
        <v>1</v>
      </c>
      <c r="P4678" t="str">
        <f t="shared" si="439"/>
        <v>Valid</v>
      </c>
      <c r="Q4678" t="str">
        <f>_xlfn.XLOOKUP(B4678,Customers!$A:$A,Customers!$C:$C,"Not Found")</f>
        <v>North</v>
      </c>
      <c r="R4678" t="str">
        <f t="shared" si="440"/>
        <v>East</v>
      </c>
      <c r="S4678" t="str">
        <f t="shared" si="441"/>
        <v>Vehicle Damage</v>
      </c>
      <c r="T4678" t="str">
        <f t="shared" si="442"/>
        <v>Within SLA</v>
      </c>
      <c r="U4678">
        <f t="shared" si="443"/>
        <v>0</v>
      </c>
    </row>
    <row r="4679" spans="1:21" x14ac:dyDescent="0.3">
      <c r="A4679" t="s">
        <v>8842</v>
      </c>
      <c r="B4679" t="s">
        <v>653</v>
      </c>
      <c r="C4679" t="s">
        <v>7760</v>
      </c>
      <c r="D4679" t="s">
        <v>216</v>
      </c>
      <c r="E4679" t="s">
        <v>39</v>
      </c>
      <c r="F4679">
        <v>73124.58</v>
      </c>
      <c r="G4679" s="1">
        <v>45923</v>
      </c>
      <c r="H4679" s="1">
        <v>45940</v>
      </c>
      <c r="I4679" t="s">
        <v>19</v>
      </c>
      <c r="J4679">
        <v>17</v>
      </c>
      <c r="K4679">
        <v>15</v>
      </c>
      <c r="L4679" t="s">
        <v>580</v>
      </c>
      <c r="M4679" t="s">
        <v>55</v>
      </c>
      <c r="N4679" t="s">
        <v>30</v>
      </c>
      <c r="O4679">
        <f t="shared" si="438"/>
        <v>1</v>
      </c>
      <c r="P4679" t="str">
        <f t="shared" si="439"/>
        <v>Valid</v>
      </c>
      <c r="Q4679" t="str">
        <f>_xlfn.XLOOKUP(B4679,Customers!$A:$A,Customers!$C:$C,"Not Found")</f>
        <v>North</v>
      </c>
      <c r="R4679" t="str">
        <f t="shared" si="440"/>
        <v>North</v>
      </c>
      <c r="S4679" t="str">
        <f t="shared" si="441"/>
        <v>Outpatient</v>
      </c>
      <c r="T4679" t="str">
        <f t="shared" si="442"/>
        <v>SLA Breach</v>
      </c>
      <c r="U4679">
        <f t="shared" si="443"/>
        <v>2</v>
      </c>
    </row>
    <row r="4680" spans="1:21" x14ac:dyDescent="0.3">
      <c r="A4680" t="s">
        <v>8843</v>
      </c>
      <c r="B4680" t="s">
        <v>6736</v>
      </c>
      <c r="C4680" t="s">
        <v>8844</v>
      </c>
      <c r="D4680" t="s">
        <v>34</v>
      </c>
      <c r="E4680" t="s">
        <v>39</v>
      </c>
      <c r="F4680">
        <v>52759.11</v>
      </c>
      <c r="G4680" s="1">
        <v>45771</v>
      </c>
      <c r="H4680" s="1">
        <v>45790</v>
      </c>
      <c r="I4680" t="s">
        <v>19</v>
      </c>
      <c r="J4680">
        <v>19</v>
      </c>
      <c r="K4680">
        <v>20</v>
      </c>
      <c r="L4680" t="s">
        <v>223</v>
      </c>
      <c r="M4680" t="s">
        <v>29</v>
      </c>
      <c r="N4680" t="s">
        <v>30</v>
      </c>
      <c r="O4680">
        <f t="shared" si="438"/>
        <v>1</v>
      </c>
      <c r="P4680" t="str">
        <f t="shared" si="439"/>
        <v>Valid</v>
      </c>
      <c r="Q4680" t="str">
        <f>_xlfn.XLOOKUP(B4680,Customers!$A:$A,Customers!$C:$C,"Not Found")</f>
        <v>North</v>
      </c>
      <c r="R4680" t="str">
        <f t="shared" si="440"/>
        <v>North</v>
      </c>
      <c r="S4680" t="str">
        <f t="shared" si="441"/>
        <v>Death Benefit</v>
      </c>
      <c r="T4680" t="str">
        <f t="shared" si="442"/>
        <v>Within SLA</v>
      </c>
      <c r="U4680">
        <f t="shared" si="443"/>
        <v>0</v>
      </c>
    </row>
    <row r="4681" spans="1:21" x14ac:dyDescent="0.3">
      <c r="A4681" t="s">
        <v>8845</v>
      </c>
      <c r="B4681" t="s">
        <v>5495</v>
      </c>
      <c r="C4681" t="s">
        <v>5496</v>
      </c>
      <c r="D4681" t="s">
        <v>154</v>
      </c>
      <c r="E4681" t="s">
        <v>18</v>
      </c>
      <c r="F4681">
        <v>72677.56</v>
      </c>
      <c r="G4681" s="1">
        <v>45901</v>
      </c>
      <c r="I4681" t="s">
        <v>40</v>
      </c>
      <c r="J4681">
        <v>15</v>
      </c>
      <c r="K4681">
        <v>10</v>
      </c>
      <c r="L4681" t="s">
        <v>681</v>
      </c>
      <c r="M4681" t="s">
        <v>21</v>
      </c>
      <c r="N4681" t="s">
        <v>42</v>
      </c>
      <c r="O4681">
        <f t="shared" si="438"/>
        <v>1</v>
      </c>
      <c r="P4681" t="str">
        <f t="shared" si="439"/>
        <v>Valid</v>
      </c>
      <c r="Q4681" t="str">
        <f>_xlfn.XLOOKUP(B4681,Customers!$A:$A,Customers!$C:$C,"Not Found")</f>
        <v>South</v>
      </c>
      <c r="R4681" t="str">
        <f t="shared" si="440"/>
        <v>South</v>
      </c>
      <c r="S4681" t="str">
        <f t="shared" si="441"/>
        <v>Vehicle Damage</v>
      </c>
      <c r="T4681" t="str">
        <f t="shared" si="442"/>
        <v>SLA Breach</v>
      </c>
      <c r="U4681">
        <f t="shared" si="443"/>
        <v>5</v>
      </c>
    </row>
    <row r="4682" spans="1:21" x14ac:dyDescent="0.3">
      <c r="A4682" t="s">
        <v>8846</v>
      </c>
      <c r="B4682" t="s">
        <v>3649</v>
      </c>
      <c r="C4682" t="s">
        <v>3650</v>
      </c>
      <c r="D4682" t="s">
        <v>216</v>
      </c>
      <c r="E4682" t="s">
        <v>74</v>
      </c>
      <c r="F4682">
        <v>99339.14</v>
      </c>
      <c r="G4682" s="1">
        <v>45882</v>
      </c>
      <c r="H4682" s="1">
        <v>45897</v>
      </c>
      <c r="I4682" t="s">
        <v>19</v>
      </c>
      <c r="J4682">
        <v>15</v>
      </c>
      <c r="K4682">
        <v>15</v>
      </c>
      <c r="L4682" t="s">
        <v>223</v>
      </c>
      <c r="M4682" t="s">
        <v>55</v>
      </c>
      <c r="N4682" t="s">
        <v>22</v>
      </c>
      <c r="O4682">
        <f t="shared" si="438"/>
        <v>1</v>
      </c>
      <c r="P4682" t="str">
        <f t="shared" si="439"/>
        <v>Valid</v>
      </c>
      <c r="Q4682" t="str">
        <f>_xlfn.XLOOKUP(B4682,Customers!$A:$A,Customers!$C:$C,"Not Found")</f>
        <v>South</v>
      </c>
      <c r="R4682" t="str">
        <f t="shared" si="440"/>
        <v>East</v>
      </c>
      <c r="S4682" t="str">
        <f t="shared" si="441"/>
        <v>Outpatient</v>
      </c>
      <c r="T4682" t="str">
        <f t="shared" si="442"/>
        <v>Within SLA</v>
      </c>
      <c r="U4682">
        <f t="shared" si="443"/>
        <v>0</v>
      </c>
    </row>
    <row r="4683" spans="1:21" x14ac:dyDescent="0.3">
      <c r="A4683" t="s">
        <v>8847</v>
      </c>
      <c r="B4683" t="s">
        <v>2924</v>
      </c>
      <c r="C4683" t="s">
        <v>2925</v>
      </c>
      <c r="D4683" t="s">
        <v>46</v>
      </c>
      <c r="E4683" t="s">
        <v>27</v>
      </c>
      <c r="F4683">
        <v>35153.660000000003</v>
      </c>
      <c r="G4683" s="1">
        <v>45933</v>
      </c>
      <c r="H4683" s="1">
        <v>45956</v>
      </c>
      <c r="I4683" t="s">
        <v>19</v>
      </c>
      <c r="J4683">
        <v>23</v>
      </c>
      <c r="K4683">
        <v>10</v>
      </c>
      <c r="L4683" t="s">
        <v>227</v>
      </c>
      <c r="M4683" t="s">
        <v>21</v>
      </c>
      <c r="N4683" t="s">
        <v>42</v>
      </c>
      <c r="O4683">
        <f t="shared" si="438"/>
        <v>1</v>
      </c>
      <c r="P4683" t="str">
        <f t="shared" si="439"/>
        <v>Valid</v>
      </c>
      <c r="Q4683" t="str">
        <f>_xlfn.XLOOKUP(B4683,Customers!$A:$A,Customers!$C:$C,"Not Found")</f>
        <v>North</v>
      </c>
      <c r="R4683" t="str">
        <f t="shared" si="440"/>
        <v>West</v>
      </c>
      <c r="S4683" t="str">
        <f t="shared" si="441"/>
        <v>Theft</v>
      </c>
      <c r="T4683" t="str">
        <f t="shared" si="442"/>
        <v>SLA Breach</v>
      </c>
      <c r="U4683">
        <f t="shared" si="443"/>
        <v>13</v>
      </c>
    </row>
    <row r="4684" spans="1:21" x14ac:dyDescent="0.3">
      <c r="A4684" t="s">
        <v>8848</v>
      </c>
      <c r="B4684" t="s">
        <v>8849</v>
      </c>
      <c r="C4684" t="s">
        <v>8850</v>
      </c>
      <c r="D4684" t="s">
        <v>53</v>
      </c>
      <c r="E4684" t="s">
        <v>173</v>
      </c>
      <c r="F4684">
        <v>123300.31</v>
      </c>
      <c r="G4684" s="1">
        <v>45851</v>
      </c>
      <c r="H4684" s="1">
        <v>45862</v>
      </c>
      <c r="I4684" t="s">
        <v>19</v>
      </c>
      <c r="J4684">
        <v>11</v>
      </c>
      <c r="K4684">
        <v>15</v>
      </c>
      <c r="L4684" t="s">
        <v>606</v>
      </c>
      <c r="M4684" t="s">
        <v>55</v>
      </c>
      <c r="N4684" t="s">
        <v>30</v>
      </c>
      <c r="O4684">
        <f t="shared" si="438"/>
        <v>1</v>
      </c>
      <c r="P4684" t="str">
        <f t="shared" si="439"/>
        <v>Valid</v>
      </c>
      <c r="Q4684" t="str">
        <f>_xlfn.XLOOKUP(B4684,Customers!$A:$A,Customers!$C:$C,"Not Found")</f>
        <v>North</v>
      </c>
      <c r="R4684" t="str">
        <f t="shared" si="440"/>
        <v>Central</v>
      </c>
      <c r="S4684" t="str">
        <f t="shared" si="441"/>
        <v>Hospitalization</v>
      </c>
      <c r="T4684" t="str">
        <f t="shared" si="442"/>
        <v>Within SLA</v>
      </c>
      <c r="U4684">
        <f t="shared" si="443"/>
        <v>0</v>
      </c>
    </row>
    <row r="4685" spans="1:21" x14ac:dyDescent="0.3">
      <c r="A4685" t="s">
        <v>8851</v>
      </c>
      <c r="B4685" t="s">
        <v>2738</v>
      </c>
      <c r="C4685" t="s">
        <v>6441</v>
      </c>
      <c r="D4685" t="s">
        <v>53</v>
      </c>
      <c r="E4685" t="s">
        <v>74</v>
      </c>
      <c r="F4685">
        <v>99651.839999999997</v>
      </c>
      <c r="G4685" s="1">
        <v>45688</v>
      </c>
      <c r="H4685" s="1">
        <v>45708</v>
      </c>
      <c r="I4685" t="s">
        <v>19</v>
      </c>
      <c r="J4685">
        <v>20</v>
      </c>
      <c r="K4685">
        <v>15</v>
      </c>
      <c r="L4685" t="s">
        <v>353</v>
      </c>
      <c r="M4685" t="s">
        <v>55</v>
      </c>
      <c r="N4685" t="s">
        <v>42</v>
      </c>
      <c r="O4685">
        <f t="shared" si="438"/>
        <v>1</v>
      </c>
      <c r="P4685" t="str">
        <f t="shared" si="439"/>
        <v>Valid</v>
      </c>
      <c r="Q4685" t="str">
        <f>_xlfn.XLOOKUP(B4685,Customers!$A:$A,Customers!$C:$C,"Not Found")</f>
        <v>West</v>
      </c>
      <c r="R4685" t="str">
        <f t="shared" si="440"/>
        <v>East</v>
      </c>
      <c r="S4685" t="str">
        <f t="shared" si="441"/>
        <v>Hospitalization</v>
      </c>
      <c r="T4685" t="str">
        <f t="shared" si="442"/>
        <v>SLA Breach</v>
      </c>
      <c r="U4685">
        <f t="shared" si="443"/>
        <v>5</v>
      </c>
    </row>
    <row r="4686" spans="1:21" x14ac:dyDescent="0.3">
      <c r="A4686" t="s">
        <v>8852</v>
      </c>
      <c r="B4686" t="s">
        <v>5290</v>
      </c>
      <c r="C4686" t="s">
        <v>5291</v>
      </c>
      <c r="D4686" t="s">
        <v>17</v>
      </c>
      <c r="F4686">
        <v>84822.9</v>
      </c>
      <c r="G4686" s="1">
        <v>45700</v>
      </c>
      <c r="H4686" s="1">
        <v>45708</v>
      </c>
      <c r="I4686" t="s">
        <v>19</v>
      </c>
      <c r="J4686">
        <v>8</v>
      </c>
      <c r="K4686">
        <v>10</v>
      </c>
      <c r="L4686" t="s">
        <v>121</v>
      </c>
      <c r="M4686" t="s">
        <v>21</v>
      </c>
      <c r="N4686" t="s">
        <v>30</v>
      </c>
      <c r="O4686">
        <f t="shared" si="438"/>
        <v>1</v>
      </c>
      <c r="P4686" t="str">
        <f t="shared" si="439"/>
        <v>Valid</v>
      </c>
      <c r="Q4686" t="str">
        <f>_xlfn.XLOOKUP(B4686,Customers!$A:$A,Customers!$C:$C,"Not Found")</f>
        <v>South</v>
      </c>
      <c r="R4686" t="str">
        <f t="shared" si="440"/>
        <v>South</v>
      </c>
      <c r="S4686" t="str">
        <f t="shared" si="441"/>
        <v>Accident</v>
      </c>
      <c r="T4686" t="str">
        <f t="shared" si="442"/>
        <v>Within SLA</v>
      </c>
      <c r="U4686">
        <f t="shared" si="443"/>
        <v>0</v>
      </c>
    </row>
    <row r="4687" spans="1:21" x14ac:dyDescent="0.3">
      <c r="A4687" t="s">
        <v>8853</v>
      </c>
      <c r="B4687" t="s">
        <v>527</v>
      </c>
      <c r="C4687" t="s">
        <v>528</v>
      </c>
      <c r="D4687" t="s">
        <v>34</v>
      </c>
      <c r="E4687" t="s">
        <v>27</v>
      </c>
      <c r="F4687">
        <v>234729.34</v>
      </c>
      <c r="G4687" s="1">
        <v>45726</v>
      </c>
      <c r="H4687" s="1">
        <v>45743</v>
      </c>
      <c r="I4687" t="s">
        <v>19</v>
      </c>
      <c r="J4687">
        <v>17</v>
      </c>
      <c r="K4687">
        <v>20</v>
      </c>
      <c r="L4687" t="s">
        <v>208</v>
      </c>
      <c r="M4687" t="s">
        <v>29</v>
      </c>
      <c r="N4687" t="s">
        <v>42</v>
      </c>
      <c r="O4687">
        <f t="shared" si="438"/>
        <v>1</v>
      </c>
      <c r="P4687" t="str">
        <f t="shared" si="439"/>
        <v>Valid</v>
      </c>
      <c r="Q4687" t="str">
        <f>_xlfn.XLOOKUP(B4687,Customers!$A:$A,Customers!$C:$C,"Not Found")</f>
        <v>North</v>
      </c>
      <c r="R4687" t="str">
        <f t="shared" si="440"/>
        <v>West</v>
      </c>
      <c r="S4687" t="str">
        <f t="shared" si="441"/>
        <v>Death Benefit</v>
      </c>
      <c r="T4687" t="str">
        <f t="shared" si="442"/>
        <v>Within SLA</v>
      </c>
      <c r="U4687">
        <f t="shared" si="443"/>
        <v>0</v>
      </c>
    </row>
    <row r="4688" spans="1:21" x14ac:dyDescent="0.3">
      <c r="A4688" t="s">
        <v>8854</v>
      </c>
      <c r="B4688" t="s">
        <v>4529</v>
      </c>
      <c r="C4688" t="s">
        <v>8855</v>
      </c>
      <c r="D4688" t="s">
        <v>154</v>
      </c>
      <c r="E4688" t="s">
        <v>18</v>
      </c>
      <c r="F4688">
        <v>21406.6</v>
      </c>
      <c r="G4688" s="1">
        <v>45718</v>
      </c>
      <c r="H4688" s="1">
        <v>45732</v>
      </c>
      <c r="I4688" t="s">
        <v>19</v>
      </c>
      <c r="J4688">
        <v>14</v>
      </c>
      <c r="K4688">
        <v>10</v>
      </c>
      <c r="L4688" t="s">
        <v>70</v>
      </c>
      <c r="M4688" t="s">
        <v>21</v>
      </c>
      <c r="N4688" t="s">
        <v>42</v>
      </c>
      <c r="O4688">
        <f t="shared" si="438"/>
        <v>1</v>
      </c>
      <c r="P4688" t="str">
        <f t="shared" si="439"/>
        <v>Valid</v>
      </c>
      <c r="Q4688" t="str">
        <f>_xlfn.XLOOKUP(B4688,Customers!$A:$A,Customers!$C:$C,"Not Found")</f>
        <v>South</v>
      </c>
      <c r="R4688" t="str">
        <f t="shared" si="440"/>
        <v>South</v>
      </c>
      <c r="S4688" t="str">
        <f t="shared" si="441"/>
        <v>Vehicle Damage</v>
      </c>
      <c r="T4688" t="str">
        <f t="shared" si="442"/>
        <v>SLA Breach</v>
      </c>
      <c r="U4688">
        <f t="shared" si="443"/>
        <v>4</v>
      </c>
    </row>
    <row r="4689" spans="1:21" x14ac:dyDescent="0.3">
      <c r="A4689" t="s">
        <v>8856</v>
      </c>
      <c r="B4689" t="s">
        <v>7407</v>
      </c>
      <c r="C4689" t="s">
        <v>8857</v>
      </c>
      <c r="D4689" t="s">
        <v>216</v>
      </c>
      <c r="E4689" t="s">
        <v>74</v>
      </c>
      <c r="F4689">
        <v>28399.200000000001</v>
      </c>
      <c r="G4689" s="1">
        <v>45842</v>
      </c>
      <c r="H4689" s="1">
        <v>45854</v>
      </c>
      <c r="I4689" t="s">
        <v>19</v>
      </c>
      <c r="J4689">
        <v>12</v>
      </c>
      <c r="K4689">
        <v>15</v>
      </c>
      <c r="L4689" t="s">
        <v>208</v>
      </c>
      <c r="M4689" t="s">
        <v>55</v>
      </c>
      <c r="N4689" t="s">
        <v>30</v>
      </c>
      <c r="O4689">
        <f t="shared" si="438"/>
        <v>1</v>
      </c>
      <c r="P4689" t="str">
        <f t="shared" si="439"/>
        <v>Valid</v>
      </c>
      <c r="Q4689" t="str">
        <f>_xlfn.XLOOKUP(B4689,Customers!$A:$A,Customers!$C:$C,"Not Found")</f>
        <v>North</v>
      </c>
      <c r="R4689" t="str">
        <f t="shared" si="440"/>
        <v>East</v>
      </c>
      <c r="S4689" t="str">
        <f t="shared" si="441"/>
        <v>Outpatient</v>
      </c>
      <c r="T4689" t="str">
        <f t="shared" si="442"/>
        <v>Within SLA</v>
      </c>
      <c r="U4689">
        <f t="shared" si="443"/>
        <v>0</v>
      </c>
    </row>
    <row r="4690" spans="1:21" x14ac:dyDescent="0.3">
      <c r="A4690" t="s">
        <v>8858</v>
      </c>
      <c r="B4690" t="s">
        <v>1447</v>
      </c>
      <c r="C4690" t="s">
        <v>1448</v>
      </c>
      <c r="D4690" t="s">
        <v>46</v>
      </c>
      <c r="E4690" t="s">
        <v>18</v>
      </c>
      <c r="F4690">
        <v>101621.96</v>
      </c>
      <c r="G4690" s="1">
        <v>45812</v>
      </c>
      <c r="H4690" s="1">
        <v>45835</v>
      </c>
      <c r="I4690" t="s">
        <v>19</v>
      </c>
      <c r="J4690">
        <v>23</v>
      </c>
      <c r="K4690">
        <v>10</v>
      </c>
      <c r="L4690" t="s">
        <v>41</v>
      </c>
      <c r="M4690" t="s">
        <v>21</v>
      </c>
      <c r="N4690" t="s">
        <v>88</v>
      </c>
      <c r="O4690">
        <f t="shared" si="438"/>
        <v>1</v>
      </c>
      <c r="P4690" t="str">
        <f t="shared" si="439"/>
        <v>Valid</v>
      </c>
      <c r="Q4690" t="str">
        <f>_xlfn.XLOOKUP(B4690,Customers!$A:$A,Customers!$C:$C,"Not Found")</f>
        <v>South</v>
      </c>
      <c r="R4690" t="str">
        <f t="shared" si="440"/>
        <v>South</v>
      </c>
      <c r="S4690" t="str">
        <f t="shared" si="441"/>
        <v>Theft</v>
      </c>
      <c r="T4690" t="str">
        <f t="shared" si="442"/>
        <v>SLA Breach</v>
      </c>
      <c r="U4690">
        <f t="shared" si="443"/>
        <v>13</v>
      </c>
    </row>
    <row r="4691" spans="1:21" x14ac:dyDescent="0.3">
      <c r="A4691" t="s">
        <v>8859</v>
      </c>
      <c r="B4691" t="s">
        <v>6572</v>
      </c>
      <c r="C4691" t="s">
        <v>6573</v>
      </c>
      <c r="D4691" t="s">
        <v>92</v>
      </c>
      <c r="E4691" t="s">
        <v>74</v>
      </c>
      <c r="F4691">
        <v>14734.26</v>
      </c>
      <c r="G4691" s="1">
        <v>45767</v>
      </c>
      <c r="I4691" t="s">
        <v>40</v>
      </c>
      <c r="J4691">
        <v>4</v>
      </c>
      <c r="K4691">
        <v>7</v>
      </c>
      <c r="L4691" t="s">
        <v>208</v>
      </c>
      <c r="M4691" t="s">
        <v>94</v>
      </c>
      <c r="N4691" t="s">
        <v>30</v>
      </c>
      <c r="O4691">
        <f t="shared" si="438"/>
        <v>1</v>
      </c>
      <c r="P4691" t="str">
        <f t="shared" si="439"/>
        <v>Valid</v>
      </c>
      <c r="Q4691" t="str">
        <f>_xlfn.XLOOKUP(B4691,Customers!$A:$A,Customers!$C:$C,"Not Found")</f>
        <v>West</v>
      </c>
      <c r="R4691" t="str">
        <f t="shared" si="440"/>
        <v>East</v>
      </c>
      <c r="S4691" t="str">
        <f t="shared" si="441"/>
        <v>Baggage Loss</v>
      </c>
      <c r="T4691" t="str">
        <f t="shared" si="442"/>
        <v>Within SLA</v>
      </c>
      <c r="U4691">
        <f t="shared" si="443"/>
        <v>0</v>
      </c>
    </row>
    <row r="4692" spans="1:21" x14ac:dyDescent="0.3">
      <c r="A4692" t="s">
        <v>8860</v>
      </c>
      <c r="B4692" t="s">
        <v>7604</v>
      </c>
      <c r="C4692" t="s">
        <v>7605</v>
      </c>
      <c r="D4692" t="s">
        <v>26</v>
      </c>
      <c r="E4692" t="s">
        <v>173</v>
      </c>
      <c r="F4692">
        <v>178586.58</v>
      </c>
      <c r="G4692" s="1">
        <v>45847</v>
      </c>
      <c r="H4692" s="1">
        <v>45867</v>
      </c>
      <c r="I4692" t="s">
        <v>19</v>
      </c>
      <c r="J4692">
        <v>20</v>
      </c>
      <c r="K4692">
        <v>20</v>
      </c>
      <c r="L4692" t="s">
        <v>300</v>
      </c>
      <c r="M4692" t="s">
        <v>29</v>
      </c>
      <c r="N4692" t="s">
        <v>30</v>
      </c>
      <c r="O4692">
        <f t="shared" si="438"/>
        <v>1</v>
      </c>
      <c r="P4692" t="str">
        <f t="shared" si="439"/>
        <v>Valid</v>
      </c>
      <c r="Q4692" t="str">
        <f>_xlfn.XLOOKUP(B4692,Customers!$A:$A,Customers!$C:$C,"Not Found")</f>
        <v>West</v>
      </c>
      <c r="R4692" t="str">
        <f t="shared" si="440"/>
        <v>Central</v>
      </c>
      <c r="S4692" t="str">
        <f t="shared" si="441"/>
        <v>Disability</v>
      </c>
      <c r="T4692" t="str">
        <f t="shared" si="442"/>
        <v>Within SLA</v>
      </c>
      <c r="U4692">
        <f t="shared" si="443"/>
        <v>0</v>
      </c>
    </row>
    <row r="4693" spans="1:21" x14ac:dyDescent="0.3">
      <c r="A4693" t="s">
        <v>8861</v>
      </c>
      <c r="B4693" t="s">
        <v>612</v>
      </c>
      <c r="C4693" t="s">
        <v>613</v>
      </c>
      <c r="D4693" t="s">
        <v>216</v>
      </c>
      <c r="E4693" t="s">
        <v>74</v>
      </c>
      <c r="F4693">
        <v>146702.60999999999</v>
      </c>
      <c r="G4693" s="1">
        <v>45940</v>
      </c>
      <c r="I4693" t="s">
        <v>40</v>
      </c>
      <c r="J4693">
        <v>23</v>
      </c>
      <c r="K4693">
        <v>15</v>
      </c>
      <c r="L4693" t="s">
        <v>411</v>
      </c>
      <c r="M4693" t="s">
        <v>55</v>
      </c>
      <c r="N4693" t="s">
        <v>42</v>
      </c>
      <c r="O4693">
        <f t="shared" si="438"/>
        <v>1</v>
      </c>
      <c r="P4693" t="str">
        <f t="shared" si="439"/>
        <v>Valid</v>
      </c>
      <c r="Q4693" t="str">
        <f>_xlfn.XLOOKUP(B4693,Customers!$A:$A,Customers!$C:$C,"Not Found")</f>
        <v>South</v>
      </c>
      <c r="R4693" t="str">
        <f t="shared" si="440"/>
        <v>East</v>
      </c>
      <c r="S4693" t="str">
        <f t="shared" si="441"/>
        <v>Outpatient</v>
      </c>
      <c r="T4693" t="str">
        <f t="shared" si="442"/>
        <v>SLA Breach</v>
      </c>
      <c r="U4693">
        <f t="shared" si="443"/>
        <v>8</v>
      </c>
    </row>
    <row r="4694" spans="1:21" x14ac:dyDescent="0.3">
      <c r="A4694" t="s">
        <v>8862</v>
      </c>
      <c r="B4694" t="s">
        <v>1003</v>
      </c>
      <c r="C4694" t="s">
        <v>8178</v>
      </c>
      <c r="D4694" t="s">
        <v>53</v>
      </c>
      <c r="E4694" t="s">
        <v>39</v>
      </c>
      <c r="F4694">
        <v>21199.45</v>
      </c>
      <c r="G4694" s="1">
        <v>45782</v>
      </c>
      <c r="H4694" s="1">
        <v>45808</v>
      </c>
      <c r="I4694" t="s">
        <v>19</v>
      </c>
      <c r="J4694">
        <v>26</v>
      </c>
      <c r="K4694">
        <v>15</v>
      </c>
      <c r="L4694" t="s">
        <v>107</v>
      </c>
      <c r="M4694" t="s">
        <v>55</v>
      </c>
      <c r="N4694" t="s">
        <v>88</v>
      </c>
      <c r="O4694">
        <f t="shared" si="438"/>
        <v>1</v>
      </c>
      <c r="P4694" t="str">
        <f t="shared" si="439"/>
        <v>Valid</v>
      </c>
      <c r="Q4694" t="str">
        <f>_xlfn.XLOOKUP(B4694,Customers!$A:$A,Customers!$C:$C,"Not Found")</f>
        <v>East</v>
      </c>
      <c r="R4694" t="str">
        <f t="shared" si="440"/>
        <v>North</v>
      </c>
      <c r="S4694" t="str">
        <f t="shared" si="441"/>
        <v>Hospitalization</v>
      </c>
      <c r="T4694" t="str">
        <f t="shared" si="442"/>
        <v>SLA Breach</v>
      </c>
      <c r="U4694">
        <f t="shared" si="443"/>
        <v>11</v>
      </c>
    </row>
    <row r="4695" spans="1:21" x14ac:dyDescent="0.3">
      <c r="A4695" t="s">
        <v>8863</v>
      </c>
      <c r="B4695" t="s">
        <v>7508</v>
      </c>
      <c r="C4695" t="s">
        <v>7509</v>
      </c>
      <c r="D4695" t="s">
        <v>46</v>
      </c>
      <c r="E4695" t="s">
        <v>74</v>
      </c>
      <c r="F4695">
        <v>22877.17</v>
      </c>
      <c r="G4695" s="1">
        <v>45811</v>
      </c>
      <c r="H4695" s="1">
        <v>45844</v>
      </c>
      <c r="I4695" t="s">
        <v>19</v>
      </c>
      <c r="J4695">
        <v>33</v>
      </c>
      <c r="K4695">
        <v>10</v>
      </c>
      <c r="L4695" t="s">
        <v>20</v>
      </c>
      <c r="M4695" t="s">
        <v>21</v>
      </c>
      <c r="N4695" t="s">
        <v>88</v>
      </c>
      <c r="O4695">
        <f t="shared" si="438"/>
        <v>1</v>
      </c>
      <c r="P4695" t="str">
        <f t="shared" si="439"/>
        <v>Valid</v>
      </c>
      <c r="Q4695" t="str">
        <f>_xlfn.XLOOKUP(B4695,Customers!$A:$A,Customers!$C:$C,"Not Found")</f>
        <v>South</v>
      </c>
      <c r="R4695" t="str">
        <f t="shared" si="440"/>
        <v>East</v>
      </c>
      <c r="S4695" t="str">
        <f t="shared" si="441"/>
        <v>Theft</v>
      </c>
      <c r="T4695" t="str">
        <f t="shared" si="442"/>
        <v>SLA Breach</v>
      </c>
      <c r="U4695">
        <f t="shared" si="443"/>
        <v>23</v>
      </c>
    </row>
    <row r="4696" spans="1:21" x14ac:dyDescent="0.3">
      <c r="A4696" t="s">
        <v>8864</v>
      </c>
      <c r="B4696" t="s">
        <v>6404</v>
      </c>
      <c r="C4696" t="s">
        <v>6405</v>
      </c>
      <c r="D4696" t="s">
        <v>92</v>
      </c>
      <c r="E4696" t="s">
        <v>173</v>
      </c>
      <c r="F4696">
        <v>50105.39</v>
      </c>
      <c r="G4696" s="1">
        <v>45953</v>
      </c>
      <c r="H4696" s="1">
        <v>45963</v>
      </c>
      <c r="I4696" t="s">
        <v>19</v>
      </c>
      <c r="J4696">
        <v>10</v>
      </c>
      <c r="K4696">
        <v>7</v>
      </c>
      <c r="L4696" t="s">
        <v>501</v>
      </c>
      <c r="M4696" t="s">
        <v>94</v>
      </c>
      <c r="N4696" t="s">
        <v>30</v>
      </c>
      <c r="O4696">
        <f t="shared" si="438"/>
        <v>1</v>
      </c>
      <c r="P4696" t="str">
        <f t="shared" si="439"/>
        <v>Valid</v>
      </c>
      <c r="Q4696" t="str">
        <f>_xlfn.XLOOKUP(B4696,Customers!$A:$A,Customers!$C:$C,"Not Found")</f>
        <v>North</v>
      </c>
      <c r="R4696" t="str">
        <f t="shared" si="440"/>
        <v>Central</v>
      </c>
      <c r="S4696" t="str">
        <f t="shared" si="441"/>
        <v>Baggage Loss</v>
      </c>
      <c r="T4696" t="str">
        <f t="shared" si="442"/>
        <v>SLA Breach</v>
      </c>
      <c r="U4696">
        <f t="shared" si="443"/>
        <v>3</v>
      </c>
    </row>
    <row r="4697" spans="1:21" x14ac:dyDescent="0.3">
      <c r="A4697" t="s">
        <v>8865</v>
      </c>
      <c r="B4697" t="s">
        <v>2448</v>
      </c>
      <c r="C4697" t="s">
        <v>2449</v>
      </c>
      <c r="D4697" t="s">
        <v>216</v>
      </c>
      <c r="E4697" t="s">
        <v>39</v>
      </c>
      <c r="F4697">
        <v>89787.08</v>
      </c>
      <c r="G4697" s="1">
        <v>45801</v>
      </c>
      <c r="H4697" s="1">
        <v>45819</v>
      </c>
      <c r="I4697" t="s">
        <v>19</v>
      </c>
      <c r="J4697">
        <v>18</v>
      </c>
      <c r="K4697">
        <v>15</v>
      </c>
      <c r="L4697" t="s">
        <v>606</v>
      </c>
      <c r="M4697" t="s">
        <v>55</v>
      </c>
      <c r="N4697" t="s">
        <v>42</v>
      </c>
      <c r="O4697">
        <f t="shared" si="438"/>
        <v>1</v>
      </c>
      <c r="P4697" t="str">
        <f t="shared" si="439"/>
        <v>Valid</v>
      </c>
      <c r="Q4697" t="str">
        <f>_xlfn.XLOOKUP(B4697,Customers!$A:$A,Customers!$C:$C,"Not Found")</f>
        <v>West</v>
      </c>
      <c r="R4697" t="str">
        <f t="shared" si="440"/>
        <v>North</v>
      </c>
      <c r="S4697" t="str">
        <f t="shared" si="441"/>
        <v>Outpatient</v>
      </c>
      <c r="T4697" t="str">
        <f t="shared" si="442"/>
        <v>SLA Breach</v>
      </c>
      <c r="U4697">
        <f t="shared" si="443"/>
        <v>3</v>
      </c>
    </row>
    <row r="4698" spans="1:21" x14ac:dyDescent="0.3">
      <c r="A4698" t="s">
        <v>8866</v>
      </c>
      <c r="B4698" t="s">
        <v>3279</v>
      </c>
      <c r="C4698" t="s">
        <v>3280</v>
      </c>
      <c r="D4698" t="s">
        <v>17</v>
      </c>
      <c r="E4698" t="s">
        <v>173</v>
      </c>
      <c r="F4698">
        <v>17789.61</v>
      </c>
      <c r="G4698" s="1">
        <v>45685</v>
      </c>
      <c r="I4698" t="s">
        <v>64</v>
      </c>
      <c r="J4698">
        <v>8</v>
      </c>
      <c r="K4698">
        <v>10</v>
      </c>
      <c r="L4698" t="s">
        <v>323</v>
      </c>
      <c r="M4698" t="s">
        <v>21</v>
      </c>
      <c r="N4698" t="s">
        <v>22</v>
      </c>
      <c r="O4698">
        <f t="shared" si="438"/>
        <v>1</v>
      </c>
      <c r="P4698" t="str">
        <f t="shared" si="439"/>
        <v>Valid</v>
      </c>
      <c r="Q4698" t="str">
        <f>_xlfn.XLOOKUP(B4698,Customers!$A:$A,Customers!$C:$C,"Not Found")</f>
        <v>East</v>
      </c>
      <c r="R4698" t="str">
        <f t="shared" si="440"/>
        <v>Central</v>
      </c>
      <c r="S4698" t="str">
        <f t="shared" si="441"/>
        <v>Accident</v>
      </c>
      <c r="T4698" t="str">
        <f t="shared" si="442"/>
        <v>Within SLA</v>
      </c>
      <c r="U4698">
        <f t="shared" si="443"/>
        <v>0</v>
      </c>
    </row>
    <row r="4699" spans="1:21" x14ac:dyDescent="0.3">
      <c r="A4699" t="s">
        <v>8867</v>
      </c>
      <c r="B4699" t="s">
        <v>3154</v>
      </c>
      <c r="C4699" t="s">
        <v>3155</v>
      </c>
      <c r="D4699" t="s">
        <v>59</v>
      </c>
      <c r="E4699" t="s">
        <v>173</v>
      </c>
      <c r="F4699">
        <v>63873.97</v>
      </c>
      <c r="G4699" s="1">
        <v>45719</v>
      </c>
      <c r="H4699" s="1">
        <v>45730</v>
      </c>
      <c r="I4699" t="s">
        <v>19</v>
      </c>
      <c r="J4699">
        <v>11</v>
      </c>
      <c r="K4699">
        <v>15</v>
      </c>
      <c r="L4699" t="s">
        <v>98</v>
      </c>
      <c r="M4699" t="s">
        <v>55</v>
      </c>
      <c r="N4699" t="s">
        <v>30</v>
      </c>
      <c r="O4699">
        <f t="shared" si="438"/>
        <v>1</v>
      </c>
      <c r="P4699" t="str">
        <f t="shared" si="439"/>
        <v>Valid</v>
      </c>
      <c r="Q4699" t="str">
        <f>_xlfn.XLOOKUP(B4699,Customers!$A:$A,Customers!$C:$C,"Not Found")</f>
        <v>South</v>
      </c>
      <c r="R4699" t="str">
        <f t="shared" si="440"/>
        <v>Central</v>
      </c>
      <c r="S4699" t="str">
        <f t="shared" si="441"/>
        <v>Critical Illness</v>
      </c>
      <c r="T4699" t="str">
        <f t="shared" si="442"/>
        <v>Within SLA</v>
      </c>
      <c r="U4699">
        <f t="shared" si="443"/>
        <v>0</v>
      </c>
    </row>
    <row r="4700" spans="1:21" x14ac:dyDescent="0.3">
      <c r="A4700" t="s">
        <v>8868</v>
      </c>
      <c r="B4700" t="s">
        <v>975</v>
      </c>
      <c r="C4700" t="s">
        <v>7967</v>
      </c>
      <c r="D4700" t="s">
        <v>46</v>
      </c>
      <c r="E4700" t="s">
        <v>74</v>
      </c>
      <c r="F4700">
        <v>72877.490000000005</v>
      </c>
      <c r="G4700" s="1">
        <v>45747</v>
      </c>
      <c r="H4700" s="1">
        <v>45756</v>
      </c>
      <c r="I4700" t="s">
        <v>19</v>
      </c>
      <c r="J4700">
        <v>9</v>
      </c>
      <c r="K4700">
        <v>10</v>
      </c>
      <c r="L4700" t="s">
        <v>65</v>
      </c>
      <c r="M4700" t="s">
        <v>21</v>
      </c>
      <c r="N4700" t="s">
        <v>30</v>
      </c>
      <c r="O4700">
        <f t="shared" si="438"/>
        <v>1</v>
      </c>
      <c r="P4700" t="str">
        <f t="shared" si="439"/>
        <v>Valid</v>
      </c>
      <c r="Q4700" t="str">
        <f>_xlfn.XLOOKUP(B4700,Customers!$A:$A,Customers!$C:$C,"Not Found")</f>
        <v>North</v>
      </c>
      <c r="R4700" t="str">
        <f t="shared" si="440"/>
        <v>East</v>
      </c>
      <c r="S4700" t="str">
        <f t="shared" si="441"/>
        <v>Theft</v>
      </c>
      <c r="T4700" t="str">
        <f t="shared" si="442"/>
        <v>Within SLA</v>
      </c>
      <c r="U4700">
        <f t="shared" si="443"/>
        <v>0</v>
      </c>
    </row>
    <row r="4701" spans="1:21" x14ac:dyDescent="0.3">
      <c r="A4701" t="s">
        <v>8869</v>
      </c>
      <c r="B4701" t="s">
        <v>3060</v>
      </c>
      <c r="C4701" t="s">
        <v>7859</v>
      </c>
      <c r="D4701" t="s">
        <v>17</v>
      </c>
      <c r="E4701" t="s">
        <v>18</v>
      </c>
      <c r="F4701">
        <v>31757.7</v>
      </c>
      <c r="G4701" s="1">
        <v>45845</v>
      </c>
      <c r="I4701" t="s">
        <v>40</v>
      </c>
      <c r="J4701">
        <v>14</v>
      </c>
      <c r="K4701">
        <v>10</v>
      </c>
      <c r="L4701" t="s">
        <v>278</v>
      </c>
      <c r="M4701" t="s">
        <v>21</v>
      </c>
      <c r="N4701" t="s">
        <v>30</v>
      </c>
      <c r="O4701">
        <f t="shared" si="438"/>
        <v>1</v>
      </c>
      <c r="P4701" t="str">
        <f t="shared" si="439"/>
        <v>Valid</v>
      </c>
      <c r="Q4701" t="str">
        <f>_xlfn.XLOOKUP(B4701,Customers!$A:$A,Customers!$C:$C,"Not Found")</f>
        <v>South</v>
      </c>
      <c r="R4701" t="str">
        <f t="shared" si="440"/>
        <v>South</v>
      </c>
      <c r="S4701" t="str">
        <f t="shared" si="441"/>
        <v>Accident</v>
      </c>
      <c r="T4701" t="str">
        <f t="shared" si="442"/>
        <v>SLA Breach</v>
      </c>
      <c r="U4701">
        <f t="shared" si="443"/>
        <v>4</v>
      </c>
    </row>
    <row r="4702" spans="1:21" x14ac:dyDescent="0.3">
      <c r="A4702" t="s">
        <v>8870</v>
      </c>
      <c r="B4702" t="s">
        <v>2307</v>
      </c>
      <c r="C4702" t="s">
        <v>2308</v>
      </c>
      <c r="D4702" t="s">
        <v>17</v>
      </c>
      <c r="E4702" t="s">
        <v>39</v>
      </c>
      <c r="F4702">
        <v>25393.74</v>
      </c>
      <c r="G4702" s="1">
        <v>45792</v>
      </c>
      <c r="H4702" s="1">
        <v>45814</v>
      </c>
      <c r="I4702" t="s">
        <v>19</v>
      </c>
      <c r="J4702">
        <v>22</v>
      </c>
      <c r="K4702">
        <v>10</v>
      </c>
      <c r="L4702" t="s">
        <v>282</v>
      </c>
      <c r="M4702" t="s">
        <v>21</v>
      </c>
      <c r="N4702" t="s">
        <v>88</v>
      </c>
      <c r="O4702">
        <f t="shared" si="438"/>
        <v>1</v>
      </c>
      <c r="P4702" t="str">
        <f t="shared" si="439"/>
        <v>Valid</v>
      </c>
      <c r="Q4702" t="str">
        <f>_xlfn.XLOOKUP(B4702,Customers!$A:$A,Customers!$C:$C,"Not Found")</f>
        <v>West</v>
      </c>
      <c r="R4702" t="str">
        <f t="shared" si="440"/>
        <v>North</v>
      </c>
      <c r="S4702" t="str">
        <f t="shared" si="441"/>
        <v>Accident</v>
      </c>
      <c r="T4702" t="str">
        <f t="shared" si="442"/>
        <v>SLA Breach</v>
      </c>
      <c r="U4702">
        <f t="shared" si="443"/>
        <v>12</v>
      </c>
    </row>
    <row r="4703" spans="1:21" x14ac:dyDescent="0.3">
      <c r="A4703" t="s">
        <v>8871</v>
      </c>
      <c r="B4703" t="s">
        <v>5552</v>
      </c>
      <c r="C4703" t="s">
        <v>5553</v>
      </c>
      <c r="D4703" t="s">
        <v>102</v>
      </c>
      <c r="E4703" t="s">
        <v>39</v>
      </c>
      <c r="G4703" s="1">
        <v>45773</v>
      </c>
      <c r="I4703" t="s">
        <v>40</v>
      </c>
      <c r="J4703">
        <v>16</v>
      </c>
      <c r="K4703">
        <v>20</v>
      </c>
      <c r="L4703" t="s">
        <v>278</v>
      </c>
      <c r="M4703" t="s">
        <v>29</v>
      </c>
      <c r="N4703" t="s">
        <v>30</v>
      </c>
      <c r="O4703">
        <f t="shared" si="438"/>
        <v>1</v>
      </c>
      <c r="P4703" t="str">
        <f t="shared" si="439"/>
        <v>Missing Amount</v>
      </c>
      <c r="Q4703" t="str">
        <f>_xlfn.XLOOKUP(B4703,Customers!$A:$A,Customers!$C:$C,"Not Found")</f>
        <v>South</v>
      </c>
      <c r="R4703" t="str">
        <f t="shared" si="440"/>
        <v>North</v>
      </c>
      <c r="S4703" t="str">
        <f t="shared" si="441"/>
        <v>Maturity</v>
      </c>
      <c r="T4703" t="str">
        <f t="shared" si="442"/>
        <v>Within SLA</v>
      </c>
      <c r="U4703">
        <f t="shared" si="443"/>
        <v>0</v>
      </c>
    </row>
    <row r="4704" spans="1:21" x14ac:dyDescent="0.3">
      <c r="A4704" t="s">
        <v>8872</v>
      </c>
      <c r="B4704" t="s">
        <v>8093</v>
      </c>
      <c r="C4704" t="s">
        <v>8094</v>
      </c>
      <c r="D4704" t="s">
        <v>53</v>
      </c>
      <c r="E4704" t="s">
        <v>18</v>
      </c>
      <c r="F4704">
        <v>147346.46</v>
      </c>
      <c r="G4704" s="1">
        <v>45935</v>
      </c>
      <c r="H4704" s="1">
        <v>45953</v>
      </c>
      <c r="I4704" t="s">
        <v>19</v>
      </c>
      <c r="J4704">
        <v>18</v>
      </c>
      <c r="K4704">
        <v>15</v>
      </c>
      <c r="L4704" t="s">
        <v>98</v>
      </c>
      <c r="M4704" t="s">
        <v>55</v>
      </c>
      <c r="N4704" t="s">
        <v>42</v>
      </c>
      <c r="O4704">
        <f t="shared" si="438"/>
        <v>1</v>
      </c>
      <c r="P4704" t="str">
        <f t="shared" si="439"/>
        <v>Valid</v>
      </c>
      <c r="Q4704" t="str">
        <f>_xlfn.XLOOKUP(B4704,Customers!$A:$A,Customers!$C:$C,"Not Found")</f>
        <v>Central</v>
      </c>
      <c r="R4704" t="str">
        <f t="shared" si="440"/>
        <v>South</v>
      </c>
      <c r="S4704" t="str">
        <f t="shared" si="441"/>
        <v>Hospitalization</v>
      </c>
      <c r="T4704" t="str">
        <f t="shared" si="442"/>
        <v>SLA Breach</v>
      </c>
      <c r="U4704">
        <f t="shared" si="443"/>
        <v>3</v>
      </c>
    </row>
    <row r="4705" spans="1:21" x14ac:dyDescent="0.3">
      <c r="A4705" t="s">
        <v>8873</v>
      </c>
      <c r="B4705" t="s">
        <v>3323</v>
      </c>
      <c r="C4705" t="s">
        <v>7176</v>
      </c>
      <c r="D4705" t="s">
        <v>53</v>
      </c>
      <c r="E4705" t="s">
        <v>27</v>
      </c>
      <c r="F4705">
        <v>167468.29</v>
      </c>
      <c r="G4705" s="1">
        <v>45808</v>
      </c>
      <c r="H4705" s="1">
        <v>45820</v>
      </c>
      <c r="I4705" t="s">
        <v>47</v>
      </c>
      <c r="J4705">
        <v>12</v>
      </c>
      <c r="K4705">
        <v>15</v>
      </c>
      <c r="L4705" t="s">
        <v>491</v>
      </c>
      <c r="M4705" t="s">
        <v>55</v>
      </c>
      <c r="N4705" t="s">
        <v>30</v>
      </c>
      <c r="O4705">
        <f t="shared" si="438"/>
        <v>1</v>
      </c>
      <c r="P4705" t="str">
        <f t="shared" si="439"/>
        <v>Valid</v>
      </c>
      <c r="Q4705" t="str">
        <f>_xlfn.XLOOKUP(B4705,Customers!$A:$A,Customers!$C:$C,"Not Found")</f>
        <v>East</v>
      </c>
      <c r="R4705" t="str">
        <f t="shared" si="440"/>
        <v>West</v>
      </c>
      <c r="S4705" t="str">
        <f t="shared" si="441"/>
        <v>Hospitalization</v>
      </c>
      <c r="T4705" t="str">
        <f t="shared" si="442"/>
        <v>Within SLA</v>
      </c>
      <c r="U4705">
        <f t="shared" si="443"/>
        <v>0</v>
      </c>
    </row>
    <row r="4706" spans="1:21" x14ac:dyDescent="0.3">
      <c r="A4706" t="s">
        <v>8874</v>
      </c>
      <c r="B4706" t="s">
        <v>893</v>
      </c>
      <c r="C4706" t="s">
        <v>894</v>
      </c>
      <c r="D4706" t="s">
        <v>182</v>
      </c>
      <c r="E4706" t="s">
        <v>173</v>
      </c>
      <c r="F4706">
        <v>48996.54</v>
      </c>
      <c r="G4706" s="1">
        <v>45817</v>
      </c>
      <c r="H4706" s="1">
        <v>45823</v>
      </c>
      <c r="I4706" t="s">
        <v>19</v>
      </c>
      <c r="J4706">
        <v>6</v>
      </c>
      <c r="K4706">
        <v>7</v>
      </c>
      <c r="L4706" t="s">
        <v>427</v>
      </c>
      <c r="M4706" t="s">
        <v>94</v>
      </c>
      <c r="N4706" t="s">
        <v>30</v>
      </c>
      <c r="O4706">
        <f t="shared" si="438"/>
        <v>1</v>
      </c>
      <c r="P4706" t="str">
        <f t="shared" si="439"/>
        <v>Valid</v>
      </c>
      <c r="Q4706" t="str">
        <f>_xlfn.XLOOKUP(B4706,Customers!$A:$A,Customers!$C:$C,"Not Found")</f>
        <v>East</v>
      </c>
      <c r="R4706" t="str">
        <f t="shared" si="440"/>
        <v>Central</v>
      </c>
      <c r="S4706" t="str">
        <f t="shared" si="441"/>
        <v>Trip Cancellation</v>
      </c>
      <c r="T4706" t="str">
        <f t="shared" si="442"/>
        <v>Within SLA</v>
      </c>
      <c r="U4706">
        <f t="shared" si="443"/>
        <v>0</v>
      </c>
    </row>
    <row r="4707" spans="1:21" x14ac:dyDescent="0.3">
      <c r="A4707" t="s">
        <v>8875</v>
      </c>
      <c r="B4707" t="s">
        <v>847</v>
      </c>
      <c r="C4707" t="s">
        <v>1723</v>
      </c>
      <c r="D4707" t="s">
        <v>46</v>
      </c>
      <c r="E4707" t="s">
        <v>39</v>
      </c>
      <c r="F4707">
        <v>144804.56</v>
      </c>
      <c r="G4707" s="1">
        <v>45748</v>
      </c>
      <c r="H4707" s="1">
        <v>45755</v>
      </c>
      <c r="I4707" t="s">
        <v>19</v>
      </c>
      <c r="J4707">
        <v>7</v>
      </c>
      <c r="K4707">
        <v>10</v>
      </c>
      <c r="L4707" t="s">
        <v>166</v>
      </c>
      <c r="M4707" t="s">
        <v>21</v>
      </c>
      <c r="N4707" t="s">
        <v>30</v>
      </c>
      <c r="O4707">
        <f t="shared" si="438"/>
        <v>1</v>
      </c>
      <c r="P4707" t="str">
        <f t="shared" si="439"/>
        <v>Valid</v>
      </c>
      <c r="Q4707" t="str">
        <f>_xlfn.XLOOKUP(B4707,Customers!$A:$A,Customers!$C:$C,"Not Found")</f>
        <v>North</v>
      </c>
      <c r="R4707" t="str">
        <f t="shared" si="440"/>
        <v>North</v>
      </c>
      <c r="S4707" t="str">
        <f t="shared" si="441"/>
        <v>Theft</v>
      </c>
      <c r="T4707" t="str">
        <f t="shared" si="442"/>
        <v>Within SLA</v>
      </c>
      <c r="U4707">
        <f t="shared" si="443"/>
        <v>0</v>
      </c>
    </row>
    <row r="4708" spans="1:21" x14ac:dyDescent="0.3">
      <c r="A4708" t="s">
        <v>8876</v>
      </c>
      <c r="B4708" t="s">
        <v>2317</v>
      </c>
      <c r="C4708" t="s">
        <v>5165</v>
      </c>
      <c r="D4708" t="s">
        <v>59</v>
      </c>
      <c r="E4708" t="s">
        <v>74</v>
      </c>
      <c r="F4708">
        <v>195376.01</v>
      </c>
      <c r="G4708" s="1">
        <v>45812</v>
      </c>
      <c r="I4708" t="s">
        <v>64</v>
      </c>
      <c r="J4708">
        <v>19</v>
      </c>
      <c r="K4708">
        <v>15</v>
      </c>
      <c r="L4708" t="s">
        <v>770</v>
      </c>
      <c r="M4708" t="s">
        <v>55</v>
      </c>
      <c r="N4708" t="s">
        <v>30</v>
      </c>
      <c r="O4708">
        <f t="shared" si="438"/>
        <v>1</v>
      </c>
      <c r="P4708" t="str">
        <f t="shared" si="439"/>
        <v>Valid</v>
      </c>
      <c r="Q4708" t="str">
        <f>_xlfn.XLOOKUP(B4708,Customers!$A:$A,Customers!$C:$C,"Not Found")</f>
        <v>South</v>
      </c>
      <c r="R4708" t="str">
        <f t="shared" si="440"/>
        <v>East</v>
      </c>
      <c r="S4708" t="str">
        <f t="shared" si="441"/>
        <v>Critical Illness</v>
      </c>
      <c r="T4708" t="str">
        <f t="shared" si="442"/>
        <v>SLA Breach</v>
      </c>
      <c r="U4708">
        <f t="shared" si="443"/>
        <v>4</v>
      </c>
    </row>
    <row r="4709" spans="1:21" x14ac:dyDescent="0.3">
      <c r="A4709" t="s">
        <v>8877</v>
      </c>
      <c r="B4709" t="s">
        <v>152</v>
      </c>
      <c r="C4709" t="s">
        <v>153</v>
      </c>
      <c r="D4709" t="s">
        <v>46</v>
      </c>
      <c r="E4709" t="s">
        <v>74</v>
      </c>
      <c r="F4709">
        <v>24263.32</v>
      </c>
      <c r="G4709" s="1">
        <v>45861</v>
      </c>
      <c r="H4709" s="1">
        <v>45881</v>
      </c>
      <c r="I4709" t="s">
        <v>19</v>
      </c>
      <c r="J4709">
        <v>20</v>
      </c>
      <c r="K4709">
        <v>10</v>
      </c>
      <c r="L4709" t="s">
        <v>112</v>
      </c>
      <c r="M4709" t="s">
        <v>21</v>
      </c>
      <c r="N4709" t="s">
        <v>88</v>
      </c>
      <c r="O4709">
        <f t="shared" si="438"/>
        <v>1</v>
      </c>
      <c r="P4709" t="str">
        <f t="shared" si="439"/>
        <v>Valid</v>
      </c>
      <c r="Q4709" t="str">
        <f>_xlfn.XLOOKUP(B4709,Customers!$A:$A,Customers!$C:$C,"Not Found")</f>
        <v>East</v>
      </c>
      <c r="R4709" t="str">
        <f t="shared" si="440"/>
        <v>East</v>
      </c>
      <c r="S4709" t="str">
        <f t="shared" si="441"/>
        <v>Theft</v>
      </c>
      <c r="T4709" t="str">
        <f t="shared" si="442"/>
        <v>SLA Breach</v>
      </c>
      <c r="U4709">
        <f t="shared" si="443"/>
        <v>10</v>
      </c>
    </row>
    <row r="4710" spans="1:21" x14ac:dyDescent="0.3">
      <c r="A4710" t="s">
        <v>8878</v>
      </c>
      <c r="B4710" t="s">
        <v>4590</v>
      </c>
      <c r="C4710" t="s">
        <v>8879</v>
      </c>
      <c r="D4710" t="s">
        <v>154</v>
      </c>
      <c r="E4710" t="s">
        <v>18</v>
      </c>
      <c r="F4710">
        <v>124615.02</v>
      </c>
      <c r="G4710" s="1">
        <v>45964</v>
      </c>
      <c r="I4710" t="s">
        <v>40</v>
      </c>
      <c r="J4710">
        <v>9</v>
      </c>
      <c r="K4710">
        <v>10</v>
      </c>
      <c r="L4710" t="s">
        <v>35</v>
      </c>
      <c r="M4710" t="s">
        <v>21</v>
      </c>
      <c r="N4710" t="s">
        <v>30</v>
      </c>
      <c r="O4710">
        <f t="shared" si="438"/>
        <v>1</v>
      </c>
      <c r="P4710" t="str">
        <f t="shared" si="439"/>
        <v>Valid</v>
      </c>
      <c r="Q4710" t="str">
        <f>_xlfn.XLOOKUP(B4710,Customers!$A:$A,Customers!$C:$C,"Not Found")</f>
        <v>South</v>
      </c>
      <c r="R4710" t="str">
        <f t="shared" si="440"/>
        <v>South</v>
      </c>
      <c r="S4710" t="str">
        <f t="shared" si="441"/>
        <v>Vehicle Damage</v>
      </c>
      <c r="T4710" t="str">
        <f t="shared" si="442"/>
        <v>Within SLA</v>
      </c>
      <c r="U4710">
        <f t="shared" si="443"/>
        <v>0</v>
      </c>
    </row>
    <row r="4711" spans="1:21" x14ac:dyDescent="0.3">
      <c r="A4711" t="s">
        <v>8880</v>
      </c>
      <c r="B4711" t="s">
        <v>1840</v>
      </c>
      <c r="C4711" t="s">
        <v>1841</v>
      </c>
      <c r="D4711" t="s">
        <v>111</v>
      </c>
      <c r="E4711" t="s">
        <v>74</v>
      </c>
      <c r="F4711">
        <v>118322.66</v>
      </c>
      <c r="G4711" s="1">
        <v>45937</v>
      </c>
      <c r="H4711" s="1">
        <v>45947</v>
      </c>
      <c r="I4711" t="s">
        <v>19</v>
      </c>
      <c r="J4711">
        <v>10</v>
      </c>
      <c r="K4711">
        <v>12</v>
      </c>
      <c r="L4711" t="s">
        <v>54</v>
      </c>
      <c r="M4711" t="s">
        <v>49</v>
      </c>
      <c r="N4711" t="s">
        <v>30</v>
      </c>
      <c r="O4711">
        <f t="shared" si="438"/>
        <v>1</v>
      </c>
      <c r="P4711" t="str">
        <f t="shared" si="439"/>
        <v>Valid</v>
      </c>
      <c r="Q4711" t="str">
        <f>_xlfn.XLOOKUP(B4711,Customers!$A:$A,Customers!$C:$C,"Not Found")</f>
        <v>West</v>
      </c>
      <c r="R4711" t="str">
        <f t="shared" si="440"/>
        <v>East</v>
      </c>
      <c r="S4711" t="str">
        <f t="shared" si="441"/>
        <v>Fire</v>
      </c>
      <c r="T4711" t="str">
        <f t="shared" si="442"/>
        <v>Within SLA</v>
      </c>
      <c r="U4711">
        <f t="shared" si="443"/>
        <v>0</v>
      </c>
    </row>
    <row r="4712" spans="1:21" x14ac:dyDescent="0.3">
      <c r="A4712" t="s">
        <v>8881</v>
      </c>
      <c r="B4712" t="s">
        <v>1045</v>
      </c>
      <c r="C4712" t="s">
        <v>2205</v>
      </c>
      <c r="D4712" t="s">
        <v>111</v>
      </c>
      <c r="E4712" t="s">
        <v>173</v>
      </c>
      <c r="F4712">
        <v>378111.58</v>
      </c>
      <c r="G4712" s="1">
        <v>45659</v>
      </c>
      <c r="H4712" s="1">
        <v>45668</v>
      </c>
      <c r="I4712" t="s">
        <v>19</v>
      </c>
      <c r="J4712">
        <v>9</v>
      </c>
      <c r="K4712">
        <v>12</v>
      </c>
      <c r="L4712" t="s">
        <v>1047</v>
      </c>
      <c r="M4712" t="s">
        <v>49</v>
      </c>
      <c r="N4712" t="s">
        <v>22</v>
      </c>
      <c r="O4712">
        <f t="shared" si="438"/>
        <v>1</v>
      </c>
      <c r="P4712" t="str">
        <f t="shared" si="439"/>
        <v>Valid</v>
      </c>
      <c r="Q4712" t="str">
        <f>_xlfn.XLOOKUP(B4712,Customers!$A:$A,Customers!$C:$C,"Not Found")</f>
        <v>West</v>
      </c>
      <c r="R4712" t="str">
        <f t="shared" si="440"/>
        <v>Central</v>
      </c>
      <c r="S4712" t="str">
        <f t="shared" si="441"/>
        <v>Fire</v>
      </c>
      <c r="T4712" t="str">
        <f t="shared" si="442"/>
        <v>Within SLA</v>
      </c>
      <c r="U4712">
        <f t="shared" si="443"/>
        <v>0</v>
      </c>
    </row>
    <row r="4713" spans="1:21" x14ac:dyDescent="0.3">
      <c r="A4713" t="s">
        <v>8882</v>
      </c>
      <c r="B4713" t="s">
        <v>5409</v>
      </c>
      <c r="C4713" t="s">
        <v>5410</v>
      </c>
      <c r="D4713" t="s">
        <v>46</v>
      </c>
      <c r="E4713" t="s">
        <v>18</v>
      </c>
      <c r="F4713">
        <v>587123.36</v>
      </c>
      <c r="G4713" s="1">
        <v>45664</v>
      </c>
      <c r="H4713" s="1">
        <v>45675</v>
      </c>
      <c r="I4713" t="s">
        <v>47</v>
      </c>
      <c r="J4713">
        <v>11</v>
      </c>
      <c r="K4713">
        <v>10</v>
      </c>
      <c r="L4713" t="s">
        <v>121</v>
      </c>
      <c r="M4713" t="s">
        <v>21</v>
      </c>
      <c r="N4713" t="s">
        <v>30</v>
      </c>
      <c r="O4713">
        <f t="shared" si="438"/>
        <v>1</v>
      </c>
      <c r="P4713" t="str">
        <f t="shared" si="439"/>
        <v>Valid</v>
      </c>
      <c r="Q4713" t="str">
        <f>_xlfn.XLOOKUP(B4713,Customers!$A:$A,Customers!$C:$C,"Not Found")</f>
        <v>South</v>
      </c>
      <c r="R4713" t="str">
        <f t="shared" si="440"/>
        <v>South</v>
      </c>
      <c r="S4713" t="str">
        <f t="shared" si="441"/>
        <v>Theft</v>
      </c>
      <c r="T4713" t="str">
        <f t="shared" si="442"/>
        <v>SLA Breach</v>
      </c>
      <c r="U4713">
        <f t="shared" si="443"/>
        <v>1</v>
      </c>
    </row>
    <row r="4714" spans="1:21" x14ac:dyDescent="0.3">
      <c r="A4714" t="s">
        <v>8883</v>
      </c>
      <c r="B4714" t="s">
        <v>5331</v>
      </c>
      <c r="C4714" t="s">
        <v>7008</v>
      </c>
      <c r="D4714" t="s">
        <v>17</v>
      </c>
      <c r="E4714" t="s">
        <v>39</v>
      </c>
      <c r="F4714">
        <v>57238.74</v>
      </c>
      <c r="G4714" s="1">
        <v>45937</v>
      </c>
      <c r="H4714" s="1">
        <v>45948</v>
      </c>
      <c r="I4714" t="s">
        <v>19</v>
      </c>
      <c r="J4714">
        <v>11</v>
      </c>
      <c r="K4714">
        <v>10</v>
      </c>
      <c r="L4714" t="s">
        <v>450</v>
      </c>
      <c r="M4714" t="s">
        <v>21</v>
      </c>
      <c r="N4714" t="s">
        <v>42</v>
      </c>
      <c r="O4714">
        <f t="shared" si="438"/>
        <v>1</v>
      </c>
      <c r="P4714" t="str">
        <f t="shared" si="439"/>
        <v>Valid</v>
      </c>
      <c r="Q4714" t="str">
        <f>_xlfn.XLOOKUP(B4714,Customers!$A:$A,Customers!$C:$C,"Not Found")</f>
        <v>North</v>
      </c>
      <c r="R4714" t="str">
        <f t="shared" si="440"/>
        <v>North</v>
      </c>
      <c r="S4714" t="str">
        <f t="shared" si="441"/>
        <v>Accident</v>
      </c>
      <c r="T4714" t="str">
        <f t="shared" si="442"/>
        <v>SLA Breach</v>
      </c>
      <c r="U4714">
        <f t="shared" si="443"/>
        <v>1</v>
      </c>
    </row>
    <row r="4715" spans="1:21" x14ac:dyDescent="0.3">
      <c r="A4715" t="s">
        <v>8884</v>
      </c>
      <c r="B4715" t="s">
        <v>2265</v>
      </c>
      <c r="C4715" t="s">
        <v>2490</v>
      </c>
      <c r="D4715" t="s">
        <v>46</v>
      </c>
      <c r="E4715" t="s">
        <v>27</v>
      </c>
      <c r="F4715">
        <v>90218.97</v>
      </c>
      <c r="G4715" s="1">
        <v>45735</v>
      </c>
      <c r="I4715" t="s">
        <v>40</v>
      </c>
      <c r="J4715">
        <v>4</v>
      </c>
      <c r="K4715">
        <v>12</v>
      </c>
      <c r="L4715" t="s">
        <v>98</v>
      </c>
      <c r="M4715" t="s">
        <v>49</v>
      </c>
      <c r="N4715" t="s">
        <v>30</v>
      </c>
      <c r="O4715">
        <f t="shared" si="438"/>
        <v>1</v>
      </c>
      <c r="P4715" t="str">
        <f t="shared" si="439"/>
        <v>Valid</v>
      </c>
      <c r="Q4715" t="str">
        <f>_xlfn.XLOOKUP(B4715,Customers!$A:$A,Customers!$C:$C,"Not Found")</f>
        <v>East</v>
      </c>
      <c r="R4715" t="str">
        <f t="shared" si="440"/>
        <v>West</v>
      </c>
      <c r="S4715" t="str">
        <f t="shared" si="441"/>
        <v>Theft</v>
      </c>
      <c r="T4715" t="str">
        <f t="shared" si="442"/>
        <v>Within SLA</v>
      </c>
      <c r="U4715">
        <f t="shared" si="443"/>
        <v>0</v>
      </c>
    </row>
    <row r="4716" spans="1:21" x14ac:dyDescent="0.3">
      <c r="A4716" t="s">
        <v>8885</v>
      </c>
      <c r="B4716" t="s">
        <v>1149</v>
      </c>
      <c r="C4716" t="s">
        <v>1150</v>
      </c>
      <c r="D4716" t="s">
        <v>34</v>
      </c>
      <c r="E4716" t="s">
        <v>39</v>
      </c>
      <c r="F4716">
        <v>233778.39</v>
      </c>
      <c r="G4716" s="1">
        <v>45666</v>
      </c>
      <c r="H4716" s="1">
        <v>45692</v>
      </c>
      <c r="I4716" t="s">
        <v>47</v>
      </c>
      <c r="J4716">
        <v>26</v>
      </c>
      <c r="K4716">
        <v>20</v>
      </c>
      <c r="L4716" t="s">
        <v>54</v>
      </c>
      <c r="M4716" t="s">
        <v>29</v>
      </c>
      <c r="N4716" t="s">
        <v>22</v>
      </c>
      <c r="O4716">
        <f t="shared" si="438"/>
        <v>1</v>
      </c>
      <c r="P4716" t="str">
        <f t="shared" si="439"/>
        <v>Valid</v>
      </c>
      <c r="Q4716" t="str">
        <f>_xlfn.XLOOKUP(B4716,Customers!$A:$A,Customers!$C:$C,"Not Found")</f>
        <v>South</v>
      </c>
      <c r="R4716" t="str">
        <f t="shared" si="440"/>
        <v>North</v>
      </c>
      <c r="S4716" t="str">
        <f t="shared" si="441"/>
        <v>Death Benefit</v>
      </c>
      <c r="T4716" t="str">
        <f t="shared" si="442"/>
        <v>SLA Breach</v>
      </c>
      <c r="U4716">
        <f t="shared" si="443"/>
        <v>6</v>
      </c>
    </row>
    <row r="4717" spans="1:21" x14ac:dyDescent="0.3">
      <c r="A4717" t="s">
        <v>8886</v>
      </c>
      <c r="B4717" t="s">
        <v>8887</v>
      </c>
      <c r="C4717" t="s">
        <v>8888</v>
      </c>
      <c r="D4717" t="s">
        <v>59</v>
      </c>
      <c r="E4717" t="s">
        <v>173</v>
      </c>
      <c r="F4717">
        <v>89067.87</v>
      </c>
      <c r="G4717" s="1">
        <v>45884</v>
      </c>
      <c r="I4717" t="s">
        <v>40</v>
      </c>
      <c r="J4717">
        <v>16</v>
      </c>
      <c r="K4717">
        <v>15</v>
      </c>
      <c r="L4717" t="s">
        <v>813</v>
      </c>
      <c r="M4717" t="s">
        <v>55</v>
      </c>
      <c r="N4717" t="s">
        <v>30</v>
      </c>
      <c r="O4717">
        <f t="shared" si="438"/>
        <v>1</v>
      </c>
      <c r="P4717" t="str">
        <f t="shared" si="439"/>
        <v>Valid</v>
      </c>
      <c r="Q4717" t="str">
        <f>_xlfn.XLOOKUP(B4717,Customers!$A:$A,Customers!$C:$C,"Not Found")</f>
        <v>East</v>
      </c>
      <c r="R4717" t="str">
        <f t="shared" si="440"/>
        <v>Central</v>
      </c>
      <c r="S4717" t="str">
        <f t="shared" si="441"/>
        <v>Critical Illness</v>
      </c>
      <c r="T4717" t="str">
        <f t="shared" si="442"/>
        <v>SLA Breach</v>
      </c>
      <c r="U4717">
        <f t="shared" si="443"/>
        <v>1</v>
      </c>
    </row>
    <row r="4718" spans="1:21" x14ac:dyDescent="0.3">
      <c r="A4718" t="s">
        <v>8889</v>
      </c>
      <c r="B4718" t="s">
        <v>2228</v>
      </c>
      <c r="C4718" t="s">
        <v>2229</v>
      </c>
      <c r="D4718" t="s">
        <v>102</v>
      </c>
      <c r="E4718" t="s">
        <v>173</v>
      </c>
      <c r="F4718">
        <v>348821.67</v>
      </c>
      <c r="G4718" s="1">
        <v>45982</v>
      </c>
      <c r="I4718" t="s">
        <v>40</v>
      </c>
      <c r="J4718">
        <v>23</v>
      </c>
      <c r="K4718">
        <v>20</v>
      </c>
      <c r="L4718" t="s">
        <v>60</v>
      </c>
      <c r="M4718" t="s">
        <v>29</v>
      </c>
      <c r="N4718" t="s">
        <v>30</v>
      </c>
      <c r="O4718">
        <f t="shared" si="438"/>
        <v>1</v>
      </c>
      <c r="P4718" t="str">
        <f t="shared" si="439"/>
        <v>Valid</v>
      </c>
      <c r="Q4718" t="str">
        <f>_xlfn.XLOOKUP(B4718,Customers!$A:$A,Customers!$C:$C,"Not Found")</f>
        <v>West</v>
      </c>
      <c r="R4718" t="str">
        <f t="shared" si="440"/>
        <v>Central</v>
      </c>
      <c r="S4718" t="str">
        <f t="shared" si="441"/>
        <v>Maturity</v>
      </c>
      <c r="T4718" t="str">
        <f t="shared" si="442"/>
        <v>SLA Breach</v>
      </c>
      <c r="U4718">
        <f t="shared" si="443"/>
        <v>3</v>
      </c>
    </row>
    <row r="4719" spans="1:21" x14ac:dyDescent="0.3">
      <c r="A4719" t="s">
        <v>8890</v>
      </c>
      <c r="B4719" t="s">
        <v>72</v>
      </c>
      <c r="C4719" t="s">
        <v>165</v>
      </c>
      <c r="D4719" t="s">
        <v>34</v>
      </c>
      <c r="E4719" t="s">
        <v>39</v>
      </c>
      <c r="F4719">
        <v>1666588.16</v>
      </c>
      <c r="G4719" s="1">
        <v>45894</v>
      </c>
      <c r="H4719" s="1">
        <v>45920</v>
      </c>
      <c r="I4719" t="s">
        <v>19</v>
      </c>
      <c r="J4719">
        <v>26</v>
      </c>
      <c r="K4719">
        <v>20</v>
      </c>
      <c r="L4719" t="s">
        <v>325</v>
      </c>
      <c r="M4719" t="s">
        <v>29</v>
      </c>
      <c r="N4719" t="s">
        <v>42</v>
      </c>
      <c r="O4719">
        <f t="shared" si="438"/>
        <v>1</v>
      </c>
      <c r="P4719" t="str">
        <f t="shared" si="439"/>
        <v>Valid</v>
      </c>
      <c r="Q4719" t="str">
        <f>_xlfn.XLOOKUP(B4719,Customers!$A:$A,Customers!$C:$C,"Not Found")</f>
        <v>Central</v>
      </c>
      <c r="R4719" t="str">
        <f t="shared" si="440"/>
        <v>North</v>
      </c>
      <c r="S4719" t="str">
        <f t="shared" si="441"/>
        <v>Death Benefit</v>
      </c>
      <c r="T4719" t="str">
        <f t="shared" si="442"/>
        <v>SLA Breach</v>
      </c>
      <c r="U4719">
        <f t="shared" si="443"/>
        <v>6</v>
      </c>
    </row>
    <row r="4720" spans="1:21" x14ac:dyDescent="0.3">
      <c r="A4720" t="s">
        <v>8891</v>
      </c>
      <c r="B4720" t="s">
        <v>957</v>
      </c>
      <c r="C4720" t="s">
        <v>958</v>
      </c>
      <c r="D4720" t="s">
        <v>102</v>
      </c>
      <c r="E4720" t="s">
        <v>74</v>
      </c>
      <c r="F4720">
        <v>329258.03000000003</v>
      </c>
      <c r="G4720" s="1">
        <v>45703</v>
      </c>
      <c r="H4720" s="1">
        <v>45720</v>
      </c>
      <c r="I4720" t="s">
        <v>19</v>
      </c>
      <c r="J4720">
        <v>17</v>
      </c>
      <c r="K4720">
        <v>20</v>
      </c>
      <c r="L4720" t="s">
        <v>411</v>
      </c>
      <c r="M4720" t="s">
        <v>29</v>
      </c>
      <c r="N4720" t="s">
        <v>30</v>
      </c>
      <c r="O4720">
        <f t="shared" si="438"/>
        <v>1</v>
      </c>
      <c r="P4720" t="str">
        <f t="shared" si="439"/>
        <v>Valid</v>
      </c>
      <c r="Q4720" t="str">
        <f>_xlfn.XLOOKUP(B4720,Customers!$A:$A,Customers!$C:$C,"Not Found")</f>
        <v>North</v>
      </c>
      <c r="R4720" t="str">
        <f t="shared" si="440"/>
        <v>East</v>
      </c>
      <c r="S4720" t="str">
        <f t="shared" si="441"/>
        <v>Maturity</v>
      </c>
      <c r="T4720" t="str">
        <f t="shared" si="442"/>
        <v>Within SLA</v>
      </c>
      <c r="U4720">
        <f t="shared" si="443"/>
        <v>0</v>
      </c>
    </row>
    <row r="4721" spans="1:21" x14ac:dyDescent="0.3">
      <c r="A4721" t="s">
        <v>8892</v>
      </c>
      <c r="B4721" t="s">
        <v>5978</v>
      </c>
      <c r="C4721" t="s">
        <v>5979</v>
      </c>
      <c r="D4721" t="s">
        <v>34</v>
      </c>
      <c r="E4721" t="s">
        <v>27</v>
      </c>
      <c r="F4721">
        <v>226903.03</v>
      </c>
      <c r="G4721" s="1">
        <v>45756</v>
      </c>
      <c r="I4721" t="s">
        <v>40</v>
      </c>
      <c r="J4721">
        <v>17</v>
      </c>
      <c r="K4721">
        <v>20</v>
      </c>
      <c r="L4721" t="s">
        <v>150</v>
      </c>
      <c r="M4721" t="s">
        <v>29</v>
      </c>
      <c r="N4721" t="s">
        <v>30</v>
      </c>
      <c r="O4721">
        <f t="shared" si="438"/>
        <v>1</v>
      </c>
      <c r="P4721" t="str">
        <f t="shared" si="439"/>
        <v>Valid</v>
      </c>
      <c r="Q4721" t="str">
        <f>_xlfn.XLOOKUP(B4721,Customers!$A:$A,Customers!$C:$C,"Not Found")</f>
        <v>West</v>
      </c>
      <c r="R4721" t="str">
        <f t="shared" si="440"/>
        <v>West</v>
      </c>
      <c r="S4721" t="str">
        <f t="shared" si="441"/>
        <v>Death Benefit</v>
      </c>
      <c r="T4721" t="str">
        <f t="shared" si="442"/>
        <v>Within SLA</v>
      </c>
      <c r="U4721">
        <f t="shared" si="443"/>
        <v>0</v>
      </c>
    </row>
    <row r="4722" spans="1:21" x14ac:dyDescent="0.3">
      <c r="A4722" t="s">
        <v>8893</v>
      </c>
      <c r="B4722" t="s">
        <v>8894</v>
      </c>
      <c r="C4722" t="s">
        <v>8895</v>
      </c>
      <c r="D4722" t="s">
        <v>4731</v>
      </c>
      <c r="E4722" t="s">
        <v>74</v>
      </c>
      <c r="F4722">
        <v>30256.44</v>
      </c>
      <c r="G4722" s="1">
        <v>45754</v>
      </c>
      <c r="H4722" s="1">
        <v>45762</v>
      </c>
      <c r="I4722" t="s">
        <v>47</v>
      </c>
      <c r="J4722">
        <v>8</v>
      </c>
      <c r="K4722">
        <v>7</v>
      </c>
      <c r="L4722" t="s">
        <v>590</v>
      </c>
      <c r="M4722" t="s">
        <v>94</v>
      </c>
      <c r="N4722" t="s">
        <v>30</v>
      </c>
      <c r="O4722">
        <f t="shared" si="438"/>
        <v>1</v>
      </c>
      <c r="P4722" t="str">
        <f t="shared" si="439"/>
        <v>Valid</v>
      </c>
      <c r="Q4722" t="str">
        <f>_xlfn.XLOOKUP(B4722,Customers!$A:$A,Customers!$C:$C,"Not Found")</f>
        <v>East</v>
      </c>
      <c r="R4722" t="str">
        <f t="shared" si="440"/>
        <v>East</v>
      </c>
      <c r="S4722" t="str">
        <f t="shared" si="441"/>
        <v>medical emergency</v>
      </c>
      <c r="T4722" t="str">
        <f t="shared" si="442"/>
        <v>SLA Breach</v>
      </c>
      <c r="U4722">
        <f t="shared" si="443"/>
        <v>1</v>
      </c>
    </row>
    <row r="4723" spans="1:21" x14ac:dyDescent="0.3">
      <c r="A4723" t="s">
        <v>8896</v>
      </c>
      <c r="B4723" t="s">
        <v>3987</v>
      </c>
      <c r="C4723" t="s">
        <v>8144</v>
      </c>
      <c r="D4723" t="s">
        <v>53</v>
      </c>
      <c r="E4723" t="s">
        <v>74</v>
      </c>
      <c r="F4723">
        <v>49721.13</v>
      </c>
      <c r="G4723" s="1">
        <v>45753</v>
      </c>
      <c r="H4723" s="1">
        <v>45760</v>
      </c>
      <c r="I4723" t="s">
        <v>19</v>
      </c>
      <c r="J4723">
        <v>7</v>
      </c>
      <c r="K4723">
        <v>15</v>
      </c>
      <c r="L4723" t="s">
        <v>610</v>
      </c>
      <c r="M4723" t="s">
        <v>55</v>
      </c>
      <c r="N4723" t="s">
        <v>30</v>
      </c>
      <c r="O4723">
        <f t="shared" si="438"/>
        <v>1</v>
      </c>
      <c r="P4723" t="str">
        <f t="shared" si="439"/>
        <v>Valid</v>
      </c>
      <c r="Q4723" t="str">
        <f>_xlfn.XLOOKUP(B4723,Customers!$A:$A,Customers!$C:$C,"Not Found")</f>
        <v>Central</v>
      </c>
      <c r="R4723" t="str">
        <f t="shared" si="440"/>
        <v>East</v>
      </c>
      <c r="S4723" t="str">
        <f t="shared" si="441"/>
        <v>Hospitalization</v>
      </c>
      <c r="T4723" t="str">
        <f t="shared" si="442"/>
        <v>Within SLA</v>
      </c>
      <c r="U4723">
        <f t="shared" si="443"/>
        <v>0</v>
      </c>
    </row>
    <row r="4724" spans="1:21" x14ac:dyDescent="0.3">
      <c r="A4724" t="s">
        <v>8897</v>
      </c>
      <c r="B4724" t="s">
        <v>6850</v>
      </c>
      <c r="C4724" t="s">
        <v>6851</v>
      </c>
      <c r="D4724" t="s">
        <v>46</v>
      </c>
      <c r="E4724" t="s">
        <v>173</v>
      </c>
      <c r="F4724">
        <v>21837.360000000001</v>
      </c>
      <c r="G4724" s="1">
        <v>45867</v>
      </c>
      <c r="I4724" t="s">
        <v>40</v>
      </c>
      <c r="J4724">
        <v>25</v>
      </c>
      <c r="K4724">
        <v>10</v>
      </c>
      <c r="L4724" t="s">
        <v>60</v>
      </c>
      <c r="M4724" t="s">
        <v>21</v>
      </c>
      <c r="N4724" t="s">
        <v>42</v>
      </c>
      <c r="O4724">
        <f t="shared" si="438"/>
        <v>1</v>
      </c>
      <c r="P4724" t="str">
        <f t="shared" si="439"/>
        <v>Valid</v>
      </c>
      <c r="Q4724" t="str">
        <f>_xlfn.XLOOKUP(B4724,Customers!$A:$A,Customers!$C:$C,"Not Found")</f>
        <v>South</v>
      </c>
      <c r="R4724" t="str">
        <f t="shared" si="440"/>
        <v>Central</v>
      </c>
      <c r="S4724" t="str">
        <f t="shared" si="441"/>
        <v>Theft</v>
      </c>
      <c r="T4724" t="str">
        <f t="shared" si="442"/>
        <v>SLA Breach</v>
      </c>
      <c r="U4724">
        <f t="shared" si="443"/>
        <v>15</v>
      </c>
    </row>
    <row r="4725" spans="1:21" x14ac:dyDescent="0.3">
      <c r="A4725" t="s">
        <v>8898</v>
      </c>
      <c r="B4725" t="s">
        <v>3436</v>
      </c>
      <c r="C4725" t="s">
        <v>7342</v>
      </c>
      <c r="D4725" t="s">
        <v>69</v>
      </c>
      <c r="E4725" t="s">
        <v>18</v>
      </c>
      <c r="F4725">
        <v>99911.33</v>
      </c>
      <c r="G4725" s="1">
        <v>45907</v>
      </c>
      <c r="H4725" s="1">
        <v>45916</v>
      </c>
      <c r="I4725" t="s">
        <v>19</v>
      </c>
      <c r="J4725">
        <v>9</v>
      </c>
      <c r="K4725">
        <v>12</v>
      </c>
      <c r="L4725" t="s">
        <v>128</v>
      </c>
      <c r="M4725" t="s">
        <v>49</v>
      </c>
      <c r="N4725" t="s">
        <v>30</v>
      </c>
      <c r="O4725">
        <f t="shared" si="438"/>
        <v>1</v>
      </c>
      <c r="P4725" t="str">
        <f t="shared" si="439"/>
        <v>Valid</v>
      </c>
      <c r="Q4725" t="str">
        <f>_xlfn.XLOOKUP(B4725,Customers!$A:$A,Customers!$C:$C,"Not Found")</f>
        <v>South</v>
      </c>
      <c r="R4725" t="str">
        <f t="shared" si="440"/>
        <v>South</v>
      </c>
      <c r="S4725" t="str">
        <f t="shared" si="441"/>
        <v>Property Damage</v>
      </c>
      <c r="T4725" t="str">
        <f t="shared" si="442"/>
        <v>Within SLA</v>
      </c>
      <c r="U4725">
        <f t="shared" si="443"/>
        <v>0</v>
      </c>
    </row>
    <row r="4726" spans="1:21" x14ac:dyDescent="0.3">
      <c r="A4726" t="s">
        <v>8899</v>
      </c>
      <c r="B4726" t="s">
        <v>6712</v>
      </c>
      <c r="C4726" t="s">
        <v>6713</v>
      </c>
      <c r="D4726" t="s">
        <v>53</v>
      </c>
      <c r="E4726" t="s">
        <v>74</v>
      </c>
      <c r="F4726">
        <v>387365.97</v>
      </c>
      <c r="G4726" s="1">
        <v>45755</v>
      </c>
      <c r="H4726" s="1">
        <v>45784</v>
      </c>
      <c r="I4726" t="s">
        <v>19</v>
      </c>
      <c r="J4726">
        <v>29</v>
      </c>
      <c r="K4726">
        <v>15</v>
      </c>
      <c r="L4726" t="s">
        <v>174</v>
      </c>
      <c r="M4726" t="s">
        <v>55</v>
      </c>
      <c r="N4726" t="s">
        <v>88</v>
      </c>
      <c r="O4726">
        <f t="shared" si="438"/>
        <v>1</v>
      </c>
      <c r="P4726" t="str">
        <f t="shared" si="439"/>
        <v>Valid</v>
      </c>
      <c r="Q4726" t="str">
        <f>_xlfn.XLOOKUP(B4726,Customers!$A:$A,Customers!$C:$C,"Not Found")</f>
        <v>North</v>
      </c>
      <c r="R4726" t="str">
        <f t="shared" si="440"/>
        <v>East</v>
      </c>
      <c r="S4726" t="str">
        <f t="shared" si="441"/>
        <v>Hospitalization</v>
      </c>
      <c r="T4726" t="str">
        <f t="shared" si="442"/>
        <v>SLA Breach</v>
      </c>
      <c r="U4726">
        <f t="shared" si="443"/>
        <v>14</v>
      </c>
    </row>
    <row r="4727" spans="1:21" x14ac:dyDescent="0.3">
      <c r="A4727" t="s">
        <v>8900</v>
      </c>
      <c r="B4727" t="s">
        <v>2891</v>
      </c>
      <c r="C4727" t="s">
        <v>7433</v>
      </c>
      <c r="D4727" t="s">
        <v>69</v>
      </c>
      <c r="E4727" t="s">
        <v>39</v>
      </c>
      <c r="F4727">
        <v>195962.04</v>
      </c>
      <c r="G4727" s="1">
        <v>45844</v>
      </c>
      <c r="H4727" s="1">
        <v>45854</v>
      </c>
      <c r="I4727" t="s">
        <v>19</v>
      </c>
      <c r="J4727">
        <v>10</v>
      </c>
      <c r="K4727">
        <v>12</v>
      </c>
      <c r="L4727" t="s">
        <v>174</v>
      </c>
      <c r="M4727" t="s">
        <v>49</v>
      </c>
      <c r="N4727" t="s">
        <v>30</v>
      </c>
      <c r="O4727">
        <f t="shared" si="438"/>
        <v>1</v>
      </c>
      <c r="P4727" t="str">
        <f t="shared" si="439"/>
        <v>Valid</v>
      </c>
      <c r="Q4727" t="str">
        <f>_xlfn.XLOOKUP(B4727,Customers!$A:$A,Customers!$C:$C,"Not Found")</f>
        <v>Central</v>
      </c>
      <c r="R4727" t="str">
        <f t="shared" si="440"/>
        <v>North</v>
      </c>
      <c r="S4727" t="str">
        <f t="shared" si="441"/>
        <v>Property Damage</v>
      </c>
      <c r="T4727" t="str">
        <f t="shared" si="442"/>
        <v>Within SLA</v>
      </c>
      <c r="U4727">
        <f t="shared" si="443"/>
        <v>0</v>
      </c>
    </row>
    <row r="4728" spans="1:21" x14ac:dyDescent="0.3">
      <c r="A4728" t="s">
        <v>8901</v>
      </c>
      <c r="B4728" t="s">
        <v>4280</v>
      </c>
      <c r="C4728" t="s">
        <v>4281</v>
      </c>
      <c r="D4728" t="s">
        <v>53</v>
      </c>
      <c r="E4728" t="s">
        <v>18</v>
      </c>
      <c r="F4728">
        <v>62231.02</v>
      </c>
      <c r="G4728" s="1">
        <v>45820</v>
      </c>
      <c r="H4728" s="1">
        <v>45832</v>
      </c>
      <c r="I4728" t="s">
        <v>19</v>
      </c>
      <c r="J4728">
        <v>12</v>
      </c>
      <c r="K4728">
        <v>15</v>
      </c>
      <c r="L4728" t="s">
        <v>183</v>
      </c>
      <c r="M4728" t="s">
        <v>55</v>
      </c>
      <c r="N4728" t="s">
        <v>42</v>
      </c>
      <c r="O4728">
        <f t="shared" si="438"/>
        <v>1</v>
      </c>
      <c r="P4728" t="str">
        <f t="shared" si="439"/>
        <v>Valid</v>
      </c>
      <c r="Q4728" t="str">
        <f>_xlfn.XLOOKUP(B4728,Customers!$A:$A,Customers!$C:$C,"Not Found")</f>
        <v>West</v>
      </c>
      <c r="R4728" t="str">
        <f t="shared" si="440"/>
        <v>South</v>
      </c>
      <c r="S4728" t="str">
        <f t="shared" si="441"/>
        <v>Hospitalization</v>
      </c>
      <c r="T4728" t="str">
        <f t="shared" si="442"/>
        <v>Within SLA</v>
      </c>
      <c r="U4728">
        <f t="shared" si="443"/>
        <v>0</v>
      </c>
    </row>
    <row r="4729" spans="1:21" x14ac:dyDescent="0.3">
      <c r="A4729" t="s">
        <v>8902</v>
      </c>
      <c r="B4729" t="s">
        <v>114</v>
      </c>
      <c r="C4729" t="s">
        <v>8903</v>
      </c>
      <c r="D4729" t="s">
        <v>59</v>
      </c>
      <c r="E4729" t="s">
        <v>173</v>
      </c>
      <c r="F4729">
        <v>106776.97</v>
      </c>
      <c r="G4729" s="1">
        <v>45787</v>
      </c>
      <c r="H4729" s="1">
        <v>45797</v>
      </c>
      <c r="I4729" t="s">
        <v>19</v>
      </c>
      <c r="J4729">
        <v>10</v>
      </c>
      <c r="K4729">
        <v>15</v>
      </c>
      <c r="L4729" t="s">
        <v>411</v>
      </c>
      <c r="M4729" t="s">
        <v>55</v>
      </c>
      <c r="N4729" t="s">
        <v>30</v>
      </c>
      <c r="O4729">
        <f t="shared" si="438"/>
        <v>1</v>
      </c>
      <c r="P4729" t="str">
        <f t="shared" si="439"/>
        <v>Valid</v>
      </c>
      <c r="Q4729" t="str">
        <f>_xlfn.XLOOKUP(B4729,Customers!$A:$A,Customers!$C:$C,"Not Found")</f>
        <v>Central</v>
      </c>
      <c r="R4729" t="str">
        <f t="shared" si="440"/>
        <v>Central</v>
      </c>
      <c r="S4729" t="str">
        <f t="shared" si="441"/>
        <v>Critical Illness</v>
      </c>
      <c r="T4729" t="str">
        <f t="shared" si="442"/>
        <v>Within SLA</v>
      </c>
      <c r="U4729">
        <f t="shared" si="443"/>
        <v>0</v>
      </c>
    </row>
    <row r="4730" spans="1:21" x14ac:dyDescent="0.3">
      <c r="A4730" t="s">
        <v>8904</v>
      </c>
      <c r="B4730" t="s">
        <v>8905</v>
      </c>
      <c r="C4730" t="s">
        <v>8906</v>
      </c>
      <c r="D4730" t="s">
        <v>59</v>
      </c>
      <c r="E4730" t="s">
        <v>27</v>
      </c>
      <c r="F4730">
        <v>435659.53</v>
      </c>
      <c r="G4730" s="1">
        <v>45719</v>
      </c>
      <c r="H4730" s="1">
        <v>45739</v>
      </c>
      <c r="I4730" t="s">
        <v>19</v>
      </c>
      <c r="J4730">
        <v>20</v>
      </c>
      <c r="K4730">
        <v>15</v>
      </c>
      <c r="L4730" t="s">
        <v>561</v>
      </c>
      <c r="M4730" t="s">
        <v>55</v>
      </c>
      <c r="N4730" t="s">
        <v>30</v>
      </c>
      <c r="O4730">
        <f t="shared" si="438"/>
        <v>1</v>
      </c>
      <c r="P4730" t="str">
        <f t="shared" si="439"/>
        <v>Valid</v>
      </c>
      <c r="Q4730" t="str">
        <f>_xlfn.XLOOKUP(B4730,Customers!$A:$A,Customers!$C:$C,"Not Found")</f>
        <v>South</v>
      </c>
      <c r="R4730" t="str">
        <f t="shared" si="440"/>
        <v>West</v>
      </c>
      <c r="S4730" t="str">
        <f t="shared" si="441"/>
        <v>Critical Illness</v>
      </c>
      <c r="T4730" t="str">
        <f t="shared" si="442"/>
        <v>SLA Breach</v>
      </c>
      <c r="U4730">
        <f t="shared" si="443"/>
        <v>5</v>
      </c>
    </row>
    <row r="4731" spans="1:21" x14ac:dyDescent="0.3">
      <c r="A4731" t="s">
        <v>8907</v>
      </c>
      <c r="B4731" t="s">
        <v>4233</v>
      </c>
      <c r="C4731" t="s">
        <v>4234</v>
      </c>
      <c r="D4731" t="s">
        <v>26</v>
      </c>
      <c r="E4731" t="s">
        <v>74</v>
      </c>
      <c r="F4731">
        <v>341407.55</v>
      </c>
      <c r="G4731" s="1">
        <v>45676</v>
      </c>
      <c r="I4731" t="s">
        <v>40</v>
      </c>
      <c r="J4731">
        <v>27</v>
      </c>
      <c r="K4731">
        <v>20</v>
      </c>
      <c r="L4731" t="s">
        <v>112</v>
      </c>
      <c r="M4731" t="s">
        <v>29</v>
      </c>
      <c r="N4731" t="s">
        <v>42</v>
      </c>
      <c r="O4731">
        <f t="shared" si="438"/>
        <v>1</v>
      </c>
      <c r="P4731" t="str">
        <f t="shared" si="439"/>
        <v>Valid</v>
      </c>
      <c r="Q4731" t="str">
        <f>_xlfn.XLOOKUP(B4731,Customers!$A:$A,Customers!$C:$C,"Not Found")</f>
        <v>East</v>
      </c>
      <c r="R4731" t="str">
        <f t="shared" si="440"/>
        <v>East</v>
      </c>
      <c r="S4731" t="str">
        <f t="shared" si="441"/>
        <v>Disability</v>
      </c>
      <c r="T4731" t="str">
        <f t="shared" si="442"/>
        <v>SLA Breach</v>
      </c>
      <c r="U4731">
        <f t="shared" si="443"/>
        <v>7</v>
      </c>
    </row>
    <row r="4732" spans="1:21" x14ac:dyDescent="0.3">
      <c r="A4732" t="s">
        <v>8908</v>
      </c>
      <c r="B4732" t="s">
        <v>8909</v>
      </c>
      <c r="C4732" t="s">
        <v>8910</v>
      </c>
      <c r="D4732" t="s">
        <v>154</v>
      </c>
      <c r="E4732" t="s">
        <v>39</v>
      </c>
      <c r="F4732">
        <v>36444.629999999997</v>
      </c>
      <c r="G4732" s="1">
        <v>45972</v>
      </c>
      <c r="H4732" s="1">
        <v>45988</v>
      </c>
      <c r="I4732" t="s">
        <v>19</v>
      </c>
      <c r="J4732">
        <v>16</v>
      </c>
      <c r="K4732">
        <v>10</v>
      </c>
      <c r="L4732" t="s">
        <v>79</v>
      </c>
      <c r="M4732" t="s">
        <v>21</v>
      </c>
      <c r="N4732" t="s">
        <v>42</v>
      </c>
      <c r="O4732">
        <f t="shared" si="438"/>
        <v>1</v>
      </c>
      <c r="P4732" t="str">
        <f t="shared" si="439"/>
        <v>Valid</v>
      </c>
      <c r="Q4732" t="str">
        <f>_xlfn.XLOOKUP(B4732,Customers!$A:$A,Customers!$C:$C,"Not Found")</f>
        <v>North</v>
      </c>
      <c r="R4732" t="str">
        <f t="shared" si="440"/>
        <v>North</v>
      </c>
      <c r="S4732" t="str">
        <f t="shared" si="441"/>
        <v>Vehicle Damage</v>
      </c>
      <c r="T4732" t="str">
        <f t="shared" si="442"/>
        <v>SLA Breach</v>
      </c>
      <c r="U4732">
        <f t="shared" si="443"/>
        <v>6</v>
      </c>
    </row>
    <row r="4733" spans="1:21" x14ac:dyDescent="0.3">
      <c r="A4733" t="s">
        <v>8911</v>
      </c>
      <c r="B4733" t="s">
        <v>3255</v>
      </c>
      <c r="C4733" t="s">
        <v>3256</v>
      </c>
      <c r="D4733" t="s">
        <v>53</v>
      </c>
      <c r="E4733" t="s">
        <v>173</v>
      </c>
      <c r="F4733">
        <v>88870.8</v>
      </c>
      <c r="G4733" s="1">
        <v>45876</v>
      </c>
      <c r="H4733" s="1">
        <v>45904</v>
      </c>
      <c r="I4733" t="s">
        <v>19</v>
      </c>
      <c r="J4733">
        <v>28</v>
      </c>
      <c r="K4733">
        <v>15</v>
      </c>
      <c r="L4733" t="s">
        <v>244</v>
      </c>
      <c r="M4733" t="s">
        <v>55</v>
      </c>
      <c r="N4733" t="s">
        <v>88</v>
      </c>
      <c r="O4733">
        <f t="shared" si="438"/>
        <v>1</v>
      </c>
      <c r="P4733" t="str">
        <f t="shared" si="439"/>
        <v>Valid</v>
      </c>
      <c r="Q4733" t="str">
        <f>_xlfn.XLOOKUP(B4733,Customers!$A:$A,Customers!$C:$C,"Not Found")</f>
        <v>North</v>
      </c>
      <c r="R4733" t="str">
        <f t="shared" si="440"/>
        <v>Central</v>
      </c>
      <c r="S4733" t="str">
        <f t="shared" si="441"/>
        <v>Hospitalization</v>
      </c>
      <c r="T4733" t="str">
        <f t="shared" si="442"/>
        <v>SLA Breach</v>
      </c>
      <c r="U4733">
        <f t="shared" si="443"/>
        <v>13</v>
      </c>
    </row>
    <row r="4734" spans="1:21" x14ac:dyDescent="0.3">
      <c r="A4734" t="s">
        <v>8912</v>
      </c>
      <c r="B4734" t="s">
        <v>8913</v>
      </c>
      <c r="C4734" t="s">
        <v>8914</v>
      </c>
      <c r="D4734" t="s">
        <v>154</v>
      </c>
      <c r="E4734" t="s">
        <v>18</v>
      </c>
      <c r="F4734">
        <v>98653.94</v>
      </c>
      <c r="G4734" s="1">
        <v>45938</v>
      </c>
      <c r="H4734" s="1">
        <v>45945</v>
      </c>
      <c r="I4734" t="s">
        <v>19</v>
      </c>
      <c r="J4734">
        <v>7</v>
      </c>
      <c r="K4734">
        <v>10</v>
      </c>
      <c r="L4734" t="s">
        <v>244</v>
      </c>
      <c r="M4734" t="s">
        <v>21</v>
      </c>
      <c r="N4734" t="s">
        <v>30</v>
      </c>
      <c r="O4734">
        <f t="shared" si="438"/>
        <v>1</v>
      </c>
      <c r="P4734" t="str">
        <f t="shared" si="439"/>
        <v>Valid</v>
      </c>
      <c r="Q4734" t="str">
        <f>_xlfn.XLOOKUP(B4734,Customers!$A:$A,Customers!$C:$C,"Not Found")</f>
        <v>East</v>
      </c>
      <c r="R4734" t="str">
        <f t="shared" si="440"/>
        <v>South</v>
      </c>
      <c r="S4734" t="str">
        <f t="shared" si="441"/>
        <v>Vehicle Damage</v>
      </c>
      <c r="T4734" t="str">
        <f t="shared" si="442"/>
        <v>Within SLA</v>
      </c>
      <c r="U4734">
        <f t="shared" si="443"/>
        <v>0</v>
      </c>
    </row>
    <row r="4735" spans="1:21" x14ac:dyDescent="0.3">
      <c r="A4735" t="s">
        <v>8915</v>
      </c>
      <c r="B4735" t="s">
        <v>8916</v>
      </c>
      <c r="C4735" t="s">
        <v>8917</v>
      </c>
      <c r="D4735" t="s">
        <v>59</v>
      </c>
      <c r="E4735" t="s">
        <v>74</v>
      </c>
      <c r="F4735">
        <v>111438.1</v>
      </c>
      <c r="G4735" s="1">
        <v>45755</v>
      </c>
      <c r="H4735" s="1">
        <v>45765</v>
      </c>
      <c r="I4735" t="s">
        <v>19</v>
      </c>
      <c r="J4735">
        <v>10</v>
      </c>
      <c r="K4735">
        <v>15</v>
      </c>
      <c r="L4735" t="s">
        <v>373</v>
      </c>
      <c r="M4735" t="s">
        <v>55</v>
      </c>
      <c r="N4735" t="s">
        <v>22</v>
      </c>
      <c r="O4735">
        <f t="shared" si="438"/>
        <v>1</v>
      </c>
      <c r="P4735" t="str">
        <f t="shared" si="439"/>
        <v>Valid</v>
      </c>
      <c r="Q4735" t="str">
        <f>_xlfn.XLOOKUP(B4735,Customers!$A:$A,Customers!$C:$C,"Not Found")</f>
        <v>North</v>
      </c>
      <c r="R4735" t="str">
        <f t="shared" si="440"/>
        <v>East</v>
      </c>
      <c r="S4735" t="str">
        <f t="shared" si="441"/>
        <v>Critical Illness</v>
      </c>
      <c r="T4735" t="str">
        <f t="shared" si="442"/>
        <v>Within SLA</v>
      </c>
      <c r="U4735">
        <f t="shared" si="443"/>
        <v>0</v>
      </c>
    </row>
    <row r="4736" spans="1:21" x14ac:dyDescent="0.3">
      <c r="A4736" t="s">
        <v>8918</v>
      </c>
      <c r="B4736" t="s">
        <v>1236</v>
      </c>
      <c r="C4736" t="s">
        <v>1237</v>
      </c>
      <c r="D4736" t="s">
        <v>182</v>
      </c>
      <c r="E4736" t="s">
        <v>18</v>
      </c>
      <c r="F4736">
        <v>77129.570000000007</v>
      </c>
      <c r="G4736" s="1">
        <v>45728</v>
      </c>
      <c r="H4736" s="1">
        <v>45744</v>
      </c>
      <c r="I4736" t="s">
        <v>19</v>
      </c>
      <c r="J4736">
        <v>16</v>
      </c>
      <c r="K4736">
        <v>7</v>
      </c>
      <c r="L4736" t="s">
        <v>83</v>
      </c>
      <c r="M4736" t="s">
        <v>94</v>
      </c>
      <c r="N4736" t="s">
        <v>22</v>
      </c>
      <c r="O4736">
        <f t="shared" si="438"/>
        <v>1</v>
      </c>
      <c r="P4736" t="str">
        <f t="shared" si="439"/>
        <v>Valid</v>
      </c>
      <c r="Q4736" t="str">
        <f>_xlfn.XLOOKUP(B4736,Customers!$A:$A,Customers!$C:$C,"Not Found")</f>
        <v>North</v>
      </c>
      <c r="R4736" t="str">
        <f t="shared" si="440"/>
        <v>South</v>
      </c>
      <c r="S4736" t="str">
        <f t="shared" si="441"/>
        <v>Trip Cancellation</v>
      </c>
      <c r="T4736" t="str">
        <f t="shared" si="442"/>
        <v>SLA Breach</v>
      </c>
      <c r="U4736">
        <f t="shared" si="443"/>
        <v>9</v>
      </c>
    </row>
    <row r="4737" spans="1:21" x14ac:dyDescent="0.3">
      <c r="A4737" t="s">
        <v>8919</v>
      </c>
      <c r="B4737" t="s">
        <v>114</v>
      </c>
      <c r="C4737" t="s">
        <v>8903</v>
      </c>
      <c r="D4737" t="s">
        <v>59</v>
      </c>
      <c r="E4737" t="s">
        <v>74</v>
      </c>
      <c r="F4737">
        <v>90696.99</v>
      </c>
      <c r="G4737" s="1">
        <v>45850</v>
      </c>
      <c r="H4737" s="1">
        <v>45859</v>
      </c>
      <c r="I4737" t="s">
        <v>19</v>
      </c>
      <c r="J4737">
        <v>9</v>
      </c>
      <c r="K4737">
        <v>15</v>
      </c>
      <c r="L4737" t="s">
        <v>48</v>
      </c>
      <c r="M4737" t="s">
        <v>55</v>
      </c>
      <c r="N4737" t="s">
        <v>22</v>
      </c>
      <c r="O4737">
        <f t="shared" si="438"/>
        <v>1</v>
      </c>
      <c r="P4737" t="str">
        <f t="shared" si="439"/>
        <v>Valid</v>
      </c>
      <c r="Q4737" t="str">
        <f>_xlfn.XLOOKUP(B4737,Customers!$A:$A,Customers!$C:$C,"Not Found")</f>
        <v>Central</v>
      </c>
      <c r="R4737" t="str">
        <f t="shared" si="440"/>
        <v>East</v>
      </c>
      <c r="S4737" t="str">
        <f t="shared" si="441"/>
        <v>Critical Illness</v>
      </c>
      <c r="T4737" t="str">
        <f t="shared" si="442"/>
        <v>Within SLA</v>
      </c>
      <c r="U4737">
        <f t="shared" si="443"/>
        <v>0</v>
      </c>
    </row>
    <row r="4738" spans="1:21" x14ac:dyDescent="0.3">
      <c r="A4738" t="s">
        <v>8920</v>
      </c>
      <c r="B4738" t="s">
        <v>7121</v>
      </c>
      <c r="C4738" t="s">
        <v>8493</v>
      </c>
      <c r="D4738" t="s">
        <v>154</v>
      </c>
      <c r="E4738" t="s">
        <v>74</v>
      </c>
      <c r="F4738">
        <v>14174.26</v>
      </c>
      <c r="G4738" s="1">
        <v>45890</v>
      </c>
      <c r="H4738" s="1">
        <v>45898</v>
      </c>
      <c r="I4738" t="s">
        <v>19</v>
      </c>
      <c r="J4738">
        <v>8</v>
      </c>
      <c r="K4738">
        <v>10</v>
      </c>
      <c r="L4738" t="s">
        <v>681</v>
      </c>
      <c r="M4738" t="s">
        <v>21</v>
      </c>
      <c r="N4738" t="s">
        <v>30</v>
      </c>
      <c r="O4738">
        <f t="shared" ref="O4738:O4801" si="444">COUNTIF($A:$A,A4738)</f>
        <v>1</v>
      </c>
      <c r="P4738" t="str">
        <f t="shared" ref="P4738:P4801" si="445">IF(F4738="","Missing Amount","Valid")</f>
        <v>Valid</v>
      </c>
      <c r="Q4738" t="str">
        <f>_xlfn.XLOOKUP(B4738,Customers!$A:$A,Customers!$C:$C,"Not Found")</f>
        <v>South</v>
      </c>
      <c r="R4738" t="str">
        <f t="shared" ref="R4738:R4801" si="446">IF(E4738="",Q4738,E4738)</f>
        <v>East</v>
      </c>
      <c r="S4738" t="str">
        <f t="shared" ref="S4738:S4801" si="447">IF(D4738="Hospitalisation","Hospitalization",IF(D4738="Medical Emerg.","Medical Emergency",IF(D4738="Property dmg","Property Damage",IF(D4738="Vehicle dmg","Vehicle Damage",D4738))))</f>
        <v>Vehicle Damage</v>
      </c>
      <c r="T4738" t="str">
        <f t="shared" ref="T4738:T4801" si="448">IF(J4738&gt;K4738,"SLA Breach","Within SLA")</f>
        <v>Within SLA</v>
      </c>
      <c r="U4738">
        <f t="shared" ref="U4738:U4801" si="449">IF(J4738&gt;K4738,J4738-K4738,0)</f>
        <v>0</v>
      </c>
    </row>
    <row r="4739" spans="1:21" x14ac:dyDescent="0.3">
      <c r="A4739" t="s">
        <v>8921</v>
      </c>
      <c r="B4739" t="s">
        <v>4626</v>
      </c>
      <c r="C4739" t="s">
        <v>4627</v>
      </c>
      <c r="D4739" t="s">
        <v>216</v>
      </c>
      <c r="E4739" t="s">
        <v>18</v>
      </c>
      <c r="F4739">
        <v>115504.09</v>
      </c>
      <c r="G4739" s="1">
        <v>45899</v>
      </c>
      <c r="I4739" t="s">
        <v>64</v>
      </c>
      <c r="J4739">
        <v>13</v>
      </c>
      <c r="K4739">
        <v>15</v>
      </c>
      <c r="L4739" t="s">
        <v>278</v>
      </c>
      <c r="M4739" t="s">
        <v>55</v>
      </c>
      <c r="N4739" t="s">
        <v>30</v>
      </c>
      <c r="O4739">
        <f t="shared" si="444"/>
        <v>1</v>
      </c>
      <c r="P4739" t="str">
        <f t="shared" si="445"/>
        <v>Valid</v>
      </c>
      <c r="Q4739" t="str">
        <f>_xlfn.XLOOKUP(B4739,Customers!$A:$A,Customers!$C:$C,"Not Found")</f>
        <v>Central</v>
      </c>
      <c r="R4739" t="str">
        <f t="shared" si="446"/>
        <v>South</v>
      </c>
      <c r="S4739" t="str">
        <f t="shared" si="447"/>
        <v>Outpatient</v>
      </c>
      <c r="T4739" t="str">
        <f t="shared" si="448"/>
        <v>Within SLA</v>
      </c>
      <c r="U4739">
        <f t="shared" si="449"/>
        <v>0</v>
      </c>
    </row>
    <row r="4740" spans="1:21" x14ac:dyDescent="0.3">
      <c r="A4740" t="s">
        <v>8922</v>
      </c>
      <c r="B4740" t="s">
        <v>1794</v>
      </c>
      <c r="C4740" t="s">
        <v>1795</v>
      </c>
      <c r="D4740" t="s">
        <v>216</v>
      </c>
      <c r="E4740" t="s">
        <v>74</v>
      </c>
      <c r="F4740">
        <v>110512.27</v>
      </c>
      <c r="G4740" s="1">
        <v>45840</v>
      </c>
      <c r="H4740" s="1">
        <v>45857</v>
      </c>
      <c r="I4740" t="s">
        <v>19</v>
      </c>
      <c r="J4740">
        <v>17</v>
      </c>
      <c r="K4740">
        <v>15</v>
      </c>
      <c r="L4740" t="s">
        <v>349</v>
      </c>
      <c r="M4740" t="s">
        <v>55</v>
      </c>
      <c r="N4740" t="s">
        <v>42</v>
      </c>
      <c r="O4740">
        <f t="shared" si="444"/>
        <v>1</v>
      </c>
      <c r="P4740" t="str">
        <f t="shared" si="445"/>
        <v>Valid</v>
      </c>
      <c r="Q4740" t="str">
        <f>_xlfn.XLOOKUP(B4740,Customers!$A:$A,Customers!$C:$C,"Not Found")</f>
        <v>West</v>
      </c>
      <c r="R4740" t="str">
        <f t="shared" si="446"/>
        <v>East</v>
      </c>
      <c r="S4740" t="str">
        <f t="shared" si="447"/>
        <v>Outpatient</v>
      </c>
      <c r="T4740" t="str">
        <f t="shared" si="448"/>
        <v>SLA Breach</v>
      </c>
      <c r="U4740">
        <f t="shared" si="449"/>
        <v>2</v>
      </c>
    </row>
    <row r="4741" spans="1:21" x14ac:dyDescent="0.3">
      <c r="A4741" t="s">
        <v>8923</v>
      </c>
      <c r="B4741" t="s">
        <v>4308</v>
      </c>
      <c r="C4741" t="s">
        <v>7635</v>
      </c>
      <c r="D4741" t="s">
        <v>26</v>
      </c>
      <c r="E4741" t="s">
        <v>18</v>
      </c>
      <c r="F4741">
        <v>373883.46</v>
      </c>
      <c r="G4741" s="1">
        <v>45812</v>
      </c>
      <c r="H4741" s="1">
        <v>45834</v>
      </c>
      <c r="I4741" t="s">
        <v>19</v>
      </c>
      <c r="J4741">
        <v>22</v>
      </c>
      <c r="K4741">
        <v>20</v>
      </c>
      <c r="L4741" t="s">
        <v>79</v>
      </c>
      <c r="M4741" t="s">
        <v>29</v>
      </c>
      <c r="N4741" t="s">
        <v>30</v>
      </c>
      <c r="O4741">
        <f t="shared" si="444"/>
        <v>1</v>
      </c>
      <c r="P4741" t="str">
        <f t="shared" si="445"/>
        <v>Valid</v>
      </c>
      <c r="Q4741" t="str">
        <f>_xlfn.XLOOKUP(B4741,Customers!$A:$A,Customers!$C:$C,"Not Found")</f>
        <v>Central</v>
      </c>
      <c r="R4741" t="str">
        <f t="shared" si="446"/>
        <v>South</v>
      </c>
      <c r="S4741" t="str">
        <f t="shared" si="447"/>
        <v>Disability</v>
      </c>
      <c r="T4741" t="str">
        <f t="shared" si="448"/>
        <v>SLA Breach</v>
      </c>
      <c r="U4741">
        <f t="shared" si="449"/>
        <v>2</v>
      </c>
    </row>
    <row r="4742" spans="1:21" x14ac:dyDescent="0.3">
      <c r="A4742" t="s">
        <v>8924</v>
      </c>
      <c r="B4742" t="s">
        <v>3631</v>
      </c>
      <c r="C4742" t="s">
        <v>8925</v>
      </c>
      <c r="D4742" t="s">
        <v>17</v>
      </c>
      <c r="E4742" t="s">
        <v>27</v>
      </c>
      <c r="F4742">
        <v>37443.120000000003</v>
      </c>
      <c r="G4742" s="1">
        <v>45846</v>
      </c>
      <c r="H4742" s="1">
        <v>45867</v>
      </c>
      <c r="I4742" t="s">
        <v>19</v>
      </c>
      <c r="J4742">
        <v>21</v>
      </c>
      <c r="K4742">
        <v>10</v>
      </c>
      <c r="L4742" t="s">
        <v>296</v>
      </c>
      <c r="M4742" t="s">
        <v>21</v>
      </c>
      <c r="N4742" t="s">
        <v>88</v>
      </c>
      <c r="O4742">
        <f t="shared" si="444"/>
        <v>1</v>
      </c>
      <c r="P4742" t="str">
        <f t="shared" si="445"/>
        <v>Valid</v>
      </c>
      <c r="Q4742" t="str">
        <f>_xlfn.XLOOKUP(B4742,Customers!$A:$A,Customers!$C:$C,"Not Found")</f>
        <v>South</v>
      </c>
      <c r="R4742" t="str">
        <f t="shared" si="446"/>
        <v>West</v>
      </c>
      <c r="S4742" t="str">
        <f t="shared" si="447"/>
        <v>Accident</v>
      </c>
      <c r="T4742" t="str">
        <f t="shared" si="448"/>
        <v>SLA Breach</v>
      </c>
      <c r="U4742">
        <f t="shared" si="449"/>
        <v>11</v>
      </c>
    </row>
    <row r="4743" spans="1:21" x14ac:dyDescent="0.3">
      <c r="A4743" t="s">
        <v>8926</v>
      </c>
      <c r="B4743" t="s">
        <v>3778</v>
      </c>
      <c r="C4743" t="s">
        <v>8927</v>
      </c>
      <c r="D4743" t="s">
        <v>154</v>
      </c>
      <c r="E4743" t="s">
        <v>74</v>
      </c>
      <c r="F4743">
        <v>237468.59</v>
      </c>
      <c r="G4743" s="1">
        <v>45742</v>
      </c>
      <c r="H4743" s="1">
        <v>45758</v>
      </c>
      <c r="I4743" t="s">
        <v>19</v>
      </c>
      <c r="J4743">
        <v>16</v>
      </c>
      <c r="K4743">
        <v>10</v>
      </c>
      <c r="L4743" t="s">
        <v>427</v>
      </c>
      <c r="M4743" t="s">
        <v>21</v>
      </c>
      <c r="N4743" t="s">
        <v>30</v>
      </c>
      <c r="O4743">
        <f t="shared" si="444"/>
        <v>1</v>
      </c>
      <c r="P4743" t="str">
        <f t="shared" si="445"/>
        <v>Valid</v>
      </c>
      <c r="Q4743" t="str">
        <f>_xlfn.XLOOKUP(B4743,Customers!$A:$A,Customers!$C:$C,"Not Found")</f>
        <v>West</v>
      </c>
      <c r="R4743" t="str">
        <f t="shared" si="446"/>
        <v>East</v>
      </c>
      <c r="S4743" t="str">
        <f t="shared" si="447"/>
        <v>Vehicle Damage</v>
      </c>
      <c r="T4743" t="str">
        <f t="shared" si="448"/>
        <v>SLA Breach</v>
      </c>
      <c r="U4743">
        <f t="shared" si="449"/>
        <v>6</v>
      </c>
    </row>
    <row r="4744" spans="1:21" x14ac:dyDescent="0.3">
      <c r="A4744" t="s">
        <v>8928</v>
      </c>
      <c r="B4744" t="s">
        <v>4529</v>
      </c>
      <c r="C4744" t="s">
        <v>4530</v>
      </c>
      <c r="D4744" t="s">
        <v>182</v>
      </c>
      <c r="E4744" t="s">
        <v>173</v>
      </c>
      <c r="F4744">
        <v>14795.7</v>
      </c>
      <c r="G4744" s="1">
        <v>45712</v>
      </c>
      <c r="H4744" s="1">
        <v>45735</v>
      </c>
      <c r="I4744" t="s">
        <v>19</v>
      </c>
      <c r="J4744">
        <v>23</v>
      </c>
      <c r="K4744">
        <v>7</v>
      </c>
      <c r="L4744" t="s">
        <v>864</v>
      </c>
      <c r="M4744" t="s">
        <v>94</v>
      </c>
      <c r="N4744" t="s">
        <v>88</v>
      </c>
      <c r="O4744">
        <f t="shared" si="444"/>
        <v>1</v>
      </c>
      <c r="P4744" t="str">
        <f t="shared" si="445"/>
        <v>Valid</v>
      </c>
      <c r="Q4744" t="str">
        <f>_xlfn.XLOOKUP(B4744,Customers!$A:$A,Customers!$C:$C,"Not Found")</f>
        <v>South</v>
      </c>
      <c r="R4744" t="str">
        <f t="shared" si="446"/>
        <v>Central</v>
      </c>
      <c r="S4744" t="str">
        <f t="shared" si="447"/>
        <v>Trip Cancellation</v>
      </c>
      <c r="T4744" t="str">
        <f t="shared" si="448"/>
        <v>SLA Breach</v>
      </c>
      <c r="U4744">
        <f t="shared" si="449"/>
        <v>16</v>
      </c>
    </row>
    <row r="4745" spans="1:21" x14ac:dyDescent="0.3">
      <c r="A4745" t="s">
        <v>8929</v>
      </c>
      <c r="B4745" t="s">
        <v>6426</v>
      </c>
      <c r="C4745" t="s">
        <v>6427</v>
      </c>
      <c r="D4745" t="s">
        <v>154</v>
      </c>
      <c r="E4745" t="s">
        <v>39</v>
      </c>
      <c r="F4745">
        <v>34349.51</v>
      </c>
      <c r="G4745" s="1">
        <v>45729</v>
      </c>
      <c r="H4745" s="1">
        <v>45737</v>
      </c>
      <c r="I4745" t="s">
        <v>47</v>
      </c>
      <c r="J4745">
        <v>8</v>
      </c>
      <c r="K4745">
        <v>10</v>
      </c>
      <c r="L4745" t="s">
        <v>431</v>
      </c>
      <c r="M4745" t="s">
        <v>21</v>
      </c>
      <c r="N4745" t="s">
        <v>30</v>
      </c>
      <c r="O4745">
        <f t="shared" si="444"/>
        <v>1</v>
      </c>
      <c r="P4745" t="str">
        <f t="shared" si="445"/>
        <v>Valid</v>
      </c>
      <c r="Q4745" t="str">
        <f>_xlfn.XLOOKUP(B4745,Customers!$A:$A,Customers!$C:$C,"Not Found")</f>
        <v>West</v>
      </c>
      <c r="R4745" t="str">
        <f t="shared" si="446"/>
        <v>North</v>
      </c>
      <c r="S4745" t="str">
        <f t="shared" si="447"/>
        <v>Vehicle Damage</v>
      </c>
      <c r="T4745" t="str">
        <f t="shared" si="448"/>
        <v>Within SLA</v>
      </c>
      <c r="U4745">
        <f t="shared" si="449"/>
        <v>0</v>
      </c>
    </row>
    <row r="4746" spans="1:21" x14ac:dyDescent="0.3">
      <c r="A4746" t="s">
        <v>8930</v>
      </c>
      <c r="B4746" t="s">
        <v>5136</v>
      </c>
      <c r="C4746" t="s">
        <v>5137</v>
      </c>
      <c r="D4746" t="s">
        <v>182</v>
      </c>
      <c r="E4746" t="s">
        <v>39</v>
      </c>
      <c r="F4746">
        <v>25853.62</v>
      </c>
      <c r="G4746" s="1">
        <v>45770</v>
      </c>
      <c r="H4746" s="1">
        <v>45777</v>
      </c>
      <c r="I4746" t="s">
        <v>19</v>
      </c>
      <c r="J4746">
        <v>7</v>
      </c>
      <c r="K4746">
        <v>7</v>
      </c>
      <c r="L4746" t="s">
        <v>704</v>
      </c>
      <c r="M4746" t="s">
        <v>94</v>
      </c>
      <c r="N4746" t="s">
        <v>22</v>
      </c>
      <c r="O4746">
        <f t="shared" si="444"/>
        <v>1</v>
      </c>
      <c r="P4746" t="str">
        <f t="shared" si="445"/>
        <v>Valid</v>
      </c>
      <c r="Q4746" t="str">
        <f>_xlfn.XLOOKUP(B4746,Customers!$A:$A,Customers!$C:$C,"Not Found")</f>
        <v>South</v>
      </c>
      <c r="R4746" t="str">
        <f t="shared" si="446"/>
        <v>North</v>
      </c>
      <c r="S4746" t="str">
        <f t="shared" si="447"/>
        <v>Trip Cancellation</v>
      </c>
      <c r="T4746" t="str">
        <f t="shared" si="448"/>
        <v>Within SLA</v>
      </c>
      <c r="U4746">
        <f t="shared" si="449"/>
        <v>0</v>
      </c>
    </row>
    <row r="4747" spans="1:21" x14ac:dyDescent="0.3">
      <c r="A4747" t="s">
        <v>8931</v>
      </c>
      <c r="B4747" t="s">
        <v>8932</v>
      </c>
      <c r="C4747" t="s">
        <v>8933</v>
      </c>
      <c r="D4747" t="s">
        <v>26</v>
      </c>
      <c r="E4747" t="s">
        <v>39</v>
      </c>
      <c r="F4747">
        <v>710475.25</v>
      </c>
      <c r="G4747" s="1">
        <v>45893</v>
      </c>
      <c r="H4747" s="1">
        <v>45922</v>
      </c>
      <c r="I4747" t="s">
        <v>19</v>
      </c>
      <c r="J4747">
        <v>29</v>
      </c>
      <c r="K4747">
        <v>20</v>
      </c>
      <c r="L4747" t="s">
        <v>787</v>
      </c>
      <c r="M4747" t="s">
        <v>29</v>
      </c>
      <c r="N4747" t="s">
        <v>42</v>
      </c>
      <c r="O4747">
        <f t="shared" si="444"/>
        <v>1</v>
      </c>
      <c r="P4747" t="str">
        <f t="shared" si="445"/>
        <v>Valid</v>
      </c>
      <c r="Q4747" t="str">
        <f>_xlfn.XLOOKUP(B4747,Customers!$A:$A,Customers!$C:$C,"Not Found")</f>
        <v>West</v>
      </c>
      <c r="R4747" t="str">
        <f t="shared" si="446"/>
        <v>North</v>
      </c>
      <c r="S4747" t="str">
        <f t="shared" si="447"/>
        <v>Disability</v>
      </c>
      <c r="T4747" t="str">
        <f t="shared" si="448"/>
        <v>SLA Breach</v>
      </c>
      <c r="U4747">
        <f t="shared" si="449"/>
        <v>9</v>
      </c>
    </row>
    <row r="4748" spans="1:21" x14ac:dyDescent="0.3">
      <c r="A4748" t="s">
        <v>8934</v>
      </c>
      <c r="B4748" t="s">
        <v>8935</v>
      </c>
      <c r="C4748" t="s">
        <v>8936</v>
      </c>
      <c r="D4748" t="s">
        <v>102</v>
      </c>
      <c r="E4748" t="s">
        <v>39</v>
      </c>
      <c r="F4748">
        <v>730777.61</v>
      </c>
      <c r="G4748" s="1">
        <v>45948</v>
      </c>
      <c r="H4748" s="1">
        <v>45969</v>
      </c>
      <c r="I4748" t="s">
        <v>19</v>
      </c>
      <c r="J4748">
        <v>21</v>
      </c>
      <c r="K4748">
        <v>20</v>
      </c>
      <c r="L4748" t="s">
        <v>93</v>
      </c>
      <c r="M4748" t="s">
        <v>29</v>
      </c>
      <c r="N4748" t="s">
        <v>30</v>
      </c>
      <c r="O4748">
        <f t="shared" si="444"/>
        <v>1</v>
      </c>
      <c r="P4748" t="str">
        <f t="shared" si="445"/>
        <v>Valid</v>
      </c>
      <c r="Q4748" t="str">
        <f>_xlfn.XLOOKUP(B4748,Customers!$A:$A,Customers!$C:$C,"Not Found")</f>
        <v>Central</v>
      </c>
      <c r="R4748" t="str">
        <f t="shared" si="446"/>
        <v>North</v>
      </c>
      <c r="S4748" t="str">
        <f t="shared" si="447"/>
        <v>Maturity</v>
      </c>
      <c r="T4748" t="str">
        <f t="shared" si="448"/>
        <v>SLA Breach</v>
      </c>
      <c r="U4748">
        <f t="shared" si="449"/>
        <v>1</v>
      </c>
    </row>
    <row r="4749" spans="1:21" x14ac:dyDescent="0.3">
      <c r="A4749" t="s">
        <v>8937</v>
      </c>
      <c r="B4749" t="s">
        <v>1607</v>
      </c>
      <c r="C4749" t="s">
        <v>4753</v>
      </c>
      <c r="D4749" t="s">
        <v>46</v>
      </c>
      <c r="E4749" t="s">
        <v>74</v>
      </c>
      <c r="F4749">
        <v>98545.29</v>
      </c>
      <c r="G4749" s="1">
        <v>45955</v>
      </c>
      <c r="I4749" t="s">
        <v>40</v>
      </c>
      <c r="J4749">
        <v>11</v>
      </c>
      <c r="K4749">
        <v>10</v>
      </c>
      <c r="L4749" t="s">
        <v>20</v>
      </c>
      <c r="M4749" t="s">
        <v>21</v>
      </c>
      <c r="N4749" t="s">
        <v>30</v>
      </c>
      <c r="O4749">
        <f t="shared" si="444"/>
        <v>1</v>
      </c>
      <c r="P4749" t="str">
        <f t="shared" si="445"/>
        <v>Valid</v>
      </c>
      <c r="Q4749" t="str">
        <f>_xlfn.XLOOKUP(B4749,Customers!$A:$A,Customers!$C:$C,"Not Found")</f>
        <v>South</v>
      </c>
      <c r="R4749" t="str">
        <f t="shared" si="446"/>
        <v>East</v>
      </c>
      <c r="S4749" t="str">
        <f t="shared" si="447"/>
        <v>Theft</v>
      </c>
      <c r="T4749" t="str">
        <f t="shared" si="448"/>
        <v>SLA Breach</v>
      </c>
      <c r="U4749">
        <f t="shared" si="449"/>
        <v>1</v>
      </c>
    </row>
    <row r="4750" spans="1:21" x14ac:dyDescent="0.3">
      <c r="A4750" t="s">
        <v>8938</v>
      </c>
      <c r="B4750" t="s">
        <v>3586</v>
      </c>
      <c r="C4750" t="s">
        <v>8939</v>
      </c>
      <c r="D4750" t="s">
        <v>102</v>
      </c>
      <c r="E4750" t="s">
        <v>39</v>
      </c>
      <c r="F4750">
        <v>536175.56999999995</v>
      </c>
      <c r="G4750" s="1">
        <v>45789</v>
      </c>
      <c r="H4750" s="1">
        <v>45807</v>
      </c>
      <c r="I4750" t="s">
        <v>19</v>
      </c>
      <c r="J4750">
        <v>18</v>
      </c>
      <c r="K4750">
        <v>20</v>
      </c>
      <c r="L4750" t="s">
        <v>864</v>
      </c>
      <c r="M4750" t="s">
        <v>29</v>
      </c>
      <c r="N4750" t="s">
        <v>30</v>
      </c>
      <c r="O4750">
        <f t="shared" si="444"/>
        <v>1</v>
      </c>
      <c r="P4750" t="str">
        <f t="shared" si="445"/>
        <v>Valid</v>
      </c>
      <c r="Q4750" t="str">
        <f>_xlfn.XLOOKUP(B4750,Customers!$A:$A,Customers!$C:$C,"Not Found")</f>
        <v>Central</v>
      </c>
      <c r="R4750" t="str">
        <f t="shared" si="446"/>
        <v>North</v>
      </c>
      <c r="S4750" t="str">
        <f t="shared" si="447"/>
        <v>Maturity</v>
      </c>
      <c r="T4750" t="str">
        <f t="shared" si="448"/>
        <v>Within SLA</v>
      </c>
      <c r="U4750">
        <f t="shared" si="449"/>
        <v>0</v>
      </c>
    </row>
    <row r="4751" spans="1:21" x14ac:dyDescent="0.3">
      <c r="A4751" t="s">
        <v>8940</v>
      </c>
      <c r="B4751" t="s">
        <v>7314</v>
      </c>
      <c r="C4751" t="s">
        <v>8941</v>
      </c>
      <c r="D4751" t="s">
        <v>182</v>
      </c>
      <c r="E4751" t="s">
        <v>39</v>
      </c>
      <c r="F4751">
        <v>12865.79</v>
      </c>
      <c r="G4751" s="1">
        <v>45985</v>
      </c>
      <c r="H4751" s="1">
        <v>45988</v>
      </c>
      <c r="I4751" t="s">
        <v>19</v>
      </c>
      <c r="J4751">
        <v>3</v>
      </c>
      <c r="K4751">
        <v>7</v>
      </c>
      <c r="L4751" t="s">
        <v>98</v>
      </c>
      <c r="M4751" t="s">
        <v>94</v>
      </c>
      <c r="N4751" t="s">
        <v>22</v>
      </c>
      <c r="O4751">
        <f t="shared" si="444"/>
        <v>1</v>
      </c>
      <c r="P4751" t="str">
        <f t="shared" si="445"/>
        <v>Valid</v>
      </c>
      <c r="Q4751" t="str">
        <f>_xlfn.XLOOKUP(B4751,Customers!$A:$A,Customers!$C:$C,"Not Found")</f>
        <v>North</v>
      </c>
      <c r="R4751" t="str">
        <f t="shared" si="446"/>
        <v>North</v>
      </c>
      <c r="S4751" t="str">
        <f t="shared" si="447"/>
        <v>Trip Cancellation</v>
      </c>
      <c r="T4751" t="str">
        <f t="shared" si="448"/>
        <v>Within SLA</v>
      </c>
      <c r="U4751">
        <f t="shared" si="449"/>
        <v>0</v>
      </c>
    </row>
    <row r="4752" spans="1:21" x14ac:dyDescent="0.3">
      <c r="A4752" t="s">
        <v>8942</v>
      </c>
      <c r="B4752" t="s">
        <v>5872</v>
      </c>
      <c r="C4752" t="s">
        <v>5873</v>
      </c>
      <c r="D4752" t="s">
        <v>46</v>
      </c>
      <c r="E4752" t="s">
        <v>18</v>
      </c>
      <c r="F4752">
        <v>36438.01</v>
      </c>
      <c r="G4752" s="1">
        <v>45987</v>
      </c>
      <c r="H4752" s="1">
        <v>46003</v>
      </c>
      <c r="I4752" t="s">
        <v>19</v>
      </c>
      <c r="J4752">
        <v>16</v>
      </c>
      <c r="K4752">
        <v>12</v>
      </c>
      <c r="L4752" t="s">
        <v>166</v>
      </c>
      <c r="M4752" t="s">
        <v>49</v>
      </c>
      <c r="N4752" t="s">
        <v>30</v>
      </c>
      <c r="O4752">
        <f t="shared" si="444"/>
        <v>1</v>
      </c>
      <c r="P4752" t="str">
        <f t="shared" si="445"/>
        <v>Valid</v>
      </c>
      <c r="Q4752" t="str">
        <f>_xlfn.XLOOKUP(B4752,Customers!$A:$A,Customers!$C:$C,"Not Found")</f>
        <v>East</v>
      </c>
      <c r="R4752" t="str">
        <f t="shared" si="446"/>
        <v>South</v>
      </c>
      <c r="S4752" t="str">
        <f t="shared" si="447"/>
        <v>Theft</v>
      </c>
      <c r="T4752" t="str">
        <f t="shared" si="448"/>
        <v>SLA Breach</v>
      </c>
      <c r="U4752">
        <f t="shared" si="449"/>
        <v>4</v>
      </c>
    </row>
    <row r="4753" spans="1:21" x14ac:dyDescent="0.3">
      <c r="A4753" t="s">
        <v>8943</v>
      </c>
      <c r="B4753" t="s">
        <v>2428</v>
      </c>
      <c r="C4753" t="s">
        <v>5728</v>
      </c>
      <c r="D4753" t="s">
        <v>46</v>
      </c>
      <c r="E4753" t="s">
        <v>74</v>
      </c>
      <c r="F4753">
        <v>86374</v>
      </c>
      <c r="G4753" s="1">
        <v>45926</v>
      </c>
      <c r="H4753" s="1">
        <v>45945</v>
      </c>
      <c r="I4753" t="s">
        <v>19</v>
      </c>
      <c r="J4753">
        <v>19</v>
      </c>
      <c r="K4753">
        <v>12</v>
      </c>
      <c r="L4753" t="s">
        <v>310</v>
      </c>
      <c r="M4753" t="s">
        <v>49</v>
      </c>
      <c r="N4753" t="s">
        <v>42</v>
      </c>
      <c r="O4753">
        <f t="shared" si="444"/>
        <v>1</v>
      </c>
      <c r="P4753" t="str">
        <f t="shared" si="445"/>
        <v>Valid</v>
      </c>
      <c r="Q4753" t="str">
        <f>_xlfn.XLOOKUP(B4753,Customers!$A:$A,Customers!$C:$C,"Not Found")</f>
        <v>North</v>
      </c>
      <c r="R4753" t="str">
        <f t="shared" si="446"/>
        <v>East</v>
      </c>
      <c r="S4753" t="str">
        <f t="shared" si="447"/>
        <v>Theft</v>
      </c>
      <c r="T4753" t="str">
        <f t="shared" si="448"/>
        <v>SLA Breach</v>
      </c>
      <c r="U4753">
        <f t="shared" si="449"/>
        <v>7</v>
      </c>
    </row>
    <row r="4754" spans="1:21" x14ac:dyDescent="0.3">
      <c r="A4754" t="s">
        <v>8944</v>
      </c>
      <c r="B4754" t="s">
        <v>6532</v>
      </c>
      <c r="C4754" t="s">
        <v>8581</v>
      </c>
      <c r="D4754" t="s">
        <v>102</v>
      </c>
      <c r="E4754" t="s">
        <v>27</v>
      </c>
      <c r="F4754">
        <v>533493.39</v>
      </c>
      <c r="G4754" s="1">
        <v>45681</v>
      </c>
      <c r="H4754" s="1">
        <v>45696</v>
      </c>
      <c r="I4754" t="s">
        <v>19</v>
      </c>
      <c r="J4754">
        <v>15</v>
      </c>
      <c r="K4754">
        <v>20</v>
      </c>
      <c r="L4754" t="s">
        <v>87</v>
      </c>
      <c r="M4754" t="s">
        <v>29</v>
      </c>
      <c r="N4754" t="s">
        <v>30</v>
      </c>
      <c r="O4754">
        <f t="shared" si="444"/>
        <v>1</v>
      </c>
      <c r="P4754" t="str">
        <f t="shared" si="445"/>
        <v>Valid</v>
      </c>
      <c r="Q4754" t="str">
        <f>_xlfn.XLOOKUP(B4754,Customers!$A:$A,Customers!$C:$C,"Not Found")</f>
        <v>West</v>
      </c>
      <c r="R4754" t="str">
        <f t="shared" si="446"/>
        <v>West</v>
      </c>
      <c r="S4754" t="str">
        <f t="shared" si="447"/>
        <v>Maturity</v>
      </c>
      <c r="T4754" t="str">
        <f t="shared" si="448"/>
        <v>Within SLA</v>
      </c>
      <c r="U4754">
        <f t="shared" si="449"/>
        <v>0</v>
      </c>
    </row>
    <row r="4755" spans="1:21" x14ac:dyDescent="0.3">
      <c r="A4755" t="s">
        <v>8945</v>
      </c>
      <c r="B4755" t="s">
        <v>3316</v>
      </c>
      <c r="C4755" t="s">
        <v>3317</v>
      </c>
      <c r="D4755" t="s">
        <v>17</v>
      </c>
      <c r="E4755" t="s">
        <v>18</v>
      </c>
      <c r="F4755">
        <v>117562.06</v>
      </c>
      <c r="G4755" s="1">
        <v>45859</v>
      </c>
      <c r="H4755" s="1">
        <v>45878</v>
      </c>
      <c r="I4755" t="s">
        <v>19</v>
      </c>
      <c r="J4755">
        <v>19</v>
      </c>
      <c r="K4755">
        <v>10</v>
      </c>
      <c r="L4755" t="s">
        <v>244</v>
      </c>
      <c r="M4755" t="s">
        <v>21</v>
      </c>
      <c r="N4755" t="s">
        <v>42</v>
      </c>
      <c r="O4755">
        <f t="shared" si="444"/>
        <v>1</v>
      </c>
      <c r="P4755" t="str">
        <f t="shared" si="445"/>
        <v>Valid</v>
      </c>
      <c r="Q4755" t="str">
        <f>_xlfn.XLOOKUP(B4755,Customers!$A:$A,Customers!$C:$C,"Not Found")</f>
        <v>East</v>
      </c>
      <c r="R4755" t="str">
        <f t="shared" si="446"/>
        <v>South</v>
      </c>
      <c r="S4755" t="str">
        <f t="shared" si="447"/>
        <v>Accident</v>
      </c>
      <c r="T4755" t="str">
        <f t="shared" si="448"/>
        <v>SLA Breach</v>
      </c>
      <c r="U4755">
        <f t="shared" si="449"/>
        <v>9</v>
      </c>
    </row>
    <row r="4756" spans="1:21" x14ac:dyDescent="0.3">
      <c r="A4756" t="s">
        <v>8946</v>
      </c>
      <c r="B4756" t="s">
        <v>1444</v>
      </c>
      <c r="C4756" t="s">
        <v>1445</v>
      </c>
      <c r="D4756" t="s">
        <v>154</v>
      </c>
      <c r="E4756" t="s">
        <v>173</v>
      </c>
      <c r="F4756">
        <v>36946.46</v>
      </c>
      <c r="G4756" s="1">
        <v>45752</v>
      </c>
      <c r="H4756" s="1">
        <v>45759</v>
      </c>
      <c r="I4756" t="s">
        <v>19</v>
      </c>
      <c r="J4756">
        <v>7</v>
      </c>
      <c r="K4756">
        <v>10</v>
      </c>
      <c r="L4756" t="s">
        <v>132</v>
      </c>
      <c r="M4756" t="s">
        <v>21</v>
      </c>
      <c r="N4756" t="s">
        <v>30</v>
      </c>
      <c r="O4756">
        <f t="shared" si="444"/>
        <v>1</v>
      </c>
      <c r="P4756" t="str">
        <f t="shared" si="445"/>
        <v>Valid</v>
      </c>
      <c r="Q4756" t="str">
        <f>_xlfn.XLOOKUP(B4756,Customers!$A:$A,Customers!$C:$C,"Not Found")</f>
        <v>North</v>
      </c>
      <c r="R4756" t="str">
        <f t="shared" si="446"/>
        <v>Central</v>
      </c>
      <c r="S4756" t="str">
        <f t="shared" si="447"/>
        <v>Vehicle Damage</v>
      </c>
      <c r="T4756" t="str">
        <f t="shared" si="448"/>
        <v>Within SLA</v>
      </c>
      <c r="U4756">
        <f t="shared" si="449"/>
        <v>0</v>
      </c>
    </row>
    <row r="4757" spans="1:21" x14ac:dyDescent="0.3">
      <c r="A4757" t="s">
        <v>8947</v>
      </c>
      <c r="B4757" t="s">
        <v>7103</v>
      </c>
      <c r="C4757" t="s">
        <v>7104</v>
      </c>
      <c r="D4757" t="s">
        <v>116</v>
      </c>
      <c r="E4757" t="s">
        <v>39</v>
      </c>
      <c r="F4757">
        <v>15895.35</v>
      </c>
      <c r="G4757" s="1">
        <v>45946</v>
      </c>
      <c r="I4757" t="s">
        <v>40</v>
      </c>
      <c r="J4757">
        <v>1</v>
      </c>
      <c r="K4757">
        <v>7</v>
      </c>
      <c r="L4757" t="s">
        <v>107</v>
      </c>
      <c r="M4757" t="s">
        <v>94</v>
      </c>
      <c r="N4757" t="s">
        <v>22</v>
      </c>
      <c r="O4757">
        <f t="shared" si="444"/>
        <v>1</v>
      </c>
      <c r="P4757" t="str">
        <f t="shared" si="445"/>
        <v>Valid</v>
      </c>
      <c r="Q4757" t="str">
        <f>_xlfn.XLOOKUP(B4757,Customers!$A:$A,Customers!$C:$C,"Not Found")</f>
        <v>South</v>
      </c>
      <c r="R4757" t="str">
        <f t="shared" si="446"/>
        <v>North</v>
      </c>
      <c r="S4757" t="str">
        <f t="shared" si="447"/>
        <v>Medical Emergency</v>
      </c>
      <c r="T4757" t="str">
        <f t="shared" si="448"/>
        <v>Within SLA</v>
      </c>
      <c r="U4757">
        <f t="shared" si="449"/>
        <v>0</v>
      </c>
    </row>
    <row r="4758" spans="1:21" x14ac:dyDescent="0.3">
      <c r="A4758" t="s">
        <v>8948</v>
      </c>
      <c r="B4758" t="s">
        <v>4543</v>
      </c>
      <c r="C4758" t="s">
        <v>4544</v>
      </c>
      <c r="D4758" t="s">
        <v>59</v>
      </c>
      <c r="E4758" t="s">
        <v>74</v>
      </c>
      <c r="F4758">
        <v>181683.14</v>
      </c>
      <c r="G4758" s="1">
        <v>45732</v>
      </c>
      <c r="H4758" s="1">
        <v>45761</v>
      </c>
      <c r="I4758" t="s">
        <v>19</v>
      </c>
      <c r="J4758">
        <v>29</v>
      </c>
      <c r="K4758">
        <v>15</v>
      </c>
      <c r="L4758" t="s">
        <v>345</v>
      </c>
      <c r="M4758" t="s">
        <v>55</v>
      </c>
      <c r="N4758" t="s">
        <v>42</v>
      </c>
      <c r="O4758">
        <f t="shared" si="444"/>
        <v>1</v>
      </c>
      <c r="P4758" t="str">
        <f t="shared" si="445"/>
        <v>Valid</v>
      </c>
      <c r="Q4758" t="str">
        <f>_xlfn.XLOOKUP(B4758,Customers!$A:$A,Customers!$C:$C,"Not Found")</f>
        <v>South</v>
      </c>
      <c r="R4758" t="str">
        <f t="shared" si="446"/>
        <v>East</v>
      </c>
      <c r="S4758" t="str">
        <f t="shared" si="447"/>
        <v>Critical Illness</v>
      </c>
      <c r="T4758" t="str">
        <f t="shared" si="448"/>
        <v>SLA Breach</v>
      </c>
      <c r="U4758">
        <f t="shared" si="449"/>
        <v>14</v>
      </c>
    </row>
    <row r="4759" spans="1:21" x14ac:dyDescent="0.3">
      <c r="A4759" t="s">
        <v>8949</v>
      </c>
      <c r="B4759" t="s">
        <v>4203</v>
      </c>
      <c r="C4759" t="s">
        <v>8950</v>
      </c>
      <c r="D4759" t="s">
        <v>34</v>
      </c>
      <c r="E4759" t="s">
        <v>18</v>
      </c>
      <c r="G4759" s="1">
        <v>45788</v>
      </c>
      <c r="H4759" s="1">
        <v>45821</v>
      </c>
      <c r="I4759" t="s">
        <v>19</v>
      </c>
      <c r="J4759">
        <v>33</v>
      </c>
      <c r="K4759">
        <v>20</v>
      </c>
      <c r="L4759" t="s">
        <v>103</v>
      </c>
      <c r="M4759" t="s">
        <v>29</v>
      </c>
      <c r="N4759" t="s">
        <v>88</v>
      </c>
      <c r="O4759">
        <f t="shared" si="444"/>
        <v>1</v>
      </c>
      <c r="P4759" t="str">
        <f t="shared" si="445"/>
        <v>Missing Amount</v>
      </c>
      <c r="Q4759" t="str">
        <f>_xlfn.XLOOKUP(B4759,Customers!$A:$A,Customers!$C:$C,"Not Found")</f>
        <v>West</v>
      </c>
      <c r="R4759" t="str">
        <f t="shared" si="446"/>
        <v>South</v>
      </c>
      <c r="S4759" t="str">
        <f t="shared" si="447"/>
        <v>Death Benefit</v>
      </c>
      <c r="T4759" t="str">
        <f t="shared" si="448"/>
        <v>SLA Breach</v>
      </c>
      <c r="U4759">
        <f t="shared" si="449"/>
        <v>13</v>
      </c>
    </row>
    <row r="4760" spans="1:21" x14ac:dyDescent="0.3">
      <c r="A4760" t="s">
        <v>8951</v>
      </c>
      <c r="B4760" t="s">
        <v>2177</v>
      </c>
      <c r="C4760" t="s">
        <v>2178</v>
      </c>
      <c r="D4760" t="s">
        <v>111</v>
      </c>
      <c r="E4760" t="s">
        <v>27</v>
      </c>
      <c r="F4760">
        <v>28613.52</v>
      </c>
      <c r="G4760" s="1">
        <v>45741</v>
      </c>
      <c r="I4760" t="s">
        <v>64</v>
      </c>
      <c r="J4760">
        <v>26</v>
      </c>
      <c r="K4760">
        <v>12</v>
      </c>
      <c r="L4760" t="s">
        <v>112</v>
      </c>
      <c r="M4760" t="s">
        <v>49</v>
      </c>
      <c r="N4760" t="s">
        <v>88</v>
      </c>
      <c r="O4760">
        <f t="shared" si="444"/>
        <v>1</v>
      </c>
      <c r="P4760" t="str">
        <f t="shared" si="445"/>
        <v>Valid</v>
      </c>
      <c r="Q4760" t="str">
        <f>_xlfn.XLOOKUP(B4760,Customers!$A:$A,Customers!$C:$C,"Not Found")</f>
        <v>West</v>
      </c>
      <c r="R4760" t="str">
        <f t="shared" si="446"/>
        <v>West</v>
      </c>
      <c r="S4760" t="str">
        <f t="shared" si="447"/>
        <v>Fire</v>
      </c>
      <c r="T4760" t="str">
        <f t="shared" si="448"/>
        <v>SLA Breach</v>
      </c>
      <c r="U4760">
        <f t="shared" si="449"/>
        <v>14</v>
      </c>
    </row>
    <row r="4761" spans="1:21" x14ac:dyDescent="0.3">
      <c r="A4761" t="s">
        <v>8952</v>
      </c>
      <c r="B4761" t="s">
        <v>2317</v>
      </c>
      <c r="C4761" t="s">
        <v>2318</v>
      </c>
      <c r="D4761" t="s">
        <v>111</v>
      </c>
      <c r="E4761" t="s">
        <v>39</v>
      </c>
      <c r="F4761">
        <v>52972.79</v>
      </c>
      <c r="G4761" s="1">
        <v>45952</v>
      </c>
      <c r="H4761" s="1">
        <v>45965</v>
      </c>
      <c r="I4761" t="s">
        <v>19</v>
      </c>
      <c r="J4761">
        <v>13</v>
      </c>
      <c r="K4761">
        <v>12</v>
      </c>
      <c r="L4761" t="s">
        <v>183</v>
      </c>
      <c r="M4761" t="s">
        <v>49</v>
      </c>
      <c r="N4761" t="s">
        <v>30</v>
      </c>
      <c r="O4761">
        <f t="shared" si="444"/>
        <v>1</v>
      </c>
      <c r="P4761" t="str">
        <f t="shared" si="445"/>
        <v>Valid</v>
      </c>
      <c r="Q4761" t="str">
        <f>_xlfn.XLOOKUP(B4761,Customers!$A:$A,Customers!$C:$C,"Not Found")</f>
        <v>South</v>
      </c>
      <c r="R4761" t="str">
        <f t="shared" si="446"/>
        <v>North</v>
      </c>
      <c r="S4761" t="str">
        <f t="shared" si="447"/>
        <v>Fire</v>
      </c>
      <c r="T4761" t="str">
        <f t="shared" si="448"/>
        <v>SLA Breach</v>
      </c>
      <c r="U4761">
        <f t="shared" si="449"/>
        <v>1</v>
      </c>
    </row>
    <row r="4762" spans="1:21" x14ac:dyDescent="0.3">
      <c r="A4762" t="s">
        <v>8953</v>
      </c>
      <c r="B4762" t="s">
        <v>8954</v>
      </c>
      <c r="C4762" t="s">
        <v>8955</v>
      </c>
      <c r="D4762" t="s">
        <v>46</v>
      </c>
      <c r="E4762" t="s">
        <v>173</v>
      </c>
      <c r="F4762">
        <v>150779.84</v>
      </c>
      <c r="G4762" s="1">
        <v>45848</v>
      </c>
      <c r="H4762" s="1">
        <v>45860</v>
      </c>
      <c r="I4762" t="s">
        <v>47</v>
      </c>
      <c r="J4762">
        <v>12</v>
      </c>
      <c r="K4762">
        <v>12</v>
      </c>
      <c r="L4762" t="s">
        <v>580</v>
      </c>
      <c r="M4762" t="s">
        <v>49</v>
      </c>
      <c r="N4762" t="s">
        <v>30</v>
      </c>
      <c r="O4762">
        <f t="shared" si="444"/>
        <v>1</v>
      </c>
      <c r="P4762" t="str">
        <f t="shared" si="445"/>
        <v>Valid</v>
      </c>
      <c r="Q4762" t="str">
        <f>_xlfn.XLOOKUP(B4762,Customers!$A:$A,Customers!$C:$C,"Not Found")</f>
        <v>South</v>
      </c>
      <c r="R4762" t="str">
        <f t="shared" si="446"/>
        <v>Central</v>
      </c>
      <c r="S4762" t="str">
        <f t="shared" si="447"/>
        <v>Theft</v>
      </c>
      <c r="T4762" t="str">
        <f t="shared" si="448"/>
        <v>Within SLA</v>
      </c>
      <c r="U4762">
        <f t="shared" si="449"/>
        <v>0</v>
      </c>
    </row>
    <row r="4763" spans="1:21" x14ac:dyDescent="0.3">
      <c r="A4763" t="s">
        <v>8956</v>
      </c>
      <c r="B4763" t="s">
        <v>8957</v>
      </c>
      <c r="C4763" t="s">
        <v>8958</v>
      </c>
      <c r="D4763" t="s">
        <v>34</v>
      </c>
      <c r="E4763" t="s">
        <v>27</v>
      </c>
      <c r="F4763">
        <v>138750.09</v>
      </c>
      <c r="G4763" s="1">
        <v>45801</v>
      </c>
      <c r="I4763" t="s">
        <v>40</v>
      </c>
      <c r="J4763">
        <v>15</v>
      </c>
      <c r="K4763">
        <v>20</v>
      </c>
      <c r="L4763" t="s">
        <v>366</v>
      </c>
      <c r="M4763" t="s">
        <v>29</v>
      </c>
      <c r="N4763" t="s">
        <v>30</v>
      </c>
      <c r="O4763">
        <f t="shared" si="444"/>
        <v>1</v>
      </c>
      <c r="P4763" t="str">
        <f t="shared" si="445"/>
        <v>Valid</v>
      </c>
      <c r="Q4763" t="str">
        <f>_xlfn.XLOOKUP(B4763,Customers!$A:$A,Customers!$C:$C,"Not Found")</f>
        <v>West</v>
      </c>
      <c r="R4763" t="str">
        <f t="shared" si="446"/>
        <v>West</v>
      </c>
      <c r="S4763" t="str">
        <f t="shared" si="447"/>
        <v>Death Benefit</v>
      </c>
      <c r="T4763" t="str">
        <f t="shared" si="448"/>
        <v>Within SLA</v>
      </c>
      <c r="U4763">
        <f t="shared" si="449"/>
        <v>0</v>
      </c>
    </row>
    <row r="4764" spans="1:21" x14ac:dyDescent="0.3">
      <c r="A4764" t="s">
        <v>8959</v>
      </c>
      <c r="B4764" t="s">
        <v>1730</v>
      </c>
      <c r="C4764" t="s">
        <v>5569</v>
      </c>
      <c r="D4764" t="s">
        <v>111</v>
      </c>
      <c r="E4764" t="s">
        <v>74</v>
      </c>
      <c r="F4764">
        <v>58012.86</v>
      </c>
      <c r="G4764" s="1">
        <v>45930</v>
      </c>
      <c r="H4764" s="1">
        <v>45947</v>
      </c>
      <c r="I4764" t="s">
        <v>19</v>
      </c>
      <c r="J4764">
        <v>17</v>
      </c>
      <c r="K4764">
        <v>12</v>
      </c>
      <c r="L4764" t="s">
        <v>491</v>
      </c>
      <c r="M4764" t="s">
        <v>49</v>
      </c>
      <c r="N4764" t="s">
        <v>30</v>
      </c>
      <c r="O4764">
        <f t="shared" si="444"/>
        <v>1</v>
      </c>
      <c r="P4764" t="str">
        <f t="shared" si="445"/>
        <v>Valid</v>
      </c>
      <c r="Q4764" t="str">
        <f>_xlfn.XLOOKUP(B4764,Customers!$A:$A,Customers!$C:$C,"Not Found")</f>
        <v>South</v>
      </c>
      <c r="R4764" t="str">
        <f t="shared" si="446"/>
        <v>East</v>
      </c>
      <c r="S4764" t="str">
        <f t="shared" si="447"/>
        <v>Fire</v>
      </c>
      <c r="T4764" t="str">
        <f t="shared" si="448"/>
        <v>SLA Breach</v>
      </c>
      <c r="U4764">
        <f t="shared" si="449"/>
        <v>5</v>
      </c>
    </row>
    <row r="4765" spans="1:21" x14ac:dyDescent="0.3">
      <c r="A4765" t="s">
        <v>8960</v>
      </c>
      <c r="B4765" t="s">
        <v>4507</v>
      </c>
      <c r="C4765" t="s">
        <v>8961</v>
      </c>
      <c r="D4765" t="s">
        <v>154</v>
      </c>
      <c r="E4765" t="s">
        <v>74</v>
      </c>
      <c r="F4765">
        <v>35100.47</v>
      </c>
      <c r="G4765" s="1">
        <v>45856</v>
      </c>
      <c r="I4765" t="s">
        <v>64</v>
      </c>
      <c r="J4765">
        <v>9</v>
      </c>
      <c r="K4765">
        <v>10</v>
      </c>
      <c r="L4765" t="s">
        <v>278</v>
      </c>
      <c r="M4765" t="s">
        <v>21</v>
      </c>
      <c r="N4765" t="s">
        <v>30</v>
      </c>
      <c r="O4765">
        <f t="shared" si="444"/>
        <v>1</v>
      </c>
      <c r="P4765" t="str">
        <f t="shared" si="445"/>
        <v>Valid</v>
      </c>
      <c r="Q4765" t="str">
        <f>_xlfn.XLOOKUP(B4765,Customers!$A:$A,Customers!$C:$C,"Not Found")</f>
        <v>West</v>
      </c>
      <c r="R4765" t="str">
        <f t="shared" si="446"/>
        <v>East</v>
      </c>
      <c r="S4765" t="str">
        <f t="shared" si="447"/>
        <v>Vehicle Damage</v>
      </c>
      <c r="T4765" t="str">
        <f t="shared" si="448"/>
        <v>Within SLA</v>
      </c>
      <c r="U4765">
        <f t="shared" si="449"/>
        <v>0</v>
      </c>
    </row>
    <row r="4766" spans="1:21" x14ac:dyDescent="0.3">
      <c r="A4766" t="s">
        <v>8962</v>
      </c>
      <c r="B4766" t="s">
        <v>1030</v>
      </c>
      <c r="C4766" t="s">
        <v>1031</v>
      </c>
      <c r="D4766" t="s">
        <v>116</v>
      </c>
      <c r="E4766" t="s">
        <v>18</v>
      </c>
      <c r="F4766">
        <v>52979.16</v>
      </c>
      <c r="G4766" s="1">
        <v>45860</v>
      </c>
      <c r="I4766" t="s">
        <v>40</v>
      </c>
      <c r="J4766">
        <v>26</v>
      </c>
      <c r="K4766">
        <v>7</v>
      </c>
      <c r="L4766" t="s">
        <v>121</v>
      </c>
      <c r="M4766" t="s">
        <v>94</v>
      </c>
      <c r="N4766" t="s">
        <v>88</v>
      </c>
      <c r="O4766">
        <f t="shared" si="444"/>
        <v>1</v>
      </c>
      <c r="P4766" t="str">
        <f t="shared" si="445"/>
        <v>Valid</v>
      </c>
      <c r="Q4766" t="str">
        <f>_xlfn.XLOOKUP(B4766,Customers!$A:$A,Customers!$C:$C,"Not Found")</f>
        <v>North</v>
      </c>
      <c r="R4766" t="str">
        <f t="shared" si="446"/>
        <v>South</v>
      </c>
      <c r="S4766" t="str">
        <f t="shared" si="447"/>
        <v>Medical Emergency</v>
      </c>
      <c r="T4766" t="str">
        <f t="shared" si="448"/>
        <v>SLA Breach</v>
      </c>
      <c r="U4766">
        <f t="shared" si="449"/>
        <v>19</v>
      </c>
    </row>
    <row r="4767" spans="1:21" x14ac:dyDescent="0.3">
      <c r="A4767" t="s">
        <v>8963</v>
      </c>
      <c r="B4767" t="s">
        <v>3414</v>
      </c>
      <c r="C4767" t="s">
        <v>3415</v>
      </c>
      <c r="D4767" t="s">
        <v>46</v>
      </c>
      <c r="E4767" t="s">
        <v>39</v>
      </c>
      <c r="F4767">
        <v>64598.71</v>
      </c>
      <c r="G4767" s="1">
        <v>45714</v>
      </c>
      <c r="H4767" s="1">
        <v>45721</v>
      </c>
      <c r="I4767" t="s">
        <v>19</v>
      </c>
      <c r="J4767">
        <v>7</v>
      </c>
      <c r="K4767">
        <v>10</v>
      </c>
      <c r="L4767" t="s">
        <v>388</v>
      </c>
      <c r="M4767" t="s">
        <v>21</v>
      </c>
      <c r="N4767" t="s">
        <v>30</v>
      </c>
      <c r="O4767">
        <f t="shared" si="444"/>
        <v>1</v>
      </c>
      <c r="P4767" t="str">
        <f t="shared" si="445"/>
        <v>Valid</v>
      </c>
      <c r="Q4767" t="str">
        <f>_xlfn.XLOOKUP(B4767,Customers!$A:$A,Customers!$C:$C,"Not Found")</f>
        <v>North</v>
      </c>
      <c r="R4767" t="str">
        <f t="shared" si="446"/>
        <v>North</v>
      </c>
      <c r="S4767" t="str">
        <f t="shared" si="447"/>
        <v>Theft</v>
      </c>
      <c r="T4767" t="str">
        <f t="shared" si="448"/>
        <v>Within SLA</v>
      </c>
      <c r="U4767">
        <f t="shared" si="449"/>
        <v>0</v>
      </c>
    </row>
    <row r="4768" spans="1:21" x14ac:dyDescent="0.3">
      <c r="A4768" t="s">
        <v>8964</v>
      </c>
      <c r="B4768" t="s">
        <v>3677</v>
      </c>
      <c r="C4768" t="s">
        <v>8965</v>
      </c>
      <c r="D4768" t="s">
        <v>17</v>
      </c>
      <c r="E4768" t="s">
        <v>173</v>
      </c>
      <c r="F4768">
        <v>193257.37</v>
      </c>
      <c r="G4768" s="1">
        <v>45783</v>
      </c>
      <c r="H4768" s="1">
        <v>45805</v>
      </c>
      <c r="I4768" t="s">
        <v>19</v>
      </c>
      <c r="J4768">
        <v>22</v>
      </c>
      <c r="K4768">
        <v>10</v>
      </c>
      <c r="L4768" t="s">
        <v>373</v>
      </c>
      <c r="M4768" t="s">
        <v>21</v>
      </c>
      <c r="N4768" t="s">
        <v>42</v>
      </c>
      <c r="O4768">
        <f t="shared" si="444"/>
        <v>1</v>
      </c>
      <c r="P4768" t="str">
        <f t="shared" si="445"/>
        <v>Valid</v>
      </c>
      <c r="Q4768" t="str">
        <f>_xlfn.XLOOKUP(B4768,Customers!$A:$A,Customers!$C:$C,"Not Found")</f>
        <v>North</v>
      </c>
      <c r="R4768" t="str">
        <f t="shared" si="446"/>
        <v>Central</v>
      </c>
      <c r="S4768" t="str">
        <f t="shared" si="447"/>
        <v>Accident</v>
      </c>
      <c r="T4768" t="str">
        <f t="shared" si="448"/>
        <v>SLA Breach</v>
      </c>
      <c r="U4768">
        <f t="shared" si="449"/>
        <v>12</v>
      </c>
    </row>
    <row r="4769" spans="1:21" x14ac:dyDescent="0.3">
      <c r="A4769" t="s">
        <v>8966</v>
      </c>
      <c r="B4769" t="s">
        <v>6372</v>
      </c>
      <c r="C4769" t="s">
        <v>6373</v>
      </c>
      <c r="D4769" t="s">
        <v>46</v>
      </c>
      <c r="E4769" t="s">
        <v>27</v>
      </c>
      <c r="F4769">
        <v>49183.89</v>
      </c>
      <c r="G4769" s="1">
        <v>45824</v>
      </c>
      <c r="H4769" s="1">
        <v>45834</v>
      </c>
      <c r="I4769" t="s">
        <v>19</v>
      </c>
      <c r="J4769">
        <v>10</v>
      </c>
      <c r="K4769">
        <v>10</v>
      </c>
      <c r="L4769" t="s">
        <v>223</v>
      </c>
      <c r="M4769" t="s">
        <v>21</v>
      </c>
      <c r="N4769" t="s">
        <v>30</v>
      </c>
      <c r="O4769">
        <f t="shared" si="444"/>
        <v>1</v>
      </c>
      <c r="P4769" t="str">
        <f t="shared" si="445"/>
        <v>Valid</v>
      </c>
      <c r="Q4769" t="str">
        <f>_xlfn.XLOOKUP(B4769,Customers!$A:$A,Customers!$C:$C,"Not Found")</f>
        <v>North</v>
      </c>
      <c r="R4769" t="str">
        <f t="shared" si="446"/>
        <v>West</v>
      </c>
      <c r="S4769" t="str">
        <f t="shared" si="447"/>
        <v>Theft</v>
      </c>
      <c r="T4769" t="str">
        <f t="shared" si="448"/>
        <v>Within SLA</v>
      </c>
      <c r="U4769">
        <f t="shared" si="449"/>
        <v>0</v>
      </c>
    </row>
    <row r="4770" spans="1:21" x14ac:dyDescent="0.3">
      <c r="A4770" t="s">
        <v>8967</v>
      </c>
      <c r="B4770" t="s">
        <v>72</v>
      </c>
      <c r="C4770" t="s">
        <v>5363</v>
      </c>
      <c r="D4770" t="s">
        <v>26</v>
      </c>
      <c r="E4770" t="s">
        <v>39</v>
      </c>
      <c r="F4770">
        <v>261566.24</v>
      </c>
      <c r="G4770" s="1">
        <v>45798</v>
      </c>
      <c r="H4770" s="1">
        <v>45815</v>
      </c>
      <c r="I4770" t="s">
        <v>19</v>
      </c>
      <c r="J4770">
        <v>17</v>
      </c>
      <c r="K4770">
        <v>20</v>
      </c>
      <c r="L4770" t="s">
        <v>48</v>
      </c>
      <c r="M4770" t="s">
        <v>29</v>
      </c>
      <c r="N4770" t="s">
        <v>30</v>
      </c>
      <c r="O4770">
        <f t="shared" si="444"/>
        <v>1</v>
      </c>
      <c r="P4770" t="str">
        <f t="shared" si="445"/>
        <v>Valid</v>
      </c>
      <c r="Q4770" t="str">
        <f>_xlfn.XLOOKUP(B4770,Customers!$A:$A,Customers!$C:$C,"Not Found")</f>
        <v>Central</v>
      </c>
      <c r="R4770" t="str">
        <f t="shared" si="446"/>
        <v>North</v>
      </c>
      <c r="S4770" t="str">
        <f t="shared" si="447"/>
        <v>Disability</v>
      </c>
      <c r="T4770" t="str">
        <f t="shared" si="448"/>
        <v>Within SLA</v>
      </c>
      <c r="U4770">
        <f t="shared" si="449"/>
        <v>0</v>
      </c>
    </row>
    <row r="4771" spans="1:21" x14ac:dyDescent="0.3">
      <c r="A4771" t="s">
        <v>8968</v>
      </c>
      <c r="B4771" t="s">
        <v>3316</v>
      </c>
      <c r="C4771" t="s">
        <v>3317</v>
      </c>
      <c r="D4771" t="s">
        <v>46</v>
      </c>
      <c r="E4771" t="s">
        <v>39</v>
      </c>
      <c r="F4771">
        <v>80790.559999999998</v>
      </c>
      <c r="G4771" s="1">
        <v>45772</v>
      </c>
      <c r="H4771" s="1">
        <v>45783</v>
      </c>
      <c r="I4771" t="s">
        <v>19</v>
      </c>
      <c r="J4771">
        <v>11</v>
      </c>
      <c r="K4771">
        <v>10</v>
      </c>
      <c r="L4771" t="s">
        <v>150</v>
      </c>
      <c r="M4771" t="s">
        <v>21</v>
      </c>
      <c r="N4771" t="s">
        <v>30</v>
      </c>
      <c r="O4771">
        <f t="shared" si="444"/>
        <v>1</v>
      </c>
      <c r="P4771" t="str">
        <f t="shared" si="445"/>
        <v>Valid</v>
      </c>
      <c r="Q4771" t="str">
        <f>_xlfn.XLOOKUP(B4771,Customers!$A:$A,Customers!$C:$C,"Not Found")</f>
        <v>East</v>
      </c>
      <c r="R4771" t="str">
        <f t="shared" si="446"/>
        <v>North</v>
      </c>
      <c r="S4771" t="str">
        <f t="shared" si="447"/>
        <v>Theft</v>
      </c>
      <c r="T4771" t="str">
        <f t="shared" si="448"/>
        <v>SLA Breach</v>
      </c>
      <c r="U4771">
        <f t="shared" si="449"/>
        <v>1</v>
      </c>
    </row>
    <row r="4772" spans="1:21" x14ac:dyDescent="0.3">
      <c r="A4772" t="s">
        <v>8969</v>
      </c>
      <c r="B4772" t="s">
        <v>1479</v>
      </c>
      <c r="C4772" t="s">
        <v>1480</v>
      </c>
      <c r="D4772" t="s">
        <v>17</v>
      </c>
      <c r="E4772" t="s">
        <v>18</v>
      </c>
      <c r="F4772">
        <v>43308.68</v>
      </c>
      <c r="G4772" s="1">
        <v>45987</v>
      </c>
      <c r="H4772" s="1">
        <v>45996</v>
      </c>
      <c r="I4772" t="s">
        <v>19</v>
      </c>
      <c r="J4772">
        <v>9</v>
      </c>
      <c r="K4772">
        <v>10</v>
      </c>
      <c r="L4772" t="s">
        <v>242</v>
      </c>
      <c r="M4772" t="s">
        <v>21</v>
      </c>
      <c r="N4772" t="s">
        <v>30</v>
      </c>
      <c r="O4772">
        <f t="shared" si="444"/>
        <v>1</v>
      </c>
      <c r="P4772" t="str">
        <f t="shared" si="445"/>
        <v>Valid</v>
      </c>
      <c r="Q4772" t="str">
        <f>_xlfn.XLOOKUP(B4772,Customers!$A:$A,Customers!$C:$C,"Not Found")</f>
        <v>West</v>
      </c>
      <c r="R4772" t="str">
        <f t="shared" si="446"/>
        <v>South</v>
      </c>
      <c r="S4772" t="str">
        <f t="shared" si="447"/>
        <v>Accident</v>
      </c>
      <c r="T4772" t="str">
        <f t="shared" si="448"/>
        <v>Within SLA</v>
      </c>
      <c r="U4772">
        <f t="shared" si="449"/>
        <v>0</v>
      </c>
    </row>
    <row r="4773" spans="1:21" x14ac:dyDescent="0.3">
      <c r="A4773" t="s">
        <v>8970</v>
      </c>
      <c r="B4773" t="s">
        <v>844</v>
      </c>
      <c r="C4773" t="s">
        <v>4917</v>
      </c>
      <c r="D4773" t="s">
        <v>46</v>
      </c>
      <c r="E4773" t="s">
        <v>27</v>
      </c>
      <c r="F4773">
        <v>22997.18</v>
      </c>
      <c r="G4773" s="1">
        <v>45780</v>
      </c>
      <c r="H4773" s="1">
        <v>45781</v>
      </c>
      <c r="I4773" t="s">
        <v>19</v>
      </c>
      <c r="J4773">
        <v>1</v>
      </c>
      <c r="K4773">
        <v>10</v>
      </c>
      <c r="L4773" t="s">
        <v>813</v>
      </c>
      <c r="M4773" t="s">
        <v>21</v>
      </c>
      <c r="N4773" t="s">
        <v>22</v>
      </c>
      <c r="O4773">
        <f t="shared" si="444"/>
        <v>1</v>
      </c>
      <c r="P4773" t="str">
        <f t="shared" si="445"/>
        <v>Valid</v>
      </c>
      <c r="Q4773" t="str">
        <f>_xlfn.XLOOKUP(B4773,Customers!$A:$A,Customers!$C:$C,"Not Found")</f>
        <v>South</v>
      </c>
      <c r="R4773" t="str">
        <f t="shared" si="446"/>
        <v>West</v>
      </c>
      <c r="S4773" t="str">
        <f t="shared" si="447"/>
        <v>Theft</v>
      </c>
      <c r="T4773" t="str">
        <f t="shared" si="448"/>
        <v>Within SLA</v>
      </c>
      <c r="U4773">
        <f t="shared" si="449"/>
        <v>0</v>
      </c>
    </row>
    <row r="4774" spans="1:21" x14ac:dyDescent="0.3">
      <c r="A4774" t="s">
        <v>8971</v>
      </c>
      <c r="B4774" t="s">
        <v>201</v>
      </c>
      <c r="C4774" t="s">
        <v>4328</v>
      </c>
      <c r="D4774" t="s">
        <v>46</v>
      </c>
      <c r="E4774" t="s">
        <v>74</v>
      </c>
      <c r="F4774">
        <v>51687.93</v>
      </c>
      <c r="G4774" s="1">
        <v>45857</v>
      </c>
      <c r="I4774" t="s">
        <v>40</v>
      </c>
      <c r="J4774">
        <v>19</v>
      </c>
      <c r="K4774">
        <v>10</v>
      </c>
      <c r="L4774" t="s">
        <v>491</v>
      </c>
      <c r="M4774" t="s">
        <v>21</v>
      </c>
      <c r="N4774" t="s">
        <v>42</v>
      </c>
      <c r="O4774">
        <f t="shared" si="444"/>
        <v>1</v>
      </c>
      <c r="P4774" t="str">
        <f t="shared" si="445"/>
        <v>Valid</v>
      </c>
      <c r="Q4774" t="str">
        <f>_xlfn.XLOOKUP(B4774,Customers!$A:$A,Customers!$C:$C,"Not Found")</f>
        <v>South</v>
      </c>
      <c r="R4774" t="str">
        <f t="shared" si="446"/>
        <v>East</v>
      </c>
      <c r="S4774" t="str">
        <f t="shared" si="447"/>
        <v>Theft</v>
      </c>
      <c r="T4774" t="str">
        <f t="shared" si="448"/>
        <v>SLA Breach</v>
      </c>
      <c r="U4774">
        <f t="shared" si="449"/>
        <v>9</v>
      </c>
    </row>
    <row r="4775" spans="1:21" x14ac:dyDescent="0.3">
      <c r="A4775" t="s">
        <v>8972</v>
      </c>
      <c r="B4775" t="s">
        <v>4258</v>
      </c>
      <c r="C4775" t="s">
        <v>6352</v>
      </c>
      <c r="D4775" t="s">
        <v>59</v>
      </c>
      <c r="E4775" t="s">
        <v>27</v>
      </c>
      <c r="F4775">
        <v>52249.48</v>
      </c>
      <c r="G4775" s="1">
        <v>45857</v>
      </c>
      <c r="H4775" s="1">
        <v>45863</v>
      </c>
      <c r="I4775" t="s">
        <v>19</v>
      </c>
      <c r="J4775">
        <v>6</v>
      </c>
      <c r="K4775">
        <v>15</v>
      </c>
      <c r="L4775" t="s">
        <v>580</v>
      </c>
      <c r="M4775" t="s">
        <v>55</v>
      </c>
      <c r="N4775" t="s">
        <v>30</v>
      </c>
      <c r="O4775">
        <f t="shared" si="444"/>
        <v>1</v>
      </c>
      <c r="P4775" t="str">
        <f t="shared" si="445"/>
        <v>Valid</v>
      </c>
      <c r="Q4775" t="str">
        <f>_xlfn.XLOOKUP(B4775,Customers!$A:$A,Customers!$C:$C,"Not Found")</f>
        <v>South</v>
      </c>
      <c r="R4775" t="str">
        <f t="shared" si="446"/>
        <v>West</v>
      </c>
      <c r="S4775" t="str">
        <f t="shared" si="447"/>
        <v>Critical Illness</v>
      </c>
      <c r="T4775" t="str">
        <f t="shared" si="448"/>
        <v>Within SLA</v>
      </c>
      <c r="U4775">
        <f t="shared" si="449"/>
        <v>0</v>
      </c>
    </row>
    <row r="4776" spans="1:21" x14ac:dyDescent="0.3">
      <c r="A4776" t="s">
        <v>8973</v>
      </c>
      <c r="B4776" t="s">
        <v>969</v>
      </c>
      <c r="C4776" t="s">
        <v>4212</v>
      </c>
      <c r="D4776" t="s">
        <v>17</v>
      </c>
      <c r="E4776" t="s">
        <v>39</v>
      </c>
      <c r="F4776">
        <v>59858.49</v>
      </c>
      <c r="G4776" s="1">
        <v>45728</v>
      </c>
      <c r="H4776" s="1">
        <v>45746</v>
      </c>
      <c r="I4776" t="s">
        <v>19</v>
      </c>
      <c r="J4776">
        <v>18</v>
      </c>
      <c r="K4776">
        <v>10</v>
      </c>
      <c r="L4776" t="s">
        <v>278</v>
      </c>
      <c r="M4776" t="s">
        <v>21</v>
      </c>
      <c r="N4776" t="s">
        <v>42</v>
      </c>
      <c r="O4776">
        <f t="shared" si="444"/>
        <v>1</v>
      </c>
      <c r="P4776" t="str">
        <f t="shared" si="445"/>
        <v>Valid</v>
      </c>
      <c r="Q4776" t="str">
        <f>_xlfn.XLOOKUP(B4776,Customers!$A:$A,Customers!$C:$C,"Not Found")</f>
        <v>West</v>
      </c>
      <c r="R4776" t="str">
        <f t="shared" si="446"/>
        <v>North</v>
      </c>
      <c r="S4776" t="str">
        <f t="shared" si="447"/>
        <v>Accident</v>
      </c>
      <c r="T4776" t="str">
        <f t="shared" si="448"/>
        <v>SLA Breach</v>
      </c>
      <c r="U4776">
        <f t="shared" si="449"/>
        <v>8</v>
      </c>
    </row>
    <row r="4777" spans="1:21" x14ac:dyDescent="0.3">
      <c r="A4777" t="s">
        <v>8974</v>
      </c>
      <c r="B4777" t="s">
        <v>775</v>
      </c>
      <c r="C4777" t="s">
        <v>776</v>
      </c>
      <c r="D4777" t="s">
        <v>154</v>
      </c>
      <c r="E4777" t="s">
        <v>173</v>
      </c>
      <c r="F4777">
        <v>44061.11</v>
      </c>
      <c r="G4777" s="1">
        <v>45952</v>
      </c>
      <c r="H4777" s="1">
        <v>45962</v>
      </c>
      <c r="I4777" t="s">
        <v>19</v>
      </c>
      <c r="J4777">
        <v>10</v>
      </c>
      <c r="K4777">
        <v>10</v>
      </c>
      <c r="L4777" t="s">
        <v>864</v>
      </c>
      <c r="M4777" t="s">
        <v>21</v>
      </c>
      <c r="N4777" t="s">
        <v>30</v>
      </c>
      <c r="O4777">
        <f t="shared" si="444"/>
        <v>1</v>
      </c>
      <c r="P4777" t="str">
        <f t="shared" si="445"/>
        <v>Valid</v>
      </c>
      <c r="Q4777" t="str">
        <f>_xlfn.XLOOKUP(B4777,Customers!$A:$A,Customers!$C:$C,"Not Found")</f>
        <v>North</v>
      </c>
      <c r="R4777" t="str">
        <f t="shared" si="446"/>
        <v>Central</v>
      </c>
      <c r="S4777" t="str">
        <f t="shared" si="447"/>
        <v>Vehicle Damage</v>
      </c>
      <c r="T4777" t="str">
        <f t="shared" si="448"/>
        <v>Within SLA</v>
      </c>
      <c r="U4777">
        <f t="shared" si="449"/>
        <v>0</v>
      </c>
    </row>
    <row r="4778" spans="1:21" x14ac:dyDescent="0.3">
      <c r="A4778" t="s">
        <v>8975</v>
      </c>
      <c r="B4778" t="s">
        <v>1309</v>
      </c>
      <c r="C4778" t="s">
        <v>1310</v>
      </c>
      <c r="D4778" t="s">
        <v>59</v>
      </c>
      <c r="E4778" t="s">
        <v>39</v>
      </c>
      <c r="F4778">
        <v>113933.59</v>
      </c>
      <c r="G4778" s="1">
        <v>45709</v>
      </c>
      <c r="H4778" s="1">
        <v>45725</v>
      </c>
      <c r="I4778" t="s">
        <v>19</v>
      </c>
      <c r="J4778">
        <v>16</v>
      </c>
      <c r="K4778">
        <v>15</v>
      </c>
      <c r="L4778" t="s">
        <v>204</v>
      </c>
      <c r="M4778" t="s">
        <v>55</v>
      </c>
      <c r="N4778" t="s">
        <v>30</v>
      </c>
      <c r="O4778">
        <f t="shared" si="444"/>
        <v>1</v>
      </c>
      <c r="P4778" t="str">
        <f t="shared" si="445"/>
        <v>Valid</v>
      </c>
      <c r="Q4778" t="str">
        <f>_xlfn.XLOOKUP(B4778,Customers!$A:$A,Customers!$C:$C,"Not Found")</f>
        <v>East</v>
      </c>
      <c r="R4778" t="str">
        <f t="shared" si="446"/>
        <v>North</v>
      </c>
      <c r="S4778" t="str">
        <f t="shared" si="447"/>
        <v>Critical Illness</v>
      </c>
      <c r="T4778" t="str">
        <f t="shared" si="448"/>
        <v>SLA Breach</v>
      </c>
      <c r="U4778">
        <f t="shared" si="449"/>
        <v>1</v>
      </c>
    </row>
    <row r="4779" spans="1:21" x14ac:dyDescent="0.3">
      <c r="A4779" t="s">
        <v>8976</v>
      </c>
      <c r="B4779" t="s">
        <v>1153</v>
      </c>
      <c r="C4779" t="s">
        <v>1154</v>
      </c>
      <c r="D4779" t="s">
        <v>154</v>
      </c>
      <c r="E4779" t="s">
        <v>18</v>
      </c>
      <c r="F4779">
        <v>51708.92</v>
      </c>
      <c r="G4779" s="1">
        <v>45933</v>
      </c>
      <c r="H4779" s="1">
        <v>45938</v>
      </c>
      <c r="I4779" t="s">
        <v>19</v>
      </c>
      <c r="J4779">
        <v>5</v>
      </c>
      <c r="K4779">
        <v>10</v>
      </c>
      <c r="L4779" t="s">
        <v>163</v>
      </c>
      <c r="M4779" t="s">
        <v>21</v>
      </c>
      <c r="N4779" t="s">
        <v>30</v>
      </c>
      <c r="O4779">
        <f t="shared" si="444"/>
        <v>1</v>
      </c>
      <c r="P4779" t="str">
        <f t="shared" si="445"/>
        <v>Valid</v>
      </c>
      <c r="Q4779" t="str">
        <f>_xlfn.XLOOKUP(B4779,Customers!$A:$A,Customers!$C:$C,"Not Found")</f>
        <v>West</v>
      </c>
      <c r="R4779" t="str">
        <f t="shared" si="446"/>
        <v>South</v>
      </c>
      <c r="S4779" t="str">
        <f t="shared" si="447"/>
        <v>Vehicle Damage</v>
      </c>
      <c r="T4779" t="str">
        <f t="shared" si="448"/>
        <v>Within SLA</v>
      </c>
      <c r="U4779">
        <f t="shared" si="449"/>
        <v>0</v>
      </c>
    </row>
    <row r="4780" spans="1:21" x14ac:dyDescent="0.3">
      <c r="A4780" t="s">
        <v>8977</v>
      </c>
      <c r="B4780" t="s">
        <v>8978</v>
      </c>
      <c r="C4780" t="s">
        <v>8979</v>
      </c>
      <c r="D4780" t="s">
        <v>216</v>
      </c>
      <c r="E4780" t="s">
        <v>173</v>
      </c>
      <c r="F4780">
        <v>29733.38</v>
      </c>
      <c r="G4780" s="1">
        <v>45856</v>
      </c>
      <c r="H4780" s="1">
        <v>45865</v>
      </c>
      <c r="I4780" t="s">
        <v>19</v>
      </c>
      <c r="J4780">
        <v>9</v>
      </c>
      <c r="K4780">
        <v>15</v>
      </c>
      <c r="L4780" t="s">
        <v>103</v>
      </c>
      <c r="M4780" t="s">
        <v>55</v>
      </c>
      <c r="N4780" t="s">
        <v>30</v>
      </c>
      <c r="O4780">
        <f t="shared" si="444"/>
        <v>1</v>
      </c>
      <c r="P4780" t="str">
        <f t="shared" si="445"/>
        <v>Valid</v>
      </c>
      <c r="Q4780" t="str">
        <f>_xlfn.XLOOKUP(B4780,Customers!$A:$A,Customers!$C:$C,"Not Found")</f>
        <v>West</v>
      </c>
      <c r="R4780" t="str">
        <f t="shared" si="446"/>
        <v>Central</v>
      </c>
      <c r="S4780" t="str">
        <f t="shared" si="447"/>
        <v>Outpatient</v>
      </c>
      <c r="T4780" t="str">
        <f t="shared" si="448"/>
        <v>Within SLA</v>
      </c>
      <c r="U4780">
        <f t="shared" si="449"/>
        <v>0</v>
      </c>
    </row>
    <row r="4781" spans="1:21" x14ac:dyDescent="0.3">
      <c r="A4781" t="s">
        <v>8980</v>
      </c>
      <c r="B4781" t="s">
        <v>8981</v>
      </c>
      <c r="C4781" t="s">
        <v>8982</v>
      </c>
      <c r="D4781" t="s">
        <v>111</v>
      </c>
      <c r="E4781" t="s">
        <v>27</v>
      </c>
      <c r="F4781">
        <v>73388.899999999994</v>
      </c>
      <c r="G4781" s="1">
        <v>45774</v>
      </c>
      <c r="H4781" s="1">
        <v>45793</v>
      </c>
      <c r="I4781" t="s">
        <v>19</v>
      </c>
      <c r="J4781">
        <v>19</v>
      </c>
      <c r="K4781">
        <v>12</v>
      </c>
      <c r="L4781" t="s">
        <v>70</v>
      </c>
      <c r="M4781" t="s">
        <v>49</v>
      </c>
      <c r="N4781" t="s">
        <v>88</v>
      </c>
      <c r="O4781">
        <f t="shared" si="444"/>
        <v>1</v>
      </c>
      <c r="P4781" t="str">
        <f t="shared" si="445"/>
        <v>Valid</v>
      </c>
      <c r="Q4781" t="str">
        <f>_xlfn.XLOOKUP(B4781,Customers!$A:$A,Customers!$C:$C,"Not Found")</f>
        <v>South</v>
      </c>
      <c r="R4781" t="str">
        <f t="shared" si="446"/>
        <v>West</v>
      </c>
      <c r="S4781" t="str">
        <f t="shared" si="447"/>
        <v>Fire</v>
      </c>
      <c r="T4781" t="str">
        <f t="shared" si="448"/>
        <v>SLA Breach</v>
      </c>
      <c r="U4781">
        <f t="shared" si="449"/>
        <v>7</v>
      </c>
    </row>
    <row r="4782" spans="1:21" x14ac:dyDescent="0.3">
      <c r="A4782" t="s">
        <v>8983</v>
      </c>
      <c r="B4782" t="s">
        <v>6298</v>
      </c>
      <c r="C4782" t="s">
        <v>6299</v>
      </c>
      <c r="D4782" t="s">
        <v>116</v>
      </c>
      <c r="E4782" t="s">
        <v>74</v>
      </c>
      <c r="F4782">
        <v>13732.01</v>
      </c>
      <c r="G4782" s="1">
        <v>45747</v>
      </c>
      <c r="I4782" t="s">
        <v>64</v>
      </c>
      <c r="J4782">
        <v>31</v>
      </c>
      <c r="K4782">
        <v>7</v>
      </c>
      <c r="L4782" t="s">
        <v>491</v>
      </c>
      <c r="M4782" t="s">
        <v>94</v>
      </c>
      <c r="N4782" t="s">
        <v>88</v>
      </c>
      <c r="O4782">
        <f t="shared" si="444"/>
        <v>1</v>
      </c>
      <c r="P4782" t="str">
        <f t="shared" si="445"/>
        <v>Valid</v>
      </c>
      <c r="Q4782" t="str">
        <f>_xlfn.XLOOKUP(B4782,Customers!$A:$A,Customers!$C:$C,"Not Found")</f>
        <v>West</v>
      </c>
      <c r="R4782" t="str">
        <f t="shared" si="446"/>
        <v>East</v>
      </c>
      <c r="S4782" t="str">
        <f t="shared" si="447"/>
        <v>Medical Emergency</v>
      </c>
      <c r="T4782" t="str">
        <f t="shared" si="448"/>
        <v>SLA Breach</v>
      </c>
      <c r="U4782">
        <f t="shared" si="449"/>
        <v>24</v>
      </c>
    </row>
    <row r="4783" spans="1:21" x14ac:dyDescent="0.3">
      <c r="A4783" t="s">
        <v>8984</v>
      </c>
      <c r="B4783" t="s">
        <v>2497</v>
      </c>
      <c r="C4783" t="s">
        <v>5845</v>
      </c>
      <c r="D4783" t="s">
        <v>154</v>
      </c>
      <c r="E4783" t="s">
        <v>173</v>
      </c>
      <c r="F4783">
        <v>226659.04</v>
      </c>
      <c r="G4783" s="1">
        <v>45903</v>
      </c>
      <c r="H4783" s="1">
        <v>45936</v>
      </c>
      <c r="I4783" t="s">
        <v>19</v>
      </c>
      <c r="J4783">
        <v>33</v>
      </c>
      <c r="K4783">
        <v>10</v>
      </c>
      <c r="L4783" t="s">
        <v>79</v>
      </c>
      <c r="M4783" t="s">
        <v>21</v>
      </c>
      <c r="N4783" t="s">
        <v>42</v>
      </c>
      <c r="O4783">
        <f t="shared" si="444"/>
        <v>1</v>
      </c>
      <c r="P4783" t="str">
        <f t="shared" si="445"/>
        <v>Valid</v>
      </c>
      <c r="Q4783" t="str">
        <f>_xlfn.XLOOKUP(B4783,Customers!$A:$A,Customers!$C:$C,"Not Found")</f>
        <v>West</v>
      </c>
      <c r="R4783" t="str">
        <f t="shared" si="446"/>
        <v>Central</v>
      </c>
      <c r="S4783" t="str">
        <f t="shared" si="447"/>
        <v>Vehicle Damage</v>
      </c>
      <c r="T4783" t="str">
        <f t="shared" si="448"/>
        <v>SLA Breach</v>
      </c>
      <c r="U4783">
        <f t="shared" si="449"/>
        <v>23</v>
      </c>
    </row>
    <row r="4784" spans="1:21" x14ac:dyDescent="0.3">
      <c r="A4784" t="s">
        <v>8985</v>
      </c>
      <c r="B4784" t="s">
        <v>1967</v>
      </c>
      <c r="C4784" t="s">
        <v>1968</v>
      </c>
      <c r="D4784" t="s">
        <v>17</v>
      </c>
      <c r="E4784" t="s">
        <v>39</v>
      </c>
      <c r="F4784">
        <v>66975.13</v>
      </c>
      <c r="G4784" s="1">
        <v>45807</v>
      </c>
      <c r="H4784" s="1">
        <v>45824</v>
      </c>
      <c r="I4784" t="s">
        <v>47</v>
      </c>
      <c r="J4784">
        <v>17</v>
      </c>
      <c r="K4784">
        <v>10</v>
      </c>
      <c r="L4784" t="s">
        <v>770</v>
      </c>
      <c r="M4784" t="s">
        <v>21</v>
      </c>
      <c r="N4784" t="s">
        <v>30</v>
      </c>
      <c r="O4784">
        <f t="shared" si="444"/>
        <v>1</v>
      </c>
      <c r="P4784" t="str">
        <f t="shared" si="445"/>
        <v>Valid</v>
      </c>
      <c r="Q4784" t="str">
        <f>_xlfn.XLOOKUP(B4784,Customers!$A:$A,Customers!$C:$C,"Not Found")</f>
        <v>South</v>
      </c>
      <c r="R4784" t="str">
        <f t="shared" si="446"/>
        <v>North</v>
      </c>
      <c r="S4784" t="str">
        <f t="shared" si="447"/>
        <v>Accident</v>
      </c>
      <c r="T4784" t="str">
        <f t="shared" si="448"/>
        <v>SLA Breach</v>
      </c>
      <c r="U4784">
        <f t="shared" si="449"/>
        <v>7</v>
      </c>
    </row>
    <row r="4785" spans="1:21" x14ac:dyDescent="0.3">
      <c r="A4785" t="s">
        <v>8986</v>
      </c>
      <c r="B4785" t="s">
        <v>5152</v>
      </c>
      <c r="C4785" t="s">
        <v>8987</v>
      </c>
      <c r="D4785" t="s">
        <v>102</v>
      </c>
      <c r="E4785" t="s">
        <v>39</v>
      </c>
      <c r="F4785">
        <v>462867.74</v>
      </c>
      <c r="G4785" s="1">
        <v>45840</v>
      </c>
      <c r="H4785" s="1">
        <v>45853</v>
      </c>
      <c r="I4785" t="s">
        <v>47</v>
      </c>
      <c r="J4785">
        <v>13</v>
      </c>
      <c r="K4785">
        <v>20</v>
      </c>
      <c r="L4785" t="s">
        <v>208</v>
      </c>
      <c r="M4785" t="s">
        <v>29</v>
      </c>
      <c r="N4785" t="s">
        <v>30</v>
      </c>
      <c r="O4785">
        <f t="shared" si="444"/>
        <v>1</v>
      </c>
      <c r="P4785" t="str">
        <f t="shared" si="445"/>
        <v>Valid</v>
      </c>
      <c r="Q4785" t="str">
        <f>_xlfn.XLOOKUP(B4785,Customers!$A:$A,Customers!$C:$C,"Not Found")</f>
        <v>Central</v>
      </c>
      <c r="R4785" t="str">
        <f t="shared" si="446"/>
        <v>North</v>
      </c>
      <c r="S4785" t="str">
        <f t="shared" si="447"/>
        <v>Maturity</v>
      </c>
      <c r="T4785" t="str">
        <f t="shared" si="448"/>
        <v>Within SLA</v>
      </c>
      <c r="U4785">
        <f t="shared" si="449"/>
        <v>0</v>
      </c>
    </row>
    <row r="4786" spans="1:21" x14ac:dyDescent="0.3">
      <c r="A4786" t="s">
        <v>8988</v>
      </c>
      <c r="B4786" t="s">
        <v>2324</v>
      </c>
      <c r="C4786" t="s">
        <v>8989</v>
      </c>
      <c r="D4786" t="s">
        <v>53</v>
      </c>
      <c r="E4786" t="s">
        <v>39</v>
      </c>
      <c r="F4786">
        <v>79864.69</v>
      </c>
      <c r="G4786" s="1">
        <v>45778</v>
      </c>
      <c r="H4786" s="1">
        <v>45784</v>
      </c>
      <c r="I4786" t="s">
        <v>19</v>
      </c>
      <c r="J4786">
        <v>6</v>
      </c>
      <c r="K4786">
        <v>15</v>
      </c>
      <c r="L4786" t="s">
        <v>296</v>
      </c>
      <c r="M4786" t="s">
        <v>55</v>
      </c>
      <c r="N4786" t="s">
        <v>30</v>
      </c>
      <c r="O4786">
        <f t="shared" si="444"/>
        <v>1</v>
      </c>
      <c r="P4786" t="str">
        <f t="shared" si="445"/>
        <v>Valid</v>
      </c>
      <c r="Q4786" t="str">
        <f>_xlfn.XLOOKUP(B4786,Customers!$A:$A,Customers!$C:$C,"Not Found")</f>
        <v>Central</v>
      </c>
      <c r="R4786" t="str">
        <f t="shared" si="446"/>
        <v>North</v>
      </c>
      <c r="S4786" t="str">
        <f t="shared" si="447"/>
        <v>Hospitalization</v>
      </c>
      <c r="T4786" t="str">
        <f t="shared" si="448"/>
        <v>Within SLA</v>
      </c>
      <c r="U4786">
        <f t="shared" si="449"/>
        <v>0</v>
      </c>
    </row>
    <row r="4787" spans="1:21" x14ac:dyDescent="0.3">
      <c r="A4787" t="s">
        <v>8990</v>
      </c>
      <c r="B4787" t="s">
        <v>3586</v>
      </c>
      <c r="C4787" t="s">
        <v>4583</v>
      </c>
      <c r="D4787" t="s">
        <v>46</v>
      </c>
      <c r="E4787" t="s">
        <v>18</v>
      </c>
      <c r="F4787">
        <v>214092.75</v>
      </c>
      <c r="G4787" s="1">
        <v>45774</v>
      </c>
      <c r="H4787" s="1">
        <v>45781</v>
      </c>
      <c r="I4787" t="s">
        <v>47</v>
      </c>
      <c r="J4787">
        <v>7</v>
      </c>
      <c r="K4787">
        <v>10</v>
      </c>
      <c r="L4787" t="s">
        <v>60</v>
      </c>
      <c r="M4787" t="s">
        <v>21</v>
      </c>
      <c r="N4787" t="s">
        <v>30</v>
      </c>
      <c r="O4787">
        <f t="shared" si="444"/>
        <v>1</v>
      </c>
      <c r="P4787" t="str">
        <f t="shared" si="445"/>
        <v>Valid</v>
      </c>
      <c r="Q4787" t="str">
        <f>_xlfn.XLOOKUP(B4787,Customers!$A:$A,Customers!$C:$C,"Not Found")</f>
        <v>Central</v>
      </c>
      <c r="R4787" t="str">
        <f t="shared" si="446"/>
        <v>South</v>
      </c>
      <c r="S4787" t="str">
        <f t="shared" si="447"/>
        <v>Theft</v>
      </c>
      <c r="T4787" t="str">
        <f t="shared" si="448"/>
        <v>Within SLA</v>
      </c>
      <c r="U4787">
        <f t="shared" si="449"/>
        <v>0</v>
      </c>
    </row>
    <row r="4788" spans="1:21" x14ac:dyDescent="0.3">
      <c r="A4788" t="s">
        <v>8991</v>
      </c>
      <c r="B4788" t="s">
        <v>7306</v>
      </c>
      <c r="C4788" t="s">
        <v>7307</v>
      </c>
      <c r="D4788" t="s">
        <v>154</v>
      </c>
      <c r="E4788" t="s">
        <v>27</v>
      </c>
      <c r="F4788">
        <v>28639.37</v>
      </c>
      <c r="G4788" s="1">
        <v>45747</v>
      </c>
      <c r="H4788" s="1">
        <v>45765</v>
      </c>
      <c r="I4788" t="s">
        <v>19</v>
      </c>
      <c r="J4788">
        <v>18</v>
      </c>
      <c r="K4788">
        <v>10</v>
      </c>
      <c r="L4788" t="s">
        <v>610</v>
      </c>
      <c r="M4788" t="s">
        <v>21</v>
      </c>
      <c r="N4788" t="s">
        <v>42</v>
      </c>
      <c r="O4788">
        <f t="shared" si="444"/>
        <v>1</v>
      </c>
      <c r="P4788" t="str">
        <f t="shared" si="445"/>
        <v>Valid</v>
      </c>
      <c r="Q4788" t="str">
        <f>_xlfn.XLOOKUP(B4788,Customers!$A:$A,Customers!$C:$C,"Not Found")</f>
        <v>North</v>
      </c>
      <c r="R4788" t="str">
        <f t="shared" si="446"/>
        <v>West</v>
      </c>
      <c r="S4788" t="str">
        <f t="shared" si="447"/>
        <v>Vehicle Damage</v>
      </c>
      <c r="T4788" t="str">
        <f t="shared" si="448"/>
        <v>SLA Breach</v>
      </c>
      <c r="U4788">
        <f t="shared" si="449"/>
        <v>8</v>
      </c>
    </row>
    <row r="4789" spans="1:21" x14ac:dyDescent="0.3">
      <c r="A4789" t="s">
        <v>8992</v>
      </c>
      <c r="B4789" t="s">
        <v>6298</v>
      </c>
      <c r="C4789" t="s">
        <v>8753</v>
      </c>
      <c r="D4789" t="s">
        <v>59</v>
      </c>
      <c r="E4789" t="s">
        <v>74</v>
      </c>
      <c r="F4789">
        <v>50811.16</v>
      </c>
      <c r="G4789" s="1">
        <v>45961</v>
      </c>
      <c r="H4789" s="1">
        <v>45984</v>
      </c>
      <c r="I4789" t="s">
        <v>19</v>
      </c>
      <c r="J4789">
        <v>23</v>
      </c>
      <c r="K4789">
        <v>15</v>
      </c>
      <c r="L4789" t="s">
        <v>590</v>
      </c>
      <c r="M4789" t="s">
        <v>55</v>
      </c>
      <c r="N4789" t="s">
        <v>30</v>
      </c>
      <c r="O4789">
        <f t="shared" si="444"/>
        <v>1</v>
      </c>
      <c r="P4789" t="str">
        <f t="shared" si="445"/>
        <v>Valid</v>
      </c>
      <c r="Q4789" t="str">
        <f>_xlfn.XLOOKUP(B4789,Customers!$A:$A,Customers!$C:$C,"Not Found")</f>
        <v>West</v>
      </c>
      <c r="R4789" t="str">
        <f t="shared" si="446"/>
        <v>East</v>
      </c>
      <c r="S4789" t="str">
        <f t="shared" si="447"/>
        <v>Critical Illness</v>
      </c>
      <c r="T4789" t="str">
        <f t="shared" si="448"/>
        <v>SLA Breach</v>
      </c>
      <c r="U4789">
        <f t="shared" si="449"/>
        <v>8</v>
      </c>
    </row>
    <row r="4790" spans="1:21" x14ac:dyDescent="0.3">
      <c r="A4790" t="s">
        <v>8993</v>
      </c>
      <c r="B4790" t="s">
        <v>8994</v>
      </c>
      <c r="C4790" t="s">
        <v>8995</v>
      </c>
      <c r="D4790" t="s">
        <v>53</v>
      </c>
      <c r="E4790" t="s">
        <v>18</v>
      </c>
      <c r="F4790">
        <v>175216.24</v>
      </c>
      <c r="G4790" s="1">
        <v>45953</v>
      </c>
      <c r="H4790" s="1">
        <v>45968</v>
      </c>
      <c r="I4790" t="s">
        <v>19</v>
      </c>
      <c r="J4790">
        <v>15</v>
      </c>
      <c r="K4790">
        <v>15</v>
      </c>
      <c r="L4790" t="s">
        <v>244</v>
      </c>
      <c r="M4790" t="s">
        <v>55</v>
      </c>
      <c r="N4790" t="s">
        <v>30</v>
      </c>
      <c r="O4790">
        <f t="shared" si="444"/>
        <v>1</v>
      </c>
      <c r="P4790" t="str">
        <f t="shared" si="445"/>
        <v>Valid</v>
      </c>
      <c r="Q4790" t="str">
        <f>_xlfn.XLOOKUP(B4790,Customers!$A:$A,Customers!$C:$C,"Not Found")</f>
        <v>North</v>
      </c>
      <c r="R4790" t="str">
        <f t="shared" si="446"/>
        <v>South</v>
      </c>
      <c r="S4790" t="str">
        <f t="shared" si="447"/>
        <v>Hospitalization</v>
      </c>
      <c r="T4790" t="str">
        <f t="shared" si="448"/>
        <v>Within SLA</v>
      </c>
      <c r="U4790">
        <f t="shared" si="449"/>
        <v>0</v>
      </c>
    </row>
    <row r="4791" spans="1:21" x14ac:dyDescent="0.3">
      <c r="A4791" t="s">
        <v>8996</v>
      </c>
      <c r="B4791" t="s">
        <v>2451</v>
      </c>
      <c r="C4791" t="s">
        <v>2452</v>
      </c>
      <c r="D4791" t="s">
        <v>216</v>
      </c>
      <c r="E4791" t="s">
        <v>27</v>
      </c>
      <c r="F4791">
        <v>60713.63</v>
      </c>
      <c r="G4791" s="1">
        <v>45711</v>
      </c>
      <c r="H4791" s="1">
        <v>45730</v>
      </c>
      <c r="I4791" t="s">
        <v>19</v>
      </c>
      <c r="J4791">
        <v>19</v>
      </c>
      <c r="K4791">
        <v>15</v>
      </c>
      <c r="L4791" t="s">
        <v>450</v>
      </c>
      <c r="M4791" t="s">
        <v>55</v>
      </c>
      <c r="N4791" t="s">
        <v>42</v>
      </c>
      <c r="O4791">
        <f t="shared" si="444"/>
        <v>1</v>
      </c>
      <c r="P4791" t="str">
        <f t="shared" si="445"/>
        <v>Valid</v>
      </c>
      <c r="Q4791" t="str">
        <f>_xlfn.XLOOKUP(B4791,Customers!$A:$A,Customers!$C:$C,"Not Found")</f>
        <v>South</v>
      </c>
      <c r="R4791" t="str">
        <f t="shared" si="446"/>
        <v>West</v>
      </c>
      <c r="S4791" t="str">
        <f t="shared" si="447"/>
        <v>Outpatient</v>
      </c>
      <c r="T4791" t="str">
        <f t="shared" si="448"/>
        <v>SLA Breach</v>
      </c>
      <c r="U4791">
        <f t="shared" si="449"/>
        <v>4</v>
      </c>
    </row>
    <row r="4792" spans="1:21" x14ac:dyDescent="0.3">
      <c r="A4792" t="s">
        <v>8997</v>
      </c>
      <c r="B4792" t="s">
        <v>2220</v>
      </c>
      <c r="C4792" t="s">
        <v>7416</v>
      </c>
      <c r="D4792" t="s">
        <v>69</v>
      </c>
      <c r="E4792" t="s">
        <v>18</v>
      </c>
      <c r="F4792">
        <v>67635.03</v>
      </c>
      <c r="G4792" s="1">
        <v>45703</v>
      </c>
      <c r="I4792" t="s">
        <v>40</v>
      </c>
      <c r="J4792">
        <v>5</v>
      </c>
      <c r="K4792">
        <v>12</v>
      </c>
      <c r="L4792" t="s">
        <v>204</v>
      </c>
      <c r="M4792" t="s">
        <v>49</v>
      </c>
      <c r="N4792" t="s">
        <v>30</v>
      </c>
      <c r="O4792">
        <f t="shared" si="444"/>
        <v>1</v>
      </c>
      <c r="P4792" t="str">
        <f t="shared" si="445"/>
        <v>Valid</v>
      </c>
      <c r="Q4792" t="str">
        <f>_xlfn.XLOOKUP(B4792,Customers!$A:$A,Customers!$C:$C,"Not Found")</f>
        <v>East</v>
      </c>
      <c r="R4792" t="str">
        <f t="shared" si="446"/>
        <v>South</v>
      </c>
      <c r="S4792" t="str">
        <f t="shared" si="447"/>
        <v>Property Damage</v>
      </c>
      <c r="T4792" t="str">
        <f t="shared" si="448"/>
        <v>Within SLA</v>
      </c>
      <c r="U4792">
        <f t="shared" si="449"/>
        <v>0</v>
      </c>
    </row>
    <row r="4793" spans="1:21" x14ac:dyDescent="0.3">
      <c r="A4793" t="s">
        <v>8998</v>
      </c>
      <c r="B4793" t="s">
        <v>8999</v>
      </c>
      <c r="C4793" t="s">
        <v>9000</v>
      </c>
      <c r="D4793" t="s">
        <v>46</v>
      </c>
      <c r="E4793" t="s">
        <v>39</v>
      </c>
      <c r="F4793">
        <v>45125.36</v>
      </c>
      <c r="G4793" s="1">
        <v>45926</v>
      </c>
      <c r="I4793" t="s">
        <v>64</v>
      </c>
      <c r="J4793">
        <v>15</v>
      </c>
      <c r="K4793">
        <v>10</v>
      </c>
      <c r="L4793" t="s">
        <v>244</v>
      </c>
      <c r="M4793" t="s">
        <v>21</v>
      </c>
      <c r="N4793" t="s">
        <v>42</v>
      </c>
      <c r="O4793">
        <f t="shared" si="444"/>
        <v>1</v>
      </c>
      <c r="P4793" t="str">
        <f t="shared" si="445"/>
        <v>Valid</v>
      </c>
      <c r="Q4793" t="str">
        <f>_xlfn.XLOOKUP(B4793,Customers!$A:$A,Customers!$C:$C,"Not Found")</f>
        <v>East</v>
      </c>
      <c r="R4793" t="str">
        <f t="shared" si="446"/>
        <v>North</v>
      </c>
      <c r="S4793" t="str">
        <f t="shared" si="447"/>
        <v>Theft</v>
      </c>
      <c r="T4793" t="str">
        <f t="shared" si="448"/>
        <v>SLA Breach</v>
      </c>
      <c r="U4793">
        <f t="shared" si="449"/>
        <v>5</v>
      </c>
    </row>
    <row r="4794" spans="1:21" x14ac:dyDescent="0.3">
      <c r="A4794" t="s">
        <v>9001</v>
      </c>
      <c r="B4794" t="s">
        <v>37</v>
      </c>
      <c r="C4794" t="s">
        <v>38</v>
      </c>
      <c r="D4794" t="s">
        <v>34</v>
      </c>
      <c r="E4794" t="s">
        <v>18</v>
      </c>
      <c r="F4794">
        <v>1053073.46</v>
      </c>
      <c r="G4794" s="1">
        <v>45778</v>
      </c>
      <c r="I4794" t="s">
        <v>40</v>
      </c>
      <c r="J4794">
        <v>32</v>
      </c>
      <c r="K4794">
        <v>20</v>
      </c>
      <c r="L4794" t="s">
        <v>331</v>
      </c>
      <c r="M4794" t="s">
        <v>29</v>
      </c>
      <c r="N4794" t="s">
        <v>88</v>
      </c>
      <c r="O4794">
        <f t="shared" si="444"/>
        <v>1</v>
      </c>
      <c r="P4794" t="str">
        <f t="shared" si="445"/>
        <v>Valid</v>
      </c>
      <c r="Q4794" t="str">
        <f>_xlfn.XLOOKUP(B4794,Customers!$A:$A,Customers!$C:$C,"Not Found")</f>
        <v>North</v>
      </c>
      <c r="R4794" t="str">
        <f t="shared" si="446"/>
        <v>South</v>
      </c>
      <c r="S4794" t="str">
        <f t="shared" si="447"/>
        <v>Death Benefit</v>
      </c>
      <c r="T4794" t="str">
        <f t="shared" si="448"/>
        <v>SLA Breach</v>
      </c>
      <c r="U4794">
        <f t="shared" si="449"/>
        <v>12</v>
      </c>
    </row>
    <row r="4795" spans="1:21" x14ac:dyDescent="0.3">
      <c r="A4795" t="s">
        <v>9002</v>
      </c>
      <c r="B4795" t="s">
        <v>6290</v>
      </c>
      <c r="C4795" t="s">
        <v>9003</v>
      </c>
      <c r="D4795" t="s">
        <v>59</v>
      </c>
      <c r="E4795" t="s">
        <v>27</v>
      </c>
      <c r="F4795">
        <v>321055.78000000003</v>
      </c>
      <c r="G4795" s="1">
        <v>45728</v>
      </c>
      <c r="H4795" s="1">
        <v>45753</v>
      </c>
      <c r="I4795" t="s">
        <v>19</v>
      </c>
      <c r="J4795">
        <v>25</v>
      </c>
      <c r="K4795">
        <v>15</v>
      </c>
      <c r="L4795" t="s">
        <v>610</v>
      </c>
      <c r="M4795" t="s">
        <v>55</v>
      </c>
      <c r="N4795" t="s">
        <v>42</v>
      </c>
      <c r="O4795">
        <f t="shared" si="444"/>
        <v>1</v>
      </c>
      <c r="P4795" t="str">
        <f t="shared" si="445"/>
        <v>Valid</v>
      </c>
      <c r="Q4795" t="str">
        <f>_xlfn.XLOOKUP(B4795,Customers!$A:$A,Customers!$C:$C,"Not Found")</f>
        <v>West</v>
      </c>
      <c r="R4795" t="str">
        <f t="shared" si="446"/>
        <v>West</v>
      </c>
      <c r="S4795" t="str">
        <f t="shared" si="447"/>
        <v>Critical Illness</v>
      </c>
      <c r="T4795" t="str">
        <f t="shared" si="448"/>
        <v>SLA Breach</v>
      </c>
      <c r="U4795">
        <f t="shared" si="449"/>
        <v>10</v>
      </c>
    </row>
    <row r="4796" spans="1:21" x14ac:dyDescent="0.3">
      <c r="A4796" t="s">
        <v>9004</v>
      </c>
      <c r="B4796" t="s">
        <v>6426</v>
      </c>
      <c r="C4796" t="s">
        <v>6427</v>
      </c>
      <c r="D4796" t="s">
        <v>46</v>
      </c>
      <c r="E4796" t="s">
        <v>74</v>
      </c>
      <c r="F4796">
        <v>84835.22</v>
      </c>
      <c r="G4796" s="1">
        <v>45729</v>
      </c>
      <c r="H4796" s="1">
        <v>45736</v>
      </c>
      <c r="I4796" t="s">
        <v>19</v>
      </c>
      <c r="J4796">
        <v>7</v>
      </c>
      <c r="K4796">
        <v>10</v>
      </c>
      <c r="L4796" t="s">
        <v>60</v>
      </c>
      <c r="M4796" t="s">
        <v>21</v>
      </c>
      <c r="N4796" t="s">
        <v>22</v>
      </c>
      <c r="O4796">
        <f t="shared" si="444"/>
        <v>1</v>
      </c>
      <c r="P4796" t="str">
        <f t="shared" si="445"/>
        <v>Valid</v>
      </c>
      <c r="Q4796" t="str">
        <f>_xlfn.XLOOKUP(B4796,Customers!$A:$A,Customers!$C:$C,"Not Found")</f>
        <v>West</v>
      </c>
      <c r="R4796" t="str">
        <f t="shared" si="446"/>
        <v>East</v>
      </c>
      <c r="S4796" t="str">
        <f t="shared" si="447"/>
        <v>Theft</v>
      </c>
      <c r="T4796" t="str">
        <f t="shared" si="448"/>
        <v>Within SLA</v>
      </c>
      <c r="U4796">
        <f t="shared" si="449"/>
        <v>0</v>
      </c>
    </row>
    <row r="4797" spans="1:21" x14ac:dyDescent="0.3">
      <c r="A4797" t="s">
        <v>9005</v>
      </c>
      <c r="B4797" t="s">
        <v>948</v>
      </c>
      <c r="C4797" t="s">
        <v>9006</v>
      </c>
      <c r="D4797" t="s">
        <v>34</v>
      </c>
      <c r="E4797" t="s">
        <v>173</v>
      </c>
      <c r="F4797">
        <v>340916.38</v>
      </c>
      <c r="G4797" s="1">
        <v>45956</v>
      </c>
      <c r="H4797" s="1">
        <v>45986</v>
      </c>
      <c r="I4797" t="s">
        <v>19</v>
      </c>
      <c r="J4797">
        <v>30</v>
      </c>
      <c r="K4797">
        <v>20</v>
      </c>
      <c r="L4797" t="s">
        <v>48</v>
      </c>
      <c r="M4797" t="s">
        <v>29</v>
      </c>
      <c r="N4797" t="s">
        <v>42</v>
      </c>
      <c r="O4797">
        <f t="shared" si="444"/>
        <v>1</v>
      </c>
      <c r="P4797" t="str">
        <f t="shared" si="445"/>
        <v>Valid</v>
      </c>
      <c r="Q4797" t="str">
        <f>_xlfn.XLOOKUP(B4797,Customers!$A:$A,Customers!$C:$C,"Not Found")</f>
        <v>East</v>
      </c>
      <c r="R4797" t="str">
        <f t="shared" si="446"/>
        <v>Central</v>
      </c>
      <c r="S4797" t="str">
        <f t="shared" si="447"/>
        <v>Death Benefit</v>
      </c>
      <c r="T4797" t="str">
        <f t="shared" si="448"/>
        <v>SLA Breach</v>
      </c>
      <c r="U4797">
        <f t="shared" si="449"/>
        <v>10</v>
      </c>
    </row>
    <row r="4798" spans="1:21" x14ac:dyDescent="0.3">
      <c r="A4798" t="s">
        <v>9007</v>
      </c>
      <c r="B4798" t="s">
        <v>2659</v>
      </c>
      <c r="C4798" t="s">
        <v>7073</v>
      </c>
      <c r="D4798" t="s">
        <v>26</v>
      </c>
      <c r="E4798" t="s">
        <v>173</v>
      </c>
      <c r="F4798">
        <v>499208.48</v>
      </c>
      <c r="G4798" s="1">
        <v>45746</v>
      </c>
      <c r="H4798" s="1">
        <v>45782</v>
      </c>
      <c r="I4798" t="s">
        <v>19</v>
      </c>
      <c r="J4798">
        <v>36</v>
      </c>
      <c r="K4798">
        <v>20</v>
      </c>
      <c r="L4798" t="s">
        <v>630</v>
      </c>
      <c r="M4798" t="s">
        <v>29</v>
      </c>
      <c r="N4798" t="s">
        <v>88</v>
      </c>
      <c r="O4798">
        <f t="shared" si="444"/>
        <v>1</v>
      </c>
      <c r="P4798" t="str">
        <f t="shared" si="445"/>
        <v>Valid</v>
      </c>
      <c r="Q4798" t="str">
        <f>_xlfn.XLOOKUP(B4798,Customers!$A:$A,Customers!$C:$C,"Not Found")</f>
        <v>West</v>
      </c>
      <c r="R4798" t="str">
        <f t="shared" si="446"/>
        <v>Central</v>
      </c>
      <c r="S4798" t="str">
        <f t="shared" si="447"/>
        <v>Disability</v>
      </c>
      <c r="T4798" t="str">
        <f t="shared" si="448"/>
        <v>SLA Breach</v>
      </c>
      <c r="U4798">
        <f t="shared" si="449"/>
        <v>16</v>
      </c>
    </row>
    <row r="4799" spans="1:21" x14ac:dyDescent="0.3">
      <c r="A4799" t="s">
        <v>9008</v>
      </c>
      <c r="B4799" t="s">
        <v>1497</v>
      </c>
      <c r="C4799" t="s">
        <v>8423</v>
      </c>
      <c r="D4799" t="s">
        <v>154</v>
      </c>
      <c r="E4799" t="s">
        <v>27</v>
      </c>
      <c r="F4799">
        <v>83890.05</v>
      </c>
      <c r="G4799" s="1">
        <v>45898</v>
      </c>
      <c r="I4799" t="s">
        <v>64</v>
      </c>
      <c r="J4799">
        <v>15</v>
      </c>
      <c r="K4799">
        <v>10</v>
      </c>
      <c r="L4799" t="s">
        <v>282</v>
      </c>
      <c r="M4799" t="s">
        <v>21</v>
      </c>
      <c r="N4799" t="s">
        <v>42</v>
      </c>
      <c r="O4799">
        <f t="shared" si="444"/>
        <v>1</v>
      </c>
      <c r="P4799" t="str">
        <f t="shared" si="445"/>
        <v>Valid</v>
      </c>
      <c r="Q4799" t="str">
        <f>_xlfn.XLOOKUP(B4799,Customers!$A:$A,Customers!$C:$C,"Not Found")</f>
        <v>North</v>
      </c>
      <c r="R4799" t="str">
        <f t="shared" si="446"/>
        <v>West</v>
      </c>
      <c r="S4799" t="str">
        <f t="shared" si="447"/>
        <v>Vehicle Damage</v>
      </c>
      <c r="T4799" t="str">
        <f t="shared" si="448"/>
        <v>SLA Breach</v>
      </c>
      <c r="U4799">
        <f t="shared" si="449"/>
        <v>5</v>
      </c>
    </row>
    <row r="4800" spans="1:21" x14ac:dyDescent="0.3">
      <c r="A4800" t="s">
        <v>9009</v>
      </c>
      <c r="B4800" t="s">
        <v>2463</v>
      </c>
      <c r="C4800" t="s">
        <v>2464</v>
      </c>
      <c r="D4800" t="s">
        <v>102</v>
      </c>
      <c r="E4800" t="s">
        <v>27</v>
      </c>
      <c r="F4800">
        <v>336299.07</v>
      </c>
      <c r="G4800" s="1">
        <v>45810</v>
      </c>
      <c r="H4800" s="1">
        <v>45840</v>
      </c>
      <c r="I4800" t="s">
        <v>19</v>
      </c>
      <c r="J4800">
        <v>30</v>
      </c>
      <c r="K4800">
        <v>20</v>
      </c>
      <c r="L4800" t="s">
        <v>681</v>
      </c>
      <c r="M4800" t="s">
        <v>29</v>
      </c>
      <c r="N4800" t="s">
        <v>88</v>
      </c>
      <c r="O4800">
        <f t="shared" si="444"/>
        <v>1</v>
      </c>
      <c r="P4800" t="str">
        <f t="shared" si="445"/>
        <v>Valid</v>
      </c>
      <c r="Q4800" t="str">
        <f>_xlfn.XLOOKUP(B4800,Customers!$A:$A,Customers!$C:$C,"Not Found")</f>
        <v>East</v>
      </c>
      <c r="R4800" t="str">
        <f t="shared" si="446"/>
        <v>West</v>
      </c>
      <c r="S4800" t="str">
        <f t="shared" si="447"/>
        <v>Maturity</v>
      </c>
      <c r="T4800" t="str">
        <f t="shared" si="448"/>
        <v>SLA Breach</v>
      </c>
      <c r="U4800">
        <f t="shared" si="449"/>
        <v>10</v>
      </c>
    </row>
    <row r="4801" spans="1:21" x14ac:dyDescent="0.3">
      <c r="A4801" t="s">
        <v>9010</v>
      </c>
      <c r="B4801" t="s">
        <v>8405</v>
      </c>
      <c r="C4801" t="s">
        <v>8406</v>
      </c>
      <c r="D4801" t="s">
        <v>46</v>
      </c>
      <c r="E4801" t="s">
        <v>74</v>
      </c>
      <c r="F4801">
        <v>48496.61</v>
      </c>
      <c r="G4801" s="1">
        <v>45813</v>
      </c>
      <c r="H4801" s="1">
        <v>45825</v>
      </c>
      <c r="I4801" t="s">
        <v>47</v>
      </c>
      <c r="J4801">
        <v>12</v>
      </c>
      <c r="K4801">
        <v>10</v>
      </c>
      <c r="L4801" t="s">
        <v>79</v>
      </c>
      <c r="M4801" t="s">
        <v>21</v>
      </c>
      <c r="N4801" t="s">
        <v>30</v>
      </c>
      <c r="O4801">
        <f t="shared" si="444"/>
        <v>1</v>
      </c>
      <c r="P4801" t="str">
        <f t="shared" si="445"/>
        <v>Valid</v>
      </c>
      <c r="Q4801" t="str">
        <f>_xlfn.XLOOKUP(B4801,Customers!$A:$A,Customers!$C:$C,"Not Found")</f>
        <v>East</v>
      </c>
      <c r="R4801" t="str">
        <f t="shared" si="446"/>
        <v>East</v>
      </c>
      <c r="S4801" t="str">
        <f t="shared" si="447"/>
        <v>Theft</v>
      </c>
      <c r="T4801" t="str">
        <f t="shared" si="448"/>
        <v>SLA Breach</v>
      </c>
      <c r="U4801">
        <f t="shared" si="449"/>
        <v>2</v>
      </c>
    </row>
    <row r="4802" spans="1:21" x14ac:dyDescent="0.3">
      <c r="A4802" t="s">
        <v>9011</v>
      </c>
      <c r="B4802" t="s">
        <v>588</v>
      </c>
      <c r="C4802" t="s">
        <v>2953</v>
      </c>
      <c r="D4802" t="s">
        <v>17</v>
      </c>
      <c r="E4802" t="s">
        <v>173</v>
      </c>
      <c r="F4802">
        <v>43562.720000000001</v>
      </c>
      <c r="G4802" s="1">
        <v>45770</v>
      </c>
      <c r="I4802" t="s">
        <v>40</v>
      </c>
      <c r="J4802">
        <v>11</v>
      </c>
      <c r="K4802">
        <v>10</v>
      </c>
      <c r="L4802" t="s">
        <v>450</v>
      </c>
      <c r="M4802" t="s">
        <v>21</v>
      </c>
      <c r="N4802" t="s">
        <v>30</v>
      </c>
      <c r="O4802">
        <f t="shared" ref="O4802:O4865" si="450">COUNTIF($A:$A,A4802)</f>
        <v>1</v>
      </c>
      <c r="P4802" t="str">
        <f t="shared" ref="P4802:P4865" si="451">IF(F4802="","Missing Amount","Valid")</f>
        <v>Valid</v>
      </c>
      <c r="Q4802" t="str">
        <f>_xlfn.XLOOKUP(B4802,Customers!$A:$A,Customers!$C:$C,"Not Found")</f>
        <v>North</v>
      </c>
      <c r="R4802" t="str">
        <f t="shared" ref="R4802:R4865" si="452">IF(E4802="",Q4802,E4802)</f>
        <v>Central</v>
      </c>
      <c r="S4802" t="str">
        <f t="shared" ref="S4802:S4865" si="453">IF(D4802="Hospitalisation","Hospitalization",IF(D4802="Medical Emerg.","Medical Emergency",IF(D4802="Property dmg","Property Damage",IF(D4802="Vehicle dmg","Vehicle Damage",D4802))))</f>
        <v>Accident</v>
      </c>
      <c r="T4802" t="str">
        <f t="shared" ref="T4802:T4865" si="454">IF(J4802&gt;K4802,"SLA Breach","Within SLA")</f>
        <v>SLA Breach</v>
      </c>
      <c r="U4802">
        <f t="shared" ref="U4802:U4865" si="455">IF(J4802&gt;K4802,J4802-K4802,0)</f>
        <v>1</v>
      </c>
    </row>
    <row r="4803" spans="1:21" x14ac:dyDescent="0.3">
      <c r="A4803" t="s">
        <v>9012</v>
      </c>
      <c r="B4803" t="s">
        <v>221</v>
      </c>
      <c r="C4803" t="s">
        <v>6912</v>
      </c>
      <c r="D4803" t="s">
        <v>216</v>
      </c>
      <c r="E4803" t="s">
        <v>74</v>
      </c>
      <c r="F4803">
        <v>117348.44</v>
      </c>
      <c r="G4803" s="1">
        <v>45683</v>
      </c>
      <c r="I4803" t="s">
        <v>40</v>
      </c>
      <c r="J4803">
        <v>12</v>
      </c>
      <c r="K4803">
        <v>15</v>
      </c>
      <c r="L4803" t="s">
        <v>204</v>
      </c>
      <c r="M4803" t="s">
        <v>55</v>
      </c>
      <c r="N4803" t="s">
        <v>30</v>
      </c>
      <c r="O4803">
        <f t="shared" si="450"/>
        <v>1</v>
      </c>
      <c r="P4803" t="str">
        <f t="shared" si="451"/>
        <v>Valid</v>
      </c>
      <c r="Q4803" t="str">
        <f>_xlfn.XLOOKUP(B4803,Customers!$A:$A,Customers!$C:$C,"Not Found")</f>
        <v>West</v>
      </c>
      <c r="R4803" t="str">
        <f t="shared" si="452"/>
        <v>East</v>
      </c>
      <c r="S4803" t="str">
        <f t="shared" si="453"/>
        <v>Outpatient</v>
      </c>
      <c r="T4803" t="str">
        <f t="shared" si="454"/>
        <v>Within SLA</v>
      </c>
      <c r="U4803">
        <f t="shared" si="455"/>
        <v>0</v>
      </c>
    </row>
    <row r="4804" spans="1:21" x14ac:dyDescent="0.3">
      <c r="A4804" t="s">
        <v>9013</v>
      </c>
      <c r="B4804" t="s">
        <v>4077</v>
      </c>
      <c r="C4804" t="s">
        <v>4078</v>
      </c>
      <c r="D4804" t="s">
        <v>46</v>
      </c>
      <c r="E4804" t="s">
        <v>18</v>
      </c>
      <c r="F4804">
        <v>120411.03</v>
      </c>
      <c r="G4804" s="1">
        <v>45687</v>
      </c>
      <c r="H4804" s="1">
        <v>45707</v>
      </c>
      <c r="I4804" t="s">
        <v>19</v>
      </c>
      <c r="J4804">
        <v>20</v>
      </c>
      <c r="K4804">
        <v>12</v>
      </c>
      <c r="L4804" t="s">
        <v>349</v>
      </c>
      <c r="M4804" t="s">
        <v>49</v>
      </c>
      <c r="N4804" t="s">
        <v>42</v>
      </c>
      <c r="O4804">
        <f t="shared" si="450"/>
        <v>1</v>
      </c>
      <c r="P4804" t="str">
        <f t="shared" si="451"/>
        <v>Valid</v>
      </c>
      <c r="Q4804" t="str">
        <f>_xlfn.XLOOKUP(B4804,Customers!$A:$A,Customers!$C:$C,"Not Found")</f>
        <v>North</v>
      </c>
      <c r="R4804" t="str">
        <f t="shared" si="452"/>
        <v>South</v>
      </c>
      <c r="S4804" t="str">
        <f t="shared" si="453"/>
        <v>Theft</v>
      </c>
      <c r="T4804" t="str">
        <f t="shared" si="454"/>
        <v>SLA Breach</v>
      </c>
      <c r="U4804">
        <f t="shared" si="455"/>
        <v>8</v>
      </c>
    </row>
    <row r="4805" spans="1:21" x14ac:dyDescent="0.3">
      <c r="A4805" t="s">
        <v>9014</v>
      </c>
      <c r="B4805" t="s">
        <v>1999</v>
      </c>
      <c r="C4805" t="s">
        <v>9015</v>
      </c>
      <c r="D4805" t="s">
        <v>92</v>
      </c>
      <c r="E4805" t="s">
        <v>39</v>
      </c>
      <c r="F4805">
        <v>77923.179999999993</v>
      </c>
      <c r="G4805" s="1">
        <v>45718</v>
      </c>
      <c r="H4805" s="1">
        <v>45730</v>
      </c>
      <c r="I4805" t="s">
        <v>19</v>
      </c>
      <c r="J4805">
        <v>12</v>
      </c>
      <c r="K4805">
        <v>7</v>
      </c>
      <c r="L4805" t="s">
        <v>155</v>
      </c>
      <c r="M4805" t="s">
        <v>94</v>
      </c>
      <c r="N4805" t="s">
        <v>30</v>
      </c>
      <c r="O4805">
        <f t="shared" si="450"/>
        <v>1</v>
      </c>
      <c r="P4805" t="str">
        <f t="shared" si="451"/>
        <v>Valid</v>
      </c>
      <c r="Q4805" t="str">
        <f>_xlfn.XLOOKUP(B4805,Customers!$A:$A,Customers!$C:$C,"Not Found")</f>
        <v>North</v>
      </c>
      <c r="R4805" t="str">
        <f t="shared" si="452"/>
        <v>North</v>
      </c>
      <c r="S4805" t="str">
        <f t="shared" si="453"/>
        <v>Baggage Loss</v>
      </c>
      <c r="T4805" t="str">
        <f t="shared" si="454"/>
        <v>SLA Breach</v>
      </c>
      <c r="U4805">
        <f t="shared" si="455"/>
        <v>5</v>
      </c>
    </row>
    <row r="4806" spans="1:21" x14ac:dyDescent="0.3">
      <c r="A4806" t="s">
        <v>9016</v>
      </c>
      <c r="B4806" t="s">
        <v>1236</v>
      </c>
      <c r="C4806" t="s">
        <v>1237</v>
      </c>
      <c r="D4806" t="s">
        <v>92</v>
      </c>
      <c r="E4806" t="s">
        <v>27</v>
      </c>
      <c r="F4806">
        <v>25351.67</v>
      </c>
      <c r="G4806" s="1">
        <v>45753</v>
      </c>
      <c r="H4806" s="1">
        <v>45756</v>
      </c>
      <c r="I4806" t="s">
        <v>19</v>
      </c>
      <c r="J4806">
        <v>3</v>
      </c>
      <c r="K4806">
        <v>7</v>
      </c>
      <c r="L4806" t="s">
        <v>178</v>
      </c>
      <c r="M4806" t="s">
        <v>94</v>
      </c>
      <c r="N4806" t="s">
        <v>22</v>
      </c>
      <c r="O4806">
        <f t="shared" si="450"/>
        <v>1</v>
      </c>
      <c r="P4806" t="str">
        <f t="shared" si="451"/>
        <v>Valid</v>
      </c>
      <c r="Q4806" t="str">
        <f>_xlfn.XLOOKUP(B4806,Customers!$A:$A,Customers!$C:$C,"Not Found")</f>
        <v>North</v>
      </c>
      <c r="R4806" t="str">
        <f t="shared" si="452"/>
        <v>West</v>
      </c>
      <c r="S4806" t="str">
        <f t="shared" si="453"/>
        <v>Baggage Loss</v>
      </c>
      <c r="T4806" t="str">
        <f t="shared" si="454"/>
        <v>Within SLA</v>
      </c>
      <c r="U4806">
        <f t="shared" si="455"/>
        <v>0</v>
      </c>
    </row>
    <row r="4807" spans="1:21" x14ac:dyDescent="0.3">
      <c r="A4807" t="s">
        <v>9017</v>
      </c>
      <c r="B4807" t="s">
        <v>9018</v>
      </c>
      <c r="C4807" t="s">
        <v>9019</v>
      </c>
      <c r="D4807" t="s">
        <v>182</v>
      </c>
      <c r="E4807" t="s">
        <v>18</v>
      </c>
      <c r="F4807">
        <v>16441.88</v>
      </c>
      <c r="G4807" s="1">
        <v>45713</v>
      </c>
      <c r="H4807" s="1">
        <v>45725</v>
      </c>
      <c r="I4807" t="s">
        <v>19</v>
      </c>
      <c r="J4807">
        <v>12</v>
      </c>
      <c r="K4807">
        <v>7</v>
      </c>
      <c r="L4807" t="s">
        <v>450</v>
      </c>
      <c r="M4807" t="s">
        <v>94</v>
      </c>
      <c r="N4807" t="s">
        <v>42</v>
      </c>
      <c r="O4807">
        <f t="shared" si="450"/>
        <v>1</v>
      </c>
      <c r="P4807" t="str">
        <f t="shared" si="451"/>
        <v>Valid</v>
      </c>
      <c r="Q4807" t="str">
        <f>_xlfn.XLOOKUP(B4807,Customers!$A:$A,Customers!$C:$C,"Not Found")</f>
        <v>West</v>
      </c>
      <c r="R4807" t="str">
        <f t="shared" si="452"/>
        <v>South</v>
      </c>
      <c r="S4807" t="str">
        <f t="shared" si="453"/>
        <v>Trip Cancellation</v>
      </c>
      <c r="T4807" t="str">
        <f t="shared" si="454"/>
        <v>SLA Breach</v>
      </c>
      <c r="U4807">
        <f t="shared" si="455"/>
        <v>5</v>
      </c>
    </row>
    <row r="4808" spans="1:21" x14ac:dyDescent="0.3">
      <c r="A4808" t="s">
        <v>9020</v>
      </c>
      <c r="B4808" t="s">
        <v>270</v>
      </c>
      <c r="C4808" t="s">
        <v>1110</v>
      </c>
      <c r="D4808" t="s">
        <v>59</v>
      </c>
      <c r="E4808" t="s">
        <v>27</v>
      </c>
      <c r="F4808">
        <v>32882.29</v>
      </c>
      <c r="G4808" s="1">
        <v>45751</v>
      </c>
      <c r="H4808" s="1">
        <v>45765</v>
      </c>
      <c r="I4808" t="s">
        <v>19</v>
      </c>
      <c r="J4808">
        <v>14</v>
      </c>
      <c r="K4808">
        <v>15</v>
      </c>
      <c r="L4808" t="s">
        <v>150</v>
      </c>
      <c r="M4808" t="s">
        <v>55</v>
      </c>
      <c r="N4808" t="s">
        <v>30</v>
      </c>
      <c r="O4808">
        <f t="shared" si="450"/>
        <v>1</v>
      </c>
      <c r="P4808" t="str">
        <f t="shared" si="451"/>
        <v>Valid</v>
      </c>
      <c r="Q4808" t="str">
        <f>_xlfn.XLOOKUP(B4808,Customers!$A:$A,Customers!$C:$C,"Not Found")</f>
        <v>South</v>
      </c>
      <c r="R4808" t="str">
        <f t="shared" si="452"/>
        <v>West</v>
      </c>
      <c r="S4808" t="str">
        <f t="shared" si="453"/>
        <v>Critical Illness</v>
      </c>
      <c r="T4808" t="str">
        <f t="shared" si="454"/>
        <v>Within SLA</v>
      </c>
      <c r="U4808">
        <f t="shared" si="455"/>
        <v>0</v>
      </c>
    </row>
    <row r="4809" spans="1:21" x14ac:dyDescent="0.3">
      <c r="A4809" t="s">
        <v>9021</v>
      </c>
      <c r="B4809" t="s">
        <v>5479</v>
      </c>
      <c r="C4809" t="s">
        <v>5480</v>
      </c>
      <c r="D4809" t="s">
        <v>53</v>
      </c>
      <c r="E4809" t="s">
        <v>173</v>
      </c>
      <c r="F4809">
        <v>51591.040000000001</v>
      </c>
      <c r="G4809" s="1">
        <v>45912</v>
      </c>
      <c r="I4809" t="s">
        <v>40</v>
      </c>
      <c r="J4809">
        <v>15</v>
      </c>
      <c r="K4809">
        <v>15</v>
      </c>
      <c r="L4809" t="s">
        <v>60</v>
      </c>
      <c r="M4809" t="s">
        <v>55</v>
      </c>
      <c r="N4809" t="s">
        <v>30</v>
      </c>
      <c r="O4809">
        <f t="shared" si="450"/>
        <v>1</v>
      </c>
      <c r="P4809" t="str">
        <f t="shared" si="451"/>
        <v>Valid</v>
      </c>
      <c r="Q4809" t="str">
        <f>_xlfn.XLOOKUP(B4809,Customers!$A:$A,Customers!$C:$C,"Not Found")</f>
        <v>West</v>
      </c>
      <c r="R4809" t="str">
        <f t="shared" si="452"/>
        <v>Central</v>
      </c>
      <c r="S4809" t="str">
        <f t="shared" si="453"/>
        <v>Hospitalization</v>
      </c>
      <c r="T4809" t="str">
        <f t="shared" si="454"/>
        <v>Within SLA</v>
      </c>
      <c r="U4809">
        <f t="shared" si="455"/>
        <v>0</v>
      </c>
    </row>
    <row r="4810" spans="1:21" x14ac:dyDescent="0.3">
      <c r="A4810" t="s">
        <v>9022</v>
      </c>
      <c r="B4810" t="s">
        <v>1024</v>
      </c>
      <c r="C4810" t="s">
        <v>1025</v>
      </c>
      <c r="D4810" t="s">
        <v>182</v>
      </c>
      <c r="E4810" t="s">
        <v>18</v>
      </c>
      <c r="F4810">
        <v>11780.92</v>
      </c>
      <c r="G4810" s="1">
        <v>45661</v>
      </c>
      <c r="H4810" s="1">
        <v>45685</v>
      </c>
      <c r="I4810" t="s">
        <v>19</v>
      </c>
      <c r="J4810">
        <v>24</v>
      </c>
      <c r="K4810">
        <v>7</v>
      </c>
      <c r="L4810" t="s">
        <v>681</v>
      </c>
      <c r="M4810" t="s">
        <v>94</v>
      </c>
      <c r="N4810" t="s">
        <v>88</v>
      </c>
      <c r="O4810">
        <f t="shared" si="450"/>
        <v>1</v>
      </c>
      <c r="P4810" t="str">
        <f t="shared" si="451"/>
        <v>Valid</v>
      </c>
      <c r="Q4810" t="str">
        <f>_xlfn.XLOOKUP(B4810,Customers!$A:$A,Customers!$C:$C,"Not Found")</f>
        <v>Central</v>
      </c>
      <c r="R4810" t="str">
        <f t="shared" si="452"/>
        <v>South</v>
      </c>
      <c r="S4810" t="str">
        <f t="shared" si="453"/>
        <v>Trip Cancellation</v>
      </c>
      <c r="T4810" t="str">
        <f t="shared" si="454"/>
        <v>SLA Breach</v>
      </c>
      <c r="U4810">
        <f t="shared" si="455"/>
        <v>17</v>
      </c>
    </row>
    <row r="4811" spans="1:21" x14ac:dyDescent="0.3">
      <c r="A4811" t="s">
        <v>9023</v>
      </c>
      <c r="B4811" t="s">
        <v>2082</v>
      </c>
      <c r="C4811" t="s">
        <v>9024</v>
      </c>
      <c r="D4811" t="s">
        <v>111</v>
      </c>
      <c r="E4811" t="s">
        <v>18</v>
      </c>
      <c r="F4811">
        <v>231924.77</v>
      </c>
      <c r="G4811" s="1">
        <v>45865</v>
      </c>
      <c r="I4811" t="s">
        <v>40</v>
      </c>
      <c r="J4811">
        <v>26</v>
      </c>
      <c r="K4811">
        <v>12</v>
      </c>
      <c r="L4811" t="s">
        <v>98</v>
      </c>
      <c r="M4811" t="s">
        <v>49</v>
      </c>
      <c r="N4811" t="s">
        <v>88</v>
      </c>
      <c r="O4811">
        <f t="shared" si="450"/>
        <v>1</v>
      </c>
      <c r="P4811" t="str">
        <f t="shared" si="451"/>
        <v>Valid</v>
      </c>
      <c r="Q4811" t="str">
        <f>_xlfn.XLOOKUP(B4811,Customers!$A:$A,Customers!$C:$C,"Not Found")</f>
        <v>South</v>
      </c>
      <c r="R4811" t="str">
        <f t="shared" si="452"/>
        <v>South</v>
      </c>
      <c r="S4811" t="str">
        <f t="shared" si="453"/>
        <v>Fire</v>
      </c>
      <c r="T4811" t="str">
        <f t="shared" si="454"/>
        <v>SLA Breach</v>
      </c>
      <c r="U4811">
        <f t="shared" si="455"/>
        <v>14</v>
      </c>
    </row>
    <row r="4812" spans="1:21" x14ac:dyDescent="0.3">
      <c r="A4812" t="s">
        <v>9025</v>
      </c>
      <c r="B4812" t="s">
        <v>954</v>
      </c>
      <c r="C4812" t="s">
        <v>955</v>
      </c>
      <c r="D4812" t="s">
        <v>102</v>
      </c>
      <c r="E4812" t="s">
        <v>39</v>
      </c>
      <c r="F4812">
        <v>227568.62</v>
      </c>
      <c r="G4812" s="1">
        <v>45832</v>
      </c>
      <c r="H4812" s="1">
        <v>45860</v>
      </c>
      <c r="I4812" t="s">
        <v>19</v>
      </c>
      <c r="J4812">
        <v>28</v>
      </c>
      <c r="K4812">
        <v>20</v>
      </c>
      <c r="L4812" t="s">
        <v>48</v>
      </c>
      <c r="M4812" t="s">
        <v>29</v>
      </c>
      <c r="N4812" t="s">
        <v>42</v>
      </c>
      <c r="O4812">
        <f t="shared" si="450"/>
        <v>1</v>
      </c>
      <c r="P4812" t="str">
        <f t="shared" si="451"/>
        <v>Valid</v>
      </c>
      <c r="Q4812" t="str">
        <f>_xlfn.XLOOKUP(B4812,Customers!$A:$A,Customers!$C:$C,"Not Found")</f>
        <v>West</v>
      </c>
      <c r="R4812" t="str">
        <f t="shared" si="452"/>
        <v>North</v>
      </c>
      <c r="S4812" t="str">
        <f t="shared" si="453"/>
        <v>Maturity</v>
      </c>
      <c r="T4812" t="str">
        <f t="shared" si="454"/>
        <v>SLA Breach</v>
      </c>
      <c r="U4812">
        <f t="shared" si="455"/>
        <v>8</v>
      </c>
    </row>
    <row r="4813" spans="1:21" x14ac:dyDescent="0.3">
      <c r="A4813" t="s">
        <v>9026</v>
      </c>
      <c r="B4813" t="s">
        <v>1800</v>
      </c>
      <c r="C4813" t="s">
        <v>1801</v>
      </c>
      <c r="D4813" t="s">
        <v>69</v>
      </c>
      <c r="E4813" t="s">
        <v>74</v>
      </c>
      <c r="F4813">
        <v>66779.62</v>
      </c>
      <c r="G4813" s="1">
        <v>45730</v>
      </c>
      <c r="H4813" s="1">
        <v>45750</v>
      </c>
      <c r="I4813" t="s">
        <v>19</v>
      </c>
      <c r="J4813">
        <v>20</v>
      </c>
      <c r="K4813">
        <v>12</v>
      </c>
      <c r="L4813" t="s">
        <v>366</v>
      </c>
      <c r="M4813" t="s">
        <v>49</v>
      </c>
      <c r="N4813" t="s">
        <v>30</v>
      </c>
      <c r="O4813">
        <f t="shared" si="450"/>
        <v>1</v>
      </c>
      <c r="P4813" t="str">
        <f t="shared" si="451"/>
        <v>Valid</v>
      </c>
      <c r="Q4813" t="str">
        <f>_xlfn.XLOOKUP(B4813,Customers!$A:$A,Customers!$C:$C,"Not Found")</f>
        <v>East</v>
      </c>
      <c r="R4813" t="str">
        <f t="shared" si="452"/>
        <v>East</v>
      </c>
      <c r="S4813" t="str">
        <f t="shared" si="453"/>
        <v>Property Damage</v>
      </c>
      <c r="T4813" t="str">
        <f t="shared" si="454"/>
        <v>SLA Breach</v>
      </c>
      <c r="U4813">
        <f t="shared" si="455"/>
        <v>8</v>
      </c>
    </row>
    <row r="4814" spans="1:21" x14ac:dyDescent="0.3">
      <c r="A4814" t="s">
        <v>9027</v>
      </c>
      <c r="B4814" t="s">
        <v>3081</v>
      </c>
      <c r="C4814" t="s">
        <v>3082</v>
      </c>
      <c r="D4814" t="s">
        <v>17</v>
      </c>
      <c r="E4814" t="s">
        <v>27</v>
      </c>
      <c r="F4814">
        <v>88786.5</v>
      </c>
      <c r="G4814" s="1">
        <v>45753</v>
      </c>
      <c r="H4814" s="1">
        <v>45763</v>
      </c>
      <c r="I4814" t="s">
        <v>19</v>
      </c>
      <c r="J4814">
        <v>10</v>
      </c>
      <c r="K4814">
        <v>10</v>
      </c>
      <c r="L4814" t="s">
        <v>87</v>
      </c>
      <c r="M4814" t="s">
        <v>21</v>
      </c>
      <c r="N4814" t="s">
        <v>22</v>
      </c>
      <c r="O4814">
        <f t="shared" si="450"/>
        <v>1</v>
      </c>
      <c r="P4814" t="str">
        <f t="shared" si="451"/>
        <v>Valid</v>
      </c>
      <c r="Q4814" t="str">
        <f>_xlfn.XLOOKUP(B4814,Customers!$A:$A,Customers!$C:$C,"Not Found")</f>
        <v>North</v>
      </c>
      <c r="R4814" t="str">
        <f t="shared" si="452"/>
        <v>West</v>
      </c>
      <c r="S4814" t="str">
        <f t="shared" si="453"/>
        <v>Accident</v>
      </c>
      <c r="T4814" t="str">
        <f t="shared" si="454"/>
        <v>Within SLA</v>
      </c>
      <c r="U4814">
        <f t="shared" si="455"/>
        <v>0</v>
      </c>
    </row>
    <row r="4815" spans="1:21" x14ac:dyDescent="0.3">
      <c r="A4815" t="s">
        <v>9028</v>
      </c>
      <c r="B4815" t="s">
        <v>32</v>
      </c>
      <c r="C4815" t="s">
        <v>5295</v>
      </c>
      <c r="D4815" t="s">
        <v>182</v>
      </c>
      <c r="E4815" t="s">
        <v>18</v>
      </c>
      <c r="F4815">
        <v>106494.13</v>
      </c>
      <c r="G4815" s="1">
        <v>45780</v>
      </c>
      <c r="H4815" s="1">
        <v>45781</v>
      </c>
      <c r="I4815" t="s">
        <v>19</v>
      </c>
      <c r="J4815">
        <v>1</v>
      </c>
      <c r="K4815">
        <v>7</v>
      </c>
      <c r="L4815" t="s">
        <v>174</v>
      </c>
      <c r="M4815" t="s">
        <v>94</v>
      </c>
      <c r="N4815" t="s">
        <v>22</v>
      </c>
      <c r="O4815">
        <f t="shared" si="450"/>
        <v>1</v>
      </c>
      <c r="P4815" t="str">
        <f t="shared" si="451"/>
        <v>Valid</v>
      </c>
      <c r="Q4815" t="str">
        <f>_xlfn.XLOOKUP(B4815,Customers!$A:$A,Customers!$C:$C,"Not Found")</f>
        <v>East</v>
      </c>
      <c r="R4815" t="str">
        <f t="shared" si="452"/>
        <v>South</v>
      </c>
      <c r="S4815" t="str">
        <f t="shared" si="453"/>
        <v>Trip Cancellation</v>
      </c>
      <c r="T4815" t="str">
        <f t="shared" si="454"/>
        <v>Within SLA</v>
      </c>
      <c r="U4815">
        <f t="shared" si="455"/>
        <v>0</v>
      </c>
    </row>
    <row r="4816" spans="1:21" x14ac:dyDescent="0.3">
      <c r="A4816" t="s">
        <v>9029</v>
      </c>
      <c r="B4816" t="s">
        <v>3279</v>
      </c>
      <c r="C4816" t="s">
        <v>6954</v>
      </c>
      <c r="D4816" t="s">
        <v>116</v>
      </c>
      <c r="E4816" t="s">
        <v>74</v>
      </c>
      <c r="F4816">
        <v>22732.03</v>
      </c>
      <c r="G4816" s="1">
        <v>45748</v>
      </c>
      <c r="H4816" s="1">
        <v>45758</v>
      </c>
      <c r="I4816" t="s">
        <v>19</v>
      </c>
      <c r="J4816">
        <v>10</v>
      </c>
      <c r="K4816">
        <v>7</v>
      </c>
      <c r="L4816" t="s">
        <v>813</v>
      </c>
      <c r="M4816" t="s">
        <v>94</v>
      </c>
      <c r="N4816" t="s">
        <v>22</v>
      </c>
      <c r="O4816">
        <f t="shared" si="450"/>
        <v>1</v>
      </c>
      <c r="P4816" t="str">
        <f t="shared" si="451"/>
        <v>Valid</v>
      </c>
      <c r="Q4816" t="str">
        <f>_xlfn.XLOOKUP(B4816,Customers!$A:$A,Customers!$C:$C,"Not Found")</f>
        <v>East</v>
      </c>
      <c r="R4816" t="str">
        <f t="shared" si="452"/>
        <v>East</v>
      </c>
      <c r="S4816" t="str">
        <f t="shared" si="453"/>
        <v>Medical Emergency</v>
      </c>
      <c r="T4816" t="str">
        <f t="shared" si="454"/>
        <v>SLA Breach</v>
      </c>
      <c r="U4816">
        <f t="shared" si="455"/>
        <v>3</v>
      </c>
    </row>
    <row r="4817" spans="1:21" x14ac:dyDescent="0.3">
      <c r="A4817" t="s">
        <v>9030</v>
      </c>
      <c r="B4817" t="s">
        <v>818</v>
      </c>
      <c r="C4817" t="s">
        <v>819</v>
      </c>
      <c r="D4817" t="s">
        <v>26</v>
      </c>
      <c r="E4817" t="s">
        <v>74</v>
      </c>
      <c r="F4817">
        <v>143545.41</v>
      </c>
      <c r="G4817" s="1">
        <v>45761</v>
      </c>
      <c r="H4817" s="1">
        <v>45783</v>
      </c>
      <c r="I4817" t="s">
        <v>19</v>
      </c>
      <c r="J4817">
        <v>22</v>
      </c>
      <c r="K4817">
        <v>20</v>
      </c>
      <c r="L4817" t="s">
        <v>366</v>
      </c>
      <c r="M4817" t="s">
        <v>29</v>
      </c>
      <c r="N4817" t="s">
        <v>42</v>
      </c>
      <c r="O4817">
        <f t="shared" si="450"/>
        <v>1</v>
      </c>
      <c r="P4817" t="str">
        <f t="shared" si="451"/>
        <v>Valid</v>
      </c>
      <c r="Q4817" t="str">
        <f>_xlfn.XLOOKUP(B4817,Customers!$A:$A,Customers!$C:$C,"Not Found")</f>
        <v>Central</v>
      </c>
      <c r="R4817" t="str">
        <f t="shared" si="452"/>
        <v>East</v>
      </c>
      <c r="S4817" t="str">
        <f t="shared" si="453"/>
        <v>Disability</v>
      </c>
      <c r="T4817" t="str">
        <f t="shared" si="454"/>
        <v>SLA Breach</v>
      </c>
      <c r="U4817">
        <f t="shared" si="455"/>
        <v>2</v>
      </c>
    </row>
    <row r="4818" spans="1:21" x14ac:dyDescent="0.3">
      <c r="A4818" t="s">
        <v>9031</v>
      </c>
      <c r="B4818" t="s">
        <v>684</v>
      </c>
      <c r="C4818" t="s">
        <v>5130</v>
      </c>
      <c r="D4818" t="s">
        <v>154</v>
      </c>
      <c r="F4818">
        <v>50261.51</v>
      </c>
      <c r="G4818" s="1">
        <v>45798</v>
      </c>
      <c r="H4818" s="1">
        <v>45805</v>
      </c>
      <c r="I4818" t="s">
        <v>19</v>
      </c>
      <c r="J4818">
        <v>7</v>
      </c>
      <c r="K4818">
        <v>10</v>
      </c>
      <c r="L4818" t="s">
        <v>103</v>
      </c>
      <c r="M4818" t="s">
        <v>21</v>
      </c>
      <c r="N4818" t="s">
        <v>30</v>
      </c>
      <c r="O4818">
        <f t="shared" si="450"/>
        <v>1</v>
      </c>
      <c r="P4818" t="str">
        <f t="shared" si="451"/>
        <v>Valid</v>
      </c>
      <c r="Q4818" t="str">
        <f>_xlfn.XLOOKUP(B4818,Customers!$A:$A,Customers!$C:$C,"Not Found")</f>
        <v>South</v>
      </c>
      <c r="R4818" t="str">
        <f t="shared" si="452"/>
        <v>South</v>
      </c>
      <c r="S4818" t="str">
        <f t="shared" si="453"/>
        <v>Vehicle Damage</v>
      </c>
      <c r="T4818" t="str">
        <f t="shared" si="454"/>
        <v>Within SLA</v>
      </c>
      <c r="U4818">
        <f t="shared" si="455"/>
        <v>0</v>
      </c>
    </row>
    <row r="4819" spans="1:21" x14ac:dyDescent="0.3">
      <c r="A4819" t="s">
        <v>9032</v>
      </c>
      <c r="B4819" t="s">
        <v>9033</v>
      </c>
      <c r="C4819" t="s">
        <v>9034</v>
      </c>
      <c r="D4819" t="s">
        <v>34</v>
      </c>
      <c r="E4819" t="s">
        <v>39</v>
      </c>
      <c r="F4819">
        <v>89621.03</v>
      </c>
      <c r="G4819" s="1">
        <v>45875</v>
      </c>
      <c r="H4819" s="1">
        <v>45891</v>
      </c>
      <c r="I4819" t="s">
        <v>19</v>
      </c>
      <c r="J4819">
        <v>16</v>
      </c>
      <c r="K4819">
        <v>20</v>
      </c>
      <c r="L4819" t="s">
        <v>166</v>
      </c>
      <c r="M4819" t="s">
        <v>29</v>
      </c>
      <c r="N4819" t="s">
        <v>22</v>
      </c>
      <c r="O4819">
        <f t="shared" si="450"/>
        <v>1</v>
      </c>
      <c r="P4819" t="str">
        <f t="shared" si="451"/>
        <v>Valid</v>
      </c>
      <c r="Q4819" t="str">
        <f>_xlfn.XLOOKUP(B4819,Customers!$A:$A,Customers!$C:$C,"Not Found")</f>
        <v>West</v>
      </c>
      <c r="R4819" t="str">
        <f t="shared" si="452"/>
        <v>North</v>
      </c>
      <c r="S4819" t="str">
        <f t="shared" si="453"/>
        <v>Death Benefit</v>
      </c>
      <c r="T4819" t="str">
        <f t="shared" si="454"/>
        <v>Within SLA</v>
      </c>
      <c r="U4819">
        <f t="shared" si="455"/>
        <v>0</v>
      </c>
    </row>
    <row r="4820" spans="1:21" x14ac:dyDescent="0.3">
      <c r="A4820" t="s">
        <v>9035</v>
      </c>
      <c r="B4820" t="s">
        <v>5967</v>
      </c>
      <c r="C4820" t="s">
        <v>8324</v>
      </c>
      <c r="D4820" t="s">
        <v>34</v>
      </c>
      <c r="E4820" t="s">
        <v>39</v>
      </c>
      <c r="F4820">
        <v>419188.58</v>
      </c>
      <c r="G4820" s="1">
        <v>45872</v>
      </c>
      <c r="H4820" s="1">
        <v>45897</v>
      </c>
      <c r="I4820" t="s">
        <v>19</v>
      </c>
      <c r="J4820">
        <v>25</v>
      </c>
      <c r="K4820">
        <v>20</v>
      </c>
      <c r="L4820" t="s">
        <v>770</v>
      </c>
      <c r="M4820" t="s">
        <v>29</v>
      </c>
      <c r="N4820" t="s">
        <v>30</v>
      </c>
      <c r="O4820">
        <f t="shared" si="450"/>
        <v>1</v>
      </c>
      <c r="P4820" t="str">
        <f t="shared" si="451"/>
        <v>Valid</v>
      </c>
      <c r="Q4820" t="str">
        <f>_xlfn.XLOOKUP(B4820,Customers!$A:$A,Customers!$C:$C,"Not Found")</f>
        <v>Central</v>
      </c>
      <c r="R4820" t="str">
        <f t="shared" si="452"/>
        <v>North</v>
      </c>
      <c r="S4820" t="str">
        <f t="shared" si="453"/>
        <v>Death Benefit</v>
      </c>
      <c r="T4820" t="str">
        <f t="shared" si="454"/>
        <v>SLA Breach</v>
      </c>
      <c r="U4820">
        <f t="shared" si="455"/>
        <v>5</v>
      </c>
    </row>
    <row r="4821" spans="1:21" x14ac:dyDescent="0.3">
      <c r="A4821" t="s">
        <v>9036</v>
      </c>
      <c r="B4821" t="s">
        <v>3502</v>
      </c>
      <c r="C4821" t="s">
        <v>9037</v>
      </c>
      <c r="D4821" t="s">
        <v>216</v>
      </c>
      <c r="E4821" t="s">
        <v>27</v>
      </c>
      <c r="F4821">
        <v>123674.43</v>
      </c>
      <c r="G4821" s="1">
        <v>45768</v>
      </c>
      <c r="I4821" t="s">
        <v>40</v>
      </c>
      <c r="J4821">
        <v>8</v>
      </c>
      <c r="K4821">
        <v>15</v>
      </c>
      <c r="L4821" t="s">
        <v>325</v>
      </c>
      <c r="M4821" t="s">
        <v>55</v>
      </c>
      <c r="N4821" t="s">
        <v>30</v>
      </c>
      <c r="O4821">
        <f t="shared" si="450"/>
        <v>1</v>
      </c>
      <c r="P4821" t="str">
        <f t="shared" si="451"/>
        <v>Valid</v>
      </c>
      <c r="Q4821" t="str">
        <f>_xlfn.XLOOKUP(B4821,Customers!$A:$A,Customers!$C:$C,"Not Found")</f>
        <v>East</v>
      </c>
      <c r="R4821" t="str">
        <f t="shared" si="452"/>
        <v>West</v>
      </c>
      <c r="S4821" t="str">
        <f t="shared" si="453"/>
        <v>Outpatient</v>
      </c>
      <c r="T4821" t="str">
        <f t="shared" si="454"/>
        <v>Within SLA</v>
      </c>
      <c r="U4821">
        <f t="shared" si="455"/>
        <v>0</v>
      </c>
    </row>
    <row r="4822" spans="1:21" x14ac:dyDescent="0.3">
      <c r="A4822" t="s">
        <v>9038</v>
      </c>
      <c r="B4822" t="s">
        <v>5775</v>
      </c>
      <c r="C4822" t="s">
        <v>9039</v>
      </c>
      <c r="D4822" t="s">
        <v>154</v>
      </c>
      <c r="E4822" t="s">
        <v>18</v>
      </c>
      <c r="F4822">
        <v>48850.59</v>
      </c>
      <c r="G4822" s="1">
        <v>45755</v>
      </c>
      <c r="H4822" s="1">
        <v>45770</v>
      </c>
      <c r="I4822" t="s">
        <v>19</v>
      </c>
      <c r="J4822">
        <v>15</v>
      </c>
      <c r="K4822">
        <v>10</v>
      </c>
      <c r="L4822" t="s">
        <v>70</v>
      </c>
      <c r="M4822" t="s">
        <v>21</v>
      </c>
      <c r="N4822" t="s">
        <v>42</v>
      </c>
      <c r="O4822">
        <f t="shared" si="450"/>
        <v>1</v>
      </c>
      <c r="P4822" t="str">
        <f t="shared" si="451"/>
        <v>Valid</v>
      </c>
      <c r="Q4822" t="str">
        <f>_xlfn.XLOOKUP(B4822,Customers!$A:$A,Customers!$C:$C,"Not Found")</f>
        <v>West</v>
      </c>
      <c r="R4822" t="str">
        <f t="shared" si="452"/>
        <v>South</v>
      </c>
      <c r="S4822" t="str">
        <f t="shared" si="453"/>
        <v>Vehicle Damage</v>
      </c>
      <c r="T4822" t="str">
        <f t="shared" si="454"/>
        <v>SLA Breach</v>
      </c>
      <c r="U4822">
        <f t="shared" si="455"/>
        <v>5</v>
      </c>
    </row>
    <row r="4823" spans="1:21" x14ac:dyDescent="0.3">
      <c r="A4823" t="s">
        <v>9040</v>
      </c>
      <c r="B4823" t="s">
        <v>1013</v>
      </c>
      <c r="C4823" t="s">
        <v>9041</v>
      </c>
      <c r="D4823" t="s">
        <v>53</v>
      </c>
      <c r="E4823" t="s">
        <v>39</v>
      </c>
      <c r="F4823">
        <v>41032.9</v>
      </c>
      <c r="G4823" s="1">
        <v>45914</v>
      </c>
      <c r="H4823" s="1">
        <v>45931</v>
      </c>
      <c r="I4823" t="s">
        <v>19</v>
      </c>
      <c r="J4823">
        <v>17</v>
      </c>
      <c r="K4823">
        <v>15</v>
      </c>
      <c r="L4823" t="s">
        <v>310</v>
      </c>
      <c r="M4823" t="s">
        <v>55</v>
      </c>
      <c r="N4823" t="s">
        <v>30</v>
      </c>
      <c r="O4823">
        <f t="shared" si="450"/>
        <v>1</v>
      </c>
      <c r="P4823" t="str">
        <f t="shared" si="451"/>
        <v>Valid</v>
      </c>
      <c r="Q4823" t="str">
        <f>_xlfn.XLOOKUP(B4823,Customers!$A:$A,Customers!$C:$C,"Not Found")</f>
        <v>Central</v>
      </c>
      <c r="R4823" t="str">
        <f t="shared" si="452"/>
        <v>North</v>
      </c>
      <c r="S4823" t="str">
        <f t="shared" si="453"/>
        <v>Hospitalization</v>
      </c>
      <c r="T4823" t="str">
        <f t="shared" si="454"/>
        <v>SLA Breach</v>
      </c>
      <c r="U4823">
        <f t="shared" si="455"/>
        <v>2</v>
      </c>
    </row>
    <row r="4824" spans="1:21" x14ac:dyDescent="0.3">
      <c r="A4824" t="s">
        <v>9042</v>
      </c>
      <c r="B4824" t="s">
        <v>9043</v>
      </c>
      <c r="C4824" t="s">
        <v>9044</v>
      </c>
      <c r="D4824" t="s">
        <v>116</v>
      </c>
      <c r="E4824" t="s">
        <v>18</v>
      </c>
      <c r="F4824">
        <v>142792.81</v>
      </c>
      <c r="G4824" s="1">
        <v>45913</v>
      </c>
      <c r="H4824" s="1">
        <v>45932</v>
      </c>
      <c r="I4824" t="s">
        <v>19</v>
      </c>
      <c r="J4824">
        <v>19</v>
      </c>
      <c r="K4824">
        <v>7</v>
      </c>
      <c r="L4824" t="s">
        <v>268</v>
      </c>
      <c r="M4824" t="s">
        <v>94</v>
      </c>
      <c r="N4824" t="s">
        <v>88</v>
      </c>
      <c r="O4824">
        <f t="shared" si="450"/>
        <v>1</v>
      </c>
      <c r="P4824" t="str">
        <f t="shared" si="451"/>
        <v>Valid</v>
      </c>
      <c r="Q4824" t="str">
        <f>_xlfn.XLOOKUP(B4824,Customers!$A:$A,Customers!$C:$C,"Not Found")</f>
        <v>East</v>
      </c>
      <c r="R4824" t="str">
        <f t="shared" si="452"/>
        <v>South</v>
      </c>
      <c r="S4824" t="str">
        <f t="shared" si="453"/>
        <v>Medical Emergency</v>
      </c>
      <c r="T4824" t="str">
        <f t="shared" si="454"/>
        <v>SLA Breach</v>
      </c>
      <c r="U4824">
        <f t="shared" si="455"/>
        <v>12</v>
      </c>
    </row>
    <row r="4825" spans="1:21" x14ac:dyDescent="0.3">
      <c r="A4825" t="s">
        <v>9045</v>
      </c>
      <c r="B4825" t="s">
        <v>6833</v>
      </c>
      <c r="C4825" t="s">
        <v>6834</v>
      </c>
      <c r="D4825" t="s">
        <v>53</v>
      </c>
      <c r="E4825" t="s">
        <v>27</v>
      </c>
      <c r="F4825">
        <v>38227.39</v>
      </c>
      <c r="G4825" s="1">
        <v>45890</v>
      </c>
      <c r="H4825" s="1">
        <v>45903</v>
      </c>
      <c r="I4825" t="s">
        <v>19</v>
      </c>
      <c r="J4825">
        <v>13</v>
      </c>
      <c r="K4825">
        <v>15</v>
      </c>
      <c r="L4825" t="s">
        <v>212</v>
      </c>
      <c r="M4825" t="s">
        <v>55</v>
      </c>
      <c r="N4825" t="s">
        <v>42</v>
      </c>
      <c r="O4825">
        <f t="shared" si="450"/>
        <v>1</v>
      </c>
      <c r="P4825" t="str">
        <f t="shared" si="451"/>
        <v>Valid</v>
      </c>
      <c r="Q4825" t="str">
        <f>_xlfn.XLOOKUP(B4825,Customers!$A:$A,Customers!$C:$C,"Not Found")</f>
        <v>West</v>
      </c>
      <c r="R4825" t="str">
        <f t="shared" si="452"/>
        <v>West</v>
      </c>
      <c r="S4825" t="str">
        <f t="shared" si="453"/>
        <v>Hospitalization</v>
      </c>
      <c r="T4825" t="str">
        <f t="shared" si="454"/>
        <v>Within SLA</v>
      </c>
      <c r="U4825">
        <f t="shared" si="455"/>
        <v>0</v>
      </c>
    </row>
    <row r="4826" spans="1:21" x14ac:dyDescent="0.3">
      <c r="A4826" t="s">
        <v>9046</v>
      </c>
      <c r="B4826" t="s">
        <v>5101</v>
      </c>
      <c r="C4826" t="s">
        <v>7405</v>
      </c>
      <c r="D4826" t="s">
        <v>216</v>
      </c>
      <c r="E4826" t="s">
        <v>27</v>
      </c>
      <c r="F4826">
        <v>52197.13</v>
      </c>
      <c r="G4826" s="1">
        <v>45887</v>
      </c>
      <c r="H4826" s="1">
        <v>45905</v>
      </c>
      <c r="I4826" t="s">
        <v>19</v>
      </c>
      <c r="J4826">
        <v>18</v>
      </c>
      <c r="K4826">
        <v>15</v>
      </c>
      <c r="L4826" t="s">
        <v>20</v>
      </c>
      <c r="M4826" t="s">
        <v>55</v>
      </c>
      <c r="N4826" t="s">
        <v>30</v>
      </c>
      <c r="O4826">
        <f t="shared" si="450"/>
        <v>1</v>
      </c>
      <c r="P4826" t="str">
        <f t="shared" si="451"/>
        <v>Valid</v>
      </c>
      <c r="Q4826" t="str">
        <f>_xlfn.XLOOKUP(B4826,Customers!$A:$A,Customers!$C:$C,"Not Found")</f>
        <v>East</v>
      </c>
      <c r="R4826" t="str">
        <f t="shared" si="452"/>
        <v>West</v>
      </c>
      <c r="S4826" t="str">
        <f t="shared" si="453"/>
        <v>Outpatient</v>
      </c>
      <c r="T4826" t="str">
        <f t="shared" si="454"/>
        <v>SLA Breach</v>
      </c>
      <c r="U4826">
        <f t="shared" si="455"/>
        <v>3</v>
      </c>
    </row>
    <row r="4827" spans="1:21" x14ac:dyDescent="0.3">
      <c r="A4827" t="s">
        <v>9047</v>
      </c>
      <c r="B4827" t="s">
        <v>9048</v>
      </c>
      <c r="C4827" t="s">
        <v>9049</v>
      </c>
      <c r="D4827" t="s">
        <v>216</v>
      </c>
      <c r="E4827" t="s">
        <v>18</v>
      </c>
      <c r="F4827">
        <v>86906.1</v>
      </c>
      <c r="G4827" s="1">
        <v>45739</v>
      </c>
      <c r="H4827" s="1">
        <v>45752</v>
      </c>
      <c r="I4827" t="s">
        <v>19</v>
      </c>
      <c r="J4827">
        <v>13</v>
      </c>
      <c r="K4827">
        <v>15</v>
      </c>
      <c r="L4827" t="s">
        <v>75</v>
      </c>
      <c r="M4827" t="s">
        <v>55</v>
      </c>
      <c r="N4827" t="s">
        <v>42</v>
      </c>
      <c r="O4827">
        <f t="shared" si="450"/>
        <v>1</v>
      </c>
      <c r="P4827" t="str">
        <f t="shared" si="451"/>
        <v>Valid</v>
      </c>
      <c r="Q4827" t="str">
        <f>_xlfn.XLOOKUP(B4827,Customers!$A:$A,Customers!$C:$C,"Not Found")</f>
        <v>North</v>
      </c>
      <c r="R4827" t="str">
        <f t="shared" si="452"/>
        <v>South</v>
      </c>
      <c r="S4827" t="str">
        <f t="shared" si="453"/>
        <v>Outpatient</v>
      </c>
      <c r="T4827" t="str">
        <f t="shared" si="454"/>
        <v>Within SLA</v>
      </c>
      <c r="U4827">
        <f t="shared" si="455"/>
        <v>0</v>
      </c>
    </row>
    <row r="4828" spans="1:21" x14ac:dyDescent="0.3">
      <c r="A4828" t="s">
        <v>9050</v>
      </c>
      <c r="B4828" t="s">
        <v>2304</v>
      </c>
      <c r="C4828" t="s">
        <v>2305</v>
      </c>
      <c r="D4828" t="s">
        <v>17</v>
      </c>
      <c r="E4828" t="s">
        <v>74</v>
      </c>
      <c r="F4828">
        <v>113739.92</v>
      </c>
      <c r="G4828" s="1">
        <v>45879</v>
      </c>
      <c r="H4828" s="1">
        <v>45893</v>
      </c>
      <c r="I4828" t="s">
        <v>19</v>
      </c>
      <c r="J4828">
        <v>14</v>
      </c>
      <c r="K4828">
        <v>10</v>
      </c>
      <c r="L4828" t="s">
        <v>541</v>
      </c>
      <c r="M4828" t="s">
        <v>21</v>
      </c>
      <c r="N4828" t="s">
        <v>22</v>
      </c>
      <c r="O4828">
        <f t="shared" si="450"/>
        <v>1</v>
      </c>
      <c r="P4828" t="str">
        <f t="shared" si="451"/>
        <v>Valid</v>
      </c>
      <c r="Q4828" t="str">
        <f>_xlfn.XLOOKUP(B4828,Customers!$A:$A,Customers!$C:$C,"Not Found")</f>
        <v>South</v>
      </c>
      <c r="R4828" t="str">
        <f t="shared" si="452"/>
        <v>East</v>
      </c>
      <c r="S4828" t="str">
        <f t="shared" si="453"/>
        <v>Accident</v>
      </c>
      <c r="T4828" t="str">
        <f t="shared" si="454"/>
        <v>SLA Breach</v>
      </c>
      <c r="U4828">
        <f t="shared" si="455"/>
        <v>4</v>
      </c>
    </row>
    <row r="4829" spans="1:21" x14ac:dyDescent="0.3">
      <c r="A4829" t="s">
        <v>9051</v>
      </c>
      <c r="B4829" t="s">
        <v>2115</v>
      </c>
      <c r="C4829" t="s">
        <v>2116</v>
      </c>
      <c r="D4829" t="s">
        <v>289</v>
      </c>
      <c r="F4829">
        <v>58935.61</v>
      </c>
      <c r="G4829" s="1">
        <v>45766</v>
      </c>
      <c r="H4829" s="1">
        <v>45776</v>
      </c>
      <c r="I4829" t="s">
        <v>19</v>
      </c>
      <c r="J4829">
        <v>10</v>
      </c>
      <c r="K4829">
        <v>10</v>
      </c>
      <c r="L4829" t="s">
        <v>28</v>
      </c>
      <c r="M4829" t="s">
        <v>21</v>
      </c>
      <c r="N4829" t="s">
        <v>22</v>
      </c>
      <c r="O4829">
        <f t="shared" si="450"/>
        <v>1</v>
      </c>
      <c r="P4829" t="str">
        <f t="shared" si="451"/>
        <v>Valid</v>
      </c>
      <c r="Q4829" t="str">
        <f>_xlfn.XLOOKUP(B4829,Customers!$A:$A,Customers!$C:$C,"Not Found")</f>
        <v>West</v>
      </c>
      <c r="R4829" t="str">
        <f t="shared" si="452"/>
        <v>West</v>
      </c>
      <c r="S4829" t="str">
        <f t="shared" si="453"/>
        <v>vehicle damage</v>
      </c>
      <c r="T4829" t="str">
        <f t="shared" si="454"/>
        <v>Within SLA</v>
      </c>
      <c r="U4829">
        <f t="shared" si="455"/>
        <v>0</v>
      </c>
    </row>
    <row r="4830" spans="1:21" x14ac:dyDescent="0.3">
      <c r="A4830" t="s">
        <v>9052</v>
      </c>
      <c r="B4830" t="s">
        <v>6076</v>
      </c>
      <c r="C4830" t="s">
        <v>9053</v>
      </c>
      <c r="D4830" t="s">
        <v>59</v>
      </c>
      <c r="E4830" t="s">
        <v>173</v>
      </c>
      <c r="F4830">
        <v>86976.73</v>
      </c>
      <c r="G4830" s="1">
        <v>45835</v>
      </c>
      <c r="I4830" t="s">
        <v>40</v>
      </c>
      <c r="J4830">
        <v>11</v>
      </c>
      <c r="K4830">
        <v>15</v>
      </c>
      <c r="L4830" t="s">
        <v>70</v>
      </c>
      <c r="M4830" t="s">
        <v>55</v>
      </c>
      <c r="N4830" t="s">
        <v>30</v>
      </c>
      <c r="O4830">
        <f t="shared" si="450"/>
        <v>1</v>
      </c>
      <c r="P4830" t="str">
        <f t="shared" si="451"/>
        <v>Valid</v>
      </c>
      <c r="Q4830" t="str">
        <f>_xlfn.XLOOKUP(B4830,Customers!$A:$A,Customers!$C:$C,"Not Found")</f>
        <v>East</v>
      </c>
      <c r="R4830" t="str">
        <f t="shared" si="452"/>
        <v>Central</v>
      </c>
      <c r="S4830" t="str">
        <f t="shared" si="453"/>
        <v>Critical Illness</v>
      </c>
      <c r="T4830" t="str">
        <f t="shared" si="454"/>
        <v>Within SLA</v>
      </c>
      <c r="U4830">
        <f t="shared" si="455"/>
        <v>0</v>
      </c>
    </row>
    <row r="4831" spans="1:21" x14ac:dyDescent="0.3">
      <c r="A4831" t="s">
        <v>9054</v>
      </c>
      <c r="B4831" t="s">
        <v>3210</v>
      </c>
      <c r="C4831" t="s">
        <v>3211</v>
      </c>
      <c r="D4831" t="s">
        <v>216</v>
      </c>
      <c r="E4831" t="s">
        <v>27</v>
      </c>
      <c r="F4831">
        <v>126525.66</v>
      </c>
      <c r="G4831" s="1">
        <v>45841</v>
      </c>
      <c r="H4831" s="1">
        <v>45847</v>
      </c>
      <c r="I4831" t="s">
        <v>19</v>
      </c>
      <c r="J4831">
        <v>6</v>
      </c>
      <c r="K4831">
        <v>15</v>
      </c>
      <c r="L4831" t="s">
        <v>770</v>
      </c>
      <c r="M4831" t="s">
        <v>55</v>
      </c>
      <c r="N4831" t="s">
        <v>30</v>
      </c>
      <c r="O4831">
        <f t="shared" si="450"/>
        <v>1</v>
      </c>
      <c r="P4831" t="str">
        <f t="shared" si="451"/>
        <v>Valid</v>
      </c>
      <c r="Q4831" t="str">
        <f>_xlfn.XLOOKUP(B4831,Customers!$A:$A,Customers!$C:$C,"Not Found")</f>
        <v>West</v>
      </c>
      <c r="R4831" t="str">
        <f t="shared" si="452"/>
        <v>West</v>
      </c>
      <c r="S4831" t="str">
        <f t="shared" si="453"/>
        <v>Outpatient</v>
      </c>
      <c r="T4831" t="str">
        <f t="shared" si="454"/>
        <v>Within SLA</v>
      </c>
      <c r="U4831">
        <f t="shared" si="455"/>
        <v>0</v>
      </c>
    </row>
    <row r="4832" spans="1:21" x14ac:dyDescent="0.3">
      <c r="A4832" t="s">
        <v>9055</v>
      </c>
      <c r="B4832" t="s">
        <v>2423</v>
      </c>
      <c r="C4832" t="s">
        <v>2424</v>
      </c>
      <c r="D4832" t="s">
        <v>59</v>
      </c>
      <c r="E4832" t="s">
        <v>27</v>
      </c>
      <c r="F4832">
        <v>682903.02</v>
      </c>
      <c r="G4832" s="1">
        <v>45923</v>
      </c>
      <c r="H4832" s="1">
        <v>45942</v>
      </c>
      <c r="I4832" t="s">
        <v>19</v>
      </c>
      <c r="J4832">
        <v>19</v>
      </c>
      <c r="K4832">
        <v>15</v>
      </c>
      <c r="L4832" t="s">
        <v>227</v>
      </c>
      <c r="M4832" t="s">
        <v>55</v>
      </c>
      <c r="N4832" t="s">
        <v>30</v>
      </c>
      <c r="O4832">
        <f t="shared" si="450"/>
        <v>1</v>
      </c>
      <c r="P4832" t="str">
        <f t="shared" si="451"/>
        <v>Valid</v>
      </c>
      <c r="Q4832" t="str">
        <f>_xlfn.XLOOKUP(B4832,Customers!$A:$A,Customers!$C:$C,"Not Found")</f>
        <v>North</v>
      </c>
      <c r="R4832" t="str">
        <f t="shared" si="452"/>
        <v>West</v>
      </c>
      <c r="S4832" t="str">
        <f t="shared" si="453"/>
        <v>Critical Illness</v>
      </c>
      <c r="T4832" t="str">
        <f t="shared" si="454"/>
        <v>SLA Breach</v>
      </c>
      <c r="U4832">
        <f t="shared" si="455"/>
        <v>4</v>
      </c>
    </row>
    <row r="4833" spans="1:21" x14ac:dyDescent="0.3">
      <c r="A4833" t="s">
        <v>9056</v>
      </c>
      <c r="B4833" t="s">
        <v>2185</v>
      </c>
      <c r="C4833" t="s">
        <v>7129</v>
      </c>
      <c r="D4833" t="s">
        <v>182</v>
      </c>
      <c r="E4833" t="s">
        <v>39</v>
      </c>
      <c r="F4833">
        <v>20588.439999999999</v>
      </c>
      <c r="G4833" s="1">
        <v>45961</v>
      </c>
      <c r="H4833" s="1">
        <v>45979</v>
      </c>
      <c r="I4833" t="s">
        <v>47</v>
      </c>
      <c r="J4833">
        <v>18</v>
      </c>
      <c r="K4833">
        <v>7</v>
      </c>
      <c r="L4833" t="s">
        <v>411</v>
      </c>
      <c r="M4833" t="s">
        <v>94</v>
      </c>
      <c r="N4833" t="s">
        <v>88</v>
      </c>
      <c r="O4833">
        <f t="shared" si="450"/>
        <v>1</v>
      </c>
      <c r="P4833" t="str">
        <f t="shared" si="451"/>
        <v>Valid</v>
      </c>
      <c r="Q4833" t="str">
        <f>_xlfn.XLOOKUP(B4833,Customers!$A:$A,Customers!$C:$C,"Not Found")</f>
        <v>West</v>
      </c>
      <c r="R4833" t="str">
        <f t="shared" si="452"/>
        <v>North</v>
      </c>
      <c r="S4833" t="str">
        <f t="shared" si="453"/>
        <v>Trip Cancellation</v>
      </c>
      <c r="T4833" t="str">
        <f t="shared" si="454"/>
        <v>SLA Breach</v>
      </c>
      <c r="U4833">
        <f t="shared" si="455"/>
        <v>11</v>
      </c>
    </row>
    <row r="4834" spans="1:21" x14ac:dyDescent="0.3">
      <c r="A4834" t="s">
        <v>9057</v>
      </c>
      <c r="B4834" t="s">
        <v>4812</v>
      </c>
      <c r="C4834" t="s">
        <v>4813</v>
      </c>
      <c r="D4834" t="s">
        <v>154</v>
      </c>
      <c r="E4834" t="s">
        <v>18</v>
      </c>
      <c r="F4834">
        <v>46662.6</v>
      </c>
      <c r="G4834" s="1">
        <v>45798</v>
      </c>
      <c r="I4834" t="s">
        <v>40</v>
      </c>
      <c r="J4834">
        <v>14</v>
      </c>
      <c r="K4834">
        <v>10</v>
      </c>
      <c r="L4834" t="s">
        <v>388</v>
      </c>
      <c r="M4834" t="s">
        <v>21</v>
      </c>
      <c r="N4834" t="s">
        <v>42</v>
      </c>
      <c r="O4834">
        <f t="shared" si="450"/>
        <v>1</v>
      </c>
      <c r="P4834" t="str">
        <f t="shared" si="451"/>
        <v>Valid</v>
      </c>
      <c r="Q4834" t="str">
        <f>_xlfn.XLOOKUP(B4834,Customers!$A:$A,Customers!$C:$C,"Not Found")</f>
        <v>Central</v>
      </c>
      <c r="R4834" t="str">
        <f t="shared" si="452"/>
        <v>South</v>
      </c>
      <c r="S4834" t="str">
        <f t="shared" si="453"/>
        <v>Vehicle Damage</v>
      </c>
      <c r="T4834" t="str">
        <f t="shared" si="454"/>
        <v>SLA Breach</v>
      </c>
      <c r="U4834">
        <f t="shared" si="455"/>
        <v>4</v>
      </c>
    </row>
    <row r="4835" spans="1:21" x14ac:dyDescent="0.3">
      <c r="A4835" t="s">
        <v>9058</v>
      </c>
      <c r="B4835" t="s">
        <v>260</v>
      </c>
      <c r="C4835" t="s">
        <v>4714</v>
      </c>
      <c r="D4835" t="s">
        <v>46</v>
      </c>
      <c r="E4835" t="s">
        <v>173</v>
      </c>
      <c r="F4835">
        <v>60608</v>
      </c>
      <c r="G4835" s="1">
        <v>45695</v>
      </c>
      <c r="H4835" s="1">
        <v>45706</v>
      </c>
      <c r="I4835" t="s">
        <v>19</v>
      </c>
      <c r="J4835">
        <v>11</v>
      </c>
      <c r="K4835">
        <v>10</v>
      </c>
      <c r="L4835" t="s">
        <v>325</v>
      </c>
      <c r="M4835" t="s">
        <v>21</v>
      </c>
      <c r="N4835" t="s">
        <v>30</v>
      </c>
      <c r="O4835">
        <f t="shared" si="450"/>
        <v>1</v>
      </c>
      <c r="P4835" t="str">
        <f t="shared" si="451"/>
        <v>Valid</v>
      </c>
      <c r="Q4835" t="str">
        <f>_xlfn.XLOOKUP(B4835,Customers!$A:$A,Customers!$C:$C,"Not Found")</f>
        <v>East</v>
      </c>
      <c r="R4835" t="str">
        <f t="shared" si="452"/>
        <v>Central</v>
      </c>
      <c r="S4835" t="str">
        <f t="shared" si="453"/>
        <v>Theft</v>
      </c>
      <c r="T4835" t="str">
        <f t="shared" si="454"/>
        <v>SLA Breach</v>
      </c>
      <c r="U4835">
        <f t="shared" si="455"/>
        <v>1</v>
      </c>
    </row>
    <row r="4836" spans="1:21" x14ac:dyDescent="0.3">
      <c r="A4836" t="s">
        <v>9059</v>
      </c>
      <c r="B4836" t="s">
        <v>4053</v>
      </c>
      <c r="C4836" t="s">
        <v>4054</v>
      </c>
      <c r="D4836" t="s">
        <v>102</v>
      </c>
      <c r="E4836" t="s">
        <v>39</v>
      </c>
      <c r="F4836">
        <v>466442.16</v>
      </c>
      <c r="G4836" s="1">
        <v>45664</v>
      </c>
      <c r="H4836" s="1">
        <v>45679</v>
      </c>
      <c r="I4836" t="s">
        <v>19</v>
      </c>
      <c r="J4836">
        <v>15</v>
      </c>
      <c r="K4836">
        <v>20</v>
      </c>
      <c r="L4836" t="s">
        <v>159</v>
      </c>
      <c r="M4836" t="s">
        <v>29</v>
      </c>
      <c r="N4836" t="s">
        <v>30</v>
      </c>
      <c r="O4836">
        <f t="shared" si="450"/>
        <v>1</v>
      </c>
      <c r="P4836" t="str">
        <f t="shared" si="451"/>
        <v>Valid</v>
      </c>
      <c r="Q4836" t="str">
        <f>_xlfn.XLOOKUP(B4836,Customers!$A:$A,Customers!$C:$C,"Not Found")</f>
        <v>West</v>
      </c>
      <c r="R4836" t="str">
        <f t="shared" si="452"/>
        <v>North</v>
      </c>
      <c r="S4836" t="str">
        <f t="shared" si="453"/>
        <v>Maturity</v>
      </c>
      <c r="T4836" t="str">
        <f t="shared" si="454"/>
        <v>Within SLA</v>
      </c>
      <c r="U4836">
        <f t="shared" si="455"/>
        <v>0</v>
      </c>
    </row>
    <row r="4837" spans="1:21" x14ac:dyDescent="0.3">
      <c r="A4837" t="s">
        <v>9060</v>
      </c>
      <c r="B4837" t="s">
        <v>1459</v>
      </c>
      <c r="C4837" t="s">
        <v>1460</v>
      </c>
      <c r="D4837" t="s">
        <v>46</v>
      </c>
      <c r="E4837" t="s">
        <v>18</v>
      </c>
      <c r="F4837">
        <v>335546.12</v>
      </c>
      <c r="G4837" s="1">
        <v>45777</v>
      </c>
      <c r="H4837" s="1">
        <v>45809</v>
      </c>
      <c r="I4837" t="s">
        <v>19</v>
      </c>
      <c r="J4837">
        <v>32</v>
      </c>
      <c r="K4837">
        <v>10</v>
      </c>
      <c r="L4837" t="s">
        <v>323</v>
      </c>
      <c r="M4837" t="s">
        <v>21</v>
      </c>
      <c r="N4837" t="s">
        <v>88</v>
      </c>
      <c r="O4837">
        <f t="shared" si="450"/>
        <v>1</v>
      </c>
      <c r="P4837" t="str">
        <f t="shared" si="451"/>
        <v>Valid</v>
      </c>
      <c r="Q4837" t="str">
        <f>_xlfn.XLOOKUP(B4837,Customers!$A:$A,Customers!$C:$C,"Not Found")</f>
        <v>North</v>
      </c>
      <c r="R4837" t="str">
        <f t="shared" si="452"/>
        <v>South</v>
      </c>
      <c r="S4837" t="str">
        <f t="shared" si="453"/>
        <v>Theft</v>
      </c>
      <c r="T4837" t="str">
        <f t="shared" si="454"/>
        <v>SLA Breach</v>
      </c>
      <c r="U4837">
        <f t="shared" si="455"/>
        <v>22</v>
      </c>
    </row>
    <row r="4838" spans="1:21" x14ac:dyDescent="0.3">
      <c r="A4838" t="s">
        <v>9061</v>
      </c>
      <c r="B4838" t="s">
        <v>1116</v>
      </c>
      <c r="C4838" t="s">
        <v>5758</v>
      </c>
      <c r="D4838" t="s">
        <v>46</v>
      </c>
      <c r="E4838" t="s">
        <v>27</v>
      </c>
      <c r="F4838">
        <v>60486.91</v>
      </c>
      <c r="G4838" s="1">
        <v>45801</v>
      </c>
      <c r="H4838" s="1">
        <v>45820</v>
      </c>
      <c r="I4838" t="s">
        <v>19</v>
      </c>
      <c r="J4838">
        <v>19</v>
      </c>
      <c r="K4838">
        <v>10</v>
      </c>
      <c r="L4838" t="s">
        <v>60</v>
      </c>
      <c r="M4838" t="s">
        <v>21</v>
      </c>
      <c r="N4838" t="s">
        <v>88</v>
      </c>
      <c r="O4838">
        <f t="shared" si="450"/>
        <v>1</v>
      </c>
      <c r="P4838" t="str">
        <f t="shared" si="451"/>
        <v>Valid</v>
      </c>
      <c r="Q4838" t="str">
        <f>_xlfn.XLOOKUP(B4838,Customers!$A:$A,Customers!$C:$C,"Not Found")</f>
        <v>West</v>
      </c>
      <c r="R4838" t="str">
        <f t="shared" si="452"/>
        <v>West</v>
      </c>
      <c r="S4838" t="str">
        <f t="shared" si="453"/>
        <v>Theft</v>
      </c>
      <c r="T4838" t="str">
        <f t="shared" si="454"/>
        <v>SLA Breach</v>
      </c>
      <c r="U4838">
        <f t="shared" si="455"/>
        <v>9</v>
      </c>
    </row>
    <row r="4839" spans="1:21" x14ac:dyDescent="0.3">
      <c r="A4839" t="s">
        <v>9062</v>
      </c>
      <c r="B4839" t="s">
        <v>3298</v>
      </c>
      <c r="C4839" t="s">
        <v>3299</v>
      </c>
      <c r="D4839" t="s">
        <v>116</v>
      </c>
      <c r="E4839" t="s">
        <v>173</v>
      </c>
      <c r="G4839" s="1">
        <v>45858</v>
      </c>
      <c r="H4839" s="1">
        <v>45870</v>
      </c>
      <c r="I4839" t="s">
        <v>19</v>
      </c>
      <c r="J4839">
        <v>12</v>
      </c>
      <c r="K4839">
        <v>7</v>
      </c>
      <c r="L4839" t="s">
        <v>35</v>
      </c>
      <c r="M4839" t="s">
        <v>94</v>
      </c>
      <c r="N4839" t="s">
        <v>30</v>
      </c>
      <c r="O4839">
        <f t="shared" si="450"/>
        <v>1</v>
      </c>
      <c r="P4839" t="str">
        <f t="shared" si="451"/>
        <v>Missing Amount</v>
      </c>
      <c r="Q4839" t="str">
        <f>_xlfn.XLOOKUP(B4839,Customers!$A:$A,Customers!$C:$C,"Not Found")</f>
        <v>West</v>
      </c>
      <c r="R4839" t="str">
        <f t="shared" si="452"/>
        <v>Central</v>
      </c>
      <c r="S4839" t="str">
        <f t="shared" si="453"/>
        <v>Medical Emergency</v>
      </c>
      <c r="T4839" t="str">
        <f t="shared" si="454"/>
        <v>SLA Breach</v>
      </c>
      <c r="U4839">
        <f t="shared" si="455"/>
        <v>5</v>
      </c>
    </row>
    <row r="4840" spans="1:21" x14ac:dyDescent="0.3">
      <c r="A4840" t="s">
        <v>9063</v>
      </c>
      <c r="B4840" t="s">
        <v>926</v>
      </c>
      <c r="C4840" t="s">
        <v>7047</v>
      </c>
      <c r="D4840" t="s">
        <v>59</v>
      </c>
      <c r="E4840" t="s">
        <v>39</v>
      </c>
      <c r="F4840">
        <v>20889.11</v>
      </c>
      <c r="G4840" s="1">
        <v>45776</v>
      </c>
      <c r="H4840" s="1">
        <v>45784</v>
      </c>
      <c r="I4840" t="s">
        <v>19</v>
      </c>
      <c r="J4840">
        <v>8</v>
      </c>
      <c r="K4840">
        <v>15</v>
      </c>
      <c r="L4840" t="s">
        <v>345</v>
      </c>
      <c r="M4840" t="s">
        <v>55</v>
      </c>
      <c r="N4840" t="s">
        <v>30</v>
      </c>
      <c r="O4840">
        <f t="shared" si="450"/>
        <v>1</v>
      </c>
      <c r="P4840" t="str">
        <f t="shared" si="451"/>
        <v>Valid</v>
      </c>
      <c r="Q4840" t="str">
        <f>_xlfn.XLOOKUP(B4840,Customers!$A:$A,Customers!$C:$C,"Not Found")</f>
        <v>North</v>
      </c>
      <c r="R4840" t="str">
        <f t="shared" si="452"/>
        <v>North</v>
      </c>
      <c r="S4840" t="str">
        <f t="shared" si="453"/>
        <v>Critical Illness</v>
      </c>
      <c r="T4840" t="str">
        <f t="shared" si="454"/>
        <v>Within SLA</v>
      </c>
      <c r="U4840">
        <f t="shared" si="455"/>
        <v>0</v>
      </c>
    </row>
    <row r="4841" spans="1:21" x14ac:dyDescent="0.3">
      <c r="A4841" t="s">
        <v>9064</v>
      </c>
      <c r="B4841" t="s">
        <v>2476</v>
      </c>
      <c r="C4841" t="s">
        <v>2477</v>
      </c>
      <c r="D4841" t="s">
        <v>69</v>
      </c>
      <c r="E4841" t="s">
        <v>173</v>
      </c>
      <c r="F4841">
        <v>114718.46</v>
      </c>
      <c r="G4841" s="1">
        <v>45766</v>
      </c>
      <c r="H4841" s="1">
        <v>45778</v>
      </c>
      <c r="I4841" t="s">
        <v>19</v>
      </c>
      <c r="J4841">
        <v>12</v>
      </c>
      <c r="K4841">
        <v>12</v>
      </c>
      <c r="L4841" t="s">
        <v>864</v>
      </c>
      <c r="M4841" t="s">
        <v>49</v>
      </c>
      <c r="N4841" t="s">
        <v>30</v>
      </c>
      <c r="O4841">
        <f t="shared" si="450"/>
        <v>1</v>
      </c>
      <c r="P4841" t="str">
        <f t="shared" si="451"/>
        <v>Valid</v>
      </c>
      <c r="Q4841" t="str">
        <f>_xlfn.XLOOKUP(B4841,Customers!$A:$A,Customers!$C:$C,"Not Found")</f>
        <v>North</v>
      </c>
      <c r="R4841" t="str">
        <f t="shared" si="452"/>
        <v>Central</v>
      </c>
      <c r="S4841" t="str">
        <f t="shared" si="453"/>
        <v>Property Damage</v>
      </c>
      <c r="T4841" t="str">
        <f t="shared" si="454"/>
        <v>Within SLA</v>
      </c>
      <c r="U4841">
        <f t="shared" si="455"/>
        <v>0</v>
      </c>
    </row>
    <row r="4842" spans="1:21" x14ac:dyDescent="0.3">
      <c r="A4842" t="s">
        <v>9065</v>
      </c>
      <c r="B4842" t="s">
        <v>6490</v>
      </c>
      <c r="C4842" t="s">
        <v>9066</v>
      </c>
      <c r="D4842" t="s">
        <v>154</v>
      </c>
      <c r="E4842" t="s">
        <v>18</v>
      </c>
      <c r="F4842">
        <v>64406.879999999997</v>
      </c>
      <c r="G4842" s="1">
        <v>45903</v>
      </c>
      <c r="I4842" t="s">
        <v>40</v>
      </c>
      <c r="J4842">
        <v>7</v>
      </c>
      <c r="K4842">
        <v>10</v>
      </c>
      <c r="L4842" t="s">
        <v>580</v>
      </c>
      <c r="M4842" t="s">
        <v>21</v>
      </c>
      <c r="N4842" t="s">
        <v>22</v>
      </c>
      <c r="O4842">
        <f t="shared" si="450"/>
        <v>1</v>
      </c>
      <c r="P4842" t="str">
        <f t="shared" si="451"/>
        <v>Valid</v>
      </c>
      <c r="Q4842" t="str">
        <f>_xlfn.XLOOKUP(B4842,Customers!$A:$A,Customers!$C:$C,"Not Found")</f>
        <v>West</v>
      </c>
      <c r="R4842" t="str">
        <f t="shared" si="452"/>
        <v>South</v>
      </c>
      <c r="S4842" t="str">
        <f t="shared" si="453"/>
        <v>Vehicle Damage</v>
      </c>
      <c r="T4842" t="str">
        <f t="shared" si="454"/>
        <v>Within SLA</v>
      </c>
      <c r="U4842">
        <f t="shared" si="455"/>
        <v>0</v>
      </c>
    </row>
    <row r="4843" spans="1:21" x14ac:dyDescent="0.3">
      <c r="A4843" t="s">
        <v>9067</v>
      </c>
      <c r="B4843" t="s">
        <v>3216</v>
      </c>
      <c r="C4843" t="s">
        <v>9068</v>
      </c>
      <c r="D4843" t="s">
        <v>69</v>
      </c>
      <c r="E4843" t="s">
        <v>173</v>
      </c>
      <c r="F4843">
        <v>213344.39</v>
      </c>
      <c r="G4843" s="1">
        <v>45754</v>
      </c>
      <c r="H4843" s="1">
        <v>45777</v>
      </c>
      <c r="I4843" t="s">
        <v>19</v>
      </c>
      <c r="J4843">
        <v>23</v>
      </c>
      <c r="K4843">
        <v>12</v>
      </c>
      <c r="L4843" t="s">
        <v>427</v>
      </c>
      <c r="M4843" t="s">
        <v>49</v>
      </c>
      <c r="N4843" t="s">
        <v>42</v>
      </c>
      <c r="O4843">
        <f t="shared" si="450"/>
        <v>1</v>
      </c>
      <c r="P4843" t="str">
        <f t="shared" si="451"/>
        <v>Valid</v>
      </c>
      <c r="Q4843" t="str">
        <f>_xlfn.XLOOKUP(B4843,Customers!$A:$A,Customers!$C:$C,"Not Found")</f>
        <v>South</v>
      </c>
      <c r="R4843" t="str">
        <f t="shared" si="452"/>
        <v>Central</v>
      </c>
      <c r="S4843" t="str">
        <f t="shared" si="453"/>
        <v>Property Damage</v>
      </c>
      <c r="T4843" t="str">
        <f t="shared" si="454"/>
        <v>SLA Breach</v>
      </c>
      <c r="U4843">
        <f t="shared" si="455"/>
        <v>11</v>
      </c>
    </row>
    <row r="4844" spans="1:21" x14ac:dyDescent="0.3">
      <c r="A4844" t="s">
        <v>9069</v>
      </c>
      <c r="B4844" t="s">
        <v>2351</v>
      </c>
      <c r="C4844" t="s">
        <v>4361</v>
      </c>
      <c r="D4844" t="s">
        <v>69</v>
      </c>
      <c r="E4844" t="s">
        <v>173</v>
      </c>
      <c r="F4844">
        <v>78588.210000000006</v>
      </c>
      <c r="G4844" s="1">
        <v>45673</v>
      </c>
      <c r="H4844" s="1">
        <v>45698</v>
      </c>
      <c r="I4844" t="s">
        <v>19</v>
      </c>
      <c r="J4844">
        <v>25</v>
      </c>
      <c r="K4844">
        <v>12</v>
      </c>
      <c r="L4844" t="s">
        <v>813</v>
      </c>
      <c r="M4844" t="s">
        <v>49</v>
      </c>
      <c r="N4844" t="s">
        <v>88</v>
      </c>
      <c r="O4844">
        <f t="shared" si="450"/>
        <v>1</v>
      </c>
      <c r="P4844" t="str">
        <f t="shared" si="451"/>
        <v>Valid</v>
      </c>
      <c r="Q4844" t="str">
        <f>_xlfn.XLOOKUP(B4844,Customers!$A:$A,Customers!$C:$C,"Not Found")</f>
        <v>East</v>
      </c>
      <c r="R4844" t="str">
        <f t="shared" si="452"/>
        <v>Central</v>
      </c>
      <c r="S4844" t="str">
        <f t="shared" si="453"/>
        <v>Property Damage</v>
      </c>
      <c r="T4844" t="str">
        <f t="shared" si="454"/>
        <v>SLA Breach</v>
      </c>
      <c r="U4844">
        <f t="shared" si="455"/>
        <v>13</v>
      </c>
    </row>
    <row r="4845" spans="1:21" x14ac:dyDescent="0.3">
      <c r="A4845" t="s">
        <v>9070</v>
      </c>
      <c r="B4845" t="s">
        <v>276</v>
      </c>
      <c r="C4845" t="s">
        <v>277</v>
      </c>
      <c r="D4845" t="s">
        <v>216</v>
      </c>
      <c r="E4845" t="s">
        <v>27</v>
      </c>
      <c r="F4845">
        <v>38401.370000000003</v>
      </c>
      <c r="G4845" s="1">
        <v>45802</v>
      </c>
      <c r="H4845" s="1">
        <v>45811</v>
      </c>
      <c r="I4845" t="s">
        <v>19</v>
      </c>
      <c r="J4845">
        <v>9</v>
      </c>
      <c r="K4845">
        <v>15</v>
      </c>
      <c r="L4845" t="s">
        <v>136</v>
      </c>
      <c r="M4845" t="s">
        <v>55</v>
      </c>
      <c r="N4845" t="s">
        <v>30</v>
      </c>
      <c r="O4845">
        <f t="shared" si="450"/>
        <v>1</v>
      </c>
      <c r="P4845" t="str">
        <f t="shared" si="451"/>
        <v>Valid</v>
      </c>
      <c r="Q4845" t="str">
        <f>_xlfn.XLOOKUP(B4845,Customers!$A:$A,Customers!$C:$C,"Not Found")</f>
        <v>North</v>
      </c>
      <c r="R4845" t="str">
        <f t="shared" si="452"/>
        <v>West</v>
      </c>
      <c r="S4845" t="str">
        <f t="shared" si="453"/>
        <v>Outpatient</v>
      </c>
      <c r="T4845" t="str">
        <f t="shared" si="454"/>
        <v>Within SLA</v>
      </c>
      <c r="U4845">
        <f t="shared" si="455"/>
        <v>0</v>
      </c>
    </row>
    <row r="4846" spans="1:21" x14ac:dyDescent="0.3">
      <c r="A4846" t="s">
        <v>9071</v>
      </c>
      <c r="B4846" t="s">
        <v>4089</v>
      </c>
      <c r="C4846" t="s">
        <v>4090</v>
      </c>
      <c r="D4846" t="s">
        <v>46</v>
      </c>
      <c r="E4846" t="s">
        <v>173</v>
      </c>
      <c r="F4846">
        <v>75466.11</v>
      </c>
      <c r="G4846" s="1">
        <v>45864</v>
      </c>
      <c r="I4846" t="s">
        <v>40</v>
      </c>
      <c r="J4846">
        <v>14</v>
      </c>
      <c r="K4846">
        <v>10</v>
      </c>
      <c r="L4846" t="s">
        <v>20</v>
      </c>
      <c r="M4846" t="s">
        <v>21</v>
      </c>
      <c r="N4846" t="s">
        <v>30</v>
      </c>
      <c r="O4846">
        <f t="shared" si="450"/>
        <v>1</v>
      </c>
      <c r="P4846" t="str">
        <f t="shared" si="451"/>
        <v>Valid</v>
      </c>
      <c r="Q4846" t="str">
        <f>_xlfn.XLOOKUP(B4846,Customers!$A:$A,Customers!$C:$C,"Not Found")</f>
        <v>Central</v>
      </c>
      <c r="R4846" t="str">
        <f t="shared" si="452"/>
        <v>Central</v>
      </c>
      <c r="S4846" t="str">
        <f t="shared" si="453"/>
        <v>Theft</v>
      </c>
      <c r="T4846" t="str">
        <f t="shared" si="454"/>
        <v>SLA Breach</v>
      </c>
      <c r="U4846">
        <f t="shared" si="455"/>
        <v>4</v>
      </c>
    </row>
    <row r="4847" spans="1:21" x14ac:dyDescent="0.3">
      <c r="A4847" t="s">
        <v>9072</v>
      </c>
      <c r="B4847" t="s">
        <v>6523</v>
      </c>
      <c r="C4847" t="s">
        <v>6524</v>
      </c>
      <c r="D4847" t="s">
        <v>111</v>
      </c>
      <c r="E4847" t="s">
        <v>173</v>
      </c>
      <c r="F4847">
        <v>39928.17</v>
      </c>
      <c r="G4847" s="1">
        <v>45722</v>
      </c>
      <c r="H4847" s="1">
        <v>45731</v>
      </c>
      <c r="I4847" t="s">
        <v>19</v>
      </c>
      <c r="J4847">
        <v>9</v>
      </c>
      <c r="K4847">
        <v>12</v>
      </c>
      <c r="L4847" t="s">
        <v>98</v>
      </c>
      <c r="M4847" t="s">
        <v>49</v>
      </c>
      <c r="N4847" t="s">
        <v>30</v>
      </c>
      <c r="O4847">
        <f t="shared" si="450"/>
        <v>1</v>
      </c>
      <c r="P4847" t="str">
        <f t="shared" si="451"/>
        <v>Valid</v>
      </c>
      <c r="Q4847" t="str">
        <f>_xlfn.XLOOKUP(B4847,Customers!$A:$A,Customers!$C:$C,"Not Found")</f>
        <v>East</v>
      </c>
      <c r="R4847" t="str">
        <f t="shared" si="452"/>
        <v>Central</v>
      </c>
      <c r="S4847" t="str">
        <f t="shared" si="453"/>
        <v>Fire</v>
      </c>
      <c r="T4847" t="str">
        <f t="shared" si="454"/>
        <v>Within SLA</v>
      </c>
      <c r="U4847">
        <f t="shared" si="455"/>
        <v>0</v>
      </c>
    </row>
    <row r="4848" spans="1:21" x14ac:dyDescent="0.3">
      <c r="A4848" t="s">
        <v>9073</v>
      </c>
      <c r="B4848" t="s">
        <v>6167</v>
      </c>
      <c r="C4848" t="s">
        <v>7210</v>
      </c>
      <c r="D4848" t="s">
        <v>53</v>
      </c>
      <c r="E4848" t="s">
        <v>173</v>
      </c>
      <c r="F4848">
        <v>50412.42</v>
      </c>
      <c r="G4848" s="1">
        <v>45661</v>
      </c>
      <c r="H4848" s="1">
        <v>45676</v>
      </c>
      <c r="I4848" t="s">
        <v>19</v>
      </c>
      <c r="J4848">
        <v>15</v>
      </c>
      <c r="K4848">
        <v>15</v>
      </c>
      <c r="L4848" t="s">
        <v>60</v>
      </c>
      <c r="M4848" t="s">
        <v>55</v>
      </c>
      <c r="N4848" t="s">
        <v>30</v>
      </c>
      <c r="O4848">
        <f t="shared" si="450"/>
        <v>1</v>
      </c>
      <c r="P4848" t="str">
        <f t="shared" si="451"/>
        <v>Valid</v>
      </c>
      <c r="Q4848" t="str">
        <f>_xlfn.XLOOKUP(B4848,Customers!$A:$A,Customers!$C:$C,"Not Found")</f>
        <v>East</v>
      </c>
      <c r="R4848" t="str">
        <f t="shared" si="452"/>
        <v>Central</v>
      </c>
      <c r="S4848" t="str">
        <f t="shared" si="453"/>
        <v>Hospitalization</v>
      </c>
      <c r="T4848" t="str">
        <f t="shared" si="454"/>
        <v>Within SLA</v>
      </c>
      <c r="U4848">
        <f t="shared" si="455"/>
        <v>0</v>
      </c>
    </row>
    <row r="4849" spans="1:21" x14ac:dyDescent="0.3">
      <c r="A4849" t="s">
        <v>9074</v>
      </c>
      <c r="B4849" t="s">
        <v>3673</v>
      </c>
      <c r="C4849" t="s">
        <v>4851</v>
      </c>
      <c r="D4849" t="s">
        <v>154</v>
      </c>
      <c r="E4849" t="s">
        <v>74</v>
      </c>
      <c r="F4849">
        <v>67365.759999999995</v>
      </c>
      <c r="G4849" s="1">
        <v>45859</v>
      </c>
      <c r="I4849" t="s">
        <v>64</v>
      </c>
      <c r="J4849">
        <v>19</v>
      </c>
      <c r="K4849">
        <v>10</v>
      </c>
      <c r="L4849" t="s">
        <v>35</v>
      </c>
      <c r="M4849" t="s">
        <v>21</v>
      </c>
      <c r="N4849" t="s">
        <v>30</v>
      </c>
      <c r="O4849">
        <f t="shared" si="450"/>
        <v>1</v>
      </c>
      <c r="P4849" t="str">
        <f t="shared" si="451"/>
        <v>Valid</v>
      </c>
      <c r="Q4849" t="str">
        <f>_xlfn.XLOOKUP(B4849,Customers!$A:$A,Customers!$C:$C,"Not Found")</f>
        <v>West</v>
      </c>
      <c r="R4849" t="str">
        <f t="shared" si="452"/>
        <v>East</v>
      </c>
      <c r="S4849" t="str">
        <f t="shared" si="453"/>
        <v>Vehicle Damage</v>
      </c>
      <c r="T4849" t="str">
        <f t="shared" si="454"/>
        <v>SLA Breach</v>
      </c>
      <c r="U4849">
        <f t="shared" si="455"/>
        <v>9</v>
      </c>
    </row>
    <row r="4850" spans="1:21" x14ac:dyDescent="0.3">
      <c r="A4850" t="s">
        <v>9075</v>
      </c>
      <c r="B4850" t="s">
        <v>1354</v>
      </c>
      <c r="C4850" t="s">
        <v>9076</v>
      </c>
      <c r="D4850" t="s">
        <v>216</v>
      </c>
      <c r="E4850" t="s">
        <v>74</v>
      </c>
      <c r="F4850">
        <v>17899.650000000001</v>
      </c>
      <c r="G4850" s="1">
        <v>45721</v>
      </c>
      <c r="H4850" s="1">
        <v>45737</v>
      </c>
      <c r="I4850" t="s">
        <v>19</v>
      </c>
      <c r="J4850">
        <v>16</v>
      </c>
      <c r="K4850">
        <v>15</v>
      </c>
      <c r="L4850" t="s">
        <v>65</v>
      </c>
      <c r="M4850" t="s">
        <v>55</v>
      </c>
      <c r="N4850" t="s">
        <v>30</v>
      </c>
      <c r="O4850">
        <f t="shared" si="450"/>
        <v>1</v>
      </c>
      <c r="P4850" t="str">
        <f t="shared" si="451"/>
        <v>Valid</v>
      </c>
      <c r="Q4850" t="str">
        <f>_xlfn.XLOOKUP(B4850,Customers!$A:$A,Customers!$C:$C,"Not Found")</f>
        <v>East</v>
      </c>
      <c r="R4850" t="str">
        <f t="shared" si="452"/>
        <v>East</v>
      </c>
      <c r="S4850" t="str">
        <f t="shared" si="453"/>
        <v>Outpatient</v>
      </c>
      <c r="T4850" t="str">
        <f t="shared" si="454"/>
        <v>SLA Breach</v>
      </c>
      <c r="U4850">
        <f t="shared" si="455"/>
        <v>1</v>
      </c>
    </row>
    <row r="4851" spans="1:21" x14ac:dyDescent="0.3">
      <c r="A4851" t="s">
        <v>9077</v>
      </c>
      <c r="B4851" t="s">
        <v>3370</v>
      </c>
      <c r="C4851" t="s">
        <v>3371</v>
      </c>
      <c r="D4851" t="s">
        <v>4731</v>
      </c>
      <c r="E4851" t="s">
        <v>39</v>
      </c>
      <c r="F4851">
        <v>25406.13</v>
      </c>
      <c r="G4851" s="1">
        <v>45951</v>
      </c>
      <c r="H4851" s="1">
        <v>45959</v>
      </c>
      <c r="I4851" t="s">
        <v>19</v>
      </c>
      <c r="J4851">
        <v>8</v>
      </c>
      <c r="K4851">
        <v>7</v>
      </c>
      <c r="L4851" t="s">
        <v>93</v>
      </c>
      <c r="M4851" t="s">
        <v>94</v>
      </c>
      <c r="N4851" t="s">
        <v>30</v>
      </c>
      <c r="O4851">
        <f t="shared" si="450"/>
        <v>1</v>
      </c>
      <c r="P4851" t="str">
        <f t="shared" si="451"/>
        <v>Valid</v>
      </c>
      <c r="Q4851" t="str">
        <f>_xlfn.XLOOKUP(B4851,Customers!$A:$A,Customers!$C:$C,"Not Found")</f>
        <v>West</v>
      </c>
      <c r="R4851" t="str">
        <f t="shared" si="452"/>
        <v>North</v>
      </c>
      <c r="S4851" t="str">
        <f t="shared" si="453"/>
        <v>medical emergency</v>
      </c>
      <c r="T4851" t="str">
        <f t="shared" si="454"/>
        <v>SLA Breach</v>
      </c>
      <c r="U4851">
        <f t="shared" si="455"/>
        <v>1</v>
      </c>
    </row>
    <row r="4852" spans="1:21" x14ac:dyDescent="0.3">
      <c r="A4852" t="s">
        <v>9078</v>
      </c>
      <c r="B4852" t="s">
        <v>9079</v>
      </c>
      <c r="C4852" t="s">
        <v>9080</v>
      </c>
      <c r="D4852" t="s">
        <v>59</v>
      </c>
      <c r="E4852" t="s">
        <v>39</v>
      </c>
      <c r="F4852">
        <v>237452.95</v>
      </c>
      <c r="G4852" s="1">
        <v>45769</v>
      </c>
      <c r="H4852" s="1">
        <v>45802</v>
      </c>
      <c r="I4852" t="s">
        <v>19</v>
      </c>
      <c r="J4852">
        <v>33</v>
      </c>
      <c r="K4852">
        <v>15</v>
      </c>
      <c r="L4852" t="s">
        <v>813</v>
      </c>
      <c r="M4852" t="s">
        <v>55</v>
      </c>
      <c r="N4852" t="s">
        <v>88</v>
      </c>
      <c r="O4852">
        <f t="shared" si="450"/>
        <v>1</v>
      </c>
      <c r="P4852" t="str">
        <f t="shared" si="451"/>
        <v>Valid</v>
      </c>
      <c r="Q4852" t="str">
        <f>_xlfn.XLOOKUP(B4852,Customers!$A:$A,Customers!$C:$C,"Not Found")</f>
        <v>North</v>
      </c>
      <c r="R4852" t="str">
        <f t="shared" si="452"/>
        <v>North</v>
      </c>
      <c r="S4852" t="str">
        <f t="shared" si="453"/>
        <v>Critical Illness</v>
      </c>
      <c r="T4852" t="str">
        <f t="shared" si="454"/>
        <v>SLA Breach</v>
      </c>
      <c r="U4852">
        <f t="shared" si="455"/>
        <v>18</v>
      </c>
    </row>
    <row r="4853" spans="1:21" x14ac:dyDescent="0.3">
      <c r="A4853" t="s">
        <v>9081</v>
      </c>
      <c r="B4853" t="s">
        <v>1984</v>
      </c>
      <c r="C4853" t="s">
        <v>1985</v>
      </c>
      <c r="D4853" t="s">
        <v>59</v>
      </c>
      <c r="E4853" t="s">
        <v>27</v>
      </c>
      <c r="F4853">
        <v>29830.31</v>
      </c>
      <c r="G4853" s="1">
        <v>45962</v>
      </c>
      <c r="H4853" s="1">
        <v>45971</v>
      </c>
      <c r="I4853" t="s">
        <v>19</v>
      </c>
      <c r="J4853">
        <v>9</v>
      </c>
      <c r="K4853">
        <v>15</v>
      </c>
      <c r="L4853" t="s">
        <v>704</v>
      </c>
      <c r="M4853" t="s">
        <v>55</v>
      </c>
      <c r="N4853" t="s">
        <v>30</v>
      </c>
      <c r="O4853">
        <f t="shared" si="450"/>
        <v>1</v>
      </c>
      <c r="P4853" t="str">
        <f t="shared" si="451"/>
        <v>Valid</v>
      </c>
      <c r="Q4853" t="str">
        <f>_xlfn.XLOOKUP(B4853,Customers!$A:$A,Customers!$C:$C,"Not Found")</f>
        <v>East</v>
      </c>
      <c r="R4853" t="str">
        <f t="shared" si="452"/>
        <v>West</v>
      </c>
      <c r="S4853" t="str">
        <f t="shared" si="453"/>
        <v>Critical Illness</v>
      </c>
      <c r="T4853" t="str">
        <f t="shared" si="454"/>
        <v>Within SLA</v>
      </c>
      <c r="U4853">
        <f t="shared" si="455"/>
        <v>0</v>
      </c>
    </row>
    <row r="4854" spans="1:21" x14ac:dyDescent="0.3">
      <c r="A4854" t="s">
        <v>9082</v>
      </c>
      <c r="B4854" t="s">
        <v>5815</v>
      </c>
      <c r="C4854" t="s">
        <v>5816</v>
      </c>
      <c r="D4854" t="s">
        <v>216</v>
      </c>
      <c r="E4854" t="s">
        <v>39</v>
      </c>
      <c r="F4854">
        <v>54512.81</v>
      </c>
      <c r="G4854" s="1">
        <v>45687</v>
      </c>
      <c r="H4854" s="1">
        <v>45697</v>
      </c>
      <c r="I4854" t="s">
        <v>47</v>
      </c>
      <c r="J4854">
        <v>10</v>
      </c>
      <c r="K4854">
        <v>15</v>
      </c>
      <c r="L4854" t="s">
        <v>227</v>
      </c>
      <c r="M4854" t="s">
        <v>55</v>
      </c>
      <c r="N4854" t="s">
        <v>30</v>
      </c>
      <c r="O4854">
        <f t="shared" si="450"/>
        <v>1</v>
      </c>
      <c r="P4854" t="str">
        <f t="shared" si="451"/>
        <v>Valid</v>
      </c>
      <c r="Q4854" t="str">
        <f>_xlfn.XLOOKUP(B4854,Customers!$A:$A,Customers!$C:$C,"Not Found")</f>
        <v>West</v>
      </c>
      <c r="R4854" t="str">
        <f t="shared" si="452"/>
        <v>North</v>
      </c>
      <c r="S4854" t="str">
        <f t="shared" si="453"/>
        <v>Outpatient</v>
      </c>
      <c r="T4854" t="str">
        <f t="shared" si="454"/>
        <v>Within SLA</v>
      </c>
      <c r="U4854">
        <f t="shared" si="455"/>
        <v>0</v>
      </c>
    </row>
    <row r="4855" spans="1:21" x14ac:dyDescent="0.3">
      <c r="A4855" t="s">
        <v>9083</v>
      </c>
      <c r="B4855" t="s">
        <v>5136</v>
      </c>
      <c r="C4855" t="s">
        <v>5137</v>
      </c>
      <c r="D4855" t="s">
        <v>116</v>
      </c>
      <c r="E4855" t="s">
        <v>173</v>
      </c>
      <c r="F4855">
        <v>43978.31</v>
      </c>
      <c r="G4855" s="1">
        <v>45815</v>
      </c>
      <c r="H4855" s="1">
        <v>45823</v>
      </c>
      <c r="I4855" t="s">
        <v>19</v>
      </c>
      <c r="J4855">
        <v>8</v>
      </c>
      <c r="K4855">
        <v>7</v>
      </c>
      <c r="L4855" t="s">
        <v>864</v>
      </c>
      <c r="M4855" t="s">
        <v>94</v>
      </c>
      <c r="N4855" t="s">
        <v>30</v>
      </c>
      <c r="O4855">
        <f t="shared" si="450"/>
        <v>1</v>
      </c>
      <c r="P4855" t="str">
        <f t="shared" si="451"/>
        <v>Valid</v>
      </c>
      <c r="Q4855" t="str">
        <f>_xlfn.XLOOKUP(B4855,Customers!$A:$A,Customers!$C:$C,"Not Found")</f>
        <v>South</v>
      </c>
      <c r="R4855" t="str">
        <f t="shared" si="452"/>
        <v>Central</v>
      </c>
      <c r="S4855" t="str">
        <f t="shared" si="453"/>
        <v>Medical Emergency</v>
      </c>
      <c r="T4855" t="str">
        <f t="shared" si="454"/>
        <v>SLA Breach</v>
      </c>
      <c r="U4855">
        <f t="shared" si="455"/>
        <v>1</v>
      </c>
    </row>
    <row r="4856" spans="1:21" x14ac:dyDescent="0.3">
      <c r="A4856" t="s">
        <v>9084</v>
      </c>
      <c r="B4856" t="s">
        <v>2431</v>
      </c>
      <c r="C4856" t="s">
        <v>2432</v>
      </c>
      <c r="D4856" t="s">
        <v>53</v>
      </c>
      <c r="E4856" t="s">
        <v>18</v>
      </c>
      <c r="F4856">
        <v>144413.49</v>
      </c>
      <c r="G4856" s="1">
        <v>45795</v>
      </c>
      <c r="H4856" s="1">
        <v>45809</v>
      </c>
      <c r="I4856" t="s">
        <v>19</v>
      </c>
      <c r="J4856">
        <v>14</v>
      </c>
      <c r="K4856">
        <v>15</v>
      </c>
      <c r="L4856" t="s">
        <v>345</v>
      </c>
      <c r="M4856" t="s">
        <v>55</v>
      </c>
      <c r="N4856" t="s">
        <v>30</v>
      </c>
      <c r="O4856">
        <f t="shared" si="450"/>
        <v>1</v>
      </c>
      <c r="P4856" t="str">
        <f t="shared" si="451"/>
        <v>Valid</v>
      </c>
      <c r="Q4856" t="str">
        <f>_xlfn.XLOOKUP(B4856,Customers!$A:$A,Customers!$C:$C,"Not Found")</f>
        <v>North</v>
      </c>
      <c r="R4856" t="str">
        <f t="shared" si="452"/>
        <v>South</v>
      </c>
      <c r="S4856" t="str">
        <f t="shared" si="453"/>
        <v>Hospitalization</v>
      </c>
      <c r="T4856" t="str">
        <f t="shared" si="454"/>
        <v>Within SLA</v>
      </c>
      <c r="U4856">
        <f t="shared" si="455"/>
        <v>0</v>
      </c>
    </row>
    <row r="4857" spans="1:21" x14ac:dyDescent="0.3">
      <c r="A4857" t="s">
        <v>9085</v>
      </c>
      <c r="B4857" t="s">
        <v>4032</v>
      </c>
      <c r="C4857" t="s">
        <v>4033</v>
      </c>
      <c r="D4857" t="s">
        <v>216</v>
      </c>
      <c r="E4857" t="s">
        <v>39</v>
      </c>
      <c r="F4857">
        <v>88262.54</v>
      </c>
      <c r="G4857" s="1">
        <v>45756</v>
      </c>
      <c r="I4857" t="s">
        <v>40</v>
      </c>
      <c r="J4857">
        <v>27</v>
      </c>
      <c r="K4857">
        <v>15</v>
      </c>
      <c r="L4857" t="s">
        <v>325</v>
      </c>
      <c r="M4857" t="s">
        <v>55</v>
      </c>
      <c r="N4857" t="s">
        <v>42</v>
      </c>
      <c r="O4857">
        <f t="shared" si="450"/>
        <v>1</v>
      </c>
      <c r="P4857" t="str">
        <f t="shared" si="451"/>
        <v>Valid</v>
      </c>
      <c r="Q4857" t="str">
        <f>_xlfn.XLOOKUP(B4857,Customers!$A:$A,Customers!$C:$C,"Not Found")</f>
        <v>West</v>
      </c>
      <c r="R4857" t="str">
        <f t="shared" si="452"/>
        <v>North</v>
      </c>
      <c r="S4857" t="str">
        <f t="shared" si="453"/>
        <v>Outpatient</v>
      </c>
      <c r="T4857" t="str">
        <f t="shared" si="454"/>
        <v>SLA Breach</v>
      </c>
      <c r="U4857">
        <f t="shared" si="455"/>
        <v>12</v>
      </c>
    </row>
    <row r="4858" spans="1:21" x14ac:dyDescent="0.3">
      <c r="A4858" t="s">
        <v>9086</v>
      </c>
      <c r="B4858" t="s">
        <v>6775</v>
      </c>
      <c r="C4858" t="s">
        <v>9087</v>
      </c>
      <c r="D4858" t="s">
        <v>69</v>
      </c>
      <c r="E4858" t="s">
        <v>18</v>
      </c>
      <c r="F4858">
        <v>97454.87</v>
      </c>
      <c r="G4858" s="1">
        <v>45778</v>
      </c>
      <c r="H4858" s="1">
        <v>45790</v>
      </c>
      <c r="I4858" t="s">
        <v>19</v>
      </c>
      <c r="J4858">
        <v>12</v>
      </c>
      <c r="K4858">
        <v>12</v>
      </c>
      <c r="L4858" t="s">
        <v>349</v>
      </c>
      <c r="M4858" t="s">
        <v>49</v>
      </c>
      <c r="N4858" t="s">
        <v>42</v>
      </c>
      <c r="O4858">
        <f t="shared" si="450"/>
        <v>1</v>
      </c>
      <c r="P4858" t="str">
        <f t="shared" si="451"/>
        <v>Valid</v>
      </c>
      <c r="Q4858" t="str">
        <f>_xlfn.XLOOKUP(B4858,Customers!$A:$A,Customers!$C:$C,"Not Found")</f>
        <v>Central</v>
      </c>
      <c r="R4858" t="str">
        <f t="shared" si="452"/>
        <v>South</v>
      </c>
      <c r="S4858" t="str">
        <f t="shared" si="453"/>
        <v>Property Damage</v>
      </c>
      <c r="T4858" t="str">
        <f t="shared" si="454"/>
        <v>Within SLA</v>
      </c>
      <c r="U4858">
        <f t="shared" si="455"/>
        <v>0</v>
      </c>
    </row>
    <row r="4859" spans="1:21" x14ac:dyDescent="0.3">
      <c r="A4859" t="s">
        <v>9088</v>
      </c>
      <c r="B4859" t="s">
        <v>9089</v>
      </c>
      <c r="C4859" t="s">
        <v>9090</v>
      </c>
      <c r="D4859" t="s">
        <v>216</v>
      </c>
      <c r="E4859" t="s">
        <v>39</v>
      </c>
      <c r="F4859">
        <v>248985.35</v>
      </c>
      <c r="G4859" s="1">
        <v>45785</v>
      </c>
      <c r="H4859" s="1">
        <v>45811</v>
      </c>
      <c r="I4859" t="s">
        <v>19</v>
      </c>
      <c r="J4859">
        <v>26</v>
      </c>
      <c r="K4859">
        <v>15</v>
      </c>
      <c r="L4859" t="s">
        <v>580</v>
      </c>
      <c r="M4859" t="s">
        <v>55</v>
      </c>
      <c r="N4859" t="s">
        <v>42</v>
      </c>
      <c r="O4859">
        <f t="shared" si="450"/>
        <v>1</v>
      </c>
      <c r="P4859" t="str">
        <f t="shared" si="451"/>
        <v>Valid</v>
      </c>
      <c r="Q4859" t="str">
        <f>_xlfn.XLOOKUP(B4859,Customers!$A:$A,Customers!$C:$C,"Not Found")</f>
        <v>North</v>
      </c>
      <c r="R4859" t="str">
        <f t="shared" si="452"/>
        <v>North</v>
      </c>
      <c r="S4859" t="str">
        <f t="shared" si="453"/>
        <v>Outpatient</v>
      </c>
      <c r="T4859" t="str">
        <f t="shared" si="454"/>
        <v>SLA Breach</v>
      </c>
      <c r="U4859">
        <f t="shared" si="455"/>
        <v>11</v>
      </c>
    </row>
    <row r="4860" spans="1:21" x14ac:dyDescent="0.3">
      <c r="A4860" t="s">
        <v>9091</v>
      </c>
      <c r="B4860" t="s">
        <v>4469</v>
      </c>
      <c r="C4860" t="s">
        <v>9092</v>
      </c>
      <c r="D4860" t="s">
        <v>46</v>
      </c>
      <c r="E4860" t="s">
        <v>39</v>
      </c>
      <c r="F4860">
        <v>74639.25</v>
      </c>
      <c r="G4860" s="1">
        <v>45677</v>
      </c>
      <c r="H4860" s="1">
        <v>45684</v>
      </c>
      <c r="I4860" t="s">
        <v>19</v>
      </c>
      <c r="J4860">
        <v>7</v>
      </c>
      <c r="K4860">
        <v>10</v>
      </c>
      <c r="L4860" t="s">
        <v>366</v>
      </c>
      <c r="M4860" t="s">
        <v>21</v>
      </c>
      <c r="N4860" t="s">
        <v>22</v>
      </c>
      <c r="O4860">
        <f t="shared" si="450"/>
        <v>1</v>
      </c>
      <c r="P4860" t="str">
        <f t="shared" si="451"/>
        <v>Valid</v>
      </c>
      <c r="Q4860" t="str">
        <f>_xlfn.XLOOKUP(B4860,Customers!$A:$A,Customers!$C:$C,"Not Found")</f>
        <v>South</v>
      </c>
      <c r="R4860" t="str">
        <f t="shared" si="452"/>
        <v>North</v>
      </c>
      <c r="S4860" t="str">
        <f t="shared" si="453"/>
        <v>Theft</v>
      </c>
      <c r="T4860" t="str">
        <f t="shared" si="454"/>
        <v>Within SLA</v>
      </c>
      <c r="U4860">
        <f t="shared" si="455"/>
        <v>0</v>
      </c>
    </row>
    <row r="4861" spans="1:21" x14ac:dyDescent="0.3">
      <c r="A4861" t="s">
        <v>9093</v>
      </c>
      <c r="B4861" t="s">
        <v>9094</v>
      </c>
      <c r="C4861" t="s">
        <v>9095</v>
      </c>
      <c r="D4861" t="s">
        <v>17</v>
      </c>
      <c r="E4861" t="s">
        <v>74</v>
      </c>
      <c r="F4861">
        <v>32684.23</v>
      </c>
      <c r="G4861" s="1">
        <v>45734</v>
      </c>
      <c r="I4861" t="s">
        <v>64</v>
      </c>
      <c r="J4861">
        <v>15</v>
      </c>
      <c r="K4861">
        <v>10</v>
      </c>
      <c r="L4861" t="s">
        <v>1047</v>
      </c>
      <c r="M4861" t="s">
        <v>21</v>
      </c>
      <c r="N4861" t="s">
        <v>30</v>
      </c>
      <c r="O4861">
        <f t="shared" si="450"/>
        <v>1</v>
      </c>
      <c r="P4861" t="str">
        <f t="shared" si="451"/>
        <v>Valid</v>
      </c>
      <c r="Q4861" t="str">
        <f>_xlfn.XLOOKUP(B4861,Customers!$A:$A,Customers!$C:$C,"Not Found")</f>
        <v>West</v>
      </c>
      <c r="R4861" t="str">
        <f t="shared" si="452"/>
        <v>East</v>
      </c>
      <c r="S4861" t="str">
        <f t="shared" si="453"/>
        <v>Accident</v>
      </c>
      <c r="T4861" t="str">
        <f t="shared" si="454"/>
        <v>SLA Breach</v>
      </c>
      <c r="U4861">
        <f t="shared" si="455"/>
        <v>5</v>
      </c>
    </row>
    <row r="4862" spans="1:21" x14ac:dyDescent="0.3">
      <c r="A4862" t="s">
        <v>9096</v>
      </c>
      <c r="B4862" t="s">
        <v>2012</v>
      </c>
      <c r="C4862" t="s">
        <v>2013</v>
      </c>
      <c r="D4862" t="s">
        <v>216</v>
      </c>
      <c r="E4862" t="s">
        <v>18</v>
      </c>
      <c r="F4862">
        <v>91904.41</v>
      </c>
      <c r="G4862" s="1">
        <v>45750</v>
      </c>
      <c r="H4862" s="1">
        <v>45757</v>
      </c>
      <c r="I4862" t="s">
        <v>19</v>
      </c>
      <c r="J4862">
        <v>7</v>
      </c>
      <c r="K4862">
        <v>15</v>
      </c>
      <c r="L4862" t="s">
        <v>770</v>
      </c>
      <c r="M4862" t="s">
        <v>55</v>
      </c>
      <c r="N4862" t="s">
        <v>30</v>
      </c>
      <c r="O4862">
        <f t="shared" si="450"/>
        <v>1</v>
      </c>
      <c r="P4862" t="str">
        <f t="shared" si="451"/>
        <v>Valid</v>
      </c>
      <c r="Q4862" t="str">
        <f>_xlfn.XLOOKUP(B4862,Customers!$A:$A,Customers!$C:$C,"Not Found")</f>
        <v>West</v>
      </c>
      <c r="R4862" t="str">
        <f t="shared" si="452"/>
        <v>South</v>
      </c>
      <c r="S4862" t="str">
        <f t="shared" si="453"/>
        <v>Outpatient</v>
      </c>
      <c r="T4862" t="str">
        <f t="shared" si="454"/>
        <v>Within SLA</v>
      </c>
      <c r="U4862">
        <f t="shared" si="455"/>
        <v>0</v>
      </c>
    </row>
    <row r="4863" spans="1:21" x14ac:dyDescent="0.3">
      <c r="A4863" t="s">
        <v>9097</v>
      </c>
      <c r="B4863" t="s">
        <v>2342</v>
      </c>
      <c r="C4863" t="s">
        <v>2343</v>
      </c>
      <c r="D4863" t="s">
        <v>59</v>
      </c>
      <c r="E4863" t="s">
        <v>27</v>
      </c>
      <c r="F4863">
        <v>77864.009999999995</v>
      </c>
      <c r="G4863" s="1">
        <v>45857</v>
      </c>
      <c r="I4863" t="s">
        <v>64</v>
      </c>
      <c r="J4863">
        <v>9</v>
      </c>
      <c r="K4863">
        <v>15</v>
      </c>
      <c r="L4863" t="s">
        <v>242</v>
      </c>
      <c r="M4863" t="s">
        <v>55</v>
      </c>
      <c r="N4863" t="s">
        <v>30</v>
      </c>
      <c r="O4863">
        <f t="shared" si="450"/>
        <v>1</v>
      </c>
      <c r="P4863" t="str">
        <f t="shared" si="451"/>
        <v>Valid</v>
      </c>
      <c r="Q4863" t="str">
        <f>_xlfn.XLOOKUP(B4863,Customers!$A:$A,Customers!$C:$C,"Not Found")</f>
        <v>Central</v>
      </c>
      <c r="R4863" t="str">
        <f t="shared" si="452"/>
        <v>West</v>
      </c>
      <c r="S4863" t="str">
        <f t="shared" si="453"/>
        <v>Critical Illness</v>
      </c>
      <c r="T4863" t="str">
        <f t="shared" si="454"/>
        <v>Within SLA</v>
      </c>
      <c r="U4863">
        <f t="shared" si="455"/>
        <v>0</v>
      </c>
    </row>
    <row r="4864" spans="1:21" x14ac:dyDescent="0.3">
      <c r="A4864" t="s">
        <v>9098</v>
      </c>
      <c r="B4864" t="s">
        <v>1422</v>
      </c>
      <c r="C4864" t="s">
        <v>1423</v>
      </c>
      <c r="D4864" t="s">
        <v>216</v>
      </c>
      <c r="E4864" t="s">
        <v>18</v>
      </c>
      <c r="F4864">
        <v>63913.440000000002</v>
      </c>
      <c r="G4864" s="1">
        <v>45755</v>
      </c>
      <c r="I4864" t="s">
        <v>40</v>
      </c>
      <c r="J4864">
        <v>13</v>
      </c>
      <c r="K4864">
        <v>15</v>
      </c>
      <c r="L4864" t="s">
        <v>373</v>
      </c>
      <c r="M4864" t="s">
        <v>55</v>
      </c>
      <c r="N4864" t="s">
        <v>30</v>
      </c>
      <c r="O4864">
        <f t="shared" si="450"/>
        <v>1</v>
      </c>
      <c r="P4864" t="str">
        <f t="shared" si="451"/>
        <v>Valid</v>
      </c>
      <c r="Q4864" t="str">
        <f>_xlfn.XLOOKUP(B4864,Customers!$A:$A,Customers!$C:$C,"Not Found")</f>
        <v>Central</v>
      </c>
      <c r="R4864" t="str">
        <f t="shared" si="452"/>
        <v>South</v>
      </c>
      <c r="S4864" t="str">
        <f t="shared" si="453"/>
        <v>Outpatient</v>
      </c>
      <c r="T4864" t="str">
        <f t="shared" si="454"/>
        <v>Within SLA</v>
      </c>
      <c r="U4864">
        <f t="shared" si="455"/>
        <v>0</v>
      </c>
    </row>
    <row r="4865" spans="1:21" x14ac:dyDescent="0.3">
      <c r="A4865" t="s">
        <v>9099</v>
      </c>
      <c r="B4865" t="s">
        <v>707</v>
      </c>
      <c r="C4865" t="s">
        <v>2073</v>
      </c>
      <c r="D4865" t="s">
        <v>102</v>
      </c>
      <c r="E4865" t="s">
        <v>27</v>
      </c>
      <c r="F4865">
        <v>100584.62</v>
      </c>
      <c r="G4865" s="1">
        <v>45702</v>
      </c>
      <c r="I4865" t="s">
        <v>40</v>
      </c>
      <c r="J4865">
        <v>20</v>
      </c>
      <c r="K4865">
        <v>20</v>
      </c>
      <c r="L4865" t="s">
        <v>75</v>
      </c>
      <c r="M4865" t="s">
        <v>29</v>
      </c>
      <c r="N4865" t="s">
        <v>30</v>
      </c>
      <c r="O4865">
        <f t="shared" si="450"/>
        <v>1</v>
      </c>
      <c r="P4865" t="str">
        <f t="shared" si="451"/>
        <v>Valid</v>
      </c>
      <c r="Q4865" t="str">
        <f>_xlfn.XLOOKUP(B4865,Customers!$A:$A,Customers!$C:$C,"Not Found")</f>
        <v>North</v>
      </c>
      <c r="R4865" t="str">
        <f t="shared" si="452"/>
        <v>West</v>
      </c>
      <c r="S4865" t="str">
        <f t="shared" si="453"/>
        <v>Maturity</v>
      </c>
      <c r="T4865" t="str">
        <f t="shared" si="454"/>
        <v>Within SLA</v>
      </c>
      <c r="U4865">
        <f t="shared" si="455"/>
        <v>0</v>
      </c>
    </row>
    <row r="4866" spans="1:21" x14ac:dyDescent="0.3">
      <c r="A4866" t="s">
        <v>9100</v>
      </c>
      <c r="B4866" t="s">
        <v>1207</v>
      </c>
      <c r="C4866" t="s">
        <v>1208</v>
      </c>
      <c r="D4866" t="s">
        <v>46</v>
      </c>
      <c r="E4866" t="s">
        <v>27</v>
      </c>
      <c r="F4866">
        <v>64701.27</v>
      </c>
      <c r="G4866" s="1">
        <v>45887</v>
      </c>
      <c r="H4866" s="1">
        <v>45891</v>
      </c>
      <c r="I4866" t="s">
        <v>19</v>
      </c>
      <c r="J4866">
        <v>4</v>
      </c>
      <c r="K4866">
        <v>10</v>
      </c>
      <c r="L4866" t="s">
        <v>548</v>
      </c>
      <c r="M4866" t="s">
        <v>21</v>
      </c>
      <c r="N4866" t="s">
        <v>42</v>
      </c>
      <c r="O4866">
        <f t="shared" ref="O4866:O4929" si="456">COUNTIF($A:$A,A4866)</f>
        <v>1</v>
      </c>
      <c r="P4866" t="str">
        <f t="shared" ref="P4866:P4929" si="457">IF(F4866="","Missing Amount","Valid")</f>
        <v>Valid</v>
      </c>
      <c r="Q4866" t="str">
        <f>_xlfn.XLOOKUP(B4866,Customers!$A:$A,Customers!$C:$C,"Not Found")</f>
        <v>East</v>
      </c>
      <c r="R4866" t="str">
        <f t="shared" ref="R4866:R4929" si="458">IF(E4866="",Q4866,E4866)</f>
        <v>West</v>
      </c>
      <c r="S4866" t="str">
        <f t="shared" ref="S4866:S4929" si="459">IF(D4866="Hospitalisation","Hospitalization",IF(D4866="Medical Emerg.","Medical Emergency",IF(D4866="Property dmg","Property Damage",IF(D4866="Vehicle dmg","Vehicle Damage",D4866))))</f>
        <v>Theft</v>
      </c>
      <c r="T4866" t="str">
        <f t="shared" ref="T4866:T4929" si="460">IF(J4866&gt;K4866,"SLA Breach","Within SLA")</f>
        <v>Within SLA</v>
      </c>
      <c r="U4866">
        <f t="shared" ref="U4866:U4929" si="461">IF(J4866&gt;K4866,J4866-K4866,0)</f>
        <v>0</v>
      </c>
    </row>
    <row r="4867" spans="1:21" x14ac:dyDescent="0.3">
      <c r="A4867" t="s">
        <v>9101</v>
      </c>
      <c r="B4867" t="s">
        <v>1354</v>
      </c>
      <c r="C4867" t="s">
        <v>9076</v>
      </c>
      <c r="D4867" t="s">
        <v>216</v>
      </c>
      <c r="E4867" t="s">
        <v>39</v>
      </c>
      <c r="F4867">
        <v>124124.56</v>
      </c>
      <c r="G4867" s="1">
        <v>45764</v>
      </c>
      <c r="H4867" s="1">
        <v>45792</v>
      </c>
      <c r="I4867" t="s">
        <v>47</v>
      </c>
      <c r="J4867">
        <v>28</v>
      </c>
      <c r="K4867">
        <v>15</v>
      </c>
      <c r="L4867" t="s">
        <v>35</v>
      </c>
      <c r="M4867" t="s">
        <v>55</v>
      </c>
      <c r="N4867" t="s">
        <v>88</v>
      </c>
      <c r="O4867">
        <f t="shared" si="456"/>
        <v>1</v>
      </c>
      <c r="P4867" t="str">
        <f t="shared" si="457"/>
        <v>Valid</v>
      </c>
      <c r="Q4867" t="str">
        <f>_xlfn.XLOOKUP(B4867,Customers!$A:$A,Customers!$C:$C,"Not Found")</f>
        <v>East</v>
      </c>
      <c r="R4867" t="str">
        <f t="shared" si="458"/>
        <v>North</v>
      </c>
      <c r="S4867" t="str">
        <f t="shared" si="459"/>
        <v>Outpatient</v>
      </c>
      <c r="T4867" t="str">
        <f t="shared" si="460"/>
        <v>SLA Breach</v>
      </c>
      <c r="U4867">
        <f t="shared" si="461"/>
        <v>13</v>
      </c>
    </row>
    <row r="4868" spans="1:21" x14ac:dyDescent="0.3">
      <c r="A4868" t="s">
        <v>9102</v>
      </c>
      <c r="B4868" t="s">
        <v>833</v>
      </c>
      <c r="C4868" t="s">
        <v>5371</v>
      </c>
      <c r="D4868" t="s">
        <v>53</v>
      </c>
      <c r="E4868" t="s">
        <v>39</v>
      </c>
      <c r="F4868">
        <v>138442.74</v>
      </c>
      <c r="G4868" s="1">
        <v>45664</v>
      </c>
      <c r="I4868" t="s">
        <v>40</v>
      </c>
      <c r="J4868">
        <v>10</v>
      </c>
      <c r="K4868">
        <v>15</v>
      </c>
      <c r="L4868" t="s">
        <v>60</v>
      </c>
      <c r="M4868" t="s">
        <v>55</v>
      </c>
      <c r="N4868" t="s">
        <v>30</v>
      </c>
      <c r="O4868">
        <f t="shared" si="456"/>
        <v>1</v>
      </c>
      <c r="P4868" t="str">
        <f t="shared" si="457"/>
        <v>Valid</v>
      </c>
      <c r="Q4868" t="str">
        <f>_xlfn.XLOOKUP(B4868,Customers!$A:$A,Customers!$C:$C,"Not Found")</f>
        <v>North</v>
      </c>
      <c r="R4868" t="str">
        <f t="shared" si="458"/>
        <v>North</v>
      </c>
      <c r="S4868" t="str">
        <f t="shared" si="459"/>
        <v>Hospitalization</v>
      </c>
      <c r="T4868" t="str">
        <f t="shared" si="460"/>
        <v>Within SLA</v>
      </c>
      <c r="U4868">
        <f t="shared" si="461"/>
        <v>0</v>
      </c>
    </row>
    <row r="4869" spans="1:21" x14ac:dyDescent="0.3">
      <c r="A4869" t="s">
        <v>9103</v>
      </c>
      <c r="B4869" t="s">
        <v>2115</v>
      </c>
      <c r="C4869" t="s">
        <v>6715</v>
      </c>
      <c r="D4869" t="s">
        <v>216</v>
      </c>
      <c r="E4869" t="s">
        <v>27</v>
      </c>
      <c r="F4869">
        <v>85616.84</v>
      </c>
      <c r="G4869" s="1">
        <v>45714</v>
      </c>
      <c r="H4869" s="1">
        <v>45723</v>
      </c>
      <c r="I4869" t="s">
        <v>19</v>
      </c>
      <c r="J4869">
        <v>9</v>
      </c>
      <c r="K4869">
        <v>15</v>
      </c>
      <c r="L4869" t="s">
        <v>140</v>
      </c>
      <c r="M4869" t="s">
        <v>55</v>
      </c>
      <c r="N4869" t="s">
        <v>30</v>
      </c>
      <c r="O4869">
        <f t="shared" si="456"/>
        <v>1</v>
      </c>
      <c r="P4869" t="str">
        <f t="shared" si="457"/>
        <v>Valid</v>
      </c>
      <c r="Q4869" t="str">
        <f>_xlfn.XLOOKUP(B4869,Customers!$A:$A,Customers!$C:$C,"Not Found")</f>
        <v>West</v>
      </c>
      <c r="R4869" t="str">
        <f t="shared" si="458"/>
        <v>West</v>
      </c>
      <c r="S4869" t="str">
        <f t="shared" si="459"/>
        <v>Outpatient</v>
      </c>
      <c r="T4869" t="str">
        <f t="shared" si="460"/>
        <v>Within SLA</v>
      </c>
      <c r="U4869">
        <f t="shared" si="461"/>
        <v>0</v>
      </c>
    </row>
    <row r="4870" spans="1:21" x14ac:dyDescent="0.3">
      <c r="A4870" t="s">
        <v>9104</v>
      </c>
      <c r="B4870" t="s">
        <v>5928</v>
      </c>
      <c r="C4870" t="s">
        <v>6526</v>
      </c>
      <c r="D4870" t="s">
        <v>53</v>
      </c>
      <c r="E4870" t="s">
        <v>27</v>
      </c>
      <c r="F4870">
        <v>86987.199999999997</v>
      </c>
      <c r="G4870" s="1">
        <v>45842</v>
      </c>
      <c r="H4870" s="1">
        <v>45852</v>
      </c>
      <c r="I4870" t="s">
        <v>19</v>
      </c>
      <c r="J4870">
        <v>10</v>
      </c>
      <c r="K4870">
        <v>15</v>
      </c>
      <c r="L4870" t="s">
        <v>427</v>
      </c>
      <c r="M4870" t="s">
        <v>55</v>
      </c>
      <c r="N4870" t="s">
        <v>22</v>
      </c>
      <c r="O4870">
        <f t="shared" si="456"/>
        <v>1</v>
      </c>
      <c r="P4870" t="str">
        <f t="shared" si="457"/>
        <v>Valid</v>
      </c>
      <c r="Q4870" t="str">
        <f>_xlfn.XLOOKUP(B4870,Customers!$A:$A,Customers!$C:$C,"Not Found")</f>
        <v>North</v>
      </c>
      <c r="R4870" t="str">
        <f t="shared" si="458"/>
        <v>West</v>
      </c>
      <c r="S4870" t="str">
        <f t="shared" si="459"/>
        <v>Hospitalization</v>
      </c>
      <c r="T4870" t="str">
        <f t="shared" si="460"/>
        <v>Within SLA</v>
      </c>
      <c r="U4870">
        <f t="shared" si="461"/>
        <v>0</v>
      </c>
    </row>
    <row r="4871" spans="1:21" x14ac:dyDescent="0.3">
      <c r="A4871" t="s">
        <v>9105</v>
      </c>
      <c r="B4871" t="s">
        <v>9106</v>
      </c>
      <c r="C4871" t="s">
        <v>9107</v>
      </c>
      <c r="D4871" t="s">
        <v>154</v>
      </c>
      <c r="E4871" t="s">
        <v>39</v>
      </c>
      <c r="F4871">
        <v>45169.59</v>
      </c>
      <c r="G4871" s="1">
        <v>45726</v>
      </c>
      <c r="H4871" s="1">
        <v>45757</v>
      </c>
      <c r="I4871" t="s">
        <v>19</v>
      </c>
      <c r="J4871">
        <v>31</v>
      </c>
      <c r="K4871">
        <v>10</v>
      </c>
      <c r="L4871" t="s">
        <v>427</v>
      </c>
      <c r="M4871" t="s">
        <v>21</v>
      </c>
      <c r="N4871" t="s">
        <v>88</v>
      </c>
      <c r="O4871">
        <f t="shared" si="456"/>
        <v>1</v>
      </c>
      <c r="P4871" t="str">
        <f t="shared" si="457"/>
        <v>Valid</v>
      </c>
      <c r="Q4871" t="str">
        <f>_xlfn.XLOOKUP(B4871,Customers!$A:$A,Customers!$C:$C,"Not Found")</f>
        <v>East</v>
      </c>
      <c r="R4871" t="str">
        <f t="shared" si="458"/>
        <v>North</v>
      </c>
      <c r="S4871" t="str">
        <f t="shared" si="459"/>
        <v>Vehicle Damage</v>
      </c>
      <c r="T4871" t="str">
        <f t="shared" si="460"/>
        <v>SLA Breach</v>
      </c>
      <c r="U4871">
        <f t="shared" si="461"/>
        <v>21</v>
      </c>
    </row>
    <row r="4872" spans="1:21" x14ac:dyDescent="0.3">
      <c r="A4872" t="s">
        <v>9108</v>
      </c>
      <c r="B4872" t="s">
        <v>422</v>
      </c>
      <c r="C4872" t="s">
        <v>8652</v>
      </c>
      <c r="D4872" t="s">
        <v>46</v>
      </c>
      <c r="E4872" t="s">
        <v>27</v>
      </c>
      <c r="F4872">
        <v>121944.87</v>
      </c>
      <c r="G4872" s="1">
        <v>45967</v>
      </c>
      <c r="H4872" s="1">
        <v>45979</v>
      </c>
      <c r="I4872" t="s">
        <v>19</v>
      </c>
      <c r="J4872">
        <v>12</v>
      </c>
      <c r="K4872">
        <v>10</v>
      </c>
      <c r="L4872" t="s">
        <v>60</v>
      </c>
      <c r="M4872" t="s">
        <v>21</v>
      </c>
      <c r="N4872" t="s">
        <v>42</v>
      </c>
      <c r="O4872">
        <f t="shared" si="456"/>
        <v>1</v>
      </c>
      <c r="P4872" t="str">
        <f t="shared" si="457"/>
        <v>Valid</v>
      </c>
      <c r="Q4872" t="str">
        <f>_xlfn.XLOOKUP(B4872,Customers!$A:$A,Customers!$C:$C,"Not Found")</f>
        <v>North</v>
      </c>
      <c r="R4872" t="str">
        <f t="shared" si="458"/>
        <v>West</v>
      </c>
      <c r="S4872" t="str">
        <f t="shared" si="459"/>
        <v>Theft</v>
      </c>
      <c r="T4872" t="str">
        <f t="shared" si="460"/>
        <v>SLA Breach</v>
      </c>
      <c r="U4872">
        <f t="shared" si="461"/>
        <v>2</v>
      </c>
    </row>
    <row r="4873" spans="1:21" x14ac:dyDescent="0.3">
      <c r="A4873" t="s">
        <v>9109</v>
      </c>
      <c r="B4873" t="s">
        <v>2544</v>
      </c>
      <c r="C4873" t="s">
        <v>2545</v>
      </c>
      <c r="D4873" t="s">
        <v>17</v>
      </c>
      <c r="E4873" t="s">
        <v>18</v>
      </c>
      <c r="F4873">
        <v>30008.400000000001</v>
      </c>
      <c r="G4873" s="1">
        <v>45882</v>
      </c>
      <c r="H4873" s="1">
        <v>45890</v>
      </c>
      <c r="I4873" t="s">
        <v>19</v>
      </c>
      <c r="J4873">
        <v>8</v>
      </c>
      <c r="K4873">
        <v>10</v>
      </c>
      <c r="L4873" t="s">
        <v>136</v>
      </c>
      <c r="M4873" t="s">
        <v>21</v>
      </c>
      <c r="N4873" t="s">
        <v>30</v>
      </c>
      <c r="O4873">
        <f t="shared" si="456"/>
        <v>1</v>
      </c>
      <c r="P4873" t="str">
        <f t="shared" si="457"/>
        <v>Valid</v>
      </c>
      <c r="Q4873" t="str">
        <f>_xlfn.XLOOKUP(B4873,Customers!$A:$A,Customers!$C:$C,"Not Found")</f>
        <v>South</v>
      </c>
      <c r="R4873" t="str">
        <f t="shared" si="458"/>
        <v>South</v>
      </c>
      <c r="S4873" t="str">
        <f t="shared" si="459"/>
        <v>Accident</v>
      </c>
      <c r="T4873" t="str">
        <f t="shared" si="460"/>
        <v>Within SLA</v>
      </c>
      <c r="U4873">
        <f t="shared" si="461"/>
        <v>0</v>
      </c>
    </row>
    <row r="4874" spans="1:21" x14ac:dyDescent="0.3">
      <c r="A4874" t="s">
        <v>9110</v>
      </c>
      <c r="B4874" t="s">
        <v>2804</v>
      </c>
      <c r="C4874" t="s">
        <v>3447</v>
      </c>
      <c r="D4874" t="s">
        <v>46</v>
      </c>
      <c r="E4874" t="s">
        <v>39</v>
      </c>
      <c r="F4874">
        <v>46326.68</v>
      </c>
      <c r="G4874" s="1">
        <v>45757</v>
      </c>
      <c r="H4874" s="1">
        <v>45760</v>
      </c>
      <c r="I4874" t="s">
        <v>19</v>
      </c>
      <c r="J4874">
        <v>3</v>
      </c>
      <c r="K4874">
        <v>10</v>
      </c>
      <c r="L4874" t="s">
        <v>864</v>
      </c>
      <c r="M4874" t="s">
        <v>21</v>
      </c>
      <c r="N4874" t="s">
        <v>30</v>
      </c>
      <c r="O4874">
        <f t="shared" si="456"/>
        <v>1</v>
      </c>
      <c r="P4874" t="str">
        <f t="shared" si="457"/>
        <v>Valid</v>
      </c>
      <c r="Q4874" t="str">
        <f>_xlfn.XLOOKUP(B4874,Customers!$A:$A,Customers!$C:$C,"Not Found")</f>
        <v>North</v>
      </c>
      <c r="R4874" t="str">
        <f t="shared" si="458"/>
        <v>North</v>
      </c>
      <c r="S4874" t="str">
        <f t="shared" si="459"/>
        <v>Theft</v>
      </c>
      <c r="T4874" t="str">
        <f t="shared" si="460"/>
        <v>Within SLA</v>
      </c>
      <c r="U4874">
        <f t="shared" si="461"/>
        <v>0</v>
      </c>
    </row>
    <row r="4875" spans="1:21" x14ac:dyDescent="0.3">
      <c r="A4875" t="s">
        <v>9111</v>
      </c>
      <c r="B4875" t="s">
        <v>1193</v>
      </c>
      <c r="C4875" t="s">
        <v>1847</v>
      </c>
      <c r="D4875" t="s">
        <v>154</v>
      </c>
      <c r="E4875" t="s">
        <v>18</v>
      </c>
      <c r="F4875">
        <v>38496.769999999997</v>
      </c>
      <c r="G4875" s="1">
        <v>45989</v>
      </c>
      <c r="H4875" s="1">
        <v>46006</v>
      </c>
      <c r="I4875" t="s">
        <v>19</v>
      </c>
      <c r="J4875">
        <v>17</v>
      </c>
      <c r="K4875">
        <v>10</v>
      </c>
      <c r="L4875" t="s">
        <v>163</v>
      </c>
      <c r="M4875" t="s">
        <v>21</v>
      </c>
      <c r="N4875" t="s">
        <v>42</v>
      </c>
      <c r="O4875">
        <f t="shared" si="456"/>
        <v>1</v>
      </c>
      <c r="P4875" t="str">
        <f t="shared" si="457"/>
        <v>Valid</v>
      </c>
      <c r="Q4875" t="str">
        <f>_xlfn.XLOOKUP(B4875,Customers!$A:$A,Customers!$C:$C,"Not Found")</f>
        <v>Central</v>
      </c>
      <c r="R4875" t="str">
        <f t="shared" si="458"/>
        <v>South</v>
      </c>
      <c r="S4875" t="str">
        <f t="shared" si="459"/>
        <v>Vehicle Damage</v>
      </c>
      <c r="T4875" t="str">
        <f t="shared" si="460"/>
        <v>SLA Breach</v>
      </c>
      <c r="U4875">
        <f t="shared" si="461"/>
        <v>7</v>
      </c>
    </row>
    <row r="4876" spans="1:21" x14ac:dyDescent="0.3">
      <c r="A4876" t="s">
        <v>9112</v>
      </c>
      <c r="B4876" t="s">
        <v>2909</v>
      </c>
      <c r="C4876" t="s">
        <v>4888</v>
      </c>
      <c r="D4876" t="s">
        <v>59</v>
      </c>
      <c r="E4876" t="s">
        <v>27</v>
      </c>
      <c r="F4876">
        <v>79046.94</v>
      </c>
      <c r="G4876" s="1">
        <v>45897</v>
      </c>
      <c r="H4876" s="1">
        <v>45905</v>
      </c>
      <c r="I4876" t="s">
        <v>19</v>
      </c>
      <c r="J4876">
        <v>8</v>
      </c>
      <c r="K4876">
        <v>15</v>
      </c>
      <c r="L4876" t="s">
        <v>300</v>
      </c>
      <c r="M4876" t="s">
        <v>55</v>
      </c>
      <c r="N4876" t="s">
        <v>30</v>
      </c>
      <c r="O4876">
        <f t="shared" si="456"/>
        <v>1</v>
      </c>
      <c r="P4876" t="str">
        <f t="shared" si="457"/>
        <v>Valid</v>
      </c>
      <c r="Q4876" t="str">
        <f>_xlfn.XLOOKUP(B4876,Customers!$A:$A,Customers!$C:$C,"Not Found")</f>
        <v>West</v>
      </c>
      <c r="R4876" t="str">
        <f t="shared" si="458"/>
        <v>West</v>
      </c>
      <c r="S4876" t="str">
        <f t="shared" si="459"/>
        <v>Critical Illness</v>
      </c>
      <c r="T4876" t="str">
        <f t="shared" si="460"/>
        <v>Within SLA</v>
      </c>
      <c r="U4876">
        <f t="shared" si="461"/>
        <v>0</v>
      </c>
    </row>
    <row r="4877" spans="1:21" x14ac:dyDescent="0.3">
      <c r="A4877" t="s">
        <v>9113</v>
      </c>
      <c r="B4877" t="s">
        <v>3866</v>
      </c>
      <c r="C4877" t="s">
        <v>3867</v>
      </c>
      <c r="D4877" t="s">
        <v>34</v>
      </c>
      <c r="E4877" t="s">
        <v>18</v>
      </c>
      <c r="F4877">
        <v>704217.91</v>
      </c>
      <c r="G4877" s="1">
        <v>45883</v>
      </c>
      <c r="I4877" t="s">
        <v>40</v>
      </c>
      <c r="J4877">
        <v>29</v>
      </c>
      <c r="K4877">
        <v>20</v>
      </c>
      <c r="L4877" t="s">
        <v>83</v>
      </c>
      <c r="M4877" t="s">
        <v>29</v>
      </c>
      <c r="N4877" t="s">
        <v>30</v>
      </c>
      <c r="O4877">
        <f t="shared" si="456"/>
        <v>1</v>
      </c>
      <c r="P4877" t="str">
        <f t="shared" si="457"/>
        <v>Valid</v>
      </c>
      <c r="Q4877" t="str">
        <f>_xlfn.XLOOKUP(B4877,Customers!$A:$A,Customers!$C:$C,"Not Found")</f>
        <v>East</v>
      </c>
      <c r="R4877" t="str">
        <f t="shared" si="458"/>
        <v>South</v>
      </c>
      <c r="S4877" t="str">
        <f t="shared" si="459"/>
        <v>Death Benefit</v>
      </c>
      <c r="T4877" t="str">
        <f t="shared" si="460"/>
        <v>SLA Breach</v>
      </c>
      <c r="U4877">
        <f t="shared" si="461"/>
        <v>9</v>
      </c>
    </row>
    <row r="4878" spans="1:21" x14ac:dyDescent="0.3">
      <c r="A4878" t="s">
        <v>9114</v>
      </c>
      <c r="B4878" t="s">
        <v>859</v>
      </c>
      <c r="C4878" t="s">
        <v>860</v>
      </c>
      <c r="D4878" t="s">
        <v>53</v>
      </c>
      <c r="E4878" t="s">
        <v>74</v>
      </c>
      <c r="F4878">
        <v>39276.89</v>
      </c>
      <c r="G4878" s="1">
        <v>45682</v>
      </c>
      <c r="H4878" s="1">
        <v>45698</v>
      </c>
      <c r="I4878" t="s">
        <v>19</v>
      </c>
      <c r="J4878">
        <v>16</v>
      </c>
      <c r="K4878">
        <v>15</v>
      </c>
      <c r="L4878" t="s">
        <v>323</v>
      </c>
      <c r="M4878" t="s">
        <v>55</v>
      </c>
      <c r="N4878" t="s">
        <v>30</v>
      </c>
      <c r="O4878">
        <f t="shared" si="456"/>
        <v>1</v>
      </c>
      <c r="P4878" t="str">
        <f t="shared" si="457"/>
        <v>Valid</v>
      </c>
      <c r="Q4878" t="str">
        <f>_xlfn.XLOOKUP(B4878,Customers!$A:$A,Customers!$C:$C,"Not Found")</f>
        <v>East</v>
      </c>
      <c r="R4878" t="str">
        <f t="shared" si="458"/>
        <v>East</v>
      </c>
      <c r="S4878" t="str">
        <f t="shared" si="459"/>
        <v>Hospitalization</v>
      </c>
      <c r="T4878" t="str">
        <f t="shared" si="460"/>
        <v>SLA Breach</v>
      </c>
      <c r="U4878">
        <f t="shared" si="461"/>
        <v>1</v>
      </c>
    </row>
    <row r="4879" spans="1:21" x14ac:dyDescent="0.3">
      <c r="A4879" t="s">
        <v>9115</v>
      </c>
      <c r="B4879" t="s">
        <v>2715</v>
      </c>
      <c r="C4879" t="s">
        <v>8057</v>
      </c>
      <c r="D4879" t="s">
        <v>34</v>
      </c>
      <c r="E4879" t="s">
        <v>39</v>
      </c>
      <c r="F4879">
        <v>359710.65</v>
      </c>
      <c r="G4879" s="1">
        <v>45739</v>
      </c>
      <c r="I4879" t="s">
        <v>40</v>
      </c>
      <c r="J4879">
        <v>30</v>
      </c>
      <c r="K4879">
        <v>20</v>
      </c>
      <c r="L4879" t="s">
        <v>651</v>
      </c>
      <c r="M4879" t="s">
        <v>29</v>
      </c>
      <c r="N4879" t="s">
        <v>42</v>
      </c>
      <c r="O4879">
        <f t="shared" si="456"/>
        <v>1</v>
      </c>
      <c r="P4879" t="str">
        <f t="shared" si="457"/>
        <v>Valid</v>
      </c>
      <c r="Q4879" t="str">
        <f>_xlfn.XLOOKUP(B4879,Customers!$A:$A,Customers!$C:$C,"Not Found")</f>
        <v>West</v>
      </c>
      <c r="R4879" t="str">
        <f t="shared" si="458"/>
        <v>North</v>
      </c>
      <c r="S4879" t="str">
        <f t="shared" si="459"/>
        <v>Death Benefit</v>
      </c>
      <c r="T4879" t="str">
        <f t="shared" si="460"/>
        <v>SLA Breach</v>
      </c>
      <c r="U4879">
        <f t="shared" si="461"/>
        <v>10</v>
      </c>
    </row>
    <row r="4880" spans="1:21" x14ac:dyDescent="0.3">
      <c r="A4880" t="s">
        <v>9116</v>
      </c>
      <c r="B4880" t="s">
        <v>3620</v>
      </c>
      <c r="C4880" t="s">
        <v>6657</v>
      </c>
      <c r="D4880" t="s">
        <v>46</v>
      </c>
      <c r="E4880" t="s">
        <v>39</v>
      </c>
      <c r="F4880">
        <v>79074.259999999995</v>
      </c>
      <c r="G4880" s="1">
        <v>45860</v>
      </c>
      <c r="H4880" s="1">
        <v>45875</v>
      </c>
      <c r="I4880" t="s">
        <v>47</v>
      </c>
      <c r="J4880">
        <v>15</v>
      </c>
      <c r="K4880">
        <v>10</v>
      </c>
      <c r="L4880" t="s">
        <v>223</v>
      </c>
      <c r="M4880" t="s">
        <v>21</v>
      </c>
      <c r="N4880" t="s">
        <v>42</v>
      </c>
      <c r="O4880">
        <f t="shared" si="456"/>
        <v>1</v>
      </c>
      <c r="P4880" t="str">
        <f t="shared" si="457"/>
        <v>Valid</v>
      </c>
      <c r="Q4880" t="str">
        <f>_xlfn.XLOOKUP(B4880,Customers!$A:$A,Customers!$C:$C,"Not Found")</f>
        <v>South</v>
      </c>
      <c r="R4880" t="str">
        <f t="shared" si="458"/>
        <v>North</v>
      </c>
      <c r="S4880" t="str">
        <f t="shared" si="459"/>
        <v>Theft</v>
      </c>
      <c r="T4880" t="str">
        <f t="shared" si="460"/>
        <v>SLA Breach</v>
      </c>
      <c r="U4880">
        <f t="shared" si="461"/>
        <v>5</v>
      </c>
    </row>
    <row r="4881" spans="1:21" x14ac:dyDescent="0.3">
      <c r="A4881" t="s">
        <v>9117</v>
      </c>
      <c r="B4881" t="s">
        <v>5746</v>
      </c>
      <c r="C4881" t="s">
        <v>5747</v>
      </c>
      <c r="D4881" t="s">
        <v>154</v>
      </c>
      <c r="E4881" t="s">
        <v>18</v>
      </c>
      <c r="F4881">
        <v>34734.9</v>
      </c>
      <c r="G4881" s="1">
        <v>45794</v>
      </c>
      <c r="H4881" s="1">
        <v>45803</v>
      </c>
      <c r="I4881" t="s">
        <v>19</v>
      </c>
      <c r="J4881">
        <v>9</v>
      </c>
      <c r="K4881">
        <v>10</v>
      </c>
      <c r="L4881" t="s">
        <v>204</v>
      </c>
      <c r="M4881" t="s">
        <v>21</v>
      </c>
      <c r="N4881" t="s">
        <v>30</v>
      </c>
      <c r="O4881">
        <f t="shared" si="456"/>
        <v>1</v>
      </c>
      <c r="P4881" t="str">
        <f t="shared" si="457"/>
        <v>Valid</v>
      </c>
      <c r="Q4881" t="str">
        <f>_xlfn.XLOOKUP(B4881,Customers!$A:$A,Customers!$C:$C,"Not Found")</f>
        <v>North</v>
      </c>
      <c r="R4881" t="str">
        <f t="shared" si="458"/>
        <v>South</v>
      </c>
      <c r="S4881" t="str">
        <f t="shared" si="459"/>
        <v>Vehicle Damage</v>
      </c>
      <c r="T4881" t="str">
        <f t="shared" si="460"/>
        <v>Within SLA</v>
      </c>
      <c r="U4881">
        <f t="shared" si="461"/>
        <v>0</v>
      </c>
    </row>
    <row r="4882" spans="1:21" x14ac:dyDescent="0.3">
      <c r="A4882" t="s">
        <v>9118</v>
      </c>
      <c r="B4882" t="s">
        <v>6523</v>
      </c>
      <c r="C4882" t="s">
        <v>6524</v>
      </c>
      <c r="D4882" t="s">
        <v>46</v>
      </c>
      <c r="E4882" t="s">
        <v>74</v>
      </c>
      <c r="F4882">
        <v>97057.06</v>
      </c>
      <c r="G4882" s="1">
        <v>45942</v>
      </c>
      <c r="H4882" s="1">
        <v>45958</v>
      </c>
      <c r="I4882" t="s">
        <v>19</v>
      </c>
      <c r="J4882">
        <v>16</v>
      </c>
      <c r="K4882">
        <v>12</v>
      </c>
      <c r="L4882" t="s">
        <v>427</v>
      </c>
      <c r="M4882" t="s">
        <v>49</v>
      </c>
      <c r="N4882" t="s">
        <v>30</v>
      </c>
      <c r="O4882">
        <f t="shared" si="456"/>
        <v>1</v>
      </c>
      <c r="P4882" t="str">
        <f t="shared" si="457"/>
        <v>Valid</v>
      </c>
      <c r="Q4882" t="str">
        <f>_xlfn.XLOOKUP(B4882,Customers!$A:$A,Customers!$C:$C,"Not Found")</f>
        <v>East</v>
      </c>
      <c r="R4882" t="str">
        <f t="shared" si="458"/>
        <v>East</v>
      </c>
      <c r="S4882" t="str">
        <f t="shared" si="459"/>
        <v>Theft</v>
      </c>
      <c r="T4882" t="str">
        <f t="shared" si="460"/>
        <v>SLA Breach</v>
      </c>
      <c r="U4882">
        <f t="shared" si="461"/>
        <v>4</v>
      </c>
    </row>
    <row r="4883" spans="1:21" x14ac:dyDescent="0.3">
      <c r="A4883" t="s">
        <v>9119</v>
      </c>
      <c r="B4883" t="s">
        <v>276</v>
      </c>
      <c r="C4883" t="s">
        <v>277</v>
      </c>
      <c r="D4883" t="s">
        <v>53</v>
      </c>
      <c r="E4883" t="s">
        <v>27</v>
      </c>
      <c r="F4883">
        <v>47453.96</v>
      </c>
      <c r="G4883" s="1">
        <v>45867</v>
      </c>
      <c r="H4883" s="1">
        <v>45873</v>
      </c>
      <c r="I4883" t="s">
        <v>19</v>
      </c>
      <c r="J4883">
        <v>6</v>
      </c>
      <c r="K4883">
        <v>15</v>
      </c>
      <c r="L4883" t="s">
        <v>174</v>
      </c>
      <c r="M4883" t="s">
        <v>55</v>
      </c>
      <c r="N4883" t="s">
        <v>30</v>
      </c>
      <c r="O4883">
        <f t="shared" si="456"/>
        <v>1</v>
      </c>
      <c r="P4883" t="str">
        <f t="shared" si="457"/>
        <v>Valid</v>
      </c>
      <c r="Q4883" t="str">
        <f>_xlfn.XLOOKUP(B4883,Customers!$A:$A,Customers!$C:$C,"Not Found")</f>
        <v>North</v>
      </c>
      <c r="R4883" t="str">
        <f t="shared" si="458"/>
        <v>West</v>
      </c>
      <c r="S4883" t="str">
        <f t="shared" si="459"/>
        <v>Hospitalization</v>
      </c>
      <c r="T4883" t="str">
        <f t="shared" si="460"/>
        <v>Within SLA</v>
      </c>
      <c r="U4883">
        <f t="shared" si="461"/>
        <v>0</v>
      </c>
    </row>
    <row r="4884" spans="1:21" x14ac:dyDescent="0.3">
      <c r="A4884" t="s">
        <v>9120</v>
      </c>
      <c r="B4884" t="s">
        <v>1027</v>
      </c>
      <c r="C4884" t="s">
        <v>5796</v>
      </c>
      <c r="D4884" t="s">
        <v>17</v>
      </c>
      <c r="E4884" t="s">
        <v>27</v>
      </c>
      <c r="F4884">
        <v>69397</v>
      </c>
      <c r="G4884" s="1">
        <v>45684</v>
      </c>
      <c r="I4884" t="s">
        <v>40</v>
      </c>
      <c r="J4884">
        <v>21</v>
      </c>
      <c r="K4884">
        <v>10</v>
      </c>
      <c r="L4884" t="s">
        <v>193</v>
      </c>
      <c r="M4884" t="s">
        <v>21</v>
      </c>
      <c r="N4884" t="s">
        <v>88</v>
      </c>
      <c r="O4884">
        <f t="shared" si="456"/>
        <v>1</v>
      </c>
      <c r="P4884" t="str">
        <f t="shared" si="457"/>
        <v>Valid</v>
      </c>
      <c r="Q4884" t="str">
        <f>_xlfn.XLOOKUP(B4884,Customers!$A:$A,Customers!$C:$C,"Not Found")</f>
        <v>North</v>
      </c>
      <c r="R4884" t="str">
        <f t="shared" si="458"/>
        <v>West</v>
      </c>
      <c r="S4884" t="str">
        <f t="shared" si="459"/>
        <v>Accident</v>
      </c>
      <c r="T4884" t="str">
        <f t="shared" si="460"/>
        <v>SLA Breach</v>
      </c>
      <c r="U4884">
        <f t="shared" si="461"/>
        <v>11</v>
      </c>
    </row>
    <row r="4885" spans="1:21" x14ac:dyDescent="0.3">
      <c r="A4885" t="s">
        <v>9121</v>
      </c>
      <c r="B4885" t="s">
        <v>3391</v>
      </c>
      <c r="C4885" t="s">
        <v>7547</v>
      </c>
      <c r="D4885" t="s">
        <v>46</v>
      </c>
      <c r="E4885" t="s">
        <v>39</v>
      </c>
      <c r="F4885">
        <v>60191.45</v>
      </c>
      <c r="G4885" s="1">
        <v>45947</v>
      </c>
      <c r="H4885" s="1">
        <v>45953</v>
      </c>
      <c r="I4885" t="s">
        <v>19</v>
      </c>
      <c r="J4885">
        <v>6</v>
      </c>
      <c r="K4885">
        <v>10</v>
      </c>
      <c r="L4885" t="s">
        <v>300</v>
      </c>
      <c r="M4885" t="s">
        <v>21</v>
      </c>
      <c r="N4885" t="s">
        <v>22</v>
      </c>
      <c r="O4885">
        <f t="shared" si="456"/>
        <v>1</v>
      </c>
      <c r="P4885" t="str">
        <f t="shared" si="457"/>
        <v>Valid</v>
      </c>
      <c r="Q4885" t="str">
        <f>_xlfn.XLOOKUP(B4885,Customers!$A:$A,Customers!$C:$C,"Not Found")</f>
        <v>East</v>
      </c>
      <c r="R4885" t="str">
        <f t="shared" si="458"/>
        <v>North</v>
      </c>
      <c r="S4885" t="str">
        <f t="shared" si="459"/>
        <v>Theft</v>
      </c>
      <c r="T4885" t="str">
        <f t="shared" si="460"/>
        <v>Within SLA</v>
      </c>
      <c r="U4885">
        <f t="shared" si="461"/>
        <v>0</v>
      </c>
    </row>
    <row r="4886" spans="1:21" x14ac:dyDescent="0.3">
      <c r="A4886" t="s">
        <v>9122</v>
      </c>
      <c r="B4886" t="s">
        <v>4773</v>
      </c>
      <c r="C4886" t="s">
        <v>4774</v>
      </c>
      <c r="D4886" t="s">
        <v>116</v>
      </c>
      <c r="E4886" t="s">
        <v>39</v>
      </c>
      <c r="F4886">
        <v>79784.17</v>
      </c>
      <c r="G4886" s="1">
        <v>45970</v>
      </c>
      <c r="H4886" s="1">
        <v>45977</v>
      </c>
      <c r="I4886" t="s">
        <v>19</v>
      </c>
      <c r="J4886">
        <v>7</v>
      </c>
      <c r="K4886">
        <v>7</v>
      </c>
      <c r="L4886" t="s">
        <v>404</v>
      </c>
      <c r="M4886" t="s">
        <v>94</v>
      </c>
      <c r="N4886" t="s">
        <v>30</v>
      </c>
      <c r="O4886">
        <f t="shared" si="456"/>
        <v>1</v>
      </c>
      <c r="P4886" t="str">
        <f t="shared" si="457"/>
        <v>Valid</v>
      </c>
      <c r="Q4886" t="str">
        <f>_xlfn.XLOOKUP(B4886,Customers!$A:$A,Customers!$C:$C,"Not Found")</f>
        <v>East</v>
      </c>
      <c r="R4886" t="str">
        <f t="shared" si="458"/>
        <v>North</v>
      </c>
      <c r="S4886" t="str">
        <f t="shared" si="459"/>
        <v>Medical Emergency</v>
      </c>
      <c r="T4886" t="str">
        <f t="shared" si="460"/>
        <v>Within SLA</v>
      </c>
      <c r="U4886">
        <f t="shared" si="461"/>
        <v>0</v>
      </c>
    </row>
    <row r="4887" spans="1:21" x14ac:dyDescent="0.3">
      <c r="A4887" t="s">
        <v>9123</v>
      </c>
      <c r="B4887" t="s">
        <v>1810</v>
      </c>
      <c r="C4887" t="s">
        <v>5003</v>
      </c>
      <c r="D4887" t="s">
        <v>216</v>
      </c>
      <c r="E4887" t="s">
        <v>18</v>
      </c>
      <c r="F4887">
        <v>51686.81</v>
      </c>
      <c r="G4887" s="1">
        <v>45896</v>
      </c>
      <c r="H4887" s="1">
        <v>45917</v>
      </c>
      <c r="I4887" t="s">
        <v>47</v>
      </c>
      <c r="J4887">
        <v>21</v>
      </c>
      <c r="K4887">
        <v>15</v>
      </c>
      <c r="L4887" t="s">
        <v>83</v>
      </c>
      <c r="M4887" t="s">
        <v>55</v>
      </c>
      <c r="N4887" t="s">
        <v>30</v>
      </c>
      <c r="O4887">
        <f t="shared" si="456"/>
        <v>1</v>
      </c>
      <c r="P4887" t="str">
        <f t="shared" si="457"/>
        <v>Valid</v>
      </c>
      <c r="Q4887" t="str">
        <f>_xlfn.XLOOKUP(B4887,Customers!$A:$A,Customers!$C:$C,"Not Found")</f>
        <v>West</v>
      </c>
      <c r="R4887" t="str">
        <f t="shared" si="458"/>
        <v>South</v>
      </c>
      <c r="S4887" t="str">
        <f t="shared" si="459"/>
        <v>Outpatient</v>
      </c>
      <c r="T4887" t="str">
        <f t="shared" si="460"/>
        <v>SLA Breach</v>
      </c>
      <c r="U4887">
        <f t="shared" si="461"/>
        <v>6</v>
      </c>
    </row>
    <row r="4888" spans="1:21" x14ac:dyDescent="0.3">
      <c r="A4888" t="s">
        <v>9124</v>
      </c>
      <c r="B4888" t="s">
        <v>2667</v>
      </c>
      <c r="C4888" t="s">
        <v>6521</v>
      </c>
      <c r="D4888" t="s">
        <v>216</v>
      </c>
      <c r="E4888" t="s">
        <v>173</v>
      </c>
      <c r="F4888">
        <v>76010.649999999994</v>
      </c>
      <c r="G4888" s="1">
        <v>45914</v>
      </c>
      <c r="H4888" s="1">
        <v>45919</v>
      </c>
      <c r="I4888" t="s">
        <v>19</v>
      </c>
      <c r="J4888">
        <v>5</v>
      </c>
      <c r="K4888">
        <v>15</v>
      </c>
      <c r="L4888" t="s">
        <v>212</v>
      </c>
      <c r="M4888" t="s">
        <v>55</v>
      </c>
      <c r="N4888" t="s">
        <v>22</v>
      </c>
      <c r="O4888">
        <f t="shared" si="456"/>
        <v>1</v>
      </c>
      <c r="P4888" t="str">
        <f t="shared" si="457"/>
        <v>Valid</v>
      </c>
      <c r="Q4888" t="str">
        <f>_xlfn.XLOOKUP(B4888,Customers!$A:$A,Customers!$C:$C,"Not Found")</f>
        <v>East</v>
      </c>
      <c r="R4888" t="str">
        <f t="shared" si="458"/>
        <v>Central</v>
      </c>
      <c r="S4888" t="str">
        <f t="shared" si="459"/>
        <v>Outpatient</v>
      </c>
      <c r="T4888" t="str">
        <f t="shared" si="460"/>
        <v>Within SLA</v>
      </c>
      <c r="U4888">
        <f t="shared" si="461"/>
        <v>0</v>
      </c>
    </row>
    <row r="4889" spans="1:21" x14ac:dyDescent="0.3">
      <c r="A4889" t="s">
        <v>9125</v>
      </c>
      <c r="B4889" t="s">
        <v>9126</v>
      </c>
      <c r="C4889" t="s">
        <v>9127</v>
      </c>
      <c r="D4889" t="s">
        <v>59</v>
      </c>
      <c r="E4889" t="s">
        <v>74</v>
      </c>
      <c r="F4889">
        <v>66672.929999999993</v>
      </c>
      <c r="G4889" s="1">
        <v>45706</v>
      </c>
      <c r="H4889" s="1">
        <v>45739</v>
      </c>
      <c r="I4889" t="s">
        <v>47</v>
      </c>
      <c r="J4889">
        <v>33</v>
      </c>
      <c r="K4889">
        <v>15</v>
      </c>
      <c r="L4889" t="s">
        <v>121</v>
      </c>
      <c r="M4889" t="s">
        <v>55</v>
      </c>
      <c r="N4889" t="s">
        <v>88</v>
      </c>
      <c r="O4889">
        <f t="shared" si="456"/>
        <v>1</v>
      </c>
      <c r="P4889" t="str">
        <f t="shared" si="457"/>
        <v>Valid</v>
      </c>
      <c r="Q4889" t="str">
        <f>_xlfn.XLOOKUP(B4889,Customers!$A:$A,Customers!$C:$C,"Not Found")</f>
        <v>South</v>
      </c>
      <c r="R4889" t="str">
        <f t="shared" si="458"/>
        <v>East</v>
      </c>
      <c r="S4889" t="str">
        <f t="shared" si="459"/>
        <v>Critical Illness</v>
      </c>
      <c r="T4889" t="str">
        <f t="shared" si="460"/>
        <v>SLA Breach</v>
      </c>
      <c r="U4889">
        <f t="shared" si="461"/>
        <v>18</v>
      </c>
    </row>
    <row r="4890" spans="1:21" x14ac:dyDescent="0.3">
      <c r="A4890" t="s">
        <v>9128</v>
      </c>
      <c r="B4890" t="s">
        <v>1384</v>
      </c>
      <c r="C4890" t="s">
        <v>9129</v>
      </c>
      <c r="D4890" t="s">
        <v>216</v>
      </c>
      <c r="E4890" t="s">
        <v>27</v>
      </c>
      <c r="F4890">
        <v>205309.5</v>
      </c>
      <c r="G4890" s="1">
        <v>45904</v>
      </c>
      <c r="H4890" s="1">
        <v>45933</v>
      </c>
      <c r="I4890" t="s">
        <v>19</v>
      </c>
      <c r="J4890">
        <v>29</v>
      </c>
      <c r="K4890">
        <v>15</v>
      </c>
      <c r="L4890" t="s">
        <v>163</v>
      </c>
      <c r="M4890" t="s">
        <v>55</v>
      </c>
      <c r="N4890" t="s">
        <v>88</v>
      </c>
      <c r="O4890">
        <f t="shared" si="456"/>
        <v>1</v>
      </c>
      <c r="P4890" t="str">
        <f t="shared" si="457"/>
        <v>Valid</v>
      </c>
      <c r="Q4890" t="str">
        <f>_xlfn.XLOOKUP(B4890,Customers!$A:$A,Customers!$C:$C,"Not Found")</f>
        <v>South</v>
      </c>
      <c r="R4890" t="str">
        <f t="shared" si="458"/>
        <v>West</v>
      </c>
      <c r="S4890" t="str">
        <f t="shared" si="459"/>
        <v>Outpatient</v>
      </c>
      <c r="T4890" t="str">
        <f t="shared" si="460"/>
        <v>SLA Breach</v>
      </c>
      <c r="U4890">
        <f t="shared" si="461"/>
        <v>14</v>
      </c>
    </row>
    <row r="4891" spans="1:21" x14ac:dyDescent="0.3">
      <c r="A4891" t="s">
        <v>9130</v>
      </c>
      <c r="B4891" t="s">
        <v>2947</v>
      </c>
      <c r="C4891" t="s">
        <v>5214</v>
      </c>
      <c r="D4891" t="s">
        <v>154</v>
      </c>
      <c r="E4891" t="s">
        <v>18</v>
      </c>
      <c r="F4891">
        <v>47198.86</v>
      </c>
      <c r="G4891" s="1">
        <v>45859</v>
      </c>
      <c r="H4891" s="1">
        <v>45865</v>
      </c>
      <c r="I4891" t="s">
        <v>19</v>
      </c>
      <c r="J4891">
        <v>6</v>
      </c>
      <c r="K4891">
        <v>10</v>
      </c>
      <c r="L4891" t="s">
        <v>331</v>
      </c>
      <c r="M4891" t="s">
        <v>21</v>
      </c>
      <c r="N4891" t="s">
        <v>30</v>
      </c>
      <c r="O4891">
        <f t="shared" si="456"/>
        <v>1</v>
      </c>
      <c r="P4891" t="str">
        <f t="shared" si="457"/>
        <v>Valid</v>
      </c>
      <c r="Q4891" t="str">
        <f>_xlfn.XLOOKUP(B4891,Customers!$A:$A,Customers!$C:$C,"Not Found")</f>
        <v>West</v>
      </c>
      <c r="R4891" t="str">
        <f t="shared" si="458"/>
        <v>South</v>
      </c>
      <c r="S4891" t="str">
        <f t="shared" si="459"/>
        <v>Vehicle Damage</v>
      </c>
      <c r="T4891" t="str">
        <f t="shared" si="460"/>
        <v>Within SLA</v>
      </c>
      <c r="U4891">
        <f t="shared" si="461"/>
        <v>0</v>
      </c>
    </row>
    <row r="4892" spans="1:21" x14ac:dyDescent="0.3">
      <c r="A4892" t="s">
        <v>9131</v>
      </c>
      <c r="B4892" t="s">
        <v>6167</v>
      </c>
      <c r="C4892" t="s">
        <v>7210</v>
      </c>
      <c r="D4892" t="s">
        <v>59</v>
      </c>
      <c r="E4892" t="s">
        <v>74</v>
      </c>
      <c r="F4892">
        <v>47626.62</v>
      </c>
      <c r="G4892" s="1">
        <v>45700</v>
      </c>
      <c r="I4892" t="s">
        <v>40</v>
      </c>
      <c r="J4892">
        <v>18</v>
      </c>
      <c r="K4892">
        <v>15</v>
      </c>
      <c r="L4892" t="s">
        <v>93</v>
      </c>
      <c r="M4892" t="s">
        <v>55</v>
      </c>
      <c r="N4892" t="s">
        <v>30</v>
      </c>
      <c r="O4892">
        <f t="shared" si="456"/>
        <v>1</v>
      </c>
      <c r="P4892" t="str">
        <f t="shared" si="457"/>
        <v>Valid</v>
      </c>
      <c r="Q4892" t="str">
        <f>_xlfn.XLOOKUP(B4892,Customers!$A:$A,Customers!$C:$C,"Not Found")</f>
        <v>East</v>
      </c>
      <c r="R4892" t="str">
        <f t="shared" si="458"/>
        <v>East</v>
      </c>
      <c r="S4892" t="str">
        <f t="shared" si="459"/>
        <v>Critical Illness</v>
      </c>
      <c r="T4892" t="str">
        <f t="shared" si="460"/>
        <v>SLA Breach</v>
      </c>
      <c r="U4892">
        <f t="shared" si="461"/>
        <v>3</v>
      </c>
    </row>
    <row r="4893" spans="1:21" x14ac:dyDescent="0.3">
      <c r="A4893" t="s">
        <v>9132</v>
      </c>
      <c r="B4893" t="s">
        <v>5417</v>
      </c>
      <c r="C4893" t="s">
        <v>5418</v>
      </c>
      <c r="D4893" t="s">
        <v>216</v>
      </c>
      <c r="E4893" t="s">
        <v>74</v>
      </c>
      <c r="F4893">
        <v>51330.17</v>
      </c>
      <c r="G4893" s="1">
        <v>45723</v>
      </c>
      <c r="I4893" t="s">
        <v>64</v>
      </c>
      <c r="J4893">
        <v>10</v>
      </c>
      <c r="K4893">
        <v>15</v>
      </c>
      <c r="L4893" t="s">
        <v>325</v>
      </c>
      <c r="M4893" t="s">
        <v>55</v>
      </c>
      <c r="N4893" t="s">
        <v>22</v>
      </c>
      <c r="O4893">
        <f t="shared" si="456"/>
        <v>1</v>
      </c>
      <c r="P4893" t="str">
        <f t="shared" si="457"/>
        <v>Valid</v>
      </c>
      <c r="Q4893" t="str">
        <f>_xlfn.XLOOKUP(B4893,Customers!$A:$A,Customers!$C:$C,"Not Found")</f>
        <v>North</v>
      </c>
      <c r="R4893" t="str">
        <f t="shared" si="458"/>
        <v>East</v>
      </c>
      <c r="S4893" t="str">
        <f t="shared" si="459"/>
        <v>Outpatient</v>
      </c>
      <c r="T4893" t="str">
        <f t="shared" si="460"/>
        <v>Within SLA</v>
      </c>
      <c r="U4893">
        <f t="shared" si="461"/>
        <v>0</v>
      </c>
    </row>
    <row r="4894" spans="1:21" x14ac:dyDescent="0.3">
      <c r="A4894" t="s">
        <v>9133</v>
      </c>
      <c r="B4894" t="s">
        <v>3423</v>
      </c>
      <c r="C4894" t="s">
        <v>7444</v>
      </c>
      <c r="D4894" t="s">
        <v>92</v>
      </c>
      <c r="E4894" t="s">
        <v>27</v>
      </c>
      <c r="F4894">
        <v>17922.88</v>
      </c>
      <c r="G4894" s="1">
        <v>45841</v>
      </c>
      <c r="H4894" s="1">
        <v>45842</v>
      </c>
      <c r="I4894" t="s">
        <v>19</v>
      </c>
      <c r="J4894">
        <v>1</v>
      </c>
      <c r="K4894">
        <v>7</v>
      </c>
      <c r="L4894" t="s">
        <v>431</v>
      </c>
      <c r="M4894" t="s">
        <v>94</v>
      </c>
      <c r="N4894" t="s">
        <v>30</v>
      </c>
      <c r="O4894">
        <f t="shared" si="456"/>
        <v>1</v>
      </c>
      <c r="P4894" t="str">
        <f t="shared" si="457"/>
        <v>Valid</v>
      </c>
      <c r="Q4894" t="str">
        <f>_xlfn.XLOOKUP(B4894,Customers!$A:$A,Customers!$C:$C,"Not Found")</f>
        <v>Central</v>
      </c>
      <c r="R4894" t="str">
        <f t="shared" si="458"/>
        <v>West</v>
      </c>
      <c r="S4894" t="str">
        <f t="shared" si="459"/>
        <v>Baggage Loss</v>
      </c>
      <c r="T4894" t="str">
        <f t="shared" si="460"/>
        <v>Within SLA</v>
      </c>
      <c r="U4894">
        <f t="shared" si="461"/>
        <v>0</v>
      </c>
    </row>
    <row r="4895" spans="1:21" x14ac:dyDescent="0.3">
      <c r="A4895" t="s">
        <v>9134</v>
      </c>
      <c r="B4895" t="s">
        <v>1204</v>
      </c>
      <c r="C4895" t="s">
        <v>1205</v>
      </c>
      <c r="D4895" t="s">
        <v>59</v>
      </c>
      <c r="E4895" t="s">
        <v>74</v>
      </c>
      <c r="F4895">
        <v>58256.1</v>
      </c>
      <c r="G4895" s="1">
        <v>45783</v>
      </c>
      <c r="H4895" s="1">
        <v>45784</v>
      </c>
      <c r="I4895" t="s">
        <v>19</v>
      </c>
      <c r="J4895">
        <v>1</v>
      </c>
      <c r="K4895">
        <v>15</v>
      </c>
      <c r="L4895" t="s">
        <v>136</v>
      </c>
      <c r="M4895" t="s">
        <v>55</v>
      </c>
      <c r="N4895" t="s">
        <v>30</v>
      </c>
      <c r="O4895">
        <f t="shared" si="456"/>
        <v>1</v>
      </c>
      <c r="P4895" t="str">
        <f t="shared" si="457"/>
        <v>Valid</v>
      </c>
      <c r="Q4895" t="str">
        <f>_xlfn.XLOOKUP(B4895,Customers!$A:$A,Customers!$C:$C,"Not Found")</f>
        <v>West</v>
      </c>
      <c r="R4895" t="str">
        <f t="shared" si="458"/>
        <v>East</v>
      </c>
      <c r="S4895" t="str">
        <f t="shared" si="459"/>
        <v>Critical Illness</v>
      </c>
      <c r="T4895" t="str">
        <f t="shared" si="460"/>
        <v>Within SLA</v>
      </c>
      <c r="U4895">
        <f t="shared" si="461"/>
        <v>0</v>
      </c>
    </row>
    <row r="4896" spans="1:21" x14ac:dyDescent="0.3">
      <c r="A4896" t="s">
        <v>9135</v>
      </c>
      <c r="B4896" t="s">
        <v>5675</v>
      </c>
      <c r="C4896" t="s">
        <v>5676</v>
      </c>
      <c r="D4896" t="s">
        <v>34</v>
      </c>
      <c r="E4896" t="s">
        <v>18</v>
      </c>
      <c r="F4896">
        <v>172006.83</v>
      </c>
      <c r="G4896" s="1">
        <v>45850</v>
      </c>
      <c r="H4896" s="1">
        <v>45874</v>
      </c>
      <c r="I4896" t="s">
        <v>19</v>
      </c>
      <c r="J4896">
        <v>24</v>
      </c>
      <c r="K4896">
        <v>20</v>
      </c>
      <c r="L4896" t="s">
        <v>325</v>
      </c>
      <c r="M4896" t="s">
        <v>29</v>
      </c>
      <c r="N4896" t="s">
        <v>88</v>
      </c>
      <c r="O4896">
        <f t="shared" si="456"/>
        <v>1</v>
      </c>
      <c r="P4896" t="str">
        <f t="shared" si="457"/>
        <v>Valid</v>
      </c>
      <c r="Q4896" t="str">
        <f>_xlfn.XLOOKUP(B4896,Customers!$A:$A,Customers!$C:$C,"Not Found")</f>
        <v>North</v>
      </c>
      <c r="R4896" t="str">
        <f t="shared" si="458"/>
        <v>South</v>
      </c>
      <c r="S4896" t="str">
        <f t="shared" si="459"/>
        <v>Death Benefit</v>
      </c>
      <c r="T4896" t="str">
        <f t="shared" si="460"/>
        <v>SLA Breach</v>
      </c>
      <c r="U4896">
        <f t="shared" si="461"/>
        <v>4</v>
      </c>
    </row>
    <row r="4897" spans="1:21" x14ac:dyDescent="0.3">
      <c r="A4897" t="s">
        <v>9136</v>
      </c>
      <c r="B4897" t="s">
        <v>3223</v>
      </c>
      <c r="C4897" t="s">
        <v>8720</v>
      </c>
      <c r="D4897" t="s">
        <v>17</v>
      </c>
      <c r="E4897" t="s">
        <v>18</v>
      </c>
      <c r="F4897">
        <v>65657.289999999994</v>
      </c>
      <c r="G4897" s="1">
        <v>45980</v>
      </c>
      <c r="I4897" t="s">
        <v>64</v>
      </c>
      <c r="J4897">
        <v>13</v>
      </c>
      <c r="K4897">
        <v>10</v>
      </c>
      <c r="L4897" t="s">
        <v>252</v>
      </c>
      <c r="M4897" t="s">
        <v>21</v>
      </c>
      <c r="N4897" t="s">
        <v>42</v>
      </c>
      <c r="O4897">
        <f t="shared" si="456"/>
        <v>1</v>
      </c>
      <c r="P4897" t="str">
        <f t="shared" si="457"/>
        <v>Valid</v>
      </c>
      <c r="Q4897" t="str">
        <f>_xlfn.XLOOKUP(B4897,Customers!$A:$A,Customers!$C:$C,"Not Found")</f>
        <v>North</v>
      </c>
      <c r="R4897" t="str">
        <f t="shared" si="458"/>
        <v>South</v>
      </c>
      <c r="S4897" t="str">
        <f t="shared" si="459"/>
        <v>Accident</v>
      </c>
      <c r="T4897" t="str">
        <f t="shared" si="460"/>
        <v>SLA Breach</v>
      </c>
      <c r="U4897">
        <f t="shared" si="461"/>
        <v>3</v>
      </c>
    </row>
    <row r="4898" spans="1:21" x14ac:dyDescent="0.3">
      <c r="A4898" t="s">
        <v>9137</v>
      </c>
      <c r="B4898" t="s">
        <v>1961</v>
      </c>
      <c r="C4898" t="s">
        <v>3463</v>
      </c>
      <c r="D4898" t="s">
        <v>17</v>
      </c>
      <c r="E4898" t="s">
        <v>173</v>
      </c>
      <c r="F4898">
        <v>27946.35</v>
      </c>
      <c r="G4898" s="1">
        <v>45867</v>
      </c>
      <c r="I4898" t="s">
        <v>64</v>
      </c>
      <c r="J4898">
        <v>12</v>
      </c>
      <c r="K4898">
        <v>10</v>
      </c>
      <c r="L4898" t="s">
        <v>41</v>
      </c>
      <c r="M4898" t="s">
        <v>21</v>
      </c>
      <c r="N4898" t="s">
        <v>30</v>
      </c>
      <c r="O4898">
        <f t="shared" si="456"/>
        <v>1</v>
      </c>
      <c r="P4898" t="str">
        <f t="shared" si="457"/>
        <v>Valid</v>
      </c>
      <c r="Q4898" t="str">
        <f>_xlfn.XLOOKUP(B4898,Customers!$A:$A,Customers!$C:$C,"Not Found")</f>
        <v>Central</v>
      </c>
      <c r="R4898" t="str">
        <f t="shared" si="458"/>
        <v>Central</v>
      </c>
      <c r="S4898" t="str">
        <f t="shared" si="459"/>
        <v>Accident</v>
      </c>
      <c r="T4898" t="str">
        <f t="shared" si="460"/>
        <v>SLA Breach</v>
      </c>
      <c r="U4898">
        <f t="shared" si="461"/>
        <v>2</v>
      </c>
    </row>
    <row r="4899" spans="1:21" x14ac:dyDescent="0.3">
      <c r="A4899" t="s">
        <v>9138</v>
      </c>
      <c r="B4899" t="s">
        <v>2363</v>
      </c>
      <c r="C4899" t="s">
        <v>4472</v>
      </c>
      <c r="D4899" t="s">
        <v>46</v>
      </c>
      <c r="E4899" t="s">
        <v>18</v>
      </c>
      <c r="F4899">
        <v>94554.34</v>
      </c>
      <c r="G4899" s="1">
        <v>45955</v>
      </c>
      <c r="H4899" s="1">
        <v>45967</v>
      </c>
      <c r="I4899" t="s">
        <v>19</v>
      </c>
      <c r="J4899">
        <v>12</v>
      </c>
      <c r="K4899">
        <v>10</v>
      </c>
      <c r="L4899" t="s">
        <v>310</v>
      </c>
      <c r="M4899" t="s">
        <v>21</v>
      </c>
      <c r="N4899" t="s">
        <v>22</v>
      </c>
      <c r="O4899">
        <f t="shared" si="456"/>
        <v>1</v>
      </c>
      <c r="P4899" t="str">
        <f t="shared" si="457"/>
        <v>Valid</v>
      </c>
      <c r="Q4899" t="str">
        <f>_xlfn.XLOOKUP(B4899,Customers!$A:$A,Customers!$C:$C,"Not Found")</f>
        <v>South</v>
      </c>
      <c r="R4899" t="str">
        <f t="shared" si="458"/>
        <v>South</v>
      </c>
      <c r="S4899" t="str">
        <f t="shared" si="459"/>
        <v>Theft</v>
      </c>
      <c r="T4899" t="str">
        <f t="shared" si="460"/>
        <v>SLA Breach</v>
      </c>
      <c r="U4899">
        <f t="shared" si="461"/>
        <v>2</v>
      </c>
    </row>
    <row r="4900" spans="1:21" x14ac:dyDescent="0.3">
      <c r="A4900" t="s">
        <v>9139</v>
      </c>
      <c r="B4900" t="s">
        <v>9140</v>
      </c>
      <c r="C4900" t="s">
        <v>9141</v>
      </c>
      <c r="D4900" t="s">
        <v>59</v>
      </c>
      <c r="E4900" t="s">
        <v>27</v>
      </c>
      <c r="F4900">
        <v>87306.1</v>
      </c>
      <c r="G4900" s="1">
        <v>45667</v>
      </c>
      <c r="I4900" t="s">
        <v>40</v>
      </c>
      <c r="J4900">
        <v>17</v>
      </c>
      <c r="K4900">
        <v>15</v>
      </c>
      <c r="L4900" t="s">
        <v>41</v>
      </c>
      <c r="M4900" t="s">
        <v>55</v>
      </c>
      <c r="N4900" t="s">
        <v>42</v>
      </c>
      <c r="O4900">
        <f t="shared" si="456"/>
        <v>1</v>
      </c>
      <c r="P4900" t="str">
        <f t="shared" si="457"/>
        <v>Valid</v>
      </c>
      <c r="Q4900" t="str">
        <f>_xlfn.XLOOKUP(B4900,Customers!$A:$A,Customers!$C:$C,"Not Found")</f>
        <v>North</v>
      </c>
      <c r="R4900" t="str">
        <f t="shared" si="458"/>
        <v>West</v>
      </c>
      <c r="S4900" t="str">
        <f t="shared" si="459"/>
        <v>Critical Illness</v>
      </c>
      <c r="T4900" t="str">
        <f t="shared" si="460"/>
        <v>SLA Breach</v>
      </c>
      <c r="U4900">
        <f t="shared" si="461"/>
        <v>2</v>
      </c>
    </row>
    <row r="4901" spans="1:21" x14ac:dyDescent="0.3">
      <c r="A4901" t="s">
        <v>9142</v>
      </c>
      <c r="B4901" t="s">
        <v>321</v>
      </c>
      <c r="C4901" t="s">
        <v>322</v>
      </c>
      <c r="D4901" t="s">
        <v>46</v>
      </c>
      <c r="E4901" t="s">
        <v>173</v>
      </c>
      <c r="F4901">
        <v>315649.25</v>
      </c>
      <c r="G4901" s="1">
        <v>45743</v>
      </c>
      <c r="H4901" s="1">
        <v>45752</v>
      </c>
      <c r="I4901" t="s">
        <v>19</v>
      </c>
      <c r="J4901">
        <v>9</v>
      </c>
      <c r="K4901">
        <v>12</v>
      </c>
      <c r="L4901" t="s">
        <v>278</v>
      </c>
      <c r="M4901" t="s">
        <v>49</v>
      </c>
      <c r="N4901" t="s">
        <v>30</v>
      </c>
      <c r="O4901">
        <f t="shared" si="456"/>
        <v>1</v>
      </c>
      <c r="P4901" t="str">
        <f t="shared" si="457"/>
        <v>Valid</v>
      </c>
      <c r="Q4901" t="str">
        <f>_xlfn.XLOOKUP(B4901,Customers!$A:$A,Customers!$C:$C,"Not Found")</f>
        <v>East</v>
      </c>
      <c r="R4901" t="str">
        <f t="shared" si="458"/>
        <v>Central</v>
      </c>
      <c r="S4901" t="str">
        <f t="shared" si="459"/>
        <v>Theft</v>
      </c>
      <c r="T4901" t="str">
        <f t="shared" si="460"/>
        <v>Within SLA</v>
      </c>
      <c r="U4901">
        <f t="shared" si="461"/>
        <v>0</v>
      </c>
    </row>
    <row r="4902" spans="1:21" x14ac:dyDescent="0.3">
      <c r="A4902" t="s">
        <v>9143</v>
      </c>
      <c r="B4902" t="s">
        <v>37</v>
      </c>
      <c r="C4902" t="s">
        <v>38</v>
      </c>
      <c r="D4902" t="s">
        <v>102</v>
      </c>
      <c r="E4902" t="s">
        <v>74</v>
      </c>
      <c r="F4902">
        <v>406364</v>
      </c>
      <c r="G4902" s="1">
        <v>45955</v>
      </c>
      <c r="H4902" s="1">
        <v>45975</v>
      </c>
      <c r="I4902" t="s">
        <v>19</v>
      </c>
      <c r="J4902">
        <v>20</v>
      </c>
      <c r="K4902">
        <v>20</v>
      </c>
      <c r="L4902" t="s">
        <v>70</v>
      </c>
      <c r="M4902" t="s">
        <v>29</v>
      </c>
      <c r="N4902" t="s">
        <v>30</v>
      </c>
      <c r="O4902">
        <f t="shared" si="456"/>
        <v>1</v>
      </c>
      <c r="P4902" t="str">
        <f t="shared" si="457"/>
        <v>Valid</v>
      </c>
      <c r="Q4902" t="str">
        <f>_xlfn.XLOOKUP(B4902,Customers!$A:$A,Customers!$C:$C,"Not Found")</f>
        <v>North</v>
      </c>
      <c r="R4902" t="str">
        <f t="shared" si="458"/>
        <v>East</v>
      </c>
      <c r="S4902" t="str">
        <f t="shared" si="459"/>
        <v>Maturity</v>
      </c>
      <c r="T4902" t="str">
        <f t="shared" si="460"/>
        <v>Within SLA</v>
      </c>
      <c r="U4902">
        <f t="shared" si="461"/>
        <v>0</v>
      </c>
    </row>
    <row r="4903" spans="1:21" x14ac:dyDescent="0.3">
      <c r="A4903" t="s">
        <v>9144</v>
      </c>
      <c r="B4903" t="s">
        <v>1898</v>
      </c>
      <c r="C4903" t="s">
        <v>2268</v>
      </c>
      <c r="D4903" t="s">
        <v>59</v>
      </c>
      <c r="E4903" t="s">
        <v>74</v>
      </c>
      <c r="F4903">
        <v>107822.06</v>
      </c>
      <c r="G4903" s="1">
        <v>45901</v>
      </c>
      <c r="I4903" t="s">
        <v>64</v>
      </c>
      <c r="J4903">
        <v>21</v>
      </c>
      <c r="K4903">
        <v>15</v>
      </c>
      <c r="L4903" t="s">
        <v>300</v>
      </c>
      <c r="M4903" t="s">
        <v>55</v>
      </c>
      <c r="N4903" t="s">
        <v>42</v>
      </c>
      <c r="O4903">
        <f t="shared" si="456"/>
        <v>1</v>
      </c>
      <c r="P4903" t="str">
        <f t="shared" si="457"/>
        <v>Valid</v>
      </c>
      <c r="Q4903" t="str">
        <f>_xlfn.XLOOKUP(B4903,Customers!$A:$A,Customers!$C:$C,"Not Found")</f>
        <v>West</v>
      </c>
      <c r="R4903" t="str">
        <f t="shared" si="458"/>
        <v>East</v>
      </c>
      <c r="S4903" t="str">
        <f t="shared" si="459"/>
        <v>Critical Illness</v>
      </c>
      <c r="T4903" t="str">
        <f t="shared" si="460"/>
        <v>SLA Breach</v>
      </c>
      <c r="U4903">
        <f t="shared" si="461"/>
        <v>6</v>
      </c>
    </row>
    <row r="4904" spans="1:21" x14ac:dyDescent="0.3">
      <c r="A4904" t="s">
        <v>9145</v>
      </c>
      <c r="B4904" t="s">
        <v>6076</v>
      </c>
      <c r="C4904" t="s">
        <v>9146</v>
      </c>
      <c r="D4904" t="s">
        <v>17</v>
      </c>
      <c r="E4904" t="s">
        <v>39</v>
      </c>
      <c r="F4904">
        <v>239990.73</v>
      </c>
      <c r="G4904" s="1">
        <v>45777</v>
      </c>
      <c r="H4904" s="1">
        <v>45803</v>
      </c>
      <c r="I4904" t="s">
        <v>19</v>
      </c>
      <c r="J4904">
        <v>26</v>
      </c>
      <c r="K4904">
        <v>10</v>
      </c>
      <c r="L4904" t="s">
        <v>864</v>
      </c>
      <c r="M4904" t="s">
        <v>21</v>
      </c>
      <c r="N4904" t="s">
        <v>42</v>
      </c>
      <c r="O4904">
        <f t="shared" si="456"/>
        <v>1</v>
      </c>
      <c r="P4904" t="str">
        <f t="shared" si="457"/>
        <v>Valid</v>
      </c>
      <c r="Q4904" t="str">
        <f>_xlfn.XLOOKUP(B4904,Customers!$A:$A,Customers!$C:$C,"Not Found")</f>
        <v>East</v>
      </c>
      <c r="R4904" t="str">
        <f t="shared" si="458"/>
        <v>North</v>
      </c>
      <c r="S4904" t="str">
        <f t="shared" si="459"/>
        <v>Accident</v>
      </c>
      <c r="T4904" t="str">
        <f t="shared" si="460"/>
        <v>SLA Breach</v>
      </c>
      <c r="U4904">
        <f t="shared" si="461"/>
        <v>16</v>
      </c>
    </row>
    <row r="4905" spans="1:21" x14ac:dyDescent="0.3">
      <c r="A4905" t="s">
        <v>9147</v>
      </c>
      <c r="B4905" t="s">
        <v>2375</v>
      </c>
      <c r="C4905" t="s">
        <v>2376</v>
      </c>
      <c r="D4905" t="s">
        <v>102</v>
      </c>
      <c r="E4905" t="s">
        <v>27</v>
      </c>
      <c r="F4905">
        <v>397886.77</v>
      </c>
      <c r="G4905" s="1">
        <v>45768</v>
      </c>
      <c r="H4905" s="1">
        <v>45788</v>
      </c>
      <c r="I4905" t="s">
        <v>19</v>
      </c>
      <c r="J4905">
        <v>20</v>
      </c>
      <c r="K4905">
        <v>20</v>
      </c>
      <c r="L4905" t="s">
        <v>630</v>
      </c>
      <c r="M4905" t="s">
        <v>29</v>
      </c>
      <c r="N4905" t="s">
        <v>30</v>
      </c>
      <c r="O4905">
        <f t="shared" si="456"/>
        <v>1</v>
      </c>
      <c r="P4905" t="str">
        <f t="shared" si="457"/>
        <v>Valid</v>
      </c>
      <c r="Q4905" t="str">
        <f>_xlfn.XLOOKUP(B4905,Customers!$A:$A,Customers!$C:$C,"Not Found")</f>
        <v>West</v>
      </c>
      <c r="R4905" t="str">
        <f t="shared" si="458"/>
        <v>West</v>
      </c>
      <c r="S4905" t="str">
        <f t="shared" si="459"/>
        <v>Maturity</v>
      </c>
      <c r="T4905" t="str">
        <f t="shared" si="460"/>
        <v>Within SLA</v>
      </c>
      <c r="U4905">
        <f t="shared" si="461"/>
        <v>0</v>
      </c>
    </row>
    <row r="4906" spans="1:21" x14ac:dyDescent="0.3">
      <c r="A4906" t="s">
        <v>9148</v>
      </c>
      <c r="B4906" t="s">
        <v>9149</v>
      </c>
      <c r="C4906" t="s">
        <v>9150</v>
      </c>
      <c r="D4906" t="s">
        <v>102</v>
      </c>
      <c r="E4906" t="s">
        <v>173</v>
      </c>
      <c r="F4906">
        <v>260912.46</v>
      </c>
      <c r="G4906" s="1">
        <v>45906</v>
      </c>
      <c r="H4906" s="1">
        <v>45920</v>
      </c>
      <c r="I4906" t="s">
        <v>19</v>
      </c>
      <c r="J4906">
        <v>14</v>
      </c>
      <c r="K4906">
        <v>20</v>
      </c>
      <c r="L4906" t="s">
        <v>140</v>
      </c>
      <c r="M4906" t="s">
        <v>29</v>
      </c>
      <c r="N4906" t="s">
        <v>30</v>
      </c>
      <c r="O4906">
        <f t="shared" si="456"/>
        <v>1</v>
      </c>
      <c r="P4906" t="str">
        <f t="shared" si="457"/>
        <v>Valid</v>
      </c>
      <c r="Q4906" t="str">
        <f>_xlfn.XLOOKUP(B4906,Customers!$A:$A,Customers!$C:$C,"Not Found")</f>
        <v>Central</v>
      </c>
      <c r="R4906" t="str">
        <f t="shared" si="458"/>
        <v>Central</v>
      </c>
      <c r="S4906" t="str">
        <f t="shared" si="459"/>
        <v>Maturity</v>
      </c>
      <c r="T4906" t="str">
        <f t="shared" si="460"/>
        <v>Within SLA</v>
      </c>
      <c r="U4906">
        <f t="shared" si="461"/>
        <v>0</v>
      </c>
    </row>
    <row r="4907" spans="1:21" x14ac:dyDescent="0.3">
      <c r="A4907" t="s">
        <v>9151</v>
      </c>
      <c r="B4907" t="s">
        <v>902</v>
      </c>
      <c r="C4907" t="s">
        <v>9152</v>
      </c>
      <c r="D4907" t="s">
        <v>154</v>
      </c>
      <c r="E4907" t="s">
        <v>173</v>
      </c>
      <c r="F4907">
        <v>36943.839999999997</v>
      </c>
      <c r="G4907" s="1">
        <v>45660</v>
      </c>
      <c r="I4907" t="s">
        <v>64</v>
      </c>
      <c r="J4907">
        <v>10</v>
      </c>
      <c r="K4907">
        <v>10</v>
      </c>
      <c r="L4907" t="s">
        <v>159</v>
      </c>
      <c r="M4907" t="s">
        <v>21</v>
      </c>
      <c r="N4907" t="s">
        <v>30</v>
      </c>
      <c r="O4907">
        <f t="shared" si="456"/>
        <v>1</v>
      </c>
      <c r="P4907" t="str">
        <f t="shared" si="457"/>
        <v>Valid</v>
      </c>
      <c r="Q4907" t="str">
        <f>_xlfn.XLOOKUP(B4907,Customers!$A:$A,Customers!$C:$C,"Not Found")</f>
        <v>West</v>
      </c>
      <c r="R4907" t="str">
        <f t="shared" si="458"/>
        <v>Central</v>
      </c>
      <c r="S4907" t="str">
        <f t="shared" si="459"/>
        <v>Vehicle Damage</v>
      </c>
      <c r="T4907" t="str">
        <f t="shared" si="460"/>
        <v>Within SLA</v>
      </c>
      <c r="U4907">
        <f t="shared" si="461"/>
        <v>0</v>
      </c>
    </row>
    <row r="4908" spans="1:21" x14ac:dyDescent="0.3">
      <c r="A4908" t="s">
        <v>9153</v>
      </c>
      <c r="B4908" t="s">
        <v>1316</v>
      </c>
      <c r="C4908" t="s">
        <v>9154</v>
      </c>
      <c r="D4908" t="s">
        <v>26</v>
      </c>
      <c r="E4908" t="s">
        <v>39</v>
      </c>
      <c r="F4908">
        <v>771365.34</v>
      </c>
      <c r="G4908" s="1">
        <v>45684</v>
      </c>
      <c r="H4908" s="1">
        <v>45706</v>
      </c>
      <c r="I4908" t="s">
        <v>47</v>
      </c>
      <c r="J4908">
        <v>22</v>
      </c>
      <c r="K4908">
        <v>20</v>
      </c>
      <c r="L4908" t="s">
        <v>345</v>
      </c>
      <c r="M4908" t="s">
        <v>29</v>
      </c>
      <c r="N4908" t="s">
        <v>30</v>
      </c>
      <c r="O4908">
        <f t="shared" si="456"/>
        <v>1</v>
      </c>
      <c r="P4908" t="str">
        <f t="shared" si="457"/>
        <v>Valid</v>
      </c>
      <c r="Q4908" t="str">
        <f>_xlfn.XLOOKUP(B4908,Customers!$A:$A,Customers!$C:$C,"Not Found")</f>
        <v>South</v>
      </c>
      <c r="R4908" t="str">
        <f t="shared" si="458"/>
        <v>North</v>
      </c>
      <c r="S4908" t="str">
        <f t="shared" si="459"/>
        <v>Disability</v>
      </c>
      <c r="T4908" t="str">
        <f t="shared" si="460"/>
        <v>SLA Breach</v>
      </c>
      <c r="U4908">
        <f t="shared" si="461"/>
        <v>2</v>
      </c>
    </row>
    <row r="4909" spans="1:21" x14ac:dyDescent="0.3">
      <c r="A4909" t="s">
        <v>9155</v>
      </c>
      <c r="B4909" t="s">
        <v>4529</v>
      </c>
      <c r="C4909" t="s">
        <v>8855</v>
      </c>
      <c r="D4909" t="s">
        <v>46</v>
      </c>
      <c r="E4909" t="s">
        <v>173</v>
      </c>
      <c r="F4909">
        <v>33748.83</v>
      </c>
      <c r="G4909" s="1">
        <v>45941</v>
      </c>
      <c r="H4909" s="1">
        <v>45949</v>
      </c>
      <c r="I4909" t="s">
        <v>19</v>
      </c>
      <c r="J4909">
        <v>8</v>
      </c>
      <c r="K4909">
        <v>10</v>
      </c>
      <c r="L4909" t="s">
        <v>325</v>
      </c>
      <c r="M4909" t="s">
        <v>21</v>
      </c>
      <c r="N4909" t="s">
        <v>22</v>
      </c>
      <c r="O4909">
        <f t="shared" si="456"/>
        <v>1</v>
      </c>
      <c r="P4909" t="str">
        <f t="shared" si="457"/>
        <v>Valid</v>
      </c>
      <c r="Q4909" t="str">
        <f>_xlfn.XLOOKUP(B4909,Customers!$A:$A,Customers!$C:$C,"Not Found")</f>
        <v>South</v>
      </c>
      <c r="R4909" t="str">
        <f t="shared" si="458"/>
        <v>Central</v>
      </c>
      <c r="S4909" t="str">
        <f t="shared" si="459"/>
        <v>Theft</v>
      </c>
      <c r="T4909" t="str">
        <f t="shared" si="460"/>
        <v>Within SLA</v>
      </c>
      <c r="U4909">
        <f t="shared" si="461"/>
        <v>0</v>
      </c>
    </row>
    <row r="4910" spans="1:21" x14ac:dyDescent="0.3">
      <c r="A4910" t="s">
        <v>9156</v>
      </c>
      <c r="B4910" t="s">
        <v>3809</v>
      </c>
      <c r="C4910" t="s">
        <v>3810</v>
      </c>
      <c r="D4910" t="s">
        <v>102</v>
      </c>
      <c r="E4910" t="s">
        <v>18</v>
      </c>
      <c r="F4910">
        <v>143033.32</v>
      </c>
      <c r="G4910" s="1">
        <v>45909</v>
      </c>
      <c r="H4910" s="1">
        <v>45918</v>
      </c>
      <c r="I4910" t="s">
        <v>19</v>
      </c>
      <c r="J4910">
        <v>9</v>
      </c>
      <c r="K4910">
        <v>20</v>
      </c>
      <c r="L4910" t="s">
        <v>159</v>
      </c>
      <c r="M4910" t="s">
        <v>29</v>
      </c>
      <c r="N4910" t="s">
        <v>30</v>
      </c>
      <c r="O4910">
        <f t="shared" si="456"/>
        <v>1</v>
      </c>
      <c r="P4910" t="str">
        <f t="shared" si="457"/>
        <v>Valid</v>
      </c>
      <c r="Q4910" t="str">
        <f>_xlfn.XLOOKUP(B4910,Customers!$A:$A,Customers!$C:$C,"Not Found")</f>
        <v>East</v>
      </c>
      <c r="R4910" t="str">
        <f t="shared" si="458"/>
        <v>South</v>
      </c>
      <c r="S4910" t="str">
        <f t="shared" si="459"/>
        <v>Maturity</v>
      </c>
      <c r="T4910" t="str">
        <f t="shared" si="460"/>
        <v>Within SLA</v>
      </c>
      <c r="U4910">
        <f t="shared" si="461"/>
        <v>0</v>
      </c>
    </row>
    <row r="4911" spans="1:21" x14ac:dyDescent="0.3">
      <c r="A4911" t="s">
        <v>9157</v>
      </c>
      <c r="B4911" t="s">
        <v>358</v>
      </c>
      <c r="C4911" t="s">
        <v>9158</v>
      </c>
      <c r="D4911" t="s">
        <v>154</v>
      </c>
      <c r="E4911" t="s">
        <v>74</v>
      </c>
      <c r="F4911">
        <v>31080.79</v>
      </c>
      <c r="G4911" s="1">
        <v>45932</v>
      </c>
      <c r="H4911" s="1">
        <v>45944</v>
      </c>
      <c r="I4911" t="s">
        <v>19</v>
      </c>
      <c r="J4911">
        <v>12</v>
      </c>
      <c r="K4911">
        <v>10</v>
      </c>
      <c r="L4911" t="s">
        <v>681</v>
      </c>
      <c r="M4911" t="s">
        <v>21</v>
      </c>
      <c r="N4911" t="s">
        <v>22</v>
      </c>
      <c r="O4911">
        <f t="shared" si="456"/>
        <v>1</v>
      </c>
      <c r="P4911" t="str">
        <f t="shared" si="457"/>
        <v>Valid</v>
      </c>
      <c r="Q4911" t="str">
        <f>_xlfn.XLOOKUP(B4911,Customers!$A:$A,Customers!$C:$C,"Not Found")</f>
        <v>Central</v>
      </c>
      <c r="R4911" t="str">
        <f t="shared" si="458"/>
        <v>East</v>
      </c>
      <c r="S4911" t="str">
        <f t="shared" si="459"/>
        <v>Vehicle Damage</v>
      </c>
      <c r="T4911" t="str">
        <f t="shared" si="460"/>
        <v>SLA Breach</v>
      </c>
      <c r="U4911">
        <f t="shared" si="461"/>
        <v>2</v>
      </c>
    </row>
    <row r="4912" spans="1:21" x14ac:dyDescent="0.3">
      <c r="A4912" t="s">
        <v>9159</v>
      </c>
      <c r="B4912" t="s">
        <v>5895</v>
      </c>
      <c r="C4912" t="s">
        <v>5896</v>
      </c>
      <c r="D4912" t="s">
        <v>46</v>
      </c>
      <c r="E4912" t="s">
        <v>18</v>
      </c>
      <c r="F4912">
        <v>39856.68</v>
      </c>
      <c r="G4912" s="1">
        <v>45817</v>
      </c>
      <c r="H4912" s="1">
        <v>45826</v>
      </c>
      <c r="I4912" t="s">
        <v>19</v>
      </c>
      <c r="J4912">
        <v>9</v>
      </c>
      <c r="K4912">
        <v>10</v>
      </c>
      <c r="L4912" t="s">
        <v>193</v>
      </c>
      <c r="M4912" t="s">
        <v>21</v>
      </c>
      <c r="N4912" t="s">
        <v>30</v>
      </c>
      <c r="O4912">
        <f t="shared" si="456"/>
        <v>1</v>
      </c>
      <c r="P4912" t="str">
        <f t="shared" si="457"/>
        <v>Valid</v>
      </c>
      <c r="Q4912" t="str">
        <f>_xlfn.XLOOKUP(B4912,Customers!$A:$A,Customers!$C:$C,"Not Found")</f>
        <v>Central</v>
      </c>
      <c r="R4912" t="str">
        <f t="shared" si="458"/>
        <v>South</v>
      </c>
      <c r="S4912" t="str">
        <f t="shared" si="459"/>
        <v>Theft</v>
      </c>
      <c r="T4912" t="str">
        <f t="shared" si="460"/>
        <v>Within SLA</v>
      </c>
      <c r="U4912">
        <f t="shared" si="461"/>
        <v>0</v>
      </c>
    </row>
    <row r="4913" spans="1:21" x14ac:dyDescent="0.3">
      <c r="A4913" t="s">
        <v>9160</v>
      </c>
      <c r="B4913" t="s">
        <v>7571</v>
      </c>
      <c r="C4913" t="s">
        <v>7572</v>
      </c>
      <c r="D4913" t="s">
        <v>34</v>
      </c>
      <c r="E4913" t="s">
        <v>18</v>
      </c>
      <c r="F4913">
        <v>308589.02</v>
      </c>
      <c r="G4913" s="1">
        <v>45756</v>
      </c>
      <c r="H4913" s="1">
        <v>45773</v>
      </c>
      <c r="I4913" t="s">
        <v>19</v>
      </c>
      <c r="J4913">
        <v>17</v>
      </c>
      <c r="K4913">
        <v>20</v>
      </c>
      <c r="L4913" t="s">
        <v>155</v>
      </c>
      <c r="M4913" t="s">
        <v>29</v>
      </c>
      <c r="N4913" t="s">
        <v>30</v>
      </c>
      <c r="O4913">
        <f t="shared" si="456"/>
        <v>1</v>
      </c>
      <c r="P4913" t="str">
        <f t="shared" si="457"/>
        <v>Valid</v>
      </c>
      <c r="Q4913" t="str">
        <f>_xlfn.XLOOKUP(B4913,Customers!$A:$A,Customers!$C:$C,"Not Found")</f>
        <v>West</v>
      </c>
      <c r="R4913" t="str">
        <f t="shared" si="458"/>
        <v>South</v>
      </c>
      <c r="S4913" t="str">
        <f t="shared" si="459"/>
        <v>Death Benefit</v>
      </c>
      <c r="T4913" t="str">
        <f t="shared" si="460"/>
        <v>Within SLA</v>
      </c>
      <c r="U4913">
        <f t="shared" si="461"/>
        <v>0</v>
      </c>
    </row>
    <row r="4914" spans="1:21" x14ac:dyDescent="0.3">
      <c r="A4914" t="s">
        <v>9161</v>
      </c>
      <c r="B4914" t="s">
        <v>1000</v>
      </c>
      <c r="C4914" t="s">
        <v>1001</v>
      </c>
      <c r="D4914" t="s">
        <v>46</v>
      </c>
      <c r="E4914" t="s">
        <v>74</v>
      </c>
      <c r="F4914">
        <v>54818.42</v>
      </c>
      <c r="G4914" s="1">
        <v>45789</v>
      </c>
      <c r="H4914" s="1">
        <v>45798</v>
      </c>
      <c r="I4914" t="s">
        <v>19</v>
      </c>
      <c r="J4914">
        <v>9</v>
      </c>
      <c r="K4914">
        <v>10</v>
      </c>
      <c r="L4914" t="s">
        <v>48</v>
      </c>
      <c r="M4914" t="s">
        <v>21</v>
      </c>
      <c r="N4914" t="s">
        <v>30</v>
      </c>
      <c r="O4914">
        <f t="shared" si="456"/>
        <v>1</v>
      </c>
      <c r="P4914" t="str">
        <f t="shared" si="457"/>
        <v>Valid</v>
      </c>
      <c r="Q4914" t="str">
        <f>_xlfn.XLOOKUP(B4914,Customers!$A:$A,Customers!$C:$C,"Not Found")</f>
        <v>Central</v>
      </c>
      <c r="R4914" t="str">
        <f t="shared" si="458"/>
        <v>East</v>
      </c>
      <c r="S4914" t="str">
        <f t="shared" si="459"/>
        <v>Theft</v>
      </c>
      <c r="T4914" t="str">
        <f t="shared" si="460"/>
        <v>Within SLA</v>
      </c>
      <c r="U4914">
        <f t="shared" si="461"/>
        <v>0</v>
      </c>
    </row>
    <row r="4915" spans="1:21" x14ac:dyDescent="0.3">
      <c r="A4915" t="s">
        <v>9162</v>
      </c>
      <c r="B4915" t="s">
        <v>902</v>
      </c>
      <c r="C4915" t="s">
        <v>903</v>
      </c>
      <c r="D4915" t="s">
        <v>116</v>
      </c>
      <c r="E4915" t="s">
        <v>74</v>
      </c>
      <c r="F4915">
        <v>42211.45</v>
      </c>
      <c r="G4915" s="1">
        <v>45915</v>
      </c>
      <c r="H4915" s="1">
        <v>45925</v>
      </c>
      <c r="I4915" t="s">
        <v>19</v>
      </c>
      <c r="J4915">
        <v>10</v>
      </c>
      <c r="K4915">
        <v>7</v>
      </c>
      <c r="L4915" t="s">
        <v>590</v>
      </c>
      <c r="M4915" t="s">
        <v>94</v>
      </c>
      <c r="N4915" t="s">
        <v>22</v>
      </c>
      <c r="O4915">
        <f t="shared" si="456"/>
        <v>1</v>
      </c>
      <c r="P4915" t="str">
        <f t="shared" si="457"/>
        <v>Valid</v>
      </c>
      <c r="Q4915" t="str">
        <f>_xlfn.XLOOKUP(B4915,Customers!$A:$A,Customers!$C:$C,"Not Found")</f>
        <v>West</v>
      </c>
      <c r="R4915" t="str">
        <f t="shared" si="458"/>
        <v>East</v>
      </c>
      <c r="S4915" t="str">
        <f t="shared" si="459"/>
        <v>Medical Emergency</v>
      </c>
      <c r="T4915" t="str">
        <f t="shared" si="460"/>
        <v>SLA Breach</v>
      </c>
      <c r="U4915">
        <f t="shared" si="461"/>
        <v>3</v>
      </c>
    </row>
    <row r="4916" spans="1:21" x14ac:dyDescent="0.3">
      <c r="A4916" t="s">
        <v>9163</v>
      </c>
      <c r="B4916" t="s">
        <v>1557</v>
      </c>
      <c r="C4916" t="s">
        <v>1558</v>
      </c>
      <c r="D4916" t="s">
        <v>46</v>
      </c>
      <c r="E4916" t="s">
        <v>173</v>
      </c>
      <c r="F4916">
        <v>32004.11</v>
      </c>
      <c r="G4916" s="1">
        <v>45738</v>
      </c>
      <c r="I4916" t="s">
        <v>40</v>
      </c>
      <c r="J4916">
        <v>4</v>
      </c>
      <c r="K4916">
        <v>10</v>
      </c>
      <c r="L4916" t="s">
        <v>282</v>
      </c>
      <c r="M4916" t="s">
        <v>21</v>
      </c>
      <c r="N4916" t="s">
        <v>30</v>
      </c>
      <c r="O4916">
        <f t="shared" si="456"/>
        <v>1</v>
      </c>
      <c r="P4916" t="str">
        <f t="shared" si="457"/>
        <v>Valid</v>
      </c>
      <c r="Q4916" t="str">
        <f>_xlfn.XLOOKUP(B4916,Customers!$A:$A,Customers!$C:$C,"Not Found")</f>
        <v>South</v>
      </c>
      <c r="R4916" t="str">
        <f t="shared" si="458"/>
        <v>Central</v>
      </c>
      <c r="S4916" t="str">
        <f t="shared" si="459"/>
        <v>Theft</v>
      </c>
      <c r="T4916" t="str">
        <f t="shared" si="460"/>
        <v>Within SLA</v>
      </c>
      <c r="U4916">
        <f t="shared" si="461"/>
        <v>0</v>
      </c>
    </row>
    <row r="4917" spans="1:21" x14ac:dyDescent="0.3">
      <c r="A4917" t="s">
        <v>9164</v>
      </c>
      <c r="B4917" t="s">
        <v>6476</v>
      </c>
      <c r="C4917" t="s">
        <v>6477</v>
      </c>
      <c r="D4917" t="s">
        <v>59</v>
      </c>
      <c r="E4917" t="s">
        <v>18</v>
      </c>
      <c r="F4917">
        <v>48230.559999999998</v>
      </c>
      <c r="G4917" s="1">
        <v>45668</v>
      </c>
      <c r="H4917" s="1">
        <v>45673</v>
      </c>
      <c r="I4917" t="s">
        <v>19</v>
      </c>
      <c r="J4917">
        <v>5</v>
      </c>
      <c r="K4917">
        <v>15</v>
      </c>
      <c r="L4917" t="s">
        <v>561</v>
      </c>
      <c r="M4917" t="s">
        <v>55</v>
      </c>
      <c r="N4917" t="s">
        <v>30</v>
      </c>
      <c r="O4917">
        <f t="shared" si="456"/>
        <v>1</v>
      </c>
      <c r="P4917" t="str">
        <f t="shared" si="457"/>
        <v>Valid</v>
      </c>
      <c r="Q4917" t="str">
        <f>_xlfn.XLOOKUP(B4917,Customers!$A:$A,Customers!$C:$C,"Not Found")</f>
        <v>West</v>
      </c>
      <c r="R4917" t="str">
        <f t="shared" si="458"/>
        <v>South</v>
      </c>
      <c r="S4917" t="str">
        <f t="shared" si="459"/>
        <v>Critical Illness</v>
      </c>
      <c r="T4917" t="str">
        <f t="shared" si="460"/>
        <v>Within SLA</v>
      </c>
      <c r="U4917">
        <f t="shared" si="461"/>
        <v>0</v>
      </c>
    </row>
    <row r="4918" spans="1:21" x14ac:dyDescent="0.3">
      <c r="A4918" t="s">
        <v>9165</v>
      </c>
      <c r="B4918" t="s">
        <v>2273</v>
      </c>
      <c r="C4918" t="s">
        <v>2274</v>
      </c>
      <c r="D4918" t="s">
        <v>216</v>
      </c>
      <c r="E4918" t="s">
        <v>173</v>
      </c>
      <c r="F4918">
        <v>93920.960000000006</v>
      </c>
      <c r="G4918" s="1">
        <v>45824</v>
      </c>
      <c r="I4918" t="s">
        <v>64</v>
      </c>
      <c r="J4918">
        <v>11</v>
      </c>
      <c r="K4918">
        <v>15</v>
      </c>
      <c r="L4918" t="s">
        <v>193</v>
      </c>
      <c r="M4918" t="s">
        <v>55</v>
      </c>
      <c r="N4918" t="s">
        <v>30</v>
      </c>
      <c r="O4918">
        <f t="shared" si="456"/>
        <v>1</v>
      </c>
      <c r="P4918" t="str">
        <f t="shared" si="457"/>
        <v>Valid</v>
      </c>
      <c r="Q4918" t="str">
        <f>_xlfn.XLOOKUP(B4918,Customers!$A:$A,Customers!$C:$C,"Not Found")</f>
        <v>West</v>
      </c>
      <c r="R4918" t="str">
        <f t="shared" si="458"/>
        <v>Central</v>
      </c>
      <c r="S4918" t="str">
        <f t="shared" si="459"/>
        <v>Outpatient</v>
      </c>
      <c r="T4918" t="str">
        <f t="shared" si="460"/>
        <v>Within SLA</v>
      </c>
      <c r="U4918">
        <f t="shared" si="461"/>
        <v>0</v>
      </c>
    </row>
    <row r="4919" spans="1:21" x14ac:dyDescent="0.3">
      <c r="A4919" t="s">
        <v>9166</v>
      </c>
      <c r="B4919" t="s">
        <v>4099</v>
      </c>
      <c r="C4919" t="s">
        <v>4100</v>
      </c>
      <c r="D4919" t="s">
        <v>17</v>
      </c>
      <c r="E4919" t="s">
        <v>74</v>
      </c>
      <c r="F4919">
        <v>34732.370000000003</v>
      </c>
      <c r="G4919" s="1">
        <v>45838</v>
      </c>
      <c r="H4919" s="1">
        <v>45858</v>
      </c>
      <c r="I4919" t="s">
        <v>19</v>
      </c>
      <c r="J4919">
        <v>20</v>
      </c>
      <c r="K4919">
        <v>10</v>
      </c>
      <c r="L4919" t="s">
        <v>704</v>
      </c>
      <c r="M4919" t="s">
        <v>21</v>
      </c>
      <c r="N4919" t="s">
        <v>42</v>
      </c>
      <c r="O4919">
        <f t="shared" si="456"/>
        <v>1</v>
      </c>
      <c r="P4919" t="str">
        <f t="shared" si="457"/>
        <v>Valid</v>
      </c>
      <c r="Q4919" t="str">
        <f>_xlfn.XLOOKUP(B4919,Customers!$A:$A,Customers!$C:$C,"Not Found")</f>
        <v>North</v>
      </c>
      <c r="R4919" t="str">
        <f t="shared" si="458"/>
        <v>East</v>
      </c>
      <c r="S4919" t="str">
        <f t="shared" si="459"/>
        <v>Accident</v>
      </c>
      <c r="T4919" t="str">
        <f t="shared" si="460"/>
        <v>SLA Breach</v>
      </c>
      <c r="U4919">
        <f t="shared" si="461"/>
        <v>10</v>
      </c>
    </row>
    <row r="4920" spans="1:21" x14ac:dyDescent="0.3">
      <c r="A4920" t="s">
        <v>9167</v>
      </c>
      <c r="B4920" t="s">
        <v>3051</v>
      </c>
      <c r="C4920" t="s">
        <v>4581</v>
      </c>
      <c r="D4920" t="s">
        <v>216</v>
      </c>
      <c r="E4920" t="s">
        <v>39</v>
      </c>
      <c r="F4920">
        <v>35066.400000000001</v>
      </c>
      <c r="G4920" s="1">
        <v>45798</v>
      </c>
      <c r="H4920" s="1">
        <v>45805</v>
      </c>
      <c r="I4920" t="s">
        <v>19</v>
      </c>
      <c r="J4920">
        <v>7</v>
      </c>
      <c r="K4920">
        <v>15</v>
      </c>
      <c r="L4920" t="s">
        <v>103</v>
      </c>
      <c r="M4920" t="s">
        <v>55</v>
      </c>
      <c r="N4920" t="s">
        <v>30</v>
      </c>
      <c r="O4920">
        <f t="shared" si="456"/>
        <v>1</v>
      </c>
      <c r="P4920" t="str">
        <f t="shared" si="457"/>
        <v>Valid</v>
      </c>
      <c r="Q4920" t="str">
        <f>_xlfn.XLOOKUP(B4920,Customers!$A:$A,Customers!$C:$C,"Not Found")</f>
        <v>East</v>
      </c>
      <c r="R4920" t="str">
        <f t="shared" si="458"/>
        <v>North</v>
      </c>
      <c r="S4920" t="str">
        <f t="shared" si="459"/>
        <v>Outpatient</v>
      </c>
      <c r="T4920" t="str">
        <f t="shared" si="460"/>
        <v>Within SLA</v>
      </c>
      <c r="U4920">
        <f t="shared" si="461"/>
        <v>0</v>
      </c>
    </row>
    <row r="4921" spans="1:21" x14ac:dyDescent="0.3">
      <c r="A4921" t="s">
        <v>9168</v>
      </c>
      <c r="B4921" t="s">
        <v>2059</v>
      </c>
      <c r="C4921" t="s">
        <v>6103</v>
      </c>
      <c r="D4921" t="s">
        <v>102</v>
      </c>
      <c r="E4921" t="s">
        <v>18</v>
      </c>
      <c r="F4921">
        <v>110983.6</v>
      </c>
      <c r="G4921" s="1">
        <v>45985</v>
      </c>
      <c r="H4921" s="1">
        <v>45998</v>
      </c>
      <c r="I4921" t="s">
        <v>19</v>
      </c>
      <c r="J4921">
        <v>13</v>
      </c>
      <c r="K4921">
        <v>20</v>
      </c>
      <c r="L4921" t="s">
        <v>112</v>
      </c>
      <c r="M4921" t="s">
        <v>29</v>
      </c>
      <c r="N4921" t="s">
        <v>30</v>
      </c>
      <c r="O4921">
        <f t="shared" si="456"/>
        <v>1</v>
      </c>
      <c r="P4921" t="str">
        <f t="shared" si="457"/>
        <v>Valid</v>
      </c>
      <c r="Q4921" t="str">
        <f>_xlfn.XLOOKUP(B4921,Customers!$A:$A,Customers!$C:$C,"Not Found")</f>
        <v>West</v>
      </c>
      <c r="R4921" t="str">
        <f t="shared" si="458"/>
        <v>South</v>
      </c>
      <c r="S4921" t="str">
        <f t="shared" si="459"/>
        <v>Maturity</v>
      </c>
      <c r="T4921" t="str">
        <f t="shared" si="460"/>
        <v>Within SLA</v>
      </c>
      <c r="U4921">
        <f t="shared" si="461"/>
        <v>0</v>
      </c>
    </row>
    <row r="4922" spans="1:21" x14ac:dyDescent="0.3">
      <c r="A4922" t="s">
        <v>9169</v>
      </c>
      <c r="B4922" t="s">
        <v>722</v>
      </c>
      <c r="C4922" t="s">
        <v>9170</v>
      </c>
      <c r="D4922" t="s">
        <v>53</v>
      </c>
      <c r="E4922" t="s">
        <v>27</v>
      </c>
      <c r="F4922">
        <v>82360.990000000005</v>
      </c>
      <c r="G4922" s="1">
        <v>45860</v>
      </c>
      <c r="H4922" s="1">
        <v>45870</v>
      </c>
      <c r="I4922" t="s">
        <v>47</v>
      </c>
      <c r="J4922">
        <v>10</v>
      </c>
      <c r="K4922">
        <v>15</v>
      </c>
      <c r="L4922" t="s">
        <v>132</v>
      </c>
      <c r="M4922" t="s">
        <v>55</v>
      </c>
      <c r="N4922" t="s">
        <v>30</v>
      </c>
      <c r="O4922">
        <f t="shared" si="456"/>
        <v>1</v>
      </c>
      <c r="P4922" t="str">
        <f t="shared" si="457"/>
        <v>Valid</v>
      </c>
      <c r="Q4922" t="str">
        <f>_xlfn.XLOOKUP(B4922,Customers!$A:$A,Customers!$C:$C,"Not Found")</f>
        <v>South</v>
      </c>
      <c r="R4922" t="str">
        <f t="shared" si="458"/>
        <v>West</v>
      </c>
      <c r="S4922" t="str">
        <f t="shared" si="459"/>
        <v>Hospitalization</v>
      </c>
      <c r="T4922" t="str">
        <f t="shared" si="460"/>
        <v>Within SLA</v>
      </c>
      <c r="U4922">
        <f t="shared" si="461"/>
        <v>0</v>
      </c>
    </row>
    <row r="4923" spans="1:21" x14ac:dyDescent="0.3">
      <c r="A4923" t="s">
        <v>9171</v>
      </c>
      <c r="B4923" t="s">
        <v>6918</v>
      </c>
      <c r="C4923" t="s">
        <v>6919</v>
      </c>
      <c r="D4923" t="s">
        <v>26</v>
      </c>
      <c r="E4923" t="s">
        <v>27</v>
      </c>
      <c r="F4923">
        <v>286874.62</v>
      </c>
      <c r="G4923" s="1">
        <v>45921</v>
      </c>
      <c r="H4923" s="1">
        <v>45937</v>
      </c>
      <c r="I4923" t="s">
        <v>19</v>
      </c>
      <c r="J4923">
        <v>16</v>
      </c>
      <c r="K4923">
        <v>20</v>
      </c>
      <c r="L4923" t="s">
        <v>223</v>
      </c>
      <c r="M4923" t="s">
        <v>29</v>
      </c>
      <c r="N4923" t="s">
        <v>22</v>
      </c>
      <c r="O4923">
        <f t="shared" si="456"/>
        <v>1</v>
      </c>
      <c r="P4923" t="str">
        <f t="shared" si="457"/>
        <v>Valid</v>
      </c>
      <c r="Q4923" t="str">
        <f>_xlfn.XLOOKUP(B4923,Customers!$A:$A,Customers!$C:$C,"Not Found")</f>
        <v>East</v>
      </c>
      <c r="R4923" t="str">
        <f t="shared" si="458"/>
        <v>West</v>
      </c>
      <c r="S4923" t="str">
        <f t="shared" si="459"/>
        <v>Disability</v>
      </c>
      <c r="T4923" t="str">
        <f t="shared" si="460"/>
        <v>Within SLA</v>
      </c>
      <c r="U4923">
        <f t="shared" si="461"/>
        <v>0</v>
      </c>
    </row>
    <row r="4924" spans="1:21" x14ac:dyDescent="0.3">
      <c r="A4924" t="s">
        <v>9172</v>
      </c>
      <c r="B4924" t="s">
        <v>7368</v>
      </c>
      <c r="C4924" t="s">
        <v>9173</v>
      </c>
      <c r="D4924" t="s">
        <v>182</v>
      </c>
      <c r="E4924" t="s">
        <v>39</v>
      </c>
      <c r="F4924">
        <v>27821.919999999998</v>
      </c>
      <c r="G4924" s="1">
        <v>45736</v>
      </c>
      <c r="H4924" s="1">
        <v>45738</v>
      </c>
      <c r="I4924" t="s">
        <v>19</v>
      </c>
      <c r="J4924">
        <v>2</v>
      </c>
      <c r="K4924">
        <v>7</v>
      </c>
      <c r="L4924" t="s">
        <v>159</v>
      </c>
      <c r="M4924" t="s">
        <v>94</v>
      </c>
      <c r="N4924" t="s">
        <v>22</v>
      </c>
      <c r="O4924">
        <f t="shared" si="456"/>
        <v>1</v>
      </c>
      <c r="P4924" t="str">
        <f t="shared" si="457"/>
        <v>Valid</v>
      </c>
      <c r="Q4924" t="str">
        <f>_xlfn.XLOOKUP(B4924,Customers!$A:$A,Customers!$C:$C,"Not Found")</f>
        <v>North</v>
      </c>
      <c r="R4924" t="str">
        <f t="shared" si="458"/>
        <v>North</v>
      </c>
      <c r="S4924" t="str">
        <f t="shared" si="459"/>
        <v>Trip Cancellation</v>
      </c>
      <c r="T4924" t="str">
        <f t="shared" si="460"/>
        <v>Within SLA</v>
      </c>
      <c r="U4924">
        <f t="shared" si="461"/>
        <v>0</v>
      </c>
    </row>
    <row r="4925" spans="1:21" x14ac:dyDescent="0.3">
      <c r="A4925" t="s">
        <v>9174</v>
      </c>
      <c r="B4925" t="s">
        <v>2351</v>
      </c>
      <c r="C4925" t="s">
        <v>2352</v>
      </c>
      <c r="D4925" t="s">
        <v>216</v>
      </c>
      <c r="E4925" t="s">
        <v>18</v>
      </c>
      <c r="F4925">
        <v>187479.87</v>
      </c>
      <c r="G4925" s="1">
        <v>45850</v>
      </c>
      <c r="I4925" t="s">
        <v>40</v>
      </c>
      <c r="J4925">
        <v>7</v>
      </c>
      <c r="K4925">
        <v>15</v>
      </c>
      <c r="L4925" t="s">
        <v>65</v>
      </c>
      <c r="M4925" t="s">
        <v>55</v>
      </c>
      <c r="N4925" t="s">
        <v>22</v>
      </c>
      <c r="O4925">
        <f t="shared" si="456"/>
        <v>1</v>
      </c>
      <c r="P4925" t="str">
        <f t="shared" si="457"/>
        <v>Valid</v>
      </c>
      <c r="Q4925" t="str">
        <f>_xlfn.XLOOKUP(B4925,Customers!$A:$A,Customers!$C:$C,"Not Found")</f>
        <v>East</v>
      </c>
      <c r="R4925" t="str">
        <f t="shared" si="458"/>
        <v>South</v>
      </c>
      <c r="S4925" t="str">
        <f t="shared" si="459"/>
        <v>Outpatient</v>
      </c>
      <c r="T4925" t="str">
        <f t="shared" si="460"/>
        <v>Within SLA</v>
      </c>
      <c r="U4925">
        <f t="shared" si="461"/>
        <v>0</v>
      </c>
    </row>
    <row r="4926" spans="1:21" x14ac:dyDescent="0.3">
      <c r="A4926" t="s">
        <v>9175</v>
      </c>
      <c r="B4926" t="s">
        <v>1291</v>
      </c>
      <c r="C4926" t="s">
        <v>6886</v>
      </c>
      <c r="D4926" t="s">
        <v>59</v>
      </c>
      <c r="E4926" t="s">
        <v>74</v>
      </c>
      <c r="F4926">
        <v>103449.62</v>
      </c>
      <c r="G4926" s="1">
        <v>45776</v>
      </c>
      <c r="I4926" t="s">
        <v>40</v>
      </c>
      <c r="J4926">
        <v>12</v>
      </c>
      <c r="K4926">
        <v>15</v>
      </c>
      <c r="L4926" t="s">
        <v>353</v>
      </c>
      <c r="M4926" t="s">
        <v>55</v>
      </c>
      <c r="N4926" t="s">
        <v>30</v>
      </c>
      <c r="O4926">
        <f t="shared" si="456"/>
        <v>1</v>
      </c>
      <c r="P4926" t="str">
        <f t="shared" si="457"/>
        <v>Valid</v>
      </c>
      <c r="Q4926" t="str">
        <f>_xlfn.XLOOKUP(B4926,Customers!$A:$A,Customers!$C:$C,"Not Found")</f>
        <v>East</v>
      </c>
      <c r="R4926" t="str">
        <f t="shared" si="458"/>
        <v>East</v>
      </c>
      <c r="S4926" t="str">
        <f t="shared" si="459"/>
        <v>Critical Illness</v>
      </c>
      <c r="T4926" t="str">
        <f t="shared" si="460"/>
        <v>Within SLA</v>
      </c>
      <c r="U4926">
        <f t="shared" si="461"/>
        <v>0</v>
      </c>
    </row>
    <row r="4927" spans="1:21" x14ac:dyDescent="0.3">
      <c r="A4927" t="s">
        <v>9176</v>
      </c>
      <c r="B4927" t="s">
        <v>8648</v>
      </c>
      <c r="C4927" t="s">
        <v>8649</v>
      </c>
      <c r="D4927" t="s">
        <v>34</v>
      </c>
      <c r="E4927" t="s">
        <v>74</v>
      </c>
      <c r="F4927">
        <v>300066.82</v>
      </c>
      <c r="G4927" s="1">
        <v>45780</v>
      </c>
      <c r="H4927" s="1">
        <v>45806</v>
      </c>
      <c r="I4927" t="s">
        <v>47</v>
      </c>
      <c r="J4927">
        <v>26</v>
      </c>
      <c r="K4927">
        <v>20</v>
      </c>
      <c r="L4927" t="s">
        <v>70</v>
      </c>
      <c r="M4927" t="s">
        <v>29</v>
      </c>
      <c r="N4927" t="s">
        <v>30</v>
      </c>
      <c r="O4927">
        <f t="shared" si="456"/>
        <v>1</v>
      </c>
      <c r="P4927" t="str">
        <f t="shared" si="457"/>
        <v>Valid</v>
      </c>
      <c r="Q4927" t="str">
        <f>_xlfn.XLOOKUP(B4927,Customers!$A:$A,Customers!$C:$C,"Not Found")</f>
        <v>West</v>
      </c>
      <c r="R4927" t="str">
        <f t="shared" si="458"/>
        <v>East</v>
      </c>
      <c r="S4927" t="str">
        <f t="shared" si="459"/>
        <v>Death Benefit</v>
      </c>
      <c r="T4927" t="str">
        <f t="shared" si="460"/>
        <v>SLA Breach</v>
      </c>
      <c r="U4927">
        <f t="shared" si="461"/>
        <v>6</v>
      </c>
    </row>
    <row r="4928" spans="1:21" x14ac:dyDescent="0.3">
      <c r="A4928" t="s">
        <v>9177</v>
      </c>
      <c r="B4928" t="s">
        <v>2185</v>
      </c>
      <c r="C4928" t="s">
        <v>9178</v>
      </c>
      <c r="D4928" t="s">
        <v>46</v>
      </c>
      <c r="E4928" t="s">
        <v>27</v>
      </c>
      <c r="F4928">
        <v>156115.74</v>
      </c>
      <c r="G4928" s="1">
        <v>45692</v>
      </c>
      <c r="H4928" s="1">
        <v>45703</v>
      </c>
      <c r="I4928" t="s">
        <v>19</v>
      </c>
      <c r="J4928">
        <v>11</v>
      </c>
      <c r="K4928">
        <v>10</v>
      </c>
      <c r="L4928" t="s">
        <v>75</v>
      </c>
      <c r="M4928" t="s">
        <v>21</v>
      </c>
      <c r="N4928" t="s">
        <v>30</v>
      </c>
      <c r="O4928">
        <f t="shared" si="456"/>
        <v>1</v>
      </c>
      <c r="P4928" t="str">
        <f t="shared" si="457"/>
        <v>Valid</v>
      </c>
      <c r="Q4928" t="str">
        <f>_xlfn.XLOOKUP(B4928,Customers!$A:$A,Customers!$C:$C,"Not Found")</f>
        <v>West</v>
      </c>
      <c r="R4928" t="str">
        <f t="shared" si="458"/>
        <v>West</v>
      </c>
      <c r="S4928" t="str">
        <f t="shared" si="459"/>
        <v>Theft</v>
      </c>
      <c r="T4928" t="str">
        <f t="shared" si="460"/>
        <v>SLA Breach</v>
      </c>
      <c r="U4928">
        <f t="shared" si="461"/>
        <v>1</v>
      </c>
    </row>
    <row r="4929" spans="1:21" x14ac:dyDescent="0.3">
      <c r="A4929" t="s">
        <v>9179</v>
      </c>
      <c r="B4929" t="s">
        <v>3298</v>
      </c>
      <c r="C4929" t="s">
        <v>5421</v>
      </c>
      <c r="D4929" t="s">
        <v>53</v>
      </c>
      <c r="E4929" t="s">
        <v>27</v>
      </c>
      <c r="F4929">
        <v>160197.73000000001</v>
      </c>
      <c r="G4929" s="1">
        <v>45903</v>
      </c>
      <c r="H4929" s="1">
        <v>45913</v>
      </c>
      <c r="I4929" t="s">
        <v>19</v>
      </c>
      <c r="J4929">
        <v>10</v>
      </c>
      <c r="K4929">
        <v>15</v>
      </c>
      <c r="L4929" t="s">
        <v>353</v>
      </c>
      <c r="M4929" t="s">
        <v>55</v>
      </c>
      <c r="N4929" t="s">
        <v>22</v>
      </c>
      <c r="O4929">
        <f t="shared" si="456"/>
        <v>1</v>
      </c>
      <c r="P4929" t="str">
        <f t="shared" si="457"/>
        <v>Valid</v>
      </c>
      <c r="Q4929" t="str">
        <f>_xlfn.XLOOKUP(B4929,Customers!$A:$A,Customers!$C:$C,"Not Found")</f>
        <v>West</v>
      </c>
      <c r="R4929" t="str">
        <f t="shared" si="458"/>
        <v>West</v>
      </c>
      <c r="S4929" t="str">
        <f t="shared" si="459"/>
        <v>Hospitalization</v>
      </c>
      <c r="T4929" t="str">
        <f t="shared" si="460"/>
        <v>Within SLA</v>
      </c>
      <c r="U4929">
        <f t="shared" si="461"/>
        <v>0</v>
      </c>
    </row>
    <row r="4930" spans="1:21" x14ac:dyDescent="0.3">
      <c r="A4930" t="s">
        <v>9180</v>
      </c>
      <c r="B4930" t="s">
        <v>2513</v>
      </c>
      <c r="C4930" t="s">
        <v>7325</v>
      </c>
      <c r="D4930" t="s">
        <v>102</v>
      </c>
      <c r="E4930" t="s">
        <v>18</v>
      </c>
      <c r="F4930">
        <v>186668.59</v>
      </c>
      <c r="G4930" s="1">
        <v>45811</v>
      </c>
      <c r="H4930" s="1">
        <v>45830</v>
      </c>
      <c r="I4930" t="s">
        <v>19</v>
      </c>
      <c r="J4930">
        <v>19</v>
      </c>
      <c r="K4930">
        <v>20</v>
      </c>
      <c r="L4930" t="s">
        <v>366</v>
      </c>
      <c r="M4930" t="s">
        <v>29</v>
      </c>
      <c r="N4930" t="s">
        <v>42</v>
      </c>
      <c r="O4930">
        <f t="shared" ref="O4930:O4993" si="462">COUNTIF($A:$A,A4930)</f>
        <v>1</v>
      </c>
      <c r="P4930" t="str">
        <f t="shared" ref="P4930:P4993" si="463">IF(F4930="","Missing Amount","Valid")</f>
        <v>Valid</v>
      </c>
      <c r="Q4930" t="str">
        <f>_xlfn.XLOOKUP(B4930,Customers!$A:$A,Customers!$C:$C,"Not Found")</f>
        <v>East</v>
      </c>
      <c r="R4930" t="str">
        <f t="shared" ref="R4930:R4993" si="464">IF(E4930="",Q4930,E4930)</f>
        <v>South</v>
      </c>
      <c r="S4930" t="str">
        <f t="shared" ref="S4930:S4993" si="465">IF(D4930="Hospitalisation","Hospitalization",IF(D4930="Medical Emerg.","Medical Emergency",IF(D4930="Property dmg","Property Damage",IF(D4930="Vehicle dmg","Vehicle Damage",D4930))))</f>
        <v>Maturity</v>
      </c>
      <c r="T4930" t="str">
        <f t="shared" ref="T4930:T4993" si="466">IF(J4930&gt;K4930,"SLA Breach","Within SLA")</f>
        <v>Within SLA</v>
      </c>
      <c r="U4930">
        <f t="shared" ref="U4930:U4993" si="467">IF(J4930&gt;K4930,J4930-K4930,0)</f>
        <v>0</v>
      </c>
    </row>
    <row r="4931" spans="1:21" x14ac:dyDescent="0.3">
      <c r="A4931" t="s">
        <v>9181</v>
      </c>
      <c r="B4931" t="s">
        <v>4903</v>
      </c>
      <c r="C4931" t="s">
        <v>8121</v>
      </c>
      <c r="D4931" t="s">
        <v>203</v>
      </c>
      <c r="E4931" t="s">
        <v>39</v>
      </c>
      <c r="F4931">
        <v>146219.34</v>
      </c>
      <c r="G4931" s="1">
        <v>45983</v>
      </c>
      <c r="H4931" s="1">
        <v>46005</v>
      </c>
      <c r="I4931" t="s">
        <v>19</v>
      </c>
      <c r="J4931">
        <v>22</v>
      </c>
      <c r="K4931">
        <v>15</v>
      </c>
      <c r="L4931" t="s">
        <v>83</v>
      </c>
      <c r="M4931" t="s">
        <v>55</v>
      </c>
      <c r="N4931" t="s">
        <v>42</v>
      </c>
      <c r="O4931">
        <f t="shared" si="462"/>
        <v>1</v>
      </c>
      <c r="P4931" t="str">
        <f t="shared" si="463"/>
        <v>Valid</v>
      </c>
      <c r="Q4931" t="str">
        <f>_xlfn.XLOOKUP(B4931,Customers!$A:$A,Customers!$C:$C,"Not Found")</f>
        <v>East</v>
      </c>
      <c r="R4931" t="str">
        <f t="shared" si="464"/>
        <v>North</v>
      </c>
      <c r="S4931" t="str">
        <f t="shared" si="465"/>
        <v>Hospitalization</v>
      </c>
      <c r="T4931" t="str">
        <f t="shared" si="466"/>
        <v>SLA Breach</v>
      </c>
      <c r="U4931">
        <f t="shared" si="467"/>
        <v>7</v>
      </c>
    </row>
    <row r="4932" spans="1:21" x14ac:dyDescent="0.3">
      <c r="A4932" t="s">
        <v>9182</v>
      </c>
      <c r="B4932" t="s">
        <v>1940</v>
      </c>
      <c r="C4932" t="s">
        <v>1941</v>
      </c>
      <c r="D4932" t="s">
        <v>154</v>
      </c>
      <c r="E4932" t="s">
        <v>39</v>
      </c>
      <c r="F4932">
        <v>205779.72</v>
      </c>
      <c r="G4932" s="1">
        <v>45853</v>
      </c>
      <c r="H4932" s="1">
        <v>45867</v>
      </c>
      <c r="I4932" t="s">
        <v>19</v>
      </c>
      <c r="J4932">
        <v>14</v>
      </c>
      <c r="K4932">
        <v>10</v>
      </c>
      <c r="L4932" t="s">
        <v>681</v>
      </c>
      <c r="M4932" t="s">
        <v>21</v>
      </c>
      <c r="N4932" t="s">
        <v>30</v>
      </c>
      <c r="O4932">
        <f t="shared" si="462"/>
        <v>1</v>
      </c>
      <c r="P4932" t="str">
        <f t="shared" si="463"/>
        <v>Valid</v>
      </c>
      <c r="Q4932" t="str">
        <f>_xlfn.XLOOKUP(B4932,Customers!$A:$A,Customers!$C:$C,"Not Found")</f>
        <v>East</v>
      </c>
      <c r="R4932" t="str">
        <f t="shared" si="464"/>
        <v>North</v>
      </c>
      <c r="S4932" t="str">
        <f t="shared" si="465"/>
        <v>Vehicle Damage</v>
      </c>
      <c r="T4932" t="str">
        <f t="shared" si="466"/>
        <v>SLA Breach</v>
      </c>
      <c r="U4932">
        <f t="shared" si="467"/>
        <v>4</v>
      </c>
    </row>
    <row r="4933" spans="1:21" x14ac:dyDescent="0.3">
      <c r="A4933" t="s">
        <v>9183</v>
      </c>
      <c r="B4933" t="s">
        <v>1251</v>
      </c>
      <c r="C4933" t="s">
        <v>9184</v>
      </c>
      <c r="D4933" t="s">
        <v>53</v>
      </c>
      <c r="E4933" t="s">
        <v>173</v>
      </c>
      <c r="F4933">
        <v>269745.05</v>
      </c>
      <c r="G4933" s="1">
        <v>45722</v>
      </c>
      <c r="I4933" t="s">
        <v>64</v>
      </c>
      <c r="J4933">
        <v>15</v>
      </c>
      <c r="K4933">
        <v>15</v>
      </c>
      <c r="L4933" t="s">
        <v>373</v>
      </c>
      <c r="M4933" t="s">
        <v>55</v>
      </c>
      <c r="N4933" t="s">
        <v>30</v>
      </c>
      <c r="O4933">
        <f t="shared" si="462"/>
        <v>1</v>
      </c>
      <c r="P4933" t="str">
        <f t="shared" si="463"/>
        <v>Valid</v>
      </c>
      <c r="Q4933" t="str">
        <f>_xlfn.XLOOKUP(B4933,Customers!$A:$A,Customers!$C:$C,"Not Found")</f>
        <v>West</v>
      </c>
      <c r="R4933" t="str">
        <f t="shared" si="464"/>
        <v>Central</v>
      </c>
      <c r="S4933" t="str">
        <f t="shared" si="465"/>
        <v>Hospitalization</v>
      </c>
      <c r="T4933" t="str">
        <f t="shared" si="466"/>
        <v>Within SLA</v>
      </c>
      <c r="U4933">
        <f t="shared" si="467"/>
        <v>0</v>
      </c>
    </row>
    <row r="4934" spans="1:21" x14ac:dyDescent="0.3">
      <c r="A4934" t="s">
        <v>9185</v>
      </c>
      <c r="B4934" t="s">
        <v>6172</v>
      </c>
      <c r="C4934" t="s">
        <v>6173</v>
      </c>
      <c r="D4934" t="s">
        <v>46</v>
      </c>
      <c r="E4934" t="s">
        <v>74</v>
      </c>
      <c r="F4934">
        <v>122641.3</v>
      </c>
      <c r="G4934" s="1">
        <v>45898</v>
      </c>
      <c r="H4934" s="1">
        <v>45906</v>
      </c>
      <c r="I4934" t="s">
        <v>47</v>
      </c>
      <c r="J4934">
        <v>8</v>
      </c>
      <c r="K4934">
        <v>10</v>
      </c>
      <c r="L4934" t="s">
        <v>70</v>
      </c>
      <c r="M4934" t="s">
        <v>21</v>
      </c>
      <c r="N4934" t="s">
        <v>30</v>
      </c>
      <c r="O4934">
        <f t="shared" si="462"/>
        <v>1</v>
      </c>
      <c r="P4934" t="str">
        <f t="shared" si="463"/>
        <v>Valid</v>
      </c>
      <c r="Q4934" t="str">
        <f>_xlfn.XLOOKUP(B4934,Customers!$A:$A,Customers!$C:$C,"Not Found")</f>
        <v>West</v>
      </c>
      <c r="R4934" t="str">
        <f t="shared" si="464"/>
        <v>East</v>
      </c>
      <c r="S4934" t="str">
        <f t="shared" si="465"/>
        <v>Theft</v>
      </c>
      <c r="T4934" t="str">
        <f t="shared" si="466"/>
        <v>Within SLA</v>
      </c>
      <c r="U4934">
        <f t="shared" si="467"/>
        <v>0</v>
      </c>
    </row>
    <row r="4935" spans="1:21" x14ac:dyDescent="0.3">
      <c r="A4935" t="s">
        <v>9186</v>
      </c>
      <c r="B4935" t="s">
        <v>6670</v>
      </c>
      <c r="C4935" t="s">
        <v>9187</v>
      </c>
      <c r="D4935" t="s">
        <v>69</v>
      </c>
      <c r="E4935" t="s">
        <v>39</v>
      </c>
      <c r="F4935">
        <v>141552.34</v>
      </c>
      <c r="G4935" s="1">
        <v>45674</v>
      </c>
      <c r="H4935" s="1">
        <v>45685</v>
      </c>
      <c r="I4935" t="s">
        <v>19</v>
      </c>
      <c r="J4935">
        <v>11</v>
      </c>
      <c r="K4935">
        <v>12</v>
      </c>
      <c r="L4935" t="s">
        <v>580</v>
      </c>
      <c r="M4935" t="s">
        <v>49</v>
      </c>
      <c r="N4935" t="s">
        <v>30</v>
      </c>
      <c r="O4935">
        <f t="shared" si="462"/>
        <v>1</v>
      </c>
      <c r="P4935" t="str">
        <f t="shared" si="463"/>
        <v>Valid</v>
      </c>
      <c r="Q4935" t="str">
        <f>_xlfn.XLOOKUP(B4935,Customers!$A:$A,Customers!$C:$C,"Not Found")</f>
        <v>East</v>
      </c>
      <c r="R4935" t="str">
        <f t="shared" si="464"/>
        <v>North</v>
      </c>
      <c r="S4935" t="str">
        <f t="shared" si="465"/>
        <v>Property Damage</v>
      </c>
      <c r="T4935" t="str">
        <f t="shared" si="466"/>
        <v>Within SLA</v>
      </c>
      <c r="U4935">
        <f t="shared" si="467"/>
        <v>0</v>
      </c>
    </row>
    <row r="4936" spans="1:21" x14ac:dyDescent="0.3">
      <c r="A4936" t="s">
        <v>9188</v>
      </c>
      <c r="B4936" t="s">
        <v>1291</v>
      </c>
      <c r="C4936" t="s">
        <v>9189</v>
      </c>
      <c r="D4936" t="s">
        <v>116</v>
      </c>
      <c r="E4936" t="s">
        <v>27</v>
      </c>
      <c r="F4936">
        <v>36228.57</v>
      </c>
      <c r="G4936" s="1">
        <v>45907</v>
      </c>
      <c r="H4936" s="1">
        <v>45908</v>
      </c>
      <c r="I4936" t="s">
        <v>19</v>
      </c>
      <c r="J4936">
        <v>1</v>
      </c>
      <c r="K4936">
        <v>7</v>
      </c>
      <c r="L4936" t="s">
        <v>155</v>
      </c>
      <c r="M4936" t="s">
        <v>94</v>
      </c>
      <c r="N4936" t="s">
        <v>30</v>
      </c>
      <c r="O4936">
        <f t="shared" si="462"/>
        <v>1</v>
      </c>
      <c r="P4936" t="str">
        <f t="shared" si="463"/>
        <v>Valid</v>
      </c>
      <c r="Q4936" t="str">
        <f>_xlfn.XLOOKUP(B4936,Customers!$A:$A,Customers!$C:$C,"Not Found")</f>
        <v>East</v>
      </c>
      <c r="R4936" t="str">
        <f t="shared" si="464"/>
        <v>West</v>
      </c>
      <c r="S4936" t="str">
        <f t="shared" si="465"/>
        <v>Medical Emergency</v>
      </c>
      <c r="T4936" t="str">
        <f t="shared" si="466"/>
        <v>Within SLA</v>
      </c>
      <c r="U4936">
        <f t="shared" si="467"/>
        <v>0</v>
      </c>
    </row>
    <row r="4937" spans="1:21" x14ac:dyDescent="0.3">
      <c r="A4937" t="s">
        <v>9190</v>
      </c>
      <c r="B4937" t="s">
        <v>2884</v>
      </c>
      <c r="C4937" t="s">
        <v>5031</v>
      </c>
      <c r="D4937" t="s">
        <v>154</v>
      </c>
      <c r="E4937" t="s">
        <v>74</v>
      </c>
      <c r="F4937">
        <v>167597.44</v>
      </c>
      <c r="G4937" s="1">
        <v>45784</v>
      </c>
      <c r="H4937" s="1">
        <v>45795</v>
      </c>
      <c r="I4937" t="s">
        <v>19</v>
      </c>
      <c r="J4937">
        <v>11</v>
      </c>
      <c r="K4937">
        <v>10</v>
      </c>
      <c r="L4937" t="s">
        <v>60</v>
      </c>
      <c r="M4937" t="s">
        <v>21</v>
      </c>
      <c r="N4937" t="s">
        <v>30</v>
      </c>
      <c r="O4937">
        <f t="shared" si="462"/>
        <v>1</v>
      </c>
      <c r="P4937" t="str">
        <f t="shared" si="463"/>
        <v>Valid</v>
      </c>
      <c r="Q4937" t="str">
        <f>_xlfn.XLOOKUP(B4937,Customers!$A:$A,Customers!$C:$C,"Not Found")</f>
        <v>South</v>
      </c>
      <c r="R4937" t="str">
        <f t="shared" si="464"/>
        <v>East</v>
      </c>
      <c r="S4937" t="str">
        <f t="shared" si="465"/>
        <v>Vehicle Damage</v>
      </c>
      <c r="T4937" t="str">
        <f t="shared" si="466"/>
        <v>SLA Breach</v>
      </c>
      <c r="U4937">
        <f t="shared" si="467"/>
        <v>1</v>
      </c>
    </row>
    <row r="4938" spans="1:21" x14ac:dyDescent="0.3">
      <c r="A4938" t="s">
        <v>9191</v>
      </c>
      <c r="B4938" t="s">
        <v>1690</v>
      </c>
      <c r="C4938" t="s">
        <v>6220</v>
      </c>
      <c r="D4938" t="s">
        <v>59</v>
      </c>
      <c r="E4938" t="s">
        <v>18</v>
      </c>
      <c r="F4938">
        <v>35628.949999999997</v>
      </c>
      <c r="G4938" s="1">
        <v>45671</v>
      </c>
      <c r="H4938" s="1">
        <v>45686</v>
      </c>
      <c r="I4938" t="s">
        <v>19</v>
      </c>
      <c r="J4938">
        <v>15</v>
      </c>
      <c r="K4938">
        <v>15</v>
      </c>
      <c r="L4938" t="s">
        <v>117</v>
      </c>
      <c r="M4938" t="s">
        <v>55</v>
      </c>
      <c r="N4938" t="s">
        <v>30</v>
      </c>
      <c r="O4938">
        <f t="shared" si="462"/>
        <v>1</v>
      </c>
      <c r="P4938" t="str">
        <f t="shared" si="463"/>
        <v>Valid</v>
      </c>
      <c r="Q4938" t="str">
        <f>_xlfn.XLOOKUP(B4938,Customers!$A:$A,Customers!$C:$C,"Not Found")</f>
        <v>West</v>
      </c>
      <c r="R4938" t="str">
        <f t="shared" si="464"/>
        <v>South</v>
      </c>
      <c r="S4938" t="str">
        <f t="shared" si="465"/>
        <v>Critical Illness</v>
      </c>
      <c r="T4938" t="str">
        <f t="shared" si="466"/>
        <v>Within SLA</v>
      </c>
      <c r="U4938">
        <f t="shared" si="467"/>
        <v>0</v>
      </c>
    </row>
    <row r="4939" spans="1:21" x14ac:dyDescent="0.3">
      <c r="A4939" t="s">
        <v>9192</v>
      </c>
      <c r="B4939" t="s">
        <v>318</v>
      </c>
      <c r="C4939" t="s">
        <v>9193</v>
      </c>
      <c r="D4939" t="s">
        <v>34</v>
      </c>
      <c r="E4939" t="s">
        <v>39</v>
      </c>
      <c r="F4939">
        <v>683849.1</v>
      </c>
      <c r="G4939" s="1">
        <v>45830</v>
      </c>
      <c r="H4939" s="1">
        <v>45850</v>
      </c>
      <c r="I4939" t="s">
        <v>19</v>
      </c>
      <c r="J4939">
        <v>20</v>
      </c>
      <c r="K4939">
        <v>20</v>
      </c>
      <c r="L4939" t="s">
        <v>704</v>
      </c>
      <c r="M4939" t="s">
        <v>29</v>
      </c>
      <c r="N4939" t="s">
        <v>30</v>
      </c>
      <c r="O4939">
        <f t="shared" si="462"/>
        <v>1</v>
      </c>
      <c r="P4939" t="str">
        <f t="shared" si="463"/>
        <v>Valid</v>
      </c>
      <c r="Q4939" t="str">
        <f>_xlfn.XLOOKUP(B4939,Customers!$A:$A,Customers!$C:$C,"Not Found")</f>
        <v>North</v>
      </c>
      <c r="R4939" t="str">
        <f t="shared" si="464"/>
        <v>North</v>
      </c>
      <c r="S4939" t="str">
        <f t="shared" si="465"/>
        <v>Death Benefit</v>
      </c>
      <c r="T4939" t="str">
        <f t="shared" si="466"/>
        <v>Within SLA</v>
      </c>
      <c r="U4939">
        <f t="shared" si="467"/>
        <v>0</v>
      </c>
    </row>
    <row r="4940" spans="1:21" x14ac:dyDescent="0.3">
      <c r="A4940" t="s">
        <v>9194</v>
      </c>
      <c r="B4940" t="s">
        <v>3820</v>
      </c>
      <c r="C4940" t="s">
        <v>3821</v>
      </c>
      <c r="D4940" t="s">
        <v>154</v>
      </c>
      <c r="E4940" t="s">
        <v>27</v>
      </c>
      <c r="F4940">
        <v>70750.14</v>
      </c>
      <c r="G4940" s="1">
        <v>45818</v>
      </c>
      <c r="H4940" s="1">
        <v>45819</v>
      </c>
      <c r="I4940" t="s">
        <v>19</v>
      </c>
      <c r="J4940">
        <v>1</v>
      </c>
      <c r="K4940">
        <v>10</v>
      </c>
      <c r="L4940" t="s">
        <v>35</v>
      </c>
      <c r="M4940" t="s">
        <v>21</v>
      </c>
      <c r="N4940" t="s">
        <v>22</v>
      </c>
      <c r="O4940">
        <f t="shared" si="462"/>
        <v>1</v>
      </c>
      <c r="P4940" t="str">
        <f t="shared" si="463"/>
        <v>Valid</v>
      </c>
      <c r="Q4940" t="str">
        <f>_xlfn.XLOOKUP(B4940,Customers!$A:$A,Customers!$C:$C,"Not Found")</f>
        <v>North</v>
      </c>
      <c r="R4940" t="str">
        <f t="shared" si="464"/>
        <v>West</v>
      </c>
      <c r="S4940" t="str">
        <f t="shared" si="465"/>
        <v>Vehicle Damage</v>
      </c>
      <c r="T4940" t="str">
        <f t="shared" si="466"/>
        <v>Within SLA</v>
      </c>
      <c r="U4940">
        <f t="shared" si="467"/>
        <v>0</v>
      </c>
    </row>
    <row r="4941" spans="1:21" x14ac:dyDescent="0.3">
      <c r="A4941" t="s">
        <v>9195</v>
      </c>
      <c r="B4941" t="s">
        <v>588</v>
      </c>
      <c r="C4941" t="s">
        <v>589</v>
      </c>
      <c r="D4941" t="s">
        <v>46</v>
      </c>
      <c r="E4941" t="s">
        <v>27</v>
      </c>
      <c r="F4941">
        <v>60384.22</v>
      </c>
      <c r="G4941" s="1">
        <v>45739</v>
      </c>
      <c r="H4941" s="1">
        <v>45747</v>
      </c>
      <c r="I4941" t="s">
        <v>47</v>
      </c>
      <c r="J4941">
        <v>8</v>
      </c>
      <c r="K4941">
        <v>12</v>
      </c>
      <c r="L4941" t="s">
        <v>204</v>
      </c>
      <c r="M4941" t="s">
        <v>49</v>
      </c>
      <c r="N4941" t="s">
        <v>22</v>
      </c>
      <c r="O4941">
        <f t="shared" si="462"/>
        <v>1</v>
      </c>
      <c r="P4941" t="str">
        <f t="shared" si="463"/>
        <v>Valid</v>
      </c>
      <c r="Q4941" t="str">
        <f>_xlfn.XLOOKUP(B4941,Customers!$A:$A,Customers!$C:$C,"Not Found")</f>
        <v>North</v>
      </c>
      <c r="R4941" t="str">
        <f t="shared" si="464"/>
        <v>West</v>
      </c>
      <c r="S4941" t="str">
        <f t="shared" si="465"/>
        <v>Theft</v>
      </c>
      <c r="T4941" t="str">
        <f t="shared" si="466"/>
        <v>Within SLA</v>
      </c>
      <c r="U4941">
        <f t="shared" si="467"/>
        <v>0</v>
      </c>
    </row>
    <row r="4942" spans="1:21" x14ac:dyDescent="0.3">
      <c r="A4942" t="s">
        <v>9196</v>
      </c>
      <c r="B4942" t="s">
        <v>1239</v>
      </c>
      <c r="C4942" t="s">
        <v>7350</v>
      </c>
      <c r="D4942" t="s">
        <v>102</v>
      </c>
      <c r="E4942" t="s">
        <v>18</v>
      </c>
      <c r="F4942">
        <v>139140.43</v>
      </c>
      <c r="G4942" s="1">
        <v>45693</v>
      </c>
      <c r="H4942" s="1">
        <v>45720</v>
      </c>
      <c r="I4942" t="s">
        <v>19</v>
      </c>
      <c r="J4942">
        <v>27</v>
      </c>
      <c r="K4942">
        <v>20</v>
      </c>
      <c r="L4942" t="s">
        <v>431</v>
      </c>
      <c r="M4942" t="s">
        <v>29</v>
      </c>
      <c r="N4942" t="s">
        <v>88</v>
      </c>
      <c r="O4942">
        <f t="shared" si="462"/>
        <v>1</v>
      </c>
      <c r="P4942" t="str">
        <f t="shared" si="463"/>
        <v>Valid</v>
      </c>
      <c r="Q4942" t="str">
        <f>_xlfn.XLOOKUP(B4942,Customers!$A:$A,Customers!$C:$C,"Not Found")</f>
        <v>North</v>
      </c>
      <c r="R4942" t="str">
        <f t="shared" si="464"/>
        <v>South</v>
      </c>
      <c r="S4942" t="str">
        <f t="shared" si="465"/>
        <v>Maturity</v>
      </c>
      <c r="T4942" t="str">
        <f t="shared" si="466"/>
        <v>SLA Breach</v>
      </c>
      <c r="U4942">
        <f t="shared" si="467"/>
        <v>7</v>
      </c>
    </row>
    <row r="4943" spans="1:21" x14ac:dyDescent="0.3">
      <c r="A4943" t="s">
        <v>9197</v>
      </c>
      <c r="B4943" t="s">
        <v>1207</v>
      </c>
      <c r="C4943" t="s">
        <v>1208</v>
      </c>
      <c r="D4943" t="s">
        <v>154</v>
      </c>
      <c r="E4943" t="s">
        <v>18</v>
      </c>
      <c r="F4943">
        <v>21450.23</v>
      </c>
      <c r="G4943" s="1">
        <v>45863</v>
      </c>
      <c r="H4943" s="1">
        <v>45888</v>
      </c>
      <c r="I4943" t="s">
        <v>47</v>
      </c>
      <c r="J4943">
        <v>25</v>
      </c>
      <c r="K4943">
        <v>10</v>
      </c>
      <c r="L4943" t="s">
        <v>770</v>
      </c>
      <c r="M4943" t="s">
        <v>21</v>
      </c>
      <c r="N4943" t="s">
        <v>88</v>
      </c>
      <c r="O4943">
        <f t="shared" si="462"/>
        <v>1</v>
      </c>
      <c r="P4943" t="str">
        <f t="shared" si="463"/>
        <v>Valid</v>
      </c>
      <c r="Q4943" t="str">
        <f>_xlfn.XLOOKUP(B4943,Customers!$A:$A,Customers!$C:$C,"Not Found")</f>
        <v>East</v>
      </c>
      <c r="R4943" t="str">
        <f t="shared" si="464"/>
        <v>South</v>
      </c>
      <c r="S4943" t="str">
        <f t="shared" si="465"/>
        <v>Vehicle Damage</v>
      </c>
      <c r="T4943" t="str">
        <f t="shared" si="466"/>
        <v>SLA Breach</v>
      </c>
      <c r="U4943">
        <f t="shared" si="467"/>
        <v>15</v>
      </c>
    </row>
    <row r="4944" spans="1:21" x14ac:dyDescent="0.3">
      <c r="A4944" t="s">
        <v>9198</v>
      </c>
      <c r="B4944" t="s">
        <v>327</v>
      </c>
      <c r="C4944" t="s">
        <v>9199</v>
      </c>
      <c r="D4944" t="s">
        <v>17</v>
      </c>
      <c r="E4944" t="s">
        <v>18</v>
      </c>
      <c r="F4944">
        <v>93813.29</v>
      </c>
      <c r="G4944" s="1">
        <v>45809</v>
      </c>
      <c r="I4944" t="s">
        <v>64</v>
      </c>
      <c r="J4944">
        <v>15</v>
      </c>
      <c r="K4944">
        <v>10</v>
      </c>
      <c r="L4944" t="s">
        <v>20</v>
      </c>
      <c r="M4944" t="s">
        <v>21</v>
      </c>
      <c r="N4944" t="s">
        <v>30</v>
      </c>
      <c r="O4944">
        <f t="shared" si="462"/>
        <v>1</v>
      </c>
      <c r="P4944" t="str">
        <f t="shared" si="463"/>
        <v>Valid</v>
      </c>
      <c r="Q4944" t="str">
        <f>_xlfn.XLOOKUP(B4944,Customers!$A:$A,Customers!$C:$C,"Not Found")</f>
        <v>West</v>
      </c>
      <c r="R4944" t="str">
        <f t="shared" si="464"/>
        <v>South</v>
      </c>
      <c r="S4944" t="str">
        <f t="shared" si="465"/>
        <v>Accident</v>
      </c>
      <c r="T4944" t="str">
        <f t="shared" si="466"/>
        <v>SLA Breach</v>
      </c>
      <c r="U4944">
        <f t="shared" si="467"/>
        <v>5</v>
      </c>
    </row>
    <row r="4945" spans="1:21" x14ac:dyDescent="0.3">
      <c r="A4945" t="s">
        <v>9200</v>
      </c>
      <c r="B4945" t="s">
        <v>358</v>
      </c>
      <c r="C4945" t="s">
        <v>9158</v>
      </c>
      <c r="D4945" t="s">
        <v>17</v>
      </c>
      <c r="E4945" t="s">
        <v>27</v>
      </c>
      <c r="F4945">
        <v>226780.69</v>
      </c>
      <c r="G4945" s="1">
        <v>45760</v>
      </c>
      <c r="I4945" t="s">
        <v>64</v>
      </c>
      <c r="J4945">
        <v>10</v>
      </c>
      <c r="K4945">
        <v>10</v>
      </c>
      <c r="L4945" t="s">
        <v>159</v>
      </c>
      <c r="M4945" t="s">
        <v>21</v>
      </c>
      <c r="N4945" t="s">
        <v>30</v>
      </c>
      <c r="O4945">
        <f t="shared" si="462"/>
        <v>1</v>
      </c>
      <c r="P4945" t="str">
        <f t="shared" si="463"/>
        <v>Valid</v>
      </c>
      <c r="Q4945" t="str">
        <f>_xlfn.XLOOKUP(B4945,Customers!$A:$A,Customers!$C:$C,"Not Found")</f>
        <v>Central</v>
      </c>
      <c r="R4945" t="str">
        <f t="shared" si="464"/>
        <v>West</v>
      </c>
      <c r="S4945" t="str">
        <f t="shared" si="465"/>
        <v>Accident</v>
      </c>
      <c r="T4945" t="str">
        <f t="shared" si="466"/>
        <v>Within SLA</v>
      </c>
      <c r="U4945">
        <f t="shared" si="467"/>
        <v>0</v>
      </c>
    </row>
    <row r="4946" spans="1:21" x14ac:dyDescent="0.3">
      <c r="A4946" t="s">
        <v>9201</v>
      </c>
      <c r="B4946" t="s">
        <v>6304</v>
      </c>
      <c r="C4946" t="s">
        <v>9202</v>
      </c>
      <c r="D4946" t="s">
        <v>46</v>
      </c>
      <c r="E4946" t="s">
        <v>18</v>
      </c>
      <c r="F4946">
        <v>79520.039999999994</v>
      </c>
      <c r="G4946" s="1">
        <v>45845</v>
      </c>
      <c r="H4946" s="1">
        <v>45851</v>
      </c>
      <c r="I4946" t="s">
        <v>19</v>
      </c>
      <c r="J4946">
        <v>6</v>
      </c>
      <c r="K4946">
        <v>12</v>
      </c>
      <c r="L4946" t="s">
        <v>60</v>
      </c>
      <c r="M4946" t="s">
        <v>49</v>
      </c>
      <c r="N4946" t="s">
        <v>30</v>
      </c>
      <c r="O4946">
        <f t="shared" si="462"/>
        <v>1</v>
      </c>
      <c r="P4946" t="str">
        <f t="shared" si="463"/>
        <v>Valid</v>
      </c>
      <c r="Q4946" t="str">
        <f>_xlfn.XLOOKUP(B4946,Customers!$A:$A,Customers!$C:$C,"Not Found")</f>
        <v>North</v>
      </c>
      <c r="R4946" t="str">
        <f t="shared" si="464"/>
        <v>South</v>
      </c>
      <c r="S4946" t="str">
        <f t="shared" si="465"/>
        <v>Theft</v>
      </c>
      <c r="T4946" t="str">
        <f t="shared" si="466"/>
        <v>Within SLA</v>
      </c>
      <c r="U4946">
        <f t="shared" si="467"/>
        <v>0</v>
      </c>
    </row>
    <row r="4947" spans="1:21" x14ac:dyDescent="0.3">
      <c r="A4947" t="s">
        <v>9203</v>
      </c>
      <c r="B4947" t="s">
        <v>142</v>
      </c>
      <c r="C4947" t="s">
        <v>143</v>
      </c>
      <c r="D4947" t="s">
        <v>46</v>
      </c>
      <c r="E4947" t="s">
        <v>18</v>
      </c>
      <c r="F4947">
        <v>63142.63</v>
      </c>
      <c r="G4947" s="1">
        <v>45985</v>
      </c>
      <c r="H4947" s="1">
        <v>45991</v>
      </c>
      <c r="I4947" t="s">
        <v>19</v>
      </c>
      <c r="J4947">
        <v>6</v>
      </c>
      <c r="K4947">
        <v>12</v>
      </c>
      <c r="L4947" t="s">
        <v>121</v>
      </c>
      <c r="M4947" t="s">
        <v>49</v>
      </c>
      <c r="N4947" t="s">
        <v>30</v>
      </c>
      <c r="O4947">
        <f t="shared" si="462"/>
        <v>1</v>
      </c>
      <c r="P4947" t="str">
        <f t="shared" si="463"/>
        <v>Valid</v>
      </c>
      <c r="Q4947" t="str">
        <f>_xlfn.XLOOKUP(B4947,Customers!$A:$A,Customers!$C:$C,"Not Found")</f>
        <v>West</v>
      </c>
      <c r="R4947" t="str">
        <f t="shared" si="464"/>
        <v>South</v>
      </c>
      <c r="S4947" t="str">
        <f t="shared" si="465"/>
        <v>Theft</v>
      </c>
      <c r="T4947" t="str">
        <f t="shared" si="466"/>
        <v>Within SLA</v>
      </c>
      <c r="U4947">
        <f t="shared" si="467"/>
        <v>0</v>
      </c>
    </row>
    <row r="4948" spans="1:21" x14ac:dyDescent="0.3">
      <c r="A4948" t="s">
        <v>9204</v>
      </c>
      <c r="B4948" t="s">
        <v>5116</v>
      </c>
      <c r="C4948" t="s">
        <v>8252</v>
      </c>
      <c r="D4948" t="s">
        <v>154</v>
      </c>
      <c r="E4948" t="s">
        <v>18</v>
      </c>
      <c r="F4948">
        <v>142578.18</v>
      </c>
      <c r="G4948" s="1">
        <v>45948</v>
      </c>
      <c r="H4948" s="1">
        <v>45973</v>
      </c>
      <c r="I4948" t="s">
        <v>19</v>
      </c>
      <c r="J4948">
        <v>25</v>
      </c>
      <c r="K4948">
        <v>10</v>
      </c>
      <c r="L4948" t="s">
        <v>404</v>
      </c>
      <c r="M4948" t="s">
        <v>21</v>
      </c>
      <c r="N4948" t="s">
        <v>42</v>
      </c>
      <c r="O4948">
        <f t="shared" si="462"/>
        <v>1</v>
      </c>
      <c r="P4948" t="str">
        <f t="shared" si="463"/>
        <v>Valid</v>
      </c>
      <c r="Q4948" t="str">
        <f>_xlfn.XLOOKUP(B4948,Customers!$A:$A,Customers!$C:$C,"Not Found")</f>
        <v>West</v>
      </c>
      <c r="R4948" t="str">
        <f t="shared" si="464"/>
        <v>South</v>
      </c>
      <c r="S4948" t="str">
        <f t="shared" si="465"/>
        <v>Vehicle Damage</v>
      </c>
      <c r="T4948" t="str">
        <f t="shared" si="466"/>
        <v>SLA Breach</v>
      </c>
      <c r="U4948">
        <f t="shared" si="467"/>
        <v>15</v>
      </c>
    </row>
    <row r="4949" spans="1:21" x14ac:dyDescent="0.3">
      <c r="A4949" t="s">
        <v>9205</v>
      </c>
      <c r="B4949" t="s">
        <v>7377</v>
      </c>
      <c r="C4949" t="s">
        <v>7378</v>
      </c>
      <c r="D4949" t="s">
        <v>53</v>
      </c>
      <c r="E4949" t="s">
        <v>173</v>
      </c>
      <c r="F4949">
        <v>91507.99</v>
      </c>
      <c r="G4949" s="1">
        <v>45746</v>
      </c>
      <c r="H4949" s="1">
        <v>45751</v>
      </c>
      <c r="I4949" t="s">
        <v>19</v>
      </c>
      <c r="J4949">
        <v>5</v>
      </c>
      <c r="K4949">
        <v>15</v>
      </c>
      <c r="L4949" t="s">
        <v>681</v>
      </c>
      <c r="M4949" t="s">
        <v>55</v>
      </c>
      <c r="N4949" t="s">
        <v>30</v>
      </c>
      <c r="O4949">
        <f t="shared" si="462"/>
        <v>1</v>
      </c>
      <c r="P4949" t="str">
        <f t="shared" si="463"/>
        <v>Valid</v>
      </c>
      <c r="Q4949" t="str">
        <f>_xlfn.XLOOKUP(B4949,Customers!$A:$A,Customers!$C:$C,"Not Found")</f>
        <v>North</v>
      </c>
      <c r="R4949" t="str">
        <f t="shared" si="464"/>
        <v>Central</v>
      </c>
      <c r="S4949" t="str">
        <f t="shared" si="465"/>
        <v>Hospitalization</v>
      </c>
      <c r="T4949" t="str">
        <f t="shared" si="466"/>
        <v>Within SLA</v>
      </c>
      <c r="U4949">
        <f t="shared" si="467"/>
        <v>0</v>
      </c>
    </row>
    <row r="4950" spans="1:21" x14ac:dyDescent="0.3">
      <c r="A4950" t="s">
        <v>9206</v>
      </c>
      <c r="B4950" t="s">
        <v>2064</v>
      </c>
      <c r="C4950" t="s">
        <v>9207</v>
      </c>
      <c r="D4950" t="s">
        <v>17</v>
      </c>
      <c r="E4950" t="s">
        <v>74</v>
      </c>
      <c r="F4950">
        <v>146895.85999999999</v>
      </c>
      <c r="G4950" s="1">
        <v>45780</v>
      </c>
      <c r="H4950" s="1">
        <v>45782</v>
      </c>
      <c r="I4950" t="s">
        <v>19</v>
      </c>
      <c r="J4950">
        <v>2</v>
      </c>
      <c r="K4950">
        <v>10</v>
      </c>
      <c r="L4950" t="s">
        <v>704</v>
      </c>
      <c r="M4950" t="s">
        <v>21</v>
      </c>
      <c r="N4950" t="s">
        <v>22</v>
      </c>
      <c r="O4950">
        <f t="shared" si="462"/>
        <v>1</v>
      </c>
      <c r="P4950" t="str">
        <f t="shared" si="463"/>
        <v>Valid</v>
      </c>
      <c r="Q4950" t="str">
        <f>_xlfn.XLOOKUP(B4950,Customers!$A:$A,Customers!$C:$C,"Not Found")</f>
        <v>Central</v>
      </c>
      <c r="R4950" t="str">
        <f t="shared" si="464"/>
        <v>East</v>
      </c>
      <c r="S4950" t="str">
        <f t="shared" si="465"/>
        <v>Accident</v>
      </c>
      <c r="T4950" t="str">
        <f t="shared" si="466"/>
        <v>Within SLA</v>
      </c>
      <c r="U4950">
        <f t="shared" si="467"/>
        <v>0</v>
      </c>
    </row>
    <row r="4951" spans="1:21" x14ac:dyDescent="0.3">
      <c r="A4951" t="s">
        <v>9208</v>
      </c>
      <c r="B4951" t="s">
        <v>3882</v>
      </c>
      <c r="C4951" t="s">
        <v>3883</v>
      </c>
      <c r="D4951" t="s">
        <v>116</v>
      </c>
      <c r="E4951" t="s">
        <v>18</v>
      </c>
      <c r="F4951">
        <v>15909.21</v>
      </c>
      <c r="G4951" s="1">
        <v>45926</v>
      </c>
      <c r="H4951" s="1">
        <v>45947</v>
      </c>
      <c r="I4951" t="s">
        <v>19</v>
      </c>
      <c r="J4951">
        <v>21</v>
      </c>
      <c r="K4951">
        <v>7</v>
      </c>
      <c r="L4951" t="s">
        <v>20</v>
      </c>
      <c r="M4951" t="s">
        <v>94</v>
      </c>
      <c r="N4951" t="s">
        <v>42</v>
      </c>
      <c r="O4951">
        <f t="shared" si="462"/>
        <v>1</v>
      </c>
      <c r="P4951" t="str">
        <f t="shared" si="463"/>
        <v>Valid</v>
      </c>
      <c r="Q4951" t="str">
        <f>_xlfn.XLOOKUP(B4951,Customers!$A:$A,Customers!$C:$C,"Not Found")</f>
        <v>North</v>
      </c>
      <c r="R4951" t="str">
        <f t="shared" si="464"/>
        <v>South</v>
      </c>
      <c r="S4951" t="str">
        <f t="shared" si="465"/>
        <v>Medical Emergency</v>
      </c>
      <c r="T4951" t="str">
        <f t="shared" si="466"/>
        <v>SLA Breach</v>
      </c>
      <c r="U4951">
        <f t="shared" si="467"/>
        <v>14</v>
      </c>
    </row>
    <row r="4952" spans="1:21" x14ac:dyDescent="0.3">
      <c r="A4952" t="s">
        <v>9209</v>
      </c>
      <c r="B4952" t="s">
        <v>4032</v>
      </c>
      <c r="C4952" t="s">
        <v>4033</v>
      </c>
      <c r="D4952" t="s">
        <v>53</v>
      </c>
      <c r="E4952" t="s">
        <v>74</v>
      </c>
      <c r="F4952">
        <v>129908.45</v>
      </c>
      <c r="G4952" s="1">
        <v>45701</v>
      </c>
      <c r="H4952" s="1">
        <v>45720</v>
      </c>
      <c r="I4952" t="s">
        <v>47</v>
      </c>
      <c r="J4952">
        <v>19</v>
      </c>
      <c r="K4952">
        <v>15</v>
      </c>
      <c r="L4952" t="s">
        <v>159</v>
      </c>
      <c r="M4952" t="s">
        <v>55</v>
      </c>
      <c r="N4952" t="s">
        <v>30</v>
      </c>
      <c r="O4952">
        <f t="shared" si="462"/>
        <v>1</v>
      </c>
      <c r="P4952" t="str">
        <f t="shared" si="463"/>
        <v>Valid</v>
      </c>
      <c r="Q4952" t="str">
        <f>_xlfn.XLOOKUP(B4952,Customers!$A:$A,Customers!$C:$C,"Not Found")</f>
        <v>West</v>
      </c>
      <c r="R4952" t="str">
        <f t="shared" si="464"/>
        <v>East</v>
      </c>
      <c r="S4952" t="str">
        <f t="shared" si="465"/>
        <v>Hospitalization</v>
      </c>
      <c r="T4952" t="str">
        <f t="shared" si="466"/>
        <v>SLA Breach</v>
      </c>
      <c r="U4952">
        <f t="shared" si="467"/>
        <v>4</v>
      </c>
    </row>
    <row r="4953" spans="1:21" x14ac:dyDescent="0.3">
      <c r="A4953" t="s">
        <v>9210</v>
      </c>
      <c r="B4953" t="s">
        <v>833</v>
      </c>
      <c r="C4953" t="s">
        <v>5371</v>
      </c>
      <c r="D4953" t="s">
        <v>59</v>
      </c>
      <c r="E4953" t="s">
        <v>27</v>
      </c>
      <c r="F4953">
        <v>276584.81</v>
      </c>
      <c r="G4953" s="1">
        <v>45980</v>
      </c>
      <c r="H4953" s="1">
        <v>46014</v>
      </c>
      <c r="I4953" t="s">
        <v>19</v>
      </c>
      <c r="J4953">
        <v>34</v>
      </c>
      <c r="K4953">
        <v>15</v>
      </c>
      <c r="L4953" t="s">
        <v>310</v>
      </c>
      <c r="M4953" t="s">
        <v>55</v>
      </c>
      <c r="N4953" t="s">
        <v>88</v>
      </c>
      <c r="O4953">
        <f t="shared" si="462"/>
        <v>1</v>
      </c>
      <c r="P4953" t="str">
        <f t="shared" si="463"/>
        <v>Valid</v>
      </c>
      <c r="Q4953" t="str">
        <f>_xlfn.XLOOKUP(B4953,Customers!$A:$A,Customers!$C:$C,"Not Found")</f>
        <v>North</v>
      </c>
      <c r="R4953" t="str">
        <f t="shared" si="464"/>
        <v>West</v>
      </c>
      <c r="S4953" t="str">
        <f t="shared" si="465"/>
        <v>Critical Illness</v>
      </c>
      <c r="T4953" t="str">
        <f t="shared" si="466"/>
        <v>SLA Breach</v>
      </c>
      <c r="U4953">
        <f t="shared" si="467"/>
        <v>19</v>
      </c>
    </row>
    <row r="4954" spans="1:21" x14ac:dyDescent="0.3">
      <c r="A4954" t="s">
        <v>9211</v>
      </c>
      <c r="B4954" t="s">
        <v>9212</v>
      </c>
      <c r="C4954" t="s">
        <v>9213</v>
      </c>
      <c r="D4954" t="s">
        <v>26</v>
      </c>
      <c r="E4954" t="s">
        <v>173</v>
      </c>
      <c r="F4954">
        <v>151613.21</v>
      </c>
      <c r="G4954" s="1">
        <v>45795</v>
      </c>
      <c r="H4954" s="1">
        <v>45819</v>
      </c>
      <c r="I4954" t="s">
        <v>19</v>
      </c>
      <c r="J4954">
        <v>24</v>
      </c>
      <c r="K4954">
        <v>20</v>
      </c>
      <c r="L4954" t="s">
        <v>813</v>
      </c>
      <c r="M4954" t="s">
        <v>29</v>
      </c>
      <c r="N4954" t="s">
        <v>88</v>
      </c>
      <c r="O4954">
        <f t="shared" si="462"/>
        <v>1</v>
      </c>
      <c r="P4954" t="str">
        <f t="shared" si="463"/>
        <v>Valid</v>
      </c>
      <c r="Q4954" t="str">
        <f>_xlfn.XLOOKUP(B4954,Customers!$A:$A,Customers!$C:$C,"Not Found")</f>
        <v>East</v>
      </c>
      <c r="R4954" t="str">
        <f t="shared" si="464"/>
        <v>Central</v>
      </c>
      <c r="S4954" t="str">
        <f t="shared" si="465"/>
        <v>Disability</v>
      </c>
      <c r="T4954" t="str">
        <f t="shared" si="466"/>
        <v>SLA Breach</v>
      </c>
      <c r="U4954">
        <f t="shared" si="467"/>
        <v>4</v>
      </c>
    </row>
    <row r="4955" spans="1:21" x14ac:dyDescent="0.3">
      <c r="A4955" t="s">
        <v>9214</v>
      </c>
      <c r="B4955" t="s">
        <v>2359</v>
      </c>
      <c r="C4955" t="s">
        <v>9215</v>
      </c>
      <c r="D4955" t="s">
        <v>59</v>
      </c>
      <c r="E4955" t="s">
        <v>173</v>
      </c>
      <c r="G4955" s="1">
        <v>45824</v>
      </c>
      <c r="H4955" s="1">
        <v>45847</v>
      </c>
      <c r="I4955" t="s">
        <v>19</v>
      </c>
      <c r="J4955">
        <v>23</v>
      </c>
      <c r="K4955">
        <v>15</v>
      </c>
      <c r="L4955" t="s">
        <v>548</v>
      </c>
      <c r="M4955" t="s">
        <v>55</v>
      </c>
      <c r="N4955" t="s">
        <v>42</v>
      </c>
      <c r="O4955">
        <f t="shared" si="462"/>
        <v>1</v>
      </c>
      <c r="P4955" t="str">
        <f t="shared" si="463"/>
        <v>Missing Amount</v>
      </c>
      <c r="Q4955" t="str">
        <f>_xlfn.XLOOKUP(B4955,Customers!$A:$A,Customers!$C:$C,"Not Found")</f>
        <v>South</v>
      </c>
      <c r="R4955" t="str">
        <f t="shared" si="464"/>
        <v>Central</v>
      </c>
      <c r="S4955" t="str">
        <f t="shared" si="465"/>
        <v>Critical Illness</v>
      </c>
      <c r="T4955" t="str">
        <f t="shared" si="466"/>
        <v>SLA Breach</v>
      </c>
      <c r="U4955">
        <f t="shared" si="467"/>
        <v>8</v>
      </c>
    </row>
    <row r="4956" spans="1:21" x14ac:dyDescent="0.3">
      <c r="A4956" t="s">
        <v>9216</v>
      </c>
      <c r="B4956" t="s">
        <v>130</v>
      </c>
      <c r="C4956" t="s">
        <v>131</v>
      </c>
      <c r="D4956" t="s">
        <v>92</v>
      </c>
      <c r="E4956" t="s">
        <v>74</v>
      </c>
      <c r="F4956">
        <v>23716.32</v>
      </c>
      <c r="G4956" s="1">
        <v>45982</v>
      </c>
      <c r="H4956" s="1">
        <v>45987</v>
      </c>
      <c r="I4956" t="s">
        <v>19</v>
      </c>
      <c r="J4956">
        <v>5</v>
      </c>
      <c r="K4956">
        <v>7</v>
      </c>
      <c r="L4956" t="s">
        <v>166</v>
      </c>
      <c r="M4956" t="s">
        <v>94</v>
      </c>
      <c r="N4956" t="s">
        <v>30</v>
      </c>
      <c r="O4956">
        <f t="shared" si="462"/>
        <v>1</v>
      </c>
      <c r="P4956" t="str">
        <f t="shared" si="463"/>
        <v>Valid</v>
      </c>
      <c r="Q4956" t="str">
        <f>_xlfn.XLOOKUP(B4956,Customers!$A:$A,Customers!$C:$C,"Not Found")</f>
        <v>East</v>
      </c>
      <c r="R4956" t="str">
        <f t="shared" si="464"/>
        <v>East</v>
      </c>
      <c r="S4956" t="str">
        <f t="shared" si="465"/>
        <v>Baggage Loss</v>
      </c>
      <c r="T4956" t="str">
        <f t="shared" si="466"/>
        <v>Within SLA</v>
      </c>
      <c r="U4956">
        <f t="shared" si="467"/>
        <v>0</v>
      </c>
    </row>
    <row r="4957" spans="1:21" x14ac:dyDescent="0.3">
      <c r="A4957" t="s">
        <v>9217</v>
      </c>
      <c r="B4957" t="s">
        <v>9218</v>
      </c>
      <c r="C4957" t="s">
        <v>9219</v>
      </c>
      <c r="D4957" t="s">
        <v>69</v>
      </c>
      <c r="E4957" t="s">
        <v>74</v>
      </c>
      <c r="F4957">
        <v>179051.7</v>
      </c>
      <c r="G4957" s="1">
        <v>45724</v>
      </c>
      <c r="H4957" s="1">
        <v>45737</v>
      </c>
      <c r="I4957" t="s">
        <v>19</v>
      </c>
      <c r="J4957">
        <v>13</v>
      </c>
      <c r="K4957">
        <v>12</v>
      </c>
      <c r="L4957" t="s">
        <v>580</v>
      </c>
      <c r="M4957" t="s">
        <v>49</v>
      </c>
      <c r="N4957" t="s">
        <v>30</v>
      </c>
      <c r="O4957">
        <f t="shared" si="462"/>
        <v>1</v>
      </c>
      <c r="P4957" t="str">
        <f t="shared" si="463"/>
        <v>Valid</v>
      </c>
      <c r="Q4957" t="str">
        <f>_xlfn.XLOOKUP(B4957,Customers!$A:$A,Customers!$C:$C,"Not Found")</f>
        <v>North</v>
      </c>
      <c r="R4957" t="str">
        <f t="shared" si="464"/>
        <v>East</v>
      </c>
      <c r="S4957" t="str">
        <f t="shared" si="465"/>
        <v>Property Damage</v>
      </c>
      <c r="T4957" t="str">
        <f t="shared" si="466"/>
        <v>SLA Breach</v>
      </c>
      <c r="U4957">
        <f t="shared" si="467"/>
        <v>1</v>
      </c>
    </row>
    <row r="4958" spans="1:21" x14ac:dyDescent="0.3">
      <c r="A4958" t="s">
        <v>9220</v>
      </c>
      <c r="B4958" t="s">
        <v>2804</v>
      </c>
      <c r="C4958" t="s">
        <v>2805</v>
      </c>
      <c r="D4958" t="s">
        <v>46</v>
      </c>
      <c r="E4958" t="s">
        <v>18</v>
      </c>
      <c r="F4958">
        <v>249610.57</v>
      </c>
      <c r="G4958" s="1">
        <v>45713</v>
      </c>
      <c r="H4958" s="1">
        <v>45727</v>
      </c>
      <c r="I4958" t="s">
        <v>19</v>
      </c>
      <c r="J4958">
        <v>14</v>
      </c>
      <c r="K4958">
        <v>12</v>
      </c>
      <c r="L4958" t="s">
        <v>60</v>
      </c>
      <c r="M4958" t="s">
        <v>49</v>
      </c>
      <c r="N4958" t="s">
        <v>30</v>
      </c>
      <c r="O4958">
        <f t="shared" si="462"/>
        <v>1</v>
      </c>
      <c r="P4958" t="str">
        <f t="shared" si="463"/>
        <v>Valid</v>
      </c>
      <c r="Q4958" t="str">
        <f>_xlfn.XLOOKUP(B4958,Customers!$A:$A,Customers!$C:$C,"Not Found")</f>
        <v>North</v>
      </c>
      <c r="R4958" t="str">
        <f t="shared" si="464"/>
        <v>South</v>
      </c>
      <c r="S4958" t="str">
        <f t="shared" si="465"/>
        <v>Theft</v>
      </c>
      <c r="T4958" t="str">
        <f t="shared" si="466"/>
        <v>SLA Breach</v>
      </c>
      <c r="U4958">
        <f t="shared" si="467"/>
        <v>2</v>
      </c>
    </row>
    <row r="4959" spans="1:21" x14ac:dyDescent="0.3">
      <c r="A4959" t="s">
        <v>9221</v>
      </c>
      <c r="B4959" t="s">
        <v>2636</v>
      </c>
      <c r="C4959" t="s">
        <v>9222</v>
      </c>
      <c r="D4959" t="s">
        <v>53</v>
      </c>
      <c r="E4959" t="s">
        <v>27</v>
      </c>
      <c r="F4959">
        <v>54571.03</v>
      </c>
      <c r="G4959" s="1">
        <v>45955</v>
      </c>
      <c r="H4959" s="1">
        <v>45975</v>
      </c>
      <c r="I4959" t="s">
        <v>19</v>
      </c>
      <c r="J4959">
        <v>20</v>
      </c>
      <c r="K4959">
        <v>15</v>
      </c>
      <c r="L4959" t="s">
        <v>112</v>
      </c>
      <c r="M4959" t="s">
        <v>55</v>
      </c>
      <c r="N4959" t="s">
        <v>42</v>
      </c>
      <c r="O4959">
        <f t="shared" si="462"/>
        <v>1</v>
      </c>
      <c r="P4959" t="str">
        <f t="shared" si="463"/>
        <v>Valid</v>
      </c>
      <c r="Q4959" t="str">
        <f>_xlfn.XLOOKUP(B4959,Customers!$A:$A,Customers!$C:$C,"Not Found")</f>
        <v>South</v>
      </c>
      <c r="R4959" t="str">
        <f t="shared" si="464"/>
        <v>West</v>
      </c>
      <c r="S4959" t="str">
        <f t="shared" si="465"/>
        <v>Hospitalization</v>
      </c>
      <c r="T4959" t="str">
        <f t="shared" si="466"/>
        <v>SLA Breach</v>
      </c>
      <c r="U4959">
        <f t="shared" si="467"/>
        <v>5</v>
      </c>
    </row>
    <row r="4960" spans="1:21" x14ac:dyDescent="0.3">
      <c r="A4960" t="s">
        <v>9223</v>
      </c>
      <c r="B4960" t="s">
        <v>6625</v>
      </c>
      <c r="C4960" t="s">
        <v>6626</v>
      </c>
      <c r="D4960" t="s">
        <v>69</v>
      </c>
      <c r="E4960" t="s">
        <v>27</v>
      </c>
      <c r="F4960">
        <v>557919.77</v>
      </c>
      <c r="G4960" s="1">
        <v>45899</v>
      </c>
      <c r="H4960" s="1">
        <v>45908</v>
      </c>
      <c r="I4960" t="s">
        <v>19</v>
      </c>
      <c r="J4960">
        <v>9</v>
      </c>
      <c r="K4960">
        <v>12</v>
      </c>
      <c r="L4960" t="s">
        <v>128</v>
      </c>
      <c r="M4960" t="s">
        <v>49</v>
      </c>
      <c r="N4960" t="s">
        <v>30</v>
      </c>
      <c r="O4960">
        <f t="shared" si="462"/>
        <v>1</v>
      </c>
      <c r="P4960" t="str">
        <f t="shared" si="463"/>
        <v>Valid</v>
      </c>
      <c r="Q4960" t="str">
        <f>_xlfn.XLOOKUP(B4960,Customers!$A:$A,Customers!$C:$C,"Not Found")</f>
        <v>West</v>
      </c>
      <c r="R4960" t="str">
        <f t="shared" si="464"/>
        <v>West</v>
      </c>
      <c r="S4960" t="str">
        <f t="shared" si="465"/>
        <v>Property Damage</v>
      </c>
      <c r="T4960" t="str">
        <f t="shared" si="466"/>
        <v>Within SLA</v>
      </c>
      <c r="U4960">
        <f t="shared" si="467"/>
        <v>0</v>
      </c>
    </row>
    <row r="4961" spans="1:21" x14ac:dyDescent="0.3">
      <c r="A4961" t="s">
        <v>9224</v>
      </c>
      <c r="B4961" t="s">
        <v>7018</v>
      </c>
      <c r="C4961" t="s">
        <v>9225</v>
      </c>
      <c r="D4961" t="s">
        <v>182</v>
      </c>
      <c r="E4961" t="s">
        <v>18</v>
      </c>
      <c r="F4961">
        <v>31121.83</v>
      </c>
      <c r="G4961" s="1">
        <v>45792</v>
      </c>
      <c r="H4961" s="1">
        <v>45799</v>
      </c>
      <c r="I4961" t="s">
        <v>19</v>
      </c>
      <c r="J4961">
        <v>7</v>
      </c>
      <c r="K4961">
        <v>7</v>
      </c>
      <c r="L4961" t="s">
        <v>93</v>
      </c>
      <c r="M4961" t="s">
        <v>94</v>
      </c>
      <c r="N4961" t="s">
        <v>22</v>
      </c>
      <c r="O4961">
        <f t="shared" si="462"/>
        <v>1</v>
      </c>
      <c r="P4961" t="str">
        <f t="shared" si="463"/>
        <v>Valid</v>
      </c>
      <c r="Q4961" t="str">
        <f>_xlfn.XLOOKUP(B4961,Customers!$A:$A,Customers!$C:$C,"Not Found")</f>
        <v>South</v>
      </c>
      <c r="R4961" t="str">
        <f t="shared" si="464"/>
        <v>South</v>
      </c>
      <c r="S4961" t="str">
        <f t="shared" si="465"/>
        <v>Trip Cancellation</v>
      </c>
      <c r="T4961" t="str">
        <f t="shared" si="466"/>
        <v>Within SLA</v>
      </c>
      <c r="U4961">
        <f t="shared" si="467"/>
        <v>0</v>
      </c>
    </row>
    <row r="4962" spans="1:21" x14ac:dyDescent="0.3">
      <c r="A4962" t="s">
        <v>9226</v>
      </c>
      <c r="B4962" t="s">
        <v>4319</v>
      </c>
      <c r="C4962" t="s">
        <v>4320</v>
      </c>
      <c r="D4962" t="s">
        <v>92</v>
      </c>
      <c r="E4962" t="s">
        <v>74</v>
      </c>
      <c r="F4962">
        <v>20743.36</v>
      </c>
      <c r="G4962" s="1">
        <v>45693</v>
      </c>
      <c r="I4962" t="s">
        <v>40</v>
      </c>
      <c r="J4962">
        <v>12</v>
      </c>
      <c r="K4962">
        <v>7</v>
      </c>
      <c r="L4962" t="s">
        <v>431</v>
      </c>
      <c r="M4962" t="s">
        <v>94</v>
      </c>
      <c r="N4962" t="s">
        <v>30</v>
      </c>
      <c r="O4962">
        <f t="shared" si="462"/>
        <v>1</v>
      </c>
      <c r="P4962" t="str">
        <f t="shared" si="463"/>
        <v>Valid</v>
      </c>
      <c r="Q4962" t="str">
        <f>_xlfn.XLOOKUP(B4962,Customers!$A:$A,Customers!$C:$C,"Not Found")</f>
        <v>North</v>
      </c>
      <c r="R4962" t="str">
        <f t="shared" si="464"/>
        <v>East</v>
      </c>
      <c r="S4962" t="str">
        <f t="shared" si="465"/>
        <v>Baggage Loss</v>
      </c>
      <c r="T4962" t="str">
        <f t="shared" si="466"/>
        <v>SLA Breach</v>
      </c>
      <c r="U4962">
        <f t="shared" si="467"/>
        <v>5</v>
      </c>
    </row>
    <row r="4963" spans="1:21" x14ac:dyDescent="0.3">
      <c r="A4963" t="s">
        <v>9227</v>
      </c>
      <c r="B4963" t="s">
        <v>2727</v>
      </c>
      <c r="C4963" t="s">
        <v>9228</v>
      </c>
      <c r="D4963" t="s">
        <v>154</v>
      </c>
      <c r="E4963" t="s">
        <v>39</v>
      </c>
      <c r="F4963">
        <v>164411.56</v>
      </c>
      <c r="G4963" s="1">
        <v>45839</v>
      </c>
      <c r="H4963" s="1">
        <v>45841</v>
      </c>
      <c r="I4963" t="s">
        <v>19</v>
      </c>
      <c r="J4963">
        <v>2</v>
      </c>
      <c r="K4963">
        <v>10</v>
      </c>
      <c r="L4963" t="s">
        <v>278</v>
      </c>
      <c r="M4963" t="s">
        <v>21</v>
      </c>
      <c r="N4963" t="s">
        <v>22</v>
      </c>
      <c r="O4963">
        <f t="shared" si="462"/>
        <v>1</v>
      </c>
      <c r="P4963" t="str">
        <f t="shared" si="463"/>
        <v>Valid</v>
      </c>
      <c r="Q4963" t="str">
        <f>_xlfn.XLOOKUP(B4963,Customers!$A:$A,Customers!$C:$C,"Not Found")</f>
        <v>South</v>
      </c>
      <c r="R4963" t="str">
        <f t="shared" si="464"/>
        <v>North</v>
      </c>
      <c r="S4963" t="str">
        <f t="shared" si="465"/>
        <v>Vehicle Damage</v>
      </c>
      <c r="T4963" t="str">
        <f t="shared" si="466"/>
        <v>Within SLA</v>
      </c>
      <c r="U4963">
        <f t="shared" si="467"/>
        <v>0</v>
      </c>
    </row>
    <row r="4964" spans="1:21" x14ac:dyDescent="0.3">
      <c r="A4964" t="s">
        <v>9229</v>
      </c>
      <c r="B4964" t="s">
        <v>3028</v>
      </c>
      <c r="C4964" t="s">
        <v>3029</v>
      </c>
      <c r="D4964" t="s">
        <v>116</v>
      </c>
      <c r="E4964" t="s">
        <v>27</v>
      </c>
      <c r="F4964">
        <v>32859.47</v>
      </c>
      <c r="G4964" s="1">
        <v>45913</v>
      </c>
      <c r="I4964" t="s">
        <v>40</v>
      </c>
      <c r="J4964">
        <v>3</v>
      </c>
      <c r="K4964">
        <v>7</v>
      </c>
      <c r="L4964" t="s">
        <v>166</v>
      </c>
      <c r="M4964" t="s">
        <v>94</v>
      </c>
      <c r="N4964" t="s">
        <v>30</v>
      </c>
      <c r="O4964">
        <f t="shared" si="462"/>
        <v>1</v>
      </c>
      <c r="P4964" t="str">
        <f t="shared" si="463"/>
        <v>Valid</v>
      </c>
      <c r="Q4964" t="str">
        <f>_xlfn.XLOOKUP(B4964,Customers!$A:$A,Customers!$C:$C,"Not Found")</f>
        <v>South</v>
      </c>
      <c r="R4964" t="str">
        <f t="shared" si="464"/>
        <v>West</v>
      </c>
      <c r="S4964" t="str">
        <f t="shared" si="465"/>
        <v>Medical Emergency</v>
      </c>
      <c r="T4964" t="str">
        <f t="shared" si="466"/>
        <v>Within SLA</v>
      </c>
      <c r="U4964">
        <f t="shared" si="467"/>
        <v>0</v>
      </c>
    </row>
    <row r="4965" spans="1:21" x14ac:dyDescent="0.3">
      <c r="A4965" t="s">
        <v>9230</v>
      </c>
      <c r="B4965" t="s">
        <v>2217</v>
      </c>
      <c r="C4965" t="s">
        <v>8835</v>
      </c>
      <c r="D4965" t="s">
        <v>69</v>
      </c>
      <c r="E4965" t="s">
        <v>18</v>
      </c>
      <c r="F4965">
        <v>86136.78</v>
      </c>
      <c r="G4965" s="1">
        <v>45674</v>
      </c>
      <c r="H4965" s="1">
        <v>45694</v>
      </c>
      <c r="I4965" t="s">
        <v>19</v>
      </c>
      <c r="J4965">
        <v>20</v>
      </c>
      <c r="K4965">
        <v>12</v>
      </c>
      <c r="L4965" t="s">
        <v>244</v>
      </c>
      <c r="M4965" t="s">
        <v>49</v>
      </c>
      <c r="N4965" t="s">
        <v>88</v>
      </c>
      <c r="O4965">
        <f t="shared" si="462"/>
        <v>1</v>
      </c>
      <c r="P4965" t="str">
        <f t="shared" si="463"/>
        <v>Valid</v>
      </c>
      <c r="Q4965" t="str">
        <f>_xlfn.XLOOKUP(B4965,Customers!$A:$A,Customers!$C:$C,"Not Found")</f>
        <v>Central</v>
      </c>
      <c r="R4965" t="str">
        <f t="shared" si="464"/>
        <v>South</v>
      </c>
      <c r="S4965" t="str">
        <f t="shared" si="465"/>
        <v>Property Damage</v>
      </c>
      <c r="T4965" t="str">
        <f t="shared" si="466"/>
        <v>SLA Breach</v>
      </c>
      <c r="U4965">
        <f t="shared" si="467"/>
        <v>8</v>
      </c>
    </row>
    <row r="4966" spans="1:21" x14ac:dyDescent="0.3">
      <c r="A4966" t="s">
        <v>9231</v>
      </c>
      <c r="B4966" t="s">
        <v>2559</v>
      </c>
      <c r="C4966" t="s">
        <v>2560</v>
      </c>
      <c r="D4966" t="s">
        <v>216</v>
      </c>
      <c r="E4966" t="s">
        <v>18</v>
      </c>
      <c r="F4966">
        <v>59747.07</v>
      </c>
      <c r="G4966" s="1">
        <v>45730</v>
      </c>
      <c r="H4966" s="1">
        <v>45741</v>
      </c>
      <c r="I4966" t="s">
        <v>19</v>
      </c>
      <c r="J4966">
        <v>11</v>
      </c>
      <c r="K4966">
        <v>15</v>
      </c>
      <c r="L4966" t="s">
        <v>103</v>
      </c>
      <c r="M4966" t="s">
        <v>55</v>
      </c>
      <c r="N4966" t="s">
        <v>30</v>
      </c>
      <c r="O4966">
        <f t="shared" si="462"/>
        <v>1</v>
      </c>
      <c r="P4966" t="str">
        <f t="shared" si="463"/>
        <v>Valid</v>
      </c>
      <c r="Q4966" t="str">
        <f>_xlfn.XLOOKUP(B4966,Customers!$A:$A,Customers!$C:$C,"Not Found")</f>
        <v>South</v>
      </c>
      <c r="R4966" t="str">
        <f t="shared" si="464"/>
        <v>South</v>
      </c>
      <c r="S4966" t="str">
        <f t="shared" si="465"/>
        <v>Outpatient</v>
      </c>
      <c r="T4966" t="str">
        <f t="shared" si="466"/>
        <v>Within SLA</v>
      </c>
      <c r="U4966">
        <f t="shared" si="467"/>
        <v>0</v>
      </c>
    </row>
    <row r="4967" spans="1:21" x14ac:dyDescent="0.3">
      <c r="A4967" t="s">
        <v>9232</v>
      </c>
      <c r="B4967" t="s">
        <v>321</v>
      </c>
      <c r="C4967" t="s">
        <v>641</v>
      </c>
      <c r="D4967" t="s">
        <v>102</v>
      </c>
      <c r="E4967" t="s">
        <v>39</v>
      </c>
      <c r="F4967">
        <v>1176403.6100000001</v>
      </c>
      <c r="G4967" s="1">
        <v>45774</v>
      </c>
      <c r="H4967" s="1">
        <v>45810</v>
      </c>
      <c r="I4967" t="s">
        <v>19</v>
      </c>
      <c r="J4967">
        <v>36</v>
      </c>
      <c r="K4967">
        <v>20</v>
      </c>
      <c r="L4967" t="s">
        <v>501</v>
      </c>
      <c r="M4967" t="s">
        <v>29</v>
      </c>
      <c r="N4967" t="s">
        <v>88</v>
      </c>
      <c r="O4967">
        <f t="shared" si="462"/>
        <v>1</v>
      </c>
      <c r="P4967" t="str">
        <f t="shared" si="463"/>
        <v>Valid</v>
      </c>
      <c r="Q4967" t="str">
        <f>_xlfn.XLOOKUP(B4967,Customers!$A:$A,Customers!$C:$C,"Not Found")</f>
        <v>East</v>
      </c>
      <c r="R4967" t="str">
        <f t="shared" si="464"/>
        <v>North</v>
      </c>
      <c r="S4967" t="str">
        <f t="shared" si="465"/>
        <v>Maturity</v>
      </c>
      <c r="T4967" t="str">
        <f t="shared" si="466"/>
        <v>SLA Breach</v>
      </c>
      <c r="U4967">
        <f t="shared" si="467"/>
        <v>16</v>
      </c>
    </row>
    <row r="4968" spans="1:21" x14ac:dyDescent="0.3">
      <c r="A4968" t="s">
        <v>9233</v>
      </c>
      <c r="B4968" t="s">
        <v>6263</v>
      </c>
      <c r="C4968" t="s">
        <v>6264</v>
      </c>
      <c r="D4968" t="s">
        <v>216</v>
      </c>
      <c r="E4968" t="s">
        <v>39</v>
      </c>
      <c r="F4968">
        <v>44550.51</v>
      </c>
      <c r="G4968" s="1">
        <v>45751</v>
      </c>
      <c r="H4968" s="1">
        <v>45753</v>
      </c>
      <c r="I4968" t="s">
        <v>19</v>
      </c>
      <c r="J4968">
        <v>2</v>
      </c>
      <c r="K4968">
        <v>15</v>
      </c>
      <c r="L4968" t="s">
        <v>98</v>
      </c>
      <c r="M4968" t="s">
        <v>55</v>
      </c>
      <c r="N4968" t="s">
        <v>22</v>
      </c>
      <c r="O4968">
        <f t="shared" si="462"/>
        <v>1</v>
      </c>
      <c r="P4968" t="str">
        <f t="shared" si="463"/>
        <v>Valid</v>
      </c>
      <c r="Q4968" t="str">
        <f>_xlfn.XLOOKUP(B4968,Customers!$A:$A,Customers!$C:$C,"Not Found")</f>
        <v>East</v>
      </c>
      <c r="R4968" t="str">
        <f t="shared" si="464"/>
        <v>North</v>
      </c>
      <c r="S4968" t="str">
        <f t="shared" si="465"/>
        <v>Outpatient</v>
      </c>
      <c r="T4968" t="str">
        <f t="shared" si="466"/>
        <v>Within SLA</v>
      </c>
      <c r="U4968">
        <f t="shared" si="467"/>
        <v>0</v>
      </c>
    </row>
    <row r="4969" spans="1:21" x14ac:dyDescent="0.3">
      <c r="A4969" t="s">
        <v>9234</v>
      </c>
      <c r="B4969" t="s">
        <v>945</v>
      </c>
      <c r="C4969" t="s">
        <v>1058</v>
      </c>
      <c r="D4969" t="s">
        <v>116</v>
      </c>
      <c r="E4969" t="s">
        <v>39</v>
      </c>
      <c r="F4969">
        <v>62363.87</v>
      </c>
      <c r="G4969" s="1">
        <v>45843</v>
      </c>
      <c r="H4969" s="1">
        <v>45844</v>
      </c>
      <c r="I4969" t="s">
        <v>19</v>
      </c>
      <c r="J4969">
        <v>1</v>
      </c>
      <c r="K4969">
        <v>7</v>
      </c>
      <c r="L4969" t="s">
        <v>770</v>
      </c>
      <c r="M4969" t="s">
        <v>94</v>
      </c>
      <c r="N4969" t="s">
        <v>30</v>
      </c>
      <c r="O4969">
        <f t="shared" si="462"/>
        <v>1</v>
      </c>
      <c r="P4969" t="str">
        <f t="shared" si="463"/>
        <v>Valid</v>
      </c>
      <c r="Q4969" t="str">
        <f>_xlfn.XLOOKUP(B4969,Customers!$A:$A,Customers!$C:$C,"Not Found")</f>
        <v>North</v>
      </c>
      <c r="R4969" t="str">
        <f t="shared" si="464"/>
        <v>North</v>
      </c>
      <c r="S4969" t="str">
        <f t="shared" si="465"/>
        <v>Medical Emergency</v>
      </c>
      <c r="T4969" t="str">
        <f t="shared" si="466"/>
        <v>Within SLA</v>
      </c>
      <c r="U4969">
        <f t="shared" si="467"/>
        <v>0</v>
      </c>
    </row>
    <row r="4970" spans="1:21" x14ac:dyDescent="0.3">
      <c r="A4970" t="s">
        <v>9235</v>
      </c>
      <c r="B4970" t="s">
        <v>994</v>
      </c>
      <c r="C4970" t="s">
        <v>3662</v>
      </c>
      <c r="D4970" t="s">
        <v>53</v>
      </c>
      <c r="E4970" t="s">
        <v>27</v>
      </c>
      <c r="F4970">
        <v>50153.59</v>
      </c>
      <c r="G4970" s="1">
        <v>45987</v>
      </c>
      <c r="H4970" s="1">
        <v>45995</v>
      </c>
      <c r="I4970" t="s">
        <v>19</v>
      </c>
      <c r="J4970">
        <v>8</v>
      </c>
      <c r="K4970">
        <v>15</v>
      </c>
      <c r="L4970" t="s">
        <v>345</v>
      </c>
      <c r="M4970" t="s">
        <v>55</v>
      </c>
      <c r="N4970" t="s">
        <v>30</v>
      </c>
      <c r="O4970">
        <f t="shared" si="462"/>
        <v>1</v>
      </c>
      <c r="P4970" t="str">
        <f t="shared" si="463"/>
        <v>Valid</v>
      </c>
      <c r="Q4970" t="str">
        <f>_xlfn.XLOOKUP(B4970,Customers!$A:$A,Customers!$C:$C,"Not Found")</f>
        <v>East</v>
      </c>
      <c r="R4970" t="str">
        <f t="shared" si="464"/>
        <v>West</v>
      </c>
      <c r="S4970" t="str">
        <f t="shared" si="465"/>
        <v>Hospitalization</v>
      </c>
      <c r="T4970" t="str">
        <f t="shared" si="466"/>
        <v>Within SLA</v>
      </c>
      <c r="U4970">
        <f t="shared" si="467"/>
        <v>0</v>
      </c>
    </row>
    <row r="4971" spans="1:21" x14ac:dyDescent="0.3">
      <c r="A4971" t="s">
        <v>9236</v>
      </c>
      <c r="B4971" t="s">
        <v>5425</v>
      </c>
      <c r="C4971" t="s">
        <v>9237</v>
      </c>
      <c r="D4971" t="s">
        <v>725</v>
      </c>
      <c r="E4971" t="s">
        <v>27</v>
      </c>
      <c r="F4971">
        <v>20013.77</v>
      </c>
      <c r="G4971" s="1">
        <v>45889</v>
      </c>
      <c r="H4971" s="1">
        <v>45896</v>
      </c>
      <c r="I4971" t="s">
        <v>19</v>
      </c>
      <c r="J4971">
        <v>7</v>
      </c>
      <c r="K4971">
        <v>7</v>
      </c>
      <c r="L4971" t="s">
        <v>65</v>
      </c>
      <c r="M4971" t="s">
        <v>94</v>
      </c>
      <c r="N4971" t="s">
        <v>22</v>
      </c>
      <c r="O4971">
        <f t="shared" si="462"/>
        <v>1</v>
      </c>
      <c r="P4971" t="str">
        <f t="shared" si="463"/>
        <v>Valid</v>
      </c>
      <c r="Q4971" t="str">
        <f>_xlfn.XLOOKUP(B4971,Customers!$A:$A,Customers!$C:$C,"Not Found")</f>
        <v>North</v>
      </c>
      <c r="R4971" t="str">
        <f t="shared" si="464"/>
        <v>West</v>
      </c>
      <c r="S4971" t="str">
        <f t="shared" si="465"/>
        <v>Medical Emergency</v>
      </c>
      <c r="T4971" t="str">
        <f t="shared" si="466"/>
        <v>Within SLA</v>
      </c>
      <c r="U4971">
        <f t="shared" si="467"/>
        <v>0</v>
      </c>
    </row>
    <row r="4972" spans="1:21" x14ac:dyDescent="0.3">
      <c r="A4972" t="s">
        <v>9238</v>
      </c>
      <c r="B4972" t="s">
        <v>745</v>
      </c>
      <c r="C4972" t="s">
        <v>3199</v>
      </c>
      <c r="D4972" t="s">
        <v>46</v>
      </c>
      <c r="E4972" t="s">
        <v>74</v>
      </c>
      <c r="F4972">
        <v>104294.42</v>
      </c>
      <c r="G4972" s="1">
        <v>45829</v>
      </c>
      <c r="H4972" s="1">
        <v>45840</v>
      </c>
      <c r="I4972" t="s">
        <v>19</v>
      </c>
      <c r="J4972">
        <v>11</v>
      </c>
      <c r="K4972">
        <v>12</v>
      </c>
      <c r="L4972" t="s">
        <v>491</v>
      </c>
      <c r="M4972" t="s">
        <v>49</v>
      </c>
      <c r="N4972" t="s">
        <v>22</v>
      </c>
      <c r="O4972">
        <f t="shared" si="462"/>
        <v>1</v>
      </c>
      <c r="P4972" t="str">
        <f t="shared" si="463"/>
        <v>Valid</v>
      </c>
      <c r="Q4972" t="str">
        <f>_xlfn.XLOOKUP(B4972,Customers!$A:$A,Customers!$C:$C,"Not Found")</f>
        <v>Central</v>
      </c>
      <c r="R4972" t="str">
        <f t="shared" si="464"/>
        <v>East</v>
      </c>
      <c r="S4972" t="str">
        <f t="shared" si="465"/>
        <v>Theft</v>
      </c>
      <c r="T4972" t="str">
        <f t="shared" si="466"/>
        <v>Within SLA</v>
      </c>
      <c r="U4972">
        <f t="shared" si="467"/>
        <v>0</v>
      </c>
    </row>
    <row r="4973" spans="1:21" x14ac:dyDescent="0.3">
      <c r="A4973" t="s">
        <v>9239</v>
      </c>
      <c r="B4973" t="s">
        <v>5967</v>
      </c>
      <c r="C4973" t="s">
        <v>5968</v>
      </c>
      <c r="D4973" t="s">
        <v>46</v>
      </c>
      <c r="E4973" t="s">
        <v>18</v>
      </c>
      <c r="F4973">
        <v>87962.75</v>
      </c>
      <c r="G4973" s="1">
        <v>45975</v>
      </c>
      <c r="I4973" t="s">
        <v>64</v>
      </c>
      <c r="J4973">
        <v>28</v>
      </c>
      <c r="K4973">
        <v>10</v>
      </c>
      <c r="L4973" t="s">
        <v>128</v>
      </c>
      <c r="M4973" t="s">
        <v>21</v>
      </c>
      <c r="N4973" t="s">
        <v>88</v>
      </c>
      <c r="O4973">
        <f t="shared" si="462"/>
        <v>1</v>
      </c>
      <c r="P4973" t="str">
        <f t="shared" si="463"/>
        <v>Valid</v>
      </c>
      <c r="Q4973" t="str">
        <f>_xlfn.XLOOKUP(B4973,Customers!$A:$A,Customers!$C:$C,"Not Found")</f>
        <v>Central</v>
      </c>
      <c r="R4973" t="str">
        <f t="shared" si="464"/>
        <v>South</v>
      </c>
      <c r="S4973" t="str">
        <f t="shared" si="465"/>
        <v>Theft</v>
      </c>
      <c r="T4973" t="str">
        <f t="shared" si="466"/>
        <v>SLA Breach</v>
      </c>
      <c r="U4973">
        <f t="shared" si="467"/>
        <v>18</v>
      </c>
    </row>
    <row r="4974" spans="1:21" x14ac:dyDescent="0.3">
      <c r="A4974" t="s">
        <v>9240</v>
      </c>
      <c r="B4974" t="s">
        <v>2680</v>
      </c>
      <c r="C4974" t="s">
        <v>2681</v>
      </c>
      <c r="D4974" t="s">
        <v>182</v>
      </c>
      <c r="E4974" t="s">
        <v>173</v>
      </c>
      <c r="F4974">
        <v>10299.76</v>
      </c>
      <c r="G4974" s="1">
        <v>45931</v>
      </c>
      <c r="H4974" s="1">
        <v>45938</v>
      </c>
      <c r="I4974" t="s">
        <v>19</v>
      </c>
      <c r="J4974">
        <v>7</v>
      </c>
      <c r="K4974">
        <v>7</v>
      </c>
      <c r="L4974" t="s">
        <v>606</v>
      </c>
      <c r="M4974" t="s">
        <v>94</v>
      </c>
      <c r="N4974" t="s">
        <v>30</v>
      </c>
      <c r="O4974">
        <f t="shared" si="462"/>
        <v>1</v>
      </c>
      <c r="P4974" t="str">
        <f t="shared" si="463"/>
        <v>Valid</v>
      </c>
      <c r="Q4974" t="str">
        <f>_xlfn.XLOOKUP(B4974,Customers!$A:$A,Customers!$C:$C,"Not Found")</f>
        <v>North</v>
      </c>
      <c r="R4974" t="str">
        <f t="shared" si="464"/>
        <v>Central</v>
      </c>
      <c r="S4974" t="str">
        <f t="shared" si="465"/>
        <v>Trip Cancellation</v>
      </c>
      <c r="T4974" t="str">
        <f t="shared" si="466"/>
        <v>Within SLA</v>
      </c>
      <c r="U4974">
        <f t="shared" si="467"/>
        <v>0</v>
      </c>
    </row>
    <row r="4975" spans="1:21" x14ac:dyDescent="0.3">
      <c r="A4975" t="s">
        <v>9241</v>
      </c>
      <c r="B4975" t="s">
        <v>1855</v>
      </c>
      <c r="C4975" t="s">
        <v>9242</v>
      </c>
      <c r="D4975" t="s">
        <v>46</v>
      </c>
      <c r="E4975" t="s">
        <v>173</v>
      </c>
      <c r="F4975">
        <v>45627.25</v>
      </c>
      <c r="G4975" s="1">
        <v>45852</v>
      </c>
      <c r="I4975" t="s">
        <v>64</v>
      </c>
      <c r="J4975">
        <v>8</v>
      </c>
      <c r="K4975">
        <v>10</v>
      </c>
      <c r="L4975" t="s">
        <v>606</v>
      </c>
      <c r="M4975" t="s">
        <v>21</v>
      </c>
      <c r="N4975" t="s">
        <v>30</v>
      </c>
      <c r="O4975">
        <f t="shared" si="462"/>
        <v>1</v>
      </c>
      <c r="P4975" t="str">
        <f t="shared" si="463"/>
        <v>Valid</v>
      </c>
      <c r="Q4975" t="str">
        <f>_xlfn.XLOOKUP(B4975,Customers!$A:$A,Customers!$C:$C,"Not Found")</f>
        <v>North</v>
      </c>
      <c r="R4975" t="str">
        <f t="shared" si="464"/>
        <v>Central</v>
      </c>
      <c r="S4975" t="str">
        <f t="shared" si="465"/>
        <v>Theft</v>
      </c>
      <c r="T4975" t="str">
        <f t="shared" si="466"/>
        <v>Within SLA</v>
      </c>
      <c r="U4975">
        <f t="shared" si="467"/>
        <v>0</v>
      </c>
    </row>
    <row r="4976" spans="1:21" x14ac:dyDescent="0.3">
      <c r="A4976" t="s">
        <v>9243</v>
      </c>
      <c r="B4976" t="s">
        <v>1024</v>
      </c>
      <c r="C4976" t="s">
        <v>1025</v>
      </c>
      <c r="D4976" t="s">
        <v>116</v>
      </c>
      <c r="E4976" t="s">
        <v>74</v>
      </c>
      <c r="F4976">
        <v>58563.16</v>
      </c>
      <c r="G4976" s="1">
        <v>45675</v>
      </c>
      <c r="H4976" s="1">
        <v>45677</v>
      </c>
      <c r="I4976" t="s">
        <v>19</v>
      </c>
      <c r="J4976">
        <v>2</v>
      </c>
      <c r="K4976">
        <v>7</v>
      </c>
      <c r="L4976" t="s">
        <v>54</v>
      </c>
      <c r="M4976" t="s">
        <v>94</v>
      </c>
      <c r="N4976" t="s">
        <v>30</v>
      </c>
      <c r="O4976">
        <f t="shared" si="462"/>
        <v>1</v>
      </c>
      <c r="P4976" t="str">
        <f t="shared" si="463"/>
        <v>Valid</v>
      </c>
      <c r="Q4976" t="str">
        <f>_xlfn.XLOOKUP(B4976,Customers!$A:$A,Customers!$C:$C,"Not Found")</f>
        <v>Central</v>
      </c>
      <c r="R4976" t="str">
        <f t="shared" si="464"/>
        <v>East</v>
      </c>
      <c r="S4976" t="str">
        <f t="shared" si="465"/>
        <v>Medical Emergency</v>
      </c>
      <c r="T4976" t="str">
        <f t="shared" si="466"/>
        <v>Within SLA</v>
      </c>
      <c r="U4976">
        <f t="shared" si="467"/>
        <v>0</v>
      </c>
    </row>
    <row r="4977" spans="1:21" x14ac:dyDescent="0.3">
      <c r="A4977" t="s">
        <v>9244</v>
      </c>
      <c r="B4977" t="s">
        <v>9245</v>
      </c>
      <c r="C4977" t="s">
        <v>9246</v>
      </c>
      <c r="D4977" t="s">
        <v>111</v>
      </c>
      <c r="E4977" t="s">
        <v>27</v>
      </c>
      <c r="F4977">
        <v>214099.77</v>
      </c>
      <c r="G4977" s="1">
        <v>45748</v>
      </c>
      <c r="H4977" s="1">
        <v>45764</v>
      </c>
      <c r="I4977" t="s">
        <v>19</v>
      </c>
      <c r="J4977">
        <v>16</v>
      </c>
      <c r="K4977">
        <v>12</v>
      </c>
      <c r="L4977" t="s">
        <v>704</v>
      </c>
      <c r="M4977" t="s">
        <v>49</v>
      </c>
      <c r="N4977" t="s">
        <v>42</v>
      </c>
      <c r="O4977">
        <f t="shared" si="462"/>
        <v>1</v>
      </c>
      <c r="P4977" t="str">
        <f t="shared" si="463"/>
        <v>Valid</v>
      </c>
      <c r="Q4977" t="str">
        <f>_xlfn.XLOOKUP(B4977,Customers!$A:$A,Customers!$C:$C,"Not Found")</f>
        <v>South</v>
      </c>
      <c r="R4977" t="str">
        <f t="shared" si="464"/>
        <v>West</v>
      </c>
      <c r="S4977" t="str">
        <f t="shared" si="465"/>
        <v>Fire</v>
      </c>
      <c r="T4977" t="str">
        <f t="shared" si="466"/>
        <v>SLA Breach</v>
      </c>
      <c r="U4977">
        <f t="shared" si="467"/>
        <v>4</v>
      </c>
    </row>
    <row r="4978" spans="1:21" x14ac:dyDescent="0.3">
      <c r="A4978" t="s">
        <v>9247</v>
      </c>
      <c r="B4978" t="s">
        <v>1291</v>
      </c>
      <c r="C4978" t="s">
        <v>6886</v>
      </c>
      <c r="D4978" t="s">
        <v>216</v>
      </c>
      <c r="E4978" t="s">
        <v>27</v>
      </c>
      <c r="F4978">
        <v>70382</v>
      </c>
      <c r="G4978" s="1">
        <v>45967</v>
      </c>
      <c r="H4978" s="1">
        <v>45976</v>
      </c>
      <c r="I4978" t="s">
        <v>19</v>
      </c>
      <c r="J4978">
        <v>9</v>
      </c>
      <c r="K4978">
        <v>15</v>
      </c>
      <c r="L4978" t="s">
        <v>121</v>
      </c>
      <c r="M4978" t="s">
        <v>55</v>
      </c>
      <c r="N4978" t="s">
        <v>30</v>
      </c>
      <c r="O4978">
        <f t="shared" si="462"/>
        <v>1</v>
      </c>
      <c r="P4978" t="str">
        <f t="shared" si="463"/>
        <v>Valid</v>
      </c>
      <c r="Q4978" t="str">
        <f>_xlfn.XLOOKUP(B4978,Customers!$A:$A,Customers!$C:$C,"Not Found")</f>
        <v>East</v>
      </c>
      <c r="R4978" t="str">
        <f t="shared" si="464"/>
        <v>West</v>
      </c>
      <c r="S4978" t="str">
        <f t="shared" si="465"/>
        <v>Outpatient</v>
      </c>
      <c r="T4978" t="str">
        <f t="shared" si="466"/>
        <v>Within SLA</v>
      </c>
      <c r="U4978">
        <f t="shared" si="467"/>
        <v>0</v>
      </c>
    </row>
    <row r="4979" spans="1:21" x14ac:dyDescent="0.3">
      <c r="A4979" t="s">
        <v>9248</v>
      </c>
      <c r="B4979" t="s">
        <v>1248</v>
      </c>
      <c r="C4979" t="s">
        <v>9249</v>
      </c>
      <c r="D4979" t="s">
        <v>46</v>
      </c>
      <c r="E4979" t="s">
        <v>27</v>
      </c>
      <c r="F4979">
        <v>30278.66</v>
      </c>
      <c r="G4979" s="1">
        <v>45844</v>
      </c>
      <c r="H4979" s="1">
        <v>45847</v>
      </c>
      <c r="I4979" t="s">
        <v>19</v>
      </c>
      <c r="J4979">
        <v>3</v>
      </c>
      <c r="K4979">
        <v>10</v>
      </c>
      <c r="L4979" t="s">
        <v>651</v>
      </c>
      <c r="M4979" t="s">
        <v>21</v>
      </c>
      <c r="N4979" t="s">
        <v>30</v>
      </c>
      <c r="O4979">
        <f t="shared" si="462"/>
        <v>1</v>
      </c>
      <c r="P4979" t="str">
        <f t="shared" si="463"/>
        <v>Valid</v>
      </c>
      <c r="Q4979" t="str">
        <f>_xlfn.XLOOKUP(B4979,Customers!$A:$A,Customers!$C:$C,"Not Found")</f>
        <v>East</v>
      </c>
      <c r="R4979" t="str">
        <f t="shared" si="464"/>
        <v>West</v>
      </c>
      <c r="S4979" t="str">
        <f t="shared" si="465"/>
        <v>Theft</v>
      </c>
      <c r="T4979" t="str">
        <f t="shared" si="466"/>
        <v>Within SLA</v>
      </c>
      <c r="U4979">
        <f t="shared" si="467"/>
        <v>0</v>
      </c>
    </row>
    <row r="4980" spans="1:21" x14ac:dyDescent="0.3">
      <c r="A4980" t="s">
        <v>9250</v>
      </c>
      <c r="B4980" t="s">
        <v>608</v>
      </c>
      <c r="C4980" t="s">
        <v>609</v>
      </c>
      <c r="D4980" t="s">
        <v>17</v>
      </c>
      <c r="E4980" t="s">
        <v>18</v>
      </c>
      <c r="F4980">
        <v>74774.899999999994</v>
      </c>
      <c r="G4980" s="1">
        <v>45967</v>
      </c>
      <c r="H4980" s="1">
        <v>45969</v>
      </c>
      <c r="I4980" t="s">
        <v>19</v>
      </c>
      <c r="J4980">
        <v>2</v>
      </c>
      <c r="K4980">
        <v>10</v>
      </c>
      <c r="L4980" t="s">
        <v>183</v>
      </c>
      <c r="M4980" t="s">
        <v>21</v>
      </c>
      <c r="N4980" t="s">
        <v>22</v>
      </c>
      <c r="O4980">
        <f t="shared" si="462"/>
        <v>1</v>
      </c>
      <c r="P4980" t="str">
        <f t="shared" si="463"/>
        <v>Valid</v>
      </c>
      <c r="Q4980" t="str">
        <f>_xlfn.XLOOKUP(B4980,Customers!$A:$A,Customers!$C:$C,"Not Found")</f>
        <v>West</v>
      </c>
      <c r="R4980" t="str">
        <f t="shared" si="464"/>
        <v>South</v>
      </c>
      <c r="S4980" t="str">
        <f t="shared" si="465"/>
        <v>Accident</v>
      </c>
      <c r="T4980" t="str">
        <f t="shared" si="466"/>
        <v>Within SLA</v>
      </c>
      <c r="U4980">
        <f t="shared" si="467"/>
        <v>0</v>
      </c>
    </row>
    <row r="4981" spans="1:21" x14ac:dyDescent="0.3">
      <c r="A4981" t="s">
        <v>9251</v>
      </c>
      <c r="B4981" t="s">
        <v>781</v>
      </c>
      <c r="C4981" t="s">
        <v>782</v>
      </c>
      <c r="D4981" t="s">
        <v>46</v>
      </c>
      <c r="E4981" t="s">
        <v>74</v>
      </c>
      <c r="F4981">
        <v>111741.03</v>
      </c>
      <c r="G4981" s="1">
        <v>45681</v>
      </c>
      <c r="H4981" s="1">
        <v>45697</v>
      </c>
      <c r="I4981" t="s">
        <v>19</v>
      </c>
      <c r="J4981">
        <v>16</v>
      </c>
      <c r="K4981">
        <v>10</v>
      </c>
      <c r="L4981" t="s">
        <v>770</v>
      </c>
      <c r="M4981" t="s">
        <v>21</v>
      </c>
      <c r="N4981" t="s">
        <v>42</v>
      </c>
      <c r="O4981">
        <f t="shared" si="462"/>
        <v>1</v>
      </c>
      <c r="P4981" t="str">
        <f t="shared" si="463"/>
        <v>Valid</v>
      </c>
      <c r="Q4981" t="str">
        <f>_xlfn.XLOOKUP(B4981,Customers!$A:$A,Customers!$C:$C,"Not Found")</f>
        <v>South</v>
      </c>
      <c r="R4981" t="str">
        <f t="shared" si="464"/>
        <v>East</v>
      </c>
      <c r="S4981" t="str">
        <f t="shared" si="465"/>
        <v>Theft</v>
      </c>
      <c r="T4981" t="str">
        <f t="shared" si="466"/>
        <v>SLA Breach</v>
      </c>
      <c r="U4981">
        <f t="shared" si="467"/>
        <v>6</v>
      </c>
    </row>
    <row r="4982" spans="1:21" x14ac:dyDescent="0.3">
      <c r="A4982" t="s">
        <v>9252</v>
      </c>
      <c r="B4982" t="s">
        <v>378</v>
      </c>
      <c r="C4982" t="s">
        <v>379</v>
      </c>
      <c r="D4982" t="s">
        <v>17</v>
      </c>
      <c r="E4982" t="s">
        <v>39</v>
      </c>
      <c r="F4982">
        <v>73141.58</v>
      </c>
      <c r="G4982" s="1">
        <v>45718</v>
      </c>
      <c r="H4982" s="1">
        <v>45734</v>
      </c>
      <c r="I4982" t="s">
        <v>19</v>
      </c>
      <c r="J4982">
        <v>16</v>
      </c>
      <c r="K4982">
        <v>10</v>
      </c>
      <c r="L4982" t="s">
        <v>373</v>
      </c>
      <c r="M4982" t="s">
        <v>21</v>
      </c>
      <c r="N4982" t="s">
        <v>42</v>
      </c>
      <c r="O4982">
        <f t="shared" si="462"/>
        <v>1</v>
      </c>
      <c r="P4982" t="str">
        <f t="shared" si="463"/>
        <v>Valid</v>
      </c>
      <c r="Q4982" t="str">
        <f>_xlfn.XLOOKUP(B4982,Customers!$A:$A,Customers!$C:$C,"Not Found")</f>
        <v>Central</v>
      </c>
      <c r="R4982" t="str">
        <f t="shared" si="464"/>
        <v>North</v>
      </c>
      <c r="S4982" t="str">
        <f t="shared" si="465"/>
        <v>Accident</v>
      </c>
      <c r="T4982" t="str">
        <f t="shared" si="466"/>
        <v>SLA Breach</v>
      </c>
      <c r="U4982">
        <f t="shared" si="467"/>
        <v>6</v>
      </c>
    </row>
    <row r="4983" spans="1:21" x14ac:dyDescent="0.3">
      <c r="A4983" t="s">
        <v>9253</v>
      </c>
      <c r="B4983" t="s">
        <v>2721</v>
      </c>
      <c r="C4983" t="s">
        <v>3717</v>
      </c>
      <c r="D4983" t="s">
        <v>216</v>
      </c>
      <c r="E4983" t="s">
        <v>27</v>
      </c>
      <c r="F4983">
        <v>211907.4</v>
      </c>
      <c r="G4983" s="1">
        <v>45707</v>
      </c>
      <c r="H4983" s="1">
        <v>45723</v>
      </c>
      <c r="I4983" t="s">
        <v>19</v>
      </c>
      <c r="J4983">
        <v>16</v>
      </c>
      <c r="K4983">
        <v>15</v>
      </c>
      <c r="L4983" t="s">
        <v>20</v>
      </c>
      <c r="M4983" t="s">
        <v>55</v>
      </c>
      <c r="N4983" t="s">
        <v>22</v>
      </c>
      <c r="O4983">
        <f t="shared" si="462"/>
        <v>1</v>
      </c>
      <c r="P4983" t="str">
        <f t="shared" si="463"/>
        <v>Valid</v>
      </c>
      <c r="Q4983" t="str">
        <f>_xlfn.XLOOKUP(B4983,Customers!$A:$A,Customers!$C:$C,"Not Found")</f>
        <v>North</v>
      </c>
      <c r="R4983" t="str">
        <f t="shared" si="464"/>
        <v>West</v>
      </c>
      <c r="S4983" t="str">
        <f t="shared" si="465"/>
        <v>Outpatient</v>
      </c>
      <c r="T4983" t="str">
        <f t="shared" si="466"/>
        <v>SLA Breach</v>
      </c>
      <c r="U4983">
        <f t="shared" si="467"/>
        <v>1</v>
      </c>
    </row>
    <row r="4984" spans="1:21" x14ac:dyDescent="0.3">
      <c r="A4984" t="s">
        <v>9254</v>
      </c>
      <c r="B4984" t="s">
        <v>975</v>
      </c>
      <c r="C4984" t="s">
        <v>9255</v>
      </c>
      <c r="D4984" t="s">
        <v>216</v>
      </c>
      <c r="E4984" t="s">
        <v>27</v>
      </c>
      <c r="F4984">
        <v>71329.27</v>
      </c>
      <c r="G4984" s="1">
        <v>45690</v>
      </c>
      <c r="H4984" s="1">
        <v>45702</v>
      </c>
      <c r="I4984" t="s">
        <v>19</v>
      </c>
      <c r="J4984">
        <v>12</v>
      </c>
      <c r="K4984">
        <v>15</v>
      </c>
      <c r="L4984" t="s">
        <v>242</v>
      </c>
      <c r="M4984" t="s">
        <v>55</v>
      </c>
      <c r="N4984" t="s">
        <v>30</v>
      </c>
      <c r="O4984">
        <f t="shared" si="462"/>
        <v>1</v>
      </c>
      <c r="P4984" t="str">
        <f t="shared" si="463"/>
        <v>Valid</v>
      </c>
      <c r="Q4984" t="str">
        <f>_xlfn.XLOOKUP(B4984,Customers!$A:$A,Customers!$C:$C,"Not Found")</f>
        <v>North</v>
      </c>
      <c r="R4984" t="str">
        <f t="shared" si="464"/>
        <v>West</v>
      </c>
      <c r="S4984" t="str">
        <f t="shared" si="465"/>
        <v>Outpatient</v>
      </c>
      <c r="T4984" t="str">
        <f t="shared" si="466"/>
        <v>Within SLA</v>
      </c>
      <c r="U4984">
        <f t="shared" si="467"/>
        <v>0</v>
      </c>
    </row>
    <row r="4985" spans="1:21" x14ac:dyDescent="0.3">
      <c r="A4985" t="s">
        <v>9256</v>
      </c>
      <c r="B4985" t="s">
        <v>719</v>
      </c>
      <c r="C4985" t="s">
        <v>720</v>
      </c>
      <c r="D4985" t="s">
        <v>116</v>
      </c>
      <c r="E4985" t="s">
        <v>173</v>
      </c>
      <c r="F4985">
        <v>12737.05</v>
      </c>
      <c r="G4985" s="1">
        <v>45775</v>
      </c>
      <c r="H4985" s="1">
        <v>45777</v>
      </c>
      <c r="I4985" t="s">
        <v>19</v>
      </c>
      <c r="J4985">
        <v>2</v>
      </c>
      <c r="K4985">
        <v>7</v>
      </c>
      <c r="L4985" t="s">
        <v>136</v>
      </c>
      <c r="M4985" t="s">
        <v>94</v>
      </c>
      <c r="N4985" t="s">
        <v>30</v>
      </c>
      <c r="O4985">
        <f t="shared" si="462"/>
        <v>1</v>
      </c>
      <c r="P4985" t="str">
        <f t="shared" si="463"/>
        <v>Valid</v>
      </c>
      <c r="Q4985" t="str">
        <f>_xlfn.XLOOKUP(B4985,Customers!$A:$A,Customers!$C:$C,"Not Found")</f>
        <v>North</v>
      </c>
      <c r="R4985" t="str">
        <f t="shared" si="464"/>
        <v>Central</v>
      </c>
      <c r="S4985" t="str">
        <f t="shared" si="465"/>
        <v>Medical Emergency</v>
      </c>
      <c r="T4985" t="str">
        <f t="shared" si="466"/>
        <v>Within SLA</v>
      </c>
      <c r="U4985">
        <f t="shared" si="467"/>
        <v>0</v>
      </c>
    </row>
    <row r="4986" spans="1:21" x14ac:dyDescent="0.3">
      <c r="A4986" t="s">
        <v>9257</v>
      </c>
      <c r="B4986" t="s">
        <v>827</v>
      </c>
      <c r="C4986" t="s">
        <v>9258</v>
      </c>
      <c r="D4986" t="s">
        <v>216</v>
      </c>
      <c r="E4986" t="s">
        <v>39</v>
      </c>
      <c r="F4986">
        <v>57744.95</v>
      </c>
      <c r="G4986" s="1">
        <v>45991</v>
      </c>
      <c r="H4986" s="1">
        <v>45995</v>
      </c>
      <c r="I4986" t="s">
        <v>19</v>
      </c>
      <c r="J4986">
        <v>4</v>
      </c>
      <c r="K4986">
        <v>15</v>
      </c>
      <c r="L4986" t="s">
        <v>155</v>
      </c>
      <c r="M4986" t="s">
        <v>55</v>
      </c>
      <c r="N4986" t="s">
        <v>22</v>
      </c>
      <c r="O4986">
        <f t="shared" si="462"/>
        <v>1</v>
      </c>
      <c r="P4986" t="str">
        <f t="shared" si="463"/>
        <v>Valid</v>
      </c>
      <c r="Q4986" t="str">
        <f>_xlfn.XLOOKUP(B4986,Customers!$A:$A,Customers!$C:$C,"Not Found")</f>
        <v>South</v>
      </c>
      <c r="R4986" t="str">
        <f t="shared" si="464"/>
        <v>North</v>
      </c>
      <c r="S4986" t="str">
        <f t="shared" si="465"/>
        <v>Outpatient</v>
      </c>
      <c r="T4986" t="str">
        <f t="shared" si="466"/>
        <v>Within SLA</v>
      </c>
      <c r="U4986">
        <f t="shared" si="467"/>
        <v>0</v>
      </c>
    </row>
    <row r="4987" spans="1:21" x14ac:dyDescent="0.3">
      <c r="A4987" t="s">
        <v>9259</v>
      </c>
      <c r="B4987" t="s">
        <v>2703</v>
      </c>
      <c r="C4987" t="s">
        <v>2863</v>
      </c>
      <c r="D4987" t="s">
        <v>26</v>
      </c>
      <c r="E4987" t="s">
        <v>74</v>
      </c>
      <c r="F4987">
        <v>300299.45</v>
      </c>
      <c r="G4987" s="1">
        <v>45665</v>
      </c>
      <c r="I4987" t="s">
        <v>40</v>
      </c>
      <c r="J4987">
        <v>23</v>
      </c>
      <c r="K4987">
        <v>20</v>
      </c>
      <c r="L4987" t="s">
        <v>150</v>
      </c>
      <c r="M4987" t="s">
        <v>29</v>
      </c>
      <c r="N4987" t="s">
        <v>22</v>
      </c>
      <c r="O4987">
        <f t="shared" si="462"/>
        <v>1</v>
      </c>
      <c r="P4987" t="str">
        <f t="shared" si="463"/>
        <v>Valid</v>
      </c>
      <c r="Q4987" t="str">
        <f>_xlfn.XLOOKUP(B4987,Customers!$A:$A,Customers!$C:$C,"Not Found")</f>
        <v>South</v>
      </c>
      <c r="R4987" t="str">
        <f t="shared" si="464"/>
        <v>East</v>
      </c>
      <c r="S4987" t="str">
        <f t="shared" si="465"/>
        <v>Disability</v>
      </c>
      <c r="T4987" t="str">
        <f t="shared" si="466"/>
        <v>SLA Breach</v>
      </c>
      <c r="U4987">
        <f t="shared" si="467"/>
        <v>3</v>
      </c>
    </row>
    <row r="4988" spans="1:21" x14ac:dyDescent="0.3">
      <c r="A4988" t="s">
        <v>9260</v>
      </c>
      <c r="B4988" t="s">
        <v>2125</v>
      </c>
      <c r="C4988" t="s">
        <v>2126</v>
      </c>
      <c r="D4988" t="s">
        <v>17</v>
      </c>
      <c r="E4988" t="s">
        <v>27</v>
      </c>
      <c r="F4988">
        <v>41146.9</v>
      </c>
      <c r="G4988" s="1">
        <v>45969</v>
      </c>
      <c r="H4988" s="1">
        <v>45976</v>
      </c>
      <c r="I4988" t="s">
        <v>19</v>
      </c>
      <c r="J4988">
        <v>7</v>
      </c>
      <c r="K4988">
        <v>10</v>
      </c>
      <c r="L4988" t="s">
        <v>787</v>
      </c>
      <c r="M4988" t="s">
        <v>21</v>
      </c>
      <c r="N4988" t="s">
        <v>30</v>
      </c>
      <c r="O4988">
        <f t="shared" si="462"/>
        <v>1</v>
      </c>
      <c r="P4988" t="str">
        <f t="shared" si="463"/>
        <v>Valid</v>
      </c>
      <c r="Q4988" t="str">
        <f>_xlfn.XLOOKUP(B4988,Customers!$A:$A,Customers!$C:$C,"Not Found")</f>
        <v>West</v>
      </c>
      <c r="R4988" t="str">
        <f t="shared" si="464"/>
        <v>West</v>
      </c>
      <c r="S4988" t="str">
        <f t="shared" si="465"/>
        <v>Accident</v>
      </c>
      <c r="T4988" t="str">
        <f t="shared" si="466"/>
        <v>Within SLA</v>
      </c>
      <c r="U4988">
        <f t="shared" si="467"/>
        <v>0</v>
      </c>
    </row>
    <row r="4989" spans="1:21" x14ac:dyDescent="0.3">
      <c r="A4989" t="s">
        <v>9261</v>
      </c>
      <c r="B4989" t="s">
        <v>984</v>
      </c>
      <c r="C4989" t="s">
        <v>1433</v>
      </c>
      <c r="D4989" t="s">
        <v>116</v>
      </c>
      <c r="E4989" t="s">
        <v>173</v>
      </c>
      <c r="F4989">
        <v>21401.45</v>
      </c>
      <c r="G4989" s="1">
        <v>45683</v>
      </c>
      <c r="H4989" s="1">
        <v>45694</v>
      </c>
      <c r="I4989" t="s">
        <v>19</v>
      </c>
      <c r="J4989">
        <v>11</v>
      </c>
      <c r="K4989">
        <v>7</v>
      </c>
      <c r="L4989" t="s">
        <v>388</v>
      </c>
      <c r="M4989" t="s">
        <v>94</v>
      </c>
      <c r="N4989" t="s">
        <v>30</v>
      </c>
      <c r="O4989">
        <f t="shared" si="462"/>
        <v>1</v>
      </c>
      <c r="P4989" t="str">
        <f t="shared" si="463"/>
        <v>Valid</v>
      </c>
      <c r="Q4989" t="str">
        <f>_xlfn.XLOOKUP(B4989,Customers!$A:$A,Customers!$C:$C,"Not Found")</f>
        <v>West</v>
      </c>
      <c r="R4989" t="str">
        <f t="shared" si="464"/>
        <v>Central</v>
      </c>
      <c r="S4989" t="str">
        <f t="shared" si="465"/>
        <v>Medical Emergency</v>
      </c>
      <c r="T4989" t="str">
        <f t="shared" si="466"/>
        <v>SLA Breach</v>
      </c>
      <c r="U4989">
        <f t="shared" si="467"/>
        <v>4</v>
      </c>
    </row>
    <row r="4990" spans="1:21" x14ac:dyDescent="0.3">
      <c r="A4990" t="s">
        <v>9262</v>
      </c>
      <c r="B4990" t="s">
        <v>2381</v>
      </c>
      <c r="C4990" t="s">
        <v>9263</v>
      </c>
      <c r="D4990" t="s">
        <v>111</v>
      </c>
      <c r="E4990" t="s">
        <v>173</v>
      </c>
      <c r="F4990">
        <v>205530.64</v>
      </c>
      <c r="G4990" s="1">
        <v>45663</v>
      </c>
      <c r="H4990" s="1">
        <v>45677</v>
      </c>
      <c r="I4990" t="s">
        <v>47</v>
      </c>
      <c r="J4990">
        <v>14</v>
      </c>
      <c r="K4990">
        <v>12</v>
      </c>
      <c r="L4990" t="s">
        <v>541</v>
      </c>
      <c r="M4990" t="s">
        <v>49</v>
      </c>
      <c r="N4990" t="s">
        <v>30</v>
      </c>
      <c r="O4990">
        <f t="shared" si="462"/>
        <v>1</v>
      </c>
      <c r="P4990" t="str">
        <f t="shared" si="463"/>
        <v>Valid</v>
      </c>
      <c r="Q4990" t="str">
        <f>_xlfn.XLOOKUP(B4990,Customers!$A:$A,Customers!$C:$C,"Not Found")</f>
        <v>West</v>
      </c>
      <c r="R4990" t="str">
        <f t="shared" si="464"/>
        <v>Central</v>
      </c>
      <c r="S4990" t="str">
        <f t="shared" si="465"/>
        <v>Fire</v>
      </c>
      <c r="T4990" t="str">
        <f t="shared" si="466"/>
        <v>SLA Breach</v>
      </c>
      <c r="U4990">
        <f t="shared" si="467"/>
        <v>2</v>
      </c>
    </row>
    <row r="4991" spans="1:21" x14ac:dyDescent="0.3">
      <c r="A4991" t="s">
        <v>9264</v>
      </c>
      <c r="B4991" t="s">
        <v>1693</v>
      </c>
      <c r="C4991" t="s">
        <v>9265</v>
      </c>
      <c r="D4991" t="s">
        <v>46</v>
      </c>
      <c r="E4991" t="s">
        <v>39</v>
      </c>
      <c r="F4991">
        <v>38335.160000000003</v>
      </c>
      <c r="G4991" s="1">
        <v>45660</v>
      </c>
      <c r="I4991" t="s">
        <v>64</v>
      </c>
      <c r="J4991">
        <v>10</v>
      </c>
      <c r="K4991">
        <v>10</v>
      </c>
      <c r="L4991" t="s">
        <v>183</v>
      </c>
      <c r="M4991" t="s">
        <v>21</v>
      </c>
      <c r="N4991" t="s">
        <v>30</v>
      </c>
      <c r="O4991">
        <f t="shared" si="462"/>
        <v>1</v>
      </c>
      <c r="P4991" t="str">
        <f t="shared" si="463"/>
        <v>Valid</v>
      </c>
      <c r="Q4991" t="str">
        <f>_xlfn.XLOOKUP(B4991,Customers!$A:$A,Customers!$C:$C,"Not Found")</f>
        <v>South</v>
      </c>
      <c r="R4991" t="str">
        <f t="shared" si="464"/>
        <v>North</v>
      </c>
      <c r="S4991" t="str">
        <f t="shared" si="465"/>
        <v>Theft</v>
      </c>
      <c r="T4991" t="str">
        <f t="shared" si="466"/>
        <v>Within SLA</v>
      </c>
      <c r="U4991">
        <f t="shared" si="467"/>
        <v>0</v>
      </c>
    </row>
    <row r="4992" spans="1:21" x14ac:dyDescent="0.3">
      <c r="A4992" t="s">
        <v>9266</v>
      </c>
      <c r="B4992" t="s">
        <v>3282</v>
      </c>
      <c r="C4992" t="s">
        <v>3283</v>
      </c>
      <c r="D4992" t="s">
        <v>216</v>
      </c>
      <c r="E4992" t="s">
        <v>173</v>
      </c>
      <c r="F4992">
        <v>35734.93</v>
      </c>
      <c r="G4992" s="1">
        <v>45916</v>
      </c>
      <c r="I4992" t="s">
        <v>64</v>
      </c>
      <c r="J4992">
        <v>16</v>
      </c>
      <c r="K4992">
        <v>15</v>
      </c>
      <c r="L4992" t="s">
        <v>242</v>
      </c>
      <c r="M4992" t="s">
        <v>55</v>
      </c>
      <c r="N4992" t="s">
        <v>30</v>
      </c>
      <c r="O4992">
        <f t="shared" si="462"/>
        <v>1</v>
      </c>
      <c r="P4992" t="str">
        <f t="shared" si="463"/>
        <v>Valid</v>
      </c>
      <c r="Q4992" t="str">
        <f>_xlfn.XLOOKUP(B4992,Customers!$A:$A,Customers!$C:$C,"Not Found")</f>
        <v>East</v>
      </c>
      <c r="R4992" t="str">
        <f t="shared" si="464"/>
        <v>Central</v>
      </c>
      <c r="S4992" t="str">
        <f t="shared" si="465"/>
        <v>Outpatient</v>
      </c>
      <c r="T4992" t="str">
        <f t="shared" si="466"/>
        <v>SLA Breach</v>
      </c>
      <c r="U4992">
        <f t="shared" si="467"/>
        <v>1</v>
      </c>
    </row>
    <row r="4993" spans="1:21" x14ac:dyDescent="0.3">
      <c r="A4993" t="s">
        <v>9267</v>
      </c>
      <c r="B4993" t="s">
        <v>1306</v>
      </c>
      <c r="C4993" t="s">
        <v>1307</v>
      </c>
      <c r="D4993" t="s">
        <v>182</v>
      </c>
      <c r="E4993" t="s">
        <v>173</v>
      </c>
      <c r="F4993">
        <v>50788.77</v>
      </c>
      <c r="G4993" s="1">
        <v>45718</v>
      </c>
      <c r="H4993" s="1">
        <v>45724</v>
      </c>
      <c r="I4993" t="s">
        <v>19</v>
      </c>
      <c r="J4993">
        <v>6</v>
      </c>
      <c r="K4993">
        <v>7</v>
      </c>
      <c r="L4993" t="s">
        <v>590</v>
      </c>
      <c r="M4993" t="s">
        <v>94</v>
      </c>
      <c r="N4993" t="s">
        <v>30</v>
      </c>
      <c r="O4993">
        <f t="shared" si="462"/>
        <v>1</v>
      </c>
      <c r="P4993" t="str">
        <f t="shared" si="463"/>
        <v>Valid</v>
      </c>
      <c r="Q4993" t="str">
        <f>_xlfn.XLOOKUP(B4993,Customers!$A:$A,Customers!$C:$C,"Not Found")</f>
        <v>East</v>
      </c>
      <c r="R4993" t="str">
        <f t="shared" si="464"/>
        <v>Central</v>
      </c>
      <c r="S4993" t="str">
        <f t="shared" si="465"/>
        <v>Trip Cancellation</v>
      </c>
      <c r="T4993" t="str">
        <f t="shared" si="466"/>
        <v>Within SLA</v>
      </c>
      <c r="U4993">
        <f t="shared" si="467"/>
        <v>0</v>
      </c>
    </row>
    <row r="4994" spans="1:21" x14ac:dyDescent="0.3">
      <c r="A4994" t="s">
        <v>9268</v>
      </c>
      <c r="B4994" t="s">
        <v>2174</v>
      </c>
      <c r="C4994" t="s">
        <v>6990</v>
      </c>
      <c r="D4994" t="s">
        <v>34</v>
      </c>
      <c r="E4994" t="s">
        <v>173</v>
      </c>
      <c r="F4994">
        <v>456362.43</v>
      </c>
      <c r="G4994" s="1">
        <v>45694</v>
      </c>
      <c r="I4994" t="s">
        <v>40</v>
      </c>
      <c r="J4994">
        <v>25</v>
      </c>
      <c r="K4994">
        <v>20</v>
      </c>
      <c r="L4994" t="s">
        <v>300</v>
      </c>
      <c r="M4994" t="s">
        <v>29</v>
      </c>
      <c r="N4994" t="s">
        <v>42</v>
      </c>
      <c r="O4994">
        <f t="shared" ref="O4994:O5057" si="468">COUNTIF($A:$A,A4994)</f>
        <v>1</v>
      </c>
      <c r="P4994" t="str">
        <f t="shared" ref="P4994:P5057" si="469">IF(F4994="","Missing Amount","Valid")</f>
        <v>Valid</v>
      </c>
      <c r="Q4994" t="str">
        <f>_xlfn.XLOOKUP(B4994,Customers!$A:$A,Customers!$C:$C,"Not Found")</f>
        <v>South</v>
      </c>
      <c r="R4994" t="str">
        <f t="shared" ref="R4994:R5057" si="470">IF(E4994="",Q4994,E4994)</f>
        <v>Central</v>
      </c>
      <c r="S4994" t="str">
        <f t="shared" ref="S4994:S5057" si="471">IF(D4994="Hospitalisation","Hospitalization",IF(D4994="Medical Emerg.","Medical Emergency",IF(D4994="Property dmg","Property Damage",IF(D4994="Vehicle dmg","Vehicle Damage",D4994))))</f>
        <v>Death Benefit</v>
      </c>
      <c r="T4994" t="str">
        <f t="shared" ref="T4994:T5057" si="472">IF(J4994&gt;K4994,"SLA Breach","Within SLA")</f>
        <v>SLA Breach</v>
      </c>
      <c r="U4994">
        <f t="shared" ref="U4994:U5057" si="473">IF(J4994&gt;K4994,J4994-K4994,0)</f>
        <v>5</v>
      </c>
    </row>
    <row r="4995" spans="1:21" x14ac:dyDescent="0.3">
      <c r="A4995" t="s">
        <v>9269</v>
      </c>
      <c r="B4995" t="s">
        <v>351</v>
      </c>
      <c r="C4995" t="s">
        <v>352</v>
      </c>
      <c r="D4995" t="s">
        <v>182</v>
      </c>
      <c r="E4995" t="s">
        <v>74</v>
      </c>
      <c r="F4995">
        <v>15287.38</v>
      </c>
      <c r="G4995" s="1">
        <v>45933</v>
      </c>
      <c r="H4995" s="1">
        <v>45939</v>
      </c>
      <c r="I4995" t="s">
        <v>19</v>
      </c>
      <c r="J4995">
        <v>6</v>
      </c>
      <c r="K4995">
        <v>7</v>
      </c>
      <c r="L4995" t="s">
        <v>117</v>
      </c>
      <c r="M4995" t="s">
        <v>94</v>
      </c>
      <c r="N4995" t="s">
        <v>30</v>
      </c>
      <c r="O4995">
        <f t="shared" si="468"/>
        <v>1</v>
      </c>
      <c r="P4995" t="str">
        <f t="shared" si="469"/>
        <v>Valid</v>
      </c>
      <c r="Q4995" t="str">
        <f>_xlfn.XLOOKUP(B4995,Customers!$A:$A,Customers!$C:$C,"Not Found")</f>
        <v>North</v>
      </c>
      <c r="R4995" t="str">
        <f t="shared" si="470"/>
        <v>East</v>
      </c>
      <c r="S4995" t="str">
        <f t="shared" si="471"/>
        <v>Trip Cancellation</v>
      </c>
      <c r="T4995" t="str">
        <f t="shared" si="472"/>
        <v>Within SLA</v>
      </c>
      <c r="U4995">
        <f t="shared" si="473"/>
        <v>0</v>
      </c>
    </row>
    <row r="4996" spans="1:21" x14ac:dyDescent="0.3">
      <c r="A4996" t="s">
        <v>9270</v>
      </c>
      <c r="B4996" t="s">
        <v>9271</v>
      </c>
      <c r="C4996" t="s">
        <v>9272</v>
      </c>
      <c r="D4996" t="s">
        <v>34</v>
      </c>
      <c r="E4996" t="s">
        <v>27</v>
      </c>
      <c r="F4996">
        <v>475142.19</v>
      </c>
      <c r="G4996" s="1">
        <v>45872</v>
      </c>
      <c r="I4996" t="s">
        <v>40</v>
      </c>
      <c r="J4996">
        <v>15</v>
      </c>
      <c r="K4996">
        <v>20</v>
      </c>
      <c r="L4996" t="s">
        <v>193</v>
      </c>
      <c r="M4996" t="s">
        <v>29</v>
      </c>
      <c r="N4996" t="s">
        <v>22</v>
      </c>
      <c r="O4996">
        <f t="shared" si="468"/>
        <v>1</v>
      </c>
      <c r="P4996" t="str">
        <f t="shared" si="469"/>
        <v>Valid</v>
      </c>
      <c r="Q4996" t="str">
        <f>_xlfn.XLOOKUP(B4996,Customers!$A:$A,Customers!$C:$C,"Not Found")</f>
        <v>North</v>
      </c>
      <c r="R4996" t="str">
        <f t="shared" si="470"/>
        <v>West</v>
      </c>
      <c r="S4996" t="str">
        <f t="shared" si="471"/>
        <v>Death Benefit</v>
      </c>
      <c r="T4996" t="str">
        <f t="shared" si="472"/>
        <v>Within SLA</v>
      </c>
      <c r="U4996">
        <f t="shared" si="473"/>
        <v>0</v>
      </c>
    </row>
    <row r="4997" spans="1:21" x14ac:dyDescent="0.3">
      <c r="A4997" t="s">
        <v>9273</v>
      </c>
      <c r="B4997" t="s">
        <v>6772</v>
      </c>
      <c r="C4997" t="s">
        <v>6773</v>
      </c>
      <c r="D4997" t="s">
        <v>154</v>
      </c>
      <c r="E4997" t="s">
        <v>39</v>
      </c>
      <c r="F4997">
        <v>31171.25</v>
      </c>
      <c r="G4997" s="1">
        <v>45775</v>
      </c>
      <c r="H4997" s="1">
        <v>45793</v>
      </c>
      <c r="I4997" t="s">
        <v>19</v>
      </c>
      <c r="J4997">
        <v>18</v>
      </c>
      <c r="K4997">
        <v>10</v>
      </c>
      <c r="L4997" t="s">
        <v>35</v>
      </c>
      <c r="M4997" t="s">
        <v>21</v>
      </c>
      <c r="N4997" t="s">
        <v>42</v>
      </c>
      <c r="O4997">
        <f t="shared" si="468"/>
        <v>1</v>
      </c>
      <c r="P4997" t="str">
        <f t="shared" si="469"/>
        <v>Valid</v>
      </c>
      <c r="Q4997" t="str">
        <f>_xlfn.XLOOKUP(B4997,Customers!$A:$A,Customers!$C:$C,"Not Found")</f>
        <v>North</v>
      </c>
      <c r="R4997" t="str">
        <f t="shared" si="470"/>
        <v>North</v>
      </c>
      <c r="S4997" t="str">
        <f t="shared" si="471"/>
        <v>Vehicle Damage</v>
      </c>
      <c r="T4997" t="str">
        <f t="shared" si="472"/>
        <v>SLA Breach</v>
      </c>
      <c r="U4997">
        <f t="shared" si="473"/>
        <v>8</v>
      </c>
    </row>
    <row r="4998" spans="1:21" x14ac:dyDescent="0.3">
      <c r="A4998" t="s">
        <v>9274</v>
      </c>
      <c r="B4998" t="s">
        <v>3433</v>
      </c>
      <c r="C4998" t="s">
        <v>3434</v>
      </c>
      <c r="D4998" t="s">
        <v>17</v>
      </c>
      <c r="E4998" t="s">
        <v>18</v>
      </c>
      <c r="F4998">
        <v>40613.19</v>
      </c>
      <c r="G4998" s="1">
        <v>45913</v>
      </c>
      <c r="H4998" s="1">
        <v>45919</v>
      </c>
      <c r="I4998" t="s">
        <v>19</v>
      </c>
      <c r="J4998">
        <v>6</v>
      </c>
      <c r="K4998">
        <v>10</v>
      </c>
      <c r="L4998" t="s">
        <v>212</v>
      </c>
      <c r="M4998" t="s">
        <v>21</v>
      </c>
      <c r="N4998" t="s">
        <v>30</v>
      </c>
      <c r="O4998">
        <f t="shared" si="468"/>
        <v>1</v>
      </c>
      <c r="P4998" t="str">
        <f t="shared" si="469"/>
        <v>Valid</v>
      </c>
      <c r="Q4998" t="str">
        <f>_xlfn.XLOOKUP(B4998,Customers!$A:$A,Customers!$C:$C,"Not Found")</f>
        <v>North</v>
      </c>
      <c r="R4998" t="str">
        <f t="shared" si="470"/>
        <v>South</v>
      </c>
      <c r="S4998" t="str">
        <f t="shared" si="471"/>
        <v>Accident</v>
      </c>
      <c r="T4998" t="str">
        <f t="shared" si="472"/>
        <v>Within SLA</v>
      </c>
      <c r="U4998">
        <f t="shared" si="473"/>
        <v>0</v>
      </c>
    </row>
    <row r="4999" spans="1:21" x14ac:dyDescent="0.3">
      <c r="A4999" t="s">
        <v>9275</v>
      </c>
      <c r="B4999" t="s">
        <v>5562</v>
      </c>
      <c r="C4999" t="s">
        <v>5563</v>
      </c>
      <c r="D4999" t="s">
        <v>46</v>
      </c>
      <c r="E4999" t="s">
        <v>39</v>
      </c>
      <c r="F4999">
        <v>53656.88</v>
      </c>
      <c r="G4999" s="1">
        <v>45959</v>
      </c>
      <c r="H4999" s="1">
        <v>45988</v>
      </c>
      <c r="I4999" t="s">
        <v>19</v>
      </c>
      <c r="J4999">
        <v>29</v>
      </c>
      <c r="K4999">
        <v>12</v>
      </c>
      <c r="L4999" t="s">
        <v>541</v>
      </c>
      <c r="M4999" t="s">
        <v>49</v>
      </c>
      <c r="N4999" t="s">
        <v>88</v>
      </c>
      <c r="O4999">
        <f t="shared" si="468"/>
        <v>1</v>
      </c>
      <c r="P4999" t="str">
        <f t="shared" si="469"/>
        <v>Valid</v>
      </c>
      <c r="Q4999" t="str">
        <f>_xlfn.XLOOKUP(B4999,Customers!$A:$A,Customers!$C:$C,"Not Found")</f>
        <v>West</v>
      </c>
      <c r="R4999" t="str">
        <f t="shared" si="470"/>
        <v>North</v>
      </c>
      <c r="S4999" t="str">
        <f t="shared" si="471"/>
        <v>Theft</v>
      </c>
      <c r="T4999" t="str">
        <f t="shared" si="472"/>
        <v>SLA Breach</v>
      </c>
      <c r="U4999">
        <f t="shared" si="473"/>
        <v>17</v>
      </c>
    </row>
    <row r="5000" spans="1:21" x14ac:dyDescent="0.3">
      <c r="A5000" t="s">
        <v>9276</v>
      </c>
      <c r="B5000" t="s">
        <v>1210</v>
      </c>
      <c r="C5000" t="s">
        <v>1211</v>
      </c>
      <c r="D5000" t="s">
        <v>154</v>
      </c>
      <c r="E5000" t="s">
        <v>74</v>
      </c>
      <c r="F5000">
        <v>48251.51</v>
      </c>
      <c r="G5000" s="1">
        <v>45836</v>
      </c>
      <c r="I5000" t="s">
        <v>40</v>
      </c>
      <c r="J5000">
        <v>26</v>
      </c>
      <c r="K5000">
        <v>10</v>
      </c>
      <c r="L5000" t="s">
        <v>373</v>
      </c>
      <c r="M5000" t="s">
        <v>21</v>
      </c>
      <c r="N5000" t="s">
        <v>42</v>
      </c>
      <c r="O5000">
        <f t="shared" si="468"/>
        <v>1</v>
      </c>
      <c r="P5000" t="str">
        <f t="shared" si="469"/>
        <v>Valid</v>
      </c>
      <c r="Q5000" t="str">
        <f>_xlfn.XLOOKUP(B5000,Customers!$A:$A,Customers!$C:$C,"Not Found")</f>
        <v>Central</v>
      </c>
      <c r="R5000" t="str">
        <f t="shared" si="470"/>
        <v>East</v>
      </c>
      <c r="S5000" t="str">
        <f t="shared" si="471"/>
        <v>Vehicle Damage</v>
      </c>
      <c r="T5000" t="str">
        <f t="shared" si="472"/>
        <v>SLA Breach</v>
      </c>
      <c r="U5000">
        <f t="shared" si="473"/>
        <v>16</v>
      </c>
    </row>
    <row r="5001" spans="1:21" x14ac:dyDescent="0.3">
      <c r="A5001" t="s">
        <v>9277</v>
      </c>
      <c r="B5001" t="s">
        <v>748</v>
      </c>
      <c r="C5001" t="s">
        <v>749</v>
      </c>
      <c r="D5001" t="s">
        <v>17</v>
      </c>
      <c r="E5001" t="s">
        <v>173</v>
      </c>
      <c r="F5001">
        <v>93786.9</v>
      </c>
      <c r="G5001" s="1">
        <v>45953</v>
      </c>
      <c r="H5001" s="1">
        <v>45974</v>
      </c>
      <c r="I5001" t="s">
        <v>19</v>
      </c>
      <c r="J5001">
        <v>21</v>
      </c>
      <c r="K5001">
        <v>10</v>
      </c>
      <c r="L5001" t="s">
        <v>366</v>
      </c>
      <c r="M5001" t="s">
        <v>21</v>
      </c>
      <c r="N5001" t="s">
        <v>88</v>
      </c>
      <c r="O5001">
        <f t="shared" si="468"/>
        <v>1</v>
      </c>
      <c r="P5001" t="str">
        <f t="shared" si="469"/>
        <v>Valid</v>
      </c>
      <c r="Q5001" t="str">
        <f>_xlfn.XLOOKUP(B5001,Customers!$A:$A,Customers!$C:$C,"Not Found")</f>
        <v>Central</v>
      </c>
      <c r="R5001" t="str">
        <f t="shared" si="470"/>
        <v>Central</v>
      </c>
      <c r="S5001" t="str">
        <f t="shared" si="471"/>
        <v>Accident</v>
      </c>
      <c r="T5001" t="str">
        <f t="shared" si="472"/>
        <v>SLA Breach</v>
      </c>
      <c r="U5001">
        <f t="shared" si="473"/>
        <v>11</v>
      </c>
    </row>
    <row r="5002" spans="1:21" x14ac:dyDescent="0.3">
      <c r="A5002" t="s">
        <v>9278</v>
      </c>
      <c r="B5002" t="s">
        <v>6944</v>
      </c>
      <c r="C5002" t="s">
        <v>6945</v>
      </c>
      <c r="D5002" t="s">
        <v>216</v>
      </c>
      <c r="E5002" t="s">
        <v>27</v>
      </c>
      <c r="F5002">
        <v>101297.38</v>
      </c>
      <c r="G5002" s="1">
        <v>45773</v>
      </c>
      <c r="H5002" s="1">
        <v>45786</v>
      </c>
      <c r="I5002" t="s">
        <v>19</v>
      </c>
      <c r="J5002">
        <v>13</v>
      </c>
      <c r="K5002">
        <v>15</v>
      </c>
      <c r="L5002" t="s">
        <v>212</v>
      </c>
      <c r="M5002" t="s">
        <v>55</v>
      </c>
      <c r="N5002" t="s">
        <v>22</v>
      </c>
      <c r="O5002">
        <f t="shared" si="468"/>
        <v>1</v>
      </c>
      <c r="P5002" t="str">
        <f t="shared" si="469"/>
        <v>Valid</v>
      </c>
      <c r="Q5002" t="str">
        <f>_xlfn.XLOOKUP(B5002,Customers!$A:$A,Customers!$C:$C,"Not Found")</f>
        <v>West</v>
      </c>
      <c r="R5002" t="str">
        <f t="shared" si="470"/>
        <v>West</v>
      </c>
      <c r="S5002" t="str">
        <f t="shared" si="471"/>
        <v>Outpatient</v>
      </c>
      <c r="T5002" t="str">
        <f t="shared" si="472"/>
        <v>Within SLA</v>
      </c>
      <c r="U5002">
        <f t="shared" si="473"/>
        <v>0</v>
      </c>
    </row>
    <row r="5003" spans="1:21" x14ac:dyDescent="0.3">
      <c r="A5003" t="s">
        <v>9279</v>
      </c>
      <c r="B5003" t="s">
        <v>6268</v>
      </c>
      <c r="C5003" t="s">
        <v>6269</v>
      </c>
      <c r="D5003" t="s">
        <v>111</v>
      </c>
      <c r="E5003" t="s">
        <v>74</v>
      </c>
      <c r="F5003">
        <v>64816.39</v>
      </c>
      <c r="G5003" s="1">
        <v>45946</v>
      </c>
      <c r="H5003" s="1">
        <v>45973</v>
      </c>
      <c r="I5003" t="s">
        <v>19</v>
      </c>
      <c r="J5003">
        <v>27</v>
      </c>
      <c r="K5003">
        <v>12</v>
      </c>
      <c r="L5003" t="s">
        <v>353</v>
      </c>
      <c r="M5003" t="s">
        <v>49</v>
      </c>
      <c r="N5003" t="s">
        <v>88</v>
      </c>
      <c r="O5003">
        <f t="shared" si="468"/>
        <v>1</v>
      </c>
      <c r="P5003" t="str">
        <f t="shared" si="469"/>
        <v>Valid</v>
      </c>
      <c r="Q5003" t="str">
        <f>_xlfn.XLOOKUP(B5003,Customers!$A:$A,Customers!$C:$C,"Not Found")</f>
        <v>West</v>
      </c>
      <c r="R5003" t="str">
        <f t="shared" si="470"/>
        <v>East</v>
      </c>
      <c r="S5003" t="str">
        <f t="shared" si="471"/>
        <v>Fire</v>
      </c>
      <c r="T5003" t="str">
        <f t="shared" si="472"/>
        <v>SLA Breach</v>
      </c>
      <c r="U5003">
        <f t="shared" si="473"/>
        <v>15</v>
      </c>
    </row>
    <row r="5004" spans="1:21" x14ac:dyDescent="0.3">
      <c r="A5004" t="s">
        <v>9280</v>
      </c>
      <c r="B5004" t="s">
        <v>856</v>
      </c>
      <c r="C5004" t="s">
        <v>857</v>
      </c>
      <c r="D5004" t="s">
        <v>102</v>
      </c>
      <c r="E5004" t="s">
        <v>27</v>
      </c>
      <c r="F5004">
        <v>339313.81</v>
      </c>
      <c r="G5004" s="1">
        <v>45872</v>
      </c>
      <c r="I5004" t="s">
        <v>64</v>
      </c>
      <c r="J5004">
        <v>34</v>
      </c>
      <c r="K5004">
        <v>20</v>
      </c>
      <c r="L5004" t="s">
        <v>300</v>
      </c>
      <c r="M5004" t="s">
        <v>29</v>
      </c>
      <c r="N5004" t="s">
        <v>88</v>
      </c>
      <c r="O5004">
        <f t="shared" si="468"/>
        <v>1</v>
      </c>
      <c r="P5004" t="str">
        <f t="shared" si="469"/>
        <v>Valid</v>
      </c>
      <c r="Q5004" t="str">
        <f>_xlfn.XLOOKUP(B5004,Customers!$A:$A,Customers!$C:$C,"Not Found")</f>
        <v>South</v>
      </c>
      <c r="R5004" t="str">
        <f t="shared" si="470"/>
        <v>West</v>
      </c>
      <c r="S5004" t="str">
        <f t="shared" si="471"/>
        <v>Maturity</v>
      </c>
      <c r="T5004" t="str">
        <f t="shared" si="472"/>
        <v>SLA Breach</v>
      </c>
      <c r="U5004">
        <f t="shared" si="473"/>
        <v>14</v>
      </c>
    </row>
    <row r="5005" spans="1:21" x14ac:dyDescent="0.3">
      <c r="A5005" t="s">
        <v>9281</v>
      </c>
      <c r="B5005" t="s">
        <v>3775</v>
      </c>
      <c r="C5005" t="s">
        <v>3776</v>
      </c>
      <c r="D5005" t="s">
        <v>46</v>
      </c>
      <c r="E5005" t="s">
        <v>74</v>
      </c>
      <c r="F5005">
        <v>83325.17</v>
      </c>
      <c r="G5005" s="1">
        <v>45728</v>
      </c>
      <c r="H5005" s="1">
        <v>45746</v>
      </c>
      <c r="I5005" t="s">
        <v>19</v>
      </c>
      <c r="J5005">
        <v>18</v>
      </c>
      <c r="K5005">
        <v>10</v>
      </c>
      <c r="L5005" t="s">
        <v>548</v>
      </c>
      <c r="M5005" t="s">
        <v>21</v>
      </c>
      <c r="N5005" t="s">
        <v>42</v>
      </c>
      <c r="O5005">
        <f t="shared" si="468"/>
        <v>1</v>
      </c>
      <c r="P5005" t="str">
        <f t="shared" si="469"/>
        <v>Valid</v>
      </c>
      <c r="Q5005" t="str">
        <f>_xlfn.XLOOKUP(B5005,Customers!$A:$A,Customers!$C:$C,"Not Found")</f>
        <v>East</v>
      </c>
      <c r="R5005" t="str">
        <f t="shared" si="470"/>
        <v>East</v>
      </c>
      <c r="S5005" t="str">
        <f t="shared" si="471"/>
        <v>Theft</v>
      </c>
      <c r="T5005" t="str">
        <f t="shared" si="472"/>
        <v>SLA Breach</v>
      </c>
      <c r="U5005">
        <f t="shared" si="473"/>
        <v>8</v>
      </c>
    </row>
    <row r="5006" spans="1:21" x14ac:dyDescent="0.3">
      <c r="A5006" t="s">
        <v>9282</v>
      </c>
      <c r="B5006" t="s">
        <v>8627</v>
      </c>
      <c r="C5006" t="s">
        <v>8628</v>
      </c>
      <c r="D5006" t="s">
        <v>116</v>
      </c>
      <c r="E5006" t="s">
        <v>74</v>
      </c>
      <c r="F5006">
        <v>55826.04</v>
      </c>
      <c r="G5006" s="1">
        <v>45867</v>
      </c>
      <c r="H5006" s="1">
        <v>45881</v>
      </c>
      <c r="I5006" t="s">
        <v>19</v>
      </c>
      <c r="J5006">
        <v>14</v>
      </c>
      <c r="K5006">
        <v>7</v>
      </c>
      <c r="L5006" t="s">
        <v>193</v>
      </c>
      <c r="M5006" t="s">
        <v>94</v>
      </c>
      <c r="N5006" t="s">
        <v>30</v>
      </c>
      <c r="O5006">
        <f t="shared" si="468"/>
        <v>1</v>
      </c>
      <c r="P5006" t="str">
        <f t="shared" si="469"/>
        <v>Valid</v>
      </c>
      <c r="Q5006" t="str">
        <f>_xlfn.XLOOKUP(B5006,Customers!$A:$A,Customers!$C:$C,"Not Found")</f>
        <v>South</v>
      </c>
      <c r="R5006" t="str">
        <f t="shared" si="470"/>
        <v>East</v>
      </c>
      <c r="S5006" t="str">
        <f t="shared" si="471"/>
        <v>Medical Emergency</v>
      </c>
      <c r="T5006" t="str">
        <f t="shared" si="472"/>
        <v>SLA Breach</v>
      </c>
      <c r="U5006">
        <f t="shared" si="473"/>
        <v>7</v>
      </c>
    </row>
    <row r="5007" spans="1:21" x14ac:dyDescent="0.3">
      <c r="A5007" t="s">
        <v>9283</v>
      </c>
      <c r="B5007" t="s">
        <v>638</v>
      </c>
      <c r="C5007" t="s">
        <v>639</v>
      </c>
      <c r="D5007" t="s">
        <v>26</v>
      </c>
      <c r="E5007" t="s">
        <v>27</v>
      </c>
      <c r="F5007">
        <v>378914.11</v>
      </c>
      <c r="G5007" s="1">
        <v>45772</v>
      </c>
      <c r="H5007" s="1">
        <v>45803</v>
      </c>
      <c r="I5007" t="s">
        <v>19</v>
      </c>
      <c r="J5007">
        <v>31</v>
      </c>
      <c r="K5007">
        <v>20</v>
      </c>
      <c r="L5007" t="s">
        <v>83</v>
      </c>
      <c r="M5007" t="s">
        <v>29</v>
      </c>
      <c r="N5007" t="s">
        <v>42</v>
      </c>
      <c r="O5007">
        <f t="shared" si="468"/>
        <v>1</v>
      </c>
      <c r="P5007" t="str">
        <f t="shared" si="469"/>
        <v>Valid</v>
      </c>
      <c r="Q5007" t="str">
        <f>_xlfn.XLOOKUP(B5007,Customers!$A:$A,Customers!$C:$C,"Not Found")</f>
        <v>East</v>
      </c>
      <c r="R5007" t="str">
        <f t="shared" si="470"/>
        <v>West</v>
      </c>
      <c r="S5007" t="str">
        <f t="shared" si="471"/>
        <v>Disability</v>
      </c>
      <c r="T5007" t="str">
        <f t="shared" si="472"/>
        <v>SLA Breach</v>
      </c>
      <c r="U5007">
        <f t="shared" si="473"/>
        <v>11</v>
      </c>
    </row>
    <row r="5008" spans="1:21" x14ac:dyDescent="0.3">
      <c r="A5008" t="s">
        <v>9284</v>
      </c>
      <c r="B5008" t="s">
        <v>2798</v>
      </c>
      <c r="C5008" t="s">
        <v>6504</v>
      </c>
      <c r="D5008" t="s">
        <v>111</v>
      </c>
      <c r="E5008" t="s">
        <v>74</v>
      </c>
      <c r="F5008">
        <v>177680.04</v>
      </c>
      <c r="G5008" s="1">
        <v>45681</v>
      </c>
      <c r="H5008" s="1">
        <v>45700</v>
      </c>
      <c r="I5008" t="s">
        <v>19</v>
      </c>
      <c r="J5008">
        <v>19</v>
      </c>
      <c r="K5008">
        <v>12</v>
      </c>
      <c r="L5008" t="s">
        <v>770</v>
      </c>
      <c r="M5008" t="s">
        <v>49</v>
      </c>
      <c r="N5008" t="s">
        <v>42</v>
      </c>
      <c r="O5008">
        <f t="shared" si="468"/>
        <v>1</v>
      </c>
      <c r="P5008" t="str">
        <f t="shared" si="469"/>
        <v>Valid</v>
      </c>
      <c r="Q5008" t="str">
        <f>_xlfn.XLOOKUP(B5008,Customers!$A:$A,Customers!$C:$C,"Not Found")</f>
        <v>East</v>
      </c>
      <c r="R5008" t="str">
        <f t="shared" si="470"/>
        <v>East</v>
      </c>
      <c r="S5008" t="str">
        <f t="shared" si="471"/>
        <v>Fire</v>
      </c>
      <c r="T5008" t="str">
        <f t="shared" si="472"/>
        <v>SLA Breach</v>
      </c>
      <c r="U5008">
        <f t="shared" si="473"/>
        <v>7</v>
      </c>
    </row>
    <row r="5009" spans="1:21" x14ac:dyDescent="0.3">
      <c r="A5009" t="s">
        <v>9285</v>
      </c>
      <c r="B5009" t="s">
        <v>5471</v>
      </c>
      <c r="C5009" t="s">
        <v>5472</v>
      </c>
      <c r="D5009" t="s">
        <v>69</v>
      </c>
      <c r="E5009" t="s">
        <v>27</v>
      </c>
      <c r="F5009">
        <v>114732.49</v>
      </c>
      <c r="G5009" s="1">
        <v>45814</v>
      </c>
      <c r="H5009" s="1">
        <v>45818</v>
      </c>
      <c r="I5009" t="s">
        <v>19</v>
      </c>
      <c r="J5009">
        <v>4</v>
      </c>
      <c r="K5009">
        <v>12</v>
      </c>
      <c r="L5009" t="s">
        <v>450</v>
      </c>
      <c r="M5009" t="s">
        <v>49</v>
      </c>
      <c r="N5009" t="s">
        <v>22</v>
      </c>
      <c r="O5009">
        <f t="shared" si="468"/>
        <v>1</v>
      </c>
      <c r="P5009" t="str">
        <f t="shared" si="469"/>
        <v>Valid</v>
      </c>
      <c r="Q5009" t="str">
        <f>_xlfn.XLOOKUP(B5009,Customers!$A:$A,Customers!$C:$C,"Not Found")</f>
        <v>Central</v>
      </c>
      <c r="R5009" t="str">
        <f t="shared" si="470"/>
        <v>West</v>
      </c>
      <c r="S5009" t="str">
        <f t="shared" si="471"/>
        <v>Property Damage</v>
      </c>
      <c r="T5009" t="str">
        <f t="shared" si="472"/>
        <v>Within SLA</v>
      </c>
      <c r="U5009">
        <f t="shared" si="473"/>
        <v>0</v>
      </c>
    </row>
    <row r="5010" spans="1:21" x14ac:dyDescent="0.3">
      <c r="A5010" t="s">
        <v>9286</v>
      </c>
      <c r="B5010" t="s">
        <v>368</v>
      </c>
      <c r="C5010" t="s">
        <v>9287</v>
      </c>
      <c r="D5010" t="s">
        <v>116</v>
      </c>
      <c r="E5010" t="s">
        <v>27</v>
      </c>
      <c r="F5010">
        <v>17664.12</v>
      </c>
      <c r="G5010" s="1">
        <v>45678</v>
      </c>
      <c r="H5010" s="1">
        <v>45679</v>
      </c>
      <c r="I5010" t="s">
        <v>19</v>
      </c>
      <c r="J5010">
        <v>1</v>
      </c>
      <c r="K5010">
        <v>7</v>
      </c>
      <c r="L5010" t="s">
        <v>204</v>
      </c>
      <c r="M5010" t="s">
        <v>94</v>
      </c>
      <c r="N5010" t="s">
        <v>30</v>
      </c>
      <c r="O5010">
        <f t="shared" si="468"/>
        <v>1</v>
      </c>
      <c r="P5010" t="str">
        <f t="shared" si="469"/>
        <v>Valid</v>
      </c>
      <c r="Q5010" t="str">
        <f>_xlfn.XLOOKUP(B5010,Customers!$A:$A,Customers!$C:$C,"Not Found")</f>
        <v>South</v>
      </c>
      <c r="R5010" t="str">
        <f t="shared" si="470"/>
        <v>West</v>
      </c>
      <c r="S5010" t="str">
        <f t="shared" si="471"/>
        <v>Medical Emergency</v>
      </c>
      <c r="T5010" t="str">
        <f t="shared" si="472"/>
        <v>Within SLA</v>
      </c>
      <c r="U5010">
        <f t="shared" si="473"/>
        <v>0</v>
      </c>
    </row>
    <row r="5011" spans="1:21" x14ac:dyDescent="0.3">
      <c r="A5011" t="s">
        <v>9288</v>
      </c>
      <c r="B5011" t="s">
        <v>3110</v>
      </c>
      <c r="C5011" t="s">
        <v>3111</v>
      </c>
      <c r="D5011" t="s">
        <v>92</v>
      </c>
      <c r="E5011" t="s">
        <v>74</v>
      </c>
      <c r="F5011">
        <v>33327.360000000001</v>
      </c>
      <c r="G5011" s="1">
        <v>45802</v>
      </c>
      <c r="H5011" s="1">
        <v>45809</v>
      </c>
      <c r="I5011" t="s">
        <v>19</v>
      </c>
      <c r="J5011">
        <v>7</v>
      </c>
      <c r="K5011">
        <v>7</v>
      </c>
      <c r="L5011" t="s">
        <v>150</v>
      </c>
      <c r="M5011" t="s">
        <v>94</v>
      </c>
      <c r="N5011" t="s">
        <v>30</v>
      </c>
      <c r="O5011">
        <f t="shared" si="468"/>
        <v>1</v>
      </c>
      <c r="P5011" t="str">
        <f t="shared" si="469"/>
        <v>Valid</v>
      </c>
      <c r="Q5011" t="str">
        <f>_xlfn.XLOOKUP(B5011,Customers!$A:$A,Customers!$C:$C,"Not Found")</f>
        <v>East</v>
      </c>
      <c r="R5011" t="str">
        <f t="shared" si="470"/>
        <v>East</v>
      </c>
      <c r="S5011" t="str">
        <f t="shared" si="471"/>
        <v>Baggage Loss</v>
      </c>
      <c r="T5011" t="str">
        <f t="shared" si="472"/>
        <v>Within SLA</v>
      </c>
      <c r="U5011">
        <f t="shared" si="473"/>
        <v>0</v>
      </c>
    </row>
    <row r="5012" spans="1:21" x14ac:dyDescent="0.3">
      <c r="A5012" t="s">
        <v>9289</v>
      </c>
      <c r="B5012" t="s">
        <v>4469</v>
      </c>
      <c r="C5012" t="s">
        <v>9092</v>
      </c>
      <c r="D5012" t="s">
        <v>154</v>
      </c>
      <c r="E5012" t="s">
        <v>18</v>
      </c>
      <c r="F5012">
        <v>143241.64000000001</v>
      </c>
      <c r="G5012" s="1">
        <v>45957</v>
      </c>
      <c r="I5012" t="s">
        <v>40</v>
      </c>
      <c r="J5012">
        <v>18</v>
      </c>
      <c r="K5012">
        <v>10</v>
      </c>
      <c r="L5012" t="s">
        <v>1047</v>
      </c>
      <c r="M5012" t="s">
        <v>21</v>
      </c>
      <c r="N5012" t="s">
        <v>30</v>
      </c>
      <c r="O5012">
        <f t="shared" si="468"/>
        <v>1</v>
      </c>
      <c r="P5012" t="str">
        <f t="shared" si="469"/>
        <v>Valid</v>
      </c>
      <c r="Q5012" t="str">
        <f>_xlfn.XLOOKUP(B5012,Customers!$A:$A,Customers!$C:$C,"Not Found")</f>
        <v>South</v>
      </c>
      <c r="R5012" t="str">
        <f t="shared" si="470"/>
        <v>South</v>
      </c>
      <c r="S5012" t="str">
        <f t="shared" si="471"/>
        <v>Vehicle Damage</v>
      </c>
      <c r="T5012" t="str">
        <f t="shared" si="472"/>
        <v>SLA Breach</v>
      </c>
      <c r="U5012">
        <f t="shared" si="473"/>
        <v>8</v>
      </c>
    </row>
    <row r="5013" spans="1:21" x14ac:dyDescent="0.3">
      <c r="A5013" t="s">
        <v>9290</v>
      </c>
      <c r="B5013" t="s">
        <v>1622</v>
      </c>
      <c r="C5013" t="s">
        <v>1623</v>
      </c>
      <c r="D5013" t="s">
        <v>182</v>
      </c>
      <c r="E5013" t="s">
        <v>74</v>
      </c>
      <c r="F5013">
        <v>68394.039999999994</v>
      </c>
      <c r="G5013" s="1">
        <v>45684</v>
      </c>
      <c r="I5013" t="s">
        <v>64</v>
      </c>
      <c r="J5013">
        <v>13</v>
      </c>
      <c r="K5013">
        <v>7</v>
      </c>
      <c r="L5013" t="s">
        <v>366</v>
      </c>
      <c r="M5013" t="s">
        <v>94</v>
      </c>
      <c r="N5013" t="s">
        <v>30</v>
      </c>
      <c r="O5013">
        <f t="shared" si="468"/>
        <v>1</v>
      </c>
      <c r="P5013" t="str">
        <f t="shared" si="469"/>
        <v>Valid</v>
      </c>
      <c r="Q5013" t="str">
        <f>_xlfn.XLOOKUP(B5013,Customers!$A:$A,Customers!$C:$C,"Not Found")</f>
        <v>East</v>
      </c>
      <c r="R5013" t="str">
        <f t="shared" si="470"/>
        <v>East</v>
      </c>
      <c r="S5013" t="str">
        <f t="shared" si="471"/>
        <v>Trip Cancellation</v>
      </c>
      <c r="T5013" t="str">
        <f t="shared" si="472"/>
        <v>SLA Breach</v>
      </c>
      <c r="U5013">
        <f t="shared" si="473"/>
        <v>6</v>
      </c>
    </row>
    <row r="5014" spans="1:21" x14ac:dyDescent="0.3">
      <c r="A5014" t="s">
        <v>9291</v>
      </c>
      <c r="B5014" t="s">
        <v>2108</v>
      </c>
      <c r="C5014" t="s">
        <v>2109</v>
      </c>
      <c r="D5014" t="s">
        <v>216</v>
      </c>
      <c r="E5014" t="s">
        <v>173</v>
      </c>
      <c r="F5014">
        <v>15874.33</v>
      </c>
      <c r="G5014" s="1">
        <v>45884</v>
      </c>
      <c r="H5014" s="1">
        <v>45895</v>
      </c>
      <c r="I5014" t="s">
        <v>19</v>
      </c>
      <c r="J5014">
        <v>11</v>
      </c>
      <c r="K5014">
        <v>15</v>
      </c>
      <c r="L5014" t="s">
        <v>681</v>
      </c>
      <c r="M5014" t="s">
        <v>55</v>
      </c>
      <c r="N5014" t="s">
        <v>30</v>
      </c>
      <c r="O5014">
        <f t="shared" si="468"/>
        <v>1</v>
      </c>
      <c r="P5014" t="str">
        <f t="shared" si="469"/>
        <v>Valid</v>
      </c>
      <c r="Q5014" t="str">
        <f>_xlfn.XLOOKUP(B5014,Customers!$A:$A,Customers!$C:$C,"Not Found")</f>
        <v>West</v>
      </c>
      <c r="R5014" t="str">
        <f t="shared" si="470"/>
        <v>Central</v>
      </c>
      <c r="S5014" t="str">
        <f t="shared" si="471"/>
        <v>Outpatient</v>
      </c>
      <c r="T5014" t="str">
        <f t="shared" si="472"/>
        <v>Within SLA</v>
      </c>
      <c r="U5014">
        <f t="shared" si="473"/>
        <v>0</v>
      </c>
    </row>
    <row r="5015" spans="1:21" x14ac:dyDescent="0.3">
      <c r="A5015" t="s">
        <v>9292</v>
      </c>
      <c r="B5015" t="s">
        <v>3065</v>
      </c>
      <c r="C5015" t="s">
        <v>6683</v>
      </c>
      <c r="D5015" t="s">
        <v>59</v>
      </c>
      <c r="E5015" t="s">
        <v>18</v>
      </c>
      <c r="F5015">
        <v>127926.58</v>
      </c>
      <c r="G5015" s="1">
        <v>45737</v>
      </c>
      <c r="H5015" s="1">
        <v>45751</v>
      </c>
      <c r="I5015" t="s">
        <v>19</v>
      </c>
      <c r="J5015">
        <v>14</v>
      </c>
      <c r="K5015">
        <v>15</v>
      </c>
      <c r="L5015" t="s">
        <v>112</v>
      </c>
      <c r="M5015" t="s">
        <v>55</v>
      </c>
      <c r="N5015" t="s">
        <v>42</v>
      </c>
      <c r="O5015">
        <f t="shared" si="468"/>
        <v>1</v>
      </c>
      <c r="P5015" t="str">
        <f t="shared" si="469"/>
        <v>Valid</v>
      </c>
      <c r="Q5015" t="str">
        <f>_xlfn.XLOOKUP(B5015,Customers!$A:$A,Customers!$C:$C,"Not Found")</f>
        <v>South</v>
      </c>
      <c r="R5015" t="str">
        <f t="shared" si="470"/>
        <v>South</v>
      </c>
      <c r="S5015" t="str">
        <f t="shared" si="471"/>
        <v>Critical Illness</v>
      </c>
      <c r="T5015" t="str">
        <f t="shared" si="472"/>
        <v>Within SLA</v>
      </c>
      <c r="U5015">
        <f t="shared" si="473"/>
        <v>0</v>
      </c>
    </row>
    <row r="5016" spans="1:21" x14ac:dyDescent="0.3">
      <c r="A5016" t="s">
        <v>9293</v>
      </c>
      <c r="B5016" t="s">
        <v>3959</v>
      </c>
      <c r="C5016" t="s">
        <v>4561</v>
      </c>
      <c r="D5016" t="s">
        <v>69</v>
      </c>
      <c r="E5016" t="s">
        <v>27</v>
      </c>
      <c r="F5016">
        <v>79777.100000000006</v>
      </c>
      <c r="G5016" s="1">
        <v>45856</v>
      </c>
      <c r="I5016" t="s">
        <v>40</v>
      </c>
      <c r="J5016">
        <v>10</v>
      </c>
      <c r="K5016">
        <v>12</v>
      </c>
      <c r="L5016" t="s">
        <v>183</v>
      </c>
      <c r="M5016" t="s">
        <v>49</v>
      </c>
      <c r="N5016" t="s">
        <v>22</v>
      </c>
      <c r="O5016">
        <f t="shared" si="468"/>
        <v>1</v>
      </c>
      <c r="P5016" t="str">
        <f t="shared" si="469"/>
        <v>Valid</v>
      </c>
      <c r="Q5016" t="str">
        <f>_xlfn.XLOOKUP(B5016,Customers!$A:$A,Customers!$C:$C,"Not Found")</f>
        <v>North</v>
      </c>
      <c r="R5016" t="str">
        <f t="shared" si="470"/>
        <v>West</v>
      </c>
      <c r="S5016" t="str">
        <f t="shared" si="471"/>
        <v>Property Damage</v>
      </c>
      <c r="T5016" t="str">
        <f t="shared" si="472"/>
        <v>Within SLA</v>
      </c>
      <c r="U5016">
        <f t="shared" si="473"/>
        <v>0</v>
      </c>
    </row>
    <row r="5017" spans="1:21" x14ac:dyDescent="0.3">
      <c r="A5017" t="s">
        <v>9294</v>
      </c>
      <c r="B5017" t="s">
        <v>2356</v>
      </c>
      <c r="C5017" t="s">
        <v>3696</v>
      </c>
      <c r="D5017" t="s">
        <v>53</v>
      </c>
      <c r="E5017" t="s">
        <v>74</v>
      </c>
      <c r="F5017">
        <v>110282.99</v>
      </c>
      <c r="G5017" s="1">
        <v>45865</v>
      </c>
      <c r="H5017" s="1">
        <v>45882</v>
      </c>
      <c r="I5017" t="s">
        <v>19</v>
      </c>
      <c r="J5017">
        <v>17</v>
      </c>
      <c r="K5017">
        <v>15</v>
      </c>
      <c r="L5017" t="s">
        <v>193</v>
      </c>
      <c r="M5017" t="s">
        <v>55</v>
      </c>
      <c r="N5017" t="s">
        <v>30</v>
      </c>
      <c r="O5017">
        <f t="shared" si="468"/>
        <v>1</v>
      </c>
      <c r="P5017" t="str">
        <f t="shared" si="469"/>
        <v>Valid</v>
      </c>
      <c r="Q5017" t="str">
        <f>_xlfn.XLOOKUP(B5017,Customers!$A:$A,Customers!$C:$C,"Not Found")</f>
        <v>West</v>
      </c>
      <c r="R5017" t="str">
        <f t="shared" si="470"/>
        <v>East</v>
      </c>
      <c r="S5017" t="str">
        <f t="shared" si="471"/>
        <v>Hospitalization</v>
      </c>
      <c r="T5017" t="str">
        <f t="shared" si="472"/>
        <v>SLA Breach</v>
      </c>
      <c r="U5017">
        <f t="shared" si="473"/>
        <v>2</v>
      </c>
    </row>
    <row r="5018" spans="1:21" x14ac:dyDescent="0.3">
      <c r="A5018" t="s">
        <v>9295</v>
      </c>
      <c r="B5018" t="s">
        <v>9296</v>
      </c>
      <c r="C5018" t="s">
        <v>9297</v>
      </c>
      <c r="D5018" t="s">
        <v>34</v>
      </c>
      <c r="E5018" t="s">
        <v>39</v>
      </c>
      <c r="F5018">
        <v>123463.42</v>
      </c>
      <c r="G5018" s="1">
        <v>45911</v>
      </c>
      <c r="H5018" s="1">
        <v>45921</v>
      </c>
      <c r="I5018" t="s">
        <v>19</v>
      </c>
      <c r="J5018">
        <v>10</v>
      </c>
      <c r="K5018">
        <v>20</v>
      </c>
      <c r="L5018" t="s">
        <v>651</v>
      </c>
      <c r="M5018" t="s">
        <v>29</v>
      </c>
      <c r="N5018" t="s">
        <v>22</v>
      </c>
      <c r="O5018">
        <f t="shared" si="468"/>
        <v>1</v>
      </c>
      <c r="P5018" t="str">
        <f t="shared" si="469"/>
        <v>Valid</v>
      </c>
      <c r="Q5018" t="str">
        <f>_xlfn.XLOOKUP(B5018,Customers!$A:$A,Customers!$C:$C,"Not Found")</f>
        <v>North</v>
      </c>
      <c r="R5018" t="str">
        <f t="shared" si="470"/>
        <v>North</v>
      </c>
      <c r="S5018" t="str">
        <f t="shared" si="471"/>
        <v>Death Benefit</v>
      </c>
      <c r="T5018" t="str">
        <f t="shared" si="472"/>
        <v>Within SLA</v>
      </c>
      <c r="U5018">
        <f t="shared" si="473"/>
        <v>0</v>
      </c>
    </row>
    <row r="5019" spans="1:21" x14ac:dyDescent="0.3">
      <c r="A5019" t="s">
        <v>9298</v>
      </c>
      <c r="B5019" t="s">
        <v>1119</v>
      </c>
      <c r="C5019" t="s">
        <v>9299</v>
      </c>
      <c r="D5019" t="s">
        <v>182</v>
      </c>
      <c r="E5019" t="s">
        <v>74</v>
      </c>
      <c r="F5019">
        <v>22682.6</v>
      </c>
      <c r="G5019" s="1">
        <v>45883</v>
      </c>
      <c r="H5019" s="1">
        <v>45918</v>
      </c>
      <c r="I5019" t="s">
        <v>47</v>
      </c>
      <c r="J5019">
        <v>35</v>
      </c>
      <c r="K5019">
        <v>7</v>
      </c>
      <c r="L5019" t="s">
        <v>491</v>
      </c>
      <c r="M5019" t="s">
        <v>94</v>
      </c>
      <c r="N5019" t="s">
        <v>88</v>
      </c>
      <c r="O5019">
        <f t="shared" si="468"/>
        <v>1</v>
      </c>
      <c r="P5019" t="str">
        <f t="shared" si="469"/>
        <v>Valid</v>
      </c>
      <c r="Q5019" t="str">
        <f>_xlfn.XLOOKUP(B5019,Customers!$A:$A,Customers!$C:$C,"Not Found")</f>
        <v>North</v>
      </c>
      <c r="R5019" t="str">
        <f t="shared" si="470"/>
        <v>East</v>
      </c>
      <c r="S5019" t="str">
        <f t="shared" si="471"/>
        <v>Trip Cancellation</v>
      </c>
      <c r="T5019" t="str">
        <f t="shared" si="472"/>
        <v>SLA Breach</v>
      </c>
      <c r="U5019">
        <f t="shared" si="473"/>
        <v>28</v>
      </c>
    </row>
    <row r="5020" spans="1:21" x14ac:dyDescent="0.3">
      <c r="A5020" t="s">
        <v>9300</v>
      </c>
      <c r="B5020" t="s">
        <v>4707</v>
      </c>
      <c r="C5020" t="s">
        <v>9301</v>
      </c>
      <c r="D5020" t="s">
        <v>59</v>
      </c>
      <c r="E5020" t="s">
        <v>39</v>
      </c>
      <c r="F5020">
        <v>29962.71</v>
      </c>
      <c r="G5020" s="1">
        <v>45741</v>
      </c>
      <c r="H5020" s="1">
        <v>45758</v>
      </c>
      <c r="I5020" t="s">
        <v>19</v>
      </c>
      <c r="J5020">
        <v>17</v>
      </c>
      <c r="K5020">
        <v>15</v>
      </c>
      <c r="L5020" t="s">
        <v>651</v>
      </c>
      <c r="M5020" t="s">
        <v>55</v>
      </c>
      <c r="N5020" t="s">
        <v>30</v>
      </c>
      <c r="O5020">
        <f t="shared" si="468"/>
        <v>1</v>
      </c>
      <c r="P5020" t="str">
        <f t="shared" si="469"/>
        <v>Valid</v>
      </c>
      <c r="Q5020" t="str">
        <f>_xlfn.XLOOKUP(B5020,Customers!$A:$A,Customers!$C:$C,"Not Found")</f>
        <v>South</v>
      </c>
      <c r="R5020" t="str">
        <f t="shared" si="470"/>
        <v>North</v>
      </c>
      <c r="S5020" t="str">
        <f t="shared" si="471"/>
        <v>Critical Illness</v>
      </c>
      <c r="T5020" t="str">
        <f t="shared" si="472"/>
        <v>SLA Breach</v>
      </c>
      <c r="U5020">
        <f t="shared" si="473"/>
        <v>2</v>
      </c>
    </row>
    <row r="5021" spans="1:21" x14ac:dyDescent="0.3">
      <c r="A5021" t="s">
        <v>9302</v>
      </c>
      <c r="B5021" t="s">
        <v>2402</v>
      </c>
      <c r="C5021" t="s">
        <v>2403</v>
      </c>
      <c r="D5021" t="s">
        <v>17</v>
      </c>
      <c r="E5021" t="s">
        <v>39</v>
      </c>
      <c r="F5021">
        <v>49066.18</v>
      </c>
      <c r="G5021" s="1">
        <v>45779</v>
      </c>
      <c r="H5021" s="1">
        <v>45795</v>
      </c>
      <c r="I5021" t="s">
        <v>19</v>
      </c>
      <c r="J5021">
        <v>16</v>
      </c>
      <c r="K5021">
        <v>10</v>
      </c>
      <c r="L5021" t="s">
        <v>268</v>
      </c>
      <c r="M5021" t="s">
        <v>21</v>
      </c>
      <c r="N5021" t="s">
        <v>30</v>
      </c>
      <c r="O5021">
        <f t="shared" si="468"/>
        <v>1</v>
      </c>
      <c r="P5021" t="str">
        <f t="shared" si="469"/>
        <v>Valid</v>
      </c>
      <c r="Q5021" t="str">
        <f>_xlfn.XLOOKUP(B5021,Customers!$A:$A,Customers!$C:$C,"Not Found")</f>
        <v>West</v>
      </c>
      <c r="R5021" t="str">
        <f t="shared" si="470"/>
        <v>North</v>
      </c>
      <c r="S5021" t="str">
        <f t="shared" si="471"/>
        <v>Accident</v>
      </c>
      <c r="T5021" t="str">
        <f t="shared" si="472"/>
        <v>SLA Breach</v>
      </c>
      <c r="U5021">
        <f t="shared" si="473"/>
        <v>6</v>
      </c>
    </row>
    <row r="5022" spans="1:21" x14ac:dyDescent="0.3">
      <c r="A5022" t="s">
        <v>9303</v>
      </c>
      <c r="B5022" t="s">
        <v>595</v>
      </c>
      <c r="C5022" t="s">
        <v>596</v>
      </c>
      <c r="D5022" t="s">
        <v>17</v>
      </c>
      <c r="E5022" t="s">
        <v>18</v>
      </c>
      <c r="F5022">
        <v>96477.96</v>
      </c>
      <c r="G5022" s="1">
        <v>45849</v>
      </c>
      <c r="H5022" s="1">
        <v>45855</v>
      </c>
      <c r="I5022" t="s">
        <v>19</v>
      </c>
      <c r="J5022">
        <v>6</v>
      </c>
      <c r="K5022">
        <v>10</v>
      </c>
      <c r="L5022" t="s">
        <v>48</v>
      </c>
      <c r="M5022" t="s">
        <v>21</v>
      </c>
      <c r="N5022" t="s">
        <v>22</v>
      </c>
      <c r="O5022">
        <f t="shared" si="468"/>
        <v>1</v>
      </c>
      <c r="P5022" t="str">
        <f t="shared" si="469"/>
        <v>Valid</v>
      </c>
      <c r="Q5022" t="str">
        <f>_xlfn.XLOOKUP(B5022,Customers!$A:$A,Customers!$C:$C,"Not Found")</f>
        <v>East</v>
      </c>
      <c r="R5022" t="str">
        <f t="shared" si="470"/>
        <v>South</v>
      </c>
      <c r="S5022" t="str">
        <f t="shared" si="471"/>
        <v>Accident</v>
      </c>
      <c r="T5022" t="str">
        <f t="shared" si="472"/>
        <v>Within SLA</v>
      </c>
      <c r="U5022">
        <f t="shared" si="473"/>
        <v>0</v>
      </c>
    </row>
    <row r="5023" spans="1:21" x14ac:dyDescent="0.3">
      <c r="A5023" t="s">
        <v>9304</v>
      </c>
      <c r="B5023" t="s">
        <v>2332</v>
      </c>
      <c r="C5023" t="s">
        <v>2333</v>
      </c>
      <c r="D5023" t="s">
        <v>53</v>
      </c>
      <c r="E5023" t="s">
        <v>27</v>
      </c>
      <c r="F5023">
        <v>113514.58</v>
      </c>
      <c r="G5023" s="1">
        <v>45757</v>
      </c>
      <c r="H5023" s="1">
        <v>45778</v>
      </c>
      <c r="I5023" t="s">
        <v>19</v>
      </c>
      <c r="J5023">
        <v>21</v>
      </c>
      <c r="K5023">
        <v>15</v>
      </c>
      <c r="L5023" t="s">
        <v>117</v>
      </c>
      <c r="M5023" t="s">
        <v>55</v>
      </c>
      <c r="N5023" t="s">
        <v>88</v>
      </c>
      <c r="O5023">
        <f t="shared" si="468"/>
        <v>1</v>
      </c>
      <c r="P5023" t="str">
        <f t="shared" si="469"/>
        <v>Valid</v>
      </c>
      <c r="Q5023" t="str">
        <f>_xlfn.XLOOKUP(B5023,Customers!$A:$A,Customers!$C:$C,"Not Found")</f>
        <v>Central</v>
      </c>
      <c r="R5023" t="str">
        <f t="shared" si="470"/>
        <v>West</v>
      </c>
      <c r="S5023" t="str">
        <f t="shared" si="471"/>
        <v>Hospitalization</v>
      </c>
      <c r="T5023" t="str">
        <f t="shared" si="472"/>
        <v>SLA Breach</v>
      </c>
      <c r="U5023">
        <f t="shared" si="473"/>
        <v>6</v>
      </c>
    </row>
    <row r="5024" spans="1:21" x14ac:dyDescent="0.3">
      <c r="A5024" t="s">
        <v>9305</v>
      </c>
      <c r="B5024" t="s">
        <v>2819</v>
      </c>
      <c r="C5024" t="s">
        <v>2820</v>
      </c>
      <c r="D5024" t="s">
        <v>216</v>
      </c>
      <c r="E5024" t="s">
        <v>27</v>
      </c>
      <c r="G5024" s="1">
        <v>45940</v>
      </c>
      <c r="H5024" s="1">
        <v>45955</v>
      </c>
      <c r="I5024" t="s">
        <v>19</v>
      </c>
      <c r="J5024">
        <v>15</v>
      </c>
      <c r="K5024">
        <v>15</v>
      </c>
      <c r="L5024" t="s">
        <v>704</v>
      </c>
      <c r="M5024" t="s">
        <v>55</v>
      </c>
      <c r="N5024" t="s">
        <v>30</v>
      </c>
      <c r="O5024">
        <f t="shared" si="468"/>
        <v>1</v>
      </c>
      <c r="P5024" t="str">
        <f t="shared" si="469"/>
        <v>Missing Amount</v>
      </c>
      <c r="Q5024" t="str">
        <f>_xlfn.XLOOKUP(B5024,Customers!$A:$A,Customers!$C:$C,"Not Found")</f>
        <v>North</v>
      </c>
      <c r="R5024" t="str">
        <f t="shared" si="470"/>
        <v>West</v>
      </c>
      <c r="S5024" t="str">
        <f t="shared" si="471"/>
        <v>Outpatient</v>
      </c>
      <c r="T5024" t="str">
        <f t="shared" si="472"/>
        <v>Within SLA</v>
      </c>
      <c r="U5024">
        <f t="shared" si="473"/>
        <v>0</v>
      </c>
    </row>
    <row r="5025" spans="1:21" x14ac:dyDescent="0.3">
      <c r="A5025" t="s">
        <v>9306</v>
      </c>
      <c r="B5025" t="s">
        <v>4543</v>
      </c>
      <c r="C5025" t="s">
        <v>4544</v>
      </c>
      <c r="D5025" t="s">
        <v>59</v>
      </c>
      <c r="E5025" t="s">
        <v>74</v>
      </c>
      <c r="F5025">
        <v>60817.49</v>
      </c>
      <c r="G5025" s="1">
        <v>45853</v>
      </c>
      <c r="H5025" s="1">
        <v>45869</v>
      </c>
      <c r="I5025" t="s">
        <v>19</v>
      </c>
      <c r="J5025">
        <v>16</v>
      </c>
      <c r="K5025">
        <v>15</v>
      </c>
      <c r="L5025" t="s">
        <v>341</v>
      </c>
      <c r="M5025" t="s">
        <v>55</v>
      </c>
      <c r="N5025" t="s">
        <v>42</v>
      </c>
      <c r="O5025">
        <f t="shared" si="468"/>
        <v>1</v>
      </c>
      <c r="P5025" t="str">
        <f t="shared" si="469"/>
        <v>Valid</v>
      </c>
      <c r="Q5025" t="str">
        <f>_xlfn.XLOOKUP(B5025,Customers!$A:$A,Customers!$C:$C,"Not Found")</f>
        <v>South</v>
      </c>
      <c r="R5025" t="str">
        <f t="shared" si="470"/>
        <v>East</v>
      </c>
      <c r="S5025" t="str">
        <f t="shared" si="471"/>
        <v>Critical Illness</v>
      </c>
      <c r="T5025" t="str">
        <f t="shared" si="472"/>
        <v>SLA Breach</v>
      </c>
      <c r="U5025">
        <f t="shared" si="473"/>
        <v>1</v>
      </c>
    </row>
    <row r="5026" spans="1:21" x14ac:dyDescent="0.3">
      <c r="A5026" t="s">
        <v>9307</v>
      </c>
      <c r="B5026" t="s">
        <v>2663</v>
      </c>
      <c r="C5026" t="s">
        <v>2664</v>
      </c>
      <c r="D5026" t="s">
        <v>69</v>
      </c>
      <c r="E5026" t="s">
        <v>74</v>
      </c>
      <c r="F5026">
        <v>62151.82</v>
      </c>
      <c r="G5026" s="1">
        <v>45886</v>
      </c>
      <c r="H5026" s="1">
        <v>45898</v>
      </c>
      <c r="I5026" t="s">
        <v>19</v>
      </c>
      <c r="J5026">
        <v>12</v>
      </c>
      <c r="K5026">
        <v>12</v>
      </c>
      <c r="L5026" t="s">
        <v>300</v>
      </c>
      <c r="M5026" t="s">
        <v>49</v>
      </c>
      <c r="N5026" t="s">
        <v>30</v>
      </c>
      <c r="O5026">
        <f t="shared" si="468"/>
        <v>1</v>
      </c>
      <c r="P5026" t="str">
        <f t="shared" si="469"/>
        <v>Valid</v>
      </c>
      <c r="Q5026" t="str">
        <f>_xlfn.XLOOKUP(B5026,Customers!$A:$A,Customers!$C:$C,"Not Found")</f>
        <v>North</v>
      </c>
      <c r="R5026" t="str">
        <f t="shared" si="470"/>
        <v>East</v>
      </c>
      <c r="S5026" t="str">
        <f t="shared" si="471"/>
        <v>Property Damage</v>
      </c>
      <c r="T5026" t="str">
        <f t="shared" si="472"/>
        <v>Within SLA</v>
      </c>
      <c r="U5026">
        <f t="shared" si="473"/>
        <v>0</v>
      </c>
    </row>
    <row r="5027" spans="1:21" x14ac:dyDescent="0.3">
      <c r="A5027" t="s">
        <v>9308</v>
      </c>
      <c r="B5027" t="s">
        <v>5098</v>
      </c>
      <c r="C5027" t="s">
        <v>9309</v>
      </c>
      <c r="D5027" t="s">
        <v>46</v>
      </c>
      <c r="E5027" t="s">
        <v>18</v>
      </c>
      <c r="F5027">
        <v>160010.01999999999</v>
      </c>
      <c r="G5027" s="1">
        <v>45879</v>
      </c>
      <c r="H5027" s="1">
        <v>45890</v>
      </c>
      <c r="I5027" t="s">
        <v>19</v>
      </c>
      <c r="J5027">
        <v>11</v>
      </c>
      <c r="K5027">
        <v>10</v>
      </c>
      <c r="L5027" t="s">
        <v>60</v>
      </c>
      <c r="M5027" t="s">
        <v>21</v>
      </c>
      <c r="N5027" t="s">
        <v>42</v>
      </c>
      <c r="O5027">
        <f t="shared" si="468"/>
        <v>1</v>
      </c>
      <c r="P5027" t="str">
        <f t="shared" si="469"/>
        <v>Valid</v>
      </c>
      <c r="Q5027" t="str">
        <f>_xlfn.XLOOKUP(B5027,Customers!$A:$A,Customers!$C:$C,"Not Found")</f>
        <v>East</v>
      </c>
      <c r="R5027" t="str">
        <f t="shared" si="470"/>
        <v>South</v>
      </c>
      <c r="S5027" t="str">
        <f t="shared" si="471"/>
        <v>Theft</v>
      </c>
      <c r="T5027" t="str">
        <f t="shared" si="472"/>
        <v>SLA Breach</v>
      </c>
      <c r="U5027">
        <f t="shared" si="473"/>
        <v>1</v>
      </c>
    </row>
    <row r="5028" spans="1:21" x14ac:dyDescent="0.3">
      <c r="A5028" t="s">
        <v>9310</v>
      </c>
      <c r="B5028" t="s">
        <v>3174</v>
      </c>
      <c r="C5028" t="s">
        <v>3175</v>
      </c>
      <c r="D5028" t="s">
        <v>111</v>
      </c>
      <c r="E5028" t="s">
        <v>173</v>
      </c>
      <c r="F5028">
        <v>36048.79</v>
      </c>
      <c r="G5028" s="1">
        <v>45776</v>
      </c>
      <c r="I5028" t="s">
        <v>64</v>
      </c>
      <c r="J5028">
        <v>11</v>
      </c>
      <c r="K5028">
        <v>12</v>
      </c>
      <c r="L5028" t="s">
        <v>98</v>
      </c>
      <c r="M5028" t="s">
        <v>49</v>
      </c>
      <c r="N5028" t="s">
        <v>30</v>
      </c>
      <c r="O5028">
        <f t="shared" si="468"/>
        <v>1</v>
      </c>
      <c r="P5028" t="str">
        <f t="shared" si="469"/>
        <v>Valid</v>
      </c>
      <c r="Q5028" t="str">
        <f>_xlfn.XLOOKUP(B5028,Customers!$A:$A,Customers!$C:$C,"Not Found")</f>
        <v>West</v>
      </c>
      <c r="R5028" t="str">
        <f t="shared" si="470"/>
        <v>Central</v>
      </c>
      <c r="S5028" t="str">
        <f t="shared" si="471"/>
        <v>Fire</v>
      </c>
      <c r="T5028" t="str">
        <f t="shared" si="472"/>
        <v>Within SLA</v>
      </c>
      <c r="U5028">
        <f t="shared" si="473"/>
        <v>0</v>
      </c>
    </row>
    <row r="5029" spans="1:21" x14ac:dyDescent="0.3">
      <c r="A5029" t="s">
        <v>9311</v>
      </c>
      <c r="B5029" t="s">
        <v>7145</v>
      </c>
      <c r="C5029" t="s">
        <v>7146</v>
      </c>
      <c r="D5029" t="s">
        <v>53</v>
      </c>
      <c r="E5029" t="s">
        <v>173</v>
      </c>
      <c r="F5029">
        <v>96373.13</v>
      </c>
      <c r="G5029" s="1">
        <v>45895</v>
      </c>
      <c r="I5029" t="s">
        <v>40</v>
      </c>
      <c r="J5029">
        <v>15</v>
      </c>
      <c r="K5029">
        <v>15</v>
      </c>
      <c r="L5029" t="s">
        <v>341</v>
      </c>
      <c r="M5029" t="s">
        <v>55</v>
      </c>
      <c r="N5029" t="s">
        <v>30</v>
      </c>
      <c r="O5029">
        <f t="shared" si="468"/>
        <v>1</v>
      </c>
      <c r="P5029" t="str">
        <f t="shared" si="469"/>
        <v>Valid</v>
      </c>
      <c r="Q5029" t="str">
        <f>_xlfn.XLOOKUP(B5029,Customers!$A:$A,Customers!$C:$C,"Not Found")</f>
        <v>South</v>
      </c>
      <c r="R5029" t="str">
        <f t="shared" si="470"/>
        <v>Central</v>
      </c>
      <c r="S5029" t="str">
        <f t="shared" si="471"/>
        <v>Hospitalization</v>
      </c>
      <c r="T5029" t="str">
        <f t="shared" si="472"/>
        <v>Within SLA</v>
      </c>
      <c r="U5029">
        <f t="shared" si="473"/>
        <v>0</v>
      </c>
    </row>
    <row r="5030" spans="1:21" x14ac:dyDescent="0.3">
      <c r="A5030" t="s">
        <v>9312</v>
      </c>
      <c r="B5030" t="s">
        <v>9313</v>
      </c>
      <c r="C5030" t="s">
        <v>9314</v>
      </c>
      <c r="D5030" t="s">
        <v>34</v>
      </c>
      <c r="E5030" t="s">
        <v>27</v>
      </c>
      <c r="F5030">
        <v>415985.53</v>
      </c>
      <c r="G5030" s="1">
        <v>45874</v>
      </c>
      <c r="H5030" s="1">
        <v>45893</v>
      </c>
      <c r="I5030" t="s">
        <v>19</v>
      </c>
      <c r="J5030">
        <v>19</v>
      </c>
      <c r="K5030">
        <v>20</v>
      </c>
      <c r="L5030" t="s">
        <v>548</v>
      </c>
      <c r="M5030" t="s">
        <v>29</v>
      </c>
      <c r="N5030" t="s">
        <v>30</v>
      </c>
      <c r="O5030">
        <f t="shared" si="468"/>
        <v>1</v>
      </c>
      <c r="P5030" t="str">
        <f t="shared" si="469"/>
        <v>Valid</v>
      </c>
      <c r="Q5030" t="str">
        <f>_xlfn.XLOOKUP(B5030,Customers!$A:$A,Customers!$C:$C,"Not Found")</f>
        <v>West</v>
      </c>
      <c r="R5030" t="str">
        <f t="shared" si="470"/>
        <v>West</v>
      </c>
      <c r="S5030" t="str">
        <f t="shared" si="471"/>
        <v>Death Benefit</v>
      </c>
      <c r="T5030" t="str">
        <f t="shared" si="472"/>
        <v>Within SLA</v>
      </c>
      <c r="U5030">
        <f t="shared" si="473"/>
        <v>0</v>
      </c>
    </row>
    <row r="5031" spans="1:21" x14ac:dyDescent="0.3">
      <c r="A5031" t="s">
        <v>9315</v>
      </c>
      <c r="B5031" t="s">
        <v>1674</v>
      </c>
      <c r="C5031" t="s">
        <v>9316</v>
      </c>
      <c r="D5031" t="s">
        <v>154</v>
      </c>
      <c r="E5031" t="s">
        <v>18</v>
      </c>
      <c r="F5031">
        <v>14479.83</v>
      </c>
      <c r="G5031" s="1">
        <v>45928</v>
      </c>
      <c r="H5031" s="1">
        <v>45930</v>
      </c>
      <c r="I5031" t="s">
        <v>19</v>
      </c>
      <c r="J5031">
        <v>2</v>
      </c>
      <c r="K5031">
        <v>10</v>
      </c>
      <c r="L5031" t="s">
        <v>411</v>
      </c>
      <c r="M5031" t="s">
        <v>21</v>
      </c>
      <c r="N5031" t="s">
        <v>30</v>
      </c>
      <c r="O5031">
        <f t="shared" si="468"/>
        <v>1</v>
      </c>
      <c r="P5031" t="str">
        <f t="shared" si="469"/>
        <v>Valid</v>
      </c>
      <c r="Q5031" t="str">
        <f>_xlfn.XLOOKUP(B5031,Customers!$A:$A,Customers!$C:$C,"Not Found")</f>
        <v>South</v>
      </c>
      <c r="R5031" t="str">
        <f t="shared" si="470"/>
        <v>South</v>
      </c>
      <c r="S5031" t="str">
        <f t="shared" si="471"/>
        <v>Vehicle Damage</v>
      </c>
      <c r="T5031" t="str">
        <f t="shared" si="472"/>
        <v>Within SLA</v>
      </c>
      <c r="U5031">
        <f t="shared" si="473"/>
        <v>0</v>
      </c>
    </row>
    <row r="5032" spans="1:21" x14ac:dyDescent="0.3">
      <c r="A5032" t="s">
        <v>9317</v>
      </c>
      <c r="B5032" t="s">
        <v>5947</v>
      </c>
      <c r="C5032" t="s">
        <v>5948</v>
      </c>
      <c r="D5032" t="s">
        <v>17</v>
      </c>
      <c r="E5032" t="s">
        <v>173</v>
      </c>
      <c r="F5032">
        <v>31998.75</v>
      </c>
      <c r="G5032" s="1">
        <v>45771</v>
      </c>
      <c r="H5032" s="1">
        <v>45779</v>
      </c>
      <c r="I5032" t="s">
        <v>19</v>
      </c>
      <c r="J5032">
        <v>8</v>
      </c>
      <c r="K5032">
        <v>10</v>
      </c>
      <c r="L5032" t="s">
        <v>366</v>
      </c>
      <c r="M5032" t="s">
        <v>21</v>
      </c>
      <c r="N5032" t="s">
        <v>30</v>
      </c>
      <c r="O5032">
        <f t="shared" si="468"/>
        <v>1</v>
      </c>
      <c r="P5032" t="str">
        <f t="shared" si="469"/>
        <v>Valid</v>
      </c>
      <c r="Q5032" t="str">
        <f>_xlfn.XLOOKUP(B5032,Customers!$A:$A,Customers!$C:$C,"Not Found")</f>
        <v>North</v>
      </c>
      <c r="R5032" t="str">
        <f t="shared" si="470"/>
        <v>Central</v>
      </c>
      <c r="S5032" t="str">
        <f t="shared" si="471"/>
        <v>Accident</v>
      </c>
      <c r="T5032" t="str">
        <f t="shared" si="472"/>
        <v>Within SLA</v>
      </c>
      <c r="U5032">
        <f t="shared" si="473"/>
        <v>0</v>
      </c>
    </row>
    <row r="5033" spans="1:21" x14ac:dyDescent="0.3">
      <c r="A5033" t="s">
        <v>9318</v>
      </c>
      <c r="B5033" t="s">
        <v>1233</v>
      </c>
      <c r="C5033" t="s">
        <v>7371</v>
      </c>
      <c r="D5033" t="s">
        <v>34</v>
      </c>
      <c r="E5033" t="s">
        <v>27</v>
      </c>
      <c r="F5033">
        <v>123515.42</v>
      </c>
      <c r="G5033" s="1">
        <v>45853</v>
      </c>
      <c r="H5033" s="1">
        <v>45867</v>
      </c>
      <c r="I5033" t="s">
        <v>19</v>
      </c>
      <c r="J5033">
        <v>14</v>
      </c>
      <c r="K5033">
        <v>20</v>
      </c>
      <c r="L5033" t="s">
        <v>166</v>
      </c>
      <c r="M5033" t="s">
        <v>29</v>
      </c>
      <c r="N5033" t="s">
        <v>42</v>
      </c>
      <c r="O5033">
        <f t="shared" si="468"/>
        <v>1</v>
      </c>
      <c r="P5033" t="str">
        <f t="shared" si="469"/>
        <v>Valid</v>
      </c>
      <c r="Q5033" t="str">
        <f>_xlfn.XLOOKUP(B5033,Customers!$A:$A,Customers!$C:$C,"Not Found")</f>
        <v>South</v>
      </c>
      <c r="R5033" t="str">
        <f t="shared" si="470"/>
        <v>West</v>
      </c>
      <c r="S5033" t="str">
        <f t="shared" si="471"/>
        <v>Death Benefit</v>
      </c>
      <c r="T5033" t="str">
        <f t="shared" si="472"/>
        <v>Within SLA</v>
      </c>
      <c r="U5033">
        <f t="shared" si="473"/>
        <v>0</v>
      </c>
    </row>
    <row r="5034" spans="1:21" x14ac:dyDescent="0.3">
      <c r="A5034" t="s">
        <v>9319</v>
      </c>
      <c r="B5034" t="s">
        <v>1912</v>
      </c>
      <c r="C5034" t="s">
        <v>1913</v>
      </c>
      <c r="D5034" t="s">
        <v>46</v>
      </c>
      <c r="E5034" t="s">
        <v>39</v>
      </c>
      <c r="F5034">
        <v>111714.72</v>
      </c>
      <c r="G5034" s="1">
        <v>45957</v>
      </c>
      <c r="H5034" s="1">
        <v>45982</v>
      </c>
      <c r="I5034" t="s">
        <v>19</v>
      </c>
      <c r="J5034">
        <v>25</v>
      </c>
      <c r="K5034">
        <v>10</v>
      </c>
      <c r="L5034" t="s">
        <v>404</v>
      </c>
      <c r="M5034" t="s">
        <v>21</v>
      </c>
      <c r="N5034" t="s">
        <v>88</v>
      </c>
      <c r="O5034">
        <f t="shared" si="468"/>
        <v>1</v>
      </c>
      <c r="P5034" t="str">
        <f t="shared" si="469"/>
        <v>Valid</v>
      </c>
      <c r="Q5034" t="str">
        <f>_xlfn.XLOOKUP(B5034,Customers!$A:$A,Customers!$C:$C,"Not Found")</f>
        <v>Central</v>
      </c>
      <c r="R5034" t="str">
        <f t="shared" si="470"/>
        <v>North</v>
      </c>
      <c r="S5034" t="str">
        <f t="shared" si="471"/>
        <v>Theft</v>
      </c>
      <c r="T5034" t="str">
        <f t="shared" si="472"/>
        <v>SLA Breach</v>
      </c>
      <c r="U5034">
        <f t="shared" si="473"/>
        <v>15</v>
      </c>
    </row>
    <row r="5035" spans="1:21" x14ac:dyDescent="0.3">
      <c r="A5035" t="s">
        <v>9320</v>
      </c>
      <c r="B5035" t="s">
        <v>2715</v>
      </c>
      <c r="C5035" t="s">
        <v>2716</v>
      </c>
      <c r="D5035" t="s">
        <v>53</v>
      </c>
      <c r="E5035" t="s">
        <v>18</v>
      </c>
      <c r="F5035">
        <v>55982.82</v>
      </c>
      <c r="G5035" s="1">
        <v>45784</v>
      </c>
      <c r="I5035" t="s">
        <v>64</v>
      </c>
      <c r="J5035">
        <v>19</v>
      </c>
      <c r="K5035">
        <v>15</v>
      </c>
      <c r="L5035" t="s">
        <v>48</v>
      </c>
      <c r="M5035" t="s">
        <v>55</v>
      </c>
      <c r="N5035" t="s">
        <v>42</v>
      </c>
      <c r="O5035">
        <f t="shared" si="468"/>
        <v>1</v>
      </c>
      <c r="P5035" t="str">
        <f t="shared" si="469"/>
        <v>Valid</v>
      </c>
      <c r="Q5035" t="str">
        <f>_xlfn.XLOOKUP(B5035,Customers!$A:$A,Customers!$C:$C,"Not Found")</f>
        <v>West</v>
      </c>
      <c r="R5035" t="str">
        <f t="shared" si="470"/>
        <v>South</v>
      </c>
      <c r="S5035" t="str">
        <f t="shared" si="471"/>
        <v>Hospitalization</v>
      </c>
      <c r="T5035" t="str">
        <f t="shared" si="472"/>
        <v>SLA Breach</v>
      </c>
      <c r="U5035">
        <f t="shared" si="473"/>
        <v>4</v>
      </c>
    </row>
    <row r="5036" spans="1:21" x14ac:dyDescent="0.3">
      <c r="A5036" t="s">
        <v>9321</v>
      </c>
      <c r="B5036" t="s">
        <v>4096</v>
      </c>
      <c r="C5036" t="s">
        <v>9322</v>
      </c>
      <c r="D5036" t="s">
        <v>182</v>
      </c>
      <c r="E5036" t="s">
        <v>18</v>
      </c>
      <c r="F5036">
        <v>25329.200000000001</v>
      </c>
      <c r="G5036" s="1">
        <v>45938</v>
      </c>
      <c r="H5036" s="1">
        <v>45939</v>
      </c>
      <c r="I5036" t="s">
        <v>19</v>
      </c>
      <c r="J5036">
        <v>1</v>
      </c>
      <c r="K5036">
        <v>7</v>
      </c>
      <c r="L5036" t="s">
        <v>580</v>
      </c>
      <c r="M5036" t="s">
        <v>94</v>
      </c>
      <c r="N5036" t="s">
        <v>22</v>
      </c>
      <c r="O5036">
        <f t="shared" si="468"/>
        <v>1</v>
      </c>
      <c r="P5036" t="str">
        <f t="shared" si="469"/>
        <v>Valid</v>
      </c>
      <c r="Q5036" t="str">
        <f>_xlfn.XLOOKUP(B5036,Customers!$A:$A,Customers!$C:$C,"Not Found")</f>
        <v>Central</v>
      </c>
      <c r="R5036" t="str">
        <f t="shared" si="470"/>
        <v>South</v>
      </c>
      <c r="S5036" t="str">
        <f t="shared" si="471"/>
        <v>Trip Cancellation</v>
      </c>
      <c r="T5036" t="str">
        <f t="shared" si="472"/>
        <v>Within SLA</v>
      </c>
      <c r="U5036">
        <f t="shared" si="473"/>
        <v>0</v>
      </c>
    </row>
    <row r="5037" spans="1:21" x14ac:dyDescent="0.3">
      <c r="A5037" t="s">
        <v>9323</v>
      </c>
      <c r="B5037" t="s">
        <v>2092</v>
      </c>
      <c r="C5037" t="s">
        <v>6795</v>
      </c>
      <c r="D5037" t="s">
        <v>53</v>
      </c>
      <c r="E5037" t="s">
        <v>27</v>
      </c>
      <c r="F5037">
        <v>29780.14</v>
      </c>
      <c r="G5037" s="1">
        <v>45774</v>
      </c>
      <c r="I5037" t="s">
        <v>40</v>
      </c>
      <c r="J5037">
        <v>31</v>
      </c>
      <c r="K5037">
        <v>15</v>
      </c>
      <c r="L5037" t="s">
        <v>163</v>
      </c>
      <c r="M5037" t="s">
        <v>55</v>
      </c>
      <c r="N5037" t="s">
        <v>88</v>
      </c>
      <c r="O5037">
        <f t="shared" si="468"/>
        <v>1</v>
      </c>
      <c r="P5037" t="str">
        <f t="shared" si="469"/>
        <v>Valid</v>
      </c>
      <c r="Q5037" t="str">
        <f>_xlfn.XLOOKUP(B5037,Customers!$A:$A,Customers!$C:$C,"Not Found")</f>
        <v>South</v>
      </c>
      <c r="R5037" t="str">
        <f t="shared" si="470"/>
        <v>West</v>
      </c>
      <c r="S5037" t="str">
        <f t="shared" si="471"/>
        <v>Hospitalization</v>
      </c>
      <c r="T5037" t="str">
        <f t="shared" si="472"/>
        <v>SLA Breach</v>
      </c>
      <c r="U5037">
        <f t="shared" si="473"/>
        <v>16</v>
      </c>
    </row>
    <row r="5038" spans="1:21" x14ac:dyDescent="0.3">
      <c r="A5038" t="s">
        <v>9324</v>
      </c>
      <c r="B5038" t="s">
        <v>399</v>
      </c>
      <c r="C5038" t="s">
        <v>3385</v>
      </c>
      <c r="D5038" t="s">
        <v>216</v>
      </c>
      <c r="E5038" t="s">
        <v>74</v>
      </c>
      <c r="F5038">
        <v>50210.81</v>
      </c>
      <c r="G5038" s="1">
        <v>45701</v>
      </c>
      <c r="I5038" t="s">
        <v>64</v>
      </c>
      <c r="J5038">
        <v>17</v>
      </c>
      <c r="K5038">
        <v>15</v>
      </c>
      <c r="L5038" t="s">
        <v>268</v>
      </c>
      <c r="M5038" t="s">
        <v>55</v>
      </c>
      <c r="N5038" t="s">
        <v>30</v>
      </c>
      <c r="O5038">
        <f t="shared" si="468"/>
        <v>1</v>
      </c>
      <c r="P5038" t="str">
        <f t="shared" si="469"/>
        <v>Valid</v>
      </c>
      <c r="Q5038" t="str">
        <f>_xlfn.XLOOKUP(B5038,Customers!$A:$A,Customers!$C:$C,"Not Found")</f>
        <v>East</v>
      </c>
      <c r="R5038" t="str">
        <f t="shared" si="470"/>
        <v>East</v>
      </c>
      <c r="S5038" t="str">
        <f t="shared" si="471"/>
        <v>Outpatient</v>
      </c>
      <c r="T5038" t="str">
        <f t="shared" si="472"/>
        <v>SLA Breach</v>
      </c>
      <c r="U5038">
        <f t="shared" si="473"/>
        <v>2</v>
      </c>
    </row>
    <row r="5039" spans="1:21" x14ac:dyDescent="0.3">
      <c r="A5039" t="s">
        <v>9325</v>
      </c>
      <c r="B5039" t="s">
        <v>260</v>
      </c>
      <c r="C5039" t="s">
        <v>2412</v>
      </c>
      <c r="D5039" t="s">
        <v>46</v>
      </c>
      <c r="E5039" t="s">
        <v>18</v>
      </c>
      <c r="F5039">
        <v>38893.07</v>
      </c>
      <c r="G5039" s="1">
        <v>45669</v>
      </c>
      <c r="H5039" s="1">
        <v>45677</v>
      </c>
      <c r="I5039" t="s">
        <v>47</v>
      </c>
      <c r="J5039">
        <v>8</v>
      </c>
      <c r="K5039">
        <v>10</v>
      </c>
      <c r="L5039" t="s">
        <v>208</v>
      </c>
      <c r="M5039" t="s">
        <v>21</v>
      </c>
      <c r="N5039" t="s">
        <v>30</v>
      </c>
      <c r="O5039">
        <f t="shared" si="468"/>
        <v>1</v>
      </c>
      <c r="P5039" t="str">
        <f t="shared" si="469"/>
        <v>Valid</v>
      </c>
      <c r="Q5039" t="str">
        <f>_xlfn.XLOOKUP(B5039,Customers!$A:$A,Customers!$C:$C,"Not Found")</f>
        <v>East</v>
      </c>
      <c r="R5039" t="str">
        <f t="shared" si="470"/>
        <v>South</v>
      </c>
      <c r="S5039" t="str">
        <f t="shared" si="471"/>
        <v>Theft</v>
      </c>
      <c r="T5039" t="str">
        <f t="shared" si="472"/>
        <v>Within SLA</v>
      </c>
      <c r="U5039">
        <f t="shared" si="473"/>
        <v>0</v>
      </c>
    </row>
    <row r="5040" spans="1:21" x14ac:dyDescent="0.3">
      <c r="A5040" t="s">
        <v>9326</v>
      </c>
      <c r="B5040" t="s">
        <v>3223</v>
      </c>
      <c r="C5040" t="s">
        <v>8720</v>
      </c>
      <c r="D5040" t="s">
        <v>17</v>
      </c>
      <c r="E5040" t="s">
        <v>18</v>
      </c>
      <c r="F5040">
        <v>56407.14</v>
      </c>
      <c r="G5040" s="1">
        <v>45822</v>
      </c>
      <c r="H5040" s="1">
        <v>45835</v>
      </c>
      <c r="I5040" t="s">
        <v>19</v>
      </c>
      <c r="J5040">
        <v>13</v>
      </c>
      <c r="K5040">
        <v>10</v>
      </c>
      <c r="L5040" t="s">
        <v>112</v>
      </c>
      <c r="M5040" t="s">
        <v>21</v>
      </c>
      <c r="N5040" t="s">
        <v>42</v>
      </c>
      <c r="O5040">
        <f t="shared" si="468"/>
        <v>1</v>
      </c>
      <c r="P5040" t="str">
        <f t="shared" si="469"/>
        <v>Valid</v>
      </c>
      <c r="Q5040" t="str">
        <f>_xlfn.XLOOKUP(B5040,Customers!$A:$A,Customers!$C:$C,"Not Found")</f>
        <v>North</v>
      </c>
      <c r="R5040" t="str">
        <f t="shared" si="470"/>
        <v>South</v>
      </c>
      <c r="S5040" t="str">
        <f t="shared" si="471"/>
        <v>Accident</v>
      </c>
      <c r="T5040" t="str">
        <f t="shared" si="472"/>
        <v>SLA Breach</v>
      </c>
      <c r="U5040">
        <f t="shared" si="473"/>
        <v>3</v>
      </c>
    </row>
    <row r="5041" spans="1:21" x14ac:dyDescent="0.3">
      <c r="A5041" t="s">
        <v>9327</v>
      </c>
      <c r="B5041" t="s">
        <v>4529</v>
      </c>
      <c r="C5041" t="s">
        <v>4530</v>
      </c>
      <c r="D5041" t="s">
        <v>92</v>
      </c>
      <c r="E5041" t="s">
        <v>74</v>
      </c>
      <c r="F5041">
        <v>24590.25</v>
      </c>
      <c r="G5041" s="1">
        <v>45797</v>
      </c>
      <c r="H5041" s="1">
        <v>45810</v>
      </c>
      <c r="I5041" t="s">
        <v>19</v>
      </c>
      <c r="J5041">
        <v>13</v>
      </c>
      <c r="K5041">
        <v>7</v>
      </c>
      <c r="L5041" t="s">
        <v>813</v>
      </c>
      <c r="M5041" t="s">
        <v>94</v>
      </c>
      <c r="N5041" t="s">
        <v>42</v>
      </c>
      <c r="O5041">
        <f t="shared" si="468"/>
        <v>1</v>
      </c>
      <c r="P5041" t="str">
        <f t="shared" si="469"/>
        <v>Valid</v>
      </c>
      <c r="Q5041" t="str">
        <f>_xlfn.XLOOKUP(B5041,Customers!$A:$A,Customers!$C:$C,"Not Found")</f>
        <v>South</v>
      </c>
      <c r="R5041" t="str">
        <f t="shared" si="470"/>
        <v>East</v>
      </c>
      <c r="S5041" t="str">
        <f t="shared" si="471"/>
        <v>Baggage Loss</v>
      </c>
      <c r="T5041" t="str">
        <f t="shared" si="472"/>
        <v>SLA Breach</v>
      </c>
      <c r="U5041">
        <f t="shared" si="473"/>
        <v>6</v>
      </c>
    </row>
    <row r="5042" spans="1:21" x14ac:dyDescent="0.3">
      <c r="A5042" t="s">
        <v>9328</v>
      </c>
      <c r="B5042" t="s">
        <v>1890</v>
      </c>
      <c r="C5042" t="s">
        <v>4411</v>
      </c>
      <c r="D5042" t="s">
        <v>53</v>
      </c>
      <c r="E5042" t="s">
        <v>27</v>
      </c>
      <c r="F5042">
        <v>221025.99</v>
      </c>
      <c r="G5042" s="1">
        <v>45742</v>
      </c>
      <c r="H5042" s="1">
        <v>45755</v>
      </c>
      <c r="I5042" t="s">
        <v>19</v>
      </c>
      <c r="J5042">
        <v>13</v>
      </c>
      <c r="K5042">
        <v>15</v>
      </c>
      <c r="L5042" t="s">
        <v>310</v>
      </c>
      <c r="M5042" t="s">
        <v>55</v>
      </c>
      <c r="N5042" t="s">
        <v>22</v>
      </c>
      <c r="O5042">
        <f t="shared" si="468"/>
        <v>1</v>
      </c>
      <c r="P5042" t="str">
        <f t="shared" si="469"/>
        <v>Valid</v>
      </c>
      <c r="Q5042" t="str">
        <f>_xlfn.XLOOKUP(B5042,Customers!$A:$A,Customers!$C:$C,"Not Found")</f>
        <v>South</v>
      </c>
      <c r="R5042" t="str">
        <f t="shared" si="470"/>
        <v>West</v>
      </c>
      <c r="S5042" t="str">
        <f t="shared" si="471"/>
        <v>Hospitalization</v>
      </c>
      <c r="T5042" t="str">
        <f t="shared" si="472"/>
        <v>Within SLA</v>
      </c>
      <c r="U5042">
        <f t="shared" si="473"/>
        <v>0</v>
      </c>
    </row>
    <row r="5043" spans="1:21" x14ac:dyDescent="0.3">
      <c r="A5043" t="s">
        <v>9329</v>
      </c>
      <c r="B5043" t="s">
        <v>2801</v>
      </c>
      <c r="C5043" t="s">
        <v>4647</v>
      </c>
      <c r="D5043" t="s">
        <v>69</v>
      </c>
      <c r="E5043" t="s">
        <v>74</v>
      </c>
      <c r="F5043">
        <v>172444.44</v>
      </c>
      <c r="G5043" s="1">
        <v>45948</v>
      </c>
      <c r="I5043" t="s">
        <v>40</v>
      </c>
      <c r="J5043">
        <v>23</v>
      </c>
      <c r="K5043">
        <v>12</v>
      </c>
      <c r="L5043" t="s">
        <v>20</v>
      </c>
      <c r="M5043" t="s">
        <v>49</v>
      </c>
      <c r="N5043" t="s">
        <v>30</v>
      </c>
      <c r="O5043">
        <f t="shared" si="468"/>
        <v>1</v>
      </c>
      <c r="P5043" t="str">
        <f t="shared" si="469"/>
        <v>Valid</v>
      </c>
      <c r="Q5043" t="str">
        <f>_xlfn.XLOOKUP(B5043,Customers!$A:$A,Customers!$C:$C,"Not Found")</f>
        <v>West</v>
      </c>
      <c r="R5043" t="str">
        <f t="shared" si="470"/>
        <v>East</v>
      </c>
      <c r="S5043" t="str">
        <f t="shared" si="471"/>
        <v>Property Damage</v>
      </c>
      <c r="T5043" t="str">
        <f t="shared" si="472"/>
        <v>SLA Breach</v>
      </c>
      <c r="U5043">
        <f t="shared" si="473"/>
        <v>11</v>
      </c>
    </row>
    <row r="5044" spans="1:21" x14ac:dyDescent="0.3">
      <c r="A5044" t="s">
        <v>9330</v>
      </c>
      <c r="B5044" t="s">
        <v>5562</v>
      </c>
      <c r="C5044" t="s">
        <v>5563</v>
      </c>
      <c r="D5044" t="s">
        <v>69</v>
      </c>
      <c r="E5044" t="s">
        <v>18</v>
      </c>
      <c r="F5044">
        <v>34667.839999999997</v>
      </c>
      <c r="G5044" s="1">
        <v>45937</v>
      </c>
      <c r="I5044" t="s">
        <v>64</v>
      </c>
      <c r="J5044">
        <v>10</v>
      </c>
      <c r="K5044">
        <v>12</v>
      </c>
      <c r="L5044" t="s">
        <v>128</v>
      </c>
      <c r="M5044" t="s">
        <v>49</v>
      </c>
      <c r="N5044" t="s">
        <v>30</v>
      </c>
      <c r="O5044">
        <f t="shared" si="468"/>
        <v>1</v>
      </c>
      <c r="P5044" t="str">
        <f t="shared" si="469"/>
        <v>Valid</v>
      </c>
      <c r="Q5044" t="str">
        <f>_xlfn.XLOOKUP(B5044,Customers!$A:$A,Customers!$C:$C,"Not Found")</f>
        <v>West</v>
      </c>
      <c r="R5044" t="str">
        <f t="shared" si="470"/>
        <v>South</v>
      </c>
      <c r="S5044" t="str">
        <f t="shared" si="471"/>
        <v>Property Damage</v>
      </c>
      <c r="T5044" t="str">
        <f t="shared" si="472"/>
        <v>Within SLA</v>
      </c>
      <c r="U5044">
        <f t="shared" si="473"/>
        <v>0</v>
      </c>
    </row>
    <row r="5045" spans="1:21" x14ac:dyDescent="0.3">
      <c r="A5045" t="s">
        <v>9331</v>
      </c>
      <c r="B5045" t="s">
        <v>3336</v>
      </c>
      <c r="C5045" t="s">
        <v>3337</v>
      </c>
      <c r="D5045" t="s">
        <v>92</v>
      </c>
      <c r="E5045" t="s">
        <v>74</v>
      </c>
      <c r="F5045">
        <v>58124.89</v>
      </c>
      <c r="G5045" s="1">
        <v>45867</v>
      </c>
      <c r="H5045" s="1">
        <v>45886</v>
      </c>
      <c r="I5045" t="s">
        <v>19</v>
      </c>
      <c r="J5045">
        <v>19</v>
      </c>
      <c r="K5045">
        <v>7</v>
      </c>
      <c r="L5045" t="s">
        <v>70</v>
      </c>
      <c r="M5045" t="s">
        <v>94</v>
      </c>
      <c r="N5045" t="s">
        <v>88</v>
      </c>
      <c r="O5045">
        <f t="shared" si="468"/>
        <v>1</v>
      </c>
      <c r="P5045" t="str">
        <f t="shared" si="469"/>
        <v>Valid</v>
      </c>
      <c r="Q5045" t="str">
        <f>_xlfn.XLOOKUP(B5045,Customers!$A:$A,Customers!$C:$C,"Not Found")</f>
        <v>East</v>
      </c>
      <c r="R5045" t="str">
        <f t="shared" si="470"/>
        <v>East</v>
      </c>
      <c r="S5045" t="str">
        <f t="shared" si="471"/>
        <v>Baggage Loss</v>
      </c>
      <c r="T5045" t="str">
        <f t="shared" si="472"/>
        <v>SLA Breach</v>
      </c>
      <c r="U5045">
        <f t="shared" si="473"/>
        <v>12</v>
      </c>
    </row>
    <row r="5046" spans="1:21" x14ac:dyDescent="0.3">
      <c r="A5046" t="s">
        <v>9332</v>
      </c>
      <c r="B5046" t="s">
        <v>1804</v>
      </c>
      <c r="C5046" t="s">
        <v>1805</v>
      </c>
      <c r="D5046" t="s">
        <v>46</v>
      </c>
      <c r="E5046" t="s">
        <v>173</v>
      </c>
      <c r="F5046">
        <v>115173</v>
      </c>
      <c r="G5046" s="1">
        <v>45915</v>
      </c>
      <c r="I5046" t="s">
        <v>40</v>
      </c>
      <c r="J5046">
        <v>18</v>
      </c>
      <c r="K5046">
        <v>10</v>
      </c>
      <c r="L5046" t="s">
        <v>20</v>
      </c>
      <c r="M5046" t="s">
        <v>21</v>
      </c>
      <c r="N5046" t="s">
        <v>22</v>
      </c>
      <c r="O5046">
        <f t="shared" si="468"/>
        <v>1</v>
      </c>
      <c r="P5046" t="str">
        <f t="shared" si="469"/>
        <v>Valid</v>
      </c>
      <c r="Q5046" t="str">
        <f>_xlfn.XLOOKUP(B5046,Customers!$A:$A,Customers!$C:$C,"Not Found")</f>
        <v>South</v>
      </c>
      <c r="R5046" t="str">
        <f t="shared" si="470"/>
        <v>Central</v>
      </c>
      <c r="S5046" t="str">
        <f t="shared" si="471"/>
        <v>Theft</v>
      </c>
      <c r="T5046" t="str">
        <f t="shared" si="472"/>
        <v>SLA Breach</v>
      </c>
      <c r="U5046">
        <f t="shared" si="473"/>
        <v>8</v>
      </c>
    </row>
    <row r="5047" spans="1:21" x14ac:dyDescent="0.3">
      <c r="A5047" t="s">
        <v>9333</v>
      </c>
      <c r="B5047" t="s">
        <v>4032</v>
      </c>
      <c r="C5047" t="s">
        <v>4033</v>
      </c>
      <c r="D5047" t="s">
        <v>53</v>
      </c>
      <c r="E5047" t="s">
        <v>39</v>
      </c>
      <c r="F5047">
        <v>88848.74</v>
      </c>
      <c r="G5047" s="1">
        <v>45856</v>
      </c>
      <c r="H5047" s="1">
        <v>45868</v>
      </c>
      <c r="I5047" t="s">
        <v>19</v>
      </c>
      <c r="J5047">
        <v>12</v>
      </c>
      <c r="K5047">
        <v>15</v>
      </c>
      <c r="L5047" t="s">
        <v>541</v>
      </c>
      <c r="M5047" t="s">
        <v>55</v>
      </c>
      <c r="N5047" t="s">
        <v>30</v>
      </c>
      <c r="O5047">
        <f t="shared" si="468"/>
        <v>1</v>
      </c>
      <c r="P5047" t="str">
        <f t="shared" si="469"/>
        <v>Valid</v>
      </c>
      <c r="Q5047" t="str">
        <f>_xlfn.XLOOKUP(B5047,Customers!$A:$A,Customers!$C:$C,"Not Found")</f>
        <v>West</v>
      </c>
      <c r="R5047" t="str">
        <f t="shared" si="470"/>
        <v>North</v>
      </c>
      <c r="S5047" t="str">
        <f t="shared" si="471"/>
        <v>Hospitalization</v>
      </c>
      <c r="T5047" t="str">
        <f t="shared" si="472"/>
        <v>Within SLA</v>
      </c>
      <c r="U5047">
        <f t="shared" si="473"/>
        <v>0</v>
      </c>
    </row>
    <row r="5048" spans="1:21" x14ac:dyDescent="0.3">
      <c r="A5048" t="s">
        <v>9334</v>
      </c>
      <c r="B5048" t="s">
        <v>948</v>
      </c>
      <c r="C5048" t="s">
        <v>2418</v>
      </c>
      <c r="D5048" t="s">
        <v>17</v>
      </c>
      <c r="E5048" t="s">
        <v>74</v>
      </c>
      <c r="F5048">
        <v>123361.39</v>
      </c>
      <c r="G5048" s="1">
        <v>45873</v>
      </c>
      <c r="H5048" s="1">
        <v>45881</v>
      </c>
      <c r="I5048" t="s">
        <v>19</v>
      </c>
      <c r="J5048">
        <v>8</v>
      </c>
      <c r="K5048">
        <v>10</v>
      </c>
      <c r="L5048" t="s">
        <v>178</v>
      </c>
      <c r="M5048" t="s">
        <v>21</v>
      </c>
      <c r="N5048" t="s">
        <v>30</v>
      </c>
      <c r="O5048">
        <f t="shared" si="468"/>
        <v>1</v>
      </c>
      <c r="P5048" t="str">
        <f t="shared" si="469"/>
        <v>Valid</v>
      </c>
      <c r="Q5048" t="str">
        <f>_xlfn.XLOOKUP(B5048,Customers!$A:$A,Customers!$C:$C,"Not Found")</f>
        <v>East</v>
      </c>
      <c r="R5048" t="str">
        <f t="shared" si="470"/>
        <v>East</v>
      </c>
      <c r="S5048" t="str">
        <f t="shared" si="471"/>
        <v>Accident</v>
      </c>
      <c r="T5048" t="str">
        <f t="shared" si="472"/>
        <v>Within SLA</v>
      </c>
      <c r="U5048">
        <f t="shared" si="473"/>
        <v>0</v>
      </c>
    </row>
    <row r="5049" spans="1:21" x14ac:dyDescent="0.3">
      <c r="A5049" t="s">
        <v>9335</v>
      </c>
      <c r="B5049" t="s">
        <v>2476</v>
      </c>
      <c r="C5049" t="s">
        <v>4950</v>
      </c>
      <c r="D5049" t="s">
        <v>17</v>
      </c>
      <c r="E5049" t="s">
        <v>18</v>
      </c>
      <c r="F5049">
        <v>142031.63</v>
      </c>
      <c r="G5049" s="1">
        <v>45732</v>
      </c>
      <c r="H5049" s="1">
        <v>45745</v>
      </c>
      <c r="I5049" t="s">
        <v>19</v>
      </c>
      <c r="J5049">
        <v>13</v>
      </c>
      <c r="K5049">
        <v>10</v>
      </c>
      <c r="L5049" t="s">
        <v>35</v>
      </c>
      <c r="M5049" t="s">
        <v>21</v>
      </c>
      <c r="N5049" t="s">
        <v>22</v>
      </c>
      <c r="O5049">
        <f t="shared" si="468"/>
        <v>1</v>
      </c>
      <c r="P5049" t="str">
        <f t="shared" si="469"/>
        <v>Valid</v>
      </c>
      <c r="Q5049" t="str">
        <f>_xlfn.XLOOKUP(B5049,Customers!$A:$A,Customers!$C:$C,"Not Found")</f>
        <v>North</v>
      </c>
      <c r="R5049" t="str">
        <f t="shared" si="470"/>
        <v>South</v>
      </c>
      <c r="S5049" t="str">
        <f t="shared" si="471"/>
        <v>Accident</v>
      </c>
      <c r="T5049" t="str">
        <f t="shared" si="472"/>
        <v>SLA Breach</v>
      </c>
      <c r="U5049">
        <f t="shared" si="473"/>
        <v>3</v>
      </c>
    </row>
    <row r="5050" spans="1:21" x14ac:dyDescent="0.3">
      <c r="A5050" t="s">
        <v>9336</v>
      </c>
      <c r="B5050" t="s">
        <v>8334</v>
      </c>
      <c r="C5050" t="s">
        <v>8335</v>
      </c>
      <c r="D5050" t="s">
        <v>102</v>
      </c>
      <c r="E5050" t="s">
        <v>39</v>
      </c>
      <c r="F5050">
        <v>218768.17</v>
      </c>
      <c r="G5050" s="1">
        <v>45663</v>
      </c>
      <c r="H5050" s="1">
        <v>45678</v>
      </c>
      <c r="I5050" t="s">
        <v>19</v>
      </c>
      <c r="J5050">
        <v>15</v>
      </c>
      <c r="K5050">
        <v>20</v>
      </c>
      <c r="L5050" t="s">
        <v>65</v>
      </c>
      <c r="M5050" t="s">
        <v>29</v>
      </c>
      <c r="N5050" t="s">
        <v>30</v>
      </c>
      <c r="O5050">
        <f t="shared" si="468"/>
        <v>1</v>
      </c>
      <c r="P5050" t="str">
        <f t="shared" si="469"/>
        <v>Valid</v>
      </c>
      <c r="Q5050" t="str">
        <f>_xlfn.XLOOKUP(B5050,Customers!$A:$A,Customers!$C:$C,"Not Found")</f>
        <v>West</v>
      </c>
      <c r="R5050" t="str">
        <f t="shared" si="470"/>
        <v>North</v>
      </c>
      <c r="S5050" t="str">
        <f t="shared" si="471"/>
        <v>Maturity</v>
      </c>
      <c r="T5050" t="str">
        <f t="shared" si="472"/>
        <v>Within SLA</v>
      </c>
      <c r="U5050">
        <f t="shared" si="473"/>
        <v>0</v>
      </c>
    </row>
    <row r="5051" spans="1:21" x14ac:dyDescent="0.3">
      <c r="A5051" t="s">
        <v>9337</v>
      </c>
      <c r="B5051" t="s">
        <v>9338</v>
      </c>
      <c r="C5051" t="s">
        <v>9339</v>
      </c>
      <c r="D5051" t="s">
        <v>154</v>
      </c>
      <c r="E5051" t="s">
        <v>173</v>
      </c>
      <c r="F5051">
        <v>29416.13</v>
      </c>
      <c r="G5051" s="1">
        <v>45857</v>
      </c>
      <c r="I5051" t="s">
        <v>40</v>
      </c>
      <c r="J5051">
        <v>22</v>
      </c>
      <c r="K5051">
        <v>10</v>
      </c>
      <c r="L5051" t="s">
        <v>606</v>
      </c>
      <c r="M5051" t="s">
        <v>21</v>
      </c>
      <c r="N5051" t="s">
        <v>88</v>
      </c>
      <c r="O5051">
        <f t="shared" si="468"/>
        <v>1</v>
      </c>
      <c r="P5051" t="str">
        <f t="shared" si="469"/>
        <v>Valid</v>
      </c>
      <c r="Q5051" t="str">
        <f>_xlfn.XLOOKUP(B5051,Customers!$A:$A,Customers!$C:$C,"Not Found")</f>
        <v>Central</v>
      </c>
      <c r="R5051" t="str">
        <f t="shared" si="470"/>
        <v>Central</v>
      </c>
      <c r="S5051" t="str">
        <f t="shared" si="471"/>
        <v>Vehicle Damage</v>
      </c>
      <c r="T5051" t="str">
        <f t="shared" si="472"/>
        <v>SLA Breach</v>
      </c>
      <c r="U5051">
        <f t="shared" si="473"/>
        <v>12</v>
      </c>
    </row>
    <row r="5052" spans="1:21" x14ac:dyDescent="0.3">
      <c r="A5052" t="s">
        <v>9340</v>
      </c>
      <c r="B5052" t="s">
        <v>2487</v>
      </c>
      <c r="C5052" t="s">
        <v>2488</v>
      </c>
      <c r="D5052" t="s">
        <v>46</v>
      </c>
      <c r="E5052" t="s">
        <v>173</v>
      </c>
      <c r="F5052">
        <v>93834.83</v>
      </c>
      <c r="G5052" s="1">
        <v>45696</v>
      </c>
      <c r="H5052" s="1">
        <v>45704</v>
      </c>
      <c r="I5052" t="s">
        <v>19</v>
      </c>
      <c r="J5052">
        <v>8</v>
      </c>
      <c r="K5052">
        <v>10</v>
      </c>
      <c r="L5052" t="s">
        <v>366</v>
      </c>
      <c r="M5052" t="s">
        <v>21</v>
      </c>
      <c r="N5052" t="s">
        <v>22</v>
      </c>
      <c r="O5052">
        <f t="shared" si="468"/>
        <v>1</v>
      </c>
      <c r="P5052" t="str">
        <f t="shared" si="469"/>
        <v>Valid</v>
      </c>
      <c r="Q5052" t="str">
        <f>_xlfn.XLOOKUP(B5052,Customers!$A:$A,Customers!$C:$C,"Not Found")</f>
        <v>East</v>
      </c>
      <c r="R5052" t="str">
        <f t="shared" si="470"/>
        <v>Central</v>
      </c>
      <c r="S5052" t="str">
        <f t="shared" si="471"/>
        <v>Theft</v>
      </c>
      <c r="T5052" t="str">
        <f t="shared" si="472"/>
        <v>Within SLA</v>
      </c>
      <c r="U5052">
        <f t="shared" si="473"/>
        <v>0</v>
      </c>
    </row>
    <row r="5053" spans="1:21" x14ac:dyDescent="0.3">
      <c r="A5053" t="s">
        <v>9341</v>
      </c>
      <c r="B5053" t="s">
        <v>2224</v>
      </c>
      <c r="C5053" t="s">
        <v>2225</v>
      </c>
      <c r="D5053" t="s">
        <v>26</v>
      </c>
      <c r="E5053" t="s">
        <v>18</v>
      </c>
      <c r="F5053">
        <v>176568.07</v>
      </c>
      <c r="G5053" s="1">
        <v>45718</v>
      </c>
      <c r="H5053" s="1">
        <v>45734</v>
      </c>
      <c r="I5053" t="s">
        <v>19</v>
      </c>
      <c r="J5053">
        <v>16</v>
      </c>
      <c r="K5053">
        <v>20</v>
      </c>
      <c r="L5053" t="s">
        <v>132</v>
      </c>
      <c r="M5053" t="s">
        <v>29</v>
      </c>
      <c r="N5053" t="s">
        <v>30</v>
      </c>
      <c r="O5053">
        <f t="shared" si="468"/>
        <v>1</v>
      </c>
      <c r="P5053" t="str">
        <f t="shared" si="469"/>
        <v>Valid</v>
      </c>
      <c r="Q5053" t="str">
        <f>_xlfn.XLOOKUP(B5053,Customers!$A:$A,Customers!$C:$C,"Not Found")</f>
        <v>North</v>
      </c>
      <c r="R5053" t="str">
        <f t="shared" si="470"/>
        <v>South</v>
      </c>
      <c r="S5053" t="str">
        <f t="shared" si="471"/>
        <v>Disability</v>
      </c>
      <c r="T5053" t="str">
        <f t="shared" si="472"/>
        <v>Within SLA</v>
      </c>
      <c r="U5053">
        <f t="shared" si="473"/>
        <v>0</v>
      </c>
    </row>
    <row r="5054" spans="1:21" x14ac:dyDescent="0.3">
      <c r="A5054" t="s">
        <v>9342</v>
      </c>
      <c r="B5054" t="s">
        <v>3493</v>
      </c>
      <c r="C5054" t="s">
        <v>5391</v>
      </c>
      <c r="D5054" t="s">
        <v>53</v>
      </c>
      <c r="E5054" t="s">
        <v>18</v>
      </c>
      <c r="F5054">
        <v>100932.8</v>
      </c>
      <c r="G5054" s="1">
        <v>45831</v>
      </c>
      <c r="H5054" s="1">
        <v>45839</v>
      </c>
      <c r="I5054" t="s">
        <v>19</v>
      </c>
      <c r="J5054">
        <v>8</v>
      </c>
      <c r="K5054">
        <v>15</v>
      </c>
      <c r="L5054" t="s">
        <v>610</v>
      </c>
      <c r="M5054" t="s">
        <v>55</v>
      </c>
      <c r="N5054" t="s">
        <v>30</v>
      </c>
      <c r="O5054">
        <f t="shared" si="468"/>
        <v>1</v>
      </c>
      <c r="P5054" t="str">
        <f t="shared" si="469"/>
        <v>Valid</v>
      </c>
      <c r="Q5054" t="str">
        <f>_xlfn.XLOOKUP(B5054,Customers!$A:$A,Customers!$C:$C,"Not Found")</f>
        <v>South</v>
      </c>
      <c r="R5054" t="str">
        <f t="shared" si="470"/>
        <v>South</v>
      </c>
      <c r="S5054" t="str">
        <f t="shared" si="471"/>
        <v>Hospitalization</v>
      </c>
      <c r="T5054" t="str">
        <f t="shared" si="472"/>
        <v>Within SLA</v>
      </c>
      <c r="U5054">
        <f t="shared" si="473"/>
        <v>0</v>
      </c>
    </row>
    <row r="5055" spans="1:21" x14ac:dyDescent="0.3">
      <c r="A5055" t="s">
        <v>9343</v>
      </c>
      <c r="B5055" t="s">
        <v>4475</v>
      </c>
      <c r="C5055" t="s">
        <v>4476</v>
      </c>
      <c r="D5055" t="s">
        <v>111</v>
      </c>
      <c r="E5055" t="s">
        <v>39</v>
      </c>
      <c r="F5055">
        <v>56023.48</v>
      </c>
      <c r="G5055" s="1">
        <v>45771</v>
      </c>
      <c r="H5055" s="1">
        <v>45772</v>
      </c>
      <c r="I5055" t="s">
        <v>19</v>
      </c>
      <c r="J5055">
        <v>1</v>
      </c>
      <c r="K5055">
        <v>12</v>
      </c>
      <c r="L5055" t="s">
        <v>331</v>
      </c>
      <c r="M5055" t="s">
        <v>49</v>
      </c>
      <c r="N5055" t="s">
        <v>22</v>
      </c>
      <c r="O5055">
        <f t="shared" si="468"/>
        <v>1</v>
      </c>
      <c r="P5055" t="str">
        <f t="shared" si="469"/>
        <v>Valid</v>
      </c>
      <c r="Q5055" t="str">
        <f>_xlfn.XLOOKUP(B5055,Customers!$A:$A,Customers!$C:$C,"Not Found")</f>
        <v>South</v>
      </c>
      <c r="R5055" t="str">
        <f t="shared" si="470"/>
        <v>North</v>
      </c>
      <c r="S5055" t="str">
        <f t="shared" si="471"/>
        <v>Fire</v>
      </c>
      <c r="T5055" t="str">
        <f t="shared" si="472"/>
        <v>Within SLA</v>
      </c>
      <c r="U5055">
        <f t="shared" si="473"/>
        <v>0</v>
      </c>
    </row>
    <row r="5056" spans="1:21" x14ac:dyDescent="0.3">
      <c r="A5056" t="s">
        <v>9344</v>
      </c>
      <c r="B5056" t="s">
        <v>719</v>
      </c>
      <c r="C5056" t="s">
        <v>720</v>
      </c>
      <c r="D5056" t="s">
        <v>92</v>
      </c>
      <c r="E5056" t="s">
        <v>74</v>
      </c>
      <c r="F5056">
        <v>56504.5</v>
      </c>
      <c r="G5056" s="1">
        <v>45789</v>
      </c>
      <c r="H5056" s="1">
        <v>45798</v>
      </c>
      <c r="I5056" t="s">
        <v>19</v>
      </c>
      <c r="J5056">
        <v>9</v>
      </c>
      <c r="K5056">
        <v>7</v>
      </c>
      <c r="L5056" t="s">
        <v>178</v>
      </c>
      <c r="M5056" t="s">
        <v>94</v>
      </c>
      <c r="N5056" t="s">
        <v>30</v>
      </c>
      <c r="O5056">
        <f t="shared" si="468"/>
        <v>1</v>
      </c>
      <c r="P5056" t="str">
        <f t="shared" si="469"/>
        <v>Valid</v>
      </c>
      <c r="Q5056" t="str">
        <f>_xlfn.XLOOKUP(B5056,Customers!$A:$A,Customers!$C:$C,"Not Found")</f>
        <v>North</v>
      </c>
      <c r="R5056" t="str">
        <f t="shared" si="470"/>
        <v>East</v>
      </c>
      <c r="S5056" t="str">
        <f t="shared" si="471"/>
        <v>Baggage Loss</v>
      </c>
      <c r="T5056" t="str">
        <f t="shared" si="472"/>
        <v>SLA Breach</v>
      </c>
      <c r="U5056">
        <f t="shared" si="473"/>
        <v>2</v>
      </c>
    </row>
    <row r="5057" spans="1:21" x14ac:dyDescent="0.3">
      <c r="A5057" t="s">
        <v>9345</v>
      </c>
      <c r="B5057" t="s">
        <v>2118</v>
      </c>
      <c r="C5057" t="s">
        <v>8172</v>
      </c>
      <c r="D5057" t="s">
        <v>34</v>
      </c>
      <c r="E5057" t="s">
        <v>39</v>
      </c>
      <c r="F5057">
        <v>183122.3</v>
      </c>
      <c r="G5057" s="1">
        <v>45853</v>
      </c>
      <c r="H5057" s="1">
        <v>45865</v>
      </c>
      <c r="I5057" t="s">
        <v>19</v>
      </c>
      <c r="J5057">
        <v>12</v>
      </c>
      <c r="K5057">
        <v>20</v>
      </c>
      <c r="L5057" t="s">
        <v>548</v>
      </c>
      <c r="M5057" t="s">
        <v>29</v>
      </c>
      <c r="N5057" t="s">
        <v>30</v>
      </c>
      <c r="O5057">
        <f t="shared" si="468"/>
        <v>1</v>
      </c>
      <c r="P5057" t="str">
        <f t="shared" si="469"/>
        <v>Valid</v>
      </c>
      <c r="Q5057" t="str">
        <f>_xlfn.XLOOKUP(B5057,Customers!$A:$A,Customers!$C:$C,"Not Found")</f>
        <v>North</v>
      </c>
      <c r="R5057" t="str">
        <f t="shared" si="470"/>
        <v>North</v>
      </c>
      <c r="S5057" t="str">
        <f t="shared" si="471"/>
        <v>Death Benefit</v>
      </c>
      <c r="T5057" t="str">
        <f t="shared" si="472"/>
        <v>Within SLA</v>
      </c>
      <c r="U5057">
        <f t="shared" si="473"/>
        <v>0</v>
      </c>
    </row>
    <row r="5058" spans="1:21" x14ac:dyDescent="0.3">
      <c r="A5058" t="s">
        <v>9346</v>
      </c>
      <c r="B5058" t="s">
        <v>2715</v>
      </c>
      <c r="C5058" t="s">
        <v>8057</v>
      </c>
      <c r="D5058" t="s">
        <v>102</v>
      </c>
      <c r="E5058" t="s">
        <v>74</v>
      </c>
      <c r="F5058">
        <v>261560.06</v>
      </c>
      <c r="G5058" s="1">
        <v>45940</v>
      </c>
      <c r="H5058" s="1">
        <v>45966</v>
      </c>
      <c r="I5058" t="s">
        <v>19</v>
      </c>
      <c r="J5058">
        <v>26</v>
      </c>
      <c r="K5058">
        <v>20</v>
      </c>
      <c r="L5058" t="s">
        <v>310</v>
      </c>
      <c r="M5058" t="s">
        <v>29</v>
      </c>
      <c r="N5058" t="s">
        <v>30</v>
      </c>
      <c r="O5058">
        <f t="shared" ref="O5058:O5121" si="474">COUNTIF($A:$A,A5058)</f>
        <v>1</v>
      </c>
      <c r="P5058" t="str">
        <f t="shared" ref="P5058:P5121" si="475">IF(F5058="","Missing Amount","Valid")</f>
        <v>Valid</v>
      </c>
      <c r="Q5058" t="str">
        <f>_xlfn.XLOOKUP(B5058,Customers!$A:$A,Customers!$C:$C,"Not Found")</f>
        <v>West</v>
      </c>
      <c r="R5058" t="str">
        <f t="shared" ref="R5058:R5121" si="476">IF(E5058="",Q5058,E5058)</f>
        <v>East</v>
      </c>
      <c r="S5058" t="str">
        <f t="shared" ref="S5058:S5121" si="477">IF(D5058="Hospitalisation","Hospitalization",IF(D5058="Medical Emerg.","Medical Emergency",IF(D5058="Property dmg","Property Damage",IF(D5058="Vehicle dmg","Vehicle Damage",D5058))))</f>
        <v>Maturity</v>
      </c>
      <c r="T5058" t="str">
        <f t="shared" ref="T5058:T5121" si="478">IF(J5058&gt;K5058,"SLA Breach","Within SLA")</f>
        <v>SLA Breach</v>
      </c>
      <c r="U5058">
        <f t="shared" ref="U5058:U5121" si="479">IF(J5058&gt;K5058,J5058-K5058,0)</f>
        <v>6</v>
      </c>
    </row>
    <row r="5059" spans="1:21" x14ac:dyDescent="0.3">
      <c r="A5059" t="s">
        <v>9347</v>
      </c>
      <c r="B5059" t="s">
        <v>3750</v>
      </c>
      <c r="C5059" t="s">
        <v>3751</v>
      </c>
      <c r="D5059" t="s">
        <v>17</v>
      </c>
      <c r="E5059" t="s">
        <v>39</v>
      </c>
      <c r="F5059">
        <v>54353.95</v>
      </c>
      <c r="G5059" s="1">
        <v>45673</v>
      </c>
      <c r="H5059" s="1">
        <v>45686</v>
      </c>
      <c r="I5059" t="s">
        <v>19</v>
      </c>
      <c r="J5059">
        <v>13</v>
      </c>
      <c r="K5059">
        <v>10</v>
      </c>
      <c r="L5059" t="s">
        <v>174</v>
      </c>
      <c r="M5059" t="s">
        <v>21</v>
      </c>
      <c r="N5059" t="s">
        <v>42</v>
      </c>
      <c r="O5059">
        <f t="shared" si="474"/>
        <v>1</v>
      </c>
      <c r="P5059" t="str">
        <f t="shared" si="475"/>
        <v>Valid</v>
      </c>
      <c r="Q5059" t="str">
        <f>_xlfn.XLOOKUP(B5059,Customers!$A:$A,Customers!$C:$C,"Not Found")</f>
        <v>South</v>
      </c>
      <c r="R5059" t="str">
        <f t="shared" si="476"/>
        <v>North</v>
      </c>
      <c r="S5059" t="str">
        <f t="shared" si="477"/>
        <v>Accident</v>
      </c>
      <c r="T5059" t="str">
        <f t="shared" si="478"/>
        <v>SLA Breach</v>
      </c>
      <c r="U5059">
        <f t="shared" si="479"/>
        <v>3</v>
      </c>
    </row>
    <row r="5060" spans="1:21" x14ac:dyDescent="0.3">
      <c r="A5060" t="s">
        <v>9348</v>
      </c>
      <c r="B5060" t="s">
        <v>3219</v>
      </c>
      <c r="C5060" t="s">
        <v>3220</v>
      </c>
      <c r="D5060" t="s">
        <v>154</v>
      </c>
      <c r="E5060" t="s">
        <v>27</v>
      </c>
      <c r="F5060">
        <v>25888.880000000001</v>
      </c>
      <c r="G5060" s="1">
        <v>45750</v>
      </c>
      <c r="H5060" s="1">
        <v>45754</v>
      </c>
      <c r="I5060" t="s">
        <v>19</v>
      </c>
      <c r="J5060">
        <v>4</v>
      </c>
      <c r="K5060">
        <v>10</v>
      </c>
      <c r="L5060" t="s">
        <v>128</v>
      </c>
      <c r="M5060" t="s">
        <v>21</v>
      </c>
      <c r="N5060" t="s">
        <v>30</v>
      </c>
      <c r="O5060">
        <f t="shared" si="474"/>
        <v>1</v>
      </c>
      <c r="P5060" t="str">
        <f t="shared" si="475"/>
        <v>Valid</v>
      </c>
      <c r="Q5060" t="str">
        <f>_xlfn.XLOOKUP(B5060,Customers!$A:$A,Customers!$C:$C,"Not Found")</f>
        <v>North</v>
      </c>
      <c r="R5060" t="str">
        <f t="shared" si="476"/>
        <v>West</v>
      </c>
      <c r="S5060" t="str">
        <f t="shared" si="477"/>
        <v>Vehicle Damage</v>
      </c>
      <c r="T5060" t="str">
        <f t="shared" si="478"/>
        <v>Within SLA</v>
      </c>
      <c r="U5060">
        <f t="shared" si="479"/>
        <v>0</v>
      </c>
    </row>
    <row r="5061" spans="1:21" x14ac:dyDescent="0.3">
      <c r="A5061" t="s">
        <v>9349</v>
      </c>
      <c r="B5061" t="s">
        <v>3874</v>
      </c>
      <c r="C5061" t="s">
        <v>3875</v>
      </c>
      <c r="D5061" t="s">
        <v>59</v>
      </c>
      <c r="E5061" t="s">
        <v>173</v>
      </c>
      <c r="F5061">
        <v>171457.92000000001</v>
      </c>
      <c r="G5061" s="1">
        <v>45762</v>
      </c>
      <c r="H5061" s="1">
        <v>45782</v>
      </c>
      <c r="I5061" t="s">
        <v>19</v>
      </c>
      <c r="J5061">
        <v>20</v>
      </c>
      <c r="K5061">
        <v>15</v>
      </c>
      <c r="L5061" t="s">
        <v>98</v>
      </c>
      <c r="M5061" t="s">
        <v>55</v>
      </c>
      <c r="N5061" t="s">
        <v>42</v>
      </c>
      <c r="O5061">
        <f t="shared" si="474"/>
        <v>1</v>
      </c>
      <c r="P5061" t="str">
        <f t="shared" si="475"/>
        <v>Valid</v>
      </c>
      <c r="Q5061" t="str">
        <f>_xlfn.XLOOKUP(B5061,Customers!$A:$A,Customers!$C:$C,"Not Found")</f>
        <v>South</v>
      </c>
      <c r="R5061" t="str">
        <f t="shared" si="476"/>
        <v>Central</v>
      </c>
      <c r="S5061" t="str">
        <f t="shared" si="477"/>
        <v>Critical Illness</v>
      </c>
      <c r="T5061" t="str">
        <f t="shared" si="478"/>
        <v>SLA Breach</v>
      </c>
      <c r="U5061">
        <f t="shared" si="479"/>
        <v>5</v>
      </c>
    </row>
    <row r="5062" spans="1:21" x14ac:dyDescent="0.3">
      <c r="A5062" t="s">
        <v>9350</v>
      </c>
      <c r="B5062" t="s">
        <v>9351</v>
      </c>
      <c r="C5062" t="s">
        <v>9352</v>
      </c>
      <c r="D5062" t="s">
        <v>111</v>
      </c>
      <c r="E5062" t="s">
        <v>39</v>
      </c>
      <c r="F5062">
        <v>253611.82</v>
      </c>
      <c r="G5062" s="1">
        <v>45740</v>
      </c>
      <c r="I5062" t="s">
        <v>40</v>
      </c>
      <c r="J5062">
        <v>10</v>
      </c>
      <c r="K5062">
        <v>12</v>
      </c>
      <c r="L5062" t="s">
        <v>208</v>
      </c>
      <c r="M5062" t="s">
        <v>49</v>
      </c>
      <c r="N5062" t="s">
        <v>30</v>
      </c>
      <c r="O5062">
        <f t="shared" si="474"/>
        <v>1</v>
      </c>
      <c r="P5062" t="str">
        <f t="shared" si="475"/>
        <v>Valid</v>
      </c>
      <c r="Q5062" t="str">
        <f>_xlfn.XLOOKUP(B5062,Customers!$A:$A,Customers!$C:$C,"Not Found")</f>
        <v>West</v>
      </c>
      <c r="R5062" t="str">
        <f t="shared" si="476"/>
        <v>North</v>
      </c>
      <c r="S5062" t="str">
        <f t="shared" si="477"/>
        <v>Fire</v>
      </c>
      <c r="T5062" t="str">
        <f t="shared" si="478"/>
        <v>Within SLA</v>
      </c>
      <c r="U5062">
        <f t="shared" si="479"/>
        <v>0</v>
      </c>
    </row>
    <row r="5063" spans="1:21" x14ac:dyDescent="0.3">
      <c r="A5063" t="s">
        <v>9353</v>
      </c>
      <c r="B5063" t="s">
        <v>1807</v>
      </c>
      <c r="C5063" t="s">
        <v>1808</v>
      </c>
      <c r="D5063" t="s">
        <v>102</v>
      </c>
      <c r="E5063" t="s">
        <v>27</v>
      </c>
      <c r="F5063">
        <v>273293.40000000002</v>
      </c>
      <c r="G5063" s="1">
        <v>45687</v>
      </c>
      <c r="H5063" s="1">
        <v>45702</v>
      </c>
      <c r="I5063" t="s">
        <v>19</v>
      </c>
      <c r="J5063">
        <v>15</v>
      </c>
      <c r="K5063">
        <v>20</v>
      </c>
      <c r="L5063" t="s">
        <v>136</v>
      </c>
      <c r="M5063" t="s">
        <v>29</v>
      </c>
      <c r="N5063" t="s">
        <v>30</v>
      </c>
      <c r="O5063">
        <f t="shared" si="474"/>
        <v>1</v>
      </c>
      <c r="P5063" t="str">
        <f t="shared" si="475"/>
        <v>Valid</v>
      </c>
      <c r="Q5063" t="str">
        <f>_xlfn.XLOOKUP(B5063,Customers!$A:$A,Customers!$C:$C,"Not Found")</f>
        <v>North</v>
      </c>
      <c r="R5063" t="str">
        <f t="shared" si="476"/>
        <v>West</v>
      </c>
      <c r="S5063" t="str">
        <f t="shared" si="477"/>
        <v>Maturity</v>
      </c>
      <c r="T5063" t="str">
        <f t="shared" si="478"/>
        <v>Within SLA</v>
      </c>
      <c r="U5063">
        <f t="shared" si="479"/>
        <v>0</v>
      </c>
    </row>
    <row r="5064" spans="1:21" x14ac:dyDescent="0.3">
      <c r="A5064" t="s">
        <v>9354</v>
      </c>
      <c r="B5064" t="s">
        <v>361</v>
      </c>
      <c r="C5064" t="s">
        <v>362</v>
      </c>
      <c r="D5064" t="s">
        <v>154</v>
      </c>
      <c r="E5064" t="s">
        <v>27</v>
      </c>
      <c r="F5064">
        <v>39673.410000000003</v>
      </c>
      <c r="G5064" s="1">
        <v>45747</v>
      </c>
      <c r="H5064" s="1">
        <v>45759</v>
      </c>
      <c r="I5064" t="s">
        <v>19</v>
      </c>
      <c r="J5064">
        <v>12</v>
      </c>
      <c r="K5064">
        <v>10</v>
      </c>
      <c r="L5064" t="s">
        <v>242</v>
      </c>
      <c r="M5064" t="s">
        <v>21</v>
      </c>
      <c r="N5064" t="s">
        <v>30</v>
      </c>
      <c r="O5064">
        <f t="shared" si="474"/>
        <v>1</v>
      </c>
      <c r="P5064" t="str">
        <f t="shared" si="475"/>
        <v>Valid</v>
      </c>
      <c r="Q5064" t="str">
        <f>_xlfn.XLOOKUP(B5064,Customers!$A:$A,Customers!$C:$C,"Not Found")</f>
        <v>West</v>
      </c>
      <c r="R5064" t="str">
        <f t="shared" si="476"/>
        <v>West</v>
      </c>
      <c r="S5064" t="str">
        <f t="shared" si="477"/>
        <v>Vehicle Damage</v>
      </c>
      <c r="T5064" t="str">
        <f t="shared" si="478"/>
        <v>SLA Breach</v>
      </c>
      <c r="U5064">
        <f t="shared" si="479"/>
        <v>2</v>
      </c>
    </row>
    <row r="5065" spans="1:21" x14ac:dyDescent="0.3">
      <c r="A5065" t="s">
        <v>9355</v>
      </c>
      <c r="B5065" t="s">
        <v>1291</v>
      </c>
      <c r="C5065" t="s">
        <v>6886</v>
      </c>
      <c r="D5065" t="s">
        <v>216</v>
      </c>
      <c r="E5065" t="s">
        <v>39</v>
      </c>
      <c r="F5065">
        <v>73006.559999999998</v>
      </c>
      <c r="G5065" s="1">
        <v>45712</v>
      </c>
      <c r="H5065" s="1">
        <v>45720</v>
      </c>
      <c r="I5065" t="s">
        <v>19</v>
      </c>
      <c r="J5065">
        <v>8</v>
      </c>
      <c r="K5065">
        <v>15</v>
      </c>
      <c r="L5065" t="s">
        <v>704</v>
      </c>
      <c r="M5065" t="s">
        <v>55</v>
      </c>
      <c r="N5065" t="s">
        <v>30</v>
      </c>
      <c r="O5065">
        <f t="shared" si="474"/>
        <v>1</v>
      </c>
      <c r="P5065" t="str">
        <f t="shared" si="475"/>
        <v>Valid</v>
      </c>
      <c r="Q5065" t="str">
        <f>_xlfn.XLOOKUP(B5065,Customers!$A:$A,Customers!$C:$C,"Not Found")</f>
        <v>East</v>
      </c>
      <c r="R5065" t="str">
        <f t="shared" si="476"/>
        <v>North</v>
      </c>
      <c r="S5065" t="str">
        <f t="shared" si="477"/>
        <v>Outpatient</v>
      </c>
      <c r="T5065" t="str">
        <f t="shared" si="478"/>
        <v>Within SLA</v>
      </c>
      <c r="U5065">
        <f t="shared" si="479"/>
        <v>0</v>
      </c>
    </row>
    <row r="5066" spans="1:21" x14ac:dyDescent="0.3">
      <c r="A5066" t="s">
        <v>9356</v>
      </c>
      <c r="B5066" t="s">
        <v>1791</v>
      </c>
      <c r="C5066" t="s">
        <v>1792</v>
      </c>
      <c r="D5066" t="s">
        <v>59</v>
      </c>
      <c r="E5066" t="s">
        <v>173</v>
      </c>
      <c r="F5066">
        <v>61174.99</v>
      </c>
      <c r="G5066" s="1">
        <v>45951</v>
      </c>
      <c r="H5066" s="1">
        <v>45961</v>
      </c>
      <c r="I5066" t="s">
        <v>19</v>
      </c>
      <c r="J5066">
        <v>10</v>
      </c>
      <c r="K5066">
        <v>15</v>
      </c>
      <c r="L5066" t="s">
        <v>353</v>
      </c>
      <c r="M5066" t="s">
        <v>55</v>
      </c>
      <c r="N5066" t="s">
        <v>22</v>
      </c>
      <c r="O5066">
        <f t="shared" si="474"/>
        <v>1</v>
      </c>
      <c r="P5066" t="str">
        <f t="shared" si="475"/>
        <v>Valid</v>
      </c>
      <c r="Q5066" t="str">
        <f>_xlfn.XLOOKUP(B5066,Customers!$A:$A,Customers!$C:$C,"Not Found")</f>
        <v>East</v>
      </c>
      <c r="R5066" t="str">
        <f t="shared" si="476"/>
        <v>Central</v>
      </c>
      <c r="S5066" t="str">
        <f t="shared" si="477"/>
        <v>Critical Illness</v>
      </c>
      <c r="T5066" t="str">
        <f t="shared" si="478"/>
        <v>Within SLA</v>
      </c>
      <c r="U5066">
        <f t="shared" si="479"/>
        <v>0</v>
      </c>
    </row>
    <row r="5067" spans="1:21" x14ac:dyDescent="0.3">
      <c r="A5067" t="s">
        <v>9357</v>
      </c>
      <c r="B5067" t="s">
        <v>3597</v>
      </c>
      <c r="C5067" t="s">
        <v>9358</v>
      </c>
      <c r="D5067" t="s">
        <v>231</v>
      </c>
      <c r="E5067" t="s">
        <v>27</v>
      </c>
      <c r="F5067">
        <v>108386.41</v>
      </c>
      <c r="G5067" s="1">
        <v>45775</v>
      </c>
      <c r="H5067" s="1">
        <v>45784</v>
      </c>
      <c r="I5067" t="s">
        <v>19</v>
      </c>
      <c r="J5067">
        <v>9</v>
      </c>
      <c r="K5067">
        <v>12</v>
      </c>
      <c r="L5067" t="s">
        <v>193</v>
      </c>
      <c r="M5067" t="s">
        <v>49</v>
      </c>
      <c r="N5067" t="s">
        <v>30</v>
      </c>
      <c r="O5067">
        <f t="shared" si="474"/>
        <v>1</v>
      </c>
      <c r="P5067" t="str">
        <f t="shared" si="475"/>
        <v>Valid</v>
      </c>
      <c r="Q5067" t="str">
        <f>_xlfn.XLOOKUP(B5067,Customers!$A:$A,Customers!$C:$C,"Not Found")</f>
        <v>South</v>
      </c>
      <c r="R5067" t="str">
        <f t="shared" si="476"/>
        <v>West</v>
      </c>
      <c r="S5067" t="str">
        <f t="shared" si="477"/>
        <v>property damage</v>
      </c>
      <c r="T5067" t="str">
        <f t="shared" si="478"/>
        <v>Within SLA</v>
      </c>
      <c r="U5067">
        <f t="shared" si="479"/>
        <v>0</v>
      </c>
    </row>
    <row r="5068" spans="1:21" x14ac:dyDescent="0.3">
      <c r="A5068" t="s">
        <v>9359</v>
      </c>
      <c r="B5068" t="s">
        <v>6551</v>
      </c>
      <c r="C5068" t="s">
        <v>6552</v>
      </c>
      <c r="D5068" t="s">
        <v>92</v>
      </c>
      <c r="E5068" t="s">
        <v>74</v>
      </c>
      <c r="F5068">
        <v>24497.82</v>
      </c>
      <c r="G5068" s="1">
        <v>45773</v>
      </c>
      <c r="H5068" s="1">
        <v>45789</v>
      </c>
      <c r="I5068" t="s">
        <v>19</v>
      </c>
      <c r="J5068">
        <v>16</v>
      </c>
      <c r="K5068">
        <v>7</v>
      </c>
      <c r="L5068" t="s">
        <v>341</v>
      </c>
      <c r="M5068" t="s">
        <v>94</v>
      </c>
      <c r="N5068" t="s">
        <v>88</v>
      </c>
      <c r="O5068">
        <f t="shared" si="474"/>
        <v>1</v>
      </c>
      <c r="P5068" t="str">
        <f t="shared" si="475"/>
        <v>Valid</v>
      </c>
      <c r="Q5068" t="str">
        <f>_xlfn.XLOOKUP(B5068,Customers!$A:$A,Customers!$C:$C,"Not Found")</f>
        <v>North</v>
      </c>
      <c r="R5068" t="str">
        <f t="shared" si="476"/>
        <v>East</v>
      </c>
      <c r="S5068" t="str">
        <f t="shared" si="477"/>
        <v>Baggage Loss</v>
      </c>
      <c r="T5068" t="str">
        <f t="shared" si="478"/>
        <v>SLA Breach</v>
      </c>
      <c r="U5068">
        <f t="shared" si="479"/>
        <v>9</v>
      </c>
    </row>
    <row r="5069" spans="1:21" x14ac:dyDescent="0.3">
      <c r="A5069" t="s">
        <v>9360</v>
      </c>
      <c r="B5069" t="s">
        <v>1950</v>
      </c>
      <c r="C5069" t="s">
        <v>1951</v>
      </c>
      <c r="D5069" t="s">
        <v>59</v>
      </c>
      <c r="E5069" t="s">
        <v>27</v>
      </c>
      <c r="F5069">
        <v>47132.91</v>
      </c>
      <c r="G5069" s="1">
        <v>45889</v>
      </c>
      <c r="H5069" s="1">
        <v>45896</v>
      </c>
      <c r="I5069" t="s">
        <v>19</v>
      </c>
      <c r="J5069">
        <v>7</v>
      </c>
      <c r="K5069">
        <v>15</v>
      </c>
      <c r="L5069" t="s">
        <v>117</v>
      </c>
      <c r="M5069" t="s">
        <v>55</v>
      </c>
      <c r="N5069" t="s">
        <v>30</v>
      </c>
      <c r="O5069">
        <f t="shared" si="474"/>
        <v>1</v>
      </c>
      <c r="P5069" t="str">
        <f t="shared" si="475"/>
        <v>Valid</v>
      </c>
      <c r="Q5069" t="str">
        <f>_xlfn.XLOOKUP(B5069,Customers!$A:$A,Customers!$C:$C,"Not Found")</f>
        <v>South</v>
      </c>
      <c r="R5069" t="str">
        <f t="shared" si="476"/>
        <v>West</v>
      </c>
      <c r="S5069" t="str">
        <f t="shared" si="477"/>
        <v>Critical Illness</v>
      </c>
      <c r="T5069" t="str">
        <f t="shared" si="478"/>
        <v>Within SLA</v>
      </c>
      <c r="U5069">
        <f t="shared" si="479"/>
        <v>0</v>
      </c>
    </row>
    <row r="5070" spans="1:21" x14ac:dyDescent="0.3">
      <c r="A5070" t="s">
        <v>9361</v>
      </c>
      <c r="B5070" t="s">
        <v>696</v>
      </c>
      <c r="C5070" t="s">
        <v>1910</v>
      </c>
      <c r="D5070" t="s">
        <v>46</v>
      </c>
      <c r="E5070" t="s">
        <v>18</v>
      </c>
      <c r="F5070">
        <v>229497.79</v>
      </c>
      <c r="G5070" s="1">
        <v>45857</v>
      </c>
      <c r="H5070" s="1">
        <v>45869</v>
      </c>
      <c r="I5070" t="s">
        <v>19</v>
      </c>
      <c r="J5070">
        <v>12</v>
      </c>
      <c r="K5070">
        <v>12</v>
      </c>
      <c r="L5070" t="s">
        <v>431</v>
      </c>
      <c r="M5070" t="s">
        <v>49</v>
      </c>
      <c r="N5070" t="s">
        <v>30</v>
      </c>
      <c r="O5070">
        <f t="shared" si="474"/>
        <v>1</v>
      </c>
      <c r="P5070" t="str">
        <f t="shared" si="475"/>
        <v>Valid</v>
      </c>
      <c r="Q5070" t="str">
        <f>_xlfn.XLOOKUP(B5070,Customers!$A:$A,Customers!$C:$C,"Not Found")</f>
        <v>North</v>
      </c>
      <c r="R5070" t="str">
        <f t="shared" si="476"/>
        <v>South</v>
      </c>
      <c r="S5070" t="str">
        <f t="shared" si="477"/>
        <v>Theft</v>
      </c>
      <c r="T5070" t="str">
        <f t="shared" si="478"/>
        <v>Within SLA</v>
      </c>
      <c r="U5070">
        <f t="shared" si="479"/>
        <v>0</v>
      </c>
    </row>
    <row r="5071" spans="1:21" x14ac:dyDescent="0.3">
      <c r="A5071" t="s">
        <v>9362</v>
      </c>
      <c r="B5071" t="s">
        <v>6660</v>
      </c>
      <c r="C5071" t="s">
        <v>6661</v>
      </c>
      <c r="D5071" t="s">
        <v>69</v>
      </c>
      <c r="E5071" t="s">
        <v>39</v>
      </c>
      <c r="F5071">
        <v>95709.69</v>
      </c>
      <c r="G5071" s="1">
        <v>45747</v>
      </c>
      <c r="H5071" s="1">
        <v>45757</v>
      </c>
      <c r="I5071" t="s">
        <v>19</v>
      </c>
      <c r="J5071">
        <v>10</v>
      </c>
      <c r="K5071">
        <v>12</v>
      </c>
      <c r="L5071" t="s">
        <v>35</v>
      </c>
      <c r="M5071" t="s">
        <v>49</v>
      </c>
      <c r="N5071" t="s">
        <v>30</v>
      </c>
      <c r="O5071">
        <f t="shared" si="474"/>
        <v>1</v>
      </c>
      <c r="P5071" t="str">
        <f t="shared" si="475"/>
        <v>Valid</v>
      </c>
      <c r="Q5071" t="str">
        <f>_xlfn.XLOOKUP(B5071,Customers!$A:$A,Customers!$C:$C,"Not Found")</f>
        <v>North</v>
      </c>
      <c r="R5071" t="str">
        <f t="shared" si="476"/>
        <v>North</v>
      </c>
      <c r="S5071" t="str">
        <f t="shared" si="477"/>
        <v>Property Damage</v>
      </c>
      <c r="T5071" t="str">
        <f t="shared" si="478"/>
        <v>Within SLA</v>
      </c>
      <c r="U5071">
        <f t="shared" si="479"/>
        <v>0</v>
      </c>
    </row>
    <row r="5072" spans="1:21" x14ac:dyDescent="0.3">
      <c r="A5072" t="s">
        <v>9363</v>
      </c>
      <c r="B5072" t="s">
        <v>2185</v>
      </c>
      <c r="C5072" t="s">
        <v>7129</v>
      </c>
      <c r="D5072" t="s">
        <v>116</v>
      </c>
      <c r="E5072" t="s">
        <v>74</v>
      </c>
      <c r="F5072">
        <v>105295.43</v>
      </c>
      <c r="G5072" s="1">
        <v>45757</v>
      </c>
      <c r="H5072" s="1">
        <v>45777</v>
      </c>
      <c r="I5072" t="s">
        <v>19</v>
      </c>
      <c r="J5072">
        <v>20</v>
      </c>
      <c r="K5072">
        <v>7</v>
      </c>
      <c r="L5072" t="s">
        <v>345</v>
      </c>
      <c r="M5072" t="s">
        <v>94</v>
      </c>
      <c r="N5072" t="s">
        <v>88</v>
      </c>
      <c r="O5072">
        <f t="shared" si="474"/>
        <v>1</v>
      </c>
      <c r="P5072" t="str">
        <f t="shared" si="475"/>
        <v>Valid</v>
      </c>
      <c r="Q5072" t="str">
        <f>_xlfn.XLOOKUP(B5072,Customers!$A:$A,Customers!$C:$C,"Not Found")</f>
        <v>West</v>
      </c>
      <c r="R5072" t="str">
        <f t="shared" si="476"/>
        <v>East</v>
      </c>
      <c r="S5072" t="str">
        <f t="shared" si="477"/>
        <v>Medical Emergency</v>
      </c>
      <c r="T5072" t="str">
        <f t="shared" si="478"/>
        <v>SLA Breach</v>
      </c>
      <c r="U5072">
        <f t="shared" si="479"/>
        <v>13</v>
      </c>
    </row>
    <row r="5073" spans="1:21" x14ac:dyDescent="0.3">
      <c r="A5073" t="s">
        <v>9364</v>
      </c>
      <c r="B5073" t="s">
        <v>6415</v>
      </c>
      <c r="C5073" t="s">
        <v>6416</v>
      </c>
      <c r="D5073" t="s">
        <v>111</v>
      </c>
      <c r="E5073" t="s">
        <v>27</v>
      </c>
      <c r="F5073">
        <v>117712.12</v>
      </c>
      <c r="G5073" s="1">
        <v>45664</v>
      </c>
      <c r="H5073" s="1">
        <v>45680</v>
      </c>
      <c r="I5073" t="s">
        <v>47</v>
      </c>
      <c r="J5073">
        <v>16</v>
      </c>
      <c r="K5073">
        <v>12</v>
      </c>
      <c r="L5073" t="s">
        <v>183</v>
      </c>
      <c r="M5073" t="s">
        <v>49</v>
      </c>
      <c r="N5073" t="s">
        <v>42</v>
      </c>
      <c r="O5073">
        <f t="shared" si="474"/>
        <v>1</v>
      </c>
      <c r="P5073" t="str">
        <f t="shared" si="475"/>
        <v>Valid</v>
      </c>
      <c r="Q5073" t="str">
        <f>_xlfn.XLOOKUP(B5073,Customers!$A:$A,Customers!$C:$C,"Not Found")</f>
        <v>North</v>
      </c>
      <c r="R5073" t="str">
        <f t="shared" si="476"/>
        <v>West</v>
      </c>
      <c r="S5073" t="str">
        <f t="shared" si="477"/>
        <v>Fire</v>
      </c>
      <c r="T5073" t="str">
        <f t="shared" si="478"/>
        <v>SLA Breach</v>
      </c>
      <c r="U5073">
        <f t="shared" si="479"/>
        <v>4</v>
      </c>
    </row>
    <row r="5074" spans="1:21" x14ac:dyDescent="0.3">
      <c r="A5074" t="s">
        <v>9365</v>
      </c>
      <c r="B5074" t="s">
        <v>1080</v>
      </c>
      <c r="C5074" t="s">
        <v>1081</v>
      </c>
      <c r="D5074" t="s">
        <v>46</v>
      </c>
      <c r="E5074" t="s">
        <v>173</v>
      </c>
      <c r="F5074">
        <v>49962.13</v>
      </c>
      <c r="G5074" s="1">
        <v>45731</v>
      </c>
      <c r="H5074" s="1">
        <v>45757</v>
      </c>
      <c r="I5074" t="s">
        <v>19</v>
      </c>
      <c r="J5074">
        <v>26</v>
      </c>
      <c r="K5074">
        <v>10</v>
      </c>
      <c r="L5074" t="s">
        <v>35</v>
      </c>
      <c r="M5074" t="s">
        <v>21</v>
      </c>
      <c r="N5074" t="s">
        <v>88</v>
      </c>
      <c r="O5074">
        <f t="shared" si="474"/>
        <v>1</v>
      </c>
      <c r="P5074" t="str">
        <f t="shared" si="475"/>
        <v>Valid</v>
      </c>
      <c r="Q5074" t="str">
        <f>_xlfn.XLOOKUP(B5074,Customers!$A:$A,Customers!$C:$C,"Not Found")</f>
        <v>North</v>
      </c>
      <c r="R5074" t="str">
        <f t="shared" si="476"/>
        <v>Central</v>
      </c>
      <c r="S5074" t="str">
        <f t="shared" si="477"/>
        <v>Theft</v>
      </c>
      <c r="T5074" t="str">
        <f t="shared" si="478"/>
        <v>SLA Breach</v>
      </c>
      <c r="U5074">
        <f t="shared" si="479"/>
        <v>16</v>
      </c>
    </row>
    <row r="5075" spans="1:21" x14ac:dyDescent="0.3">
      <c r="A5075" t="s">
        <v>9366</v>
      </c>
      <c r="B5075" t="s">
        <v>1978</v>
      </c>
      <c r="C5075" t="s">
        <v>9367</v>
      </c>
      <c r="D5075" t="s">
        <v>59</v>
      </c>
      <c r="E5075" t="s">
        <v>18</v>
      </c>
      <c r="F5075">
        <v>70757.94</v>
      </c>
      <c r="G5075" s="1">
        <v>45791</v>
      </c>
      <c r="I5075" t="s">
        <v>40</v>
      </c>
      <c r="J5075">
        <v>13</v>
      </c>
      <c r="K5075">
        <v>15</v>
      </c>
      <c r="L5075" t="s">
        <v>93</v>
      </c>
      <c r="M5075" t="s">
        <v>55</v>
      </c>
      <c r="N5075" t="s">
        <v>30</v>
      </c>
      <c r="O5075">
        <f t="shared" si="474"/>
        <v>1</v>
      </c>
      <c r="P5075" t="str">
        <f t="shared" si="475"/>
        <v>Valid</v>
      </c>
      <c r="Q5075" t="str">
        <f>_xlfn.XLOOKUP(B5075,Customers!$A:$A,Customers!$C:$C,"Not Found")</f>
        <v>South</v>
      </c>
      <c r="R5075" t="str">
        <f t="shared" si="476"/>
        <v>South</v>
      </c>
      <c r="S5075" t="str">
        <f t="shared" si="477"/>
        <v>Critical Illness</v>
      </c>
      <c r="T5075" t="str">
        <f t="shared" si="478"/>
        <v>Within SLA</v>
      </c>
      <c r="U5075">
        <f t="shared" si="479"/>
        <v>0</v>
      </c>
    </row>
    <row r="5076" spans="1:21" x14ac:dyDescent="0.3">
      <c r="A5076" t="s">
        <v>9368</v>
      </c>
      <c r="B5076" t="s">
        <v>9369</v>
      </c>
      <c r="C5076" t="s">
        <v>9370</v>
      </c>
      <c r="D5076" t="s">
        <v>102</v>
      </c>
      <c r="E5076" t="s">
        <v>18</v>
      </c>
      <c r="F5076">
        <v>236291.82</v>
      </c>
      <c r="G5076" s="1">
        <v>45800</v>
      </c>
      <c r="H5076" s="1">
        <v>45818</v>
      </c>
      <c r="I5076" t="s">
        <v>19</v>
      </c>
      <c r="J5076">
        <v>18</v>
      </c>
      <c r="K5076">
        <v>20</v>
      </c>
      <c r="L5076" t="s">
        <v>561</v>
      </c>
      <c r="M5076" t="s">
        <v>29</v>
      </c>
      <c r="N5076" t="s">
        <v>22</v>
      </c>
      <c r="O5076">
        <f t="shared" si="474"/>
        <v>1</v>
      </c>
      <c r="P5076" t="str">
        <f t="shared" si="475"/>
        <v>Valid</v>
      </c>
      <c r="Q5076" t="str">
        <f>_xlfn.XLOOKUP(B5076,Customers!$A:$A,Customers!$C:$C,"Not Found")</f>
        <v>East</v>
      </c>
      <c r="R5076" t="str">
        <f t="shared" si="476"/>
        <v>South</v>
      </c>
      <c r="S5076" t="str">
        <f t="shared" si="477"/>
        <v>Maturity</v>
      </c>
      <c r="T5076" t="str">
        <f t="shared" si="478"/>
        <v>Within SLA</v>
      </c>
      <c r="U5076">
        <f t="shared" si="479"/>
        <v>0</v>
      </c>
    </row>
    <row r="5077" spans="1:21" x14ac:dyDescent="0.3">
      <c r="A5077" t="s">
        <v>9371</v>
      </c>
      <c r="B5077" t="s">
        <v>2607</v>
      </c>
      <c r="C5077" t="s">
        <v>9372</v>
      </c>
      <c r="D5077" t="s">
        <v>17</v>
      </c>
      <c r="E5077" t="s">
        <v>39</v>
      </c>
      <c r="F5077">
        <v>60666.74</v>
      </c>
      <c r="G5077" s="1">
        <v>45731</v>
      </c>
      <c r="I5077" t="s">
        <v>40</v>
      </c>
      <c r="J5077">
        <v>33</v>
      </c>
      <c r="K5077">
        <v>10</v>
      </c>
      <c r="L5077" t="s">
        <v>310</v>
      </c>
      <c r="M5077" t="s">
        <v>21</v>
      </c>
      <c r="N5077" t="s">
        <v>88</v>
      </c>
      <c r="O5077">
        <f t="shared" si="474"/>
        <v>1</v>
      </c>
      <c r="P5077" t="str">
        <f t="shared" si="475"/>
        <v>Valid</v>
      </c>
      <c r="Q5077" t="str">
        <f>_xlfn.XLOOKUP(B5077,Customers!$A:$A,Customers!$C:$C,"Not Found")</f>
        <v>North</v>
      </c>
      <c r="R5077" t="str">
        <f t="shared" si="476"/>
        <v>North</v>
      </c>
      <c r="S5077" t="str">
        <f t="shared" si="477"/>
        <v>Accident</v>
      </c>
      <c r="T5077" t="str">
        <f t="shared" si="478"/>
        <v>SLA Breach</v>
      </c>
      <c r="U5077">
        <f t="shared" si="479"/>
        <v>23</v>
      </c>
    </row>
    <row r="5078" spans="1:21" x14ac:dyDescent="0.3">
      <c r="A5078" t="s">
        <v>9373</v>
      </c>
      <c r="B5078" t="s">
        <v>3490</v>
      </c>
      <c r="C5078" t="s">
        <v>6892</v>
      </c>
      <c r="D5078" t="s">
        <v>26</v>
      </c>
      <c r="E5078" t="s">
        <v>173</v>
      </c>
      <c r="F5078">
        <v>347017.74</v>
      </c>
      <c r="G5078" s="1">
        <v>45947</v>
      </c>
      <c r="H5078" s="1">
        <v>45965</v>
      </c>
      <c r="I5078" t="s">
        <v>19</v>
      </c>
      <c r="J5078">
        <v>18</v>
      </c>
      <c r="K5078">
        <v>20</v>
      </c>
      <c r="L5078" t="s">
        <v>787</v>
      </c>
      <c r="M5078" t="s">
        <v>29</v>
      </c>
      <c r="N5078" t="s">
        <v>22</v>
      </c>
      <c r="O5078">
        <f t="shared" si="474"/>
        <v>1</v>
      </c>
      <c r="P5078" t="str">
        <f t="shared" si="475"/>
        <v>Valid</v>
      </c>
      <c r="Q5078" t="str">
        <f>_xlfn.XLOOKUP(B5078,Customers!$A:$A,Customers!$C:$C,"Not Found")</f>
        <v>North</v>
      </c>
      <c r="R5078" t="str">
        <f t="shared" si="476"/>
        <v>Central</v>
      </c>
      <c r="S5078" t="str">
        <f t="shared" si="477"/>
        <v>Disability</v>
      </c>
      <c r="T5078" t="str">
        <f t="shared" si="478"/>
        <v>Within SLA</v>
      </c>
      <c r="U5078">
        <f t="shared" si="479"/>
        <v>0</v>
      </c>
    </row>
    <row r="5079" spans="1:21" x14ac:dyDescent="0.3">
      <c r="A5079" t="s">
        <v>9374</v>
      </c>
      <c r="B5079" t="s">
        <v>2356</v>
      </c>
      <c r="C5079" t="s">
        <v>5199</v>
      </c>
      <c r="D5079" t="s">
        <v>216</v>
      </c>
      <c r="E5079" t="s">
        <v>18</v>
      </c>
      <c r="F5079">
        <v>40991.919999999998</v>
      </c>
      <c r="G5079" s="1">
        <v>45917</v>
      </c>
      <c r="H5079" s="1">
        <v>45922</v>
      </c>
      <c r="I5079" t="s">
        <v>47</v>
      </c>
      <c r="J5079">
        <v>5</v>
      </c>
      <c r="K5079">
        <v>15</v>
      </c>
      <c r="L5079" t="s">
        <v>79</v>
      </c>
      <c r="M5079" t="s">
        <v>55</v>
      </c>
      <c r="N5079" t="s">
        <v>30</v>
      </c>
      <c r="O5079">
        <f t="shared" si="474"/>
        <v>1</v>
      </c>
      <c r="P5079" t="str">
        <f t="shared" si="475"/>
        <v>Valid</v>
      </c>
      <c r="Q5079" t="str">
        <f>_xlfn.XLOOKUP(B5079,Customers!$A:$A,Customers!$C:$C,"Not Found")</f>
        <v>West</v>
      </c>
      <c r="R5079" t="str">
        <f t="shared" si="476"/>
        <v>South</v>
      </c>
      <c r="S5079" t="str">
        <f t="shared" si="477"/>
        <v>Outpatient</v>
      </c>
      <c r="T5079" t="str">
        <f t="shared" si="478"/>
        <v>Within SLA</v>
      </c>
      <c r="U5079">
        <f t="shared" si="479"/>
        <v>0</v>
      </c>
    </row>
    <row r="5080" spans="1:21" x14ac:dyDescent="0.3">
      <c r="A5080" t="s">
        <v>9375</v>
      </c>
      <c r="B5080" t="s">
        <v>1840</v>
      </c>
      <c r="C5080" t="s">
        <v>1841</v>
      </c>
      <c r="D5080" t="s">
        <v>46</v>
      </c>
      <c r="E5080" t="s">
        <v>173</v>
      </c>
      <c r="F5080">
        <v>56633.43</v>
      </c>
      <c r="G5080" s="1">
        <v>45804</v>
      </c>
      <c r="H5080" s="1">
        <v>45815</v>
      </c>
      <c r="I5080" t="s">
        <v>19</v>
      </c>
      <c r="J5080">
        <v>11</v>
      </c>
      <c r="K5080">
        <v>12</v>
      </c>
      <c r="L5080" t="s">
        <v>491</v>
      </c>
      <c r="M5080" t="s">
        <v>49</v>
      </c>
      <c r="N5080" t="s">
        <v>30</v>
      </c>
      <c r="O5080">
        <f t="shared" si="474"/>
        <v>1</v>
      </c>
      <c r="P5080" t="str">
        <f t="shared" si="475"/>
        <v>Valid</v>
      </c>
      <c r="Q5080" t="str">
        <f>_xlfn.XLOOKUP(B5080,Customers!$A:$A,Customers!$C:$C,"Not Found")</f>
        <v>West</v>
      </c>
      <c r="R5080" t="str">
        <f t="shared" si="476"/>
        <v>Central</v>
      </c>
      <c r="S5080" t="str">
        <f t="shared" si="477"/>
        <v>Theft</v>
      </c>
      <c r="T5080" t="str">
        <f t="shared" si="478"/>
        <v>Within SLA</v>
      </c>
      <c r="U5080">
        <f t="shared" si="479"/>
        <v>0</v>
      </c>
    </row>
    <row r="5081" spans="1:21" x14ac:dyDescent="0.3">
      <c r="A5081" t="s">
        <v>9376</v>
      </c>
      <c r="B5081" t="s">
        <v>9377</v>
      </c>
      <c r="C5081" t="s">
        <v>9378</v>
      </c>
      <c r="D5081" t="s">
        <v>111</v>
      </c>
      <c r="E5081" t="s">
        <v>39</v>
      </c>
      <c r="F5081">
        <v>182653.99</v>
      </c>
      <c r="G5081" s="1">
        <v>45932</v>
      </c>
      <c r="H5081" s="1">
        <v>45944</v>
      </c>
      <c r="I5081" t="s">
        <v>19</v>
      </c>
      <c r="J5081">
        <v>12</v>
      </c>
      <c r="K5081">
        <v>12</v>
      </c>
      <c r="L5081" t="s">
        <v>864</v>
      </c>
      <c r="M5081" t="s">
        <v>49</v>
      </c>
      <c r="N5081" t="s">
        <v>42</v>
      </c>
      <c r="O5081">
        <f t="shared" si="474"/>
        <v>1</v>
      </c>
      <c r="P5081" t="str">
        <f t="shared" si="475"/>
        <v>Valid</v>
      </c>
      <c r="Q5081" t="str">
        <f>_xlfn.XLOOKUP(B5081,Customers!$A:$A,Customers!$C:$C,"Not Found")</f>
        <v>West</v>
      </c>
      <c r="R5081" t="str">
        <f t="shared" si="476"/>
        <v>North</v>
      </c>
      <c r="S5081" t="str">
        <f t="shared" si="477"/>
        <v>Fire</v>
      </c>
      <c r="T5081" t="str">
        <f t="shared" si="478"/>
        <v>Within SLA</v>
      </c>
      <c r="U5081">
        <f t="shared" si="479"/>
        <v>0</v>
      </c>
    </row>
    <row r="5082" spans="1:21" x14ac:dyDescent="0.3">
      <c r="A5082" t="s">
        <v>9379</v>
      </c>
      <c r="B5082" t="s">
        <v>2191</v>
      </c>
      <c r="C5082" t="s">
        <v>2192</v>
      </c>
      <c r="D5082" t="s">
        <v>46</v>
      </c>
      <c r="E5082" t="s">
        <v>39</v>
      </c>
      <c r="F5082">
        <v>90705.84</v>
      </c>
      <c r="G5082" s="1">
        <v>45762</v>
      </c>
      <c r="H5082" s="1">
        <v>45779</v>
      </c>
      <c r="I5082" t="s">
        <v>19</v>
      </c>
      <c r="J5082">
        <v>17</v>
      </c>
      <c r="K5082">
        <v>10</v>
      </c>
      <c r="L5082" t="s">
        <v>1047</v>
      </c>
      <c r="M5082" t="s">
        <v>21</v>
      </c>
      <c r="N5082" t="s">
        <v>30</v>
      </c>
      <c r="O5082">
        <f t="shared" si="474"/>
        <v>1</v>
      </c>
      <c r="P5082" t="str">
        <f t="shared" si="475"/>
        <v>Valid</v>
      </c>
      <c r="Q5082" t="str">
        <f>_xlfn.XLOOKUP(B5082,Customers!$A:$A,Customers!$C:$C,"Not Found")</f>
        <v>North</v>
      </c>
      <c r="R5082" t="str">
        <f t="shared" si="476"/>
        <v>North</v>
      </c>
      <c r="S5082" t="str">
        <f t="shared" si="477"/>
        <v>Theft</v>
      </c>
      <c r="T5082" t="str">
        <f t="shared" si="478"/>
        <v>SLA Breach</v>
      </c>
      <c r="U5082">
        <f t="shared" si="479"/>
        <v>7</v>
      </c>
    </row>
    <row r="5083" spans="1:21" x14ac:dyDescent="0.3">
      <c r="A5083" t="s">
        <v>9380</v>
      </c>
      <c r="B5083" t="s">
        <v>4793</v>
      </c>
      <c r="C5083" t="s">
        <v>4794</v>
      </c>
      <c r="D5083" t="s">
        <v>102</v>
      </c>
      <c r="E5083" t="s">
        <v>18</v>
      </c>
      <c r="F5083">
        <v>107769.06</v>
      </c>
      <c r="G5083" s="1">
        <v>45882</v>
      </c>
      <c r="I5083" t="s">
        <v>40</v>
      </c>
      <c r="J5083">
        <v>34</v>
      </c>
      <c r="K5083">
        <v>20</v>
      </c>
      <c r="L5083" t="s">
        <v>813</v>
      </c>
      <c r="M5083" t="s">
        <v>29</v>
      </c>
      <c r="N5083" t="s">
        <v>88</v>
      </c>
      <c r="O5083">
        <f t="shared" si="474"/>
        <v>1</v>
      </c>
      <c r="P5083" t="str">
        <f t="shared" si="475"/>
        <v>Valid</v>
      </c>
      <c r="Q5083" t="str">
        <f>_xlfn.XLOOKUP(B5083,Customers!$A:$A,Customers!$C:$C,"Not Found")</f>
        <v>East</v>
      </c>
      <c r="R5083" t="str">
        <f t="shared" si="476"/>
        <v>South</v>
      </c>
      <c r="S5083" t="str">
        <f t="shared" si="477"/>
        <v>Maturity</v>
      </c>
      <c r="T5083" t="str">
        <f t="shared" si="478"/>
        <v>SLA Breach</v>
      </c>
      <c r="U5083">
        <f t="shared" si="479"/>
        <v>14</v>
      </c>
    </row>
    <row r="5084" spans="1:21" x14ac:dyDescent="0.3">
      <c r="A5084" t="s">
        <v>9381</v>
      </c>
      <c r="B5084" t="s">
        <v>2405</v>
      </c>
      <c r="C5084" t="s">
        <v>2406</v>
      </c>
      <c r="D5084" t="s">
        <v>154</v>
      </c>
      <c r="E5084" t="s">
        <v>74</v>
      </c>
      <c r="F5084">
        <v>91292.03</v>
      </c>
      <c r="G5084" s="1">
        <v>45921</v>
      </c>
      <c r="H5084" s="1">
        <v>45933</v>
      </c>
      <c r="I5084" t="s">
        <v>19</v>
      </c>
      <c r="J5084">
        <v>12</v>
      </c>
      <c r="K5084">
        <v>10</v>
      </c>
      <c r="L5084" t="s">
        <v>159</v>
      </c>
      <c r="M5084" t="s">
        <v>21</v>
      </c>
      <c r="N5084" t="s">
        <v>30</v>
      </c>
      <c r="O5084">
        <f t="shared" si="474"/>
        <v>1</v>
      </c>
      <c r="P5084" t="str">
        <f t="shared" si="475"/>
        <v>Valid</v>
      </c>
      <c r="Q5084" t="str">
        <f>_xlfn.XLOOKUP(B5084,Customers!$A:$A,Customers!$C:$C,"Not Found")</f>
        <v>East</v>
      </c>
      <c r="R5084" t="str">
        <f t="shared" si="476"/>
        <v>East</v>
      </c>
      <c r="S5084" t="str">
        <f t="shared" si="477"/>
        <v>Vehicle Damage</v>
      </c>
      <c r="T5084" t="str">
        <f t="shared" si="478"/>
        <v>SLA Breach</v>
      </c>
      <c r="U5084">
        <f t="shared" si="479"/>
        <v>2</v>
      </c>
    </row>
    <row r="5085" spans="1:21" x14ac:dyDescent="0.3">
      <c r="A5085" t="s">
        <v>9382</v>
      </c>
      <c r="B5085" t="s">
        <v>4903</v>
      </c>
      <c r="C5085" t="s">
        <v>9383</v>
      </c>
      <c r="D5085" t="s">
        <v>154</v>
      </c>
      <c r="E5085" t="s">
        <v>18</v>
      </c>
      <c r="F5085">
        <v>112239.81</v>
      </c>
      <c r="G5085" s="1">
        <v>45862</v>
      </c>
      <c r="H5085" s="1">
        <v>45882</v>
      </c>
      <c r="I5085" t="s">
        <v>19</v>
      </c>
      <c r="J5085">
        <v>20</v>
      </c>
      <c r="K5085">
        <v>10</v>
      </c>
      <c r="L5085" t="s">
        <v>787</v>
      </c>
      <c r="M5085" t="s">
        <v>21</v>
      </c>
      <c r="N5085" t="s">
        <v>42</v>
      </c>
      <c r="O5085">
        <f t="shared" si="474"/>
        <v>1</v>
      </c>
      <c r="P5085" t="str">
        <f t="shared" si="475"/>
        <v>Valid</v>
      </c>
      <c r="Q5085" t="str">
        <f>_xlfn.XLOOKUP(B5085,Customers!$A:$A,Customers!$C:$C,"Not Found")</f>
        <v>East</v>
      </c>
      <c r="R5085" t="str">
        <f t="shared" si="476"/>
        <v>South</v>
      </c>
      <c r="S5085" t="str">
        <f t="shared" si="477"/>
        <v>Vehicle Damage</v>
      </c>
      <c r="T5085" t="str">
        <f t="shared" si="478"/>
        <v>SLA Breach</v>
      </c>
      <c r="U5085">
        <f t="shared" si="479"/>
        <v>10</v>
      </c>
    </row>
    <row r="5086" spans="1:21" x14ac:dyDescent="0.3">
      <c r="A5086" t="s">
        <v>9384</v>
      </c>
      <c r="B5086" t="s">
        <v>4828</v>
      </c>
      <c r="C5086" t="s">
        <v>4829</v>
      </c>
      <c r="D5086" t="s">
        <v>116</v>
      </c>
      <c r="E5086" t="s">
        <v>173</v>
      </c>
      <c r="F5086">
        <v>35349.4</v>
      </c>
      <c r="G5086" s="1">
        <v>45762</v>
      </c>
      <c r="H5086" s="1">
        <v>45774</v>
      </c>
      <c r="I5086" t="s">
        <v>19</v>
      </c>
      <c r="J5086">
        <v>12</v>
      </c>
      <c r="K5086">
        <v>7</v>
      </c>
      <c r="L5086" t="s">
        <v>580</v>
      </c>
      <c r="M5086" t="s">
        <v>94</v>
      </c>
      <c r="N5086" t="s">
        <v>30</v>
      </c>
      <c r="O5086">
        <f t="shared" si="474"/>
        <v>1</v>
      </c>
      <c r="P5086" t="str">
        <f t="shared" si="475"/>
        <v>Valid</v>
      </c>
      <c r="Q5086" t="str">
        <f>_xlfn.XLOOKUP(B5086,Customers!$A:$A,Customers!$C:$C,"Not Found")</f>
        <v>East</v>
      </c>
      <c r="R5086" t="str">
        <f t="shared" si="476"/>
        <v>Central</v>
      </c>
      <c r="S5086" t="str">
        <f t="shared" si="477"/>
        <v>Medical Emergency</v>
      </c>
      <c r="T5086" t="str">
        <f t="shared" si="478"/>
        <v>SLA Breach</v>
      </c>
      <c r="U5086">
        <f t="shared" si="479"/>
        <v>5</v>
      </c>
    </row>
    <row r="5087" spans="1:21" x14ac:dyDescent="0.3">
      <c r="A5087" t="s">
        <v>9385</v>
      </c>
      <c r="B5087" t="s">
        <v>9386</v>
      </c>
      <c r="C5087" t="s">
        <v>9387</v>
      </c>
      <c r="D5087" t="s">
        <v>111</v>
      </c>
      <c r="E5087" t="s">
        <v>74</v>
      </c>
      <c r="F5087">
        <v>37537.06</v>
      </c>
      <c r="G5087" s="1">
        <v>45902</v>
      </c>
      <c r="I5087" t="s">
        <v>40</v>
      </c>
      <c r="J5087">
        <v>19</v>
      </c>
      <c r="K5087">
        <v>12</v>
      </c>
      <c r="L5087" t="s">
        <v>227</v>
      </c>
      <c r="M5087" t="s">
        <v>49</v>
      </c>
      <c r="N5087" t="s">
        <v>30</v>
      </c>
      <c r="O5087">
        <f t="shared" si="474"/>
        <v>1</v>
      </c>
      <c r="P5087" t="str">
        <f t="shared" si="475"/>
        <v>Valid</v>
      </c>
      <c r="Q5087" t="str">
        <f>_xlfn.XLOOKUP(B5087,Customers!$A:$A,Customers!$C:$C,"Not Found")</f>
        <v>East</v>
      </c>
      <c r="R5087" t="str">
        <f t="shared" si="476"/>
        <v>East</v>
      </c>
      <c r="S5087" t="str">
        <f t="shared" si="477"/>
        <v>Fire</v>
      </c>
      <c r="T5087" t="str">
        <f t="shared" si="478"/>
        <v>SLA Breach</v>
      </c>
      <c r="U5087">
        <f t="shared" si="479"/>
        <v>7</v>
      </c>
    </row>
    <row r="5088" spans="1:21" x14ac:dyDescent="0.3">
      <c r="A5088" t="s">
        <v>9388</v>
      </c>
      <c r="B5088" t="s">
        <v>3423</v>
      </c>
      <c r="C5088" t="s">
        <v>5681</v>
      </c>
      <c r="D5088" t="s">
        <v>17</v>
      </c>
      <c r="E5088" t="s">
        <v>39</v>
      </c>
      <c r="F5088">
        <v>27255.98</v>
      </c>
      <c r="G5088" s="1">
        <v>45693</v>
      </c>
      <c r="I5088" t="s">
        <v>40</v>
      </c>
      <c r="J5088">
        <v>11</v>
      </c>
      <c r="K5088">
        <v>10</v>
      </c>
      <c r="L5088" t="s">
        <v>491</v>
      </c>
      <c r="M5088" t="s">
        <v>21</v>
      </c>
      <c r="N5088" t="s">
        <v>30</v>
      </c>
      <c r="O5088">
        <f t="shared" si="474"/>
        <v>1</v>
      </c>
      <c r="P5088" t="str">
        <f t="shared" si="475"/>
        <v>Valid</v>
      </c>
      <c r="Q5088" t="str">
        <f>_xlfn.XLOOKUP(B5088,Customers!$A:$A,Customers!$C:$C,"Not Found")</f>
        <v>Central</v>
      </c>
      <c r="R5088" t="str">
        <f t="shared" si="476"/>
        <v>North</v>
      </c>
      <c r="S5088" t="str">
        <f t="shared" si="477"/>
        <v>Accident</v>
      </c>
      <c r="T5088" t="str">
        <f t="shared" si="478"/>
        <v>SLA Breach</v>
      </c>
      <c r="U5088">
        <f t="shared" si="479"/>
        <v>1</v>
      </c>
    </row>
    <row r="5089" spans="1:21" x14ac:dyDescent="0.3">
      <c r="A5089" t="s">
        <v>9389</v>
      </c>
      <c r="B5089" t="s">
        <v>3948</v>
      </c>
      <c r="C5089" t="s">
        <v>4891</v>
      </c>
      <c r="D5089" t="s">
        <v>53</v>
      </c>
      <c r="E5089" t="s">
        <v>27</v>
      </c>
      <c r="F5089">
        <v>82442.259999999995</v>
      </c>
      <c r="G5089" s="1">
        <v>45783</v>
      </c>
      <c r="H5089" s="1">
        <v>45795</v>
      </c>
      <c r="I5089" t="s">
        <v>19</v>
      </c>
      <c r="J5089">
        <v>12</v>
      </c>
      <c r="K5089">
        <v>15</v>
      </c>
      <c r="L5089" t="s">
        <v>242</v>
      </c>
      <c r="M5089" t="s">
        <v>55</v>
      </c>
      <c r="N5089" t="s">
        <v>22</v>
      </c>
      <c r="O5089">
        <f t="shared" si="474"/>
        <v>1</v>
      </c>
      <c r="P5089" t="str">
        <f t="shared" si="475"/>
        <v>Valid</v>
      </c>
      <c r="Q5089" t="str">
        <f>_xlfn.XLOOKUP(B5089,Customers!$A:$A,Customers!$C:$C,"Not Found")</f>
        <v>West</v>
      </c>
      <c r="R5089" t="str">
        <f t="shared" si="476"/>
        <v>West</v>
      </c>
      <c r="S5089" t="str">
        <f t="shared" si="477"/>
        <v>Hospitalization</v>
      </c>
      <c r="T5089" t="str">
        <f t="shared" si="478"/>
        <v>Within SLA</v>
      </c>
      <c r="U5089">
        <f t="shared" si="479"/>
        <v>0</v>
      </c>
    </row>
    <row r="5090" spans="1:21" x14ac:dyDescent="0.3">
      <c r="A5090" t="s">
        <v>9390</v>
      </c>
      <c r="B5090" t="s">
        <v>9391</v>
      </c>
      <c r="C5090" t="s">
        <v>9392</v>
      </c>
      <c r="D5090" t="s">
        <v>59</v>
      </c>
      <c r="E5090" t="s">
        <v>18</v>
      </c>
      <c r="F5090">
        <v>288928.45</v>
      </c>
      <c r="G5090" s="1">
        <v>45941</v>
      </c>
      <c r="I5090" t="s">
        <v>64</v>
      </c>
      <c r="J5090">
        <v>8</v>
      </c>
      <c r="K5090">
        <v>15</v>
      </c>
      <c r="L5090" t="s">
        <v>252</v>
      </c>
      <c r="M5090" t="s">
        <v>55</v>
      </c>
      <c r="N5090" t="s">
        <v>30</v>
      </c>
      <c r="O5090">
        <f t="shared" si="474"/>
        <v>1</v>
      </c>
      <c r="P5090" t="str">
        <f t="shared" si="475"/>
        <v>Valid</v>
      </c>
      <c r="Q5090" t="str">
        <f>_xlfn.XLOOKUP(B5090,Customers!$A:$A,Customers!$C:$C,"Not Found")</f>
        <v>East</v>
      </c>
      <c r="R5090" t="str">
        <f t="shared" si="476"/>
        <v>South</v>
      </c>
      <c r="S5090" t="str">
        <f t="shared" si="477"/>
        <v>Critical Illness</v>
      </c>
      <c r="T5090" t="str">
        <f t="shared" si="478"/>
        <v>Within SLA</v>
      </c>
      <c r="U5090">
        <f t="shared" si="479"/>
        <v>0</v>
      </c>
    </row>
    <row r="5091" spans="1:21" x14ac:dyDescent="0.3">
      <c r="A5091" t="s">
        <v>9393</v>
      </c>
      <c r="B5091" t="s">
        <v>4578</v>
      </c>
      <c r="C5091" t="s">
        <v>6792</v>
      </c>
      <c r="D5091" t="s">
        <v>116</v>
      </c>
      <c r="E5091" t="s">
        <v>27</v>
      </c>
      <c r="F5091">
        <v>21141.7</v>
      </c>
      <c r="G5091" s="1">
        <v>45875</v>
      </c>
      <c r="I5091" t="s">
        <v>64</v>
      </c>
      <c r="J5091">
        <v>13</v>
      </c>
      <c r="K5091">
        <v>7</v>
      </c>
      <c r="L5091" t="s">
        <v>112</v>
      </c>
      <c r="M5091" t="s">
        <v>94</v>
      </c>
      <c r="N5091" t="s">
        <v>42</v>
      </c>
      <c r="O5091">
        <f t="shared" si="474"/>
        <v>1</v>
      </c>
      <c r="P5091" t="str">
        <f t="shared" si="475"/>
        <v>Valid</v>
      </c>
      <c r="Q5091" t="str">
        <f>_xlfn.XLOOKUP(B5091,Customers!$A:$A,Customers!$C:$C,"Not Found")</f>
        <v>East</v>
      </c>
      <c r="R5091" t="str">
        <f t="shared" si="476"/>
        <v>West</v>
      </c>
      <c r="S5091" t="str">
        <f t="shared" si="477"/>
        <v>Medical Emergency</v>
      </c>
      <c r="T5091" t="str">
        <f t="shared" si="478"/>
        <v>SLA Breach</v>
      </c>
      <c r="U5091">
        <f t="shared" si="479"/>
        <v>6</v>
      </c>
    </row>
    <row r="5092" spans="1:21" x14ac:dyDescent="0.3">
      <c r="A5092" t="s">
        <v>9394</v>
      </c>
      <c r="B5092" t="s">
        <v>2415</v>
      </c>
      <c r="C5092" t="s">
        <v>2416</v>
      </c>
      <c r="D5092" t="s">
        <v>116</v>
      </c>
      <c r="E5092" t="s">
        <v>27</v>
      </c>
      <c r="F5092">
        <v>44467.37</v>
      </c>
      <c r="G5092" s="1">
        <v>45776</v>
      </c>
      <c r="H5092" s="1">
        <v>45783</v>
      </c>
      <c r="I5092" t="s">
        <v>19</v>
      </c>
      <c r="J5092">
        <v>7</v>
      </c>
      <c r="K5092">
        <v>7</v>
      </c>
      <c r="L5092" t="s">
        <v>300</v>
      </c>
      <c r="M5092" t="s">
        <v>94</v>
      </c>
      <c r="N5092" t="s">
        <v>30</v>
      </c>
      <c r="O5092">
        <f t="shared" si="474"/>
        <v>1</v>
      </c>
      <c r="P5092" t="str">
        <f t="shared" si="475"/>
        <v>Valid</v>
      </c>
      <c r="Q5092" t="str">
        <f>_xlfn.XLOOKUP(B5092,Customers!$A:$A,Customers!$C:$C,"Not Found")</f>
        <v>East</v>
      </c>
      <c r="R5092" t="str">
        <f t="shared" si="476"/>
        <v>West</v>
      </c>
      <c r="S5092" t="str">
        <f t="shared" si="477"/>
        <v>Medical Emergency</v>
      </c>
      <c r="T5092" t="str">
        <f t="shared" si="478"/>
        <v>Within SLA</v>
      </c>
      <c r="U5092">
        <f t="shared" si="479"/>
        <v>0</v>
      </c>
    </row>
    <row r="5093" spans="1:21" x14ac:dyDescent="0.3">
      <c r="A5093" t="s">
        <v>9395</v>
      </c>
      <c r="B5093" t="s">
        <v>2643</v>
      </c>
      <c r="C5093" t="s">
        <v>2644</v>
      </c>
      <c r="D5093" t="s">
        <v>46</v>
      </c>
      <c r="E5093" t="s">
        <v>173</v>
      </c>
      <c r="F5093">
        <v>42768.52</v>
      </c>
      <c r="G5093" s="1">
        <v>45798</v>
      </c>
      <c r="H5093" s="1">
        <v>45803</v>
      </c>
      <c r="I5093" t="s">
        <v>47</v>
      </c>
      <c r="J5093">
        <v>5</v>
      </c>
      <c r="K5093">
        <v>10</v>
      </c>
      <c r="L5093" t="s">
        <v>150</v>
      </c>
      <c r="M5093" t="s">
        <v>21</v>
      </c>
      <c r="N5093" t="s">
        <v>30</v>
      </c>
      <c r="O5093">
        <f t="shared" si="474"/>
        <v>1</v>
      </c>
      <c r="P5093" t="str">
        <f t="shared" si="475"/>
        <v>Valid</v>
      </c>
      <c r="Q5093" t="str">
        <f>_xlfn.XLOOKUP(B5093,Customers!$A:$A,Customers!$C:$C,"Not Found")</f>
        <v>North</v>
      </c>
      <c r="R5093" t="str">
        <f t="shared" si="476"/>
        <v>Central</v>
      </c>
      <c r="S5093" t="str">
        <f t="shared" si="477"/>
        <v>Theft</v>
      </c>
      <c r="T5093" t="str">
        <f t="shared" si="478"/>
        <v>Within SLA</v>
      </c>
      <c r="U5093">
        <f t="shared" si="479"/>
        <v>0</v>
      </c>
    </row>
    <row r="5094" spans="1:21" x14ac:dyDescent="0.3">
      <c r="A5094" t="s">
        <v>9396</v>
      </c>
      <c r="B5094" t="s">
        <v>1639</v>
      </c>
      <c r="C5094" t="s">
        <v>1640</v>
      </c>
      <c r="D5094" t="s">
        <v>53</v>
      </c>
      <c r="E5094" t="s">
        <v>74</v>
      </c>
      <c r="F5094">
        <v>256624.35</v>
      </c>
      <c r="G5094" s="1">
        <v>45793</v>
      </c>
      <c r="I5094" t="s">
        <v>64</v>
      </c>
      <c r="J5094">
        <v>26</v>
      </c>
      <c r="K5094">
        <v>15</v>
      </c>
      <c r="L5094" t="s">
        <v>79</v>
      </c>
      <c r="M5094" t="s">
        <v>55</v>
      </c>
      <c r="N5094" t="s">
        <v>30</v>
      </c>
      <c r="O5094">
        <f t="shared" si="474"/>
        <v>1</v>
      </c>
      <c r="P5094" t="str">
        <f t="shared" si="475"/>
        <v>Valid</v>
      </c>
      <c r="Q5094" t="str">
        <f>_xlfn.XLOOKUP(B5094,Customers!$A:$A,Customers!$C:$C,"Not Found")</f>
        <v>South</v>
      </c>
      <c r="R5094" t="str">
        <f t="shared" si="476"/>
        <v>East</v>
      </c>
      <c r="S5094" t="str">
        <f t="shared" si="477"/>
        <v>Hospitalization</v>
      </c>
      <c r="T5094" t="str">
        <f t="shared" si="478"/>
        <v>SLA Breach</v>
      </c>
      <c r="U5094">
        <f t="shared" si="479"/>
        <v>11</v>
      </c>
    </row>
    <row r="5095" spans="1:21" x14ac:dyDescent="0.3">
      <c r="A5095" t="s">
        <v>9397</v>
      </c>
      <c r="B5095" t="s">
        <v>7976</v>
      </c>
      <c r="C5095" t="s">
        <v>9398</v>
      </c>
      <c r="D5095" t="s">
        <v>17</v>
      </c>
      <c r="E5095" t="s">
        <v>18</v>
      </c>
      <c r="F5095">
        <v>66776.350000000006</v>
      </c>
      <c r="G5095" s="1">
        <v>45801</v>
      </c>
      <c r="H5095" s="1">
        <v>45813</v>
      </c>
      <c r="I5095" t="s">
        <v>19</v>
      </c>
      <c r="J5095">
        <v>12</v>
      </c>
      <c r="K5095">
        <v>10</v>
      </c>
      <c r="L5095" t="s">
        <v>427</v>
      </c>
      <c r="M5095" t="s">
        <v>21</v>
      </c>
      <c r="N5095" t="s">
        <v>30</v>
      </c>
      <c r="O5095">
        <f t="shared" si="474"/>
        <v>1</v>
      </c>
      <c r="P5095" t="str">
        <f t="shared" si="475"/>
        <v>Valid</v>
      </c>
      <c r="Q5095" t="str">
        <f>_xlfn.XLOOKUP(B5095,Customers!$A:$A,Customers!$C:$C,"Not Found")</f>
        <v>South</v>
      </c>
      <c r="R5095" t="str">
        <f t="shared" si="476"/>
        <v>South</v>
      </c>
      <c r="S5095" t="str">
        <f t="shared" si="477"/>
        <v>Accident</v>
      </c>
      <c r="T5095" t="str">
        <f t="shared" si="478"/>
        <v>SLA Breach</v>
      </c>
      <c r="U5095">
        <f t="shared" si="479"/>
        <v>2</v>
      </c>
    </row>
    <row r="5096" spans="1:21" x14ac:dyDescent="0.3">
      <c r="A5096" t="s">
        <v>9399</v>
      </c>
      <c r="B5096" t="s">
        <v>2497</v>
      </c>
      <c r="C5096" t="s">
        <v>5845</v>
      </c>
      <c r="D5096" t="s">
        <v>17</v>
      </c>
      <c r="E5096" t="s">
        <v>18</v>
      </c>
      <c r="F5096">
        <v>29552.48</v>
      </c>
      <c r="G5096" s="1">
        <v>45734</v>
      </c>
      <c r="H5096" s="1">
        <v>45746</v>
      </c>
      <c r="I5096" t="s">
        <v>19</v>
      </c>
      <c r="J5096">
        <v>12</v>
      </c>
      <c r="K5096">
        <v>10</v>
      </c>
      <c r="L5096" t="s">
        <v>103</v>
      </c>
      <c r="M5096" t="s">
        <v>21</v>
      </c>
      <c r="N5096" t="s">
        <v>30</v>
      </c>
      <c r="O5096">
        <f t="shared" si="474"/>
        <v>1</v>
      </c>
      <c r="P5096" t="str">
        <f t="shared" si="475"/>
        <v>Valid</v>
      </c>
      <c r="Q5096" t="str">
        <f>_xlfn.XLOOKUP(B5096,Customers!$A:$A,Customers!$C:$C,"Not Found")</f>
        <v>West</v>
      </c>
      <c r="R5096" t="str">
        <f t="shared" si="476"/>
        <v>South</v>
      </c>
      <c r="S5096" t="str">
        <f t="shared" si="477"/>
        <v>Accident</v>
      </c>
      <c r="T5096" t="str">
        <f t="shared" si="478"/>
        <v>SLA Breach</v>
      </c>
      <c r="U5096">
        <f t="shared" si="479"/>
        <v>2</v>
      </c>
    </row>
    <row r="5097" spans="1:21" x14ac:dyDescent="0.3">
      <c r="A5097" t="s">
        <v>9400</v>
      </c>
      <c r="B5097" t="s">
        <v>9401</v>
      </c>
      <c r="C5097" t="s">
        <v>9402</v>
      </c>
      <c r="D5097" t="s">
        <v>154</v>
      </c>
      <c r="E5097" t="s">
        <v>18</v>
      </c>
      <c r="F5097">
        <v>38255.26</v>
      </c>
      <c r="G5097" s="1">
        <v>45921</v>
      </c>
      <c r="H5097" s="1">
        <v>45931</v>
      </c>
      <c r="I5097" t="s">
        <v>19</v>
      </c>
      <c r="J5097">
        <v>10</v>
      </c>
      <c r="K5097">
        <v>10</v>
      </c>
      <c r="L5097" t="s">
        <v>388</v>
      </c>
      <c r="M5097" t="s">
        <v>21</v>
      </c>
      <c r="N5097" t="s">
        <v>30</v>
      </c>
      <c r="O5097">
        <f t="shared" si="474"/>
        <v>1</v>
      </c>
      <c r="P5097" t="str">
        <f t="shared" si="475"/>
        <v>Valid</v>
      </c>
      <c r="Q5097" t="str">
        <f>_xlfn.XLOOKUP(B5097,Customers!$A:$A,Customers!$C:$C,"Not Found")</f>
        <v>South</v>
      </c>
      <c r="R5097" t="str">
        <f t="shared" si="476"/>
        <v>South</v>
      </c>
      <c r="S5097" t="str">
        <f t="shared" si="477"/>
        <v>Vehicle Damage</v>
      </c>
      <c r="T5097" t="str">
        <f t="shared" si="478"/>
        <v>Within SLA</v>
      </c>
      <c r="U5097">
        <f t="shared" si="479"/>
        <v>0</v>
      </c>
    </row>
    <row r="5098" spans="1:21" x14ac:dyDescent="0.3">
      <c r="A5098" t="s">
        <v>9403</v>
      </c>
      <c r="B5098" t="s">
        <v>890</v>
      </c>
      <c r="C5098" t="s">
        <v>891</v>
      </c>
      <c r="D5098" t="s">
        <v>116</v>
      </c>
      <c r="E5098" t="s">
        <v>74</v>
      </c>
      <c r="F5098">
        <v>16753.580000000002</v>
      </c>
      <c r="G5098" s="1">
        <v>45688</v>
      </c>
      <c r="H5098" s="1">
        <v>45700</v>
      </c>
      <c r="I5098" t="s">
        <v>19</v>
      </c>
      <c r="J5098">
        <v>12</v>
      </c>
      <c r="K5098">
        <v>7</v>
      </c>
      <c r="L5098" t="s">
        <v>630</v>
      </c>
      <c r="M5098" t="s">
        <v>94</v>
      </c>
      <c r="N5098" t="s">
        <v>42</v>
      </c>
      <c r="O5098">
        <f t="shared" si="474"/>
        <v>1</v>
      </c>
      <c r="P5098" t="str">
        <f t="shared" si="475"/>
        <v>Valid</v>
      </c>
      <c r="Q5098" t="str">
        <f>_xlfn.XLOOKUP(B5098,Customers!$A:$A,Customers!$C:$C,"Not Found")</f>
        <v>South</v>
      </c>
      <c r="R5098" t="str">
        <f t="shared" si="476"/>
        <v>East</v>
      </c>
      <c r="S5098" t="str">
        <f t="shared" si="477"/>
        <v>Medical Emergency</v>
      </c>
      <c r="T5098" t="str">
        <f t="shared" si="478"/>
        <v>SLA Breach</v>
      </c>
      <c r="U5098">
        <f t="shared" si="479"/>
        <v>5</v>
      </c>
    </row>
    <row r="5099" spans="1:21" x14ac:dyDescent="0.3">
      <c r="A5099" t="s">
        <v>9404</v>
      </c>
      <c r="B5099" t="s">
        <v>521</v>
      </c>
      <c r="C5099" t="s">
        <v>522</v>
      </c>
      <c r="D5099" t="s">
        <v>17</v>
      </c>
      <c r="E5099" t="s">
        <v>39</v>
      </c>
      <c r="F5099">
        <v>70105.98</v>
      </c>
      <c r="G5099" s="1">
        <v>45922</v>
      </c>
      <c r="H5099" s="1">
        <v>45923</v>
      </c>
      <c r="I5099" t="s">
        <v>19</v>
      </c>
      <c r="J5099">
        <v>1</v>
      </c>
      <c r="K5099">
        <v>10</v>
      </c>
      <c r="L5099" t="s">
        <v>580</v>
      </c>
      <c r="M5099" t="s">
        <v>21</v>
      </c>
      <c r="N5099" t="s">
        <v>22</v>
      </c>
      <c r="O5099">
        <f t="shared" si="474"/>
        <v>1</v>
      </c>
      <c r="P5099" t="str">
        <f t="shared" si="475"/>
        <v>Valid</v>
      </c>
      <c r="Q5099" t="str">
        <f>_xlfn.XLOOKUP(B5099,Customers!$A:$A,Customers!$C:$C,"Not Found")</f>
        <v>South</v>
      </c>
      <c r="R5099" t="str">
        <f t="shared" si="476"/>
        <v>North</v>
      </c>
      <c r="S5099" t="str">
        <f t="shared" si="477"/>
        <v>Accident</v>
      </c>
      <c r="T5099" t="str">
        <f t="shared" si="478"/>
        <v>Within SLA</v>
      </c>
      <c r="U5099">
        <f t="shared" si="479"/>
        <v>0</v>
      </c>
    </row>
    <row r="5100" spans="1:21" x14ac:dyDescent="0.3">
      <c r="A5100" t="s">
        <v>9405</v>
      </c>
      <c r="B5100" t="s">
        <v>1366</v>
      </c>
      <c r="C5100" t="s">
        <v>5087</v>
      </c>
      <c r="D5100" t="s">
        <v>116</v>
      </c>
      <c r="E5100" t="s">
        <v>18</v>
      </c>
      <c r="F5100">
        <v>19079.02</v>
      </c>
      <c r="G5100" s="1">
        <v>45842</v>
      </c>
      <c r="H5100" s="1">
        <v>45861</v>
      </c>
      <c r="I5100" t="s">
        <v>47</v>
      </c>
      <c r="J5100">
        <v>19</v>
      </c>
      <c r="K5100">
        <v>7</v>
      </c>
      <c r="L5100" t="s">
        <v>252</v>
      </c>
      <c r="M5100" t="s">
        <v>94</v>
      </c>
      <c r="N5100" t="s">
        <v>88</v>
      </c>
      <c r="O5100">
        <f t="shared" si="474"/>
        <v>1</v>
      </c>
      <c r="P5100" t="str">
        <f t="shared" si="475"/>
        <v>Valid</v>
      </c>
      <c r="Q5100" t="str">
        <f>_xlfn.XLOOKUP(B5100,Customers!$A:$A,Customers!$C:$C,"Not Found")</f>
        <v>West</v>
      </c>
      <c r="R5100" t="str">
        <f t="shared" si="476"/>
        <v>South</v>
      </c>
      <c r="S5100" t="str">
        <f t="shared" si="477"/>
        <v>Medical Emergency</v>
      </c>
      <c r="T5100" t="str">
        <f t="shared" si="478"/>
        <v>SLA Breach</v>
      </c>
      <c r="U5100">
        <f t="shared" si="479"/>
        <v>12</v>
      </c>
    </row>
    <row r="5101" spans="1:21" x14ac:dyDescent="0.3">
      <c r="A5101" t="s">
        <v>9406</v>
      </c>
      <c r="B5101" t="s">
        <v>4777</v>
      </c>
      <c r="C5101" t="s">
        <v>4778</v>
      </c>
      <c r="D5101" t="s">
        <v>69</v>
      </c>
      <c r="E5101" t="s">
        <v>173</v>
      </c>
      <c r="F5101">
        <v>79726.539999999994</v>
      </c>
      <c r="G5101" s="1">
        <v>45791</v>
      </c>
      <c r="H5101" s="1">
        <v>45806</v>
      </c>
      <c r="I5101" t="s">
        <v>19</v>
      </c>
      <c r="J5101">
        <v>15</v>
      </c>
      <c r="K5101">
        <v>12</v>
      </c>
      <c r="L5101" t="s">
        <v>112</v>
      </c>
      <c r="M5101" t="s">
        <v>49</v>
      </c>
      <c r="N5101" t="s">
        <v>30</v>
      </c>
      <c r="O5101">
        <f t="shared" si="474"/>
        <v>1</v>
      </c>
      <c r="P5101" t="str">
        <f t="shared" si="475"/>
        <v>Valid</v>
      </c>
      <c r="Q5101" t="str">
        <f>_xlfn.XLOOKUP(B5101,Customers!$A:$A,Customers!$C:$C,"Not Found")</f>
        <v>Central</v>
      </c>
      <c r="R5101" t="str">
        <f t="shared" si="476"/>
        <v>Central</v>
      </c>
      <c r="S5101" t="str">
        <f t="shared" si="477"/>
        <v>Property Damage</v>
      </c>
      <c r="T5101" t="str">
        <f t="shared" si="478"/>
        <v>SLA Breach</v>
      </c>
      <c r="U5101">
        <f t="shared" si="479"/>
        <v>3</v>
      </c>
    </row>
    <row r="5102" spans="1:21" x14ac:dyDescent="0.3">
      <c r="A5102" t="s">
        <v>9407</v>
      </c>
      <c r="B5102" t="s">
        <v>2342</v>
      </c>
      <c r="C5102" t="s">
        <v>5160</v>
      </c>
      <c r="D5102" t="s">
        <v>59</v>
      </c>
      <c r="E5102" t="s">
        <v>173</v>
      </c>
      <c r="F5102">
        <v>301191.53999999998</v>
      </c>
      <c r="G5102" s="1">
        <v>45923</v>
      </c>
      <c r="H5102" s="1">
        <v>45942</v>
      </c>
      <c r="I5102" t="s">
        <v>19</v>
      </c>
      <c r="J5102">
        <v>19</v>
      </c>
      <c r="K5102">
        <v>15</v>
      </c>
      <c r="L5102" t="s">
        <v>212</v>
      </c>
      <c r="M5102" t="s">
        <v>55</v>
      </c>
      <c r="N5102" t="s">
        <v>30</v>
      </c>
      <c r="O5102">
        <f t="shared" si="474"/>
        <v>1</v>
      </c>
      <c r="P5102" t="str">
        <f t="shared" si="475"/>
        <v>Valid</v>
      </c>
      <c r="Q5102" t="str">
        <f>_xlfn.XLOOKUP(B5102,Customers!$A:$A,Customers!$C:$C,"Not Found")</f>
        <v>Central</v>
      </c>
      <c r="R5102" t="str">
        <f t="shared" si="476"/>
        <v>Central</v>
      </c>
      <c r="S5102" t="str">
        <f t="shared" si="477"/>
        <v>Critical Illness</v>
      </c>
      <c r="T5102" t="str">
        <f t="shared" si="478"/>
        <v>SLA Breach</v>
      </c>
      <c r="U5102">
        <f t="shared" si="479"/>
        <v>4</v>
      </c>
    </row>
    <row r="5103" spans="1:21" x14ac:dyDescent="0.3">
      <c r="A5103" t="s">
        <v>9408</v>
      </c>
      <c r="B5103" t="s">
        <v>2917</v>
      </c>
      <c r="C5103" t="s">
        <v>5094</v>
      </c>
      <c r="D5103" t="s">
        <v>17</v>
      </c>
      <c r="E5103" t="s">
        <v>39</v>
      </c>
      <c r="F5103">
        <v>44399.86</v>
      </c>
      <c r="G5103" s="1">
        <v>45971</v>
      </c>
      <c r="I5103" t="s">
        <v>40</v>
      </c>
      <c r="J5103">
        <v>16</v>
      </c>
      <c r="K5103">
        <v>10</v>
      </c>
      <c r="L5103" t="s">
        <v>208</v>
      </c>
      <c r="M5103" t="s">
        <v>21</v>
      </c>
      <c r="N5103" t="s">
        <v>30</v>
      </c>
      <c r="O5103">
        <f t="shared" si="474"/>
        <v>1</v>
      </c>
      <c r="P5103" t="str">
        <f t="shared" si="475"/>
        <v>Valid</v>
      </c>
      <c r="Q5103" t="str">
        <f>_xlfn.XLOOKUP(B5103,Customers!$A:$A,Customers!$C:$C,"Not Found")</f>
        <v>West</v>
      </c>
      <c r="R5103" t="str">
        <f t="shared" si="476"/>
        <v>North</v>
      </c>
      <c r="S5103" t="str">
        <f t="shared" si="477"/>
        <v>Accident</v>
      </c>
      <c r="T5103" t="str">
        <f t="shared" si="478"/>
        <v>SLA Breach</v>
      </c>
      <c r="U5103">
        <f t="shared" si="479"/>
        <v>6</v>
      </c>
    </row>
    <row r="5104" spans="1:21" x14ac:dyDescent="0.3">
      <c r="A5104" t="s">
        <v>9409</v>
      </c>
      <c r="B5104" t="s">
        <v>3196</v>
      </c>
      <c r="C5104" t="s">
        <v>3197</v>
      </c>
      <c r="D5104" t="s">
        <v>182</v>
      </c>
      <c r="E5104" t="s">
        <v>173</v>
      </c>
      <c r="F5104">
        <v>33645.96</v>
      </c>
      <c r="G5104" s="1">
        <v>45799</v>
      </c>
      <c r="H5104" s="1">
        <v>45806</v>
      </c>
      <c r="I5104" t="s">
        <v>19</v>
      </c>
      <c r="J5104">
        <v>7</v>
      </c>
      <c r="K5104">
        <v>7</v>
      </c>
      <c r="L5104" t="s">
        <v>296</v>
      </c>
      <c r="M5104" t="s">
        <v>94</v>
      </c>
      <c r="N5104" t="s">
        <v>30</v>
      </c>
      <c r="O5104">
        <f t="shared" si="474"/>
        <v>1</v>
      </c>
      <c r="P5104" t="str">
        <f t="shared" si="475"/>
        <v>Valid</v>
      </c>
      <c r="Q5104" t="str">
        <f>_xlfn.XLOOKUP(B5104,Customers!$A:$A,Customers!$C:$C,"Not Found")</f>
        <v>South</v>
      </c>
      <c r="R5104" t="str">
        <f t="shared" si="476"/>
        <v>Central</v>
      </c>
      <c r="S5104" t="str">
        <f t="shared" si="477"/>
        <v>Trip Cancellation</v>
      </c>
      <c r="T5104" t="str">
        <f t="shared" si="478"/>
        <v>Within SLA</v>
      </c>
      <c r="U5104">
        <f t="shared" si="479"/>
        <v>0</v>
      </c>
    </row>
    <row r="5105" spans="1:21" x14ac:dyDescent="0.3">
      <c r="A5105" t="s">
        <v>9410</v>
      </c>
      <c r="B5105" t="s">
        <v>448</v>
      </c>
      <c r="C5105" t="s">
        <v>2320</v>
      </c>
      <c r="D5105" t="s">
        <v>59</v>
      </c>
      <c r="E5105" t="s">
        <v>27</v>
      </c>
      <c r="F5105">
        <v>71180.740000000005</v>
      </c>
      <c r="G5105" s="1">
        <v>45838</v>
      </c>
      <c r="I5105" t="s">
        <v>40</v>
      </c>
      <c r="J5105">
        <v>24</v>
      </c>
      <c r="K5105">
        <v>15</v>
      </c>
      <c r="L5105" t="s">
        <v>193</v>
      </c>
      <c r="M5105" t="s">
        <v>55</v>
      </c>
      <c r="N5105" t="s">
        <v>88</v>
      </c>
      <c r="O5105">
        <f t="shared" si="474"/>
        <v>1</v>
      </c>
      <c r="P5105" t="str">
        <f t="shared" si="475"/>
        <v>Valid</v>
      </c>
      <c r="Q5105" t="str">
        <f>_xlfn.XLOOKUP(B5105,Customers!$A:$A,Customers!$C:$C,"Not Found")</f>
        <v>East</v>
      </c>
      <c r="R5105" t="str">
        <f t="shared" si="476"/>
        <v>West</v>
      </c>
      <c r="S5105" t="str">
        <f t="shared" si="477"/>
        <v>Critical Illness</v>
      </c>
      <c r="T5105" t="str">
        <f t="shared" si="478"/>
        <v>SLA Breach</v>
      </c>
      <c r="U5105">
        <f t="shared" si="479"/>
        <v>9</v>
      </c>
    </row>
    <row r="5106" spans="1:21" x14ac:dyDescent="0.3">
      <c r="A5106" t="s">
        <v>9411</v>
      </c>
      <c r="B5106" t="s">
        <v>2056</v>
      </c>
      <c r="C5106" t="s">
        <v>2057</v>
      </c>
      <c r="D5106" t="s">
        <v>59</v>
      </c>
      <c r="E5106" t="s">
        <v>39</v>
      </c>
      <c r="F5106">
        <v>82325.070000000007</v>
      </c>
      <c r="G5106" s="1">
        <v>45805</v>
      </c>
      <c r="H5106" s="1">
        <v>45817</v>
      </c>
      <c r="I5106" t="s">
        <v>19</v>
      </c>
      <c r="J5106">
        <v>12</v>
      </c>
      <c r="K5106">
        <v>15</v>
      </c>
      <c r="L5106" t="s">
        <v>183</v>
      </c>
      <c r="M5106" t="s">
        <v>55</v>
      </c>
      <c r="N5106" t="s">
        <v>30</v>
      </c>
      <c r="O5106">
        <f t="shared" si="474"/>
        <v>1</v>
      </c>
      <c r="P5106" t="str">
        <f t="shared" si="475"/>
        <v>Valid</v>
      </c>
      <c r="Q5106" t="str">
        <f>_xlfn.XLOOKUP(B5106,Customers!$A:$A,Customers!$C:$C,"Not Found")</f>
        <v>South</v>
      </c>
      <c r="R5106" t="str">
        <f t="shared" si="476"/>
        <v>North</v>
      </c>
      <c r="S5106" t="str">
        <f t="shared" si="477"/>
        <v>Critical Illness</v>
      </c>
      <c r="T5106" t="str">
        <f t="shared" si="478"/>
        <v>Within SLA</v>
      </c>
      <c r="U5106">
        <f t="shared" si="479"/>
        <v>0</v>
      </c>
    </row>
    <row r="5107" spans="1:21" x14ac:dyDescent="0.3">
      <c r="A5107" t="s">
        <v>9412</v>
      </c>
      <c r="B5107" t="s">
        <v>1573</v>
      </c>
      <c r="C5107" t="s">
        <v>1574</v>
      </c>
      <c r="D5107" t="s">
        <v>46</v>
      </c>
      <c r="E5107" t="s">
        <v>173</v>
      </c>
      <c r="F5107">
        <v>169682.81</v>
      </c>
      <c r="G5107" s="1">
        <v>45820</v>
      </c>
      <c r="H5107" s="1">
        <v>45827</v>
      </c>
      <c r="I5107" t="s">
        <v>19</v>
      </c>
      <c r="J5107">
        <v>7</v>
      </c>
      <c r="K5107">
        <v>12</v>
      </c>
      <c r="L5107" t="s">
        <v>541</v>
      </c>
      <c r="M5107" t="s">
        <v>49</v>
      </c>
      <c r="N5107" t="s">
        <v>30</v>
      </c>
      <c r="O5107">
        <f t="shared" si="474"/>
        <v>1</v>
      </c>
      <c r="P5107" t="str">
        <f t="shared" si="475"/>
        <v>Valid</v>
      </c>
      <c r="Q5107" t="str">
        <f>_xlfn.XLOOKUP(B5107,Customers!$A:$A,Customers!$C:$C,"Not Found")</f>
        <v>South</v>
      </c>
      <c r="R5107" t="str">
        <f t="shared" si="476"/>
        <v>Central</v>
      </c>
      <c r="S5107" t="str">
        <f t="shared" si="477"/>
        <v>Theft</v>
      </c>
      <c r="T5107" t="str">
        <f t="shared" si="478"/>
        <v>Within SLA</v>
      </c>
      <c r="U5107">
        <f t="shared" si="479"/>
        <v>0</v>
      </c>
    </row>
    <row r="5108" spans="1:21" x14ac:dyDescent="0.3">
      <c r="A5108" t="s">
        <v>9413</v>
      </c>
      <c r="B5108" t="s">
        <v>775</v>
      </c>
      <c r="C5108" t="s">
        <v>2627</v>
      </c>
      <c r="D5108" t="s">
        <v>216</v>
      </c>
      <c r="E5108" t="s">
        <v>173</v>
      </c>
      <c r="F5108">
        <v>20364.98</v>
      </c>
      <c r="G5108" s="1">
        <v>45776</v>
      </c>
      <c r="I5108" t="s">
        <v>64</v>
      </c>
      <c r="J5108">
        <v>34</v>
      </c>
      <c r="K5108">
        <v>15</v>
      </c>
      <c r="L5108" t="s">
        <v>325</v>
      </c>
      <c r="M5108" t="s">
        <v>55</v>
      </c>
      <c r="N5108" t="s">
        <v>88</v>
      </c>
      <c r="O5108">
        <f t="shared" si="474"/>
        <v>1</v>
      </c>
      <c r="P5108" t="str">
        <f t="shared" si="475"/>
        <v>Valid</v>
      </c>
      <c r="Q5108" t="str">
        <f>_xlfn.XLOOKUP(B5108,Customers!$A:$A,Customers!$C:$C,"Not Found")</f>
        <v>North</v>
      </c>
      <c r="R5108" t="str">
        <f t="shared" si="476"/>
        <v>Central</v>
      </c>
      <c r="S5108" t="str">
        <f t="shared" si="477"/>
        <v>Outpatient</v>
      </c>
      <c r="T5108" t="str">
        <f t="shared" si="478"/>
        <v>SLA Breach</v>
      </c>
      <c r="U5108">
        <f t="shared" si="479"/>
        <v>19</v>
      </c>
    </row>
    <row r="5109" spans="1:21" x14ac:dyDescent="0.3">
      <c r="A5109" t="s">
        <v>9414</v>
      </c>
      <c r="B5109" t="s">
        <v>5591</v>
      </c>
      <c r="C5109" t="s">
        <v>6692</v>
      </c>
      <c r="D5109" t="s">
        <v>46</v>
      </c>
      <c r="E5109" t="s">
        <v>27</v>
      </c>
      <c r="F5109">
        <v>71671.240000000005</v>
      </c>
      <c r="G5109" s="1">
        <v>45825</v>
      </c>
      <c r="H5109" s="1">
        <v>45832</v>
      </c>
      <c r="I5109" t="s">
        <v>19</v>
      </c>
      <c r="J5109">
        <v>7</v>
      </c>
      <c r="K5109">
        <v>10</v>
      </c>
      <c r="L5109" t="s">
        <v>450</v>
      </c>
      <c r="M5109" t="s">
        <v>21</v>
      </c>
      <c r="N5109" t="s">
        <v>30</v>
      </c>
      <c r="O5109">
        <f t="shared" si="474"/>
        <v>1</v>
      </c>
      <c r="P5109" t="str">
        <f t="shared" si="475"/>
        <v>Valid</v>
      </c>
      <c r="Q5109" t="str">
        <f>_xlfn.XLOOKUP(B5109,Customers!$A:$A,Customers!$C:$C,"Not Found")</f>
        <v>West</v>
      </c>
      <c r="R5109" t="str">
        <f t="shared" si="476"/>
        <v>West</v>
      </c>
      <c r="S5109" t="str">
        <f t="shared" si="477"/>
        <v>Theft</v>
      </c>
      <c r="T5109" t="str">
        <f t="shared" si="478"/>
        <v>Within SLA</v>
      </c>
      <c r="U5109">
        <f t="shared" si="479"/>
        <v>0</v>
      </c>
    </row>
    <row r="5110" spans="1:21" x14ac:dyDescent="0.3">
      <c r="A5110" t="s">
        <v>9415</v>
      </c>
      <c r="B5110" t="s">
        <v>2677</v>
      </c>
      <c r="C5110" t="s">
        <v>2678</v>
      </c>
      <c r="D5110" t="s">
        <v>53</v>
      </c>
      <c r="F5110">
        <v>66562.7</v>
      </c>
      <c r="G5110" s="1">
        <v>45665</v>
      </c>
      <c r="H5110" s="1">
        <v>45682</v>
      </c>
      <c r="I5110" t="s">
        <v>19</v>
      </c>
      <c r="J5110">
        <v>17</v>
      </c>
      <c r="K5110">
        <v>15</v>
      </c>
      <c r="L5110" t="s">
        <v>1047</v>
      </c>
      <c r="M5110" t="s">
        <v>55</v>
      </c>
      <c r="N5110" t="s">
        <v>30</v>
      </c>
      <c r="O5110">
        <f t="shared" si="474"/>
        <v>1</v>
      </c>
      <c r="P5110" t="str">
        <f t="shared" si="475"/>
        <v>Valid</v>
      </c>
      <c r="Q5110" t="str">
        <f>_xlfn.XLOOKUP(B5110,Customers!$A:$A,Customers!$C:$C,"Not Found")</f>
        <v>Central</v>
      </c>
      <c r="R5110" t="str">
        <f t="shared" si="476"/>
        <v>Central</v>
      </c>
      <c r="S5110" t="str">
        <f t="shared" si="477"/>
        <v>Hospitalization</v>
      </c>
      <c r="T5110" t="str">
        <f t="shared" si="478"/>
        <v>SLA Breach</v>
      </c>
      <c r="U5110">
        <f t="shared" si="479"/>
        <v>2</v>
      </c>
    </row>
    <row r="5111" spans="1:21" x14ac:dyDescent="0.3">
      <c r="A5111" t="s">
        <v>9416</v>
      </c>
      <c r="B5111" t="s">
        <v>3107</v>
      </c>
      <c r="C5111" t="s">
        <v>3108</v>
      </c>
      <c r="D5111" t="s">
        <v>53</v>
      </c>
      <c r="E5111" t="s">
        <v>18</v>
      </c>
      <c r="F5111">
        <v>95272.56</v>
      </c>
      <c r="G5111" s="1">
        <v>45918</v>
      </c>
      <c r="H5111" s="1">
        <v>45929</v>
      </c>
      <c r="I5111" t="s">
        <v>19</v>
      </c>
      <c r="J5111">
        <v>11</v>
      </c>
      <c r="K5111">
        <v>15</v>
      </c>
      <c r="L5111" t="s">
        <v>183</v>
      </c>
      <c r="M5111" t="s">
        <v>55</v>
      </c>
      <c r="N5111" t="s">
        <v>22</v>
      </c>
      <c r="O5111">
        <f t="shared" si="474"/>
        <v>1</v>
      </c>
      <c r="P5111" t="str">
        <f t="shared" si="475"/>
        <v>Valid</v>
      </c>
      <c r="Q5111" t="str">
        <f>_xlfn.XLOOKUP(B5111,Customers!$A:$A,Customers!$C:$C,"Not Found")</f>
        <v>East</v>
      </c>
      <c r="R5111" t="str">
        <f t="shared" si="476"/>
        <v>South</v>
      </c>
      <c r="S5111" t="str">
        <f t="shared" si="477"/>
        <v>Hospitalization</v>
      </c>
      <c r="T5111" t="str">
        <f t="shared" si="478"/>
        <v>Within SLA</v>
      </c>
      <c r="U5111">
        <f t="shared" si="479"/>
        <v>0</v>
      </c>
    </row>
    <row r="5112" spans="1:21" x14ac:dyDescent="0.3">
      <c r="A5112" t="s">
        <v>9417</v>
      </c>
      <c r="B5112" t="s">
        <v>1213</v>
      </c>
      <c r="C5112" t="s">
        <v>1214</v>
      </c>
      <c r="D5112" t="s">
        <v>26</v>
      </c>
      <c r="E5112" t="s">
        <v>74</v>
      </c>
      <c r="F5112">
        <v>262849.27</v>
      </c>
      <c r="G5112" s="1">
        <v>45688</v>
      </c>
      <c r="H5112" s="1">
        <v>45707</v>
      </c>
      <c r="I5112" t="s">
        <v>19</v>
      </c>
      <c r="J5112">
        <v>19</v>
      </c>
      <c r="K5112">
        <v>20</v>
      </c>
      <c r="L5112" t="s">
        <v>70</v>
      </c>
      <c r="M5112" t="s">
        <v>29</v>
      </c>
      <c r="N5112" t="s">
        <v>30</v>
      </c>
      <c r="O5112">
        <f t="shared" si="474"/>
        <v>1</v>
      </c>
      <c r="P5112" t="str">
        <f t="shared" si="475"/>
        <v>Valid</v>
      </c>
      <c r="Q5112" t="str">
        <f>_xlfn.XLOOKUP(B5112,Customers!$A:$A,Customers!$C:$C,"Not Found")</f>
        <v>East</v>
      </c>
      <c r="R5112" t="str">
        <f t="shared" si="476"/>
        <v>East</v>
      </c>
      <c r="S5112" t="str">
        <f t="shared" si="477"/>
        <v>Disability</v>
      </c>
      <c r="T5112" t="str">
        <f t="shared" si="478"/>
        <v>Within SLA</v>
      </c>
      <c r="U5112">
        <f t="shared" si="479"/>
        <v>0</v>
      </c>
    </row>
    <row r="5113" spans="1:21" x14ac:dyDescent="0.3">
      <c r="A5113" t="s">
        <v>9418</v>
      </c>
      <c r="B5113" t="s">
        <v>4370</v>
      </c>
      <c r="C5113" t="s">
        <v>4371</v>
      </c>
      <c r="D5113" t="s">
        <v>59</v>
      </c>
      <c r="E5113" t="s">
        <v>27</v>
      </c>
      <c r="F5113">
        <v>74910.3</v>
      </c>
      <c r="G5113" s="1">
        <v>45981</v>
      </c>
      <c r="I5113" t="s">
        <v>40</v>
      </c>
      <c r="J5113">
        <v>26</v>
      </c>
      <c r="K5113">
        <v>15</v>
      </c>
      <c r="L5113" t="s">
        <v>296</v>
      </c>
      <c r="M5113" t="s">
        <v>55</v>
      </c>
      <c r="N5113" t="s">
        <v>88</v>
      </c>
      <c r="O5113">
        <f t="shared" si="474"/>
        <v>1</v>
      </c>
      <c r="P5113" t="str">
        <f t="shared" si="475"/>
        <v>Valid</v>
      </c>
      <c r="Q5113" t="str">
        <f>_xlfn.XLOOKUP(B5113,Customers!$A:$A,Customers!$C:$C,"Not Found")</f>
        <v>Central</v>
      </c>
      <c r="R5113" t="str">
        <f t="shared" si="476"/>
        <v>West</v>
      </c>
      <c r="S5113" t="str">
        <f t="shared" si="477"/>
        <v>Critical Illness</v>
      </c>
      <c r="T5113" t="str">
        <f t="shared" si="478"/>
        <v>SLA Breach</v>
      </c>
      <c r="U5113">
        <f t="shared" si="479"/>
        <v>11</v>
      </c>
    </row>
    <row r="5114" spans="1:21" x14ac:dyDescent="0.3">
      <c r="A5114" t="s">
        <v>9419</v>
      </c>
      <c r="B5114" t="s">
        <v>9420</v>
      </c>
      <c r="C5114" t="s">
        <v>9421</v>
      </c>
      <c r="D5114" t="s">
        <v>154</v>
      </c>
      <c r="E5114" t="s">
        <v>74</v>
      </c>
      <c r="F5114">
        <v>78767.210000000006</v>
      </c>
      <c r="G5114" s="1">
        <v>45788</v>
      </c>
      <c r="I5114" t="s">
        <v>40</v>
      </c>
      <c r="J5114">
        <v>12</v>
      </c>
      <c r="K5114">
        <v>10</v>
      </c>
      <c r="L5114" t="s">
        <v>136</v>
      </c>
      <c r="M5114" t="s">
        <v>21</v>
      </c>
      <c r="N5114" t="s">
        <v>30</v>
      </c>
      <c r="O5114">
        <f t="shared" si="474"/>
        <v>1</v>
      </c>
      <c r="P5114" t="str">
        <f t="shared" si="475"/>
        <v>Valid</v>
      </c>
      <c r="Q5114" t="str">
        <f>_xlfn.XLOOKUP(B5114,Customers!$A:$A,Customers!$C:$C,"Not Found")</f>
        <v>North</v>
      </c>
      <c r="R5114" t="str">
        <f t="shared" si="476"/>
        <v>East</v>
      </c>
      <c r="S5114" t="str">
        <f t="shared" si="477"/>
        <v>Vehicle Damage</v>
      </c>
      <c r="T5114" t="str">
        <f t="shared" si="478"/>
        <v>SLA Breach</v>
      </c>
      <c r="U5114">
        <f t="shared" si="479"/>
        <v>2</v>
      </c>
    </row>
    <row r="5115" spans="1:21" x14ac:dyDescent="0.3">
      <c r="A5115" t="s">
        <v>9422</v>
      </c>
      <c r="B5115" t="s">
        <v>6476</v>
      </c>
      <c r="C5115" t="s">
        <v>6477</v>
      </c>
      <c r="D5115" t="s">
        <v>59</v>
      </c>
      <c r="E5115" t="s">
        <v>18</v>
      </c>
      <c r="F5115">
        <v>59443.49</v>
      </c>
      <c r="G5115" s="1">
        <v>45888</v>
      </c>
      <c r="H5115" s="1">
        <v>45900</v>
      </c>
      <c r="I5115" t="s">
        <v>19</v>
      </c>
      <c r="J5115">
        <v>12</v>
      </c>
      <c r="K5115">
        <v>15</v>
      </c>
      <c r="L5115" t="s">
        <v>98</v>
      </c>
      <c r="M5115" t="s">
        <v>55</v>
      </c>
      <c r="N5115" t="s">
        <v>22</v>
      </c>
      <c r="O5115">
        <f t="shared" si="474"/>
        <v>1</v>
      </c>
      <c r="P5115" t="str">
        <f t="shared" si="475"/>
        <v>Valid</v>
      </c>
      <c r="Q5115" t="str">
        <f>_xlfn.XLOOKUP(B5115,Customers!$A:$A,Customers!$C:$C,"Not Found")</f>
        <v>West</v>
      </c>
      <c r="R5115" t="str">
        <f t="shared" si="476"/>
        <v>South</v>
      </c>
      <c r="S5115" t="str">
        <f t="shared" si="477"/>
        <v>Critical Illness</v>
      </c>
      <c r="T5115" t="str">
        <f t="shared" si="478"/>
        <v>Within SLA</v>
      </c>
      <c r="U5115">
        <f t="shared" si="479"/>
        <v>0</v>
      </c>
    </row>
    <row r="5116" spans="1:21" x14ac:dyDescent="0.3">
      <c r="A5116" t="s">
        <v>9423</v>
      </c>
      <c r="B5116" t="s">
        <v>5425</v>
      </c>
      <c r="C5116" t="s">
        <v>9237</v>
      </c>
      <c r="D5116" t="s">
        <v>92</v>
      </c>
      <c r="E5116" t="s">
        <v>27</v>
      </c>
      <c r="F5116">
        <v>107749.28</v>
      </c>
      <c r="G5116" s="1">
        <v>45668</v>
      </c>
      <c r="I5116" t="s">
        <v>64</v>
      </c>
      <c r="J5116">
        <v>19</v>
      </c>
      <c r="K5116">
        <v>7</v>
      </c>
      <c r="L5116" t="s">
        <v>404</v>
      </c>
      <c r="M5116" t="s">
        <v>94</v>
      </c>
      <c r="N5116" t="s">
        <v>88</v>
      </c>
      <c r="O5116">
        <f t="shared" si="474"/>
        <v>1</v>
      </c>
      <c r="P5116" t="str">
        <f t="shared" si="475"/>
        <v>Valid</v>
      </c>
      <c r="Q5116" t="str">
        <f>_xlfn.XLOOKUP(B5116,Customers!$A:$A,Customers!$C:$C,"Not Found")</f>
        <v>North</v>
      </c>
      <c r="R5116" t="str">
        <f t="shared" si="476"/>
        <v>West</v>
      </c>
      <c r="S5116" t="str">
        <f t="shared" si="477"/>
        <v>Baggage Loss</v>
      </c>
      <c r="T5116" t="str">
        <f t="shared" si="478"/>
        <v>SLA Breach</v>
      </c>
      <c r="U5116">
        <f t="shared" si="479"/>
        <v>12</v>
      </c>
    </row>
    <row r="5117" spans="1:21" x14ac:dyDescent="0.3">
      <c r="A5117" t="s">
        <v>9424</v>
      </c>
      <c r="B5117" t="s">
        <v>2891</v>
      </c>
      <c r="C5117" t="s">
        <v>2892</v>
      </c>
      <c r="D5117" t="s">
        <v>102</v>
      </c>
      <c r="E5117" t="s">
        <v>27</v>
      </c>
      <c r="F5117">
        <v>160522.03</v>
      </c>
      <c r="G5117" s="1">
        <v>45771</v>
      </c>
      <c r="I5117" t="s">
        <v>64</v>
      </c>
      <c r="J5117">
        <v>4</v>
      </c>
      <c r="K5117">
        <v>20</v>
      </c>
      <c r="L5117" t="s">
        <v>103</v>
      </c>
      <c r="M5117" t="s">
        <v>29</v>
      </c>
      <c r="N5117" t="s">
        <v>30</v>
      </c>
      <c r="O5117">
        <f t="shared" si="474"/>
        <v>1</v>
      </c>
      <c r="P5117" t="str">
        <f t="shared" si="475"/>
        <v>Valid</v>
      </c>
      <c r="Q5117" t="str">
        <f>_xlfn.XLOOKUP(B5117,Customers!$A:$A,Customers!$C:$C,"Not Found")</f>
        <v>Central</v>
      </c>
      <c r="R5117" t="str">
        <f t="shared" si="476"/>
        <v>West</v>
      </c>
      <c r="S5117" t="str">
        <f t="shared" si="477"/>
        <v>Maturity</v>
      </c>
      <c r="T5117" t="str">
        <f t="shared" si="478"/>
        <v>Within SLA</v>
      </c>
      <c r="U5117">
        <f t="shared" si="479"/>
        <v>0</v>
      </c>
    </row>
    <row r="5118" spans="1:21" x14ac:dyDescent="0.3">
      <c r="A5118" t="s">
        <v>9425</v>
      </c>
      <c r="B5118" t="s">
        <v>5209</v>
      </c>
      <c r="C5118" t="s">
        <v>7454</v>
      </c>
      <c r="D5118" t="s">
        <v>154</v>
      </c>
      <c r="E5118" t="s">
        <v>27</v>
      </c>
      <c r="F5118">
        <v>165642.69</v>
      </c>
      <c r="G5118" s="1">
        <v>45975</v>
      </c>
      <c r="I5118" t="s">
        <v>40</v>
      </c>
      <c r="J5118">
        <v>1</v>
      </c>
      <c r="K5118">
        <v>10</v>
      </c>
      <c r="L5118" t="s">
        <v>349</v>
      </c>
      <c r="M5118" t="s">
        <v>21</v>
      </c>
      <c r="N5118" t="s">
        <v>22</v>
      </c>
      <c r="O5118">
        <f t="shared" si="474"/>
        <v>1</v>
      </c>
      <c r="P5118" t="str">
        <f t="shared" si="475"/>
        <v>Valid</v>
      </c>
      <c r="Q5118" t="str">
        <f>_xlfn.XLOOKUP(B5118,Customers!$A:$A,Customers!$C:$C,"Not Found")</f>
        <v>Central</v>
      </c>
      <c r="R5118" t="str">
        <f t="shared" si="476"/>
        <v>West</v>
      </c>
      <c r="S5118" t="str">
        <f t="shared" si="477"/>
        <v>Vehicle Damage</v>
      </c>
      <c r="T5118" t="str">
        <f t="shared" si="478"/>
        <v>Within SLA</v>
      </c>
      <c r="U5118">
        <f t="shared" si="479"/>
        <v>0</v>
      </c>
    </row>
    <row r="5119" spans="1:21" x14ac:dyDescent="0.3">
      <c r="A5119" t="s">
        <v>9426</v>
      </c>
      <c r="B5119" t="s">
        <v>9018</v>
      </c>
      <c r="C5119" t="s">
        <v>9019</v>
      </c>
      <c r="D5119" t="s">
        <v>92</v>
      </c>
      <c r="E5119" t="s">
        <v>39</v>
      </c>
      <c r="F5119">
        <v>13388.36</v>
      </c>
      <c r="G5119" s="1">
        <v>45830</v>
      </c>
      <c r="H5119" s="1">
        <v>45835</v>
      </c>
      <c r="I5119" t="s">
        <v>19</v>
      </c>
      <c r="J5119">
        <v>5</v>
      </c>
      <c r="K5119">
        <v>7</v>
      </c>
      <c r="L5119" t="s">
        <v>20</v>
      </c>
      <c r="M5119" t="s">
        <v>94</v>
      </c>
      <c r="N5119" t="s">
        <v>30</v>
      </c>
      <c r="O5119">
        <f t="shared" si="474"/>
        <v>1</v>
      </c>
      <c r="P5119" t="str">
        <f t="shared" si="475"/>
        <v>Valid</v>
      </c>
      <c r="Q5119" t="str">
        <f>_xlfn.XLOOKUP(B5119,Customers!$A:$A,Customers!$C:$C,"Not Found")</f>
        <v>West</v>
      </c>
      <c r="R5119" t="str">
        <f t="shared" si="476"/>
        <v>North</v>
      </c>
      <c r="S5119" t="str">
        <f t="shared" si="477"/>
        <v>Baggage Loss</v>
      </c>
      <c r="T5119" t="str">
        <f t="shared" si="478"/>
        <v>Within SLA</v>
      </c>
      <c r="U5119">
        <f t="shared" si="479"/>
        <v>0</v>
      </c>
    </row>
    <row r="5120" spans="1:21" x14ac:dyDescent="0.3">
      <c r="A5120" t="s">
        <v>9427</v>
      </c>
      <c r="B5120" t="s">
        <v>1354</v>
      </c>
      <c r="C5120" t="s">
        <v>1355</v>
      </c>
      <c r="D5120" t="s">
        <v>69</v>
      </c>
      <c r="E5120" t="s">
        <v>74</v>
      </c>
      <c r="F5120">
        <v>92680.04</v>
      </c>
      <c r="G5120" s="1">
        <v>45808</v>
      </c>
      <c r="H5120" s="1">
        <v>45826</v>
      </c>
      <c r="I5120" t="s">
        <v>19</v>
      </c>
      <c r="J5120">
        <v>18</v>
      </c>
      <c r="K5120">
        <v>12</v>
      </c>
      <c r="L5120" t="s">
        <v>112</v>
      </c>
      <c r="M5120" t="s">
        <v>49</v>
      </c>
      <c r="N5120" t="s">
        <v>22</v>
      </c>
      <c r="O5120">
        <f t="shared" si="474"/>
        <v>1</v>
      </c>
      <c r="P5120" t="str">
        <f t="shared" si="475"/>
        <v>Valid</v>
      </c>
      <c r="Q5120" t="str">
        <f>_xlfn.XLOOKUP(B5120,Customers!$A:$A,Customers!$C:$C,"Not Found")</f>
        <v>East</v>
      </c>
      <c r="R5120" t="str">
        <f t="shared" si="476"/>
        <v>East</v>
      </c>
      <c r="S5120" t="str">
        <f t="shared" si="477"/>
        <v>Property Damage</v>
      </c>
      <c r="T5120" t="str">
        <f t="shared" si="478"/>
        <v>SLA Breach</v>
      </c>
      <c r="U5120">
        <f t="shared" si="479"/>
        <v>6</v>
      </c>
    </row>
    <row r="5121" spans="1:21" x14ac:dyDescent="0.3">
      <c r="A5121" t="s">
        <v>9428</v>
      </c>
      <c r="B5121" t="s">
        <v>3918</v>
      </c>
      <c r="C5121" t="s">
        <v>3919</v>
      </c>
      <c r="D5121" t="s">
        <v>59</v>
      </c>
      <c r="E5121" t="s">
        <v>39</v>
      </c>
      <c r="F5121">
        <v>104026.78</v>
      </c>
      <c r="G5121" s="1">
        <v>45760</v>
      </c>
      <c r="I5121" t="s">
        <v>40</v>
      </c>
      <c r="J5121">
        <v>25</v>
      </c>
      <c r="K5121">
        <v>15</v>
      </c>
      <c r="L5121" t="s">
        <v>54</v>
      </c>
      <c r="M5121" t="s">
        <v>55</v>
      </c>
      <c r="N5121" t="s">
        <v>42</v>
      </c>
      <c r="O5121">
        <f t="shared" si="474"/>
        <v>1</v>
      </c>
      <c r="P5121" t="str">
        <f t="shared" si="475"/>
        <v>Valid</v>
      </c>
      <c r="Q5121" t="str">
        <f>_xlfn.XLOOKUP(B5121,Customers!$A:$A,Customers!$C:$C,"Not Found")</f>
        <v>East</v>
      </c>
      <c r="R5121" t="str">
        <f t="shared" si="476"/>
        <v>North</v>
      </c>
      <c r="S5121" t="str">
        <f t="shared" si="477"/>
        <v>Critical Illness</v>
      </c>
      <c r="T5121" t="str">
        <f t="shared" si="478"/>
        <v>SLA Breach</v>
      </c>
      <c r="U5121">
        <f t="shared" si="479"/>
        <v>10</v>
      </c>
    </row>
    <row r="5122" spans="1:21" x14ac:dyDescent="0.3">
      <c r="A5122" t="s">
        <v>9429</v>
      </c>
      <c r="B5122" t="s">
        <v>1485</v>
      </c>
      <c r="C5122" t="s">
        <v>6249</v>
      </c>
      <c r="D5122" t="s">
        <v>46</v>
      </c>
      <c r="E5122" t="s">
        <v>27</v>
      </c>
      <c r="F5122">
        <v>35448.21</v>
      </c>
      <c r="G5122" s="1">
        <v>45888</v>
      </c>
      <c r="H5122" s="1">
        <v>45892</v>
      </c>
      <c r="I5122" t="s">
        <v>19</v>
      </c>
      <c r="J5122">
        <v>4</v>
      </c>
      <c r="K5122">
        <v>10</v>
      </c>
      <c r="L5122" t="s">
        <v>1047</v>
      </c>
      <c r="M5122" t="s">
        <v>21</v>
      </c>
      <c r="N5122" t="s">
        <v>30</v>
      </c>
      <c r="O5122">
        <f t="shared" ref="O5122:O5185" si="480">COUNTIF($A:$A,A5122)</f>
        <v>1</v>
      </c>
      <c r="P5122" t="str">
        <f t="shared" ref="P5122:P5185" si="481">IF(F5122="","Missing Amount","Valid")</f>
        <v>Valid</v>
      </c>
      <c r="Q5122" t="str">
        <f>_xlfn.XLOOKUP(B5122,Customers!$A:$A,Customers!$C:$C,"Not Found")</f>
        <v>North</v>
      </c>
      <c r="R5122" t="str">
        <f t="shared" ref="R5122:R5185" si="482">IF(E5122="",Q5122,E5122)</f>
        <v>West</v>
      </c>
      <c r="S5122" t="str">
        <f t="shared" ref="S5122:S5185" si="483">IF(D5122="Hospitalisation","Hospitalization",IF(D5122="Medical Emerg.","Medical Emergency",IF(D5122="Property dmg","Property Damage",IF(D5122="Vehicle dmg","Vehicle Damage",D5122))))</f>
        <v>Theft</v>
      </c>
      <c r="T5122" t="str">
        <f t="shared" ref="T5122:T5185" si="484">IF(J5122&gt;K5122,"SLA Breach","Within SLA")</f>
        <v>Within SLA</v>
      </c>
      <c r="U5122">
        <f t="shared" ref="U5122:U5185" si="485">IF(J5122&gt;K5122,J5122-K5122,0)</f>
        <v>0</v>
      </c>
    </row>
    <row r="5123" spans="1:21" x14ac:dyDescent="0.3">
      <c r="A5123" t="s">
        <v>9430</v>
      </c>
      <c r="B5123" t="s">
        <v>1781</v>
      </c>
      <c r="C5123" t="s">
        <v>1782</v>
      </c>
      <c r="D5123" t="s">
        <v>17</v>
      </c>
      <c r="E5123" t="s">
        <v>18</v>
      </c>
      <c r="F5123">
        <v>33893.85</v>
      </c>
      <c r="G5123" s="1">
        <v>45876</v>
      </c>
      <c r="H5123" s="1">
        <v>45880</v>
      </c>
      <c r="I5123" t="s">
        <v>19</v>
      </c>
      <c r="J5123">
        <v>4</v>
      </c>
      <c r="K5123">
        <v>10</v>
      </c>
      <c r="L5123" t="s">
        <v>325</v>
      </c>
      <c r="M5123" t="s">
        <v>21</v>
      </c>
      <c r="N5123" t="s">
        <v>30</v>
      </c>
      <c r="O5123">
        <f t="shared" si="480"/>
        <v>1</v>
      </c>
      <c r="P5123" t="str">
        <f t="shared" si="481"/>
        <v>Valid</v>
      </c>
      <c r="Q5123" t="str">
        <f>_xlfn.XLOOKUP(B5123,Customers!$A:$A,Customers!$C:$C,"Not Found")</f>
        <v>South</v>
      </c>
      <c r="R5123" t="str">
        <f t="shared" si="482"/>
        <v>South</v>
      </c>
      <c r="S5123" t="str">
        <f t="shared" si="483"/>
        <v>Accident</v>
      </c>
      <c r="T5123" t="str">
        <f t="shared" si="484"/>
        <v>Within SLA</v>
      </c>
      <c r="U5123">
        <f t="shared" si="485"/>
        <v>0</v>
      </c>
    </row>
    <row r="5124" spans="1:21" x14ac:dyDescent="0.3">
      <c r="A5124" t="s">
        <v>9431</v>
      </c>
      <c r="B5124" t="s">
        <v>1610</v>
      </c>
      <c r="C5124" t="s">
        <v>2602</v>
      </c>
      <c r="D5124" t="s">
        <v>46</v>
      </c>
      <c r="E5124" t="s">
        <v>173</v>
      </c>
      <c r="F5124">
        <v>54153.4</v>
      </c>
      <c r="G5124" s="1">
        <v>45833</v>
      </c>
      <c r="H5124" s="1">
        <v>45838</v>
      </c>
      <c r="I5124" t="s">
        <v>47</v>
      </c>
      <c r="J5124">
        <v>5</v>
      </c>
      <c r="K5124">
        <v>10</v>
      </c>
      <c r="L5124" t="s">
        <v>341</v>
      </c>
      <c r="M5124" t="s">
        <v>21</v>
      </c>
      <c r="N5124" t="s">
        <v>30</v>
      </c>
      <c r="O5124">
        <f t="shared" si="480"/>
        <v>1</v>
      </c>
      <c r="P5124" t="str">
        <f t="shared" si="481"/>
        <v>Valid</v>
      </c>
      <c r="Q5124" t="str">
        <f>_xlfn.XLOOKUP(B5124,Customers!$A:$A,Customers!$C:$C,"Not Found")</f>
        <v>North</v>
      </c>
      <c r="R5124" t="str">
        <f t="shared" si="482"/>
        <v>Central</v>
      </c>
      <c r="S5124" t="str">
        <f t="shared" si="483"/>
        <v>Theft</v>
      </c>
      <c r="T5124" t="str">
        <f t="shared" si="484"/>
        <v>Within SLA</v>
      </c>
      <c r="U5124">
        <f t="shared" si="485"/>
        <v>0</v>
      </c>
    </row>
    <row r="5125" spans="1:21" x14ac:dyDescent="0.3">
      <c r="A5125" t="s">
        <v>9432</v>
      </c>
      <c r="B5125" t="s">
        <v>1720</v>
      </c>
      <c r="C5125" t="s">
        <v>1721</v>
      </c>
      <c r="D5125" t="s">
        <v>17</v>
      </c>
      <c r="E5125" t="s">
        <v>74</v>
      </c>
      <c r="F5125">
        <v>116354.53</v>
      </c>
      <c r="G5125" s="1">
        <v>45991</v>
      </c>
      <c r="H5125" s="1">
        <v>46011</v>
      </c>
      <c r="I5125" t="s">
        <v>19</v>
      </c>
      <c r="J5125">
        <v>20</v>
      </c>
      <c r="K5125">
        <v>10</v>
      </c>
      <c r="L5125" t="s">
        <v>54</v>
      </c>
      <c r="M5125" t="s">
        <v>21</v>
      </c>
      <c r="N5125" t="s">
        <v>42</v>
      </c>
      <c r="O5125">
        <f t="shared" si="480"/>
        <v>1</v>
      </c>
      <c r="P5125" t="str">
        <f t="shared" si="481"/>
        <v>Valid</v>
      </c>
      <c r="Q5125" t="str">
        <f>_xlfn.XLOOKUP(B5125,Customers!$A:$A,Customers!$C:$C,"Not Found")</f>
        <v>East</v>
      </c>
      <c r="R5125" t="str">
        <f t="shared" si="482"/>
        <v>East</v>
      </c>
      <c r="S5125" t="str">
        <f t="shared" si="483"/>
        <v>Accident</v>
      </c>
      <c r="T5125" t="str">
        <f t="shared" si="484"/>
        <v>SLA Breach</v>
      </c>
      <c r="U5125">
        <f t="shared" si="485"/>
        <v>10</v>
      </c>
    </row>
    <row r="5126" spans="1:21" x14ac:dyDescent="0.3">
      <c r="A5126" t="s">
        <v>9433</v>
      </c>
      <c r="B5126" t="s">
        <v>9434</v>
      </c>
      <c r="C5126" t="s">
        <v>9435</v>
      </c>
      <c r="D5126" t="s">
        <v>34</v>
      </c>
      <c r="E5126" t="s">
        <v>18</v>
      </c>
      <c r="F5126">
        <v>316416.28999999998</v>
      </c>
      <c r="G5126" s="1">
        <v>45842</v>
      </c>
      <c r="I5126" t="s">
        <v>64</v>
      </c>
      <c r="J5126">
        <v>21</v>
      </c>
      <c r="K5126">
        <v>20</v>
      </c>
      <c r="L5126" t="s">
        <v>252</v>
      </c>
      <c r="M5126" t="s">
        <v>29</v>
      </c>
      <c r="N5126" t="s">
        <v>42</v>
      </c>
      <c r="O5126">
        <f t="shared" si="480"/>
        <v>1</v>
      </c>
      <c r="P5126" t="str">
        <f t="shared" si="481"/>
        <v>Valid</v>
      </c>
      <c r="Q5126" t="str">
        <f>_xlfn.XLOOKUP(B5126,Customers!$A:$A,Customers!$C:$C,"Not Found")</f>
        <v>East</v>
      </c>
      <c r="R5126" t="str">
        <f t="shared" si="482"/>
        <v>South</v>
      </c>
      <c r="S5126" t="str">
        <f t="shared" si="483"/>
        <v>Death Benefit</v>
      </c>
      <c r="T5126" t="str">
        <f t="shared" si="484"/>
        <v>SLA Breach</v>
      </c>
      <c r="U5126">
        <f t="shared" si="485"/>
        <v>1</v>
      </c>
    </row>
    <row r="5127" spans="1:21" x14ac:dyDescent="0.3">
      <c r="A5127" t="s">
        <v>9436</v>
      </c>
      <c r="B5127" t="s">
        <v>4301</v>
      </c>
      <c r="C5127" t="s">
        <v>4302</v>
      </c>
      <c r="D5127" t="s">
        <v>111</v>
      </c>
      <c r="E5127" t="s">
        <v>27</v>
      </c>
      <c r="F5127">
        <v>376932.27</v>
      </c>
      <c r="G5127" s="1">
        <v>45946</v>
      </c>
      <c r="I5127" t="s">
        <v>64</v>
      </c>
      <c r="J5127">
        <v>11</v>
      </c>
      <c r="K5127">
        <v>12</v>
      </c>
      <c r="L5127" t="s">
        <v>501</v>
      </c>
      <c r="M5127" t="s">
        <v>49</v>
      </c>
      <c r="N5127" t="s">
        <v>30</v>
      </c>
      <c r="O5127">
        <f t="shared" si="480"/>
        <v>1</v>
      </c>
      <c r="P5127" t="str">
        <f t="shared" si="481"/>
        <v>Valid</v>
      </c>
      <c r="Q5127" t="str">
        <f>_xlfn.XLOOKUP(B5127,Customers!$A:$A,Customers!$C:$C,"Not Found")</f>
        <v>West</v>
      </c>
      <c r="R5127" t="str">
        <f t="shared" si="482"/>
        <v>West</v>
      </c>
      <c r="S5127" t="str">
        <f t="shared" si="483"/>
        <v>Fire</v>
      </c>
      <c r="T5127" t="str">
        <f t="shared" si="484"/>
        <v>Within SLA</v>
      </c>
      <c r="U5127">
        <f t="shared" si="485"/>
        <v>0</v>
      </c>
    </row>
    <row r="5128" spans="1:21" x14ac:dyDescent="0.3">
      <c r="A5128" t="s">
        <v>9437</v>
      </c>
      <c r="B5128" t="s">
        <v>3174</v>
      </c>
      <c r="C5128" t="s">
        <v>3175</v>
      </c>
      <c r="D5128" t="s">
        <v>46</v>
      </c>
      <c r="E5128" t="s">
        <v>39</v>
      </c>
      <c r="F5128">
        <v>158779.69</v>
      </c>
      <c r="G5128" s="1">
        <v>45815</v>
      </c>
      <c r="I5128" t="s">
        <v>40</v>
      </c>
      <c r="J5128">
        <v>23</v>
      </c>
      <c r="K5128">
        <v>12</v>
      </c>
      <c r="L5128" t="s">
        <v>227</v>
      </c>
      <c r="M5128" t="s">
        <v>49</v>
      </c>
      <c r="N5128" t="s">
        <v>88</v>
      </c>
      <c r="O5128">
        <f t="shared" si="480"/>
        <v>1</v>
      </c>
      <c r="P5128" t="str">
        <f t="shared" si="481"/>
        <v>Valid</v>
      </c>
      <c r="Q5128" t="str">
        <f>_xlfn.XLOOKUP(B5128,Customers!$A:$A,Customers!$C:$C,"Not Found")</f>
        <v>West</v>
      </c>
      <c r="R5128" t="str">
        <f t="shared" si="482"/>
        <v>North</v>
      </c>
      <c r="S5128" t="str">
        <f t="shared" si="483"/>
        <v>Theft</v>
      </c>
      <c r="T5128" t="str">
        <f t="shared" si="484"/>
        <v>SLA Breach</v>
      </c>
      <c r="U5128">
        <f t="shared" si="485"/>
        <v>11</v>
      </c>
    </row>
    <row r="5129" spans="1:21" x14ac:dyDescent="0.3">
      <c r="A5129" t="s">
        <v>9438</v>
      </c>
      <c r="B5129" t="s">
        <v>1216</v>
      </c>
      <c r="C5129" t="s">
        <v>1217</v>
      </c>
      <c r="D5129" t="s">
        <v>46</v>
      </c>
      <c r="E5129" t="s">
        <v>39</v>
      </c>
      <c r="F5129">
        <v>48285.51</v>
      </c>
      <c r="G5129" s="1">
        <v>45815</v>
      </c>
      <c r="I5129" t="s">
        <v>64</v>
      </c>
      <c r="J5129">
        <v>8</v>
      </c>
      <c r="K5129">
        <v>10</v>
      </c>
      <c r="L5129" t="s">
        <v>98</v>
      </c>
      <c r="M5129" t="s">
        <v>21</v>
      </c>
      <c r="N5129" t="s">
        <v>22</v>
      </c>
      <c r="O5129">
        <f t="shared" si="480"/>
        <v>1</v>
      </c>
      <c r="P5129" t="str">
        <f t="shared" si="481"/>
        <v>Valid</v>
      </c>
      <c r="Q5129" t="str">
        <f>_xlfn.XLOOKUP(B5129,Customers!$A:$A,Customers!$C:$C,"Not Found")</f>
        <v>South</v>
      </c>
      <c r="R5129" t="str">
        <f t="shared" si="482"/>
        <v>North</v>
      </c>
      <c r="S5129" t="str">
        <f t="shared" si="483"/>
        <v>Theft</v>
      </c>
      <c r="T5129" t="str">
        <f t="shared" si="484"/>
        <v>Within SLA</v>
      </c>
      <c r="U5129">
        <f t="shared" si="485"/>
        <v>0</v>
      </c>
    </row>
    <row r="5130" spans="1:21" x14ac:dyDescent="0.3">
      <c r="A5130" t="s">
        <v>9439</v>
      </c>
      <c r="B5130" t="s">
        <v>1993</v>
      </c>
      <c r="C5130" t="s">
        <v>6448</v>
      </c>
      <c r="D5130" t="s">
        <v>1264</v>
      </c>
      <c r="E5130" t="s">
        <v>39</v>
      </c>
      <c r="F5130">
        <v>14753.65</v>
      </c>
      <c r="G5130" s="1">
        <v>45854</v>
      </c>
      <c r="H5130" s="1">
        <v>45859</v>
      </c>
      <c r="I5130" t="s">
        <v>19</v>
      </c>
      <c r="J5130">
        <v>5</v>
      </c>
      <c r="K5130">
        <v>15</v>
      </c>
      <c r="L5130" t="s">
        <v>252</v>
      </c>
      <c r="M5130" t="s">
        <v>55</v>
      </c>
      <c r="N5130" t="s">
        <v>30</v>
      </c>
      <c r="O5130">
        <f t="shared" si="480"/>
        <v>1</v>
      </c>
      <c r="P5130" t="str">
        <f t="shared" si="481"/>
        <v>Valid</v>
      </c>
      <c r="Q5130" t="str">
        <f>_xlfn.XLOOKUP(B5130,Customers!$A:$A,Customers!$C:$C,"Not Found")</f>
        <v>East</v>
      </c>
      <c r="R5130" t="str">
        <f t="shared" si="482"/>
        <v>North</v>
      </c>
      <c r="S5130" t="str">
        <f t="shared" si="483"/>
        <v>hospitalization</v>
      </c>
      <c r="T5130" t="str">
        <f t="shared" si="484"/>
        <v>Within SLA</v>
      </c>
      <c r="U5130">
        <f t="shared" si="485"/>
        <v>0</v>
      </c>
    </row>
    <row r="5131" spans="1:21" x14ac:dyDescent="0.3">
      <c r="A5131" t="s">
        <v>9440</v>
      </c>
      <c r="B5131" t="s">
        <v>6051</v>
      </c>
      <c r="C5131" t="s">
        <v>6052</v>
      </c>
      <c r="D5131" t="s">
        <v>46</v>
      </c>
      <c r="E5131" t="s">
        <v>74</v>
      </c>
      <c r="F5131">
        <v>40142.31</v>
      </c>
      <c r="G5131" s="1">
        <v>45772</v>
      </c>
      <c r="H5131" s="1">
        <v>45802</v>
      </c>
      <c r="I5131" t="s">
        <v>19</v>
      </c>
      <c r="J5131">
        <v>30</v>
      </c>
      <c r="K5131">
        <v>12</v>
      </c>
      <c r="L5131" t="s">
        <v>787</v>
      </c>
      <c r="M5131" t="s">
        <v>49</v>
      </c>
      <c r="N5131" t="s">
        <v>42</v>
      </c>
      <c r="O5131">
        <f t="shared" si="480"/>
        <v>1</v>
      </c>
      <c r="P5131" t="str">
        <f t="shared" si="481"/>
        <v>Valid</v>
      </c>
      <c r="Q5131" t="str">
        <f>_xlfn.XLOOKUP(B5131,Customers!$A:$A,Customers!$C:$C,"Not Found")</f>
        <v>East</v>
      </c>
      <c r="R5131" t="str">
        <f t="shared" si="482"/>
        <v>East</v>
      </c>
      <c r="S5131" t="str">
        <f t="shared" si="483"/>
        <v>Theft</v>
      </c>
      <c r="T5131" t="str">
        <f t="shared" si="484"/>
        <v>SLA Breach</v>
      </c>
      <c r="U5131">
        <f t="shared" si="485"/>
        <v>18</v>
      </c>
    </row>
    <row r="5132" spans="1:21" x14ac:dyDescent="0.3">
      <c r="A5132" t="s">
        <v>9441</v>
      </c>
      <c r="B5132" t="s">
        <v>3522</v>
      </c>
      <c r="C5132" t="s">
        <v>4182</v>
      </c>
      <c r="D5132" t="s">
        <v>182</v>
      </c>
      <c r="E5132" t="s">
        <v>173</v>
      </c>
      <c r="F5132">
        <v>25247.119999999999</v>
      </c>
      <c r="G5132" s="1">
        <v>45921</v>
      </c>
      <c r="H5132" s="1">
        <v>45935</v>
      </c>
      <c r="I5132" t="s">
        <v>19</v>
      </c>
      <c r="J5132">
        <v>14</v>
      </c>
      <c r="K5132">
        <v>7</v>
      </c>
      <c r="L5132" t="s">
        <v>325</v>
      </c>
      <c r="M5132" t="s">
        <v>94</v>
      </c>
      <c r="N5132" t="s">
        <v>30</v>
      </c>
      <c r="O5132">
        <f t="shared" si="480"/>
        <v>1</v>
      </c>
      <c r="P5132" t="str">
        <f t="shared" si="481"/>
        <v>Valid</v>
      </c>
      <c r="Q5132" t="str">
        <f>_xlfn.XLOOKUP(B5132,Customers!$A:$A,Customers!$C:$C,"Not Found")</f>
        <v>Central</v>
      </c>
      <c r="R5132" t="str">
        <f t="shared" si="482"/>
        <v>Central</v>
      </c>
      <c r="S5132" t="str">
        <f t="shared" si="483"/>
        <v>Trip Cancellation</v>
      </c>
      <c r="T5132" t="str">
        <f t="shared" si="484"/>
        <v>SLA Breach</v>
      </c>
      <c r="U5132">
        <f t="shared" si="485"/>
        <v>7</v>
      </c>
    </row>
    <row r="5133" spans="1:21" x14ac:dyDescent="0.3">
      <c r="A5133" t="s">
        <v>9442</v>
      </c>
      <c r="B5133" t="s">
        <v>5884</v>
      </c>
      <c r="C5133" t="s">
        <v>9443</v>
      </c>
      <c r="D5133" t="s">
        <v>216</v>
      </c>
      <c r="E5133" t="s">
        <v>18</v>
      </c>
      <c r="F5133">
        <v>30736.39</v>
      </c>
      <c r="G5133" s="1">
        <v>45809</v>
      </c>
      <c r="H5133" s="1">
        <v>45827</v>
      </c>
      <c r="I5133" t="s">
        <v>19</v>
      </c>
      <c r="J5133">
        <v>18</v>
      </c>
      <c r="K5133">
        <v>15</v>
      </c>
      <c r="L5133" t="s">
        <v>630</v>
      </c>
      <c r="M5133" t="s">
        <v>55</v>
      </c>
      <c r="N5133" t="s">
        <v>22</v>
      </c>
      <c r="O5133">
        <f t="shared" si="480"/>
        <v>1</v>
      </c>
      <c r="P5133" t="str">
        <f t="shared" si="481"/>
        <v>Valid</v>
      </c>
      <c r="Q5133" t="str">
        <f>_xlfn.XLOOKUP(B5133,Customers!$A:$A,Customers!$C:$C,"Not Found")</f>
        <v>North</v>
      </c>
      <c r="R5133" t="str">
        <f t="shared" si="482"/>
        <v>South</v>
      </c>
      <c r="S5133" t="str">
        <f t="shared" si="483"/>
        <v>Outpatient</v>
      </c>
      <c r="T5133" t="str">
        <f t="shared" si="484"/>
        <v>SLA Breach</v>
      </c>
      <c r="U5133">
        <f t="shared" si="485"/>
        <v>3</v>
      </c>
    </row>
    <row r="5134" spans="1:21" x14ac:dyDescent="0.3">
      <c r="A5134" t="s">
        <v>9444</v>
      </c>
      <c r="B5134" t="s">
        <v>6415</v>
      </c>
      <c r="C5134" t="s">
        <v>6416</v>
      </c>
      <c r="D5134" t="s">
        <v>69</v>
      </c>
      <c r="E5134" t="s">
        <v>27</v>
      </c>
      <c r="F5134">
        <v>97055.24</v>
      </c>
      <c r="G5134" s="1">
        <v>45747</v>
      </c>
      <c r="H5134" s="1">
        <v>45755</v>
      </c>
      <c r="I5134" t="s">
        <v>19</v>
      </c>
      <c r="J5134">
        <v>8</v>
      </c>
      <c r="K5134">
        <v>12</v>
      </c>
      <c r="L5134" t="s">
        <v>373</v>
      </c>
      <c r="M5134" t="s">
        <v>49</v>
      </c>
      <c r="N5134" t="s">
        <v>22</v>
      </c>
      <c r="O5134">
        <f t="shared" si="480"/>
        <v>1</v>
      </c>
      <c r="P5134" t="str">
        <f t="shared" si="481"/>
        <v>Valid</v>
      </c>
      <c r="Q5134" t="str">
        <f>_xlfn.XLOOKUP(B5134,Customers!$A:$A,Customers!$C:$C,"Not Found")</f>
        <v>North</v>
      </c>
      <c r="R5134" t="str">
        <f t="shared" si="482"/>
        <v>West</v>
      </c>
      <c r="S5134" t="str">
        <f t="shared" si="483"/>
        <v>Property Damage</v>
      </c>
      <c r="T5134" t="str">
        <f t="shared" si="484"/>
        <v>Within SLA</v>
      </c>
      <c r="U5134">
        <f t="shared" si="485"/>
        <v>0</v>
      </c>
    </row>
    <row r="5135" spans="1:21" x14ac:dyDescent="0.3">
      <c r="A5135" t="s">
        <v>9445</v>
      </c>
      <c r="B5135" t="s">
        <v>5542</v>
      </c>
      <c r="C5135" t="s">
        <v>5543</v>
      </c>
      <c r="D5135" t="s">
        <v>53</v>
      </c>
      <c r="E5135" t="s">
        <v>39</v>
      </c>
      <c r="F5135">
        <v>98278.69</v>
      </c>
      <c r="G5135" s="1">
        <v>45763</v>
      </c>
      <c r="H5135" s="1">
        <v>45778</v>
      </c>
      <c r="I5135" t="s">
        <v>19</v>
      </c>
      <c r="J5135">
        <v>15</v>
      </c>
      <c r="K5135">
        <v>15</v>
      </c>
      <c r="L5135" t="s">
        <v>98</v>
      </c>
      <c r="M5135" t="s">
        <v>55</v>
      </c>
      <c r="N5135" t="s">
        <v>22</v>
      </c>
      <c r="O5135">
        <f t="shared" si="480"/>
        <v>1</v>
      </c>
      <c r="P5135" t="str">
        <f t="shared" si="481"/>
        <v>Valid</v>
      </c>
      <c r="Q5135" t="str">
        <f>_xlfn.XLOOKUP(B5135,Customers!$A:$A,Customers!$C:$C,"Not Found")</f>
        <v>West</v>
      </c>
      <c r="R5135" t="str">
        <f t="shared" si="482"/>
        <v>North</v>
      </c>
      <c r="S5135" t="str">
        <f t="shared" si="483"/>
        <v>Hospitalization</v>
      </c>
      <c r="T5135" t="str">
        <f t="shared" si="484"/>
        <v>Within SLA</v>
      </c>
      <c r="U5135">
        <f t="shared" si="485"/>
        <v>0</v>
      </c>
    </row>
    <row r="5136" spans="1:21" x14ac:dyDescent="0.3">
      <c r="A5136" t="s">
        <v>9446</v>
      </c>
      <c r="B5136" t="s">
        <v>3558</v>
      </c>
      <c r="C5136" t="s">
        <v>3559</v>
      </c>
      <c r="D5136" t="s">
        <v>53</v>
      </c>
      <c r="E5136" t="s">
        <v>18</v>
      </c>
      <c r="F5136">
        <v>70276.460000000006</v>
      </c>
      <c r="G5136" s="1">
        <v>45767</v>
      </c>
      <c r="H5136" s="1">
        <v>45796</v>
      </c>
      <c r="I5136" t="s">
        <v>19</v>
      </c>
      <c r="J5136">
        <v>29</v>
      </c>
      <c r="K5136">
        <v>15</v>
      </c>
      <c r="L5136" t="s">
        <v>770</v>
      </c>
      <c r="M5136" t="s">
        <v>55</v>
      </c>
      <c r="N5136" t="s">
        <v>88</v>
      </c>
      <c r="O5136">
        <f t="shared" si="480"/>
        <v>1</v>
      </c>
      <c r="P5136" t="str">
        <f t="shared" si="481"/>
        <v>Valid</v>
      </c>
      <c r="Q5136" t="str">
        <f>_xlfn.XLOOKUP(B5136,Customers!$A:$A,Customers!$C:$C,"Not Found")</f>
        <v>West</v>
      </c>
      <c r="R5136" t="str">
        <f t="shared" si="482"/>
        <v>South</v>
      </c>
      <c r="S5136" t="str">
        <f t="shared" si="483"/>
        <v>Hospitalization</v>
      </c>
      <c r="T5136" t="str">
        <f t="shared" si="484"/>
        <v>SLA Breach</v>
      </c>
      <c r="U5136">
        <f t="shared" si="485"/>
        <v>14</v>
      </c>
    </row>
    <row r="5137" spans="1:21" x14ac:dyDescent="0.3">
      <c r="A5137" t="s">
        <v>9447</v>
      </c>
      <c r="B5137" t="s">
        <v>1950</v>
      </c>
      <c r="C5137" t="s">
        <v>5724</v>
      </c>
      <c r="D5137" t="s">
        <v>111</v>
      </c>
      <c r="E5137" t="s">
        <v>27</v>
      </c>
      <c r="F5137">
        <v>92215.82</v>
      </c>
      <c r="G5137" s="1">
        <v>45989</v>
      </c>
      <c r="I5137" t="s">
        <v>40</v>
      </c>
      <c r="J5137">
        <v>5</v>
      </c>
      <c r="K5137">
        <v>12</v>
      </c>
      <c r="L5137" t="s">
        <v>606</v>
      </c>
      <c r="M5137" t="s">
        <v>49</v>
      </c>
      <c r="N5137" t="s">
        <v>30</v>
      </c>
      <c r="O5137">
        <f t="shared" si="480"/>
        <v>1</v>
      </c>
      <c r="P5137" t="str">
        <f t="shared" si="481"/>
        <v>Valid</v>
      </c>
      <c r="Q5137" t="str">
        <f>_xlfn.XLOOKUP(B5137,Customers!$A:$A,Customers!$C:$C,"Not Found")</f>
        <v>South</v>
      </c>
      <c r="R5137" t="str">
        <f t="shared" si="482"/>
        <v>West</v>
      </c>
      <c r="S5137" t="str">
        <f t="shared" si="483"/>
        <v>Fire</v>
      </c>
      <c r="T5137" t="str">
        <f t="shared" si="484"/>
        <v>Within SLA</v>
      </c>
      <c r="U5137">
        <f t="shared" si="485"/>
        <v>0</v>
      </c>
    </row>
    <row r="5138" spans="1:21" x14ac:dyDescent="0.3">
      <c r="A5138" t="s">
        <v>9448</v>
      </c>
      <c r="B5138" t="s">
        <v>4495</v>
      </c>
      <c r="C5138" t="s">
        <v>4496</v>
      </c>
      <c r="D5138" t="s">
        <v>46</v>
      </c>
      <c r="E5138" t="s">
        <v>27</v>
      </c>
      <c r="F5138">
        <v>392659.94</v>
      </c>
      <c r="G5138" s="1">
        <v>45764</v>
      </c>
      <c r="H5138" s="1">
        <v>45775</v>
      </c>
      <c r="I5138" t="s">
        <v>19</v>
      </c>
      <c r="J5138">
        <v>11</v>
      </c>
      <c r="K5138">
        <v>12</v>
      </c>
      <c r="L5138" t="s">
        <v>561</v>
      </c>
      <c r="M5138" t="s">
        <v>49</v>
      </c>
      <c r="N5138" t="s">
        <v>30</v>
      </c>
      <c r="O5138">
        <f t="shared" si="480"/>
        <v>1</v>
      </c>
      <c r="P5138" t="str">
        <f t="shared" si="481"/>
        <v>Valid</v>
      </c>
      <c r="Q5138" t="str">
        <f>_xlfn.XLOOKUP(B5138,Customers!$A:$A,Customers!$C:$C,"Not Found")</f>
        <v>East</v>
      </c>
      <c r="R5138" t="str">
        <f t="shared" si="482"/>
        <v>West</v>
      </c>
      <c r="S5138" t="str">
        <f t="shared" si="483"/>
        <v>Theft</v>
      </c>
      <c r="T5138" t="str">
        <f t="shared" si="484"/>
        <v>Within SLA</v>
      </c>
      <c r="U5138">
        <f t="shared" si="485"/>
        <v>0</v>
      </c>
    </row>
    <row r="5139" spans="1:21" x14ac:dyDescent="0.3">
      <c r="A5139" t="s">
        <v>9449</v>
      </c>
      <c r="B5139" t="s">
        <v>4283</v>
      </c>
      <c r="C5139" t="s">
        <v>4284</v>
      </c>
      <c r="D5139" t="s">
        <v>238</v>
      </c>
      <c r="E5139" t="s">
        <v>173</v>
      </c>
      <c r="F5139">
        <v>67838.17</v>
      </c>
      <c r="G5139" s="1">
        <v>45725</v>
      </c>
      <c r="H5139" s="1">
        <v>45738</v>
      </c>
      <c r="I5139" t="s">
        <v>19</v>
      </c>
      <c r="J5139">
        <v>13</v>
      </c>
      <c r="K5139">
        <v>10</v>
      </c>
      <c r="L5139" t="s">
        <v>325</v>
      </c>
      <c r="M5139" t="s">
        <v>21</v>
      </c>
      <c r="N5139" t="s">
        <v>30</v>
      </c>
      <c r="O5139">
        <f t="shared" si="480"/>
        <v>1</v>
      </c>
      <c r="P5139" t="str">
        <f t="shared" si="481"/>
        <v>Valid</v>
      </c>
      <c r="Q5139" t="str">
        <f>_xlfn.XLOOKUP(B5139,Customers!$A:$A,Customers!$C:$C,"Not Found")</f>
        <v>South</v>
      </c>
      <c r="R5139" t="str">
        <f t="shared" si="482"/>
        <v>Central</v>
      </c>
      <c r="S5139" t="str">
        <f t="shared" si="483"/>
        <v>Vehicle Damage</v>
      </c>
      <c r="T5139" t="str">
        <f t="shared" si="484"/>
        <v>SLA Breach</v>
      </c>
      <c r="U5139">
        <f t="shared" si="485"/>
        <v>3</v>
      </c>
    </row>
    <row r="5140" spans="1:21" x14ac:dyDescent="0.3">
      <c r="A5140" t="s">
        <v>9450</v>
      </c>
      <c r="B5140" t="s">
        <v>1342</v>
      </c>
      <c r="C5140" t="s">
        <v>1343</v>
      </c>
      <c r="D5140" t="s">
        <v>46</v>
      </c>
      <c r="E5140" t="s">
        <v>27</v>
      </c>
      <c r="F5140">
        <v>100578.22</v>
      </c>
      <c r="G5140" s="1">
        <v>45886</v>
      </c>
      <c r="H5140" s="1">
        <v>45900</v>
      </c>
      <c r="I5140" t="s">
        <v>19</v>
      </c>
      <c r="J5140">
        <v>14</v>
      </c>
      <c r="K5140">
        <v>12</v>
      </c>
      <c r="L5140" t="s">
        <v>331</v>
      </c>
      <c r="M5140" t="s">
        <v>49</v>
      </c>
      <c r="N5140" t="s">
        <v>30</v>
      </c>
      <c r="O5140">
        <f t="shared" si="480"/>
        <v>1</v>
      </c>
      <c r="P5140" t="str">
        <f t="shared" si="481"/>
        <v>Valid</v>
      </c>
      <c r="Q5140" t="str">
        <f>_xlfn.XLOOKUP(B5140,Customers!$A:$A,Customers!$C:$C,"Not Found")</f>
        <v>Central</v>
      </c>
      <c r="R5140" t="str">
        <f t="shared" si="482"/>
        <v>West</v>
      </c>
      <c r="S5140" t="str">
        <f t="shared" si="483"/>
        <v>Theft</v>
      </c>
      <c r="T5140" t="str">
        <f t="shared" si="484"/>
        <v>SLA Breach</v>
      </c>
      <c r="U5140">
        <f t="shared" si="485"/>
        <v>2</v>
      </c>
    </row>
    <row r="5141" spans="1:21" x14ac:dyDescent="0.3">
      <c r="A5141" t="s">
        <v>9451</v>
      </c>
      <c r="B5141" t="s">
        <v>8554</v>
      </c>
      <c r="C5141" t="s">
        <v>8555</v>
      </c>
      <c r="D5141" t="s">
        <v>53</v>
      </c>
      <c r="E5141" t="s">
        <v>74</v>
      </c>
      <c r="F5141">
        <v>44538.65</v>
      </c>
      <c r="G5141" s="1">
        <v>45928</v>
      </c>
      <c r="I5141" t="s">
        <v>40</v>
      </c>
      <c r="J5141">
        <v>22</v>
      </c>
      <c r="K5141">
        <v>15</v>
      </c>
      <c r="L5141" t="s">
        <v>630</v>
      </c>
      <c r="M5141" t="s">
        <v>55</v>
      </c>
      <c r="N5141" t="s">
        <v>42</v>
      </c>
      <c r="O5141">
        <f t="shared" si="480"/>
        <v>1</v>
      </c>
      <c r="P5141" t="str">
        <f t="shared" si="481"/>
        <v>Valid</v>
      </c>
      <c r="Q5141" t="str">
        <f>_xlfn.XLOOKUP(B5141,Customers!$A:$A,Customers!$C:$C,"Not Found")</f>
        <v>West</v>
      </c>
      <c r="R5141" t="str">
        <f t="shared" si="482"/>
        <v>East</v>
      </c>
      <c r="S5141" t="str">
        <f t="shared" si="483"/>
        <v>Hospitalization</v>
      </c>
      <c r="T5141" t="str">
        <f t="shared" si="484"/>
        <v>SLA Breach</v>
      </c>
      <c r="U5141">
        <f t="shared" si="485"/>
        <v>7</v>
      </c>
    </row>
    <row r="5142" spans="1:21" x14ac:dyDescent="0.3">
      <c r="A5142" t="s">
        <v>9452</v>
      </c>
      <c r="B5142" t="s">
        <v>3900</v>
      </c>
      <c r="C5142" t="s">
        <v>3901</v>
      </c>
      <c r="D5142" t="s">
        <v>17</v>
      </c>
      <c r="E5142" t="s">
        <v>39</v>
      </c>
      <c r="F5142">
        <v>64862.86</v>
      </c>
      <c r="G5142" s="1">
        <v>45798</v>
      </c>
      <c r="I5142" t="s">
        <v>64</v>
      </c>
      <c r="J5142">
        <v>11</v>
      </c>
      <c r="K5142">
        <v>10</v>
      </c>
      <c r="L5142" t="s">
        <v>60</v>
      </c>
      <c r="M5142" t="s">
        <v>21</v>
      </c>
      <c r="N5142" t="s">
        <v>30</v>
      </c>
      <c r="O5142">
        <f t="shared" si="480"/>
        <v>1</v>
      </c>
      <c r="P5142" t="str">
        <f t="shared" si="481"/>
        <v>Valid</v>
      </c>
      <c r="Q5142" t="str">
        <f>_xlfn.XLOOKUP(B5142,Customers!$A:$A,Customers!$C:$C,"Not Found")</f>
        <v>North</v>
      </c>
      <c r="R5142" t="str">
        <f t="shared" si="482"/>
        <v>North</v>
      </c>
      <c r="S5142" t="str">
        <f t="shared" si="483"/>
        <v>Accident</v>
      </c>
      <c r="T5142" t="str">
        <f t="shared" si="484"/>
        <v>SLA Breach</v>
      </c>
      <c r="U5142">
        <f t="shared" si="485"/>
        <v>1</v>
      </c>
    </row>
    <row r="5143" spans="1:21" x14ac:dyDescent="0.3">
      <c r="A5143" t="s">
        <v>9453</v>
      </c>
      <c r="B5143" t="s">
        <v>7494</v>
      </c>
      <c r="C5143" t="s">
        <v>7602</v>
      </c>
      <c r="D5143" t="s">
        <v>46</v>
      </c>
      <c r="E5143" t="s">
        <v>18</v>
      </c>
      <c r="F5143">
        <v>47624.63</v>
      </c>
      <c r="G5143" s="1">
        <v>45796</v>
      </c>
      <c r="H5143" s="1">
        <v>45810</v>
      </c>
      <c r="I5143" t="s">
        <v>19</v>
      </c>
      <c r="J5143">
        <v>14</v>
      </c>
      <c r="K5143">
        <v>10</v>
      </c>
      <c r="L5143" t="s">
        <v>159</v>
      </c>
      <c r="M5143" t="s">
        <v>21</v>
      </c>
      <c r="N5143" t="s">
        <v>42</v>
      </c>
      <c r="O5143">
        <f t="shared" si="480"/>
        <v>1</v>
      </c>
      <c r="P5143" t="str">
        <f t="shared" si="481"/>
        <v>Valid</v>
      </c>
      <c r="Q5143" t="str">
        <f>_xlfn.XLOOKUP(B5143,Customers!$A:$A,Customers!$C:$C,"Not Found")</f>
        <v>West</v>
      </c>
      <c r="R5143" t="str">
        <f t="shared" si="482"/>
        <v>South</v>
      </c>
      <c r="S5143" t="str">
        <f t="shared" si="483"/>
        <v>Theft</v>
      </c>
      <c r="T5143" t="str">
        <f t="shared" si="484"/>
        <v>SLA Breach</v>
      </c>
      <c r="U5143">
        <f t="shared" si="485"/>
        <v>4</v>
      </c>
    </row>
    <row r="5144" spans="1:21" x14ac:dyDescent="0.3">
      <c r="A5144" t="s">
        <v>9454</v>
      </c>
      <c r="B5144" t="s">
        <v>378</v>
      </c>
      <c r="C5144" t="s">
        <v>7630</v>
      </c>
      <c r="D5144" t="s">
        <v>59</v>
      </c>
      <c r="E5144" t="s">
        <v>173</v>
      </c>
      <c r="F5144">
        <v>274175.15000000002</v>
      </c>
      <c r="G5144" s="1">
        <v>45860</v>
      </c>
      <c r="I5144" t="s">
        <v>40</v>
      </c>
      <c r="J5144">
        <v>22</v>
      </c>
      <c r="K5144">
        <v>15</v>
      </c>
      <c r="L5144" t="s">
        <v>325</v>
      </c>
      <c r="M5144" t="s">
        <v>55</v>
      </c>
      <c r="N5144" t="s">
        <v>42</v>
      </c>
      <c r="O5144">
        <f t="shared" si="480"/>
        <v>1</v>
      </c>
      <c r="P5144" t="str">
        <f t="shared" si="481"/>
        <v>Valid</v>
      </c>
      <c r="Q5144" t="str">
        <f>_xlfn.XLOOKUP(B5144,Customers!$A:$A,Customers!$C:$C,"Not Found")</f>
        <v>Central</v>
      </c>
      <c r="R5144" t="str">
        <f t="shared" si="482"/>
        <v>Central</v>
      </c>
      <c r="S5144" t="str">
        <f t="shared" si="483"/>
        <v>Critical Illness</v>
      </c>
      <c r="T5144" t="str">
        <f t="shared" si="484"/>
        <v>SLA Breach</v>
      </c>
      <c r="U5144">
        <f t="shared" si="485"/>
        <v>7</v>
      </c>
    </row>
    <row r="5145" spans="1:21" x14ac:dyDescent="0.3">
      <c r="A5145" t="s">
        <v>9455</v>
      </c>
      <c r="B5145" t="s">
        <v>1549</v>
      </c>
      <c r="C5145" t="s">
        <v>1550</v>
      </c>
      <c r="D5145" t="s">
        <v>53</v>
      </c>
      <c r="E5145" t="s">
        <v>74</v>
      </c>
      <c r="F5145">
        <v>123068.31</v>
      </c>
      <c r="G5145" s="1">
        <v>45875</v>
      </c>
      <c r="H5145" s="1">
        <v>45889</v>
      </c>
      <c r="I5145" t="s">
        <v>19</v>
      </c>
      <c r="J5145">
        <v>14</v>
      </c>
      <c r="K5145">
        <v>15</v>
      </c>
      <c r="L5145" t="s">
        <v>1047</v>
      </c>
      <c r="M5145" t="s">
        <v>55</v>
      </c>
      <c r="N5145" t="s">
        <v>30</v>
      </c>
      <c r="O5145">
        <f t="shared" si="480"/>
        <v>1</v>
      </c>
      <c r="P5145" t="str">
        <f t="shared" si="481"/>
        <v>Valid</v>
      </c>
      <c r="Q5145" t="str">
        <f>_xlfn.XLOOKUP(B5145,Customers!$A:$A,Customers!$C:$C,"Not Found")</f>
        <v>West</v>
      </c>
      <c r="R5145" t="str">
        <f t="shared" si="482"/>
        <v>East</v>
      </c>
      <c r="S5145" t="str">
        <f t="shared" si="483"/>
        <v>Hospitalization</v>
      </c>
      <c r="T5145" t="str">
        <f t="shared" si="484"/>
        <v>Within SLA</v>
      </c>
      <c r="U5145">
        <f t="shared" si="485"/>
        <v>0</v>
      </c>
    </row>
    <row r="5146" spans="1:21" x14ac:dyDescent="0.3">
      <c r="A5146" t="s">
        <v>9456</v>
      </c>
      <c r="B5146" t="s">
        <v>8703</v>
      </c>
      <c r="C5146" t="s">
        <v>8704</v>
      </c>
      <c r="D5146" t="s">
        <v>26</v>
      </c>
      <c r="E5146" t="s">
        <v>18</v>
      </c>
      <c r="F5146">
        <v>755242.96</v>
      </c>
      <c r="G5146" s="1">
        <v>45694</v>
      </c>
      <c r="H5146" s="1">
        <v>45721</v>
      </c>
      <c r="I5146" t="s">
        <v>19</v>
      </c>
      <c r="J5146">
        <v>27</v>
      </c>
      <c r="K5146">
        <v>20</v>
      </c>
      <c r="L5146" t="s">
        <v>345</v>
      </c>
      <c r="M5146" t="s">
        <v>29</v>
      </c>
      <c r="N5146" t="s">
        <v>42</v>
      </c>
      <c r="O5146">
        <f t="shared" si="480"/>
        <v>1</v>
      </c>
      <c r="P5146" t="str">
        <f t="shared" si="481"/>
        <v>Valid</v>
      </c>
      <c r="Q5146" t="str">
        <f>_xlfn.XLOOKUP(B5146,Customers!$A:$A,Customers!$C:$C,"Not Found")</f>
        <v>South</v>
      </c>
      <c r="R5146" t="str">
        <f t="shared" si="482"/>
        <v>South</v>
      </c>
      <c r="S5146" t="str">
        <f t="shared" si="483"/>
        <v>Disability</v>
      </c>
      <c r="T5146" t="str">
        <f t="shared" si="484"/>
        <v>SLA Breach</v>
      </c>
      <c r="U5146">
        <f t="shared" si="485"/>
        <v>7</v>
      </c>
    </row>
    <row r="5147" spans="1:21" x14ac:dyDescent="0.3">
      <c r="A5147" t="s">
        <v>9457</v>
      </c>
      <c r="B5147" t="s">
        <v>824</v>
      </c>
      <c r="C5147" t="s">
        <v>825</v>
      </c>
      <c r="D5147" t="s">
        <v>154</v>
      </c>
      <c r="E5147" t="s">
        <v>18</v>
      </c>
      <c r="F5147">
        <v>74432.69</v>
      </c>
      <c r="G5147" s="1">
        <v>45966</v>
      </c>
      <c r="I5147" t="s">
        <v>40</v>
      </c>
      <c r="J5147">
        <v>6</v>
      </c>
      <c r="K5147">
        <v>10</v>
      </c>
      <c r="L5147" t="s">
        <v>223</v>
      </c>
      <c r="M5147" t="s">
        <v>21</v>
      </c>
      <c r="N5147" t="s">
        <v>30</v>
      </c>
      <c r="O5147">
        <f t="shared" si="480"/>
        <v>1</v>
      </c>
      <c r="P5147" t="str">
        <f t="shared" si="481"/>
        <v>Valid</v>
      </c>
      <c r="Q5147" t="str">
        <f>_xlfn.XLOOKUP(B5147,Customers!$A:$A,Customers!$C:$C,"Not Found")</f>
        <v>South</v>
      </c>
      <c r="R5147" t="str">
        <f t="shared" si="482"/>
        <v>South</v>
      </c>
      <c r="S5147" t="str">
        <f t="shared" si="483"/>
        <v>Vehicle Damage</v>
      </c>
      <c r="T5147" t="str">
        <f t="shared" si="484"/>
        <v>Within SLA</v>
      </c>
      <c r="U5147">
        <f t="shared" si="485"/>
        <v>0</v>
      </c>
    </row>
    <row r="5148" spans="1:21" x14ac:dyDescent="0.3">
      <c r="A5148" t="s">
        <v>9458</v>
      </c>
      <c r="B5148" t="s">
        <v>3493</v>
      </c>
      <c r="C5148" t="s">
        <v>3494</v>
      </c>
      <c r="D5148" t="s">
        <v>34</v>
      </c>
      <c r="E5148" t="s">
        <v>39</v>
      </c>
      <c r="F5148">
        <v>674245.91</v>
      </c>
      <c r="G5148" s="1">
        <v>45782</v>
      </c>
      <c r="I5148" t="s">
        <v>64</v>
      </c>
      <c r="J5148">
        <v>14</v>
      </c>
      <c r="K5148">
        <v>20</v>
      </c>
      <c r="L5148" t="s">
        <v>242</v>
      </c>
      <c r="M5148" t="s">
        <v>29</v>
      </c>
      <c r="N5148" t="s">
        <v>30</v>
      </c>
      <c r="O5148">
        <f t="shared" si="480"/>
        <v>1</v>
      </c>
      <c r="P5148" t="str">
        <f t="shared" si="481"/>
        <v>Valid</v>
      </c>
      <c r="Q5148" t="str">
        <f>_xlfn.XLOOKUP(B5148,Customers!$A:$A,Customers!$C:$C,"Not Found")</f>
        <v>South</v>
      </c>
      <c r="R5148" t="str">
        <f t="shared" si="482"/>
        <v>North</v>
      </c>
      <c r="S5148" t="str">
        <f t="shared" si="483"/>
        <v>Death Benefit</v>
      </c>
      <c r="T5148" t="str">
        <f t="shared" si="484"/>
        <v>Within SLA</v>
      </c>
      <c r="U5148">
        <f t="shared" si="485"/>
        <v>0</v>
      </c>
    </row>
    <row r="5149" spans="1:21" x14ac:dyDescent="0.3">
      <c r="A5149" t="s">
        <v>9459</v>
      </c>
      <c r="B5149" t="s">
        <v>5591</v>
      </c>
      <c r="C5149" t="s">
        <v>5592</v>
      </c>
      <c r="D5149" t="s">
        <v>182</v>
      </c>
      <c r="E5149" t="s">
        <v>27</v>
      </c>
      <c r="F5149">
        <v>15654.18</v>
      </c>
      <c r="G5149" s="1">
        <v>45855</v>
      </c>
      <c r="H5149" s="1">
        <v>45858</v>
      </c>
      <c r="I5149" t="s">
        <v>19</v>
      </c>
      <c r="J5149">
        <v>3</v>
      </c>
      <c r="K5149">
        <v>7</v>
      </c>
      <c r="L5149" t="s">
        <v>606</v>
      </c>
      <c r="M5149" t="s">
        <v>94</v>
      </c>
      <c r="N5149" t="s">
        <v>30</v>
      </c>
      <c r="O5149">
        <f t="shared" si="480"/>
        <v>1</v>
      </c>
      <c r="P5149" t="str">
        <f t="shared" si="481"/>
        <v>Valid</v>
      </c>
      <c r="Q5149" t="str">
        <f>_xlfn.XLOOKUP(B5149,Customers!$A:$A,Customers!$C:$C,"Not Found")</f>
        <v>West</v>
      </c>
      <c r="R5149" t="str">
        <f t="shared" si="482"/>
        <v>West</v>
      </c>
      <c r="S5149" t="str">
        <f t="shared" si="483"/>
        <v>Trip Cancellation</v>
      </c>
      <c r="T5149" t="str">
        <f t="shared" si="484"/>
        <v>Within SLA</v>
      </c>
      <c r="U5149">
        <f t="shared" si="485"/>
        <v>0</v>
      </c>
    </row>
    <row r="5150" spans="1:21" x14ac:dyDescent="0.3">
      <c r="A5150" t="s">
        <v>9460</v>
      </c>
      <c r="B5150" t="s">
        <v>2962</v>
      </c>
      <c r="C5150" t="s">
        <v>2963</v>
      </c>
      <c r="D5150" t="s">
        <v>17</v>
      </c>
      <c r="E5150" t="s">
        <v>18</v>
      </c>
      <c r="F5150">
        <v>76449.64</v>
      </c>
      <c r="G5150" s="1">
        <v>45675</v>
      </c>
      <c r="H5150" s="1">
        <v>45684</v>
      </c>
      <c r="I5150" t="s">
        <v>47</v>
      </c>
      <c r="J5150">
        <v>9</v>
      </c>
      <c r="K5150">
        <v>10</v>
      </c>
      <c r="L5150" t="s">
        <v>404</v>
      </c>
      <c r="M5150" t="s">
        <v>21</v>
      </c>
      <c r="N5150" t="s">
        <v>30</v>
      </c>
      <c r="O5150">
        <f t="shared" si="480"/>
        <v>1</v>
      </c>
      <c r="P5150" t="str">
        <f t="shared" si="481"/>
        <v>Valid</v>
      </c>
      <c r="Q5150" t="str">
        <f>_xlfn.XLOOKUP(B5150,Customers!$A:$A,Customers!$C:$C,"Not Found")</f>
        <v>South</v>
      </c>
      <c r="R5150" t="str">
        <f t="shared" si="482"/>
        <v>South</v>
      </c>
      <c r="S5150" t="str">
        <f t="shared" si="483"/>
        <v>Accident</v>
      </c>
      <c r="T5150" t="str">
        <f t="shared" si="484"/>
        <v>Within SLA</v>
      </c>
      <c r="U5150">
        <f t="shared" si="485"/>
        <v>0</v>
      </c>
    </row>
    <row r="5151" spans="1:21" x14ac:dyDescent="0.3">
      <c r="A5151" t="s">
        <v>9461</v>
      </c>
      <c r="B5151" t="s">
        <v>1523</v>
      </c>
      <c r="C5151" t="s">
        <v>1524</v>
      </c>
      <c r="D5151" t="s">
        <v>17</v>
      </c>
      <c r="E5151" t="s">
        <v>173</v>
      </c>
      <c r="F5151">
        <v>36943.519999999997</v>
      </c>
      <c r="G5151" s="1">
        <v>45864</v>
      </c>
      <c r="I5151" t="s">
        <v>64</v>
      </c>
      <c r="J5151">
        <v>14</v>
      </c>
      <c r="K5151">
        <v>10</v>
      </c>
      <c r="L5151" t="s">
        <v>630</v>
      </c>
      <c r="M5151" t="s">
        <v>21</v>
      </c>
      <c r="N5151" t="s">
        <v>30</v>
      </c>
      <c r="O5151">
        <f t="shared" si="480"/>
        <v>1</v>
      </c>
      <c r="P5151" t="str">
        <f t="shared" si="481"/>
        <v>Valid</v>
      </c>
      <c r="Q5151" t="str">
        <f>_xlfn.XLOOKUP(B5151,Customers!$A:$A,Customers!$C:$C,"Not Found")</f>
        <v>North</v>
      </c>
      <c r="R5151" t="str">
        <f t="shared" si="482"/>
        <v>Central</v>
      </c>
      <c r="S5151" t="str">
        <f t="shared" si="483"/>
        <v>Accident</v>
      </c>
      <c r="T5151" t="str">
        <f t="shared" si="484"/>
        <v>SLA Breach</v>
      </c>
      <c r="U5151">
        <f t="shared" si="485"/>
        <v>4</v>
      </c>
    </row>
    <row r="5152" spans="1:21" x14ac:dyDescent="0.3">
      <c r="A5152" t="s">
        <v>9462</v>
      </c>
      <c r="B5152" t="s">
        <v>2577</v>
      </c>
      <c r="C5152" t="s">
        <v>2578</v>
      </c>
      <c r="D5152" t="s">
        <v>59</v>
      </c>
      <c r="E5152" t="s">
        <v>74</v>
      </c>
      <c r="F5152">
        <v>63872.78</v>
      </c>
      <c r="G5152" s="1">
        <v>45693</v>
      </c>
      <c r="I5152" t="s">
        <v>64</v>
      </c>
      <c r="J5152">
        <v>14</v>
      </c>
      <c r="K5152">
        <v>15</v>
      </c>
      <c r="L5152" t="s">
        <v>174</v>
      </c>
      <c r="M5152" t="s">
        <v>55</v>
      </c>
      <c r="N5152" t="s">
        <v>30</v>
      </c>
      <c r="O5152">
        <f t="shared" si="480"/>
        <v>1</v>
      </c>
      <c r="P5152" t="str">
        <f t="shared" si="481"/>
        <v>Valid</v>
      </c>
      <c r="Q5152" t="str">
        <f>_xlfn.XLOOKUP(B5152,Customers!$A:$A,Customers!$C:$C,"Not Found")</f>
        <v>South</v>
      </c>
      <c r="R5152" t="str">
        <f t="shared" si="482"/>
        <v>East</v>
      </c>
      <c r="S5152" t="str">
        <f t="shared" si="483"/>
        <v>Critical Illness</v>
      </c>
      <c r="T5152" t="str">
        <f t="shared" si="484"/>
        <v>Within SLA</v>
      </c>
      <c r="U5152">
        <f t="shared" si="485"/>
        <v>0</v>
      </c>
    </row>
    <row r="5153" spans="1:21" x14ac:dyDescent="0.3">
      <c r="A5153" t="s">
        <v>9463</v>
      </c>
      <c r="B5153" t="s">
        <v>2366</v>
      </c>
      <c r="C5153" t="s">
        <v>5955</v>
      </c>
      <c r="D5153" t="s">
        <v>92</v>
      </c>
      <c r="E5153" t="s">
        <v>27</v>
      </c>
      <c r="F5153">
        <v>30822.87</v>
      </c>
      <c r="G5153" s="1">
        <v>45670</v>
      </c>
      <c r="I5153" t="s">
        <v>40</v>
      </c>
      <c r="J5153">
        <v>9</v>
      </c>
      <c r="K5153">
        <v>7</v>
      </c>
      <c r="L5153" t="s">
        <v>140</v>
      </c>
      <c r="M5153" t="s">
        <v>94</v>
      </c>
      <c r="N5153" t="s">
        <v>30</v>
      </c>
      <c r="O5153">
        <f t="shared" si="480"/>
        <v>1</v>
      </c>
      <c r="P5153" t="str">
        <f t="shared" si="481"/>
        <v>Valid</v>
      </c>
      <c r="Q5153" t="str">
        <f>_xlfn.XLOOKUP(B5153,Customers!$A:$A,Customers!$C:$C,"Not Found")</f>
        <v>East</v>
      </c>
      <c r="R5153" t="str">
        <f t="shared" si="482"/>
        <v>West</v>
      </c>
      <c r="S5153" t="str">
        <f t="shared" si="483"/>
        <v>Baggage Loss</v>
      </c>
      <c r="T5153" t="str">
        <f t="shared" si="484"/>
        <v>SLA Breach</v>
      </c>
      <c r="U5153">
        <f t="shared" si="485"/>
        <v>2</v>
      </c>
    </row>
    <row r="5154" spans="1:21" x14ac:dyDescent="0.3">
      <c r="A5154" t="s">
        <v>9464</v>
      </c>
      <c r="B5154" t="s">
        <v>2356</v>
      </c>
      <c r="C5154" t="s">
        <v>9465</v>
      </c>
      <c r="D5154" t="s">
        <v>46</v>
      </c>
      <c r="E5154" t="s">
        <v>39</v>
      </c>
      <c r="F5154">
        <v>59045.86</v>
      </c>
      <c r="G5154" s="1">
        <v>45977</v>
      </c>
      <c r="H5154" s="1">
        <v>45993</v>
      </c>
      <c r="I5154" t="s">
        <v>47</v>
      </c>
      <c r="J5154">
        <v>16</v>
      </c>
      <c r="K5154">
        <v>12</v>
      </c>
      <c r="L5154" t="s">
        <v>366</v>
      </c>
      <c r="M5154" t="s">
        <v>49</v>
      </c>
      <c r="N5154" t="s">
        <v>30</v>
      </c>
      <c r="O5154">
        <f t="shared" si="480"/>
        <v>1</v>
      </c>
      <c r="P5154" t="str">
        <f t="shared" si="481"/>
        <v>Valid</v>
      </c>
      <c r="Q5154" t="str">
        <f>_xlfn.XLOOKUP(B5154,Customers!$A:$A,Customers!$C:$C,"Not Found")</f>
        <v>West</v>
      </c>
      <c r="R5154" t="str">
        <f t="shared" si="482"/>
        <v>North</v>
      </c>
      <c r="S5154" t="str">
        <f t="shared" si="483"/>
        <v>Theft</v>
      </c>
      <c r="T5154" t="str">
        <f t="shared" si="484"/>
        <v>SLA Breach</v>
      </c>
      <c r="U5154">
        <f t="shared" si="485"/>
        <v>4</v>
      </c>
    </row>
    <row r="5155" spans="1:21" x14ac:dyDescent="0.3">
      <c r="A5155" t="s">
        <v>9466</v>
      </c>
      <c r="B5155" t="s">
        <v>9467</v>
      </c>
      <c r="C5155" t="s">
        <v>9468</v>
      </c>
      <c r="D5155" t="s">
        <v>182</v>
      </c>
      <c r="E5155" t="s">
        <v>39</v>
      </c>
      <c r="F5155">
        <v>11597.62</v>
      </c>
      <c r="G5155" s="1">
        <v>45701</v>
      </c>
      <c r="H5155" s="1">
        <v>45706</v>
      </c>
      <c r="I5155" t="s">
        <v>19</v>
      </c>
      <c r="J5155">
        <v>5</v>
      </c>
      <c r="K5155">
        <v>7</v>
      </c>
      <c r="L5155" t="s">
        <v>787</v>
      </c>
      <c r="M5155" t="s">
        <v>94</v>
      </c>
      <c r="N5155" t="s">
        <v>30</v>
      </c>
      <c r="O5155">
        <f t="shared" si="480"/>
        <v>1</v>
      </c>
      <c r="P5155" t="str">
        <f t="shared" si="481"/>
        <v>Valid</v>
      </c>
      <c r="Q5155" t="str">
        <f>_xlfn.XLOOKUP(B5155,Customers!$A:$A,Customers!$C:$C,"Not Found")</f>
        <v>East</v>
      </c>
      <c r="R5155" t="str">
        <f t="shared" si="482"/>
        <v>North</v>
      </c>
      <c r="S5155" t="str">
        <f t="shared" si="483"/>
        <v>Trip Cancellation</v>
      </c>
      <c r="T5155" t="str">
        <f t="shared" si="484"/>
        <v>Within SLA</v>
      </c>
      <c r="U5155">
        <f t="shared" si="485"/>
        <v>0</v>
      </c>
    </row>
    <row r="5156" spans="1:21" x14ac:dyDescent="0.3">
      <c r="A5156" t="s">
        <v>9469</v>
      </c>
      <c r="B5156" t="s">
        <v>7435</v>
      </c>
      <c r="C5156" t="s">
        <v>7436</v>
      </c>
      <c r="D5156" t="s">
        <v>46</v>
      </c>
      <c r="E5156" t="s">
        <v>18</v>
      </c>
      <c r="F5156">
        <v>208486.48</v>
      </c>
      <c r="G5156" s="1">
        <v>45907</v>
      </c>
      <c r="H5156" s="1">
        <v>45937</v>
      </c>
      <c r="I5156" t="s">
        <v>19</v>
      </c>
      <c r="J5156">
        <v>30</v>
      </c>
      <c r="K5156">
        <v>12</v>
      </c>
      <c r="L5156" t="s">
        <v>388</v>
      </c>
      <c r="M5156" t="s">
        <v>49</v>
      </c>
      <c r="N5156" t="s">
        <v>88</v>
      </c>
      <c r="O5156">
        <f t="shared" si="480"/>
        <v>1</v>
      </c>
      <c r="P5156" t="str">
        <f t="shared" si="481"/>
        <v>Valid</v>
      </c>
      <c r="Q5156" t="str">
        <f>_xlfn.XLOOKUP(B5156,Customers!$A:$A,Customers!$C:$C,"Not Found")</f>
        <v>West</v>
      </c>
      <c r="R5156" t="str">
        <f t="shared" si="482"/>
        <v>South</v>
      </c>
      <c r="S5156" t="str">
        <f t="shared" si="483"/>
        <v>Theft</v>
      </c>
      <c r="T5156" t="str">
        <f t="shared" si="484"/>
        <v>SLA Breach</v>
      </c>
      <c r="U5156">
        <f t="shared" si="485"/>
        <v>18</v>
      </c>
    </row>
    <row r="5157" spans="1:21" x14ac:dyDescent="0.3">
      <c r="A5157" t="s">
        <v>9470</v>
      </c>
      <c r="B5157" t="s">
        <v>8342</v>
      </c>
      <c r="C5157" t="s">
        <v>8343</v>
      </c>
      <c r="D5157" t="s">
        <v>59</v>
      </c>
      <c r="E5157" t="s">
        <v>39</v>
      </c>
      <c r="F5157">
        <v>28510.13</v>
      </c>
      <c r="G5157" s="1">
        <v>45838</v>
      </c>
      <c r="H5157" s="1">
        <v>45847</v>
      </c>
      <c r="I5157" t="s">
        <v>19</v>
      </c>
      <c r="J5157">
        <v>9</v>
      </c>
      <c r="K5157">
        <v>15</v>
      </c>
      <c r="L5157" t="s">
        <v>606</v>
      </c>
      <c r="M5157" t="s">
        <v>55</v>
      </c>
      <c r="N5157" t="s">
        <v>30</v>
      </c>
      <c r="O5157">
        <f t="shared" si="480"/>
        <v>1</v>
      </c>
      <c r="P5157" t="str">
        <f t="shared" si="481"/>
        <v>Valid</v>
      </c>
      <c r="Q5157" t="str">
        <f>_xlfn.XLOOKUP(B5157,Customers!$A:$A,Customers!$C:$C,"Not Found")</f>
        <v>East</v>
      </c>
      <c r="R5157" t="str">
        <f t="shared" si="482"/>
        <v>North</v>
      </c>
      <c r="S5157" t="str">
        <f t="shared" si="483"/>
        <v>Critical Illness</v>
      </c>
      <c r="T5157" t="str">
        <f t="shared" si="484"/>
        <v>Within SLA</v>
      </c>
      <c r="U5157">
        <f t="shared" si="485"/>
        <v>0</v>
      </c>
    </row>
    <row r="5158" spans="1:21" x14ac:dyDescent="0.3">
      <c r="A5158" t="s">
        <v>9471</v>
      </c>
      <c r="B5158" t="s">
        <v>7110</v>
      </c>
      <c r="C5158" t="s">
        <v>7111</v>
      </c>
      <c r="D5158" t="s">
        <v>92</v>
      </c>
      <c r="E5158" t="s">
        <v>173</v>
      </c>
      <c r="F5158">
        <v>89994.84</v>
      </c>
      <c r="G5158" s="1">
        <v>45738</v>
      </c>
      <c r="I5158" t="s">
        <v>64</v>
      </c>
      <c r="J5158">
        <v>3</v>
      </c>
      <c r="K5158">
        <v>7</v>
      </c>
      <c r="L5158" t="s">
        <v>112</v>
      </c>
      <c r="M5158" t="s">
        <v>94</v>
      </c>
      <c r="N5158" t="s">
        <v>30</v>
      </c>
      <c r="O5158">
        <f t="shared" si="480"/>
        <v>1</v>
      </c>
      <c r="P5158" t="str">
        <f t="shared" si="481"/>
        <v>Valid</v>
      </c>
      <c r="Q5158" t="str">
        <f>_xlfn.XLOOKUP(B5158,Customers!$A:$A,Customers!$C:$C,"Not Found")</f>
        <v>West</v>
      </c>
      <c r="R5158" t="str">
        <f t="shared" si="482"/>
        <v>Central</v>
      </c>
      <c r="S5158" t="str">
        <f t="shared" si="483"/>
        <v>Baggage Loss</v>
      </c>
      <c r="T5158" t="str">
        <f t="shared" si="484"/>
        <v>Within SLA</v>
      </c>
      <c r="U5158">
        <f t="shared" si="485"/>
        <v>0</v>
      </c>
    </row>
    <row r="5159" spans="1:21" x14ac:dyDescent="0.3">
      <c r="A5159" t="s">
        <v>9472</v>
      </c>
      <c r="B5159" t="s">
        <v>1045</v>
      </c>
      <c r="C5159" t="s">
        <v>2205</v>
      </c>
      <c r="D5159" t="s">
        <v>111</v>
      </c>
      <c r="E5159" t="s">
        <v>27</v>
      </c>
      <c r="F5159">
        <v>64734.92</v>
      </c>
      <c r="G5159" s="1">
        <v>45781</v>
      </c>
      <c r="H5159" s="1">
        <v>45786</v>
      </c>
      <c r="I5159" t="s">
        <v>19</v>
      </c>
      <c r="J5159">
        <v>5</v>
      </c>
      <c r="K5159">
        <v>12</v>
      </c>
      <c r="L5159" t="s">
        <v>345</v>
      </c>
      <c r="M5159" t="s">
        <v>49</v>
      </c>
      <c r="N5159" t="s">
        <v>30</v>
      </c>
      <c r="O5159">
        <f t="shared" si="480"/>
        <v>1</v>
      </c>
      <c r="P5159" t="str">
        <f t="shared" si="481"/>
        <v>Valid</v>
      </c>
      <c r="Q5159" t="str">
        <f>_xlfn.XLOOKUP(B5159,Customers!$A:$A,Customers!$C:$C,"Not Found")</f>
        <v>West</v>
      </c>
      <c r="R5159" t="str">
        <f t="shared" si="482"/>
        <v>West</v>
      </c>
      <c r="S5159" t="str">
        <f t="shared" si="483"/>
        <v>Fire</v>
      </c>
      <c r="T5159" t="str">
        <f t="shared" si="484"/>
        <v>Within SLA</v>
      </c>
      <c r="U5159">
        <f t="shared" si="485"/>
        <v>0</v>
      </c>
    </row>
    <row r="5160" spans="1:21" x14ac:dyDescent="0.3">
      <c r="A5160" t="s">
        <v>9473</v>
      </c>
      <c r="B5160" t="s">
        <v>2623</v>
      </c>
      <c r="C5160" t="s">
        <v>2993</v>
      </c>
      <c r="D5160" t="s">
        <v>34</v>
      </c>
      <c r="E5160" t="s">
        <v>18</v>
      </c>
      <c r="F5160">
        <v>433552.78</v>
      </c>
      <c r="G5160" s="1">
        <v>45705</v>
      </c>
      <c r="H5160" s="1">
        <v>45720</v>
      </c>
      <c r="I5160" t="s">
        <v>19</v>
      </c>
      <c r="J5160">
        <v>15</v>
      </c>
      <c r="K5160">
        <v>20</v>
      </c>
      <c r="L5160" t="s">
        <v>41</v>
      </c>
      <c r="M5160" t="s">
        <v>29</v>
      </c>
      <c r="N5160" t="s">
        <v>30</v>
      </c>
      <c r="O5160">
        <f t="shared" si="480"/>
        <v>1</v>
      </c>
      <c r="P5160" t="str">
        <f t="shared" si="481"/>
        <v>Valid</v>
      </c>
      <c r="Q5160" t="str">
        <f>_xlfn.XLOOKUP(B5160,Customers!$A:$A,Customers!$C:$C,"Not Found")</f>
        <v>North</v>
      </c>
      <c r="R5160" t="str">
        <f t="shared" si="482"/>
        <v>South</v>
      </c>
      <c r="S5160" t="str">
        <f t="shared" si="483"/>
        <v>Death Benefit</v>
      </c>
      <c r="T5160" t="str">
        <f t="shared" si="484"/>
        <v>Within SLA</v>
      </c>
      <c r="U5160">
        <f t="shared" si="485"/>
        <v>0</v>
      </c>
    </row>
    <row r="5161" spans="1:21" x14ac:dyDescent="0.3">
      <c r="A5161" t="s">
        <v>9474</v>
      </c>
      <c r="B5161" t="s">
        <v>9475</v>
      </c>
      <c r="C5161" t="s">
        <v>9476</v>
      </c>
      <c r="D5161" t="s">
        <v>46</v>
      </c>
      <c r="E5161" t="s">
        <v>74</v>
      </c>
      <c r="F5161">
        <v>165137.38</v>
      </c>
      <c r="G5161" s="1">
        <v>45861</v>
      </c>
      <c r="H5161" s="1">
        <v>45872</v>
      </c>
      <c r="I5161" t="s">
        <v>19</v>
      </c>
      <c r="J5161">
        <v>11</v>
      </c>
      <c r="K5161">
        <v>12</v>
      </c>
      <c r="L5161" t="s">
        <v>128</v>
      </c>
      <c r="M5161" t="s">
        <v>49</v>
      </c>
      <c r="N5161" t="s">
        <v>30</v>
      </c>
      <c r="O5161">
        <f t="shared" si="480"/>
        <v>1</v>
      </c>
      <c r="P5161" t="str">
        <f t="shared" si="481"/>
        <v>Valid</v>
      </c>
      <c r="Q5161" t="str">
        <f>_xlfn.XLOOKUP(B5161,Customers!$A:$A,Customers!$C:$C,"Not Found")</f>
        <v>North</v>
      </c>
      <c r="R5161" t="str">
        <f t="shared" si="482"/>
        <v>East</v>
      </c>
      <c r="S5161" t="str">
        <f t="shared" si="483"/>
        <v>Theft</v>
      </c>
      <c r="T5161" t="str">
        <f t="shared" si="484"/>
        <v>Within SLA</v>
      </c>
      <c r="U5161">
        <f t="shared" si="485"/>
        <v>0</v>
      </c>
    </row>
    <row r="5162" spans="1:21" x14ac:dyDescent="0.3">
      <c r="A5162" t="s">
        <v>9477</v>
      </c>
      <c r="B5162" t="s">
        <v>2351</v>
      </c>
      <c r="C5162" t="s">
        <v>2352</v>
      </c>
      <c r="D5162" t="s">
        <v>53</v>
      </c>
      <c r="E5162" t="s">
        <v>74</v>
      </c>
      <c r="F5162">
        <v>41429.39</v>
      </c>
      <c r="G5162" s="1">
        <v>45936</v>
      </c>
      <c r="H5162" s="1">
        <v>45959</v>
      </c>
      <c r="I5162" t="s">
        <v>19</v>
      </c>
      <c r="J5162">
        <v>23</v>
      </c>
      <c r="K5162">
        <v>15</v>
      </c>
      <c r="L5162" t="s">
        <v>159</v>
      </c>
      <c r="M5162" t="s">
        <v>55</v>
      </c>
      <c r="N5162" t="s">
        <v>30</v>
      </c>
      <c r="O5162">
        <f t="shared" si="480"/>
        <v>1</v>
      </c>
      <c r="P5162" t="str">
        <f t="shared" si="481"/>
        <v>Valid</v>
      </c>
      <c r="Q5162" t="str">
        <f>_xlfn.XLOOKUP(B5162,Customers!$A:$A,Customers!$C:$C,"Not Found")</f>
        <v>East</v>
      </c>
      <c r="R5162" t="str">
        <f t="shared" si="482"/>
        <v>East</v>
      </c>
      <c r="S5162" t="str">
        <f t="shared" si="483"/>
        <v>Hospitalization</v>
      </c>
      <c r="T5162" t="str">
        <f t="shared" si="484"/>
        <v>SLA Breach</v>
      </c>
      <c r="U5162">
        <f t="shared" si="485"/>
        <v>8</v>
      </c>
    </row>
    <row r="5163" spans="1:21" x14ac:dyDescent="0.3">
      <c r="A5163" t="s">
        <v>9478</v>
      </c>
      <c r="B5163" t="s">
        <v>5847</v>
      </c>
      <c r="C5163" t="s">
        <v>5848</v>
      </c>
      <c r="D5163" t="s">
        <v>34</v>
      </c>
      <c r="E5163" t="s">
        <v>74</v>
      </c>
      <c r="F5163">
        <v>404581.66</v>
      </c>
      <c r="G5163" s="1">
        <v>45786</v>
      </c>
      <c r="H5163" s="1">
        <v>45813</v>
      </c>
      <c r="I5163" t="s">
        <v>19</v>
      </c>
      <c r="J5163">
        <v>27</v>
      </c>
      <c r="K5163">
        <v>20</v>
      </c>
      <c r="L5163" t="s">
        <v>427</v>
      </c>
      <c r="M5163" t="s">
        <v>29</v>
      </c>
      <c r="N5163" t="s">
        <v>42</v>
      </c>
      <c r="O5163">
        <f t="shared" si="480"/>
        <v>1</v>
      </c>
      <c r="P5163" t="str">
        <f t="shared" si="481"/>
        <v>Valid</v>
      </c>
      <c r="Q5163" t="str">
        <f>_xlfn.XLOOKUP(B5163,Customers!$A:$A,Customers!$C:$C,"Not Found")</f>
        <v>North</v>
      </c>
      <c r="R5163" t="str">
        <f t="shared" si="482"/>
        <v>East</v>
      </c>
      <c r="S5163" t="str">
        <f t="shared" si="483"/>
        <v>Death Benefit</v>
      </c>
      <c r="T5163" t="str">
        <f t="shared" si="484"/>
        <v>SLA Breach</v>
      </c>
      <c r="U5163">
        <f t="shared" si="485"/>
        <v>7</v>
      </c>
    </row>
    <row r="5164" spans="1:21" x14ac:dyDescent="0.3">
      <c r="A5164" t="s">
        <v>9479</v>
      </c>
      <c r="B5164" t="s">
        <v>6584</v>
      </c>
      <c r="C5164" t="s">
        <v>6585</v>
      </c>
      <c r="D5164" t="s">
        <v>53</v>
      </c>
      <c r="E5164" t="s">
        <v>39</v>
      </c>
      <c r="F5164">
        <v>95032.8</v>
      </c>
      <c r="G5164" s="1">
        <v>45969</v>
      </c>
      <c r="H5164" s="1">
        <v>45993</v>
      </c>
      <c r="I5164" t="s">
        <v>47</v>
      </c>
      <c r="J5164">
        <v>24</v>
      </c>
      <c r="K5164">
        <v>15</v>
      </c>
      <c r="L5164" t="s">
        <v>103</v>
      </c>
      <c r="M5164" t="s">
        <v>55</v>
      </c>
      <c r="N5164" t="s">
        <v>88</v>
      </c>
      <c r="O5164">
        <f t="shared" si="480"/>
        <v>1</v>
      </c>
      <c r="P5164" t="str">
        <f t="shared" si="481"/>
        <v>Valid</v>
      </c>
      <c r="Q5164" t="str">
        <f>_xlfn.XLOOKUP(B5164,Customers!$A:$A,Customers!$C:$C,"Not Found")</f>
        <v>West</v>
      </c>
      <c r="R5164" t="str">
        <f t="shared" si="482"/>
        <v>North</v>
      </c>
      <c r="S5164" t="str">
        <f t="shared" si="483"/>
        <v>Hospitalization</v>
      </c>
      <c r="T5164" t="str">
        <f t="shared" si="484"/>
        <v>SLA Breach</v>
      </c>
      <c r="U5164">
        <f t="shared" si="485"/>
        <v>9</v>
      </c>
    </row>
    <row r="5165" spans="1:21" x14ac:dyDescent="0.3">
      <c r="A5165" t="s">
        <v>9480</v>
      </c>
      <c r="B5165" t="s">
        <v>119</v>
      </c>
      <c r="C5165" t="s">
        <v>9481</v>
      </c>
      <c r="D5165" t="s">
        <v>53</v>
      </c>
      <c r="E5165" t="s">
        <v>18</v>
      </c>
      <c r="F5165">
        <v>128120.84</v>
      </c>
      <c r="G5165" s="1">
        <v>45716</v>
      </c>
      <c r="H5165" s="1">
        <v>45725</v>
      </c>
      <c r="I5165" t="s">
        <v>19</v>
      </c>
      <c r="J5165">
        <v>9</v>
      </c>
      <c r="K5165">
        <v>15</v>
      </c>
      <c r="L5165" t="s">
        <v>770</v>
      </c>
      <c r="M5165" t="s">
        <v>55</v>
      </c>
      <c r="N5165" t="s">
        <v>22</v>
      </c>
      <c r="O5165">
        <f t="shared" si="480"/>
        <v>1</v>
      </c>
      <c r="P5165" t="str">
        <f t="shared" si="481"/>
        <v>Valid</v>
      </c>
      <c r="Q5165" t="str">
        <f>_xlfn.XLOOKUP(B5165,Customers!$A:$A,Customers!$C:$C,"Not Found")</f>
        <v>North</v>
      </c>
      <c r="R5165" t="str">
        <f t="shared" si="482"/>
        <v>South</v>
      </c>
      <c r="S5165" t="str">
        <f t="shared" si="483"/>
        <v>Hospitalization</v>
      </c>
      <c r="T5165" t="str">
        <f t="shared" si="484"/>
        <v>Within SLA</v>
      </c>
      <c r="U5165">
        <f t="shared" si="485"/>
        <v>0</v>
      </c>
    </row>
    <row r="5166" spans="1:21" x14ac:dyDescent="0.3">
      <c r="A5166" t="s">
        <v>9482</v>
      </c>
      <c r="B5166" t="s">
        <v>2529</v>
      </c>
      <c r="C5166" t="s">
        <v>9483</v>
      </c>
      <c r="D5166" t="s">
        <v>116</v>
      </c>
      <c r="E5166" t="s">
        <v>39</v>
      </c>
      <c r="F5166">
        <v>65852.800000000003</v>
      </c>
      <c r="G5166" s="1">
        <v>45972</v>
      </c>
      <c r="H5166" s="1">
        <v>45973</v>
      </c>
      <c r="I5166" t="s">
        <v>19</v>
      </c>
      <c r="J5166">
        <v>1</v>
      </c>
      <c r="K5166">
        <v>7</v>
      </c>
      <c r="L5166" t="s">
        <v>117</v>
      </c>
      <c r="M5166" t="s">
        <v>94</v>
      </c>
      <c r="N5166" t="s">
        <v>22</v>
      </c>
      <c r="O5166">
        <f t="shared" si="480"/>
        <v>1</v>
      </c>
      <c r="P5166" t="str">
        <f t="shared" si="481"/>
        <v>Valid</v>
      </c>
      <c r="Q5166" t="str">
        <f>_xlfn.XLOOKUP(B5166,Customers!$A:$A,Customers!$C:$C,"Not Found")</f>
        <v>North</v>
      </c>
      <c r="R5166" t="str">
        <f t="shared" si="482"/>
        <v>North</v>
      </c>
      <c r="S5166" t="str">
        <f t="shared" si="483"/>
        <v>Medical Emergency</v>
      </c>
      <c r="T5166" t="str">
        <f t="shared" si="484"/>
        <v>Within SLA</v>
      </c>
      <c r="U5166">
        <f t="shared" si="485"/>
        <v>0</v>
      </c>
    </row>
    <row r="5167" spans="1:21" x14ac:dyDescent="0.3">
      <c r="A5167" t="s">
        <v>9484</v>
      </c>
      <c r="B5167" t="s">
        <v>5316</v>
      </c>
      <c r="C5167" t="s">
        <v>9485</v>
      </c>
      <c r="D5167" t="s">
        <v>17</v>
      </c>
      <c r="E5167" t="s">
        <v>173</v>
      </c>
      <c r="F5167">
        <v>110308.66</v>
      </c>
      <c r="G5167" s="1">
        <v>45924</v>
      </c>
      <c r="H5167" s="1">
        <v>45936</v>
      </c>
      <c r="I5167" t="s">
        <v>19</v>
      </c>
      <c r="J5167">
        <v>12</v>
      </c>
      <c r="K5167">
        <v>10</v>
      </c>
      <c r="L5167" t="s">
        <v>431</v>
      </c>
      <c r="M5167" t="s">
        <v>21</v>
      </c>
      <c r="N5167" t="s">
        <v>30</v>
      </c>
      <c r="O5167">
        <f t="shared" si="480"/>
        <v>1</v>
      </c>
      <c r="P5167" t="str">
        <f t="shared" si="481"/>
        <v>Valid</v>
      </c>
      <c r="Q5167" t="str">
        <f>_xlfn.XLOOKUP(B5167,Customers!$A:$A,Customers!$C:$C,"Not Found")</f>
        <v>North</v>
      </c>
      <c r="R5167" t="str">
        <f t="shared" si="482"/>
        <v>Central</v>
      </c>
      <c r="S5167" t="str">
        <f t="shared" si="483"/>
        <v>Accident</v>
      </c>
      <c r="T5167" t="str">
        <f t="shared" si="484"/>
        <v>SLA Breach</v>
      </c>
      <c r="U5167">
        <f t="shared" si="485"/>
        <v>2</v>
      </c>
    </row>
    <row r="5168" spans="1:21" x14ac:dyDescent="0.3">
      <c r="A5168" t="s">
        <v>9486</v>
      </c>
      <c r="B5168" t="s">
        <v>9094</v>
      </c>
      <c r="C5168" t="s">
        <v>9095</v>
      </c>
      <c r="D5168" t="s">
        <v>154</v>
      </c>
      <c r="E5168" t="s">
        <v>18</v>
      </c>
      <c r="F5168">
        <v>36964.03</v>
      </c>
      <c r="G5168" s="1">
        <v>45680</v>
      </c>
      <c r="H5168" s="1">
        <v>45691</v>
      </c>
      <c r="I5168" t="s">
        <v>19</v>
      </c>
      <c r="J5168">
        <v>11</v>
      </c>
      <c r="K5168">
        <v>10</v>
      </c>
      <c r="L5168" t="s">
        <v>282</v>
      </c>
      <c r="M5168" t="s">
        <v>21</v>
      </c>
      <c r="N5168" t="s">
        <v>30</v>
      </c>
      <c r="O5168">
        <f t="shared" si="480"/>
        <v>1</v>
      </c>
      <c r="P5168" t="str">
        <f t="shared" si="481"/>
        <v>Valid</v>
      </c>
      <c r="Q5168" t="str">
        <f>_xlfn.XLOOKUP(B5168,Customers!$A:$A,Customers!$C:$C,"Not Found")</f>
        <v>West</v>
      </c>
      <c r="R5168" t="str">
        <f t="shared" si="482"/>
        <v>South</v>
      </c>
      <c r="S5168" t="str">
        <f t="shared" si="483"/>
        <v>Vehicle Damage</v>
      </c>
      <c r="T5168" t="str">
        <f t="shared" si="484"/>
        <v>SLA Breach</v>
      </c>
      <c r="U5168">
        <f t="shared" si="485"/>
        <v>1</v>
      </c>
    </row>
    <row r="5169" spans="1:21" x14ac:dyDescent="0.3">
      <c r="A5169" t="s">
        <v>9487</v>
      </c>
      <c r="B5169" t="s">
        <v>206</v>
      </c>
      <c r="C5169" t="s">
        <v>207</v>
      </c>
      <c r="D5169" t="s">
        <v>46</v>
      </c>
      <c r="E5169" t="s">
        <v>27</v>
      </c>
      <c r="F5169">
        <v>100692</v>
      </c>
      <c r="G5169" s="1">
        <v>45940</v>
      </c>
      <c r="H5169" s="1">
        <v>45955</v>
      </c>
      <c r="I5169" t="s">
        <v>19</v>
      </c>
      <c r="J5169">
        <v>15</v>
      </c>
      <c r="K5169">
        <v>12</v>
      </c>
      <c r="L5169" t="s">
        <v>341</v>
      </c>
      <c r="M5169" t="s">
        <v>49</v>
      </c>
      <c r="N5169" t="s">
        <v>30</v>
      </c>
      <c r="O5169">
        <f t="shared" si="480"/>
        <v>1</v>
      </c>
      <c r="P5169" t="str">
        <f t="shared" si="481"/>
        <v>Valid</v>
      </c>
      <c r="Q5169" t="str">
        <f>_xlfn.XLOOKUP(B5169,Customers!$A:$A,Customers!$C:$C,"Not Found")</f>
        <v>South</v>
      </c>
      <c r="R5169" t="str">
        <f t="shared" si="482"/>
        <v>West</v>
      </c>
      <c r="S5169" t="str">
        <f t="shared" si="483"/>
        <v>Theft</v>
      </c>
      <c r="T5169" t="str">
        <f t="shared" si="484"/>
        <v>SLA Breach</v>
      </c>
      <c r="U5169">
        <f t="shared" si="485"/>
        <v>3</v>
      </c>
    </row>
    <row r="5170" spans="1:21" x14ac:dyDescent="0.3">
      <c r="A5170" t="s">
        <v>9488</v>
      </c>
      <c r="B5170" t="s">
        <v>2265</v>
      </c>
      <c r="C5170" t="s">
        <v>5250</v>
      </c>
      <c r="D5170" t="s">
        <v>34</v>
      </c>
      <c r="E5170" t="s">
        <v>173</v>
      </c>
      <c r="F5170">
        <v>175592.36</v>
      </c>
      <c r="G5170" s="1">
        <v>45679</v>
      </c>
      <c r="H5170" s="1">
        <v>45709</v>
      </c>
      <c r="I5170" t="s">
        <v>19</v>
      </c>
      <c r="J5170">
        <v>30</v>
      </c>
      <c r="K5170">
        <v>20</v>
      </c>
      <c r="L5170" t="s">
        <v>349</v>
      </c>
      <c r="M5170" t="s">
        <v>29</v>
      </c>
      <c r="N5170" t="s">
        <v>42</v>
      </c>
      <c r="O5170">
        <f t="shared" si="480"/>
        <v>1</v>
      </c>
      <c r="P5170" t="str">
        <f t="shared" si="481"/>
        <v>Valid</v>
      </c>
      <c r="Q5170" t="str">
        <f>_xlfn.XLOOKUP(B5170,Customers!$A:$A,Customers!$C:$C,"Not Found")</f>
        <v>East</v>
      </c>
      <c r="R5170" t="str">
        <f t="shared" si="482"/>
        <v>Central</v>
      </c>
      <c r="S5170" t="str">
        <f t="shared" si="483"/>
        <v>Death Benefit</v>
      </c>
      <c r="T5170" t="str">
        <f t="shared" si="484"/>
        <v>SLA Breach</v>
      </c>
      <c r="U5170">
        <f t="shared" si="485"/>
        <v>10</v>
      </c>
    </row>
    <row r="5171" spans="1:21" x14ac:dyDescent="0.3">
      <c r="A5171" t="s">
        <v>9489</v>
      </c>
      <c r="B5171" t="s">
        <v>7438</v>
      </c>
      <c r="C5171" t="s">
        <v>7439</v>
      </c>
      <c r="D5171" t="s">
        <v>26</v>
      </c>
      <c r="E5171" t="s">
        <v>18</v>
      </c>
      <c r="F5171">
        <v>206333.61</v>
      </c>
      <c r="G5171" s="1">
        <v>45981</v>
      </c>
      <c r="H5171" s="1">
        <v>46007</v>
      </c>
      <c r="I5171" t="s">
        <v>19</v>
      </c>
      <c r="J5171">
        <v>26</v>
      </c>
      <c r="K5171">
        <v>20</v>
      </c>
      <c r="L5171" t="s">
        <v>353</v>
      </c>
      <c r="M5171" t="s">
        <v>29</v>
      </c>
      <c r="N5171" t="s">
        <v>42</v>
      </c>
      <c r="O5171">
        <f t="shared" si="480"/>
        <v>1</v>
      </c>
      <c r="P5171" t="str">
        <f t="shared" si="481"/>
        <v>Valid</v>
      </c>
      <c r="Q5171" t="str">
        <f>_xlfn.XLOOKUP(B5171,Customers!$A:$A,Customers!$C:$C,"Not Found")</f>
        <v>South</v>
      </c>
      <c r="R5171" t="str">
        <f t="shared" si="482"/>
        <v>South</v>
      </c>
      <c r="S5171" t="str">
        <f t="shared" si="483"/>
        <v>Disability</v>
      </c>
      <c r="T5171" t="str">
        <f t="shared" si="484"/>
        <v>SLA Breach</v>
      </c>
      <c r="U5171">
        <f t="shared" si="485"/>
        <v>6</v>
      </c>
    </row>
    <row r="5172" spans="1:21" x14ac:dyDescent="0.3">
      <c r="A5172" t="s">
        <v>9490</v>
      </c>
      <c r="B5172" t="s">
        <v>4828</v>
      </c>
      <c r="C5172" t="s">
        <v>5538</v>
      </c>
      <c r="D5172" t="s">
        <v>17</v>
      </c>
      <c r="E5172" t="s">
        <v>39</v>
      </c>
      <c r="F5172">
        <v>89260.38</v>
      </c>
      <c r="G5172" s="1">
        <v>45884</v>
      </c>
      <c r="H5172" s="1">
        <v>45892</v>
      </c>
      <c r="I5172" t="s">
        <v>19</v>
      </c>
      <c r="J5172">
        <v>8</v>
      </c>
      <c r="K5172">
        <v>10</v>
      </c>
      <c r="L5172" t="s">
        <v>121</v>
      </c>
      <c r="M5172" t="s">
        <v>21</v>
      </c>
      <c r="N5172" t="s">
        <v>30</v>
      </c>
      <c r="O5172">
        <f t="shared" si="480"/>
        <v>1</v>
      </c>
      <c r="P5172" t="str">
        <f t="shared" si="481"/>
        <v>Valid</v>
      </c>
      <c r="Q5172" t="str">
        <f>_xlfn.XLOOKUP(B5172,Customers!$A:$A,Customers!$C:$C,"Not Found")</f>
        <v>East</v>
      </c>
      <c r="R5172" t="str">
        <f t="shared" si="482"/>
        <v>North</v>
      </c>
      <c r="S5172" t="str">
        <f t="shared" si="483"/>
        <v>Accident</v>
      </c>
      <c r="T5172" t="str">
        <f t="shared" si="484"/>
        <v>Within SLA</v>
      </c>
      <c r="U5172">
        <f t="shared" si="485"/>
        <v>0</v>
      </c>
    </row>
    <row r="5173" spans="1:21" x14ac:dyDescent="0.3">
      <c r="A5173" t="s">
        <v>9491</v>
      </c>
      <c r="B5173" t="s">
        <v>4871</v>
      </c>
      <c r="C5173" t="s">
        <v>4872</v>
      </c>
      <c r="D5173" t="s">
        <v>17</v>
      </c>
      <c r="E5173" t="s">
        <v>18</v>
      </c>
      <c r="F5173">
        <v>96321.77</v>
      </c>
      <c r="G5173" s="1">
        <v>45725</v>
      </c>
      <c r="I5173" t="s">
        <v>64</v>
      </c>
      <c r="J5173">
        <v>9</v>
      </c>
      <c r="K5173">
        <v>10</v>
      </c>
      <c r="L5173" t="s">
        <v>20</v>
      </c>
      <c r="M5173" t="s">
        <v>21</v>
      </c>
      <c r="N5173" t="s">
        <v>22</v>
      </c>
      <c r="O5173">
        <f t="shared" si="480"/>
        <v>1</v>
      </c>
      <c r="P5173" t="str">
        <f t="shared" si="481"/>
        <v>Valid</v>
      </c>
      <c r="Q5173" t="str">
        <f>_xlfn.XLOOKUP(B5173,Customers!$A:$A,Customers!$C:$C,"Not Found")</f>
        <v>South</v>
      </c>
      <c r="R5173" t="str">
        <f t="shared" si="482"/>
        <v>South</v>
      </c>
      <c r="S5173" t="str">
        <f t="shared" si="483"/>
        <v>Accident</v>
      </c>
      <c r="T5173" t="str">
        <f t="shared" si="484"/>
        <v>Within SLA</v>
      </c>
      <c r="U5173">
        <f t="shared" si="485"/>
        <v>0</v>
      </c>
    </row>
    <row r="5174" spans="1:21" x14ac:dyDescent="0.3">
      <c r="A5174" t="s">
        <v>9492</v>
      </c>
      <c r="B5174" t="s">
        <v>72</v>
      </c>
      <c r="C5174" t="s">
        <v>165</v>
      </c>
      <c r="D5174" t="s">
        <v>102</v>
      </c>
      <c r="E5174" t="s">
        <v>27</v>
      </c>
      <c r="F5174">
        <v>437949.97</v>
      </c>
      <c r="G5174" s="1">
        <v>45962</v>
      </c>
      <c r="H5174" s="1">
        <v>45982</v>
      </c>
      <c r="I5174" t="s">
        <v>19</v>
      </c>
      <c r="J5174">
        <v>20</v>
      </c>
      <c r="K5174">
        <v>20</v>
      </c>
      <c r="L5174" t="s">
        <v>341</v>
      </c>
      <c r="M5174" t="s">
        <v>29</v>
      </c>
      <c r="N5174" t="s">
        <v>30</v>
      </c>
      <c r="O5174">
        <f t="shared" si="480"/>
        <v>1</v>
      </c>
      <c r="P5174" t="str">
        <f t="shared" si="481"/>
        <v>Valid</v>
      </c>
      <c r="Q5174" t="str">
        <f>_xlfn.XLOOKUP(B5174,Customers!$A:$A,Customers!$C:$C,"Not Found")</f>
        <v>Central</v>
      </c>
      <c r="R5174" t="str">
        <f t="shared" si="482"/>
        <v>West</v>
      </c>
      <c r="S5174" t="str">
        <f t="shared" si="483"/>
        <v>Maturity</v>
      </c>
      <c r="T5174" t="str">
        <f t="shared" si="484"/>
        <v>Within SLA</v>
      </c>
      <c r="U5174">
        <f t="shared" si="485"/>
        <v>0</v>
      </c>
    </row>
    <row r="5175" spans="1:21" x14ac:dyDescent="0.3">
      <c r="A5175" t="s">
        <v>9493</v>
      </c>
      <c r="B5175" t="s">
        <v>1887</v>
      </c>
      <c r="C5175" t="s">
        <v>5794</v>
      </c>
      <c r="D5175" t="s">
        <v>53</v>
      </c>
      <c r="E5175" t="s">
        <v>74</v>
      </c>
      <c r="F5175">
        <v>102485.73</v>
      </c>
      <c r="G5175" s="1">
        <v>45762</v>
      </c>
      <c r="H5175" s="1">
        <v>45774</v>
      </c>
      <c r="I5175" t="s">
        <v>19</v>
      </c>
      <c r="J5175">
        <v>12</v>
      </c>
      <c r="K5175">
        <v>15</v>
      </c>
      <c r="L5175" t="s">
        <v>404</v>
      </c>
      <c r="M5175" t="s">
        <v>55</v>
      </c>
      <c r="N5175" t="s">
        <v>22</v>
      </c>
      <c r="O5175">
        <f t="shared" si="480"/>
        <v>1</v>
      </c>
      <c r="P5175" t="str">
        <f t="shared" si="481"/>
        <v>Valid</v>
      </c>
      <c r="Q5175" t="str">
        <f>_xlfn.XLOOKUP(B5175,Customers!$A:$A,Customers!$C:$C,"Not Found")</f>
        <v>East</v>
      </c>
      <c r="R5175" t="str">
        <f t="shared" si="482"/>
        <v>East</v>
      </c>
      <c r="S5175" t="str">
        <f t="shared" si="483"/>
        <v>Hospitalization</v>
      </c>
      <c r="T5175" t="str">
        <f t="shared" si="484"/>
        <v>Within SLA</v>
      </c>
      <c r="U5175">
        <f t="shared" si="485"/>
        <v>0</v>
      </c>
    </row>
    <row r="5176" spans="1:21" x14ac:dyDescent="0.3">
      <c r="A5176" t="s">
        <v>9494</v>
      </c>
      <c r="B5176" t="s">
        <v>690</v>
      </c>
      <c r="C5176" t="s">
        <v>691</v>
      </c>
      <c r="D5176" t="s">
        <v>17</v>
      </c>
      <c r="E5176" t="s">
        <v>39</v>
      </c>
      <c r="F5176">
        <v>86556.44</v>
      </c>
      <c r="G5176" s="1">
        <v>45697</v>
      </c>
      <c r="I5176" t="s">
        <v>40</v>
      </c>
      <c r="J5176">
        <v>6</v>
      </c>
      <c r="K5176">
        <v>10</v>
      </c>
      <c r="L5176" t="s">
        <v>704</v>
      </c>
      <c r="M5176" t="s">
        <v>21</v>
      </c>
      <c r="N5176" t="s">
        <v>22</v>
      </c>
      <c r="O5176">
        <f t="shared" si="480"/>
        <v>1</v>
      </c>
      <c r="P5176" t="str">
        <f t="shared" si="481"/>
        <v>Valid</v>
      </c>
      <c r="Q5176" t="str">
        <f>_xlfn.XLOOKUP(B5176,Customers!$A:$A,Customers!$C:$C,"Not Found")</f>
        <v>North</v>
      </c>
      <c r="R5176" t="str">
        <f t="shared" si="482"/>
        <v>North</v>
      </c>
      <c r="S5176" t="str">
        <f t="shared" si="483"/>
        <v>Accident</v>
      </c>
      <c r="T5176" t="str">
        <f t="shared" si="484"/>
        <v>Within SLA</v>
      </c>
      <c r="U5176">
        <f t="shared" si="485"/>
        <v>0</v>
      </c>
    </row>
    <row r="5177" spans="1:21" x14ac:dyDescent="0.3">
      <c r="A5177" t="s">
        <v>9495</v>
      </c>
      <c r="B5177" t="s">
        <v>1384</v>
      </c>
      <c r="C5177" t="s">
        <v>9129</v>
      </c>
      <c r="D5177" t="s">
        <v>53</v>
      </c>
      <c r="E5177" t="s">
        <v>39</v>
      </c>
      <c r="F5177">
        <v>63249.08</v>
      </c>
      <c r="G5177" s="1">
        <v>45751</v>
      </c>
      <c r="H5177" s="1">
        <v>45759</v>
      </c>
      <c r="I5177" t="s">
        <v>19</v>
      </c>
      <c r="J5177">
        <v>8</v>
      </c>
      <c r="K5177">
        <v>15</v>
      </c>
      <c r="L5177" t="s">
        <v>630</v>
      </c>
      <c r="M5177" t="s">
        <v>55</v>
      </c>
      <c r="N5177" t="s">
        <v>30</v>
      </c>
      <c r="O5177">
        <f t="shared" si="480"/>
        <v>1</v>
      </c>
      <c r="P5177" t="str">
        <f t="shared" si="481"/>
        <v>Valid</v>
      </c>
      <c r="Q5177" t="str">
        <f>_xlfn.XLOOKUP(B5177,Customers!$A:$A,Customers!$C:$C,"Not Found")</f>
        <v>South</v>
      </c>
      <c r="R5177" t="str">
        <f t="shared" si="482"/>
        <v>North</v>
      </c>
      <c r="S5177" t="str">
        <f t="shared" si="483"/>
        <v>Hospitalization</v>
      </c>
      <c r="T5177" t="str">
        <f t="shared" si="484"/>
        <v>Within SLA</v>
      </c>
      <c r="U5177">
        <f t="shared" si="485"/>
        <v>0</v>
      </c>
    </row>
    <row r="5178" spans="1:21" x14ac:dyDescent="0.3">
      <c r="A5178" t="s">
        <v>9496</v>
      </c>
      <c r="B5178" t="s">
        <v>7322</v>
      </c>
      <c r="C5178" t="s">
        <v>7323</v>
      </c>
      <c r="D5178" t="s">
        <v>216</v>
      </c>
      <c r="E5178" t="s">
        <v>27</v>
      </c>
      <c r="F5178">
        <v>204566.23</v>
      </c>
      <c r="G5178" s="1">
        <v>45946</v>
      </c>
      <c r="H5178" s="1">
        <v>45963</v>
      </c>
      <c r="I5178" t="s">
        <v>19</v>
      </c>
      <c r="J5178">
        <v>17</v>
      </c>
      <c r="K5178">
        <v>15</v>
      </c>
      <c r="L5178" t="s">
        <v>242</v>
      </c>
      <c r="M5178" t="s">
        <v>55</v>
      </c>
      <c r="N5178" t="s">
        <v>30</v>
      </c>
      <c r="O5178">
        <f t="shared" si="480"/>
        <v>1</v>
      </c>
      <c r="P5178" t="str">
        <f t="shared" si="481"/>
        <v>Valid</v>
      </c>
      <c r="Q5178" t="str">
        <f>_xlfn.XLOOKUP(B5178,Customers!$A:$A,Customers!$C:$C,"Not Found")</f>
        <v>North</v>
      </c>
      <c r="R5178" t="str">
        <f t="shared" si="482"/>
        <v>West</v>
      </c>
      <c r="S5178" t="str">
        <f t="shared" si="483"/>
        <v>Outpatient</v>
      </c>
      <c r="T5178" t="str">
        <f t="shared" si="484"/>
        <v>SLA Breach</v>
      </c>
      <c r="U5178">
        <f t="shared" si="485"/>
        <v>2</v>
      </c>
    </row>
    <row r="5179" spans="1:21" x14ac:dyDescent="0.3">
      <c r="A5179" t="s">
        <v>9497</v>
      </c>
      <c r="B5179" t="s">
        <v>1540</v>
      </c>
      <c r="C5179" t="s">
        <v>1541</v>
      </c>
      <c r="D5179" t="s">
        <v>69</v>
      </c>
      <c r="E5179" t="s">
        <v>27</v>
      </c>
      <c r="F5179">
        <v>169814.91</v>
      </c>
      <c r="G5179" s="1">
        <v>45968</v>
      </c>
      <c r="H5179" s="1">
        <v>45978</v>
      </c>
      <c r="I5179" t="s">
        <v>19</v>
      </c>
      <c r="J5179">
        <v>10</v>
      </c>
      <c r="K5179">
        <v>12</v>
      </c>
      <c r="L5179" t="s">
        <v>93</v>
      </c>
      <c r="M5179" t="s">
        <v>49</v>
      </c>
      <c r="N5179" t="s">
        <v>30</v>
      </c>
      <c r="O5179">
        <f t="shared" si="480"/>
        <v>1</v>
      </c>
      <c r="P5179" t="str">
        <f t="shared" si="481"/>
        <v>Valid</v>
      </c>
      <c r="Q5179" t="str">
        <f>_xlfn.XLOOKUP(B5179,Customers!$A:$A,Customers!$C:$C,"Not Found")</f>
        <v>South</v>
      </c>
      <c r="R5179" t="str">
        <f t="shared" si="482"/>
        <v>West</v>
      </c>
      <c r="S5179" t="str">
        <f t="shared" si="483"/>
        <v>Property Damage</v>
      </c>
      <c r="T5179" t="str">
        <f t="shared" si="484"/>
        <v>Within SLA</v>
      </c>
      <c r="U5179">
        <f t="shared" si="485"/>
        <v>0</v>
      </c>
    </row>
    <row r="5180" spans="1:21" x14ac:dyDescent="0.3">
      <c r="A5180" t="s">
        <v>9498</v>
      </c>
      <c r="B5180" t="s">
        <v>2855</v>
      </c>
      <c r="C5180" t="s">
        <v>4342</v>
      </c>
      <c r="D5180" t="s">
        <v>53</v>
      </c>
      <c r="E5180" t="s">
        <v>39</v>
      </c>
      <c r="F5180">
        <v>83846.25</v>
      </c>
      <c r="G5180" s="1">
        <v>45967</v>
      </c>
      <c r="H5180" s="1">
        <v>45976</v>
      </c>
      <c r="I5180" t="s">
        <v>47</v>
      </c>
      <c r="J5180">
        <v>9</v>
      </c>
      <c r="K5180">
        <v>15</v>
      </c>
      <c r="L5180" t="s">
        <v>331</v>
      </c>
      <c r="M5180" t="s">
        <v>55</v>
      </c>
      <c r="N5180" t="s">
        <v>30</v>
      </c>
      <c r="O5180">
        <f t="shared" si="480"/>
        <v>1</v>
      </c>
      <c r="P5180" t="str">
        <f t="shared" si="481"/>
        <v>Valid</v>
      </c>
      <c r="Q5180" t="str">
        <f>_xlfn.XLOOKUP(B5180,Customers!$A:$A,Customers!$C:$C,"Not Found")</f>
        <v>North</v>
      </c>
      <c r="R5180" t="str">
        <f t="shared" si="482"/>
        <v>North</v>
      </c>
      <c r="S5180" t="str">
        <f t="shared" si="483"/>
        <v>Hospitalization</v>
      </c>
      <c r="T5180" t="str">
        <f t="shared" si="484"/>
        <v>Within SLA</v>
      </c>
      <c r="U5180">
        <f t="shared" si="485"/>
        <v>0</v>
      </c>
    </row>
    <row r="5181" spans="1:21" x14ac:dyDescent="0.3">
      <c r="A5181" t="s">
        <v>9499</v>
      </c>
      <c r="B5181" t="s">
        <v>393</v>
      </c>
      <c r="C5181" t="s">
        <v>394</v>
      </c>
      <c r="D5181" t="s">
        <v>182</v>
      </c>
      <c r="E5181" t="s">
        <v>27</v>
      </c>
      <c r="F5181">
        <v>62381.46</v>
      </c>
      <c r="G5181" s="1">
        <v>45857</v>
      </c>
      <c r="H5181" s="1">
        <v>45870</v>
      </c>
      <c r="I5181" t="s">
        <v>19</v>
      </c>
      <c r="J5181">
        <v>13</v>
      </c>
      <c r="K5181">
        <v>7</v>
      </c>
      <c r="L5181" t="s">
        <v>310</v>
      </c>
      <c r="M5181" t="s">
        <v>94</v>
      </c>
      <c r="N5181" t="s">
        <v>22</v>
      </c>
      <c r="O5181">
        <f t="shared" si="480"/>
        <v>1</v>
      </c>
      <c r="P5181" t="str">
        <f t="shared" si="481"/>
        <v>Valid</v>
      </c>
      <c r="Q5181" t="str">
        <f>_xlfn.XLOOKUP(B5181,Customers!$A:$A,Customers!$C:$C,"Not Found")</f>
        <v>East</v>
      </c>
      <c r="R5181" t="str">
        <f t="shared" si="482"/>
        <v>West</v>
      </c>
      <c r="S5181" t="str">
        <f t="shared" si="483"/>
        <v>Trip Cancellation</v>
      </c>
      <c r="T5181" t="str">
        <f t="shared" si="484"/>
        <v>SLA Breach</v>
      </c>
      <c r="U5181">
        <f t="shared" si="485"/>
        <v>6</v>
      </c>
    </row>
    <row r="5182" spans="1:21" x14ac:dyDescent="0.3">
      <c r="A5182" t="s">
        <v>9500</v>
      </c>
      <c r="B5182" t="s">
        <v>7322</v>
      </c>
      <c r="C5182" t="s">
        <v>7323</v>
      </c>
      <c r="D5182" t="s">
        <v>59</v>
      </c>
      <c r="E5182" t="s">
        <v>18</v>
      </c>
      <c r="F5182">
        <v>60812.03</v>
      </c>
      <c r="G5182" s="1">
        <v>45719</v>
      </c>
      <c r="H5182" s="1">
        <v>45733</v>
      </c>
      <c r="I5182" t="s">
        <v>19</v>
      </c>
      <c r="J5182">
        <v>14</v>
      </c>
      <c r="K5182">
        <v>15</v>
      </c>
      <c r="L5182" t="s">
        <v>310</v>
      </c>
      <c r="M5182" t="s">
        <v>55</v>
      </c>
      <c r="N5182" t="s">
        <v>22</v>
      </c>
      <c r="O5182">
        <f t="shared" si="480"/>
        <v>1</v>
      </c>
      <c r="P5182" t="str">
        <f t="shared" si="481"/>
        <v>Valid</v>
      </c>
      <c r="Q5182" t="str">
        <f>_xlfn.XLOOKUP(B5182,Customers!$A:$A,Customers!$C:$C,"Not Found")</f>
        <v>North</v>
      </c>
      <c r="R5182" t="str">
        <f t="shared" si="482"/>
        <v>South</v>
      </c>
      <c r="S5182" t="str">
        <f t="shared" si="483"/>
        <v>Critical Illness</v>
      </c>
      <c r="T5182" t="str">
        <f t="shared" si="484"/>
        <v>Within SLA</v>
      </c>
      <c r="U5182">
        <f t="shared" si="485"/>
        <v>0</v>
      </c>
    </row>
    <row r="5183" spans="1:21" x14ac:dyDescent="0.3">
      <c r="A5183" t="s">
        <v>9501</v>
      </c>
      <c r="B5183" t="s">
        <v>2146</v>
      </c>
      <c r="C5183" t="s">
        <v>9502</v>
      </c>
      <c r="D5183" t="s">
        <v>154</v>
      </c>
      <c r="E5183" t="s">
        <v>39</v>
      </c>
      <c r="F5183">
        <v>70253.5</v>
      </c>
      <c r="G5183" s="1">
        <v>45966</v>
      </c>
      <c r="H5183" s="1">
        <v>45969</v>
      </c>
      <c r="I5183" t="s">
        <v>19</v>
      </c>
      <c r="J5183">
        <v>3</v>
      </c>
      <c r="K5183">
        <v>10</v>
      </c>
      <c r="L5183" t="s">
        <v>223</v>
      </c>
      <c r="M5183" t="s">
        <v>21</v>
      </c>
      <c r="N5183" t="s">
        <v>30</v>
      </c>
      <c r="O5183">
        <f t="shared" si="480"/>
        <v>1</v>
      </c>
      <c r="P5183" t="str">
        <f t="shared" si="481"/>
        <v>Valid</v>
      </c>
      <c r="Q5183" t="str">
        <f>_xlfn.XLOOKUP(B5183,Customers!$A:$A,Customers!$C:$C,"Not Found")</f>
        <v>South</v>
      </c>
      <c r="R5183" t="str">
        <f t="shared" si="482"/>
        <v>North</v>
      </c>
      <c r="S5183" t="str">
        <f t="shared" si="483"/>
        <v>Vehicle Damage</v>
      </c>
      <c r="T5183" t="str">
        <f t="shared" si="484"/>
        <v>Within SLA</v>
      </c>
      <c r="U5183">
        <f t="shared" si="485"/>
        <v>0</v>
      </c>
    </row>
    <row r="5184" spans="1:21" x14ac:dyDescent="0.3">
      <c r="A5184" t="s">
        <v>9503</v>
      </c>
      <c r="B5184" t="s">
        <v>7423</v>
      </c>
      <c r="C5184" t="s">
        <v>7424</v>
      </c>
      <c r="D5184" t="s">
        <v>154</v>
      </c>
      <c r="E5184" t="s">
        <v>18</v>
      </c>
      <c r="F5184">
        <v>116287.67</v>
      </c>
      <c r="G5184" s="1">
        <v>45831</v>
      </c>
      <c r="H5184" s="1">
        <v>45843</v>
      </c>
      <c r="I5184" t="s">
        <v>19</v>
      </c>
      <c r="J5184">
        <v>12</v>
      </c>
      <c r="K5184">
        <v>10</v>
      </c>
      <c r="L5184" t="s">
        <v>65</v>
      </c>
      <c r="M5184" t="s">
        <v>21</v>
      </c>
      <c r="N5184" t="s">
        <v>30</v>
      </c>
      <c r="O5184">
        <f t="shared" si="480"/>
        <v>1</v>
      </c>
      <c r="P5184" t="str">
        <f t="shared" si="481"/>
        <v>Valid</v>
      </c>
      <c r="Q5184" t="str">
        <f>_xlfn.XLOOKUP(B5184,Customers!$A:$A,Customers!$C:$C,"Not Found")</f>
        <v>East</v>
      </c>
      <c r="R5184" t="str">
        <f t="shared" si="482"/>
        <v>South</v>
      </c>
      <c r="S5184" t="str">
        <f t="shared" si="483"/>
        <v>Vehicle Damage</v>
      </c>
      <c r="T5184" t="str">
        <f t="shared" si="484"/>
        <v>SLA Breach</v>
      </c>
      <c r="U5184">
        <f t="shared" si="485"/>
        <v>2</v>
      </c>
    </row>
    <row r="5185" spans="1:21" x14ac:dyDescent="0.3">
      <c r="A5185" t="s">
        <v>9504</v>
      </c>
      <c r="B5185" t="s">
        <v>6051</v>
      </c>
      <c r="C5185" t="s">
        <v>6052</v>
      </c>
      <c r="D5185" t="s">
        <v>69</v>
      </c>
      <c r="E5185" t="s">
        <v>27</v>
      </c>
      <c r="F5185">
        <v>49835.62</v>
      </c>
      <c r="G5185" s="1">
        <v>45955</v>
      </c>
      <c r="I5185" t="s">
        <v>40</v>
      </c>
      <c r="J5185">
        <v>20</v>
      </c>
      <c r="K5185">
        <v>12</v>
      </c>
      <c r="L5185" t="s">
        <v>630</v>
      </c>
      <c r="M5185" t="s">
        <v>49</v>
      </c>
      <c r="N5185" t="s">
        <v>88</v>
      </c>
      <c r="O5185">
        <f t="shared" si="480"/>
        <v>1</v>
      </c>
      <c r="P5185" t="str">
        <f t="shared" si="481"/>
        <v>Valid</v>
      </c>
      <c r="Q5185" t="str">
        <f>_xlfn.XLOOKUP(B5185,Customers!$A:$A,Customers!$C:$C,"Not Found")</f>
        <v>East</v>
      </c>
      <c r="R5185" t="str">
        <f t="shared" si="482"/>
        <v>West</v>
      </c>
      <c r="S5185" t="str">
        <f t="shared" si="483"/>
        <v>Property Damage</v>
      </c>
      <c r="T5185" t="str">
        <f t="shared" si="484"/>
        <v>SLA Breach</v>
      </c>
      <c r="U5185">
        <f t="shared" si="485"/>
        <v>8</v>
      </c>
    </row>
    <row r="5186" spans="1:21" x14ac:dyDescent="0.3">
      <c r="A5186" t="s">
        <v>9505</v>
      </c>
      <c r="B5186" t="s">
        <v>8093</v>
      </c>
      <c r="C5186" t="s">
        <v>8094</v>
      </c>
      <c r="D5186" t="s">
        <v>203</v>
      </c>
      <c r="E5186" t="s">
        <v>27</v>
      </c>
      <c r="F5186">
        <v>360464.39</v>
      </c>
      <c r="G5186" s="1">
        <v>45690</v>
      </c>
      <c r="H5186" s="1">
        <v>45709</v>
      </c>
      <c r="I5186" t="s">
        <v>19</v>
      </c>
      <c r="J5186">
        <v>19</v>
      </c>
      <c r="K5186">
        <v>15</v>
      </c>
      <c r="L5186" t="s">
        <v>282</v>
      </c>
      <c r="M5186" t="s">
        <v>55</v>
      </c>
      <c r="N5186" t="s">
        <v>42</v>
      </c>
      <c r="O5186">
        <f t="shared" ref="O5186:O5249" si="486">COUNTIF($A:$A,A5186)</f>
        <v>1</v>
      </c>
      <c r="P5186" t="str">
        <f t="shared" ref="P5186:P5249" si="487">IF(F5186="","Missing Amount","Valid")</f>
        <v>Valid</v>
      </c>
      <c r="Q5186" t="str">
        <f>_xlfn.XLOOKUP(B5186,Customers!$A:$A,Customers!$C:$C,"Not Found")</f>
        <v>Central</v>
      </c>
      <c r="R5186" t="str">
        <f t="shared" ref="R5186:R5249" si="488">IF(E5186="",Q5186,E5186)</f>
        <v>West</v>
      </c>
      <c r="S5186" t="str">
        <f t="shared" ref="S5186:S5249" si="489">IF(D5186="Hospitalisation","Hospitalization",IF(D5186="Medical Emerg.","Medical Emergency",IF(D5186="Property dmg","Property Damage",IF(D5186="Vehicle dmg","Vehicle Damage",D5186))))</f>
        <v>Hospitalization</v>
      </c>
      <c r="T5186" t="str">
        <f t="shared" ref="T5186:T5249" si="490">IF(J5186&gt;K5186,"SLA Breach","Within SLA")</f>
        <v>SLA Breach</v>
      </c>
      <c r="U5186">
        <f t="shared" ref="U5186:U5249" si="491">IF(J5186&gt;K5186,J5186-K5186,0)</f>
        <v>4</v>
      </c>
    </row>
    <row r="5187" spans="1:21" x14ac:dyDescent="0.3">
      <c r="A5187" t="s">
        <v>9506</v>
      </c>
      <c r="B5187" t="s">
        <v>3010</v>
      </c>
      <c r="C5187" t="s">
        <v>7691</v>
      </c>
      <c r="D5187" t="s">
        <v>154</v>
      </c>
      <c r="E5187" t="s">
        <v>74</v>
      </c>
      <c r="F5187">
        <v>44328.49</v>
      </c>
      <c r="G5187" s="1">
        <v>45739</v>
      </c>
      <c r="H5187" s="1">
        <v>45769</v>
      </c>
      <c r="I5187" t="s">
        <v>19</v>
      </c>
      <c r="J5187">
        <v>30</v>
      </c>
      <c r="K5187">
        <v>10</v>
      </c>
      <c r="L5187" t="s">
        <v>651</v>
      </c>
      <c r="M5187" t="s">
        <v>21</v>
      </c>
      <c r="N5187" t="s">
        <v>88</v>
      </c>
      <c r="O5187">
        <f t="shared" si="486"/>
        <v>1</v>
      </c>
      <c r="P5187" t="str">
        <f t="shared" si="487"/>
        <v>Valid</v>
      </c>
      <c r="Q5187" t="str">
        <f>_xlfn.XLOOKUP(B5187,Customers!$A:$A,Customers!$C:$C,"Not Found")</f>
        <v>Central</v>
      </c>
      <c r="R5187" t="str">
        <f t="shared" si="488"/>
        <v>East</v>
      </c>
      <c r="S5187" t="str">
        <f t="shared" si="489"/>
        <v>Vehicle Damage</v>
      </c>
      <c r="T5187" t="str">
        <f t="shared" si="490"/>
        <v>SLA Breach</v>
      </c>
      <c r="U5187">
        <f t="shared" si="491"/>
        <v>20</v>
      </c>
    </row>
    <row r="5188" spans="1:21" x14ac:dyDescent="0.3">
      <c r="A5188" t="s">
        <v>9507</v>
      </c>
      <c r="B5188" t="s">
        <v>2517</v>
      </c>
      <c r="C5188" t="s">
        <v>9508</v>
      </c>
      <c r="D5188" t="s">
        <v>102</v>
      </c>
      <c r="E5188" t="s">
        <v>18</v>
      </c>
      <c r="F5188">
        <v>223552.07</v>
      </c>
      <c r="G5188" s="1">
        <v>45734</v>
      </c>
      <c r="I5188" t="s">
        <v>40</v>
      </c>
      <c r="J5188">
        <v>21</v>
      </c>
      <c r="K5188">
        <v>20</v>
      </c>
      <c r="L5188" t="s">
        <v>630</v>
      </c>
      <c r="M5188" t="s">
        <v>29</v>
      </c>
      <c r="N5188" t="s">
        <v>30</v>
      </c>
      <c r="O5188">
        <f t="shared" si="486"/>
        <v>1</v>
      </c>
      <c r="P5188" t="str">
        <f t="shared" si="487"/>
        <v>Valid</v>
      </c>
      <c r="Q5188" t="str">
        <f>_xlfn.XLOOKUP(B5188,Customers!$A:$A,Customers!$C:$C,"Not Found")</f>
        <v>West</v>
      </c>
      <c r="R5188" t="str">
        <f t="shared" si="488"/>
        <v>South</v>
      </c>
      <c r="S5188" t="str">
        <f t="shared" si="489"/>
        <v>Maturity</v>
      </c>
      <c r="T5188" t="str">
        <f t="shared" si="490"/>
        <v>SLA Breach</v>
      </c>
      <c r="U5188">
        <f t="shared" si="491"/>
        <v>1</v>
      </c>
    </row>
    <row r="5189" spans="1:21" x14ac:dyDescent="0.3">
      <c r="A5189" t="s">
        <v>9509</v>
      </c>
      <c r="B5189" t="s">
        <v>1562</v>
      </c>
      <c r="C5189" t="s">
        <v>9510</v>
      </c>
      <c r="D5189" t="s">
        <v>182</v>
      </c>
      <c r="E5189" t="s">
        <v>18</v>
      </c>
      <c r="F5189">
        <v>30394.69</v>
      </c>
      <c r="G5189" s="1">
        <v>45800</v>
      </c>
      <c r="H5189" s="1">
        <v>45805</v>
      </c>
      <c r="I5189" t="s">
        <v>19</v>
      </c>
      <c r="J5189">
        <v>5</v>
      </c>
      <c r="K5189">
        <v>7</v>
      </c>
      <c r="L5189" t="s">
        <v>70</v>
      </c>
      <c r="M5189" t="s">
        <v>94</v>
      </c>
      <c r="N5189" t="s">
        <v>30</v>
      </c>
      <c r="O5189">
        <f t="shared" si="486"/>
        <v>1</v>
      </c>
      <c r="P5189" t="str">
        <f t="shared" si="487"/>
        <v>Valid</v>
      </c>
      <c r="Q5189" t="str">
        <f>_xlfn.XLOOKUP(B5189,Customers!$A:$A,Customers!$C:$C,"Not Found")</f>
        <v>East</v>
      </c>
      <c r="R5189" t="str">
        <f t="shared" si="488"/>
        <v>South</v>
      </c>
      <c r="S5189" t="str">
        <f t="shared" si="489"/>
        <v>Trip Cancellation</v>
      </c>
      <c r="T5189" t="str">
        <f t="shared" si="490"/>
        <v>Within SLA</v>
      </c>
      <c r="U5189">
        <f t="shared" si="491"/>
        <v>0</v>
      </c>
    </row>
    <row r="5190" spans="1:21" x14ac:dyDescent="0.3">
      <c r="A5190" t="s">
        <v>9511</v>
      </c>
      <c r="B5190" t="s">
        <v>6059</v>
      </c>
      <c r="C5190" t="s">
        <v>6091</v>
      </c>
      <c r="D5190" t="s">
        <v>17</v>
      </c>
      <c r="E5190" t="s">
        <v>18</v>
      </c>
      <c r="F5190">
        <v>105152.11</v>
      </c>
      <c r="G5190" s="1">
        <v>45942</v>
      </c>
      <c r="I5190" t="s">
        <v>64</v>
      </c>
      <c r="J5190">
        <v>10</v>
      </c>
      <c r="K5190">
        <v>10</v>
      </c>
      <c r="L5190" t="s">
        <v>204</v>
      </c>
      <c r="M5190" t="s">
        <v>21</v>
      </c>
      <c r="N5190" t="s">
        <v>30</v>
      </c>
      <c r="O5190">
        <f t="shared" si="486"/>
        <v>1</v>
      </c>
      <c r="P5190" t="str">
        <f t="shared" si="487"/>
        <v>Valid</v>
      </c>
      <c r="Q5190" t="str">
        <f>_xlfn.XLOOKUP(B5190,Customers!$A:$A,Customers!$C:$C,"Not Found")</f>
        <v>East</v>
      </c>
      <c r="R5190" t="str">
        <f t="shared" si="488"/>
        <v>South</v>
      </c>
      <c r="S5190" t="str">
        <f t="shared" si="489"/>
        <v>Accident</v>
      </c>
      <c r="T5190" t="str">
        <f t="shared" si="490"/>
        <v>Within SLA</v>
      </c>
      <c r="U5190">
        <f t="shared" si="491"/>
        <v>0</v>
      </c>
    </row>
    <row r="5191" spans="1:21" x14ac:dyDescent="0.3">
      <c r="A5191" t="s">
        <v>9512</v>
      </c>
      <c r="B5191" t="s">
        <v>1813</v>
      </c>
      <c r="C5191" t="s">
        <v>1814</v>
      </c>
      <c r="D5191" t="s">
        <v>59</v>
      </c>
      <c r="E5191" t="s">
        <v>18</v>
      </c>
      <c r="F5191">
        <v>146319.69</v>
      </c>
      <c r="G5191" s="1">
        <v>45796</v>
      </c>
      <c r="H5191" s="1">
        <v>45801</v>
      </c>
      <c r="I5191" t="s">
        <v>19</v>
      </c>
      <c r="J5191">
        <v>5</v>
      </c>
      <c r="K5191">
        <v>15</v>
      </c>
      <c r="L5191" t="s">
        <v>155</v>
      </c>
      <c r="M5191" t="s">
        <v>55</v>
      </c>
      <c r="N5191" t="s">
        <v>30</v>
      </c>
      <c r="O5191">
        <f t="shared" si="486"/>
        <v>1</v>
      </c>
      <c r="P5191" t="str">
        <f t="shared" si="487"/>
        <v>Valid</v>
      </c>
      <c r="Q5191" t="str">
        <f>_xlfn.XLOOKUP(B5191,Customers!$A:$A,Customers!$C:$C,"Not Found")</f>
        <v>West</v>
      </c>
      <c r="R5191" t="str">
        <f t="shared" si="488"/>
        <v>South</v>
      </c>
      <c r="S5191" t="str">
        <f t="shared" si="489"/>
        <v>Critical Illness</v>
      </c>
      <c r="T5191" t="str">
        <f t="shared" si="490"/>
        <v>Within SLA</v>
      </c>
      <c r="U5191">
        <f t="shared" si="491"/>
        <v>0</v>
      </c>
    </row>
    <row r="5192" spans="1:21" x14ac:dyDescent="0.3">
      <c r="A5192" t="s">
        <v>9513</v>
      </c>
      <c r="B5192" t="s">
        <v>4390</v>
      </c>
      <c r="C5192" t="s">
        <v>4391</v>
      </c>
      <c r="D5192" t="s">
        <v>154</v>
      </c>
      <c r="E5192" t="s">
        <v>74</v>
      </c>
      <c r="F5192">
        <v>172231.09</v>
      </c>
      <c r="G5192" s="1">
        <v>45861</v>
      </c>
      <c r="H5192" s="1">
        <v>45869</v>
      </c>
      <c r="I5192" t="s">
        <v>19</v>
      </c>
      <c r="J5192">
        <v>8</v>
      </c>
      <c r="K5192">
        <v>10</v>
      </c>
      <c r="L5192" t="s">
        <v>325</v>
      </c>
      <c r="M5192" t="s">
        <v>21</v>
      </c>
      <c r="N5192" t="s">
        <v>30</v>
      </c>
      <c r="O5192">
        <f t="shared" si="486"/>
        <v>1</v>
      </c>
      <c r="P5192" t="str">
        <f t="shared" si="487"/>
        <v>Valid</v>
      </c>
      <c r="Q5192" t="str">
        <f>_xlfn.XLOOKUP(B5192,Customers!$A:$A,Customers!$C:$C,"Not Found")</f>
        <v>East</v>
      </c>
      <c r="R5192" t="str">
        <f t="shared" si="488"/>
        <v>East</v>
      </c>
      <c r="S5192" t="str">
        <f t="shared" si="489"/>
        <v>Vehicle Damage</v>
      </c>
      <c r="T5192" t="str">
        <f t="shared" si="490"/>
        <v>Within SLA</v>
      </c>
      <c r="U5192">
        <f t="shared" si="491"/>
        <v>0</v>
      </c>
    </row>
    <row r="5193" spans="1:21" x14ac:dyDescent="0.3">
      <c r="A5193" t="s">
        <v>9514</v>
      </c>
      <c r="B5193" t="s">
        <v>833</v>
      </c>
      <c r="C5193" t="s">
        <v>5371</v>
      </c>
      <c r="D5193" t="s">
        <v>216</v>
      </c>
      <c r="E5193" t="s">
        <v>74</v>
      </c>
      <c r="F5193">
        <v>81544.19</v>
      </c>
      <c r="G5193" s="1">
        <v>45820</v>
      </c>
      <c r="H5193" s="1">
        <v>45835</v>
      </c>
      <c r="I5193" t="s">
        <v>19</v>
      </c>
      <c r="J5193">
        <v>15</v>
      </c>
      <c r="K5193">
        <v>15</v>
      </c>
      <c r="L5193" t="s">
        <v>132</v>
      </c>
      <c r="M5193" t="s">
        <v>55</v>
      </c>
      <c r="N5193" t="s">
        <v>30</v>
      </c>
      <c r="O5193">
        <f t="shared" si="486"/>
        <v>1</v>
      </c>
      <c r="P5193" t="str">
        <f t="shared" si="487"/>
        <v>Valid</v>
      </c>
      <c r="Q5193" t="str">
        <f>_xlfn.XLOOKUP(B5193,Customers!$A:$A,Customers!$C:$C,"Not Found")</f>
        <v>North</v>
      </c>
      <c r="R5193" t="str">
        <f t="shared" si="488"/>
        <v>East</v>
      </c>
      <c r="S5193" t="str">
        <f t="shared" si="489"/>
        <v>Outpatient</v>
      </c>
      <c r="T5193" t="str">
        <f t="shared" si="490"/>
        <v>Within SLA</v>
      </c>
      <c r="U5193">
        <f t="shared" si="491"/>
        <v>0</v>
      </c>
    </row>
    <row r="5194" spans="1:21" x14ac:dyDescent="0.3">
      <c r="A5194" t="s">
        <v>9515</v>
      </c>
      <c r="B5194" t="s">
        <v>4897</v>
      </c>
      <c r="C5194" t="s">
        <v>4898</v>
      </c>
      <c r="D5194" t="s">
        <v>69</v>
      </c>
      <c r="E5194" t="s">
        <v>39</v>
      </c>
      <c r="F5194">
        <v>136322.78</v>
      </c>
      <c r="G5194" s="1">
        <v>45977</v>
      </c>
      <c r="H5194" s="1">
        <v>45984</v>
      </c>
      <c r="I5194" t="s">
        <v>19</v>
      </c>
      <c r="J5194">
        <v>7</v>
      </c>
      <c r="K5194">
        <v>12</v>
      </c>
      <c r="L5194" t="s">
        <v>341</v>
      </c>
      <c r="M5194" t="s">
        <v>49</v>
      </c>
      <c r="N5194" t="s">
        <v>30</v>
      </c>
      <c r="O5194">
        <f t="shared" si="486"/>
        <v>1</v>
      </c>
      <c r="P5194" t="str">
        <f t="shared" si="487"/>
        <v>Valid</v>
      </c>
      <c r="Q5194" t="str">
        <f>_xlfn.XLOOKUP(B5194,Customers!$A:$A,Customers!$C:$C,"Not Found")</f>
        <v>East</v>
      </c>
      <c r="R5194" t="str">
        <f t="shared" si="488"/>
        <v>North</v>
      </c>
      <c r="S5194" t="str">
        <f t="shared" si="489"/>
        <v>Property Damage</v>
      </c>
      <c r="T5194" t="str">
        <f t="shared" si="490"/>
        <v>Within SLA</v>
      </c>
      <c r="U5194">
        <f t="shared" si="491"/>
        <v>0</v>
      </c>
    </row>
    <row r="5195" spans="1:21" x14ac:dyDescent="0.3">
      <c r="A5195" t="s">
        <v>9516</v>
      </c>
      <c r="B5195" t="s">
        <v>1990</v>
      </c>
      <c r="C5195" t="s">
        <v>1991</v>
      </c>
      <c r="D5195" t="s">
        <v>53</v>
      </c>
      <c r="E5195" t="s">
        <v>18</v>
      </c>
      <c r="F5195">
        <v>31275.39</v>
      </c>
      <c r="G5195" s="1">
        <v>45991</v>
      </c>
      <c r="H5195" s="1">
        <v>46015</v>
      </c>
      <c r="I5195" t="s">
        <v>47</v>
      </c>
      <c r="J5195">
        <v>24</v>
      </c>
      <c r="K5195">
        <v>15</v>
      </c>
      <c r="L5195" t="s">
        <v>103</v>
      </c>
      <c r="M5195" t="s">
        <v>55</v>
      </c>
      <c r="N5195" t="s">
        <v>88</v>
      </c>
      <c r="O5195">
        <f t="shared" si="486"/>
        <v>1</v>
      </c>
      <c r="P5195" t="str">
        <f t="shared" si="487"/>
        <v>Valid</v>
      </c>
      <c r="Q5195" t="str">
        <f>_xlfn.XLOOKUP(B5195,Customers!$A:$A,Customers!$C:$C,"Not Found")</f>
        <v>South</v>
      </c>
      <c r="R5195" t="str">
        <f t="shared" si="488"/>
        <v>South</v>
      </c>
      <c r="S5195" t="str">
        <f t="shared" si="489"/>
        <v>Hospitalization</v>
      </c>
      <c r="T5195" t="str">
        <f t="shared" si="490"/>
        <v>SLA Breach</v>
      </c>
      <c r="U5195">
        <f t="shared" si="491"/>
        <v>9</v>
      </c>
    </row>
    <row r="5196" spans="1:21" x14ac:dyDescent="0.3">
      <c r="A5196" t="s">
        <v>9517</v>
      </c>
      <c r="B5196" t="s">
        <v>856</v>
      </c>
      <c r="C5196" t="s">
        <v>6642</v>
      </c>
      <c r="D5196" t="s">
        <v>53</v>
      </c>
      <c r="E5196" t="s">
        <v>39</v>
      </c>
      <c r="F5196">
        <v>42378.95</v>
      </c>
      <c r="G5196" s="1">
        <v>45948</v>
      </c>
      <c r="H5196" s="1">
        <v>45963</v>
      </c>
      <c r="I5196" t="s">
        <v>19</v>
      </c>
      <c r="J5196">
        <v>15</v>
      </c>
      <c r="K5196">
        <v>15</v>
      </c>
      <c r="L5196" t="s">
        <v>183</v>
      </c>
      <c r="M5196" t="s">
        <v>55</v>
      </c>
      <c r="N5196" t="s">
        <v>30</v>
      </c>
      <c r="O5196">
        <f t="shared" si="486"/>
        <v>1</v>
      </c>
      <c r="P5196" t="str">
        <f t="shared" si="487"/>
        <v>Valid</v>
      </c>
      <c r="Q5196" t="str">
        <f>_xlfn.XLOOKUP(B5196,Customers!$A:$A,Customers!$C:$C,"Not Found")</f>
        <v>South</v>
      </c>
      <c r="R5196" t="str">
        <f t="shared" si="488"/>
        <v>North</v>
      </c>
      <c r="S5196" t="str">
        <f t="shared" si="489"/>
        <v>Hospitalization</v>
      </c>
      <c r="T5196" t="str">
        <f t="shared" si="490"/>
        <v>Within SLA</v>
      </c>
      <c r="U5196">
        <f t="shared" si="491"/>
        <v>0</v>
      </c>
    </row>
    <row r="5197" spans="1:21" x14ac:dyDescent="0.3">
      <c r="A5197" t="s">
        <v>9518</v>
      </c>
      <c r="B5197" t="s">
        <v>1010</v>
      </c>
      <c r="C5197" t="s">
        <v>7664</v>
      </c>
      <c r="D5197" t="s">
        <v>59</v>
      </c>
      <c r="F5197">
        <v>80101.490000000005</v>
      </c>
      <c r="G5197" s="1">
        <v>45716</v>
      </c>
      <c r="H5197" s="1">
        <v>45725</v>
      </c>
      <c r="I5197" t="s">
        <v>19</v>
      </c>
      <c r="J5197">
        <v>9</v>
      </c>
      <c r="K5197">
        <v>15</v>
      </c>
      <c r="L5197" t="s">
        <v>117</v>
      </c>
      <c r="M5197" t="s">
        <v>55</v>
      </c>
      <c r="N5197" t="s">
        <v>22</v>
      </c>
      <c r="O5197">
        <f t="shared" si="486"/>
        <v>1</v>
      </c>
      <c r="P5197" t="str">
        <f t="shared" si="487"/>
        <v>Valid</v>
      </c>
      <c r="Q5197" t="str">
        <f>_xlfn.XLOOKUP(B5197,Customers!$A:$A,Customers!$C:$C,"Not Found")</f>
        <v>South</v>
      </c>
      <c r="R5197" t="str">
        <f t="shared" si="488"/>
        <v>South</v>
      </c>
      <c r="S5197" t="str">
        <f t="shared" si="489"/>
        <v>Critical Illness</v>
      </c>
      <c r="T5197" t="str">
        <f t="shared" si="490"/>
        <v>Within SLA</v>
      </c>
      <c r="U5197">
        <f t="shared" si="491"/>
        <v>0</v>
      </c>
    </row>
    <row r="5198" spans="1:21" x14ac:dyDescent="0.3">
      <c r="A5198" t="s">
        <v>9519</v>
      </c>
      <c r="B5198" t="s">
        <v>2166</v>
      </c>
      <c r="C5198" t="s">
        <v>2508</v>
      </c>
      <c r="D5198" t="s">
        <v>59</v>
      </c>
      <c r="E5198" t="s">
        <v>18</v>
      </c>
      <c r="F5198">
        <v>107260.62</v>
      </c>
      <c r="G5198" s="1">
        <v>45943</v>
      </c>
      <c r="H5198" s="1">
        <v>45951</v>
      </c>
      <c r="I5198" t="s">
        <v>19</v>
      </c>
      <c r="J5198">
        <v>8</v>
      </c>
      <c r="K5198">
        <v>15</v>
      </c>
      <c r="L5198" t="s">
        <v>630</v>
      </c>
      <c r="M5198" t="s">
        <v>55</v>
      </c>
      <c r="N5198" t="s">
        <v>30</v>
      </c>
      <c r="O5198">
        <f t="shared" si="486"/>
        <v>1</v>
      </c>
      <c r="P5198" t="str">
        <f t="shared" si="487"/>
        <v>Valid</v>
      </c>
      <c r="Q5198" t="str">
        <f>_xlfn.XLOOKUP(B5198,Customers!$A:$A,Customers!$C:$C,"Not Found")</f>
        <v>North</v>
      </c>
      <c r="R5198" t="str">
        <f t="shared" si="488"/>
        <v>South</v>
      </c>
      <c r="S5198" t="str">
        <f t="shared" si="489"/>
        <v>Critical Illness</v>
      </c>
      <c r="T5198" t="str">
        <f t="shared" si="490"/>
        <v>Within SLA</v>
      </c>
      <c r="U5198">
        <f t="shared" si="491"/>
        <v>0</v>
      </c>
    </row>
    <row r="5199" spans="1:21" x14ac:dyDescent="0.3">
      <c r="A5199" t="s">
        <v>9520</v>
      </c>
      <c r="B5199" t="s">
        <v>4214</v>
      </c>
      <c r="C5199" t="s">
        <v>9521</v>
      </c>
      <c r="D5199" t="s">
        <v>53</v>
      </c>
      <c r="E5199" t="s">
        <v>27</v>
      </c>
      <c r="F5199">
        <v>82487.64</v>
      </c>
      <c r="G5199" s="1">
        <v>45915</v>
      </c>
      <c r="H5199" s="1">
        <v>45933</v>
      </c>
      <c r="I5199" t="s">
        <v>19</v>
      </c>
      <c r="J5199">
        <v>18</v>
      </c>
      <c r="K5199">
        <v>15</v>
      </c>
      <c r="L5199" t="s">
        <v>174</v>
      </c>
      <c r="M5199" t="s">
        <v>55</v>
      </c>
      <c r="N5199" t="s">
        <v>42</v>
      </c>
      <c r="O5199">
        <f t="shared" si="486"/>
        <v>1</v>
      </c>
      <c r="P5199" t="str">
        <f t="shared" si="487"/>
        <v>Valid</v>
      </c>
      <c r="Q5199" t="str">
        <f>_xlfn.XLOOKUP(B5199,Customers!$A:$A,Customers!$C:$C,"Not Found")</f>
        <v>North</v>
      </c>
      <c r="R5199" t="str">
        <f t="shared" si="488"/>
        <v>West</v>
      </c>
      <c r="S5199" t="str">
        <f t="shared" si="489"/>
        <v>Hospitalization</v>
      </c>
      <c r="T5199" t="str">
        <f t="shared" si="490"/>
        <v>SLA Breach</v>
      </c>
      <c r="U5199">
        <f t="shared" si="491"/>
        <v>3</v>
      </c>
    </row>
    <row r="5200" spans="1:21" x14ac:dyDescent="0.3">
      <c r="A5200" t="s">
        <v>9522</v>
      </c>
      <c r="B5200" t="s">
        <v>1546</v>
      </c>
      <c r="C5200" t="s">
        <v>1547</v>
      </c>
      <c r="D5200" t="s">
        <v>59</v>
      </c>
      <c r="E5200" t="s">
        <v>39</v>
      </c>
      <c r="F5200">
        <v>119511.89</v>
      </c>
      <c r="G5200" s="1">
        <v>45775</v>
      </c>
      <c r="I5200" t="s">
        <v>40</v>
      </c>
      <c r="J5200">
        <v>3</v>
      </c>
      <c r="K5200">
        <v>15</v>
      </c>
      <c r="L5200" t="s">
        <v>212</v>
      </c>
      <c r="M5200" t="s">
        <v>55</v>
      </c>
      <c r="N5200" t="s">
        <v>30</v>
      </c>
      <c r="O5200">
        <f t="shared" si="486"/>
        <v>1</v>
      </c>
      <c r="P5200" t="str">
        <f t="shared" si="487"/>
        <v>Valid</v>
      </c>
      <c r="Q5200" t="str">
        <f>_xlfn.XLOOKUP(B5200,Customers!$A:$A,Customers!$C:$C,"Not Found")</f>
        <v>Central</v>
      </c>
      <c r="R5200" t="str">
        <f t="shared" si="488"/>
        <v>North</v>
      </c>
      <c r="S5200" t="str">
        <f t="shared" si="489"/>
        <v>Critical Illness</v>
      </c>
      <c r="T5200" t="str">
        <f t="shared" si="490"/>
        <v>Within SLA</v>
      </c>
      <c r="U5200">
        <f t="shared" si="491"/>
        <v>0</v>
      </c>
    </row>
    <row r="5201" spans="1:21" x14ac:dyDescent="0.3">
      <c r="A5201" t="s">
        <v>9523</v>
      </c>
      <c r="B5201" t="s">
        <v>1936</v>
      </c>
      <c r="C5201" t="s">
        <v>1937</v>
      </c>
      <c r="D5201" t="s">
        <v>26</v>
      </c>
      <c r="E5201" t="s">
        <v>18</v>
      </c>
      <c r="F5201">
        <v>289131.92</v>
      </c>
      <c r="G5201" s="1">
        <v>45734</v>
      </c>
      <c r="H5201" s="1">
        <v>45770</v>
      </c>
      <c r="I5201" t="s">
        <v>19</v>
      </c>
      <c r="J5201">
        <v>36</v>
      </c>
      <c r="K5201">
        <v>20</v>
      </c>
      <c r="L5201" t="s">
        <v>353</v>
      </c>
      <c r="M5201" t="s">
        <v>29</v>
      </c>
      <c r="N5201" t="s">
        <v>88</v>
      </c>
      <c r="O5201">
        <f t="shared" si="486"/>
        <v>1</v>
      </c>
      <c r="P5201" t="str">
        <f t="shared" si="487"/>
        <v>Valid</v>
      </c>
      <c r="Q5201" t="str">
        <f>_xlfn.XLOOKUP(B5201,Customers!$A:$A,Customers!$C:$C,"Not Found")</f>
        <v>West</v>
      </c>
      <c r="R5201" t="str">
        <f t="shared" si="488"/>
        <v>South</v>
      </c>
      <c r="S5201" t="str">
        <f t="shared" si="489"/>
        <v>Disability</v>
      </c>
      <c r="T5201" t="str">
        <f t="shared" si="490"/>
        <v>SLA Breach</v>
      </c>
      <c r="U5201">
        <f t="shared" si="491"/>
        <v>16</v>
      </c>
    </row>
    <row r="5202" spans="1:21" x14ac:dyDescent="0.3">
      <c r="A5202" t="s">
        <v>9524</v>
      </c>
      <c r="B5202" t="s">
        <v>4266</v>
      </c>
      <c r="C5202" t="s">
        <v>9525</v>
      </c>
      <c r="D5202" t="s">
        <v>92</v>
      </c>
      <c r="E5202" t="s">
        <v>39</v>
      </c>
      <c r="F5202">
        <v>25767.71</v>
      </c>
      <c r="G5202" s="1">
        <v>45988</v>
      </c>
      <c r="H5202" s="1">
        <v>45995</v>
      </c>
      <c r="I5202" t="s">
        <v>19</v>
      </c>
      <c r="J5202">
        <v>7</v>
      </c>
      <c r="K5202">
        <v>7</v>
      </c>
      <c r="L5202" t="s">
        <v>590</v>
      </c>
      <c r="M5202" t="s">
        <v>94</v>
      </c>
      <c r="N5202" t="s">
        <v>30</v>
      </c>
      <c r="O5202">
        <f t="shared" si="486"/>
        <v>1</v>
      </c>
      <c r="P5202" t="str">
        <f t="shared" si="487"/>
        <v>Valid</v>
      </c>
      <c r="Q5202" t="str">
        <f>_xlfn.XLOOKUP(B5202,Customers!$A:$A,Customers!$C:$C,"Not Found")</f>
        <v>East</v>
      </c>
      <c r="R5202" t="str">
        <f t="shared" si="488"/>
        <v>North</v>
      </c>
      <c r="S5202" t="str">
        <f t="shared" si="489"/>
        <v>Baggage Loss</v>
      </c>
      <c r="T5202" t="str">
        <f t="shared" si="490"/>
        <v>Within SLA</v>
      </c>
      <c r="U5202">
        <f t="shared" si="491"/>
        <v>0</v>
      </c>
    </row>
    <row r="5203" spans="1:21" x14ac:dyDescent="0.3">
      <c r="A5203" t="s">
        <v>9526</v>
      </c>
      <c r="B5203" t="s">
        <v>9434</v>
      </c>
      <c r="C5203" t="s">
        <v>9435</v>
      </c>
      <c r="D5203" t="s">
        <v>26</v>
      </c>
      <c r="E5203" t="s">
        <v>39</v>
      </c>
      <c r="F5203">
        <v>1427874.12</v>
      </c>
      <c r="G5203" s="1">
        <v>45904</v>
      </c>
      <c r="H5203" s="1">
        <v>45923</v>
      </c>
      <c r="I5203" t="s">
        <v>19</v>
      </c>
      <c r="J5203">
        <v>19</v>
      </c>
      <c r="K5203">
        <v>20</v>
      </c>
      <c r="L5203" t="s">
        <v>132</v>
      </c>
      <c r="M5203" t="s">
        <v>29</v>
      </c>
      <c r="N5203" t="s">
        <v>30</v>
      </c>
      <c r="O5203">
        <f t="shared" si="486"/>
        <v>1</v>
      </c>
      <c r="P5203" t="str">
        <f t="shared" si="487"/>
        <v>Valid</v>
      </c>
      <c r="Q5203" t="str">
        <f>_xlfn.XLOOKUP(B5203,Customers!$A:$A,Customers!$C:$C,"Not Found")</f>
        <v>East</v>
      </c>
      <c r="R5203" t="str">
        <f t="shared" si="488"/>
        <v>North</v>
      </c>
      <c r="S5203" t="str">
        <f t="shared" si="489"/>
        <v>Disability</v>
      </c>
      <c r="T5203" t="str">
        <f t="shared" si="490"/>
        <v>Within SLA</v>
      </c>
      <c r="U5203">
        <f t="shared" si="491"/>
        <v>0</v>
      </c>
    </row>
    <row r="5204" spans="1:21" x14ac:dyDescent="0.3">
      <c r="A5204" t="s">
        <v>9527</v>
      </c>
      <c r="B5204" t="s">
        <v>2249</v>
      </c>
      <c r="C5204" t="s">
        <v>2250</v>
      </c>
      <c r="D5204" t="s">
        <v>102</v>
      </c>
      <c r="E5204" t="s">
        <v>27</v>
      </c>
      <c r="F5204">
        <v>252826.76</v>
      </c>
      <c r="G5204" s="1">
        <v>45744</v>
      </c>
      <c r="I5204" t="s">
        <v>40</v>
      </c>
      <c r="J5204">
        <v>13</v>
      </c>
      <c r="K5204">
        <v>20</v>
      </c>
      <c r="L5204" t="s">
        <v>373</v>
      </c>
      <c r="M5204" t="s">
        <v>29</v>
      </c>
      <c r="N5204" t="s">
        <v>22</v>
      </c>
      <c r="O5204">
        <f t="shared" si="486"/>
        <v>1</v>
      </c>
      <c r="P5204" t="str">
        <f t="shared" si="487"/>
        <v>Valid</v>
      </c>
      <c r="Q5204" t="str">
        <f>_xlfn.XLOOKUP(B5204,Customers!$A:$A,Customers!$C:$C,"Not Found")</f>
        <v>South</v>
      </c>
      <c r="R5204" t="str">
        <f t="shared" si="488"/>
        <v>West</v>
      </c>
      <c r="S5204" t="str">
        <f t="shared" si="489"/>
        <v>Maturity</v>
      </c>
      <c r="T5204" t="str">
        <f t="shared" si="490"/>
        <v>Within SLA</v>
      </c>
      <c r="U5204">
        <f t="shared" si="491"/>
        <v>0</v>
      </c>
    </row>
    <row r="5205" spans="1:21" x14ac:dyDescent="0.3">
      <c r="A5205" t="s">
        <v>9528</v>
      </c>
      <c r="B5205" t="s">
        <v>1184</v>
      </c>
      <c r="C5205" t="s">
        <v>1185</v>
      </c>
      <c r="D5205" t="s">
        <v>154</v>
      </c>
      <c r="E5205" t="s">
        <v>39</v>
      </c>
      <c r="F5205">
        <v>125521.32</v>
      </c>
      <c r="G5205" s="1">
        <v>45725</v>
      </c>
      <c r="H5205" s="1">
        <v>45737</v>
      </c>
      <c r="I5205" t="s">
        <v>19</v>
      </c>
      <c r="J5205">
        <v>12</v>
      </c>
      <c r="K5205">
        <v>10</v>
      </c>
      <c r="L5205" t="s">
        <v>174</v>
      </c>
      <c r="M5205" t="s">
        <v>21</v>
      </c>
      <c r="N5205" t="s">
        <v>30</v>
      </c>
      <c r="O5205">
        <f t="shared" si="486"/>
        <v>1</v>
      </c>
      <c r="P5205" t="str">
        <f t="shared" si="487"/>
        <v>Valid</v>
      </c>
      <c r="Q5205" t="str">
        <f>_xlfn.XLOOKUP(B5205,Customers!$A:$A,Customers!$C:$C,"Not Found")</f>
        <v>West</v>
      </c>
      <c r="R5205" t="str">
        <f t="shared" si="488"/>
        <v>North</v>
      </c>
      <c r="S5205" t="str">
        <f t="shared" si="489"/>
        <v>Vehicle Damage</v>
      </c>
      <c r="T5205" t="str">
        <f t="shared" si="490"/>
        <v>SLA Breach</v>
      </c>
      <c r="U5205">
        <f t="shared" si="491"/>
        <v>2</v>
      </c>
    </row>
    <row r="5206" spans="1:21" x14ac:dyDescent="0.3">
      <c r="A5206" t="s">
        <v>9529</v>
      </c>
      <c r="B5206" t="s">
        <v>1230</v>
      </c>
      <c r="C5206" t="s">
        <v>9530</v>
      </c>
      <c r="D5206" t="s">
        <v>59</v>
      </c>
      <c r="E5206" t="s">
        <v>39</v>
      </c>
      <c r="F5206">
        <v>36376.870000000003</v>
      </c>
      <c r="G5206" s="1">
        <v>45856</v>
      </c>
      <c r="H5206" s="1">
        <v>45881</v>
      </c>
      <c r="I5206" t="s">
        <v>19</v>
      </c>
      <c r="J5206">
        <v>25</v>
      </c>
      <c r="K5206">
        <v>15</v>
      </c>
      <c r="L5206" t="s">
        <v>159</v>
      </c>
      <c r="M5206" t="s">
        <v>55</v>
      </c>
      <c r="N5206" t="s">
        <v>88</v>
      </c>
      <c r="O5206">
        <f t="shared" si="486"/>
        <v>1</v>
      </c>
      <c r="P5206" t="str">
        <f t="shared" si="487"/>
        <v>Valid</v>
      </c>
      <c r="Q5206" t="str">
        <f>_xlfn.XLOOKUP(B5206,Customers!$A:$A,Customers!$C:$C,"Not Found")</f>
        <v>Central</v>
      </c>
      <c r="R5206" t="str">
        <f t="shared" si="488"/>
        <v>North</v>
      </c>
      <c r="S5206" t="str">
        <f t="shared" si="489"/>
        <v>Critical Illness</v>
      </c>
      <c r="T5206" t="str">
        <f t="shared" si="490"/>
        <v>SLA Breach</v>
      </c>
      <c r="U5206">
        <f t="shared" si="491"/>
        <v>10</v>
      </c>
    </row>
    <row r="5207" spans="1:21" x14ac:dyDescent="0.3">
      <c r="A5207" t="s">
        <v>9531</v>
      </c>
      <c r="B5207" t="s">
        <v>4507</v>
      </c>
      <c r="C5207" t="s">
        <v>4508</v>
      </c>
      <c r="D5207" t="s">
        <v>154</v>
      </c>
      <c r="E5207" t="s">
        <v>18</v>
      </c>
      <c r="F5207">
        <v>70422.66</v>
      </c>
      <c r="G5207" s="1">
        <v>45834</v>
      </c>
      <c r="H5207" s="1">
        <v>45854</v>
      </c>
      <c r="I5207" t="s">
        <v>19</v>
      </c>
      <c r="J5207">
        <v>20</v>
      </c>
      <c r="K5207">
        <v>10</v>
      </c>
      <c r="L5207" t="s">
        <v>28</v>
      </c>
      <c r="M5207" t="s">
        <v>21</v>
      </c>
      <c r="N5207" t="s">
        <v>42</v>
      </c>
      <c r="O5207">
        <f t="shared" si="486"/>
        <v>1</v>
      </c>
      <c r="P5207" t="str">
        <f t="shared" si="487"/>
        <v>Valid</v>
      </c>
      <c r="Q5207" t="str">
        <f>_xlfn.XLOOKUP(B5207,Customers!$A:$A,Customers!$C:$C,"Not Found")</f>
        <v>West</v>
      </c>
      <c r="R5207" t="str">
        <f t="shared" si="488"/>
        <v>South</v>
      </c>
      <c r="S5207" t="str">
        <f t="shared" si="489"/>
        <v>Vehicle Damage</v>
      </c>
      <c r="T5207" t="str">
        <f t="shared" si="490"/>
        <v>SLA Breach</v>
      </c>
      <c r="U5207">
        <f t="shared" si="491"/>
        <v>10</v>
      </c>
    </row>
    <row r="5208" spans="1:21" x14ac:dyDescent="0.3">
      <c r="A5208" t="s">
        <v>9532</v>
      </c>
      <c r="B5208" t="s">
        <v>2639</v>
      </c>
      <c r="C5208" t="s">
        <v>2640</v>
      </c>
      <c r="D5208" t="s">
        <v>46</v>
      </c>
      <c r="E5208" t="s">
        <v>18</v>
      </c>
      <c r="F5208">
        <v>41927.589999999997</v>
      </c>
      <c r="G5208" s="1">
        <v>45935</v>
      </c>
      <c r="H5208" s="1">
        <v>45941</v>
      </c>
      <c r="I5208" t="s">
        <v>19</v>
      </c>
      <c r="J5208">
        <v>6</v>
      </c>
      <c r="K5208">
        <v>10</v>
      </c>
      <c r="L5208" t="s">
        <v>227</v>
      </c>
      <c r="M5208" t="s">
        <v>21</v>
      </c>
      <c r="N5208" t="s">
        <v>30</v>
      </c>
      <c r="O5208">
        <f t="shared" si="486"/>
        <v>1</v>
      </c>
      <c r="P5208" t="str">
        <f t="shared" si="487"/>
        <v>Valid</v>
      </c>
      <c r="Q5208" t="str">
        <f>_xlfn.XLOOKUP(B5208,Customers!$A:$A,Customers!$C:$C,"Not Found")</f>
        <v>West</v>
      </c>
      <c r="R5208" t="str">
        <f t="shared" si="488"/>
        <v>South</v>
      </c>
      <c r="S5208" t="str">
        <f t="shared" si="489"/>
        <v>Theft</v>
      </c>
      <c r="T5208" t="str">
        <f t="shared" si="490"/>
        <v>Within SLA</v>
      </c>
      <c r="U5208">
        <f t="shared" si="491"/>
        <v>0</v>
      </c>
    </row>
    <row r="5209" spans="1:21" x14ac:dyDescent="0.3">
      <c r="A5209" t="s">
        <v>9533</v>
      </c>
      <c r="B5209" t="s">
        <v>8292</v>
      </c>
      <c r="C5209" t="s">
        <v>9534</v>
      </c>
      <c r="D5209" t="s">
        <v>53</v>
      </c>
      <c r="E5209" t="s">
        <v>173</v>
      </c>
      <c r="F5209">
        <v>307864.28000000003</v>
      </c>
      <c r="G5209" s="1">
        <v>45881</v>
      </c>
      <c r="H5209" s="1">
        <v>45898</v>
      </c>
      <c r="I5209" t="s">
        <v>19</v>
      </c>
      <c r="J5209">
        <v>17</v>
      </c>
      <c r="K5209">
        <v>15</v>
      </c>
      <c r="L5209" t="s">
        <v>35</v>
      </c>
      <c r="M5209" t="s">
        <v>55</v>
      </c>
      <c r="N5209" t="s">
        <v>30</v>
      </c>
      <c r="O5209">
        <f t="shared" si="486"/>
        <v>1</v>
      </c>
      <c r="P5209" t="str">
        <f t="shared" si="487"/>
        <v>Valid</v>
      </c>
      <c r="Q5209" t="str">
        <f>_xlfn.XLOOKUP(B5209,Customers!$A:$A,Customers!$C:$C,"Not Found")</f>
        <v>East</v>
      </c>
      <c r="R5209" t="str">
        <f t="shared" si="488"/>
        <v>Central</v>
      </c>
      <c r="S5209" t="str">
        <f t="shared" si="489"/>
        <v>Hospitalization</v>
      </c>
      <c r="T5209" t="str">
        <f t="shared" si="490"/>
        <v>SLA Breach</v>
      </c>
      <c r="U5209">
        <f t="shared" si="491"/>
        <v>2</v>
      </c>
    </row>
    <row r="5210" spans="1:21" x14ac:dyDescent="0.3">
      <c r="A5210" t="s">
        <v>9535</v>
      </c>
      <c r="B5210" t="s">
        <v>9536</v>
      </c>
      <c r="C5210" t="s">
        <v>9537</v>
      </c>
      <c r="D5210" t="s">
        <v>46</v>
      </c>
      <c r="E5210" t="s">
        <v>173</v>
      </c>
      <c r="F5210">
        <v>45238.51</v>
      </c>
      <c r="G5210" s="1">
        <v>45928</v>
      </c>
      <c r="I5210" t="s">
        <v>64</v>
      </c>
      <c r="J5210">
        <v>25</v>
      </c>
      <c r="K5210">
        <v>10</v>
      </c>
      <c r="L5210" t="s">
        <v>103</v>
      </c>
      <c r="M5210" t="s">
        <v>21</v>
      </c>
      <c r="N5210" t="s">
        <v>88</v>
      </c>
      <c r="O5210">
        <f t="shared" si="486"/>
        <v>1</v>
      </c>
      <c r="P5210" t="str">
        <f t="shared" si="487"/>
        <v>Valid</v>
      </c>
      <c r="Q5210" t="str">
        <f>_xlfn.XLOOKUP(B5210,Customers!$A:$A,Customers!$C:$C,"Not Found")</f>
        <v>North</v>
      </c>
      <c r="R5210" t="str">
        <f t="shared" si="488"/>
        <v>Central</v>
      </c>
      <c r="S5210" t="str">
        <f t="shared" si="489"/>
        <v>Theft</v>
      </c>
      <c r="T5210" t="str">
        <f t="shared" si="490"/>
        <v>SLA Breach</v>
      </c>
      <c r="U5210">
        <f t="shared" si="491"/>
        <v>15</v>
      </c>
    </row>
    <row r="5211" spans="1:21" x14ac:dyDescent="0.3">
      <c r="A5211" t="s">
        <v>9538</v>
      </c>
      <c r="B5211" t="s">
        <v>2279</v>
      </c>
      <c r="C5211" t="s">
        <v>4400</v>
      </c>
      <c r="D5211" t="s">
        <v>102</v>
      </c>
      <c r="E5211" t="s">
        <v>18</v>
      </c>
      <c r="F5211">
        <v>294034.48</v>
      </c>
      <c r="G5211" s="1">
        <v>45802</v>
      </c>
      <c r="I5211" t="s">
        <v>64</v>
      </c>
      <c r="J5211">
        <v>16</v>
      </c>
      <c r="K5211">
        <v>20</v>
      </c>
      <c r="L5211" t="s">
        <v>770</v>
      </c>
      <c r="M5211" t="s">
        <v>29</v>
      </c>
      <c r="N5211" t="s">
        <v>22</v>
      </c>
      <c r="O5211">
        <f t="shared" si="486"/>
        <v>1</v>
      </c>
      <c r="P5211" t="str">
        <f t="shared" si="487"/>
        <v>Valid</v>
      </c>
      <c r="Q5211" t="str">
        <f>_xlfn.XLOOKUP(B5211,Customers!$A:$A,Customers!$C:$C,"Not Found")</f>
        <v>North</v>
      </c>
      <c r="R5211" t="str">
        <f t="shared" si="488"/>
        <v>South</v>
      </c>
      <c r="S5211" t="str">
        <f t="shared" si="489"/>
        <v>Maturity</v>
      </c>
      <c r="T5211" t="str">
        <f t="shared" si="490"/>
        <v>Within SLA</v>
      </c>
      <c r="U5211">
        <f t="shared" si="491"/>
        <v>0</v>
      </c>
    </row>
    <row r="5212" spans="1:21" x14ac:dyDescent="0.3">
      <c r="A5212" t="s">
        <v>9539</v>
      </c>
      <c r="B5212" t="s">
        <v>9540</v>
      </c>
      <c r="C5212" t="s">
        <v>9541</v>
      </c>
      <c r="D5212" t="s">
        <v>116</v>
      </c>
      <c r="E5212" t="s">
        <v>39</v>
      </c>
      <c r="F5212">
        <v>17565.37</v>
      </c>
      <c r="G5212" s="1">
        <v>45981</v>
      </c>
      <c r="I5212" t="s">
        <v>40</v>
      </c>
      <c r="J5212">
        <v>17</v>
      </c>
      <c r="K5212">
        <v>7</v>
      </c>
      <c r="L5212" t="s">
        <v>310</v>
      </c>
      <c r="M5212" t="s">
        <v>94</v>
      </c>
      <c r="N5212" t="s">
        <v>30</v>
      </c>
      <c r="O5212">
        <f t="shared" si="486"/>
        <v>1</v>
      </c>
      <c r="P5212" t="str">
        <f t="shared" si="487"/>
        <v>Valid</v>
      </c>
      <c r="Q5212" t="str">
        <f>_xlfn.XLOOKUP(B5212,Customers!$A:$A,Customers!$C:$C,"Not Found")</f>
        <v>Central</v>
      </c>
      <c r="R5212" t="str">
        <f t="shared" si="488"/>
        <v>North</v>
      </c>
      <c r="S5212" t="str">
        <f t="shared" si="489"/>
        <v>Medical Emergency</v>
      </c>
      <c r="T5212" t="str">
        <f t="shared" si="490"/>
        <v>SLA Breach</v>
      </c>
      <c r="U5212">
        <f t="shared" si="491"/>
        <v>10</v>
      </c>
    </row>
    <row r="5213" spans="1:21" x14ac:dyDescent="0.3">
      <c r="A5213" t="s">
        <v>9542</v>
      </c>
      <c r="B5213" t="s">
        <v>8717</v>
      </c>
      <c r="C5213" t="s">
        <v>8718</v>
      </c>
      <c r="D5213" t="s">
        <v>59</v>
      </c>
      <c r="E5213" t="s">
        <v>74</v>
      </c>
      <c r="F5213">
        <v>47859.98</v>
      </c>
      <c r="G5213" s="1">
        <v>45980</v>
      </c>
      <c r="H5213" s="1">
        <v>46004</v>
      </c>
      <c r="I5213" t="s">
        <v>19</v>
      </c>
      <c r="J5213">
        <v>24</v>
      </c>
      <c r="K5213">
        <v>15</v>
      </c>
      <c r="L5213" t="s">
        <v>770</v>
      </c>
      <c r="M5213" t="s">
        <v>55</v>
      </c>
      <c r="N5213" t="s">
        <v>88</v>
      </c>
      <c r="O5213">
        <f t="shared" si="486"/>
        <v>1</v>
      </c>
      <c r="P5213" t="str">
        <f t="shared" si="487"/>
        <v>Valid</v>
      </c>
      <c r="Q5213" t="str">
        <f>_xlfn.XLOOKUP(B5213,Customers!$A:$A,Customers!$C:$C,"Not Found")</f>
        <v>Central</v>
      </c>
      <c r="R5213" t="str">
        <f t="shared" si="488"/>
        <v>East</v>
      </c>
      <c r="S5213" t="str">
        <f t="shared" si="489"/>
        <v>Critical Illness</v>
      </c>
      <c r="T5213" t="str">
        <f t="shared" si="490"/>
        <v>SLA Breach</v>
      </c>
      <c r="U5213">
        <f t="shared" si="491"/>
        <v>9</v>
      </c>
    </row>
    <row r="5214" spans="1:21" x14ac:dyDescent="0.3">
      <c r="A5214" t="s">
        <v>9543</v>
      </c>
      <c r="B5214" t="s">
        <v>1345</v>
      </c>
      <c r="C5214" t="s">
        <v>9544</v>
      </c>
      <c r="D5214" t="s">
        <v>216</v>
      </c>
      <c r="E5214" t="s">
        <v>74</v>
      </c>
      <c r="F5214">
        <v>80893.59</v>
      </c>
      <c r="G5214" s="1">
        <v>45973</v>
      </c>
      <c r="I5214" t="s">
        <v>40</v>
      </c>
      <c r="J5214">
        <v>23</v>
      </c>
      <c r="K5214">
        <v>15</v>
      </c>
      <c r="L5214" t="s">
        <v>349</v>
      </c>
      <c r="M5214" t="s">
        <v>55</v>
      </c>
      <c r="N5214" t="s">
        <v>88</v>
      </c>
      <c r="O5214">
        <f t="shared" si="486"/>
        <v>1</v>
      </c>
      <c r="P5214" t="str">
        <f t="shared" si="487"/>
        <v>Valid</v>
      </c>
      <c r="Q5214" t="str">
        <f>_xlfn.XLOOKUP(B5214,Customers!$A:$A,Customers!$C:$C,"Not Found")</f>
        <v>Central</v>
      </c>
      <c r="R5214" t="str">
        <f t="shared" si="488"/>
        <v>East</v>
      </c>
      <c r="S5214" t="str">
        <f t="shared" si="489"/>
        <v>Outpatient</v>
      </c>
      <c r="T5214" t="str">
        <f t="shared" si="490"/>
        <v>SLA Breach</v>
      </c>
      <c r="U5214">
        <f t="shared" si="491"/>
        <v>8</v>
      </c>
    </row>
    <row r="5215" spans="1:21" x14ac:dyDescent="0.3">
      <c r="A5215" t="s">
        <v>9545</v>
      </c>
      <c r="B5215" t="s">
        <v>2067</v>
      </c>
      <c r="C5215" t="s">
        <v>2068</v>
      </c>
      <c r="D5215" t="s">
        <v>17</v>
      </c>
      <c r="E5215" t="s">
        <v>74</v>
      </c>
      <c r="F5215">
        <v>82273.64</v>
      </c>
      <c r="G5215" s="1">
        <v>45893</v>
      </c>
      <c r="H5215" s="1">
        <v>45911</v>
      </c>
      <c r="I5215" t="s">
        <v>19</v>
      </c>
      <c r="J5215">
        <v>18</v>
      </c>
      <c r="K5215">
        <v>10</v>
      </c>
      <c r="L5215" t="s">
        <v>580</v>
      </c>
      <c r="M5215" t="s">
        <v>21</v>
      </c>
      <c r="N5215" t="s">
        <v>42</v>
      </c>
      <c r="O5215">
        <f t="shared" si="486"/>
        <v>1</v>
      </c>
      <c r="P5215" t="str">
        <f t="shared" si="487"/>
        <v>Valid</v>
      </c>
      <c r="Q5215" t="str">
        <f>_xlfn.XLOOKUP(B5215,Customers!$A:$A,Customers!$C:$C,"Not Found")</f>
        <v>Central</v>
      </c>
      <c r="R5215" t="str">
        <f t="shared" si="488"/>
        <v>East</v>
      </c>
      <c r="S5215" t="str">
        <f t="shared" si="489"/>
        <v>Accident</v>
      </c>
      <c r="T5215" t="str">
        <f t="shared" si="490"/>
        <v>SLA Breach</v>
      </c>
      <c r="U5215">
        <f t="shared" si="491"/>
        <v>8</v>
      </c>
    </row>
    <row r="5216" spans="1:21" x14ac:dyDescent="0.3">
      <c r="A5216" t="s">
        <v>9546</v>
      </c>
      <c r="B5216" t="s">
        <v>1758</v>
      </c>
      <c r="C5216" t="s">
        <v>1759</v>
      </c>
      <c r="D5216" t="s">
        <v>182</v>
      </c>
      <c r="E5216" t="s">
        <v>39</v>
      </c>
      <c r="F5216">
        <v>59659.37</v>
      </c>
      <c r="G5216" s="1">
        <v>45783</v>
      </c>
      <c r="H5216" s="1">
        <v>45795</v>
      </c>
      <c r="I5216" t="s">
        <v>19</v>
      </c>
      <c r="J5216">
        <v>12</v>
      </c>
      <c r="K5216">
        <v>7</v>
      </c>
      <c r="L5216" t="s">
        <v>242</v>
      </c>
      <c r="M5216" t="s">
        <v>94</v>
      </c>
      <c r="N5216" t="s">
        <v>88</v>
      </c>
      <c r="O5216">
        <f t="shared" si="486"/>
        <v>1</v>
      </c>
      <c r="P5216" t="str">
        <f t="shared" si="487"/>
        <v>Valid</v>
      </c>
      <c r="Q5216" t="str">
        <f>_xlfn.XLOOKUP(B5216,Customers!$A:$A,Customers!$C:$C,"Not Found")</f>
        <v>West</v>
      </c>
      <c r="R5216" t="str">
        <f t="shared" si="488"/>
        <v>North</v>
      </c>
      <c r="S5216" t="str">
        <f t="shared" si="489"/>
        <v>Trip Cancellation</v>
      </c>
      <c r="T5216" t="str">
        <f t="shared" si="490"/>
        <v>SLA Breach</v>
      </c>
      <c r="U5216">
        <f t="shared" si="491"/>
        <v>5</v>
      </c>
    </row>
    <row r="5217" spans="1:21" x14ac:dyDescent="0.3">
      <c r="A5217" t="s">
        <v>9547</v>
      </c>
      <c r="B5217" t="s">
        <v>77</v>
      </c>
      <c r="C5217" t="s">
        <v>1970</v>
      </c>
      <c r="D5217" t="s">
        <v>216</v>
      </c>
      <c r="E5217" t="s">
        <v>39</v>
      </c>
      <c r="F5217">
        <v>58338.31</v>
      </c>
      <c r="G5217" s="1">
        <v>45710</v>
      </c>
      <c r="H5217" s="1">
        <v>45731</v>
      </c>
      <c r="I5217" t="s">
        <v>19</v>
      </c>
      <c r="J5217">
        <v>21</v>
      </c>
      <c r="K5217">
        <v>15</v>
      </c>
      <c r="L5217" t="s">
        <v>75</v>
      </c>
      <c r="M5217" t="s">
        <v>55</v>
      </c>
      <c r="N5217" t="s">
        <v>30</v>
      </c>
      <c r="O5217">
        <f t="shared" si="486"/>
        <v>1</v>
      </c>
      <c r="P5217" t="str">
        <f t="shared" si="487"/>
        <v>Valid</v>
      </c>
      <c r="Q5217" t="str">
        <f>_xlfn.XLOOKUP(B5217,Customers!$A:$A,Customers!$C:$C,"Not Found")</f>
        <v>West</v>
      </c>
      <c r="R5217" t="str">
        <f t="shared" si="488"/>
        <v>North</v>
      </c>
      <c r="S5217" t="str">
        <f t="shared" si="489"/>
        <v>Outpatient</v>
      </c>
      <c r="T5217" t="str">
        <f t="shared" si="490"/>
        <v>SLA Breach</v>
      </c>
      <c r="U5217">
        <f t="shared" si="491"/>
        <v>6</v>
      </c>
    </row>
    <row r="5218" spans="1:21" x14ac:dyDescent="0.3">
      <c r="A5218" t="s">
        <v>9548</v>
      </c>
      <c r="B5218" t="s">
        <v>556</v>
      </c>
      <c r="C5218" t="s">
        <v>557</v>
      </c>
      <c r="D5218" t="s">
        <v>53</v>
      </c>
      <c r="E5218" t="s">
        <v>39</v>
      </c>
      <c r="F5218">
        <v>57707.49</v>
      </c>
      <c r="G5218" s="1">
        <v>45845</v>
      </c>
      <c r="H5218" s="1">
        <v>45861</v>
      </c>
      <c r="I5218" t="s">
        <v>19</v>
      </c>
      <c r="J5218">
        <v>16</v>
      </c>
      <c r="K5218">
        <v>15</v>
      </c>
      <c r="L5218" t="s">
        <v>107</v>
      </c>
      <c r="M5218" t="s">
        <v>55</v>
      </c>
      <c r="N5218" t="s">
        <v>30</v>
      </c>
      <c r="O5218">
        <f t="shared" si="486"/>
        <v>1</v>
      </c>
      <c r="P5218" t="str">
        <f t="shared" si="487"/>
        <v>Valid</v>
      </c>
      <c r="Q5218" t="str">
        <f>_xlfn.XLOOKUP(B5218,Customers!$A:$A,Customers!$C:$C,"Not Found")</f>
        <v>North</v>
      </c>
      <c r="R5218" t="str">
        <f t="shared" si="488"/>
        <v>North</v>
      </c>
      <c r="S5218" t="str">
        <f t="shared" si="489"/>
        <v>Hospitalization</v>
      </c>
      <c r="T5218" t="str">
        <f t="shared" si="490"/>
        <v>SLA Breach</v>
      </c>
      <c r="U5218">
        <f t="shared" si="491"/>
        <v>1</v>
      </c>
    </row>
    <row r="5219" spans="1:21" x14ac:dyDescent="0.3">
      <c r="A5219" t="s">
        <v>9549</v>
      </c>
      <c r="B5219" t="s">
        <v>1127</v>
      </c>
      <c r="C5219" t="s">
        <v>1128</v>
      </c>
      <c r="D5219" t="s">
        <v>203</v>
      </c>
      <c r="E5219" t="s">
        <v>18</v>
      </c>
      <c r="F5219">
        <v>195972.96</v>
      </c>
      <c r="G5219" s="1">
        <v>45782</v>
      </c>
      <c r="H5219" s="1">
        <v>45792</v>
      </c>
      <c r="I5219" t="s">
        <v>19</v>
      </c>
      <c r="J5219">
        <v>10</v>
      </c>
      <c r="K5219">
        <v>15</v>
      </c>
      <c r="L5219" t="s">
        <v>159</v>
      </c>
      <c r="M5219" t="s">
        <v>55</v>
      </c>
      <c r="N5219" t="s">
        <v>22</v>
      </c>
      <c r="O5219">
        <f t="shared" si="486"/>
        <v>1</v>
      </c>
      <c r="P5219" t="str">
        <f t="shared" si="487"/>
        <v>Valid</v>
      </c>
      <c r="Q5219" t="str">
        <f>_xlfn.XLOOKUP(B5219,Customers!$A:$A,Customers!$C:$C,"Not Found")</f>
        <v>West</v>
      </c>
      <c r="R5219" t="str">
        <f t="shared" si="488"/>
        <v>South</v>
      </c>
      <c r="S5219" t="str">
        <f t="shared" si="489"/>
        <v>Hospitalization</v>
      </c>
      <c r="T5219" t="str">
        <f t="shared" si="490"/>
        <v>Within SLA</v>
      </c>
      <c r="U5219">
        <f t="shared" si="491"/>
        <v>0</v>
      </c>
    </row>
    <row r="5220" spans="1:21" x14ac:dyDescent="0.3">
      <c r="A5220" t="s">
        <v>9550</v>
      </c>
      <c r="B5220" t="s">
        <v>384</v>
      </c>
      <c r="C5220" t="s">
        <v>4240</v>
      </c>
      <c r="D5220" t="s">
        <v>34</v>
      </c>
      <c r="E5220" t="s">
        <v>74</v>
      </c>
      <c r="F5220">
        <v>845406.01</v>
      </c>
      <c r="G5220" s="1">
        <v>45714</v>
      </c>
      <c r="H5220" s="1">
        <v>45753</v>
      </c>
      <c r="I5220" t="s">
        <v>19</v>
      </c>
      <c r="J5220">
        <v>39</v>
      </c>
      <c r="K5220">
        <v>20</v>
      </c>
      <c r="L5220" t="s">
        <v>174</v>
      </c>
      <c r="M5220" t="s">
        <v>29</v>
      </c>
      <c r="N5220" t="s">
        <v>88</v>
      </c>
      <c r="O5220">
        <f t="shared" si="486"/>
        <v>1</v>
      </c>
      <c r="P5220" t="str">
        <f t="shared" si="487"/>
        <v>Valid</v>
      </c>
      <c r="Q5220" t="str">
        <f>_xlfn.XLOOKUP(B5220,Customers!$A:$A,Customers!$C:$C,"Not Found")</f>
        <v>South</v>
      </c>
      <c r="R5220" t="str">
        <f t="shared" si="488"/>
        <v>East</v>
      </c>
      <c r="S5220" t="str">
        <f t="shared" si="489"/>
        <v>Death Benefit</v>
      </c>
      <c r="T5220" t="str">
        <f t="shared" si="490"/>
        <v>SLA Breach</v>
      </c>
      <c r="U5220">
        <f t="shared" si="491"/>
        <v>19</v>
      </c>
    </row>
    <row r="5221" spans="1:21" x14ac:dyDescent="0.3">
      <c r="A5221" t="s">
        <v>9551</v>
      </c>
      <c r="B5221" t="s">
        <v>4677</v>
      </c>
      <c r="C5221" t="s">
        <v>4678</v>
      </c>
      <c r="D5221" t="s">
        <v>111</v>
      </c>
      <c r="E5221" t="s">
        <v>173</v>
      </c>
      <c r="F5221">
        <v>104144.61</v>
      </c>
      <c r="G5221" s="1">
        <v>45762</v>
      </c>
      <c r="H5221" s="1">
        <v>45779</v>
      </c>
      <c r="I5221" t="s">
        <v>19</v>
      </c>
      <c r="J5221">
        <v>17</v>
      </c>
      <c r="K5221">
        <v>12</v>
      </c>
      <c r="L5221" t="s">
        <v>60</v>
      </c>
      <c r="M5221" t="s">
        <v>49</v>
      </c>
      <c r="N5221" t="s">
        <v>30</v>
      </c>
      <c r="O5221">
        <f t="shared" si="486"/>
        <v>1</v>
      </c>
      <c r="P5221" t="str">
        <f t="shared" si="487"/>
        <v>Valid</v>
      </c>
      <c r="Q5221" t="str">
        <f>_xlfn.XLOOKUP(B5221,Customers!$A:$A,Customers!$C:$C,"Not Found")</f>
        <v>West</v>
      </c>
      <c r="R5221" t="str">
        <f t="shared" si="488"/>
        <v>Central</v>
      </c>
      <c r="S5221" t="str">
        <f t="shared" si="489"/>
        <v>Fire</v>
      </c>
      <c r="T5221" t="str">
        <f t="shared" si="490"/>
        <v>SLA Breach</v>
      </c>
      <c r="U5221">
        <f t="shared" si="491"/>
        <v>5</v>
      </c>
    </row>
    <row r="5222" spans="1:21" x14ac:dyDescent="0.3">
      <c r="A5222" t="s">
        <v>9552</v>
      </c>
      <c r="B5222" t="s">
        <v>3849</v>
      </c>
      <c r="C5222" t="s">
        <v>3850</v>
      </c>
      <c r="D5222" t="s">
        <v>46</v>
      </c>
      <c r="E5222" t="s">
        <v>18</v>
      </c>
      <c r="F5222">
        <v>87978.41</v>
      </c>
      <c r="G5222" s="1">
        <v>45925</v>
      </c>
      <c r="I5222" t="s">
        <v>64</v>
      </c>
      <c r="J5222">
        <v>13</v>
      </c>
      <c r="K5222">
        <v>10</v>
      </c>
      <c r="L5222" t="s">
        <v>159</v>
      </c>
      <c r="M5222" t="s">
        <v>21</v>
      </c>
      <c r="N5222" t="s">
        <v>42</v>
      </c>
      <c r="O5222">
        <f t="shared" si="486"/>
        <v>1</v>
      </c>
      <c r="P5222" t="str">
        <f t="shared" si="487"/>
        <v>Valid</v>
      </c>
      <c r="Q5222" t="str">
        <f>_xlfn.XLOOKUP(B5222,Customers!$A:$A,Customers!$C:$C,"Not Found")</f>
        <v>South</v>
      </c>
      <c r="R5222" t="str">
        <f t="shared" si="488"/>
        <v>South</v>
      </c>
      <c r="S5222" t="str">
        <f t="shared" si="489"/>
        <v>Theft</v>
      </c>
      <c r="T5222" t="str">
        <f t="shared" si="490"/>
        <v>SLA Breach</v>
      </c>
      <c r="U5222">
        <f t="shared" si="491"/>
        <v>3</v>
      </c>
    </row>
    <row r="5223" spans="1:21" x14ac:dyDescent="0.3">
      <c r="A5223" t="s">
        <v>9553</v>
      </c>
      <c r="B5223" t="s">
        <v>8390</v>
      </c>
      <c r="C5223" t="s">
        <v>9554</v>
      </c>
      <c r="D5223" t="s">
        <v>102</v>
      </c>
      <c r="E5223" t="s">
        <v>27</v>
      </c>
      <c r="F5223">
        <v>888031.05</v>
      </c>
      <c r="G5223" s="1">
        <v>45756</v>
      </c>
      <c r="H5223" s="1">
        <v>45773</v>
      </c>
      <c r="I5223" t="s">
        <v>19</v>
      </c>
      <c r="J5223">
        <v>17</v>
      </c>
      <c r="K5223">
        <v>20</v>
      </c>
      <c r="L5223" t="s">
        <v>150</v>
      </c>
      <c r="M5223" t="s">
        <v>29</v>
      </c>
      <c r="N5223" t="s">
        <v>30</v>
      </c>
      <c r="O5223">
        <f t="shared" si="486"/>
        <v>1</v>
      </c>
      <c r="P5223" t="str">
        <f t="shared" si="487"/>
        <v>Valid</v>
      </c>
      <c r="Q5223" t="str">
        <f>_xlfn.XLOOKUP(B5223,Customers!$A:$A,Customers!$C:$C,"Not Found")</f>
        <v>Central</v>
      </c>
      <c r="R5223" t="str">
        <f t="shared" si="488"/>
        <v>West</v>
      </c>
      <c r="S5223" t="str">
        <f t="shared" si="489"/>
        <v>Maturity</v>
      </c>
      <c r="T5223" t="str">
        <f t="shared" si="490"/>
        <v>Within SLA</v>
      </c>
      <c r="U5223">
        <f t="shared" si="491"/>
        <v>0</v>
      </c>
    </row>
    <row r="5224" spans="1:21" x14ac:dyDescent="0.3">
      <c r="A5224" t="s">
        <v>9555</v>
      </c>
      <c r="B5224" t="s">
        <v>416</v>
      </c>
      <c r="C5224" t="s">
        <v>4736</v>
      </c>
      <c r="D5224" t="s">
        <v>69</v>
      </c>
      <c r="E5224" t="s">
        <v>18</v>
      </c>
      <c r="F5224">
        <v>615366.71</v>
      </c>
      <c r="G5224" s="1">
        <v>45690</v>
      </c>
      <c r="H5224" s="1">
        <v>45703</v>
      </c>
      <c r="I5224" t="s">
        <v>19</v>
      </c>
      <c r="J5224">
        <v>13</v>
      </c>
      <c r="K5224">
        <v>12</v>
      </c>
      <c r="L5224" t="s">
        <v>431</v>
      </c>
      <c r="M5224" t="s">
        <v>49</v>
      </c>
      <c r="N5224" t="s">
        <v>30</v>
      </c>
      <c r="O5224">
        <f t="shared" si="486"/>
        <v>1</v>
      </c>
      <c r="P5224" t="str">
        <f t="shared" si="487"/>
        <v>Valid</v>
      </c>
      <c r="Q5224" t="str">
        <f>_xlfn.XLOOKUP(B5224,Customers!$A:$A,Customers!$C:$C,"Not Found")</f>
        <v>East</v>
      </c>
      <c r="R5224" t="str">
        <f t="shared" si="488"/>
        <v>South</v>
      </c>
      <c r="S5224" t="str">
        <f t="shared" si="489"/>
        <v>Property Damage</v>
      </c>
      <c r="T5224" t="str">
        <f t="shared" si="490"/>
        <v>SLA Breach</v>
      </c>
      <c r="U5224">
        <f t="shared" si="491"/>
        <v>1</v>
      </c>
    </row>
    <row r="5225" spans="1:21" x14ac:dyDescent="0.3">
      <c r="A5225" t="s">
        <v>9556</v>
      </c>
      <c r="B5225" t="s">
        <v>1366</v>
      </c>
      <c r="C5225" t="s">
        <v>1367</v>
      </c>
      <c r="D5225" t="s">
        <v>17</v>
      </c>
      <c r="E5225" t="s">
        <v>39</v>
      </c>
      <c r="F5225">
        <v>85340.26</v>
      </c>
      <c r="G5225" s="1">
        <v>45728</v>
      </c>
      <c r="H5225" s="1">
        <v>45735</v>
      </c>
      <c r="I5225" t="s">
        <v>19</v>
      </c>
      <c r="J5225">
        <v>7</v>
      </c>
      <c r="K5225">
        <v>10</v>
      </c>
      <c r="L5225" t="s">
        <v>41</v>
      </c>
      <c r="M5225" t="s">
        <v>21</v>
      </c>
      <c r="N5225" t="s">
        <v>30</v>
      </c>
      <c r="O5225">
        <f t="shared" si="486"/>
        <v>1</v>
      </c>
      <c r="P5225" t="str">
        <f t="shared" si="487"/>
        <v>Valid</v>
      </c>
      <c r="Q5225" t="str">
        <f>_xlfn.XLOOKUP(B5225,Customers!$A:$A,Customers!$C:$C,"Not Found")</f>
        <v>West</v>
      </c>
      <c r="R5225" t="str">
        <f t="shared" si="488"/>
        <v>North</v>
      </c>
      <c r="S5225" t="str">
        <f t="shared" si="489"/>
        <v>Accident</v>
      </c>
      <c r="T5225" t="str">
        <f t="shared" si="490"/>
        <v>Within SLA</v>
      </c>
      <c r="U5225">
        <f t="shared" si="491"/>
        <v>0</v>
      </c>
    </row>
    <row r="5226" spans="1:21" x14ac:dyDescent="0.3">
      <c r="A5226" t="s">
        <v>9557</v>
      </c>
      <c r="B5226" t="s">
        <v>9558</v>
      </c>
      <c r="C5226" t="s">
        <v>9559</v>
      </c>
      <c r="D5226" t="s">
        <v>154</v>
      </c>
      <c r="E5226" t="s">
        <v>27</v>
      </c>
      <c r="F5226">
        <v>106064.03</v>
      </c>
      <c r="G5226" s="1">
        <v>45717</v>
      </c>
      <c r="H5226" s="1">
        <v>45721</v>
      </c>
      <c r="I5226" t="s">
        <v>19</v>
      </c>
      <c r="J5226">
        <v>4</v>
      </c>
      <c r="K5226">
        <v>10</v>
      </c>
      <c r="L5226" t="s">
        <v>590</v>
      </c>
      <c r="M5226" t="s">
        <v>21</v>
      </c>
      <c r="N5226" t="s">
        <v>30</v>
      </c>
      <c r="O5226">
        <f t="shared" si="486"/>
        <v>1</v>
      </c>
      <c r="P5226" t="str">
        <f t="shared" si="487"/>
        <v>Valid</v>
      </c>
      <c r="Q5226" t="str">
        <f>_xlfn.XLOOKUP(B5226,Customers!$A:$A,Customers!$C:$C,"Not Found")</f>
        <v>North</v>
      </c>
      <c r="R5226" t="str">
        <f t="shared" si="488"/>
        <v>West</v>
      </c>
      <c r="S5226" t="str">
        <f t="shared" si="489"/>
        <v>Vehicle Damage</v>
      </c>
      <c r="T5226" t="str">
        <f t="shared" si="490"/>
        <v>Within SLA</v>
      </c>
      <c r="U5226">
        <f t="shared" si="491"/>
        <v>0</v>
      </c>
    </row>
    <row r="5227" spans="1:21" x14ac:dyDescent="0.3">
      <c r="A5227" t="s">
        <v>9560</v>
      </c>
      <c r="B5227" t="s">
        <v>1601</v>
      </c>
      <c r="C5227" t="s">
        <v>1602</v>
      </c>
      <c r="D5227" t="s">
        <v>59</v>
      </c>
      <c r="E5227" t="s">
        <v>39</v>
      </c>
      <c r="F5227">
        <v>92668.12</v>
      </c>
      <c r="G5227" s="1">
        <v>45720</v>
      </c>
      <c r="H5227" s="1">
        <v>45730</v>
      </c>
      <c r="I5227" t="s">
        <v>19</v>
      </c>
      <c r="J5227">
        <v>10</v>
      </c>
      <c r="K5227">
        <v>15</v>
      </c>
      <c r="L5227" t="s">
        <v>193</v>
      </c>
      <c r="M5227" t="s">
        <v>55</v>
      </c>
      <c r="N5227" t="s">
        <v>30</v>
      </c>
      <c r="O5227">
        <f t="shared" si="486"/>
        <v>1</v>
      </c>
      <c r="P5227" t="str">
        <f t="shared" si="487"/>
        <v>Valid</v>
      </c>
      <c r="Q5227" t="str">
        <f>_xlfn.XLOOKUP(B5227,Customers!$A:$A,Customers!$C:$C,"Not Found")</f>
        <v>West</v>
      </c>
      <c r="R5227" t="str">
        <f t="shared" si="488"/>
        <v>North</v>
      </c>
      <c r="S5227" t="str">
        <f t="shared" si="489"/>
        <v>Critical Illness</v>
      </c>
      <c r="T5227" t="str">
        <f t="shared" si="490"/>
        <v>Within SLA</v>
      </c>
      <c r="U5227">
        <f t="shared" si="491"/>
        <v>0</v>
      </c>
    </row>
    <row r="5228" spans="1:21" x14ac:dyDescent="0.3">
      <c r="A5228" t="s">
        <v>9561</v>
      </c>
      <c r="B5228" t="s">
        <v>361</v>
      </c>
      <c r="C5228" t="s">
        <v>4787</v>
      </c>
      <c r="D5228" t="s">
        <v>53</v>
      </c>
      <c r="E5228" t="s">
        <v>173</v>
      </c>
      <c r="F5228">
        <v>32477.93</v>
      </c>
      <c r="G5228" s="1">
        <v>45801</v>
      </c>
      <c r="H5228" s="1">
        <v>45817</v>
      </c>
      <c r="I5228" t="s">
        <v>19</v>
      </c>
      <c r="J5228">
        <v>16</v>
      </c>
      <c r="K5228">
        <v>15</v>
      </c>
      <c r="L5228" t="s">
        <v>87</v>
      </c>
      <c r="M5228" t="s">
        <v>55</v>
      </c>
      <c r="N5228" t="s">
        <v>30</v>
      </c>
      <c r="O5228">
        <f t="shared" si="486"/>
        <v>1</v>
      </c>
      <c r="P5228" t="str">
        <f t="shared" si="487"/>
        <v>Valid</v>
      </c>
      <c r="Q5228" t="str">
        <f>_xlfn.XLOOKUP(B5228,Customers!$A:$A,Customers!$C:$C,"Not Found")</f>
        <v>West</v>
      </c>
      <c r="R5228" t="str">
        <f t="shared" si="488"/>
        <v>Central</v>
      </c>
      <c r="S5228" t="str">
        <f t="shared" si="489"/>
        <v>Hospitalization</v>
      </c>
      <c r="T5228" t="str">
        <f t="shared" si="490"/>
        <v>SLA Breach</v>
      </c>
      <c r="U5228">
        <f t="shared" si="491"/>
        <v>1</v>
      </c>
    </row>
    <row r="5229" spans="1:21" x14ac:dyDescent="0.3">
      <c r="A5229" t="s">
        <v>9562</v>
      </c>
      <c r="B5229" t="s">
        <v>5136</v>
      </c>
      <c r="C5229" t="s">
        <v>9563</v>
      </c>
      <c r="D5229" t="s">
        <v>154</v>
      </c>
      <c r="E5229" t="s">
        <v>173</v>
      </c>
      <c r="F5229">
        <v>81420.17</v>
      </c>
      <c r="G5229" s="1">
        <v>45948</v>
      </c>
      <c r="H5229" s="1">
        <v>45977</v>
      </c>
      <c r="I5229" t="s">
        <v>19</v>
      </c>
      <c r="J5229">
        <v>29</v>
      </c>
      <c r="K5229">
        <v>10</v>
      </c>
      <c r="L5229" t="s">
        <v>548</v>
      </c>
      <c r="M5229" t="s">
        <v>21</v>
      </c>
      <c r="N5229" t="s">
        <v>88</v>
      </c>
      <c r="O5229">
        <f t="shared" si="486"/>
        <v>1</v>
      </c>
      <c r="P5229" t="str">
        <f t="shared" si="487"/>
        <v>Valid</v>
      </c>
      <c r="Q5229" t="str">
        <f>_xlfn.XLOOKUP(B5229,Customers!$A:$A,Customers!$C:$C,"Not Found")</f>
        <v>South</v>
      </c>
      <c r="R5229" t="str">
        <f t="shared" si="488"/>
        <v>Central</v>
      </c>
      <c r="S5229" t="str">
        <f t="shared" si="489"/>
        <v>Vehicle Damage</v>
      </c>
      <c r="T5229" t="str">
        <f t="shared" si="490"/>
        <v>SLA Breach</v>
      </c>
      <c r="U5229">
        <f t="shared" si="491"/>
        <v>19</v>
      </c>
    </row>
    <row r="5230" spans="1:21" x14ac:dyDescent="0.3">
      <c r="A5230" t="s">
        <v>9564</v>
      </c>
      <c r="B5230" t="s">
        <v>368</v>
      </c>
      <c r="C5230" t="s">
        <v>9287</v>
      </c>
      <c r="D5230" t="s">
        <v>116</v>
      </c>
      <c r="E5230" t="s">
        <v>39</v>
      </c>
      <c r="F5230">
        <v>73146.8</v>
      </c>
      <c r="G5230" s="1">
        <v>45782</v>
      </c>
      <c r="I5230" t="s">
        <v>64</v>
      </c>
      <c r="J5230">
        <v>1</v>
      </c>
      <c r="K5230">
        <v>7</v>
      </c>
      <c r="L5230" t="s">
        <v>41</v>
      </c>
      <c r="M5230" t="s">
        <v>94</v>
      </c>
      <c r="N5230" t="s">
        <v>22</v>
      </c>
      <c r="O5230">
        <f t="shared" si="486"/>
        <v>1</v>
      </c>
      <c r="P5230" t="str">
        <f t="shared" si="487"/>
        <v>Valid</v>
      </c>
      <c r="Q5230" t="str">
        <f>_xlfn.XLOOKUP(B5230,Customers!$A:$A,Customers!$C:$C,"Not Found")</f>
        <v>South</v>
      </c>
      <c r="R5230" t="str">
        <f t="shared" si="488"/>
        <v>North</v>
      </c>
      <c r="S5230" t="str">
        <f t="shared" si="489"/>
        <v>Medical Emergency</v>
      </c>
      <c r="T5230" t="str">
        <f t="shared" si="490"/>
        <v>Within SLA</v>
      </c>
      <c r="U5230">
        <f t="shared" si="491"/>
        <v>0</v>
      </c>
    </row>
    <row r="5231" spans="1:21" x14ac:dyDescent="0.3">
      <c r="A5231" t="s">
        <v>9565</v>
      </c>
      <c r="B5231" t="s">
        <v>1824</v>
      </c>
      <c r="C5231" t="s">
        <v>1825</v>
      </c>
      <c r="D5231" t="s">
        <v>53</v>
      </c>
      <c r="E5231" t="s">
        <v>39</v>
      </c>
      <c r="F5231">
        <v>52096.71</v>
      </c>
      <c r="G5231" s="1">
        <v>45988</v>
      </c>
      <c r="H5231" s="1">
        <v>45999</v>
      </c>
      <c r="I5231" t="s">
        <v>19</v>
      </c>
      <c r="J5231">
        <v>11</v>
      </c>
      <c r="K5231">
        <v>15</v>
      </c>
      <c r="L5231" t="s">
        <v>404</v>
      </c>
      <c r="M5231" t="s">
        <v>55</v>
      </c>
      <c r="N5231" t="s">
        <v>30</v>
      </c>
      <c r="O5231">
        <f t="shared" si="486"/>
        <v>1</v>
      </c>
      <c r="P5231" t="str">
        <f t="shared" si="487"/>
        <v>Valid</v>
      </c>
      <c r="Q5231" t="str">
        <f>_xlfn.XLOOKUP(B5231,Customers!$A:$A,Customers!$C:$C,"Not Found")</f>
        <v>West</v>
      </c>
      <c r="R5231" t="str">
        <f t="shared" si="488"/>
        <v>North</v>
      </c>
      <c r="S5231" t="str">
        <f t="shared" si="489"/>
        <v>Hospitalization</v>
      </c>
      <c r="T5231" t="str">
        <f t="shared" si="490"/>
        <v>Within SLA</v>
      </c>
      <c r="U5231">
        <f t="shared" si="491"/>
        <v>0</v>
      </c>
    </row>
    <row r="5232" spans="1:21" x14ac:dyDescent="0.3">
      <c r="A5232" t="s">
        <v>9566</v>
      </c>
      <c r="B5232" t="s">
        <v>1262</v>
      </c>
      <c r="C5232" t="s">
        <v>1263</v>
      </c>
      <c r="D5232" t="s">
        <v>216</v>
      </c>
      <c r="E5232" t="s">
        <v>39</v>
      </c>
      <c r="F5232">
        <v>25463.41</v>
      </c>
      <c r="G5232" s="1">
        <v>45947</v>
      </c>
      <c r="H5232" s="1">
        <v>45959</v>
      </c>
      <c r="I5232" t="s">
        <v>19</v>
      </c>
      <c r="J5232">
        <v>12</v>
      </c>
      <c r="K5232">
        <v>15</v>
      </c>
      <c r="L5232" t="s">
        <v>252</v>
      </c>
      <c r="M5232" t="s">
        <v>55</v>
      </c>
      <c r="N5232" t="s">
        <v>30</v>
      </c>
      <c r="O5232">
        <f t="shared" si="486"/>
        <v>1</v>
      </c>
      <c r="P5232" t="str">
        <f t="shared" si="487"/>
        <v>Valid</v>
      </c>
      <c r="Q5232" t="str">
        <f>_xlfn.XLOOKUP(B5232,Customers!$A:$A,Customers!$C:$C,"Not Found")</f>
        <v>Central</v>
      </c>
      <c r="R5232" t="str">
        <f t="shared" si="488"/>
        <v>North</v>
      </c>
      <c r="S5232" t="str">
        <f t="shared" si="489"/>
        <v>Outpatient</v>
      </c>
      <c r="T5232" t="str">
        <f t="shared" si="490"/>
        <v>Within SLA</v>
      </c>
      <c r="U5232">
        <f t="shared" si="491"/>
        <v>0</v>
      </c>
    </row>
    <row r="5233" spans="1:21" x14ac:dyDescent="0.3">
      <c r="A5233" t="s">
        <v>9567</v>
      </c>
      <c r="B5233" t="s">
        <v>5057</v>
      </c>
      <c r="C5233" t="s">
        <v>7190</v>
      </c>
      <c r="D5233" t="s">
        <v>17</v>
      </c>
      <c r="E5233" t="s">
        <v>173</v>
      </c>
      <c r="F5233">
        <v>95433.91</v>
      </c>
      <c r="G5233" s="1">
        <v>45711</v>
      </c>
      <c r="H5233" s="1">
        <v>45713</v>
      </c>
      <c r="I5233" t="s">
        <v>19</v>
      </c>
      <c r="J5233">
        <v>2</v>
      </c>
      <c r="K5233">
        <v>10</v>
      </c>
      <c r="L5233" t="s">
        <v>140</v>
      </c>
      <c r="M5233" t="s">
        <v>21</v>
      </c>
      <c r="N5233" t="s">
        <v>22</v>
      </c>
      <c r="O5233">
        <f t="shared" si="486"/>
        <v>1</v>
      </c>
      <c r="P5233" t="str">
        <f t="shared" si="487"/>
        <v>Valid</v>
      </c>
      <c r="Q5233" t="str">
        <f>_xlfn.XLOOKUP(B5233,Customers!$A:$A,Customers!$C:$C,"Not Found")</f>
        <v>Central</v>
      </c>
      <c r="R5233" t="str">
        <f t="shared" si="488"/>
        <v>Central</v>
      </c>
      <c r="S5233" t="str">
        <f t="shared" si="489"/>
        <v>Accident</v>
      </c>
      <c r="T5233" t="str">
        <f t="shared" si="490"/>
        <v>Within SLA</v>
      </c>
      <c r="U5233">
        <f t="shared" si="491"/>
        <v>0</v>
      </c>
    </row>
    <row r="5234" spans="1:21" x14ac:dyDescent="0.3">
      <c r="A5234" t="s">
        <v>9568</v>
      </c>
      <c r="B5234" t="s">
        <v>7251</v>
      </c>
      <c r="C5234" t="s">
        <v>7252</v>
      </c>
      <c r="D5234" t="s">
        <v>216</v>
      </c>
      <c r="E5234" t="s">
        <v>39</v>
      </c>
      <c r="F5234">
        <v>27141.55</v>
      </c>
      <c r="G5234" s="1">
        <v>45859</v>
      </c>
      <c r="H5234" s="1">
        <v>45873</v>
      </c>
      <c r="I5234" t="s">
        <v>19</v>
      </c>
      <c r="J5234">
        <v>14</v>
      </c>
      <c r="K5234">
        <v>15</v>
      </c>
      <c r="L5234" t="s">
        <v>325</v>
      </c>
      <c r="M5234" t="s">
        <v>55</v>
      </c>
      <c r="N5234" t="s">
        <v>30</v>
      </c>
      <c r="O5234">
        <f t="shared" si="486"/>
        <v>1</v>
      </c>
      <c r="P5234" t="str">
        <f t="shared" si="487"/>
        <v>Valid</v>
      </c>
      <c r="Q5234" t="str">
        <f>_xlfn.XLOOKUP(B5234,Customers!$A:$A,Customers!$C:$C,"Not Found")</f>
        <v>Central</v>
      </c>
      <c r="R5234" t="str">
        <f t="shared" si="488"/>
        <v>North</v>
      </c>
      <c r="S5234" t="str">
        <f t="shared" si="489"/>
        <v>Outpatient</v>
      </c>
      <c r="T5234" t="str">
        <f t="shared" si="490"/>
        <v>Within SLA</v>
      </c>
      <c r="U5234">
        <f t="shared" si="491"/>
        <v>0</v>
      </c>
    </row>
    <row r="5235" spans="1:21" x14ac:dyDescent="0.3">
      <c r="A5235" t="s">
        <v>9569</v>
      </c>
      <c r="B5235" t="s">
        <v>9570</v>
      </c>
      <c r="C5235" t="s">
        <v>9571</v>
      </c>
      <c r="D5235" t="s">
        <v>59</v>
      </c>
      <c r="E5235" t="s">
        <v>27</v>
      </c>
      <c r="F5235">
        <v>30593.74</v>
      </c>
      <c r="G5235" s="1">
        <v>45922</v>
      </c>
      <c r="H5235" s="1">
        <v>45933</v>
      </c>
      <c r="I5235" t="s">
        <v>19</v>
      </c>
      <c r="J5235">
        <v>11</v>
      </c>
      <c r="K5235">
        <v>15</v>
      </c>
      <c r="L5235" t="s">
        <v>150</v>
      </c>
      <c r="M5235" t="s">
        <v>55</v>
      </c>
      <c r="N5235" t="s">
        <v>30</v>
      </c>
      <c r="O5235">
        <f t="shared" si="486"/>
        <v>1</v>
      </c>
      <c r="P5235" t="str">
        <f t="shared" si="487"/>
        <v>Valid</v>
      </c>
      <c r="Q5235" t="str">
        <f>_xlfn.XLOOKUP(B5235,Customers!$A:$A,Customers!$C:$C,"Not Found")</f>
        <v>West</v>
      </c>
      <c r="R5235" t="str">
        <f t="shared" si="488"/>
        <v>West</v>
      </c>
      <c r="S5235" t="str">
        <f t="shared" si="489"/>
        <v>Critical Illness</v>
      </c>
      <c r="T5235" t="str">
        <f t="shared" si="490"/>
        <v>Within SLA</v>
      </c>
      <c r="U5235">
        <f t="shared" si="491"/>
        <v>0</v>
      </c>
    </row>
    <row r="5236" spans="1:21" x14ac:dyDescent="0.3">
      <c r="A5236" t="s">
        <v>9572</v>
      </c>
      <c r="B5236" t="s">
        <v>6957</v>
      </c>
      <c r="C5236" t="s">
        <v>6958</v>
      </c>
      <c r="D5236" t="s">
        <v>59</v>
      </c>
      <c r="E5236" t="s">
        <v>18</v>
      </c>
      <c r="F5236">
        <v>29376.29</v>
      </c>
      <c r="G5236" s="1">
        <v>45895</v>
      </c>
      <c r="I5236" t="s">
        <v>40</v>
      </c>
      <c r="J5236">
        <v>7</v>
      </c>
      <c r="K5236">
        <v>15</v>
      </c>
      <c r="L5236" t="s">
        <v>411</v>
      </c>
      <c r="M5236" t="s">
        <v>55</v>
      </c>
      <c r="N5236" t="s">
        <v>30</v>
      </c>
      <c r="O5236">
        <f t="shared" si="486"/>
        <v>1</v>
      </c>
      <c r="P5236" t="str">
        <f t="shared" si="487"/>
        <v>Valid</v>
      </c>
      <c r="Q5236" t="str">
        <f>_xlfn.XLOOKUP(B5236,Customers!$A:$A,Customers!$C:$C,"Not Found")</f>
        <v>East</v>
      </c>
      <c r="R5236" t="str">
        <f t="shared" si="488"/>
        <v>South</v>
      </c>
      <c r="S5236" t="str">
        <f t="shared" si="489"/>
        <v>Critical Illness</v>
      </c>
      <c r="T5236" t="str">
        <f t="shared" si="490"/>
        <v>Within SLA</v>
      </c>
      <c r="U5236">
        <f t="shared" si="491"/>
        <v>0</v>
      </c>
    </row>
    <row r="5237" spans="1:21" x14ac:dyDescent="0.3">
      <c r="A5237" t="s">
        <v>9573</v>
      </c>
      <c r="B5237" t="s">
        <v>3649</v>
      </c>
      <c r="C5237" t="s">
        <v>3650</v>
      </c>
      <c r="D5237" t="s">
        <v>53</v>
      </c>
      <c r="E5237" t="s">
        <v>74</v>
      </c>
      <c r="F5237">
        <v>23121.72</v>
      </c>
      <c r="G5237" s="1">
        <v>45734</v>
      </c>
      <c r="I5237" t="s">
        <v>40</v>
      </c>
      <c r="J5237">
        <v>10</v>
      </c>
      <c r="K5237">
        <v>15</v>
      </c>
      <c r="L5237" t="s">
        <v>150</v>
      </c>
      <c r="M5237" t="s">
        <v>55</v>
      </c>
      <c r="N5237" t="s">
        <v>22</v>
      </c>
      <c r="O5237">
        <f t="shared" si="486"/>
        <v>1</v>
      </c>
      <c r="P5237" t="str">
        <f t="shared" si="487"/>
        <v>Valid</v>
      </c>
      <c r="Q5237" t="str">
        <f>_xlfn.XLOOKUP(B5237,Customers!$A:$A,Customers!$C:$C,"Not Found")</f>
        <v>South</v>
      </c>
      <c r="R5237" t="str">
        <f t="shared" si="488"/>
        <v>East</v>
      </c>
      <c r="S5237" t="str">
        <f t="shared" si="489"/>
        <v>Hospitalization</v>
      </c>
      <c r="T5237" t="str">
        <f t="shared" si="490"/>
        <v>Within SLA</v>
      </c>
      <c r="U5237">
        <f t="shared" si="491"/>
        <v>0</v>
      </c>
    </row>
    <row r="5238" spans="1:21" x14ac:dyDescent="0.3">
      <c r="A5238" t="s">
        <v>9574</v>
      </c>
      <c r="B5238" t="s">
        <v>6298</v>
      </c>
      <c r="C5238" t="s">
        <v>9575</v>
      </c>
      <c r="D5238" t="s">
        <v>92</v>
      </c>
      <c r="E5238" t="s">
        <v>39</v>
      </c>
      <c r="F5238">
        <v>59649.63</v>
      </c>
      <c r="G5238" s="1">
        <v>45895</v>
      </c>
      <c r="H5238" s="1">
        <v>45903</v>
      </c>
      <c r="I5238" t="s">
        <v>19</v>
      </c>
      <c r="J5238">
        <v>8</v>
      </c>
      <c r="K5238">
        <v>7</v>
      </c>
      <c r="L5238" t="s">
        <v>864</v>
      </c>
      <c r="M5238" t="s">
        <v>94</v>
      </c>
      <c r="N5238" t="s">
        <v>30</v>
      </c>
      <c r="O5238">
        <f t="shared" si="486"/>
        <v>1</v>
      </c>
      <c r="P5238" t="str">
        <f t="shared" si="487"/>
        <v>Valid</v>
      </c>
      <c r="Q5238" t="str">
        <f>_xlfn.XLOOKUP(B5238,Customers!$A:$A,Customers!$C:$C,"Not Found")</f>
        <v>West</v>
      </c>
      <c r="R5238" t="str">
        <f t="shared" si="488"/>
        <v>North</v>
      </c>
      <c r="S5238" t="str">
        <f t="shared" si="489"/>
        <v>Baggage Loss</v>
      </c>
      <c r="T5238" t="str">
        <f t="shared" si="490"/>
        <v>SLA Breach</v>
      </c>
      <c r="U5238">
        <f t="shared" si="491"/>
        <v>1</v>
      </c>
    </row>
    <row r="5239" spans="1:21" x14ac:dyDescent="0.3">
      <c r="A5239" t="s">
        <v>9576</v>
      </c>
      <c r="B5239" t="s">
        <v>9577</v>
      </c>
      <c r="C5239" t="s">
        <v>9578</v>
      </c>
      <c r="D5239" t="s">
        <v>116</v>
      </c>
      <c r="E5239" t="s">
        <v>27</v>
      </c>
      <c r="F5239">
        <v>32821.83</v>
      </c>
      <c r="G5239" s="1">
        <v>45832</v>
      </c>
      <c r="I5239" t="s">
        <v>40</v>
      </c>
      <c r="J5239">
        <v>6</v>
      </c>
      <c r="K5239">
        <v>7</v>
      </c>
      <c r="L5239" t="s">
        <v>491</v>
      </c>
      <c r="M5239" t="s">
        <v>94</v>
      </c>
      <c r="N5239" t="s">
        <v>22</v>
      </c>
      <c r="O5239">
        <f t="shared" si="486"/>
        <v>1</v>
      </c>
      <c r="P5239" t="str">
        <f t="shared" si="487"/>
        <v>Valid</v>
      </c>
      <c r="Q5239" t="str">
        <f>_xlfn.XLOOKUP(B5239,Customers!$A:$A,Customers!$C:$C,"Not Found")</f>
        <v>West</v>
      </c>
      <c r="R5239" t="str">
        <f t="shared" si="488"/>
        <v>West</v>
      </c>
      <c r="S5239" t="str">
        <f t="shared" si="489"/>
        <v>Medical Emergency</v>
      </c>
      <c r="T5239" t="str">
        <f t="shared" si="490"/>
        <v>Within SLA</v>
      </c>
      <c r="U5239">
        <f t="shared" si="491"/>
        <v>0</v>
      </c>
    </row>
    <row r="5240" spans="1:21" x14ac:dyDescent="0.3">
      <c r="A5240" t="s">
        <v>9579</v>
      </c>
      <c r="B5240" t="s">
        <v>2792</v>
      </c>
      <c r="C5240" t="s">
        <v>2793</v>
      </c>
      <c r="D5240" t="s">
        <v>17</v>
      </c>
      <c r="E5240" t="s">
        <v>27</v>
      </c>
      <c r="F5240">
        <v>247456.04</v>
      </c>
      <c r="G5240" s="1">
        <v>45736</v>
      </c>
      <c r="H5240" s="1">
        <v>45745</v>
      </c>
      <c r="I5240" t="s">
        <v>19</v>
      </c>
      <c r="J5240">
        <v>9</v>
      </c>
      <c r="K5240">
        <v>10</v>
      </c>
      <c r="L5240" t="s">
        <v>610</v>
      </c>
      <c r="M5240" t="s">
        <v>21</v>
      </c>
      <c r="N5240" t="s">
        <v>22</v>
      </c>
      <c r="O5240">
        <f t="shared" si="486"/>
        <v>1</v>
      </c>
      <c r="P5240" t="str">
        <f t="shared" si="487"/>
        <v>Valid</v>
      </c>
      <c r="Q5240" t="str">
        <f>_xlfn.XLOOKUP(B5240,Customers!$A:$A,Customers!$C:$C,"Not Found")</f>
        <v>Central</v>
      </c>
      <c r="R5240" t="str">
        <f t="shared" si="488"/>
        <v>West</v>
      </c>
      <c r="S5240" t="str">
        <f t="shared" si="489"/>
        <v>Accident</v>
      </c>
      <c r="T5240" t="str">
        <f t="shared" si="490"/>
        <v>Within SLA</v>
      </c>
      <c r="U5240">
        <f t="shared" si="491"/>
        <v>0</v>
      </c>
    </row>
    <row r="5241" spans="1:21" x14ac:dyDescent="0.3">
      <c r="A5241" t="s">
        <v>9580</v>
      </c>
      <c r="B5241" t="s">
        <v>2884</v>
      </c>
      <c r="C5241" t="s">
        <v>7681</v>
      </c>
      <c r="D5241" t="s">
        <v>154</v>
      </c>
      <c r="E5241" t="s">
        <v>39</v>
      </c>
      <c r="F5241">
        <v>104787</v>
      </c>
      <c r="G5241" s="1">
        <v>45723</v>
      </c>
      <c r="H5241" s="1">
        <v>45737</v>
      </c>
      <c r="I5241" t="s">
        <v>19</v>
      </c>
      <c r="J5241">
        <v>14</v>
      </c>
      <c r="K5241">
        <v>10</v>
      </c>
      <c r="L5241" t="s">
        <v>450</v>
      </c>
      <c r="M5241" t="s">
        <v>21</v>
      </c>
      <c r="N5241" t="s">
        <v>22</v>
      </c>
      <c r="O5241">
        <f t="shared" si="486"/>
        <v>1</v>
      </c>
      <c r="P5241" t="str">
        <f t="shared" si="487"/>
        <v>Valid</v>
      </c>
      <c r="Q5241" t="str">
        <f>_xlfn.XLOOKUP(B5241,Customers!$A:$A,Customers!$C:$C,"Not Found")</f>
        <v>South</v>
      </c>
      <c r="R5241" t="str">
        <f t="shared" si="488"/>
        <v>North</v>
      </c>
      <c r="S5241" t="str">
        <f t="shared" si="489"/>
        <v>Vehicle Damage</v>
      </c>
      <c r="T5241" t="str">
        <f t="shared" si="490"/>
        <v>SLA Breach</v>
      </c>
      <c r="U5241">
        <f t="shared" si="491"/>
        <v>4</v>
      </c>
    </row>
    <row r="5242" spans="1:21" x14ac:dyDescent="0.3">
      <c r="A5242" t="s">
        <v>9581</v>
      </c>
      <c r="B5242" t="s">
        <v>533</v>
      </c>
      <c r="C5242" t="s">
        <v>534</v>
      </c>
      <c r="D5242" t="s">
        <v>92</v>
      </c>
      <c r="E5242" t="s">
        <v>18</v>
      </c>
      <c r="F5242">
        <v>114563.8</v>
      </c>
      <c r="G5242" s="1">
        <v>45782</v>
      </c>
      <c r="H5242" s="1">
        <v>45805</v>
      </c>
      <c r="I5242" t="s">
        <v>47</v>
      </c>
      <c r="J5242">
        <v>23</v>
      </c>
      <c r="K5242">
        <v>7</v>
      </c>
      <c r="L5242" t="s">
        <v>79</v>
      </c>
      <c r="M5242" t="s">
        <v>94</v>
      </c>
      <c r="N5242" t="s">
        <v>88</v>
      </c>
      <c r="O5242">
        <f t="shared" si="486"/>
        <v>1</v>
      </c>
      <c r="P5242" t="str">
        <f t="shared" si="487"/>
        <v>Valid</v>
      </c>
      <c r="Q5242" t="str">
        <f>_xlfn.XLOOKUP(B5242,Customers!$A:$A,Customers!$C:$C,"Not Found")</f>
        <v>Central</v>
      </c>
      <c r="R5242" t="str">
        <f t="shared" si="488"/>
        <v>South</v>
      </c>
      <c r="S5242" t="str">
        <f t="shared" si="489"/>
        <v>Baggage Loss</v>
      </c>
      <c r="T5242" t="str">
        <f t="shared" si="490"/>
        <v>SLA Breach</v>
      </c>
      <c r="U5242">
        <f t="shared" si="491"/>
        <v>16</v>
      </c>
    </row>
    <row r="5243" spans="1:21" x14ac:dyDescent="0.3">
      <c r="A5243" t="s">
        <v>9582</v>
      </c>
      <c r="B5243" t="s">
        <v>4116</v>
      </c>
      <c r="C5243" t="s">
        <v>9583</v>
      </c>
      <c r="D5243" t="s">
        <v>53</v>
      </c>
      <c r="E5243" t="s">
        <v>74</v>
      </c>
      <c r="F5243">
        <v>55927.72</v>
      </c>
      <c r="G5243" s="1">
        <v>45748</v>
      </c>
      <c r="I5243" t="s">
        <v>64</v>
      </c>
      <c r="J5243">
        <v>24</v>
      </c>
      <c r="K5243">
        <v>15</v>
      </c>
      <c r="L5243" t="s">
        <v>331</v>
      </c>
      <c r="M5243" t="s">
        <v>55</v>
      </c>
      <c r="N5243" t="s">
        <v>42</v>
      </c>
      <c r="O5243">
        <f t="shared" si="486"/>
        <v>1</v>
      </c>
      <c r="P5243" t="str">
        <f t="shared" si="487"/>
        <v>Valid</v>
      </c>
      <c r="Q5243" t="str">
        <f>_xlfn.XLOOKUP(B5243,Customers!$A:$A,Customers!$C:$C,"Not Found")</f>
        <v>West</v>
      </c>
      <c r="R5243" t="str">
        <f t="shared" si="488"/>
        <v>East</v>
      </c>
      <c r="S5243" t="str">
        <f t="shared" si="489"/>
        <v>Hospitalization</v>
      </c>
      <c r="T5243" t="str">
        <f t="shared" si="490"/>
        <v>SLA Breach</v>
      </c>
      <c r="U5243">
        <f t="shared" si="491"/>
        <v>9</v>
      </c>
    </row>
    <row r="5244" spans="1:21" x14ac:dyDescent="0.3">
      <c r="A5244" t="s">
        <v>9584</v>
      </c>
      <c r="B5244" t="s">
        <v>9585</v>
      </c>
      <c r="C5244" t="s">
        <v>9586</v>
      </c>
      <c r="D5244" t="s">
        <v>69</v>
      </c>
      <c r="E5244" t="s">
        <v>74</v>
      </c>
      <c r="F5244">
        <v>139219.71</v>
      </c>
      <c r="G5244" s="1">
        <v>45839</v>
      </c>
      <c r="H5244" s="1">
        <v>45846</v>
      </c>
      <c r="I5244" t="s">
        <v>19</v>
      </c>
      <c r="J5244">
        <v>7</v>
      </c>
      <c r="K5244">
        <v>12</v>
      </c>
      <c r="L5244" t="s">
        <v>140</v>
      </c>
      <c r="M5244" t="s">
        <v>49</v>
      </c>
      <c r="N5244" t="s">
        <v>22</v>
      </c>
      <c r="O5244">
        <f t="shared" si="486"/>
        <v>1</v>
      </c>
      <c r="P5244" t="str">
        <f t="shared" si="487"/>
        <v>Valid</v>
      </c>
      <c r="Q5244" t="str">
        <f>_xlfn.XLOOKUP(B5244,Customers!$A:$A,Customers!$C:$C,"Not Found")</f>
        <v>Central</v>
      </c>
      <c r="R5244" t="str">
        <f t="shared" si="488"/>
        <v>East</v>
      </c>
      <c r="S5244" t="str">
        <f t="shared" si="489"/>
        <v>Property Damage</v>
      </c>
      <c r="T5244" t="str">
        <f t="shared" si="490"/>
        <v>Within SLA</v>
      </c>
      <c r="U5244">
        <f t="shared" si="491"/>
        <v>0</v>
      </c>
    </row>
    <row r="5245" spans="1:21" x14ac:dyDescent="0.3">
      <c r="A5245" t="s">
        <v>9587</v>
      </c>
      <c r="B5245" t="s">
        <v>699</v>
      </c>
      <c r="C5245" t="s">
        <v>700</v>
      </c>
      <c r="D5245" t="s">
        <v>69</v>
      </c>
      <c r="E5245" t="s">
        <v>27</v>
      </c>
      <c r="F5245">
        <v>48051.97</v>
      </c>
      <c r="G5245" s="1">
        <v>45795</v>
      </c>
      <c r="H5245" s="1">
        <v>45809</v>
      </c>
      <c r="I5245" t="s">
        <v>19</v>
      </c>
      <c r="J5245">
        <v>14</v>
      </c>
      <c r="K5245">
        <v>12</v>
      </c>
      <c r="L5245" t="s">
        <v>323</v>
      </c>
      <c r="M5245" t="s">
        <v>49</v>
      </c>
      <c r="N5245" t="s">
        <v>30</v>
      </c>
      <c r="O5245">
        <f t="shared" si="486"/>
        <v>1</v>
      </c>
      <c r="P5245" t="str">
        <f t="shared" si="487"/>
        <v>Valid</v>
      </c>
      <c r="Q5245" t="str">
        <f>_xlfn.XLOOKUP(B5245,Customers!$A:$A,Customers!$C:$C,"Not Found")</f>
        <v>North</v>
      </c>
      <c r="R5245" t="str">
        <f t="shared" si="488"/>
        <v>West</v>
      </c>
      <c r="S5245" t="str">
        <f t="shared" si="489"/>
        <v>Property Damage</v>
      </c>
      <c r="T5245" t="str">
        <f t="shared" si="490"/>
        <v>SLA Breach</v>
      </c>
      <c r="U5245">
        <f t="shared" si="491"/>
        <v>2</v>
      </c>
    </row>
    <row r="5246" spans="1:21" x14ac:dyDescent="0.3">
      <c r="A5246" t="s">
        <v>9588</v>
      </c>
      <c r="B5246" t="s">
        <v>2351</v>
      </c>
      <c r="C5246" t="s">
        <v>4361</v>
      </c>
      <c r="D5246" t="s">
        <v>46</v>
      </c>
      <c r="E5246" t="s">
        <v>18</v>
      </c>
      <c r="F5246">
        <v>91855.94</v>
      </c>
      <c r="G5246" s="1">
        <v>45697</v>
      </c>
      <c r="H5246" s="1">
        <v>45717</v>
      </c>
      <c r="I5246" t="s">
        <v>19</v>
      </c>
      <c r="J5246">
        <v>20</v>
      </c>
      <c r="K5246">
        <v>12</v>
      </c>
      <c r="L5246" t="s">
        <v>41</v>
      </c>
      <c r="M5246" t="s">
        <v>49</v>
      </c>
      <c r="N5246" t="s">
        <v>88</v>
      </c>
      <c r="O5246">
        <f t="shared" si="486"/>
        <v>1</v>
      </c>
      <c r="P5246" t="str">
        <f t="shared" si="487"/>
        <v>Valid</v>
      </c>
      <c r="Q5246" t="str">
        <f>_xlfn.XLOOKUP(B5246,Customers!$A:$A,Customers!$C:$C,"Not Found")</f>
        <v>East</v>
      </c>
      <c r="R5246" t="str">
        <f t="shared" si="488"/>
        <v>South</v>
      </c>
      <c r="S5246" t="str">
        <f t="shared" si="489"/>
        <v>Theft</v>
      </c>
      <c r="T5246" t="str">
        <f t="shared" si="490"/>
        <v>SLA Breach</v>
      </c>
      <c r="U5246">
        <f t="shared" si="491"/>
        <v>8</v>
      </c>
    </row>
    <row r="5247" spans="1:21" x14ac:dyDescent="0.3">
      <c r="A5247" t="s">
        <v>9589</v>
      </c>
      <c r="B5247" t="s">
        <v>612</v>
      </c>
      <c r="C5247" t="s">
        <v>7662</v>
      </c>
      <c r="D5247" t="s">
        <v>34</v>
      </c>
      <c r="E5247" t="s">
        <v>173</v>
      </c>
      <c r="F5247">
        <v>762241.51</v>
      </c>
      <c r="G5247" s="1">
        <v>45893</v>
      </c>
      <c r="H5247" s="1">
        <v>45917</v>
      </c>
      <c r="I5247" t="s">
        <v>47</v>
      </c>
      <c r="J5247">
        <v>24</v>
      </c>
      <c r="K5247">
        <v>20</v>
      </c>
      <c r="L5247" t="s">
        <v>159</v>
      </c>
      <c r="M5247" t="s">
        <v>29</v>
      </c>
      <c r="N5247" t="s">
        <v>30</v>
      </c>
      <c r="O5247">
        <f t="shared" si="486"/>
        <v>1</v>
      </c>
      <c r="P5247" t="str">
        <f t="shared" si="487"/>
        <v>Valid</v>
      </c>
      <c r="Q5247" t="str">
        <f>_xlfn.XLOOKUP(B5247,Customers!$A:$A,Customers!$C:$C,"Not Found")</f>
        <v>South</v>
      </c>
      <c r="R5247" t="str">
        <f t="shared" si="488"/>
        <v>Central</v>
      </c>
      <c r="S5247" t="str">
        <f t="shared" si="489"/>
        <v>Death Benefit</v>
      </c>
      <c r="T5247" t="str">
        <f t="shared" si="490"/>
        <v>SLA Breach</v>
      </c>
      <c r="U5247">
        <f t="shared" si="491"/>
        <v>4</v>
      </c>
    </row>
    <row r="5248" spans="1:21" x14ac:dyDescent="0.3">
      <c r="A5248" t="s">
        <v>9590</v>
      </c>
      <c r="B5248" t="s">
        <v>5524</v>
      </c>
      <c r="C5248" t="s">
        <v>5525</v>
      </c>
      <c r="D5248" t="s">
        <v>53</v>
      </c>
      <c r="E5248" t="s">
        <v>39</v>
      </c>
      <c r="F5248">
        <v>82790.100000000006</v>
      </c>
      <c r="G5248" s="1">
        <v>45678</v>
      </c>
      <c r="H5248" s="1">
        <v>45680</v>
      </c>
      <c r="I5248" t="s">
        <v>19</v>
      </c>
      <c r="J5248">
        <v>2</v>
      </c>
      <c r="K5248">
        <v>15</v>
      </c>
      <c r="L5248" t="s">
        <v>136</v>
      </c>
      <c r="M5248" t="s">
        <v>55</v>
      </c>
      <c r="N5248" t="s">
        <v>30</v>
      </c>
      <c r="O5248">
        <f t="shared" si="486"/>
        <v>1</v>
      </c>
      <c r="P5248" t="str">
        <f t="shared" si="487"/>
        <v>Valid</v>
      </c>
      <c r="Q5248" t="str">
        <f>_xlfn.XLOOKUP(B5248,Customers!$A:$A,Customers!$C:$C,"Not Found")</f>
        <v>West</v>
      </c>
      <c r="R5248" t="str">
        <f t="shared" si="488"/>
        <v>North</v>
      </c>
      <c r="S5248" t="str">
        <f t="shared" si="489"/>
        <v>Hospitalization</v>
      </c>
      <c r="T5248" t="str">
        <f t="shared" si="490"/>
        <v>Within SLA</v>
      </c>
      <c r="U5248">
        <f t="shared" si="491"/>
        <v>0</v>
      </c>
    </row>
    <row r="5249" spans="1:21" x14ac:dyDescent="0.3">
      <c r="A5249" t="s">
        <v>9591</v>
      </c>
      <c r="B5249" t="s">
        <v>768</v>
      </c>
      <c r="C5249" t="s">
        <v>769</v>
      </c>
      <c r="D5249" t="s">
        <v>17</v>
      </c>
      <c r="E5249" t="s">
        <v>173</v>
      </c>
      <c r="F5249">
        <v>55798.57</v>
      </c>
      <c r="G5249" s="1">
        <v>45816</v>
      </c>
      <c r="H5249" s="1">
        <v>45825</v>
      </c>
      <c r="I5249" t="s">
        <v>19</v>
      </c>
      <c r="J5249">
        <v>9</v>
      </c>
      <c r="K5249">
        <v>10</v>
      </c>
      <c r="L5249" t="s">
        <v>244</v>
      </c>
      <c r="M5249" t="s">
        <v>21</v>
      </c>
      <c r="N5249" t="s">
        <v>30</v>
      </c>
      <c r="O5249">
        <f t="shared" si="486"/>
        <v>1</v>
      </c>
      <c r="P5249" t="str">
        <f t="shared" si="487"/>
        <v>Valid</v>
      </c>
      <c r="Q5249" t="str">
        <f>_xlfn.XLOOKUP(B5249,Customers!$A:$A,Customers!$C:$C,"Not Found")</f>
        <v>South</v>
      </c>
      <c r="R5249" t="str">
        <f t="shared" si="488"/>
        <v>Central</v>
      </c>
      <c r="S5249" t="str">
        <f t="shared" si="489"/>
        <v>Accident</v>
      </c>
      <c r="T5249" t="str">
        <f t="shared" si="490"/>
        <v>Within SLA</v>
      </c>
      <c r="U5249">
        <f t="shared" si="491"/>
        <v>0</v>
      </c>
    </row>
    <row r="5250" spans="1:21" x14ac:dyDescent="0.3">
      <c r="A5250" t="s">
        <v>9592</v>
      </c>
      <c r="B5250" t="s">
        <v>4219</v>
      </c>
      <c r="C5250" t="s">
        <v>4220</v>
      </c>
      <c r="D5250" t="s">
        <v>17</v>
      </c>
      <c r="E5250" t="s">
        <v>173</v>
      </c>
      <c r="F5250">
        <v>64070.27</v>
      </c>
      <c r="G5250" s="1">
        <v>45676</v>
      </c>
      <c r="H5250" s="1">
        <v>45678</v>
      </c>
      <c r="I5250" t="s">
        <v>19</v>
      </c>
      <c r="J5250">
        <v>2</v>
      </c>
      <c r="K5250">
        <v>10</v>
      </c>
      <c r="L5250" t="s">
        <v>431</v>
      </c>
      <c r="M5250" t="s">
        <v>21</v>
      </c>
      <c r="N5250" t="s">
        <v>22</v>
      </c>
      <c r="O5250">
        <f t="shared" ref="O5250:O5313" si="492">COUNTIF($A:$A,A5250)</f>
        <v>1</v>
      </c>
      <c r="P5250" t="str">
        <f t="shared" ref="P5250:P5313" si="493">IF(F5250="","Missing Amount","Valid")</f>
        <v>Valid</v>
      </c>
      <c r="Q5250" t="str">
        <f>_xlfn.XLOOKUP(B5250,Customers!$A:$A,Customers!$C:$C,"Not Found")</f>
        <v>North</v>
      </c>
      <c r="R5250" t="str">
        <f t="shared" ref="R5250:R5313" si="494">IF(E5250="",Q5250,E5250)</f>
        <v>Central</v>
      </c>
      <c r="S5250" t="str">
        <f t="shared" ref="S5250:S5313" si="495">IF(D5250="Hospitalisation","Hospitalization",IF(D5250="Medical Emerg.","Medical Emergency",IF(D5250="Property dmg","Property Damage",IF(D5250="Vehicle dmg","Vehicle Damage",D5250))))</f>
        <v>Accident</v>
      </c>
      <c r="T5250" t="str">
        <f t="shared" ref="T5250:T5313" si="496">IF(J5250&gt;K5250,"SLA Breach","Within SLA")</f>
        <v>Within SLA</v>
      </c>
      <c r="U5250">
        <f t="shared" ref="U5250:U5313" si="497">IF(J5250&gt;K5250,J5250-K5250,0)</f>
        <v>0</v>
      </c>
    </row>
    <row r="5251" spans="1:21" x14ac:dyDescent="0.3">
      <c r="A5251" t="s">
        <v>9593</v>
      </c>
      <c r="B5251" t="s">
        <v>280</v>
      </c>
      <c r="C5251" t="s">
        <v>281</v>
      </c>
      <c r="D5251" t="s">
        <v>116</v>
      </c>
      <c r="E5251" t="s">
        <v>27</v>
      </c>
      <c r="F5251">
        <v>32934.120000000003</v>
      </c>
      <c r="G5251" s="1">
        <v>45928</v>
      </c>
      <c r="H5251" s="1">
        <v>45932</v>
      </c>
      <c r="I5251" t="s">
        <v>19</v>
      </c>
      <c r="J5251">
        <v>4</v>
      </c>
      <c r="K5251">
        <v>7</v>
      </c>
      <c r="L5251" t="s">
        <v>610</v>
      </c>
      <c r="M5251" t="s">
        <v>94</v>
      </c>
      <c r="N5251" t="s">
        <v>30</v>
      </c>
      <c r="O5251">
        <f t="shared" si="492"/>
        <v>1</v>
      </c>
      <c r="P5251" t="str">
        <f t="shared" si="493"/>
        <v>Valid</v>
      </c>
      <c r="Q5251" t="str">
        <f>_xlfn.XLOOKUP(B5251,Customers!$A:$A,Customers!$C:$C,"Not Found")</f>
        <v>West</v>
      </c>
      <c r="R5251" t="str">
        <f t="shared" si="494"/>
        <v>West</v>
      </c>
      <c r="S5251" t="str">
        <f t="shared" si="495"/>
        <v>Medical Emergency</v>
      </c>
      <c r="T5251" t="str">
        <f t="shared" si="496"/>
        <v>Within SLA</v>
      </c>
      <c r="U5251">
        <f t="shared" si="497"/>
        <v>0</v>
      </c>
    </row>
    <row r="5252" spans="1:21" x14ac:dyDescent="0.3">
      <c r="A5252" t="s">
        <v>9594</v>
      </c>
      <c r="B5252" t="s">
        <v>5746</v>
      </c>
      <c r="C5252" t="s">
        <v>5747</v>
      </c>
      <c r="D5252" t="s">
        <v>154</v>
      </c>
      <c r="E5252" t="s">
        <v>173</v>
      </c>
      <c r="F5252">
        <v>71416.23</v>
      </c>
      <c r="G5252" s="1">
        <v>45765</v>
      </c>
      <c r="I5252" t="s">
        <v>40</v>
      </c>
      <c r="J5252">
        <v>12</v>
      </c>
      <c r="K5252">
        <v>10</v>
      </c>
      <c r="L5252" t="s">
        <v>244</v>
      </c>
      <c r="M5252" t="s">
        <v>21</v>
      </c>
      <c r="N5252" t="s">
        <v>42</v>
      </c>
      <c r="O5252">
        <f t="shared" si="492"/>
        <v>1</v>
      </c>
      <c r="P5252" t="str">
        <f t="shared" si="493"/>
        <v>Valid</v>
      </c>
      <c r="Q5252" t="str">
        <f>_xlfn.XLOOKUP(B5252,Customers!$A:$A,Customers!$C:$C,"Not Found")</f>
        <v>North</v>
      </c>
      <c r="R5252" t="str">
        <f t="shared" si="494"/>
        <v>Central</v>
      </c>
      <c r="S5252" t="str">
        <f t="shared" si="495"/>
        <v>Vehicle Damage</v>
      </c>
      <c r="T5252" t="str">
        <f t="shared" si="496"/>
        <v>SLA Breach</v>
      </c>
      <c r="U5252">
        <f t="shared" si="497"/>
        <v>2</v>
      </c>
    </row>
    <row r="5253" spans="1:21" x14ac:dyDescent="0.3">
      <c r="A5253" t="s">
        <v>9595</v>
      </c>
      <c r="B5253" t="s">
        <v>2487</v>
      </c>
      <c r="C5253" t="s">
        <v>4484</v>
      </c>
      <c r="D5253" t="s">
        <v>53</v>
      </c>
      <c r="E5253" t="s">
        <v>18</v>
      </c>
      <c r="F5253">
        <v>202176.57</v>
      </c>
      <c r="G5253" s="1">
        <v>45690</v>
      </c>
      <c r="H5253" s="1">
        <v>45711</v>
      </c>
      <c r="I5253" t="s">
        <v>19</v>
      </c>
      <c r="J5253">
        <v>21</v>
      </c>
      <c r="K5253">
        <v>15</v>
      </c>
      <c r="L5253" t="s">
        <v>300</v>
      </c>
      <c r="M5253" t="s">
        <v>55</v>
      </c>
      <c r="N5253" t="s">
        <v>42</v>
      </c>
      <c r="O5253">
        <f t="shared" si="492"/>
        <v>1</v>
      </c>
      <c r="P5253" t="str">
        <f t="shared" si="493"/>
        <v>Valid</v>
      </c>
      <c r="Q5253" t="str">
        <f>_xlfn.XLOOKUP(B5253,Customers!$A:$A,Customers!$C:$C,"Not Found")</f>
        <v>East</v>
      </c>
      <c r="R5253" t="str">
        <f t="shared" si="494"/>
        <v>South</v>
      </c>
      <c r="S5253" t="str">
        <f t="shared" si="495"/>
        <v>Hospitalization</v>
      </c>
      <c r="T5253" t="str">
        <f t="shared" si="496"/>
        <v>SLA Breach</v>
      </c>
      <c r="U5253">
        <f t="shared" si="497"/>
        <v>6</v>
      </c>
    </row>
    <row r="5254" spans="1:21" x14ac:dyDescent="0.3">
      <c r="A5254" t="s">
        <v>9596</v>
      </c>
      <c r="B5254" t="s">
        <v>1447</v>
      </c>
      <c r="C5254" t="s">
        <v>9597</v>
      </c>
      <c r="D5254" t="s">
        <v>46</v>
      </c>
      <c r="E5254" t="s">
        <v>27</v>
      </c>
      <c r="F5254">
        <v>68841.19</v>
      </c>
      <c r="G5254" s="1">
        <v>45740</v>
      </c>
      <c r="I5254" t="s">
        <v>40</v>
      </c>
      <c r="J5254">
        <v>18</v>
      </c>
      <c r="K5254">
        <v>12</v>
      </c>
      <c r="L5254" t="s">
        <v>404</v>
      </c>
      <c r="M5254" t="s">
        <v>49</v>
      </c>
      <c r="N5254" t="s">
        <v>42</v>
      </c>
      <c r="O5254">
        <f t="shared" si="492"/>
        <v>1</v>
      </c>
      <c r="P5254" t="str">
        <f t="shared" si="493"/>
        <v>Valid</v>
      </c>
      <c r="Q5254" t="str">
        <f>_xlfn.XLOOKUP(B5254,Customers!$A:$A,Customers!$C:$C,"Not Found")</f>
        <v>South</v>
      </c>
      <c r="R5254" t="str">
        <f t="shared" si="494"/>
        <v>West</v>
      </c>
      <c r="S5254" t="str">
        <f t="shared" si="495"/>
        <v>Theft</v>
      </c>
      <c r="T5254" t="str">
        <f t="shared" si="496"/>
        <v>SLA Breach</v>
      </c>
      <c r="U5254">
        <f t="shared" si="497"/>
        <v>6</v>
      </c>
    </row>
    <row r="5255" spans="1:21" x14ac:dyDescent="0.3">
      <c r="A5255" t="s">
        <v>9598</v>
      </c>
      <c r="B5255" t="s">
        <v>524</v>
      </c>
      <c r="C5255" t="s">
        <v>525</v>
      </c>
      <c r="D5255" t="s">
        <v>154</v>
      </c>
      <c r="E5255" t="s">
        <v>39</v>
      </c>
      <c r="F5255">
        <v>56827.72</v>
      </c>
      <c r="G5255" s="1">
        <v>45848</v>
      </c>
      <c r="H5255" s="1">
        <v>45854</v>
      </c>
      <c r="I5255" t="s">
        <v>19</v>
      </c>
      <c r="J5255">
        <v>6</v>
      </c>
      <c r="K5255">
        <v>10</v>
      </c>
      <c r="L5255" t="s">
        <v>107</v>
      </c>
      <c r="M5255" t="s">
        <v>21</v>
      </c>
      <c r="N5255" t="s">
        <v>30</v>
      </c>
      <c r="O5255">
        <f t="shared" si="492"/>
        <v>1</v>
      </c>
      <c r="P5255" t="str">
        <f t="shared" si="493"/>
        <v>Valid</v>
      </c>
      <c r="Q5255" t="str">
        <f>_xlfn.XLOOKUP(B5255,Customers!$A:$A,Customers!$C:$C,"Not Found")</f>
        <v>West</v>
      </c>
      <c r="R5255" t="str">
        <f t="shared" si="494"/>
        <v>North</v>
      </c>
      <c r="S5255" t="str">
        <f t="shared" si="495"/>
        <v>Vehicle Damage</v>
      </c>
      <c r="T5255" t="str">
        <f t="shared" si="496"/>
        <v>Within SLA</v>
      </c>
      <c r="U5255">
        <f t="shared" si="497"/>
        <v>0</v>
      </c>
    </row>
    <row r="5256" spans="1:21" x14ac:dyDescent="0.3">
      <c r="A5256" t="s">
        <v>9599</v>
      </c>
      <c r="B5256" t="s">
        <v>3016</v>
      </c>
      <c r="C5256" t="s">
        <v>9600</v>
      </c>
      <c r="D5256" t="s">
        <v>46</v>
      </c>
      <c r="E5256" t="s">
        <v>18</v>
      </c>
      <c r="F5256">
        <v>117230.14</v>
      </c>
      <c r="G5256" s="1">
        <v>45919</v>
      </c>
      <c r="I5256" t="s">
        <v>40</v>
      </c>
      <c r="J5256">
        <v>15</v>
      </c>
      <c r="K5256">
        <v>12</v>
      </c>
      <c r="L5256" t="s">
        <v>35</v>
      </c>
      <c r="M5256" t="s">
        <v>49</v>
      </c>
      <c r="N5256" t="s">
        <v>42</v>
      </c>
      <c r="O5256">
        <f t="shared" si="492"/>
        <v>1</v>
      </c>
      <c r="P5256" t="str">
        <f t="shared" si="493"/>
        <v>Valid</v>
      </c>
      <c r="Q5256" t="str">
        <f>_xlfn.XLOOKUP(B5256,Customers!$A:$A,Customers!$C:$C,"Not Found")</f>
        <v>North</v>
      </c>
      <c r="R5256" t="str">
        <f t="shared" si="494"/>
        <v>South</v>
      </c>
      <c r="S5256" t="str">
        <f t="shared" si="495"/>
        <v>Theft</v>
      </c>
      <c r="T5256" t="str">
        <f t="shared" si="496"/>
        <v>SLA Breach</v>
      </c>
      <c r="U5256">
        <f t="shared" si="497"/>
        <v>3</v>
      </c>
    </row>
    <row r="5257" spans="1:21" x14ac:dyDescent="0.3">
      <c r="A5257" t="s">
        <v>9601</v>
      </c>
      <c r="B5257" t="s">
        <v>1142</v>
      </c>
      <c r="C5257" t="s">
        <v>9602</v>
      </c>
      <c r="D5257" t="s">
        <v>92</v>
      </c>
      <c r="E5257" t="s">
        <v>74</v>
      </c>
      <c r="F5257">
        <v>16675.310000000001</v>
      </c>
      <c r="G5257" s="1">
        <v>45693</v>
      </c>
      <c r="H5257" s="1">
        <v>45710</v>
      </c>
      <c r="I5257" t="s">
        <v>19</v>
      </c>
      <c r="J5257">
        <v>17</v>
      </c>
      <c r="K5257">
        <v>7</v>
      </c>
      <c r="L5257" t="s">
        <v>107</v>
      </c>
      <c r="M5257" t="s">
        <v>94</v>
      </c>
      <c r="N5257" t="s">
        <v>42</v>
      </c>
      <c r="O5257">
        <f t="shared" si="492"/>
        <v>1</v>
      </c>
      <c r="P5257" t="str">
        <f t="shared" si="493"/>
        <v>Valid</v>
      </c>
      <c r="Q5257" t="str">
        <f>_xlfn.XLOOKUP(B5257,Customers!$A:$A,Customers!$C:$C,"Not Found")</f>
        <v>East</v>
      </c>
      <c r="R5257" t="str">
        <f t="shared" si="494"/>
        <v>East</v>
      </c>
      <c r="S5257" t="str">
        <f t="shared" si="495"/>
        <v>Baggage Loss</v>
      </c>
      <c r="T5257" t="str">
        <f t="shared" si="496"/>
        <v>SLA Breach</v>
      </c>
      <c r="U5257">
        <f t="shared" si="497"/>
        <v>10</v>
      </c>
    </row>
    <row r="5258" spans="1:21" x14ac:dyDescent="0.3">
      <c r="A5258" t="s">
        <v>9603</v>
      </c>
      <c r="B5258" t="s">
        <v>1450</v>
      </c>
      <c r="C5258" t="s">
        <v>2979</v>
      </c>
      <c r="D5258" t="s">
        <v>116</v>
      </c>
      <c r="E5258" t="s">
        <v>173</v>
      </c>
      <c r="F5258">
        <v>22439.71</v>
      </c>
      <c r="G5258" s="1">
        <v>45764</v>
      </c>
      <c r="H5258" s="1">
        <v>45769</v>
      </c>
      <c r="I5258" t="s">
        <v>19</v>
      </c>
      <c r="J5258">
        <v>5</v>
      </c>
      <c r="K5258">
        <v>7</v>
      </c>
      <c r="L5258" t="s">
        <v>193</v>
      </c>
      <c r="M5258" t="s">
        <v>94</v>
      </c>
      <c r="N5258" t="s">
        <v>22</v>
      </c>
      <c r="O5258">
        <f t="shared" si="492"/>
        <v>1</v>
      </c>
      <c r="P5258" t="str">
        <f t="shared" si="493"/>
        <v>Valid</v>
      </c>
      <c r="Q5258" t="str">
        <f>_xlfn.XLOOKUP(B5258,Customers!$A:$A,Customers!$C:$C,"Not Found")</f>
        <v>West</v>
      </c>
      <c r="R5258" t="str">
        <f t="shared" si="494"/>
        <v>Central</v>
      </c>
      <c r="S5258" t="str">
        <f t="shared" si="495"/>
        <v>Medical Emergency</v>
      </c>
      <c r="T5258" t="str">
        <f t="shared" si="496"/>
        <v>Within SLA</v>
      </c>
      <c r="U5258">
        <f t="shared" si="497"/>
        <v>0</v>
      </c>
    </row>
    <row r="5259" spans="1:21" x14ac:dyDescent="0.3">
      <c r="A5259" t="s">
        <v>9604</v>
      </c>
      <c r="B5259" t="s">
        <v>1092</v>
      </c>
      <c r="C5259" t="s">
        <v>9605</v>
      </c>
      <c r="D5259" t="s">
        <v>69</v>
      </c>
      <c r="E5259" t="s">
        <v>173</v>
      </c>
      <c r="F5259">
        <v>181028.66</v>
      </c>
      <c r="G5259" s="1">
        <v>45697</v>
      </c>
      <c r="H5259" s="1">
        <v>45711</v>
      </c>
      <c r="I5259" t="s">
        <v>19</v>
      </c>
      <c r="J5259">
        <v>14</v>
      </c>
      <c r="K5259">
        <v>12</v>
      </c>
      <c r="L5259" t="s">
        <v>103</v>
      </c>
      <c r="M5259" t="s">
        <v>49</v>
      </c>
      <c r="N5259" t="s">
        <v>22</v>
      </c>
      <c r="O5259">
        <f t="shared" si="492"/>
        <v>1</v>
      </c>
      <c r="P5259" t="str">
        <f t="shared" si="493"/>
        <v>Valid</v>
      </c>
      <c r="Q5259" t="str">
        <f>_xlfn.XLOOKUP(B5259,Customers!$A:$A,Customers!$C:$C,"Not Found")</f>
        <v>Central</v>
      </c>
      <c r="R5259" t="str">
        <f t="shared" si="494"/>
        <v>Central</v>
      </c>
      <c r="S5259" t="str">
        <f t="shared" si="495"/>
        <v>Property Damage</v>
      </c>
      <c r="T5259" t="str">
        <f t="shared" si="496"/>
        <v>SLA Breach</v>
      </c>
      <c r="U5259">
        <f t="shared" si="497"/>
        <v>2</v>
      </c>
    </row>
    <row r="5260" spans="1:21" x14ac:dyDescent="0.3">
      <c r="A5260" t="s">
        <v>9606</v>
      </c>
      <c r="B5260" t="s">
        <v>6290</v>
      </c>
      <c r="C5260" t="s">
        <v>6291</v>
      </c>
      <c r="D5260" t="s">
        <v>26</v>
      </c>
      <c r="E5260" t="s">
        <v>74</v>
      </c>
      <c r="G5260" s="1">
        <v>45739</v>
      </c>
      <c r="H5260" s="1">
        <v>45755</v>
      </c>
      <c r="I5260" t="s">
        <v>19</v>
      </c>
      <c r="J5260">
        <v>16</v>
      </c>
      <c r="K5260">
        <v>20</v>
      </c>
      <c r="L5260" t="s">
        <v>60</v>
      </c>
      <c r="M5260" t="s">
        <v>29</v>
      </c>
      <c r="N5260" t="s">
        <v>30</v>
      </c>
      <c r="O5260">
        <f t="shared" si="492"/>
        <v>1</v>
      </c>
      <c r="P5260" t="str">
        <f t="shared" si="493"/>
        <v>Missing Amount</v>
      </c>
      <c r="Q5260" t="str">
        <f>_xlfn.XLOOKUP(B5260,Customers!$A:$A,Customers!$C:$C,"Not Found")</f>
        <v>West</v>
      </c>
      <c r="R5260" t="str">
        <f t="shared" si="494"/>
        <v>East</v>
      </c>
      <c r="S5260" t="str">
        <f t="shared" si="495"/>
        <v>Disability</v>
      </c>
      <c r="T5260" t="str">
        <f t="shared" si="496"/>
        <v>Within SLA</v>
      </c>
      <c r="U5260">
        <f t="shared" si="497"/>
        <v>0</v>
      </c>
    </row>
    <row r="5261" spans="1:21" x14ac:dyDescent="0.3">
      <c r="A5261" t="s">
        <v>9607</v>
      </c>
      <c r="B5261" t="s">
        <v>805</v>
      </c>
      <c r="C5261" t="s">
        <v>806</v>
      </c>
      <c r="D5261" t="s">
        <v>111</v>
      </c>
      <c r="E5261" t="s">
        <v>173</v>
      </c>
      <c r="F5261">
        <v>667427.38</v>
      </c>
      <c r="G5261" s="1">
        <v>45761</v>
      </c>
      <c r="H5261" s="1">
        <v>45778</v>
      </c>
      <c r="I5261" t="s">
        <v>19</v>
      </c>
      <c r="J5261">
        <v>17</v>
      </c>
      <c r="K5261">
        <v>12</v>
      </c>
      <c r="L5261" t="s">
        <v>112</v>
      </c>
      <c r="M5261" t="s">
        <v>49</v>
      </c>
      <c r="N5261" t="s">
        <v>30</v>
      </c>
      <c r="O5261">
        <f t="shared" si="492"/>
        <v>1</v>
      </c>
      <c r="P5261" t="str">
        <f t="shared" si="493"/>
        <v>Valid</v>
      </c>
      <c r="Q5261" t="str">
        <f>_xlfn.XLOOKUP(B5261,Customers!$A:$A,Customers!$C:$C,"Not Found")</f>
        <v>East</v>
      </c>
      <c r="R5261" t="str">
        <f t="shared" si="494"/>
        <v>Central</v>
      </c>
      <c r="S5261" t="str">
        <f t="shared" si="495"/>
        <v>Fire</v>
      </c>
      <c r="T5261" t="str">
        <f t="shared" si="496"/>
        <v>SLA Breach</v>
      </c>
      <c r="U5261">
        <f t="shared" si="497"/>
        <v>5</v>
      </c>
    </row>
    <row r="5262" spans="1:21" x14ac:dyDescent="0.3">
      <c r="A5262" t="s">
        <v>9608</v>
      </c>
      <c r="B5262" t="s">
        <v>1610</v>
      </c>
      <c r="C5262" t="s">
        <v>1611</v>
      </c>
      <c r="D5262" t="s">
        <v>216</v>
      </c>
      <c r="E5262" t="s">
        <v>27</v>
      </c>
      <c r="F5262">
        <v>246275.39</v>
      </c>
      <c r="G5262" s="1">
        <v>45854</v>
      </c>
      <c r="H5262" s="1">
        <v>45876</v>
      </c>
      <c r="I5262" t="s">
        <v>19</v>
      </c>
      <c r="J5262">
        <v>22</v>
      </c>
      <c r="K5262">
        <v>15</v>
      </c>
      <c r="L5262" t="s">
        <v>242</v>
      </c>
      <c r="M5262" t="s">
        <v>55</v>
      </c>
      <c r="N5262" t="s">
        <v>42</v>
      </c>
      <c r="O5262">
        <f t="shared" si="492"/>
        <v>1</v>
      </c>
      <c r="P5262" t="str">
        <f t="shared" si="493"/>
        <v>Valid</v>
      </c>
      <c r="Q5262" t="str">
        <f>_xlfn.XLOOKUP(B5262,Customers!$A:$A,Customers!$C:$C,"Not Found")</f>
        <v>North</v>
      </c>
      <c r="R5262" t="str">
        <f t="shared" si="494"/>
        <v>West</v>
      </c>
      <c r="S5262" t="str">
        <f t="shared" si="495"/>
        <v>Outpatient</v>
      </c>
      <c r="T5262" t="str">
        <f t="shared" si="496"/>
        <v>SLA Breach</v>
      </c>
      <c r="U5262">
        <f t="shared" si="497"/>
        <v>7</v>
      </c>
    </row>
    <row r="5263" spans="1:21" x14ac:dyDescent="0.3">
      <c r="A5263" t="s">
        <v>9609</v>
      </c>
      <c r="B5263" t="s">
        <v>9386</v>
      </c>
      <c r="C5263" t="s">
        <v>9387</v>
      </c>
      <c r="D5263" t="s">
        <v>111</v>
      </c>
      <c r="E5263" t="s">
        <v>27</v>
      </c>
      <c r="F5263">
        <v>123405.59</v>
      </c>
      <c r="G5263" s="1">
        <v>45693</v>
      </c>
      <c r="I5263" t="s">
        <v>64</v>
      </c>
      <c r="J5263">
        <v>3</v>
      </c>
      <c r="K5263">
        <v>12</v>
      </c>
      <c r="L5263" t="s">
        <v>300</v>
      </c>
      <c r="M5263" t="s">
        <v>49</v>
      </c>
      <c r="N5263" t="s">
        <v>30</v>
      </c>
      <c r="O5263">
        <f t="shared" si="492"/>
        <v>1</v>
      </c>
      <c r="P5263" t="str">
        <f t="shared" si="493"/>
        <v>Valid</v>
      </c>
      <c r="Q5263" t="str">
        <f>_xlfn.XLOOKUP(B5263,Customers!$A:$A,Customers!$C:$C,"Not Found")</f>
        <v>East</v>
      </c>
      <c r="R5263" t="str">
        <f t="shared" si="494"/>
        <v>West</v>
      </c>
      <c r="S5263" t="str">
        <f t="shared" si="495"/>
        <v>Fire</v>
      </c>
      <c r="T5263" t="str">
        <f t="shared" si="496"/>
        <v>Within SLA</v>
      </c>
      <c r="U5263">
        <f t="shared" si="497"/>
        <v>0</v>
      </c>
    </row>
    <row r="5264" spans="1:21" x14ac:dyDescent="0.3">
      <c r="A5264" t="s">
        <v>9610</v>
      </c>
      <c r="B5264" t="s">
        <v>6760</v>
      </c>
      <c r="C5264" t="s">
        <v>6761</v>
      </c>
      <c r="D5264" t="s">
        <v>34</v>
      </c>
      <c r="E5264" t="s">
        <v>39</v>
      </c>
      <c r="F5264">
        <v>436129.33</v>
      </c>
      <c r="G5264" s="1">
        <v>45861</v>
      </c>
      <c r="H5264" s="1">
        <v>45887</v>
      </c>
      <c r="I5264" t="s">
        <v>19</v>
      </c>
      <c r="J5264">
        <v>26</v>
      </c>
      <c r="K5264">
        <v>20</v>
      </c>
      <c r="L5264" t="s">
        <v>98</v>
      </c>
      <c r="M5264" t="s">
        <v>29</v>
      </c>
      <c r="N5264" t="s">
        <v>42</v>
      </c>
      <c r="O5264">
        <f t="shared" si="492"/>
        <v>1</v>
      </c>
      <c r="P5264" t="str">
        <f t="shared" si="493"/>
        <v>Valid</v>
      </c>
      <c r="Q5264" t="str">
        <f>_xlfn.XLOOKUP(B5264,Customers!$A:$A,Customers!$C:$C,"Not Found")</f>
        <v>East</v>
      </c>
      <c r="R5264" t="str">
        <f t="shared" si="494"/>
        <v>North</v>
      </c>
      <c r="S5264" t="str">
        <f t="shared" si="495"/>
        <v>Death Benefit</v>
      </c>
      <c r="T5264" t="str">
        <f t="shared" si="496"/>
        <v>SLA Breach</v>
      </c>
      <c r="U5264">
        <f t="shared" si="497"/>
        <v>6</v>
      </c>
    </row>
    <row r="5265" spans="1:21" x14ac:dyDescent="0.3">
      <c r="A5265" t="s">
        <v>9611</v>
      </c>
      <c r="B5265" t="s">
        <v>3635</v>
      </c>
      <c r="C5265" t="s">
        <v>3636</v>
      </c>
      <c r="D5265" t="s">
        <v>725</v>
      </c>
      <c r="E5265" t="s">
        <v>74</v>
      </c>
      <c r="F5265">
        <v>49503.66</v>
      </c>
      <c r="G5265" s="1">
        <v>45917</v>
      </c>
      <c r="H5265" s="1">
        <v>45940</v>
      </c>
      <c r="I5265" t="s">
        <v>19</v>
      </c>
      <c r="J5265">
        <v>23</v>
      </c>
      <c r="K5265">
        <v>7</v>
      </c>
      <c r="L5265" t="s">
        <v>54</v>
      </c>
      <c r="M5265" t="s">
        <v>94</v>
      </c>
      <c r="N5265" t="s">
        <v>88</v>
      </c>
      <c r="O5265">
        <f t="shared" si="492"/>
        <v>1</v>
      </c>
      <c r="P5265" t="str">
        <f t="shared" si="493"/>
        <v>Valid</v>
      </c>
      <c r="Q5265" t="str">
        <f>_xlfn.XLOOKUP(B5265,Customers!$A:$A,Customers!$C:$C,"Not Found")</f>
        <v>South</v>
      </c>
      <c r="R5265" t="str">
        <f t="shared" si="494"/>
        <v>East</v>
      </c>
      <c r="S5265" t="str">
        <f t="shared" si="495"/>
        <v>Medical Emergency</v>
      </c>
      <c r="T5265" t="str">
        <f t="shared" si="496"/>
        <v>SLA Breach</v>
      </c>
      <c r="U5265">
        <f t="shared" si="497"/>
        <v>16</v>
      </c>
    </row>
    <row r="5266" spans="1:21" x14ac:dyDescent="0.3">
      <c r="A5266" t="s">
        <v>9612</v>
      </c>
      <c r="B5266" t="s">
        <v>1737</v>
      </c>
      <c r="C5266" t="s">
        <v>1836</v>
      </c>
      <c r="D5266" t="s">
        <v>46</v>
      </c>
      <c r="E5266" t="s">
        <v>74</v>
      </c>
      <c r="F5266">
        <v>158301.01</v>
      </c>
      <c r="G5266" s="1">
        <v>45973</v>
      </c>
      <c r="H5266" s="1">
        <v>45984</v>
      </c>
      <c r="I5266" t="s">
        <v>19</v>
      </c>
      <c r="J5266">
        <v>11</v>
      </c>
      <c r="K5266">
        <v>12</v>
      </c>
      <c r="L5266" t="s">
        <v>590</v>
      </c>
      <c r="M5266" t="s">
        <v>49</v>
      </c>
      <c r="N5266" t="s">
        <v>30</v>
      </c>
      <c r="O5266">
        <f t="shared" si="492"/>
        <v>1</v>
      </c>
      <c r="P5266" t="str">
        <f t="shared" si="493"/>
        <v>Valid</v>
      </c>
      <c r="Q5266" t="str">
        <f>_xlfn.XLOOKUP(B5266,Customers!$A:$A,Customers!$C:$C,"Not Found")</f>
        <v>North</v>
      </c>
      <c r="R5266" t="str">
        <f t="shared" si="494"/>
        <v>East</v>
      </c>
      <c r="S5266" t="str">
        <f t="shared" si="495"/>
        <v>Theft</v>
      </c>
      <c r="T5266" t="str">
        <f t="shared" si="496"/>
        <v>Within SLA</v>
      </c>
      <c r="U5266">
        <f t="shared" si="497"/>
        <v>0</v>
      </c>
    </row>
    <row r="5267" spans="1:21" x14ac:dyDescent="0.3">
      <c r="A5267" t="s">
        <v>9613</v>
      </c>
      <c r="B5267" t="s">
        <v>7368</v>
      </c>
      <c r="C5267" t="s">
        <v>7369</v>
      </c>
      <c r="D5267" t="s">
        <v>102</v>
      </c>
      <c r="E5267" t="s">
        <v>27</v>
      </c>
      <c r="F5267">
        <v>319198.62</v>
      </c>
      <c r="G5267" s="1">
        <v>45827</v>
      </c>
      <c r="H5267" s="1">
        <v>45849</v>
      </c>
      <c r="I5267" t="s">
        <v>19</v>
      </c>
      <c r="J5267">
        <v>22</v>
      </c>
      <c r="K5267">
        <v>20</v>
      </c>
      <c r="L5267" t="s">
        <v>65</v>
      </c>
      <c r="M5267" t="s">
        <v>29</v>
      </c>
      <c r="N5267" t="s">
        <v>22</v>
      </c>
      <c r="O5267">
        <f t="shared" si="492"/>
        <v>1</v>
      </c>
      <c r="P5267" t="str">
        <f t="shared" si="493"/>
        <v>Valid</v>
      </c>
      <c r="Q5267" t="str">
        <f>_xlfn.XLOOKUP(B5267,Customers!$A:$A,Customers!$C:$C,"Not Found")</f>
        <v>North</v>
      </c>
      <c r="R5267" t="str">
        <f t="shared" si="494"/>
        <v>West</v>
      </c>
      <c r="S5267" t="str">
        <f t="shared" si="495"/>
        <v>Maturity</v>
      </c>
      <c r="T5267" t="str">
        <f t="shared" si="496"/>
        <v>SLA Breach</v>
      </c>
      <c r="U5267">
        <f t="shared" si="497"/>
        <v>2</v>
      </c>
    </row>
    <row r="5268" spans="1:21" x14ac:dyDescent="0.3">
      <c r="A5268" t="s">
        <v>9614</v>
      </c>
      <c r="B5268" t="s">
        <v>4707</v>
      </c>
      <c r="C5268" t="s">
        <v>4708</v>
      </c>
      <c r="D5268" t="s">
        <v>102</v>
      </c>
      <c r="E5268" t="s">
        <v>74</v>
      </c>
      <c r="F5268">
        <v>1794515.87</v>
      </c>
      <c r="G5268" s="1">
        <v>45819</v>
      </c>
      <c r="I5268" t="s">
        <v>40</v>
      </c>
      <c r="J5268">
        <v>27</v>
      </c>
      <c r="K5268">
        <v>20</v>
      </c>
      <c r="L5268" t="s">
        <v>787</v>
      </c>
      <c r="M5268" t="s">
        <v>29</v>
      </c>
      <c r="N5268" t="s">
        <v>30</v>
      </c>
      <c r="O5268">
        <f t="shared" si="492"/>
        <v>1</v>
      </c>
      <c r="P5268" t="str">
        <f t="shared" si="493"/>
        <v>Valid</v>
      </c>
      <c r="Q5268" t="str">
        <f>_xlfn.XLOOKUP(B5268,Customers!$A:$A,Customers!$C:$C,"Not Found")</f>
        <v>South</v>
      </c>
      <c r="R5268" t="str">
        <f t="shared" si="494"/>
        <v>East</v>
      </c>
      <c r="S5268" t="str">
        <f t="shared" si="495"/>
        <v>Maturity</v>
      </c>
      <c r="T5268" t="str">
        <f t="shared" si="496"/>
        <v>SLA Breach</v>
      </c>
      <c r="U5268">
        <f t="shared" si="497"/>
        <v>7</v>
      </c>
    </row>
    <row r="5269" spans="1:21" x14ac:dyDescent="0.3">
      <c r="A5269" t="s">
        <v>9615</v>
      </c>
      <c r="B5269" t="s">
        <v>2125</v>
      </c>
      <c r="C5269" t="s">
        <v>2126</v>
      </c>
      <c r="D5269" t="s">
        <v>17</v>
      </c>
      <c r="E5269" t="s">
        <v>27</v>
      </c>
      <c r="F5269">
        <v>40750.31</v>
      </c>
      <c r="G5269" s="1">
        <v>45873</v>
      </c>
      <c r="H5269" s="1">
        <v>45875</v>
      </c>
      <c r="I5269" t="s">
        <v>19</v>
      </c>
      <c r="J5269">
        <v>2</v>
      </c>
      <c r="K5269">
        <v>10</v>
      </c>
      <c r="L5269" t="s">
        <v>41</v>
      </c>
      <c r="M5269" t="s">
        <v>21</v>
      </c>
      <c r="N5269" t="s">
        <v>22</v>
      </c>
      <c r="O5269">
        <f t="shared" si="492"/>
        <v>1</v>
      </c>
      <c r="P5269" t="str">
        <f t="shared" si="493"/>
        <v>Valid</v>
      </c>
      <c r="Q5269" t="str">
        <f>_xlfn.XLOOKUP(B5269,Customers!$A:$A,Customers!$C:$C,"Not Found")</f>
        <v>West</v>
      </c>
      <c r="R5269" t="str">
        <f t="shared" si="494"/>
        <v>West</v>
      </c>
      <c r="S5269" t="str">
        <f t="shared" si="495"/>
        <v>Accident</v>
      </c>
      <c r="T5269" t="str">
        <f t="shared" si="496"/>
        <v>Within SLA</v>
      </c>
      <c r="U5269">
        <f t="shared" si="497"/>
        <v>0</v>
      </c>
    </row>
    <row r="5270" spans="1:21" x14ac:dyDescent="0.3">
      <c r="A5270" t="s">
        <v>9616</v>
      </c>
      <c r="B5270" t="s">
        <v>5815</v>
      </c>
      <c r="C5270" t="s">
        <v>5816</v>
      </c>
      <c r="D5270" t="s">
        <v>216</v>
      </c>
      <c r="E5270" t="s">
        <v>173</v>
      </c>
      <c r="F5270">
        <v>66095.570000000007</v>
      </c>
      <c r="G5270" s="1">
        <v>45991</v>
      </c>
      <c r="I5270" t="s">
        <v>64</v>
      </c>
      <c r="J5270">
        <v>17</v>
      </c>
      <c r="K5270">
        <v>15</v>
      </c>
      <c r="L5270" t="s">
        <v>155</v>
      </c>
      <c r="M5270" t="s">
        <v>55</v>
      </c>
      <c r="N5270" t="s">
        <v>30</v>
      </c>
      <c r="O5270">
        <f t="shared" si="492"/>
        <v>1</v>
      </c>
      <c r="P5270" t="str">
        <f t="shared" si="493"/>
        <v>Valid</v>
      </c>
      <c r="Q5270" t="str">
        <f>_xlfn.XLOOKUP(B5270,Customers!$A:$A,Customers!$C:$C,"Not Found")</f>
        <v>West</v>
      </c>
      <c r="R5270" t="str">
        <f t="shared" si="494"/>
        <v>Central</v>
      </c>
      <c r="S5270" t="str">
        <f t="shared" si="495"/>
        <v>Outpatient</v>
      </c>
      <c r="T5270" t="str">
        <f t="shared" si="496"/>
        <v>SLA Breach</v>
      </c>
      <c r="U5270">
        <f t="shared" si="497"/>
        <v>2</v>
      </c>
    </row>
    <row r="5271" spans="1:21" x14ac:dyDescent="0.3">
      <c r="A5271" t="s">
        <v>9617</v>
      </c>
      <c r="B5271" t="s">
        <v>3778</v>
      </c>
      <c r="C5271" t="s">
        <v>5658</v>
      </c>
      <c r="D5271" t="s">
        <v>53</v>
      </c>
      <c r="E5271" t="s">
        <v>74</v>
      </c>
      <c r="F5271">
        <v>89110.68</v>
      </c>
      <c r="G5271" s="1">
        <v>45676</v>
      </c>
      <c r="H5271" s="1">
        <v>45691</v>
      </c>
      <c r="I5271" t="s">
        <v>19</v>
      </c>
      <c r="J5271">
        <v>15</v>
      </c>
      <c r="K5271">
        <v>15</v>
      </c>
      <c r="L5271" t="s">
        <v>79</v>
      </c>
      <c r="M5271" t="s">
        <v>55</v>
      </c>
      <c r="N5271" t="s">
        <v>22</v>
      </c>
      <c r="O5271">
        <f t="shared" si="492"/>
        <v>1</v>
      </c>
      <c r="P5271" t="str">
        <f t="shared" si="493"/>
        <v>Valid</v>
      </c>
      <c r="Q5271" t="str">
        <f>_xlfn.XLOOKUP(B5271,Customers!$A:$A,Customers!$C:$C,"Not Found")</f>
        <v>West</v>
      </c>
      <c r="R5271" t="str">
        <f t="shared" si="494"/>
        <v>East</v>
      </c>
      <c r="S5271" t="str">
        <f t="shared" si="495"/>
        <v>Hospitalization</v>
      </c>
      <c r="T5271" t="str">
        <f t="shared" si="496"/>
        <v>Within SLA</v>
      </c>
      <c r="U5271">
        <f t="shared" si="497"/>
        <v>0</v>
      </c>
    </row>
    <row r="5272" spans="1:21" x14ac:dyDescent="0.3">
      <c r="A5272" t="s">
        <v>9618</v>
      </c>
      <c r="B5272" t="s">
        <v>9619</v>
      </c>
      <c r="C5272" t="s">
        <v>9620</v>
      </c>
      <c r="D5272" t="s">
        <v>46</v>
      </c>
      <c r="E5272" t="s">
        <v>27</v>
      </c>
      <c r="F5272">
        <v>98855.17</v>
      </c>
      <c r="G5272" s="1">
        <v>45718</v>
      </c>
      <c r="H5272" s="1">
        <v>45727</v>
      </c>
      <c r="I5272" t="s">
        <v>19</v>
      </c>
      <c r="J5272">
        <v>9</v>
      </c>
      <c r="K5272">
        <v>10</v>
      </c>
      <c r="L5272" t="s">
        <v>98</v>
      </c>
      <c r="M5272" t="s">
        <v>21</v>
      </c>
      <c r="N5272" t="s">
        <v>30</v>
      </c>
      <c r="O5272">
        <f t="shared" si="492"/>
        <v>1</v>
      </c>
      <c r="P5272" t="str">
        <f t="shared" si="493"/>
        <v>Valid</v>
      </c>
      <c r="Q5272" t="str">
        <f>_xlfn.XLOOKUP(B5272,Customers!$A:$A,Customers!$C:$C,"Not Found")</f>
        <v>North</v>
      </c>
      <c r="R5272" t="str">
        <f t="shared" si="494"/>
        <v>West</v>
      </c>
      <c r="S5272" t="str">
        <f t="shared" si="495"/>
        <v>Theft</v>
      </c>
      <c r="T5272" t="str">
        <f t="shared" si="496"/>
        <v>Within SLA</v>
      </c>
      <c r="U5272">
        <f t="shared" si="497"/>
        <v>0</v>
      </c>
    </row>
    <row r="5273" spans="1:21" x14ac:dyDescent="0.3">
      <c r="A5273" t="s">
        <v>9621</v>
      </c>
      <c r="B5273" t="s">
        <v>7291</v>
      </c>
      <c r="C5273" t="s">
        <v>7292</v>
      </c>
      <c r="D5273" t="s">
        <v>182</v>
      </c>
      <c r="E5273" t="s">
        <v>74</v>
      </c>
      <c r="F5273">
        <v>110925.74</v>
      </c>
      <c r="G5273" s="1">
        <v>45733</v>
      </c>
      <c r="I5273" t="s">
        <v>64</v>
      </c>
      <c r="J5273">
        <v>5</v>
      </c>
      <c r="K5273">
        <v>7</v>
      </c>
      <c r="L5273" t="s">
        <v>704</v>
      </c>
      <c r="M5273" t="s">
        <v>94</v>
      </c>
      <c r="N5273" t="s">
        <v>30</v>
      </c>
      <c r="O5273">
        <f t="shared" si="492"/>
        <v>1</v>
      </c>
      <c r="P5273" t="str">
        <f t="shared" si="493"/>
        <v>Valid</v>
      </c>
      <c r="Q5273" t="str">
        <f>_xlfn.XLOOKUP(B5273,Customers!$A:$A,Customers!$C:$C,"Not Found")</f>
        <v>North</v>
      </c>
      <c r="R5273" t="str">
        <f t="shared" si="494"/>
        <v>East</v>
      </c>
      <c r="S5273" t="str">
        <f t="shared" si="495"/>
        <v>Trip Cancellation</v>
      </c>
      <c r="T5273" t="str">
        <f t="shared" si="496"/>
        <v>Within SLA</v>
      </c>
      <c r="U5273">
        <f t="shared" si="497"/>
        <v>0</v>
      </c>
    </row>
    <row r="5274" spans="1:21" x14ac:dyDescent="0.3">
      <c r="A5274" t="s">
        <v>9622</v>
      </c>
      <c r="B5274" t="s">
        <v>2307</v>
      </c>
      <c r="C5274" t="s">
        <v>3420</v>
      </c>
      <c r="D5274" t="s">
        <v>46</v>
      </c>
      <c r="E5274" t="s">
        <v>27</v>
      </c>
      <c r="F5274">
        <v>109882.21</v>
      </c>
      <c r="G5274" s="1">
        <v>45720</v>
      </c>
      <c r="H5274" s="1">
        <v>45725</v>
      </c>
      <c r="I5274" t="s">
        <v>19</v>
      </c>
      <c r="J5274">
        <v>5</v>
      </c>
      <c r="K5274">
        <v>12</v>
      </c>
      <c r="L5274" t="s">
        <v>366</v>
      </c>
      <c r="M5274" t="s">
        <v>49</v>
      </c>
      <c r="N5274" t="s">
        <v>30</v>
      </c>
      <c r="O5274">
        <f t="shared" si="492"/>
        <v>1</v>
      </c>
      <c r="P5274" t="str">
        <f t="shared" si="493"/>
        <v>Valid</v>
      </c>
      <c r="Q5274" t="str">
        <f>_xlfn.XLOOKUP(B5274,Customers!$A:$A,Customers!$C:$C,"Not Found")</f>
        <v>West</v>
      </c>
      <c r="R5274" t="str">
        <f t="shared" si="494"/>
        <v>West</v>
      </c>
      <c r="S5274" t="str">
        <f t="shared" si="495"/>
        <v>Theft</v>
      </c>
      <c r="T5274" t="str">
        <f t="shared" si="496"/>
        <v>Within SLA</v>
      </c>
      <c r="U5274">
        <f t="shared" si="497"/>
        <v>0</v>
      </c>
    </row>
    <row r="5275" spans="1:21" x14ac:dyDescent="0.3">
      <c r="A5275" t="s">
        <v>9623</v>
      </c>
      <c r="B5275" t="s">
        <v>2265</v>
      </c>
      <c r="C5275" t="s">
        <v>2490</v>
      </c>
      <c r="D5275" t="s">
        <v>69</v>
      </c>
      <c r="E5275" t="s">
        <v>74</v>
      </c>
      <c r="F5275">
        <v>160216.88</v>
      </c>
      <c r="G5275" s="1">
        <v>45832</v>
      </c>
      <c r="H5275" s="1">
        <v>45854</v>
      </c>
      <c r="I5275" t="s">
        <v>19</v>
      </c>
      <c r="J5275">
        <v>22</v>
      </c>
      <c r="K5275">
        <v>12</v>
      </c>
      <c r="L5275" t="s">
        <v>35</v>
      </c>
      <c r="M5275" t="s">
        <v>49</v>
      </c>
      <c r="N5275" t="s">
        <v>42</v>
      </c>
      <c r="O5275">
        <f t="shared" si="492"/>
        <v>1</v>
      </c>
      <c r="P5275" t="str">
        <f t="shared" si="493"/>
        <v>Valid</v>
      </c>
      <c r="Q5275" t="str">
        <f>_xlfn.XLOOKUP(B5275,Customers!$A:$A,Customers!$C:$C,"Not Found")</f>
        <v>East</v>
      </c>
      <c r="R5275" t="str">
        <f t="shared" si="494"/>
        <v>East</v>
      </c>
      <c r="S5275" t="str">
        <f t="shared" si="495"/>
        <v>Property Damage</v>
      </c>
      <c r="T5275" t="str">
        <f t="shared" si="496"/>
        <v>SLA Breach</v>
      </c>
      <c r="U5275">
        <f t="shared" si="497"/>
        <v>10</v>
      </c>
    </row>
    <row r="5276" spans="1:21" x14ac:dyDescent="0.3">
      <c r="A5276" t="s">
        <v>9624</v>
      </c>
      <c r="B5276" t="s">
        <v>3131</v>
      </c>
      <c r="C5276" t="s">
        <v>9625</v>
      </c>
      <c r="D5276" t="s">
        <v>34</v>
      </c>
      <c r="E5276" t="s">
        <v>173</v>
      </c>
      <c r="F5276">
        <v>385453.61</v>
      </c>
      <c r="G5276" s="1">
        <v>45674</v>
      </c>
      <c r="H5276" s="1">
        <v>45699</v>
      </c>
      <c r="I5276" t="s">
        <v>19</v>
      </c>
      <c r="J5276">
        <v>25</v>
      </c>
      <c r="K5276">
        <v>20</v>
      </c>
      <c r="L5276" t="s">
        <v>310</v>
      </c>
      <c r="M5276" t="s">
        <v>29</v>
      </c>
      <c r="N5276" t="s">
        <v>22</v>
      </c>
      <c r="O5276">
        <f t="shared" si="492"/>
        <v>1</v>
      </c>
      <c r="P5276" t="str">
        <f t="shared" si="493"/>
        <v>Valid</v>
      </c>
      <c r="Q5276" t="str">
        <f>_xlfn.XLOOKUP(B5276,Customers!$A:$A,Customers!$C:$C,"Not Found")</f>
        <v>East</v>
      </c>
      <c r="R5276" t="str">
        <f t="shared" si="494"/>
        <v>Central</v>
      </c>
      <c r="S5276" t="str">
        <f t="shared" si="495"/>
        <v>Death Benefit</v>
      </c>
      <c r="T5276" t="str">
        <f t="shared" si="496"/>
        <v>SLA Breach</v>
      </c>
      <c r="U5276">
        <f t="shared" si="497"/>
        <v>5</v>
      </c>
    </row>
    <row r="5277" spans="1:21" x14ac:dyDescent="0.3">
      <c r="A5277" t="s">
        <v>9626</v>
      </c>
      <c r="B5277" t="s">
        <v>1975</v>
      </c>
      <c r="C5277" t="s">
        <v>1976</v>
      </c>
      <c r="D5277" t="s">
        <v>46</v>
      </c>
      <c r="E5277" t="s">
        <v>27</v>
      </c>
      <c r="F5277">
        <v>61599.34</v>
      </c>
      <c r="G5277" s="1">
        <v>45685</v>
      </c>
      <c r="I5277" t="s">
        <v>40</v>
      </c>
      <c r="J5277">
        <v>21</v>
      </c>
      <c r="K5277">
        <v>10</v>
      </c>
      <c r="L5277" t="s">
        <v>163</v>
      </c>
      <c r="M5277" t="s">
        <v>21</v>
      </c>
      <c r="N5277" t="s">
        <v>88</v>
      </c>
      <c r="O5277">
        <f t="shared" si="492"/>
        <v>1</v>
      </c>
      <c r="P5277" t="str">
        <f t="shared" si="493"/>
        <v>Valid</v>
      </c>
      <c r="Q5277" t="str">
        <f>_xlfn.XLOOKUP(B5277,Customers!$A:$A,Customers!$C:$C,"Not Found")</f>
        <v>East</v>
      </c>
      <c r="R5277" t="str">
        <f t="shared" si="494"/>
        <v>West</v>
      </c>
      <c r="S5277" t="str">
        <f t="shared" si="495"/>
        <v>Theft</v>
      </c>
      <c r="T5277" t="str">
        <f t="shared" si="496"/>
        <v>SLA Breach</v>
      </c>
      <c r="U5277">
        <f t="shared" si="497"/>
        <v>11</v>
      </c>
    </row>
    <row r="5278" spans="1:21" x14ac:dyDescent="0.3">
      <c r="A5278" t="s">
        <v>9627</v>
      </c>
      <c r="B5278" t="s">
        <v>635</v>
      </c>
      <c r="C5278" t="s">
        <v>3084</v>
      </c>
      <c r="D5278" t="s">
        <v>111</v>
      </c>
      <c r="F5278">
        <v>246562.93</v>
      </c>
      <c r="G5278" s="1">
        <v>45881</v>
      </c>
      <c r="I5278" t="s">
        <v>40</v>
      </c>
      <c r="J5278">
        <v>24</v>
      </c>
      <c r="K5278">
        <v>12</v>
      </c>
      <c r="L5278" t="s">
        <v>787</v>
      </c>
      <c r="M5278" t="s">
        <v>49</v>
      </c>
      <c r="N5278" t="s">
        <v>42</v>
      </c>
      <c r="O5278">
        <f t="shared" si="492"/>
        <v>1</v>
      </c>
      <c r="P5278" t="str">
        <f t="shared" si="493"/>
        <v>Valid</v>
      </c>
      <c r="Q5278" t="str">
        <f>_xlfn.XLOOKUP(B5278,Customers!$A:$A,Customers!$C:$C,"Not Found")</f>
        <v>South</v>
      </c>
      <c r="R5278" t="str">
        <f t="shared" si="494"/>
        <v>South</v>
      </c>
      <c r="S5278" t="str">
        <f t="shared" si="495"/>
        <v>Fire</v>
      </c>
      <c r="T5278" t="str">
        <f t="shared" si="496"/>
        <v>SLA Breach</v>
      </c>
      <c r="U5278">
        <f t="shared" si="497"/>
        <v>12</v>
      </c>
    </row>
    <row r="5279" spans="1:21" x14ac:dyDescent="0.3">
      <c r="A5279" t="s">
        <v>9628</v>
      </c>
      <c r="B5279" t="s">
        <v>3060</v>
      </c>
      <c r="C5279" t="s">
        <v>3061</v>
      </c>
      <c r="D5279" t="s">
        <v>46</v>
      </c>
      <c r="E5279" t="s">
        <v>18</v>
      </c>
      <c r="F5279">
        <v>145321.94</v>
      </c>
      <c r="G5279" s="1">
        <v>45711</v>
      </c>
      <c r="H5279" s="1">
        <v>45726</v>
      </c>
      <c r="I5279" t="s">
        <v>19</v>
      </c>
      <c r="J5279">
        <v>15</v>
      </c>
      <c r="K5279">
        <v>12</v>
      </c>
      <c r="L5279" t="s">
        <v>112</v>
      </c>
      <c r="M5279" t="s">
        <v>49</v>
      </c>
      <c r="N5279" t="s">
        <v>30</v>
      </c>
      <c r="O5279">
        <f t="shared" si="492"/>
        <v>1</v>
      </c>
      <c r="P5279" t="str">
        <f t="shared" si="493"/>
        <v>Valid</v>
      </c>
      <c r="Q5279" t="str">
        <f>_xlfn.XLOOKUP(B5279,Customers!$A:$A,Customers!$C:$C,"Not Found")</f>
        <v>South</v>
      </c>
      <c r="R5279" t="str">
        <f t="shared" si="494"/>
        <v>South</v>
      </c>
      <c r="S5279" t="str">
        <f t="shared" si="495"/>
        <v>Theft</v>
      </c>
      <c r="T5279" t="str">
        <f t="shared" si="496"/>
        <v>SLA Breach</v>
      </c>
      <c r="U5279">
        <f t="shared" si="497"/>
        <v>3</v>
      </c>
    </row>
    <row r="5280" spans="1:21" x14ac:dyDescent="0.3">
      <c r="A5280" t="s">
        <v>9629</v>
      </c>
      <c r="B5280" t="s">
        <v>1397</v>
      </c>
      <c r="C5280" t="s">
        <v>2263</v>
      </c>
      <c r="D5280" t="s">
        <v>102</v>
      </c>
      <c r="E5280" t="s">
        <v>74</v>
      </c>
      <c r="F5280">
        <v>570434.72</v>
      </c>
      <c r="G5280" s="1">
        <v>45768</v>
      </c>
      <c r="I5280" t="s">
        <v>64</v>
      </c>
      <c r="J5280">
        <v>25</v>
      </c>
      <c r="K5280">
        <v>20</v>
      </c>
      <c r="L5280" t="s">
        <v>98</v>
      </c>
      <c r="M5280" t="s">
        <v>29</v>
      </c>
      <c r="N5280" t="s">
        <v>22</v>
      </c>
      <c r="O5280">
        <f t="shared" si="492"/>
        <v>1</v>
      </c>
      <c r="P5280" t="str">
        <f t="shared" si="493"/>
        <v>Valid</v>
      </c>
      <c r="Q5280" t="str">
        <f>_xlfn.XLOOKUP(B5280,Customers!$A:$A,Customers!$C:$C,"Not Found")</f>
        <v>Central</v>
      </c>
      <c r="R5280" t="str">
        <f t="shared" si="494"/>
        <v>East</v>
      </c>
      <c r="S5280" t="str">
        <f t="shared" si="495"/>
        <v>Maturity</v>
      </c>
      <c r="T5280" t="str">
        <f t="shared" si="496"/>
        <v>SLA Breach</v>
      </c>
      <c r="U5280">
        <f t="shared" si="497"/>
        <v>5</v>
      </c>
    </row>
    <row r="5281" spans="1:21" x14ac:dyDescent="0.3">
      <c r="A5281" t="s">
        <v>9630</v>
      </c>
      <c r="B5281" t="s">
        <v>7597</v>
      </c>
      <c r="C5281" t="s">
        <v>9631</v>
      </c>
      <c r="D5281" t="s">
        <v>46</v>
      </c>
      <c r="E5281" t="s">
        <v>173</v>
      </c>
      <c r="F5281">
        <v>53724.32</v>
      </c>
      <c r="G5281" s="1">
        <v>45665</v>
      </c>
      <c r="H5281" s="1">
        <v>45682</v>
      </c>
      <c r="I5281" t="s">
        <v>19</v>
      </c>
      <c r="J5281">
        <v>17</v>
      </c>
      <c r="K5281">
        <v>10</v>
      </c>
      <c r="L5281" t="s">
        <v>373</v>
      </c>
      <c r="M5281" t="s">
        <v>21</v>
      </c>
      <c r="N5281" t="s">
        <v>30</v>
      </c>
      <c r="O5281">
        <f t="shared" si="492"/>
        <v>1</v>
      </c>
      <c r="P5281" t="str">
        <f t="shared" si="493"/>
        <v>Valid</v>
      </c>
      <c r="Q5281" t="str">
        <f>_xlfn.XLOOKUP(B5281,Customers!$A:$A,Customers!$C:$C,"Not Found")</f>
        <v>South</v>
      </c>
      <c r="R5281" t="str">
        <f t="shared" si="494"/>
        <v>Central</v>
      </c>
      <c r="S5281" t="str">
        <f t="shared" si="495"/>
        <v>Theft</v>
      </c>
      <c r="T5281" t="str">
        <f t="shared" si="496"/>
        <v>SLA Breach</v>
      </c>
      <c r="U5281">
        <f t="shared" si="497"/>
        <v>7</v>
      </c>
    </row>
    <row r="5282" spans="1:21" x14ac:dyDescent="0.3">
      <c r="A5282" t="s">
        <v>9632</v>
      </c>
      <c r="B5282" t="s">
        <v>3778</v>
      </c>
      <c r="C5282" t="s">
        <v>3779</v>
      </c>
      <c r="D5282" t="s">
        <v>46</v>
      </c>
      <c r="E5282" t="s">
        <v>173</v>
      </c>
      <c r="F5282">
        <v>77403.92</v>
      </c>
      <c r="G5282" s="1">
        <v>45913</v>
      </c>
      <c r="H5282" s="1">
        <v>45932</v>
      </c>
      <c r="I5282" t="s">
        <v>47</v>
      </c>
      <c r="J5282">
        <v>19</v>
      </c>
      <c r="K5282">
        <v>12</v>
      </c>
      <c r="L5282" t="s">
        <v>93</v>
      </c>
      <c r="M5282" t="s">
        <v>49</v>
      </c>
      <c r="N5282" t="s">
        <v>42</v>
      </c>
      <c r="O5282">
        <f t="shared" si="492"/>
        <v>1</v>
      </c>
      <c r="P5282" t="str">
        <f t="shared" si="493"/>
        <v>Valid</v>
      </c>
      <c r="Q5282" t="str">
        <f>_xlfn.XLOOKUP(B5282,Customers!$A:$A,Customers!$C:$C,"Not Found")</f>
        <v>West</v>
      </c>
      <c r="R5282" t="str">
        <f t="shared" si="494"/>
        <v>Central</v>
      </c>
      <c r="S5282" t="str">
        <f t="shared" si="495"/>
        <v>Theft</v>
      </c>
      <c r="T5282" t="str">
        <f t="shared" si="496"/>
        <v>SLA Breach</v>
      </c>
      <c r="U5282">
        <f t="shared" si="497"/>
        <v>7</v>
      </c>
    </row>
    <row r="5283" spans="1:21" x14ac:dyDescent="0.3">
      <c r="A5283" t="s">
        <v>9633</v>
      </c>
      <c r="B5283" t="s">
        <v>785</v>
      </c>
      <c r="C5283" t="s">
        <v>786</v>
      </c>
      <c r="D5283" t="s">
        <v>154</v>
      </c>
      <c r="E5283" t="s">
        <v>173</v>
      </c>
      <c r="F5283">
        <v>52004.06</v>
      </c>
      <c r="G5283" s="1">
        <v>45962</v>
      </c>
      <c r="H5283" s="1">
        <v>45968</v>
      </c>
      <c r="I5283" t="s">
        <v>19</v>
      </c>
      <c r="J5283">
        <v>6</v>
      </c>
      <c r="K5283">
        <v>10</v>
      </c>
      <c r="L5283" t="s">
        <v>787</v>
      </c>
      <c r="M5283" t="s">
        <v>21</v>
      </c>
      <c r="N5283" t="s">
        <v>30</v>
      </c>
      <c r="O5283">
        <f t="shared" si="492"/>
        <v>1</v>
      </c>
      <c r="P5283" t="str">
        <f t="shared" si="493"/>
        <v>Valid</v>
      </c>
      <c r="Q5283" t="str">
        <f>_xlfn.XLOOKUP(B5283,Customers!$A:$A,Customers!$C:$C,"Not Found")</f>
        <v>Central</v>
      </c>
      <c r="R5283" t="str">
        <f t="shared" si="494"/>
        <v>Central</v>
      </c>
      <c r="S5283" t="str">
        <f t="shared" si="495"/>
        <v>Vehicle Damage</v>
      </c>
      <c r="T5283" t="str">
        <f t="shared" si="496"/>
        <v>Within SLA</v>
      </c>
      <c r="U5283">
        <f t="shared" si="497"/>
        <v>0</v>
      </c>
    </row>
    <row r="5284" spans="1:21" x14ac:dyDescent="0.3">
      <c r="A5284" t="s">
        <v>9634</v>
      </c>
      <c r="B5284" t="s">
        <v>3996</v>
      </c>
      <c r="C5284" t="s">
        <v>3997</v>
      </c>
      <c r="D5284" t="s">
        <v>154</v>
      </c>
      <c r="E5284" t="s">
        <v>27</v>
      </c>
      <c r="F5284">
        <v>78941.8</v>
      </c>
      <c r="G5284" s="1">
        <v>45887</v>
      </c>
      <c r="I5284" t="s">
        <v>40</v>
      </c>
      <c r="J5284">
        <v>26</v>
      </c>
      <c r="K5284">
        <v>10</v>
      </c>
      <c r="L5284" t="s">
        <v>20</v>
      </c>
      <c r="M5284" t="s">
        <v>21</v>
      </c>
      <c r="N5284" t="s">
        <v>88</v>
      </c>
      <c r="O5284">
        <f t="shared" si="492"/>
        <v>1</v>
      </c>
      <c r="P5284" t="str">
        <f t="shared" si="493"/>
        <v>Valid</v>
      </c>
      <c r="Q5284" t="str">
        <f>_xlfn.XLOOKUP(B5284,Customers!$A:$A,Customers!$C:$C,"Not Found")</f>
        <v>Central</v>
      </c>
      <c r="R5284" t="str">
        <f t="shared" si="494"/>
        <v>West</v>
      </c>
      <c r="S5284" t="str">
        <f t="shared" si="495"/>
        <v>Vehicle Damage</v>
      </c>
      <c r="T5284" t="str">
        <f t="shared" si="496"/>
        <v>SLA Breach</v>
      </c>
      <c r="U5284">
        <f t="shared" si="497"/>
        <v>16</v>
      </c>
    </row>
    <row r="5285" spans="1:21" x14ac:dyDescent="0.3">
      <c r="A5285" t="s">
        <v>9635</v>
      </c>
      <c r="B5285" t="s">
        <v>399</v>
      </c>
      <c r="C5285" t="s">
        <v>1767</v>
      </c>
      <c r="D5285" t="s">
        <v>116</v>
      </c>
      <c r="E5285" t="s">
        <v>27</v>
      </c>
      <c r="F5285">
        <v>62034.87</v>
      </c>
      <c r="G5285" s="1">
        <v>45802</v>
      </c>
      <c r="H5285" s="1">
        <v>45807</v>
      </c>
      <c r="I5285" t="s">
        <v>19</v>
      </c>
      <c r="J5285">
        <v>5</v>
      </c>
      <c r="K5285">
        <v>7</v>
      </c>
      <c r="L5285" t="s">
        <v>590</v>
      </c>
      <c r="M5285" t="s">
        <v>94</v>
      </c>
      <c r="N5285" t="s">
        <v>30</v>
      </c>
      <c r="O5285">
        <f t="shared" si="492"/>
        <v>1</v>
      </c>
      <c r="P5285" t="str">
        <f t="shared" si="493"/>
        <v>Valid</v>
      </c>
      <c r="Q5285" t="str">
        <f>_xlfn.XLOOKUP(B5285,Customers!$A:$A,Customers!$C:$C,"Not Found")</f>
        <v>East</v>
      </c>
      <c r="R5285" t="str">
        <f t="shared" si="494"/>
        <v>West</v>
      </c>
      <c r="S5285" t="str">
        <f t="shared" si="495"/>
        <v>Medical Emergency</v>
      </c>
      <c r="T5285" t="str">
        <f t="shared" si="496"/>
        <v>Within SLA</v>
      </c>
      <c r="U5285">
        <f t="shared" si="497"/>
        <v>0</v>
      </c>
    </row>
    <row r="5286" spans="1:21" x14ac:dyDescent="0.3">
      <c r="A5286" t="s">
        <v>9636</v>
      </c>
      <c r="B5286" t="s">
        <v>6867</v>
      </c>
      <c r="C5286" t="s">
        <v>6868</v>
      </c>
      <c r="D5286" t="s">
        <v>154</v>
      </c>
      <c r="E5286" t="s">
        <v>39</v>
      </c>
      <c r="F5286">
        <v>253976.82</v>
      </c>
      <c r="G5286" s="1">
        <v>45790</v>
      </c>
      <c r="H5286" s="1">
        <v>45799</v>
      </c>
      <c r="I5286" t="s">
        <v>19</v>
      </c>
      <c r="J5286">
        <v>9</v>
      </c>
      <c r="K5286">
        <v>10</v>
      </c>
      <c r="L5286" t="s">
        <v>450</v>
      </c>
      <c r="M5286" t="s">
        <v>21</v>
      </c>
      <c r="N5286" t="s">
        <v>30</v>
      </c>
      <c r="O5286">
        <f t="shared" si="492"/>
        <v>1</v>
      </c>
      <c r="P5286" t="str">
        <f t="shared" si="493"/>
        <v>Valid</v>
      </c>
      <c r="Q5286" t="str">
        <f>_xlfn.XLOOKUP(B5286,Customers!$A:$A,Customers!$C:$C,"Not Found")</f>
        <v>East</v>
      </c>
      <c r="R5286" t="str">
        <f t="shared" si="494"/>
        <v>North</v>
      </c>
      <c r="S5286" t="str">
        <f t="shared" si="495"/>
        <v>Vehicle Damage</v>
      </c>
      <c r="T5286" t="str">
        <f t="shared" si="496"/>
        <v>Within SLA</v>
      </c>
      <c r="U5286">
        <f t="shared" si="497"/>
        <v>0</v>
      </c>
    </row>
    <row r="5287" spans="1:21" x14ac:dyDescent="0.3">
      <c r="A5287" t="s">
        <v>9637</v>
      </c>
      <c r="B5287" t="s">
        <v>2955</v>
      </c>
      <c r="C5287" t="s">
        <v>9638</v>
      </c>
      <c r="D5287" t="s">
        <v>53</v>
      </c>
      <c r="E5287" t="s">
        <v>27</v>
      </c>
      <c r="F5287">
        <v>95239.35</v>
      </c>
      <c r="G5287" s="1">
        <v>45673</v>
      </c>
      <c r="H5287" s="1">
        <v>45682</v>
      </c>
      <c r="I5287" t="s">
        <v>19</v>
      </c>
      <c r="J5287">
        <v>9</v>
      </c>
      <c r="K5287">
        <v>15</v>
      </c>
      <c r="L5287" t="s">
        <v>79</v>
      </c>
      <c r="M5287" t="s">
        <v>55</v>
      </c>
      <c r="N5287" t="s">
        <v>30</v>
      </c>
      <c r="O5287">
        <f t="shared" si="492"/>
        <v>1</v>
      </c>
      <c r="P5287" t="str">
        <f t="shared" si="493"/>
        <v>Valid</v>
      </c>
      <c r="Q5287" t="str">
        <f>_xlfn.XLOOKUP(B5287,Customers!$A:$A,Customers!$C:$C,"Not Found")</f>
        <v>East</v>
      </c>
      <c r="R5287" t="str">
        <f t="shared" si="494"/>
        <v>West</v>
      </c>
      <c r="S5287" t="str">
        <f t="shared" si="495"/>
        <v>Hospitalization</v>
      </c>
      <c r="T5287" t="str">
        <f t="shared" si="496"/>
        <v>Within SLA</v>
      </c>
      <c r="U5287">
        <f t="shared" si="497"/>
        <v>0</v>
      </c>
    </row>
    <row r="5288" spans="1:21" x14ac:dyDescent="0.3">
      <c r="A5288" t="s">
        <v>9639</v>
      </c>
      <c r="B5288" t="s">
        <v>643</v>
      </c>
      <c r="C5288" t="s">
        <v>644</v>
      </c>
      <c r="D5288" t="s">
        <v>59</v>
      </c>
      <c r="E5288" t="s">
        <v>18</v>
      </c>
      <c r="F5288">
        <v>285370.2</v>
      </c>
      <c r="G5288" s="1">
        <v>45743</v>
      </c>
      <c r="I5288" t="s">
        <v>64</v>
      </c>
      <c r="J5288">
        <v>16</v>
      </c>
      <c r="K5288">
        <v>15</v>
      </c>
      <c r="L5288" t="s">
        <v>132</v>
      </c>
      <c r="M5288" t="s">
        <v>55</v>
      </c>
      <c r="N5288" t="s">
        <v>42</v>
      </c>
      <c r="O5288">
        <f t="shared" si="492"/>
        <v>1</v>
      </c>
      <c r="P5288" t="str">
        <f t="shared" si="493"/>
        <v>Valid</v>
      </c>
      <c r="Q5288" t="str">
        <f>_xlfn.XLOOKUP(B5288,Customers!$A:$A,Customers!$C:$C,"Not Found")</f>
        <v>West</v>
      </c>
      <c r="R5288" t="str">
        <f t="shared" si="494"/>
        <v>South</v>
      </c>
      <c r="S5288" t="str">
        <f t="shared" si="495"/>
        <v>Critical Illness</v>
      </c>
      <c r="T5288" t="str">
        <f t="shared" si="496"/>
        <v>SLA Breach</v>
      </c>
      <c r="U5288">
        <f t="shared" si="497"/>
        <v>1</v>
      </c>
    </row>
    <row r="5289" spans="1:21" x14ac:dyDescent="0.3">
      <c r="A5289" t="s">
        <v>9640</v>
      </c>
      <c r="B5289" t="s">
        <v>722</v>
      </c>
      <c r="C5289" t="s">
        <v>9170</v>
      </c>
      <c r="D5289" t="s">
        <v>59</v>
      </c>
      <c r="E5289" t="s">
        <v>173</v>
      </c>
      <c r="F5289">
        <v>127700.77</v>
      </c>
      <c r="G5289" s="1">
        <v>45811</v>
      </c>
      <c r="I5289" t="s">
        <v>64</v>
      </c>
      <c r="J5289">
        <v>17</v>
      </c>
      <c r="K5289">
        <v>15</v>
      </c>
      <c r="L5289" t="s">
        <v>580</v>
      </c>
      <c r="M5289" t="s">
        <v>55</v>
      </c>
      <c r="N5289" t="s">
        <v>30</v>
      </c>
      <c r="O5289">
        <f t="shared" si="492"/>
        <v>1</v>
      </c>
      <c r="P5289" t="str">
        <f t="shared" si="493"/>
        <v>Valid</v>
      </c>
      <c r="Q5289" t="str">
        <f>_xlfn.XLOOKUP(B5289,Customers!$A:$A,Customers!$C:$C,"Not Found")</f>
        <v>South</v>
      </c>
      <c r="R5289" t="str">
        <f t="shared" si="494"/>
        <v>Central</v>
      </c>
      <c r="S5289" t="str">
        <f t="shared" si="495"/>
        <v>Critical Illness</v>
      </c>
      <c r="T5289" t="str">
        <f t="shared" si="496"/>
        <v>SLA Breach</v>
      </c>
      <c r="U5289">
        <f t="shared" si="497"/>
        <v>2</v>
      </c>
    </row>
    <row r="5290" spans="1:21" x14ac:dyDescent="0.3">
      <c r="A5290" t="s">
        <v>9641</v>
      </c>
      <c r="B5290" t="s">
        <v>198</v>
      </c>
      <c r="C5290" t="s">
        <v>3953</v>
      </c>
      <c r="D5290" t="s">
        <v>111</v>
      </c>
      <c r="E5290" t="s">
        <v>39</v>
      </c>
      <c r="F5290">
        <v>71237.45</v>
      </c>
      <c r="G5290" s="1">
        <v>45674</v>
      </c>
      <c r="H5290" s="1">
        <v>45688</v>
      </c>
      <c r="I5290" t="s">
        <v>19</v>
      </c>
      <c r="J5290">
        <v>14</v>
      </c>
      <c r="K5290">
        <v>12</v>
      </c>
      <c r="L5290" t="s">
        <v>610</v>
      </c>
      <c r="M5290" t="s">
        <v>49</v>
      </c>
      <c r="N5290" t="s">
        <v>22</v>
      </c>
      <c r="O5290">
        <f t="shared" si="492"/>
        <v>1</v>
      </c>
      <c r="P5290" t="str">
        <f t="shared" si="493"/>
        <v>Valid</v>
      </c>
      <c r="Q5290" t="str">
        <f>_xlfn.XLOOKUP(B5290,Customers!$A:$A,Customers!$C:$C,"Not Found")</f>
        <v>West</v>
      </c>
      <c r="R5290" t="str">
        <f t="shared" si="494"/>
        <v>North</v>
      </c>
      <c r="S5290" t="str">
        <f t="shared" si="495"/>
        <v>Fire</v>
      </c>
      <c r="T5290" t="str">
        <f t="shared" si="496"/>
        <v>SLA Breach</v>
      </c>
      <c r="U5290">
        <f t="shared" si="497"/>
        <v>2</v>
      </c>
    </row>
    <row r="5291" spans="1:21" x14ac:dyDescent="0.3">
      <c r="A5291" t="s">
        <v>9642</v>
      </c>
      <c r="B5291" t="s">
        <v>2924</v>
      </c>
      <c r="C5291" t="s">
        <v>2925</v>
      </c>
      <c r="D5291" t="s">
        <v>17</v>
      </c>
      <c r="E5291" t="s">
        <v>173</v>
      </c>
      <c r="F5291">
        <v>70222.87</v>
      </c>
      <c r="G5291" s="1">
        <v>45954</v>
      </c>
      <c r="I5291" t="s">
        <v>64</v>
      </c>
      <c r="J5291">
        <v>35</v>
      </c>
      <c r="K5291">
        <v>10</v>
      </c>
      <c r="L5291" t="s">
        <v>107</v>
      </c>
      <c r="M5291" t="s">
        <v>21</v>
      </c>
      <c r="N5291" t="s">
        <v>88</v>
      </c>
      <c r="O5291">
        <f t="shared" si="492"/>
        <v>1</v>
      </c>
      <c r="P5291" t="str">
        <f t="shared" si="493"/>
        <v>Valid</v>
      </c>
      <c r="Q5291" t="str">
        <f>_xlfn.XLOOKUP(B5291,Customers!$A:$A,Customers!$C:$C,"Not Found")</f>
        <v>North</v>
      </c>
      <c r="R5291" t="str">
        <f t="shared" si="494"/>
        <v>Central</v>
      </c>
      <c r="S5291" t="str">
        <f t="shared" si="495"/>
        <v>Accident</v>
      </c>
      <c r="T5291" t="str">
        <f t="shared" si="496"/>
        <v>SLA Breach</v>
      </c>
      <c r="U5291">
        <f t="shared" si="497"/>
        <v>25</v>
      </c>
    </row>
    <row r="5292" spans="1:21" x14ac:dyDescent="0.3">
      <c r="A5292" t="s">
        <v>9643</v>
      </c>
      <c r="B5292" t="s">
        <v>1397</v>
      </c>
      <c r="C5292" t="s">
        <v>2263</v>
      </c>
      <c r="D5292" t="s">
        <v>26</v>
      </c>
      <c r="E5292" t="s">
        <v>74</v>
      </c>
      <c r="F5292">
        <v>494628.99</v>
      </c>
      <c r="G5292" s="1">
        <v>45866</v>
      </c>
      <c r="H5292" s="1">
        <v>45886</v>
      </c>
      <c r="I5292" t="s">
        <v>19</v>
      </c>
      <c r="J5292">
        <v>20</v>
      </c>
      <c r="K5292">
        <v>20</v>
      </c>
      <c r="L5292" t="s">
        <v>450</v>
      </c>
      <c r="M5292" t="s">
        <v>29</v>
      </c>
      <c r="N5292" t="s">
        <v>22</v>
      </c>
      <c r="O5292">
        <f t="shared" si="492"/>
        <v>1</v>
      </c>
      <c r="P5292" t="str">
        <f t="shared" si="493"/>
        <v>Valid</v>
      </c>
      <c r="Q5292" t="str">
        <f>_xlfn.XLOOKUP(B5292,Customers!$A:$A,Customers!$C:$C,"Not Found")</f>
        <v>Central</v>
      </c>
      <c r="R5292" t="str">
        <f t="shared" si="494"/>
        <v>East</v>
      </c>
      <c r="S5292" t="str">
        <f t="shared" si="495"/>
        <v>Disability</v>
      </c>
      <c r="T5292" t="str">
        <f t="shared" si="496"/>
        <v>Within SLA</v>
      </c>
      <c r="U5292">
        <f t="shared" si="497"/>
        <v>0</v>
      </c>
    </row>
    <row r="5293" spans="1:21" x14ac:dyDescent="0.3">
      <c r="A5293" t="s">
        <v>9644</v>
      </c>
      <c r="B5293" t="s">
        <v>1584</v>
      </c>
      <c r="C5293" t="s">
        <v>1585</v>
      </c>
      <c r="D5293" t="s">
        <v>53</v>
      </c>
      <c r="E5293" t="s">
        <v>39</v>
      </c>
      <c r="F5293">
        <v>147371.53</v>
      </c>
      <c r="G5293" s="1">
        <v>45721</v>
      </c>
      <c r="H5293" s="1">
        <v>45732</v>
      </c>
      <c r="I5293" t="s">
        <v>19</v>
      </c>
      <c r="J5293">
        <v>11</v>
      </c>
      <c r="K5293">
        <v>15</v>
      </c>
      <c r="L5293" t="s">
        <v>70</v>
      </c>
      <c r="M5293" t="s">
        <v>55</v>
      </c>
      <c r="N5293" t="s">
        <v>30</v>
      </c>
      <c r="O5293">
        <f t="shared" si="492"/>
        <v>1</v>
      </c>
      <c r="P5293" t="str">
        <f t="shared" si="493"/>
        <v>Valid</v>
      </c>
      <c r="Q5293" t="str">
        <f>_xlfn.XLOOKUP(B5293,Customers!$A:$A,Customers!$C:$C,"Not Found")</f>
        <v>East</v>
      </c>
      <c r="R5293" t="str">
        <f t="shared" si="494"/>
        <v>North</v>
      </c>
      <c r="S5293" t="str">
        <f t="shared" si="495"/>
        <v>Hospitalization</v>
      </c>
      <c r="T5293" t="str">
        <f t="shared" si="496"/>
        <v>Within SLA</v>
      </c>
      <c r="U5293">
        <f t="shared" si="497"/>
        <v>0</v>
      </c>
    </row>
    <row r="5294" spans="1:21" x14ac:dyDescent="0.3">
      <c r="A5294" t="s">
        <v>9645</v>
      </c>
      <c r="B5294" t="s">
        <v>3310</v>
      </c>
      <c r="C5294" t="s">
        <v>6153</v>
      </c>
      <c r="D5294" t="s">
        <v>53</v>
      </c>
      <c r="E5294" t="s">
        <v>74</v>
      </c>
      <c r="F5294">
        <v>62233.94</v>
      </c>
      <c r="G5294" s="1">
        <v>45953</v>
      </c>
      <c r="I5294" t="s">
        <v>64</v>
      </c>
      <c r="J5294">
        <v>27</v>
      </c>
      <c r="K5294">
        <v>15</v>
      </c>
      <c r="L5294" t="s">
        <v>227</v>
      </c>
      <c r="M5294" t="s">
        <v>55</v>
      </c>
      <c r="N5294" t="s">
        <v>42</v>
      </c>
      <c r="O5294">
        <f t="shared" si="492"/>
        <v>1</v>
      </c>
      <c r="P5294" t="str">
        <f t="shared" si="493"/>
        <v>Valid</v>
      </c>
      <c r="Q5294" t="str">
        <f>_xlfn.XLOOKUP(B5294,Customers!$A:$A,Customers!$C:$C,"Not Found")</f>
        <v>North</v>
      </c>
      <c r="R5294" t="str">
        <f t="shared" si="494"/>
        <v>East</v>
      </c>
      <c r="S5294" t="str">
        <f t="shared" si="495"/>
        <v>Hospitalization</v>
      </c>
      <c r="T5294" t="str">
        <f t="shared" si="496"/>
        <v>SLA Breach</v>
      </c>
      <c r="U5294">
        <f t="shared" si="497"/>
        <v>12</v>
      </c>
    </row>
    <row r="5295" spans="1:21" x14ac:dyDescent="0.3">
      <c r="A5295" t="s">
        <v>9646</v>
      </c>
      <c r="B5295" t="s">
        <v>1677</v>
      </c>
      <c r="C5295" t="s">
        <v>6827</v>
      </c>
      <c r="D5295" t="s">
        <v>59</v>
      </c>
      <c r="E5295" t="s">
        <v>27</v>
      </c>
      <c r="F5295">
        <v>67437.61</v>
      </c>
      <c r="G5295" s="1">
        <v>45737</v>
      </c>
      <c r="H5295" s="1">
        <v>45753</v>
      </c>
      <c r="I5295" t="s">
        <v>19</v>
      </c>
      <c r="J5295">
        <v>16</v>
      </c>
      <c r="K5295">
        <v>15</v>
      </c>
      <c r="L5295" t="s">
        <v>610</v>
      </c>
      <c r="M5295" t="s">
        <v>55</v>
      </c>
      <c r="N5295" t="s">
        <v>30</v>
      </c>
      <c r="O5295">
        <f t="shared" si="492"/>
        <v>1</v>
      </c>
      <c r="P5295" t="str">
        <f t="shared" si="493"/>
        <v>Valid</v>
      </c>
      <c r="Q5295" t="str">
        <f>_xlfn.XLOOKUP(B5295,Customers!$A:$A,Customers!$C:$C,"Not Found")</f>
        <v>North</v>
      </c>
      <c r="R5295" t="str">
        <f t="shared" si="494"/>
        <v>West</v>
      </c>
      <c r="S5295" t="str">
        <f t="shared" si="495"/>
        <v>Critical Illness</v>
      </c>
      <c r="T5295" t="str">
        <f t="shared" si="496"/>
        <v>SLA Breach</v>
      </c>
      <c r="U5295">
        <f t="shared" si="497"/>
        <v>1</v>
      </c>
    </row>
    <row r="5296" spans="1:21" x14ac:dyDescent="0.3">
      <c r="A5296" t="s">
        <v>9647</v>
      </c>
      <c r="B5296" t="s">
        <v>5847</v>
      </c>
      <c r="C5296" t="s">
        <v>5848</v>
      </c>
      <c r="D5296" t="s">
        <v>102</v>
      </c>
      <c r="E5296" t="s">
        <v>27</v>
      </c>
      <c r="F5296">
        <v>241271.63</v>
      </c>
      <c r="G5296" s="1">
        <v>45878</v>
      </c>
      <c r="H5296" s="1">
        <v>45898</v>
      </c>
      <c r="I5296" t="s">
        <v>19</v>
      </c>
      <c r="J5296">
        <v>20</v>
      </c>
      <c r="K5296">
        <v>20</v>
      </c>
      <c r="L5296" t="s">
        <v>112</v>
      </c>
      <c r="M5296" t="s">
        <v>29</v>
      </c>
      <c r="N5296" t="s">
        <v>22</v>
      </c>
      <c r="O5296">
        <f t="shared" si="492"/>
        <v>1</v>
      </c>
      <c r="P5296" t="str">
        <f t="shared" si="493"/>
        <v>Valid</v>
      </c>
      <c r="Q5296" t="str">
        <f>_xlfn.XLOOKUP(B5296,Customers!$A:$A,Customers!$C:$C,"Not Found")</f>
        <v>North</v>
      </c>
      <c r="R5296" t="str">
        <f t="shared" si="494"/>
        <v>West</v>
      </c>
      <c r="S5296" t="str">
        <f t="shared" si="495"/>
        <v>Maturity</v>
      </c>
      <c r="T5296" t="str">
        <f t="shared" si="496"/>
        <v>Within SLA</v>
      </c>
      <c r="U5296">
        <f t="shared" si="497"/>
        <v>0</v>
      </c>
    </row>
    <row r="5297" spans="1:21" x14ac:dyDescent="0.3">
      <c r="A5297" t="s">
        <v>9648</v>
      </c>
      <c r="B5297" t="s">
        <v>9649</v>
      </c>
      <c r="C5297" t="s">
        <v>9650</v>
      </c>
      <c r="D5297" t="s">
        <v>111</v>
      </c>
      <c r="E5297" t="s">
        <v>27</v>
      </c>
      <c r="F5297">
        <v>96739.99</v>
      </c>
      <c r="G5297" s="1">
        <v>45986</v>
      </c>
      <c r="H5297" s="1">
        <v>45994</v>
      </c>
      <c r="I5297" t="s">
        <v>19</v>
      </c>
      <c r="J5297">
        <v>8</v>
      </c>
      <c r="K5297">
        <v>12</v>
      </c>
      <c r="L5297" t="s">
        <v>87</v>
      </c>
      <c r="M5297" t="s">
        <v>49</v>
      </c>
      <c r="N5297" t="s">
        <v>30</v>
      </c>
      <c r="O5297">
        <f t="shared" si="492"/>
        <v>1</v>
      </c>
      <c r="P5297" t="str">
        <f t="shared" si="493"/>
        <v>Valid</v>
      </c>
      <c r="Q5297" t="str">
        <f>_xlfn.XLOOKUP(B5297,Customers!$A:$A,Customers!$C:$C,"Not Found")</f>
        <v>South</v>
      </c>
      <c r="R5297" t="str">
        <f t="shared" si="494"/>
        <v>West</v>
      </c>
      <c r="S5297" t="str">
        <f t="shared" si="495"/>
        <v>Fire</v>
      </c>
      <c r="T5297" t="str">
        <f t="shared" si="496"/>
        <v>Within SLA</v>
      </c>
      <c r="U5297">
        <f t="shared" si="497"/>
        <v>0</v>
      </c>
    </row>
    <row r="5298" spans="1:21" x14ac:dyDescent="0.3">
      <c r="A5298" t="s">
        <v>9651</v>
      </c>
      <c r="B5298" t="s">
        <v>1272</v>
      </c>
      <c r="C5298" t="s">
        <v>1273</v>
      </c>
      <c r="D5298" t="s">
        <v>154</v>
      </c>
      <c r="E5298" t="s">
        <v>74</v>
      </c>
      <c r="F5298">
        <v>79271.59</v>
      </c>
      <c r="G5298" s="1">
        <v>45779</v>
      </c>
      <c r="H5298" s="1">
        <v>45796</v>
      </c>
      <c r="I5298" t="s">
        <v>19</v>
      </c>
      <c r="J5298">
        <v>17</v>
      </c>
      <c r="K5298">
        <v>10</v>
      </c>
      <c r="L5298" t="s">
        <v>208</v>
      </c>
      <c r="M5298" t="s">
        <v>21</v>
      </c>
      <c r="N5298" t="s">
        <v>30</v>
      </c>
      <c r="O5298">
        <f t="shared" si="492"/>
        <v>1</v>
      </c>
      <c r="P5298" t="str">
        <f t="shared" si="493"/>
        <v>Valid</v>
      </c>
      <c r="Q5298" t="str">
        <f>_xlfn.XLOOKUP(B5298,Customers!$A:$A,Customers!$C:$C,"Not Found")</f>
        <v>South</v>
      </c>
      <c r="R5298" t="str">
        <f t="shared" si="494"/>
        <v>East</v>
      </c>
      <c r="S5298" t="str">
        <f t="shared" si="495"/>
        <v>Vehicle Damage</v>
      </c>
      <c r="T5298" t="str">
        <f t="shared" si="496"/>
        <v>SLA Breach</v>
      </c>
      <c r="U5298">
        <f t="shared" si="497"/>
        <v>7</v>
      </c>
    </row>
    <row r="5299" spans="1:21" x14ac:dyDescent="0.3">
      <c r="A5299" t="s">
        <v>9652</v>
      </c>
      <c r="B5299" t="s">
        <v>6051</v>
      </c>
      <c r="C5299" t="s">
        <v>6052</v>
      </c>
      <c r="D5299" t="s">
        <v>46</v>
      </c>
      <c r="E5299" t="s">
        <v>39</v>
      </c>
      <c r="F5299">
        <v>375300.2</v>
      </c>
      <c r="G5299" s="1">
        <v>45943</v>
      </c>
      <c r="H5299" s="1">
        <v>45957</v>
      </c>
      <c r="I5299" t="s">
        <v>19</v>
      </c>
      <c r="J5299">
        <v>14</v>
      </c>
      <c r="K5299">
        <v>12</v>
      </c>
      <c r="L5299" t="s">
        <v>163</v>
      </c>
      <c r="M5299" t="s">
        <v>49</v>
      </c>
      <c r="N5299" t="s">
        <v>30</v>
      </c>
      <c r="O5299">
        <f t="shared" si="492"/>
        <v>1</v>
      </c>
      <c r="P5299" t="str">
        <f t="shared" si="493"/>
        <v>Valid</v>
      </c>
      <c r="Q5299" t="str">
        <f>_xlfn.XLOOKUP(B5299,Customers!$A:$A,Customers!$C:$C,"Not Found")</f>
        <v>East</v>
      </c>
      <c r="R5299" t="str">
        <f t="shared" si="494"/>
        <v>North</v>
      </c>
      <c r="S5299" t="str">
        <f t="shared" si="495"/>
        <v>Theft</v>
      </c>
      <c r="T5299" t="str">
        <f t="shared" si="496"/>
        <v>SLA Breach</v>
      </c>
      <c r="U5299">
        <f t="shared" si="497"/>
        <v>2</v>
      </c>
    </row>
    <row r="5300" spans="1:21" x14ac:dyDescent="0.3">
      <c r="A5300" t="s">
        <v>9653</v>
      </c>
      <c r="B5300" t="s">
        <v>876</v>
      </c>
      <c r="C5300" t="s">
        <v>1060</v>
      </c>
      <c r="D5300" t="s">
        <v>46</v>
      </c>
      <c r="E5300" t="s">
        <v>173</v>
      </c>
      <c r="F5300">
        <v>83657.14</v>
      </c>
      <c r="G5300" s="1">
        <v>45966</v>
      </c>
      <c r="H5300" s="1">
        <v>45975</v>
      </c>
      <c r="I5300" t="s">
        <v>19</v>
      </c>
      <c r="J5300">
        <v>9</v>
      </c>
      <c r="K5300">
        <v>12</v>
      </c>
      <c r="L5300" t="s">
        <v>117</v>
      </c>
      <c r="M5300" t="s">
        <v>49</v>
      </c>
      <c r="N5300" t="s">
        <v>30</v>
      </c>
      <c r="O5300">
        <f t="shared" si="492"/>
        <v>1</v>
      </c>
      <c r="P5300" t="str">
        <f t="shared" si="493"/>
        <v>Valid</v>
      </c>
      <c r="Q5300" t="str">
        <f>_xlfn.XLOOKUP(B5300,Customers!$A:$A,Customers!$C:$C,"Not Found")</f>
        <v>South</v>
      </c>
      <c r="R5300" t="str">
        <f t="shared" si="494"/>
        <v>Central</v>
      </c>
      <c r="S5300" t="str">
        <f t="shared" si="495"/>
        <v>Theft</v>
      </c>
      <c r="T5300" t="str">
        <f t="shared" si="496"/>
        <v>Within SLA</v>
      </c>
      <c r="U5300">
        <f t="shared" si="497"/>
        <v>0</v>
      </c>
    </row>
    <row r="5301" spans="1:21" x14ac:dyDescent="0.3">
      <c r="A5301" t="s">
        <v>9654</v>
      </c>
      <c r="B5301" t="s">
        <v>409</v>
      </c>
      <c r="C5301" t="s">
        <v>410</v>
      </c>
      <c r="D5301" t="s">
        <v>53</v>
      </c>
      <c r="E5301" t="s">
        <v>173</v>
      </c>
      <c r="F5301">
        <v>29280.59</v>
      </c>
      <c r="G5301" s="1">
        <v>45841</v>
      </c>
      <c r="I5301" t="s">
        <v>64</v>
      </c>
      <c r="J5301">
        <v>15</v>
      </c>
      <c r="K5301">
        <v>15</v>
      </c>
      <c r="L5301" t="s">
        <v>651</v>
      </c>
      <c r="M5301" t="s">
        <v>55</v>
      </c>
      <c r="N5301" t="s">
        <v>22</v>
      </c>
      <c r="O5301">
        <f t="shared" si="492"/>
        <v>1</v>
      </c>
      <c r="P5301" t="str">
        <f t="shared" si="493"/>
        <v>Valid</v>
      </c>
      <c r="Q5301" t="str">
        <f>_xlfn.XLOOKUP(B5301,Customers!$A:$A,Customers!$C:$C,"Not Found")</f>
        <v>East</v>
      </c>
      <c r="R5301" t="str">
        <f t="shared" si="494"/>
        <v>Central</v>
      </c>
      <c r="S5301" t="str">
        <f t="shared" si="495"/>
        <v>Hospitalization</v>
      </c>
      <c r="T5301" t="str">
        <f t="shared" si="496"/>
        <v>Within SLA</v>
      </c>
      <c r="U5301">
        <f t="shared" si="497"/>
        <v>0</v>
      </c>
    </row>
    <row r="5302" spans="1:21" x14ac:dyDescent="0.3">
      <c r="A5302" t="s">
        <v>9655</v>
      </c>
      <c r="B5302" t="s">
        <v>2292</v>
      </c>
      <c r="C5302" t="s">
        <v>2293</v>
      </c>
      <c r="D5302" t="s">
        <v>17</v>
      </c>
      <c r="E5302" t="s">
        <v>27</v>
      </c>
      <c r="F5302">
        <v>21473.66</v>
      </c>
      <c r="G5302" s="1">
        <v>45875</v>
      </c>
      <c r="H5302" s="1">
        <v>45890</v>
      </c>
      <c r="I5302" t="s">
        <v>19</v>
      </c>
      <c r="J5302">
        <v>15</v>
      </c>
      <c r="K5302">
        <v>10</v>
      </c>
      <c r="L5302" t="s">
        <v>541</v>
      </c>
      <c r="M5302" t="s">
        <v>21</v>
      </c>
      <c r="N5302" t="s">
        <v>30</v>
      </c>
      <c r="O5302">
        <f t="shared" si="492"/>
        <v>1</v>
      </c>
      <c r="P5302" t="str">
        <f t="shared" si="493"/>
        <v>Valid</v>
      </c>
      <c r="Q5302" t="str">
        <f>_xlfn.XLOOKUP(B5302,Customers!$A:$A,Customers!$C:$C,"Not Found")</f>
        <v>Central</v>
      </c>
      <c r="R5302" t="str">
        <f t="shared" si="494"/>
        <v>West</v>
      </c>
      <c r="S5302" t="str">
        <f t="shared" si="495"/>
        <v>Accident</v>
      </c>
      <c r="T5302" t="str">
        <f t="shared" si="496"/>
        <v>SLA Breach</v>
      </c>
      <c r="U5302">
        <f t="shared" si="497"/>
        <v>5</v>
      </c>
    </row>
    <row r="5303" spans="1:21" x14ac:dyDescent="0.3">
      <c r="A5303" t="s">
        <v>9656</v>
      </c>
      <c r="B5303" t="s">
        <v>384</v>
      </c>
      <c r="C5303" t="s">
        <v>3790</v>
      </c>
      <c r="D5303" t="s">
        <v>154</v>
      </c>
      <c r="E5303" t="s">
        <v>39</v>
      </c>
      <c r="F5303">
        <v>110533.41</v>
      </c>
      <c r="G5303" s="1">
        <v>45720</v>
      </c>
      <c r="H5303" s="1">
        <v>45739</v>
      </c>
      <c r="I5303" t="s">
        <v>47</v>
      </c>
      <c r="J5303">
        <v>19</v>
      </c>
      <c r="K5303">
        <v>10</v>
      </c>
      <c r="L5303" t="s">
        <v>491</v>
      </c>
      <c r="M5303" t="s">
        <v>21</v>
      </c>
      <c r="N5303" t="s">
        <v>42</v>
      </c>
      <c r="O5303">
        <f t="shared" si="492"/>
        <v>1</v>
      </c>
      <c r="P5303" t="str">
        <f t="shared" si="493"/>
        <v>Valid</v>
      </c>
      <c r="Q5303" t="str">
        <f>_xlfn.XLOOKUP(B5303,Customers!$A:$A,Customers!$C:$C,"Not Found")</f>
        <v>South</v>
      </c>
      <c r="R5303" t="str">
        <f t="shared" si="494"/>
        <v>North</v>
      </c>
      <c r="S5303" t="str">
        <f t="shared" si="495"/>
        <v>Vehicle Damage</v>
      </c>
      <c r="T5303" t="str">
        <f t="shared" si="496"/>
        <v>SLA Breach</v>
      </c>
      <c r="U5303">
        <f t="shared" si="497"/>
        <v>9</v>
      </c>
    </row>
    <row r="5304" spans="1:21" x14ac:dyDescent="0.3">
      <c r="A5304" t="s">
        <v>9657</v>
      </c>
      <c r="B5304" t="s">
        <v>2115</v>
      </c>
      <c r="C5304" t="s">
        <v>6715</v>
      </c>
      <c r="D5304" t="s">
        <v>53</v>
      </c>
      <c r="E5304" t="s">
        <v>27</v>
      </c>
      <c r="F5304">
        <v>59639.21</v>
      </c>
      <c r="G5304" s="1">
        <v>45938</v>
      </c>
      <c r="H5304" s="1">
        <v>45947</v>
      </c>
      <c r="I5304" t="s">
        <v>19</v>
      </c>
      <c r="J5304">
        <v>9</v>
      </c>
      <c r="K5304">
        <v>15</v>
      </c>
      <c r="L5304" t="s">
        <v>28</v>
      </c>
      <c r="M5304" t="s">
        <v>55</v>
      </c>
      <c r="N5304" t="s">
        <v>30</v>
      </c>
      <c r="O5304">
        <f t="shared" si="492"/>
        <v>1</v>
      </c>
      <c r="P5304" t="str">
        <f t="shared" si="493"/>
        <v>Valid</v>
      </c>
      <c r="Q5304" t="str">
        <f>_xlfn.XLOOKUP(B5304,Customers!$A:$A,Customers!$C:$C,"Not Found")</f>
        <v>West</v>
      </c>
      <c r="R5304" t="str">
        <f t="shared" si="494"/>
        <v>West</v>
      </c>
      <c r="S5304" t="str">
        <f t="shared" si="495"/>
        <v>Hospitalization</v>
      </c>
      <c r="T5304" t="str">
        <f t="shared" si="496"/>
        <v>Within SLA</v>
      </c>
      <c r="U5304">
        <f t="shared" si="497"/>
        <v>0</v>
      </c>
    </row>
    <row r="5305" spans="1:21" x14ac:dyDescent="0.3">
      <c r="A5305" t="s">
        <v>9658</v>
      </c>
      <c r="B5305" t="s">
        <v>3099</v>
      </c>
      <c r="C5305" t="s">
        <v>3100</v>
      </c>
      <c r="D5305" t="s">
        <v>34</v>
      </c>
      <c r="E5305" t="s">
        <v>18</v>
      </c>
      <c r="F5305">
        <v>357463.75</v>
      </c>
      <c r="G5305" s="1">
        <v>45731</v>
      </c>
      <c r="H5305" s="1">
        <v>45753</v>
      </c>
      <c r="I5305" t="s">
        <v>47</v>
      </c>
      <c r="J5305">
        <v>22</v>
      </c>
      <c r="K5305">
        <v>20</v>
      </c>
      <c r="L5305" t="s">
        <v>548</v>
      </c>
      <c r="M5305" t="s">
        <v>29</v>
      </c>
      <c r="N5305" t="s">
        <v>30</v>
      </c>
      <c r="O5305">
        <f t="shared" si="492"/>
        <v>1</v>
      </c>
      <c r="P5305" t="str">
        <f t="shared" si="493"/>
        <v>Valid</v>
      </c>
      <c r="Q5305" t="str">
        <f>_xlfn.XLOOKUP(B5305,Customers!$A:$A,Customers!$C:$C,"Not Found")</f>
        <v>East</v>
      </c>
      <c r="R5305" t="str">
        <f t="shared" si="494"/>
        <v>South</v>
      </c>
      <c r="S5305" t="str">
        <f t="shared" si="495"/>
        <v>Death Benefit</v>
      </c>
      <c r="T5305" t="str">
        <f t="shared" si="496"/>
        <v>SLA Breach</v>
      </c>
      <c r="U5305">
        <f t="shared" si="497"/>
        <v>2</v>
      </c>
    </row>
    <row r="5306" spans="1:21" x14ac:dyDescent="0.3">
      <c r="A5306" t="s">
        <v>9659</v>
      </c>
      <c r="B5306" t="s">
        <v>727</v>
      </c>
      <c r="C5306" t="s">
        <v>728</v>
      </c>
      <c r="D5306" t="s">
        <v>116</v>
      </c>
      <c r="E5306" t="s">
        <v>173</v>
      </c>
      <c r="F5306">
        <v>18940.150000000001</v>
      </c>
      <c r="G5306" s="1">
        <v>45756</v>
      </c>
      <c r="I5306" t="s">
        <v>40</v>
      </c>
      <c r="J5306">
        <v>13</v>
      </c>
      <c r="K5306">
        <v>7</v>
      </c>
      <c r="L5306" t="s">
        <v>83</v>
      </c>
      <c r="M5306" t="s">
        <v>94</v>
      </c>
      <c r="N5306" t="s">
        <v>22</v>
      </c>
      <c r="O5306">
        <f t="shared" si="492"/>
        <v>1</v>
      </c>
      <c r="P5306" t="str">
        <f t="shared" si="493"/>
        <v>Valid</v>
      </c>
      <c r="Q5306" t="str">
        <f>_xlfn.XLOOKUP(B5306,Customers!$A:$A,Customers!$C:$C,"Not Found")</f>
        <v>West</v>
      </c>
      <c r="R5306" t="str">
        <f t="shared" si="494"/>
        <v>Central</v>
      </c>
      <c r="S5306" t="str">
        <f t="shared" si="495"/>
        <v>Medical Emergency</v>
      </c>
      <c r="T5306" t="str">
        <f t="shared" si="496"/>
        <v>SLA Breach</v>
      </c>
      <c r="U5306">
        <f t="shared" si="497"/>
        <v>6</v>
      </c>
    </row>
    <row r="5307" spans="1:21" x14ac:dyDescent="0.3">
      <c r="A5307" t="s">
        <v>9660</v>
      </c>
      <c r="B5307" t="s">
        <v>4845</v>
      </c>
      <c r="C5307" t="s">
        <v>4846</v>
      </c>
      <c r="D5307" t="s">
        <v>46</v>
      </c>
      <c r="E5307" t="s">
        <v>39</v>
      </c>
      <c r="F5307">
        <v>59029.52</v>
      </c>
      <c r="G5307" s="1">
        <v>45945</v>
      </c>
      <c r="I5307" t="s">
        <v>64</v>
      </c>
      <c r="J5307">
        <v>22</v>
      </c>
      <c r="K5307">
        <v>10</v>
      </c>
      <c r="L5307" t="s">
        <v>787</v>
      </c>
      <c r="M5307" t="s">
        <v>21</v>
      </c>
      <c r="N5307" t="s">
        <v>88</v>
      </c>
      <c r="O5307">
        <f t="shared" si="492"/>
        <v>1</v>
      </c>
      <c r="P5307" t="str">
        <f t="shared" si="493"/>
        <v>Valid</v>
      </c>
      <c r="Q5307" t="str">
        <f>_xlfn.XLOOKUP(B5307,Customers!$A:$A,Customers!$C:$C,"Not Found")</f>
        <v>West</v>
      </c>
      <c r="R5307" t="str">
        <f t="shared" si="494"/>
        <v>North</v>
      </c>
      <c r="S5307" t="str">
        <f t="shared" si="495"/>
        <v>Theft</v>
      </c>
      <c r="T5307" t="str">
        <f t="shared" si="496"/>
        <v>SLA Breach</v>
      </c>
      <c r="U5307">
        <f t="shared" si="497"/>
        <v>12</v>
      </c>
    </row>
    <row r="5308" spans="1:21" x14ac:dyDescent="0.3">
      <c r="A5308" t="s">
        <v>9661</v>
      </c>
      <c r="B5308" t="s">
        <v>3522</v>
      </c>
      <c r="C5308" t="s">
        <v>3523</v>
      </c>
      <c r="D5308" t="s">
        <v>182</v>
      </c>
      <c r="E5308" t="s">
        <v>39</v>
      </c>
      <c r="F5308">
        <v>24286.35</v>
      </c>
      <c r="G5308" s="1">
        <v>45727</v>
      </c>
      <c r="I5308" t="s">
        <v>64</v>
      </c>
      <c r="J5308">
        <v>1</v>
      </c>
      <c r="K5308">
        <v>7</v>
      </c>
      <c r="L5308" t="s">
        <v>450</v>
      </c>
      <c r="M5308" t="s">
        <v>94</v>
      </c>
      <c r="N5308" t="s">
        <v>22</v>
      </c>
      <c r="O5308">
        <f t="shared" si="492"/>
        <v>1</v>
      </c>
      <c r="P5308" t="str">
        <f t="shared" si="493"/>
        <v>Valid</v>
      </c>
      <c r="Q5308" t="str">
        <f>_xlfn.XLOOKUP(B5308,Customers!$A:$A,Customers!$C:$C,"Not Found")</f>
        <v>Central</v>
      </c>
      <c r="R5308" t="str">
        <f t="shared" si="494"/>
        <v>North</v>
      </c>
      <c r="S5308" t="str">
        <f t="shared" si="495"/>
        <v>Trip Cancellation</v>
      </c>
      <c r="T5308" t="str">
        <f t="shared" si="496"/>
        <v>Within SLA</v>
      </c>
      <c r="U5308">
        <f t="shared" si="497"/>
        <v>0</v>
      </c>
    </row>
    <row r="5309" spans="1:21" x14ac:dyDescent="0.3">
      <c r="A5309" t="s">
        <v>9662</v>
      </c>
      <c r="B5309" t="s">
        <v>8703</v>
      </c>
      <c r="C5309" t="s">
        <v>8704</v>
      </c>
      <c r="D5309" t="s">
        <v>26</v>
      </c>
      <c r="E5309" t="s">
        <v>39</v>
      </c>
      <c r="F5309">
        <v>191971.98</v>
      </c>
      <c r="G5309" s="1">
        <v>45883</v>
      </c>
      <c r="H5309" s="1">
        <v>45900</v>
      </c>
      <c r="I5309" t="s">
        <v>19</v>
      </c>
      <c r="J5309">
        <v>17</v>
      </c>
      <c r="K5309">
        <v>20</v>
      </c>
      <c r="L5309" t="s">
        <v>227</v>
      </c>
      <c r="M5309" t="s">
        <v>29</v>
      </c>
      <c r="N5309" t="s">
        <v>30</v>
      </c>
      <c r="O5309">
        <f t="shared" si="492"/>
        <v>1</v>
      </c>
      <c r="P5309" t="str">
        <f t="shared" si="493"/>
        <v>Valid</v>
      </c>
      <c r="Q5309" t="str">
        <f>_xlfn.XLOOKUP(B5309,Customers!$A:$A,Customers!$C:$C,"Not Found")</f>
        <v>South</v>
      </c>
      <c r="R5309" t="str">
        <f t="shared" si="494"/>
        <v>North</v>
      </c>
      <c r="S5309" t="str">
        <f t="shared" si="495"/>
        <v>Disability</v>
      </c>
      <c r="T5309" t="str">
        <f t="shared" si="496"/>
        <v>Within SLA</v>
      </c>
      <c r="U5309">
        <f t="shared" si="497"/>
        <v>0</v>
      </c>
    </row>
    <row r="5310" spans="1:21" x14ac:dyDescent="0.3">
      <c r="A5310" t="s">
        <v>9663</v>
      </c>
      <c r="B5310" t="s">
        <v>1972</v>
      </c>
      <c r="C5310" t="s">
        <v>1973</v>
      </c>
      <c r="D5310" t="s">
        <v>46</v>
      </c>
      <c r="E5310" t="s">
        <v>27</v>
      </c>
      <c r="F5310">
        <v>145187.17000000001</v>
      </c>
      <c r="G5310" s="1">
        <v>45780</v>
      </c>
      <c r="H5310" s="1">
        <v>45795</v>
      </c>
      <c r="I5310" t="s">
        <v>19</v>
      </c>
      <c r="J5310">
        <v>15</v>
      </c>
      <c r="K5310">
        <v>10</v>
      </c>
      <c r="L5310" t="s">
        <v>163</v>
      </c>
      <c r="M5310" t="s">
        <v>21</v>
      </c>
      <c r="N5310" t="s">
        <v>88</v>
      </c>
      <c r="O5310">
        <f t="shared" si="492"/>
        <v>1</v>
      </c>
      <c r="P5310" t="str">
        <f t="shared" si="493"/>
        <v>Valid</v>
      </c>
      <c r="Q5310" t="str">
        <f>_xlfn.XLOOKUP(B5310,Customers!$A:$A,Customers!$C:$C,"Not Found")</f>
        <v>South</v>
      </c>
      <c r="R5310" t="str">
        <f t="shared" si="494"/>
        <v>West</v>
      </c>
      <c r="S5310" t="str">
        <f t="shared" si="495"/>
        <v>Theft</v>
      </c>
      <c r="T5310" t="str">
        <f t="shared" si="496"/>
        <v>SLA Breach</v>
      </c>
      <c r="U5310">
        <f t="shared" si="497"/>
        <v>5</v>
      </c>
    </row>
    <row r="5311" spans="1:21" x14ac:dyDescent="0.3">
      <c r="A5311" t="s">
        <v>9664</v>
      </c>
      <c r="B5311" t="s">
        <v>2237</v>
      </c>
      <c r="C5311" t="s">
        <v>2238</v>
      </c>
      <c r="D5311" t="s">
        <v>216</v>
      </c>
      <c r="E5311" t="s">
        <v>27</v>
      </c>
      <c r="F5311">
        <v>199153.8</v>
      </c>
      <c r="G5311" s="1">
        <v>45775</v>
      </c>
      <c r="H5311" s="1">
        <v>45790</v>
      </c>
      <c r="I5311" t="s">
        <v>19</v>
      </c>
      <c r="J5311">
        <v>15</v>
      </c>
      <c r="K5311">
        <v>15</v>
      </c>
      <c r="L5311" t="s">
        <v>70</v>
      </c>
      <c r="M5311" t="s">
        <v>55</v>
      </c>
      <c r="N5311" t="s">
        <v>42</v>
      </c>
      <c r="O5311">
        <f t="shared" si="492"/>
        <v>1</v>
      </c>
      <c r="P5311" t="str">
        <f t="shared" si="493"/>
        <v>Valid</v>
      </c>
      <c r="Q5311" t="str">
        <f>_xlfn.XLOOKUP(B5311,Customers!$A:$A,Customers!$C:$C,"Not Found")</f>
        <v>South</v>
      </c>
      <c r="R5311" t="str">
        <f t="shared" si="494"/>
        <v>West</v>
      </c>
      <c r="S5311" t="str">
        <f t="shared" si="495"/>
        <v>Outpatient</v>
      </c>
      <c r="T5311" t="str">
        <f t="shared" si="496"/>
        <v>Within SLA</v>
      </c>
      <c r="U5311">
        <f t="shared" si="497"/>
        <v>0</v>
      </c>
    </row>
    <row r="5312" spans="1:21" x14ac:dyDescent="0.3">
      <c r="A5312" t="s">
        <v>9665</v>
      </c>
      <c r="B5312" t="s">
        <v>844</v>
      </c>
      <c r="C5312" t="s">
        <v>845</v>
      </c>
      <c r="D5312" t="s">
        <v>216</v>
      </c>
      <c r="E5312" t="s">
        <v>27</v>
      </c>
      <c r="F5312">
        <v>128833.43</v>
      </c>
      <c r="G5312" s="1">
        <v>45962</v>
      </c>
      <c r="H5312" s="1">
        <v>45979</v>
      </c>
      <c r="I5312" t="s">
        <v>19</v>
      </c>
      <c r="J5312">
        <v>17</v>
      </c>
      <c r="K5312">
        <v>15</v>
      </c>
      <c r="L5312" t="s">
        <v>704</v>
      </c>
      <c r="M5312" t="s">
        <v>55</v>
      </c>
      <c r="N5312" t="s">
        <v>42</v>
      </c>
      <c r="O5312">
        <f t="shared" si="492"/>
        <v>1</v>
      </c>
      <c r="P5312" t="str">
        <f t="shared" si="493"/>
        <v>Valid</v>
      </c>
      <c r="Q5312" t="str">
        <f>_xlfn.XLOOKUP(B5312,Customers!$A:$A,Customers!$C:$C,"Not Found")</f>
        <v>South</v>
      </c>
      <c r="R5312" t="str">
        <f t="shared" si="494"/>
        <v>West</v>
      </c>
      <c r="S5312" t="str">
        <f t="shared" si="495"/>
        <v>Outpatient</v>
      </c>
      <c r="T5312" t="str">
        <f t="shared" si="496"/>
        <v>SLA Breach</v>
      </c>
      <c r="U5312">
        <f t="shared" si="497"/>
        <v>2</v>
      </c>
    </row>
    <row r="5313" spans="1:21" x14ac:dyDescent="0.3">
      <c r="A5313" t="s">
        <v>9666</v>
      </c>
      <c r="B5313" t="s">
        <v>2497</v>
      </c>
      <c r="C5313" t="s">
        <v>6236</v>
      </c>
      <c r="D5313" t="s">
        <v>26</v>
      </c>
      <c r="E5313" t="s">
        <v>18</v>
      </c>
      <c r="F5313">
        <v>1132621.46</v>
      </c>
      <c r="G5313" s="1">
        <v>45666</v>
      </c>
      <c r="H5313" s="1">
        <v>45689</v>
      </c>
      <c r="I5313" t="s">
        <v>19</v>
      </c>
      <c r="J5313">
        <v>23</v>
      </c>
      <c r="K5313">
        <v>20</v>
      </c>
      <c r="L5313" t="s">
        <v>341</v>
      </c>
      <c r="M5313" t="s">
        <v>29</v>
      </c>
      <c r="N5313" t="s">
        <v>30</v>
      </c>
      <c r="O5313">
        <f t="shared" si="492"/>
        <v>1</v>
      </c>
      <c r="P5313" t="str">
        <f t="shared" si="493"/>
        <v>Valid</v>
      </c>
      <c r="Q5313" t="str">
        <f>_xlfn.XLOOKUP(B5313,Customers!$A:$A,Customers!$C:$C,"Not Found")</f>
        <v>West</v>
      </c>
      <c r="R5313" t="str">
        <f t="shared" si="494"/>
        <v>South</v>
      </c>
      <c r="S5313" t="str">
        <f t="shared" si="495"/>
        <v>Disability</v>
      </c>
      <c r="T5313" t="str">
        <f t="shared" si="496"/>
        <v>SLA Breach</v>
      </c>
      <c r="U5313">
        <f t="shared" si="497"/>
        <v>3</v>
      </c>
    </row>
    <row r="5314" spans="1:21" x14ac:dyDescent="0.3">
      <c r="A5314" t="s">
        <v>9667</v>
      </c>
      <c r="B5314" t="s">
        <v>9668</v>
      </c>
      <c r="C5314" t="s">
        <v>9669</v>
      </c>
      <c r="D5314" t="s">
        <v>102</v>
      </c>
      <c r="E5314" t="s">
        <v>173</v>
      </c>
      <c r="F5314">
        <v>127569.64</v>
      </c>
      <c r="G5314" s="1">
        <v>45908</v>
      </c>
      <c r="I5314" t="s">
        <v>40</v>
      </c>
      <c r="J5314">
        <v>21</v>
      </c>
      <c r="K5314">
        <v>20</v>
      </c>
      <c r="L5314" t="s">
        <v>212</v>
      </c>
      <c r="M5314" t="s">
        <v>29</v>
      </c>
      <c r="N5314" t="s">
        <v>30</v>
      </c>
      <c r="O5314">
        <f t="shared" ref="O5314:O5377" si="498">COUNTIF($A:$A,A5314)</f>
        <v>1</v>
      </c>
      <c r="P5314" t="str">
        <f t="shared" ref="P5314:P5377" si="499">IF(F5314="","Missing Amount","Valid")</f>
        <v>Valid</v>
      </c>
      <c r="Q5314" t="str">
        <f>_xlfn.XLOOKUP(B5314,Customers!$A:$A,Customers!$C:$C,"Not Found")</f>
        <v>South</v>
      </c>
      <c r="R5314" t="str">
        <f t="shared" ref="R5314:R5377" si="500">IF(E5314="",Q5314,E5314)</f>
        <v>Central</v>
      </c>
      <c r="S5314" t="str">
        <f t="shared" ref="S5314:S5377" si="501">IF(D5314="Hospitalisation","Hospitalization",IF(D5314="Medical Emerg.","Medical Emergency",IF(D5314="Property dmg","Property Damage",IF(D5314="Vehicle dmg","Vehicle Damage",D5314))))</f>
        <v>Maturity</v>
      </c>
      <c r="T5314" t="str">
        <f t="shared" ref="T5314:T5377" si="502">IF(J5314&gt;K5314,"SLA Breach","Within SLA")</f>
        <v>SLA Breach</v>
      </c>
      <c r="U5314">
        <f t="shared" ref="U5314:U5377" si="503">IF(J5314&gt;K5314,J5314-K5314,0)</f>
        <v>1</v>
      </c>
    </row>
    <row r="5315" spans="1:21" x14ac:dyDescent="0.3">
      <c r="A5315" t="s">
        <v>9670</v>
      </c>
      <c r="B5315" t="s">
        <v>1077</v>
      </c>
      <c r="C5315" t="s">
        <v>5733</v>
      </c>
      <c r="D5315" t="s">
        <v>59</v>
      </c>
      <c r="E5315" t="s">
        <v>74</v>
      </c>
      <c r="F5315">
        <v>74108.05</v>
      </c>
      <c r="G5315" s="1">
        <v>45703</v>
      </c>
      <c r="H5315" s="1">
        <v>45719</v>
      </c>
      <c r="I5315" t="s">
        <v>19</v>
      </c>
      <c r="J5315">
        <v>16</v>
      </c>
      <c r="K5315">
        <v>15</v>
      </c>
      <c r="L5315" t="s">
        <v>278</v>
      </c>
      <c r="M5315" t="s">
        <v>55</v>
      </c>
      <c r="N5315" t="s">
        <v>30</v>
      </c>
      <c r="O5315">
        <f t="shared" si="498"/>
        <v>1</v>
      </c>
      <c r="P5315" t="str">
        <f t="shared" si="499"/>
        <v>Valid</v>
      </c>
      <c r="Q5315" t="str">
        <f>_xlfn.XLOOKUP(B5315,Customers!$A:$A,Customers!$C:$C,"Not Found")</f>
        <v>South</v>
      </c>
      <c r="R5315" t="str">
        <f t="shared" si="500"/>
        <v>East</v>
      </c>
      <c r="S5315" t="str">
        <f t="shared" si="501"/>
        <v>Critical Illness</v>
      </c>
      <c r="T5315" t="str">
        <f t="shared" si="502"/>
        <v>SLA Breach</v>
      </c>
      <c r="U5315">
        <f t="shared" si="503"/>
        <v>1</v>
      </c>
    </row>
    <row r="5316" spans="1:21" x14ac:dyDescent="0.3">
      <c r="A5316" t="s">
        <v>9671</v>
      </c>
      <c r="B5316" t="s">
        <v>3013</v>
      </c>
      <c r="C5316" t="s">
        <v>3014</v>
      </c>
      <c r="D5316" t="s">
        <v>17</v>
      </c>
      <c r="E5316" t="s">
        <v>39</v>
      </c>
      <c r="F5316">
        <v>51802.2</v>
      </c>
      <c r="G5316" s="1">
        <v>45925</v>
      </c>
      <c r="H5316" s="1">
        <v>45934</v>
      </c>
      <c r="I5316" t="s">
        <v>19</v>
      </c>
      <c r="J5316">
        <v>9</v>
      </c>
      <c r="K5316">
        <v>10</v>
      </c>
      <c r="L5316" t="s">
        <v>87</v>
      </c>
      <c r="M5316" t="s">
        <v>21</v>
      </c>
      <c r="N5316" t="s">
        <v>42</v>
      </c>
      <c r="O5316">
        <f t="shared" si="498"/>
        <v>1</v>
      </c>
      <c r="P5316" t="str">
        <f t="shared" si="499"/>
        <v>Valid</v>
      </c>
      <c r="Q5316" t="str">
        <f>_xlfn.XLOOKUP(B5316,Customers!$A:$A,Customers!$C:$C,"Not Found")</f>
        <v>North</v>
      </c>
      <c r="R5316" t="str">
        <f t="shared" si="500"/>
        <v>North</v>
      </c>
      <c r="S5316" t="str">
        <f t="shared" si="501"/>
        <v>Accident</v>
      </c>
      <c r="T5316" t="str">
        <f t="shared" si="502"/>
        <v>Within SLA</v>
      </c>
      <c r="U5316">
        <f t="shared" si="503"/>
        <v>0</v>
      </c>
    </row>
    <row r="5317" spans="1:21" x14ac:dyDescent="0.3">
      <c r="A5317" t="s">
        <v>9672</v>
      </c>
      <c r="B5317" t="s">
        <v>1116</v>
      </c>
      <c r="C5317" t="s">
        <v>5758</v>
      </c>
      <c r="D5317" t="s">
        <v>154</v>
      </c>
      <c r="E5317" t="s">
        <v>27</v>
      </c>
      <c r="F5317">
        <v>103078.19</v>
      </c>
      <c r="G5317" s="1">
        <v>45901</v>
      </c>
      <c r="H5317" s="1">
        <v>45924</v>
      </c>
      <c r="I5317" t="s">
        <v>19</v>
      </c>
      <c r="J5317">
        <v>23</v>
      </c>
      <c r="K5317">
        <v>10</v>
      </c>
      <c r="L5317" t="s">
        <v>366</v>
      </c>
      <c r="M5317" t="s">
        <v>21</v>
      </c>
      <c r="N5317" t="s">
        <v>88</v>
      </c>
      <c r="O5317">
        <f t="shared" si="498"/>
        <v>1</v>
      </c>
      <c r="P5317" t="str">
        <f t="shared" si="499"/>
        <v>Valid</v>
      </c>
      <c r="Q5317" t="str">
        <f>_xlfn.XLOOKUP(B5317,Customers!$A:$A,Customers!$C:$C,"Not Found")</f>
        <v>West</v>
      </c>
      <c r="R5317" t="str">
        <f t="shared" si="500"/>
        <v>West</v>
      </c>
      <c r="S5317" t="str">
        <f t="shared" si="501"/>
        <v>Vehicle Damage</v>
      </c>
      <c r="T5317" t="str">
        <f t="shared" si="502"/>
        <v>SLA Breach</v>
      </c>
      <c r="U5317">
        <f t="shared" si="503"/>
        <v>13</v>
      </c>
    </row>
    <row r="5318" spans="1:21" x14ac:dyDescent="0.3">
      <c r="A5318" t="s">
        <v>9673</v>
      </c>
      <c r="B5318" t="s">
        <v>2623</v>
      </c>
      <c r="C5318" t="s">
        <v>2993</v>
      </c>
      <c r="D5318" t="s">
        <v>26</v>
      </c>
      <c r="E5318" t="s">
        <v>74</v>
      </c>
      <c r="F5318">
        <v>132209.45000000001</v>
      </c>
      <c r="G5318" s="1">
        <v>45864</v>
      </c>
      <c r="H5318" s="1">
        <v>45883</v>
      </c>
      <c r="I5318" t="s">
        <v>19</v>
      </c>
      <c r="J5318">
        <v>19</v>
      </c>
      <c r="K5318">
        <v>20</v>
      </c>
      <c r="L5318" t="s">
        <v>501</v>
      </c>
      <c r="M5318" t="s">
        <v>29</v>
      </c>
      <c r="N5318" t="s">
        <v>42</v>
      </c>
      <c r="O5318">
        <f t="shared" si="498"/>
        <v>1</v>
      </c>
      <c r="P5318" t="str">
        <f t="shared" si="499"/>
        <v>Valid</v>
      </c>
      <c r="Q5318" t="str">
        <f>_xlfn.XLOOKUP(B5318,Customers!$A:$A,Customers!$C:$C,"Not Found")</f>
        <v>North</v>
      </c>
      <c r="R5318" t="str">
        <f t="shared" si="500"/>
        <v>East</v>
      </c>
      <c r="S5318" t="str">
        <f t="shared" si="501"/>
        <v>Disability</v>
      </c>
      <c r="T5318" t="str">
        <f t="shared" si="502"/>
        <v>Within SLA</v>
      </c>
      <c r="U5318">
        <f t="shared" si="503"/>
        <v>0</v>
      </c>
    </row>
    <row r="5319" spans="1:21" x14ac:dyDescent="0.3">
      <c r="A5319" t="s">
        <v>9674</v>
      </c>
      <c r="B5319" t="s">
        <v>768</v>
      </c>
      <c r="C5319" t="s">
        <v>9675</v>
      </c>
      <c r="D5319" t="s">
        <v>53</v>
      </c>
      <c r="E5319" t="s">
        <v>74</v>
      </c>
      <c r="F5319">
        <v>131168.45000000001</v>
      </c>
      <c r="G5319" s="1">
        <v>45874</v>
      </c>
      <c r="I5319" t="s">
        <v>64</v>
      </c>
      <c r="J5319">
        <v>23</v>
      </c>
      <c r="K5319">
        <v>15</v>
      </c>
      <c r="L5319" t="s">
        <v>310</v>
      </c>
      <c r="M5319" t="s">
        <v>55</v>
      </c>
      <c r="N5319" t="s">
        <v>30</v>
      </c>
      <c r="O5319">
        <f t="shared" si="498"/>
        <v>1</v>
      </c>
      <c r="P5319" t="str">
        <f t="shared" si="499"/>
        <v>Valid</v>
      </c>
      <c r="Q5319" t="str">
        <f>_xlfn.XLOOKUP(B5319,Customers!$A:$A,Customers!$C:$C,"Not Found")</f>
        <v>South</v>
      </c>
      <c r="R5319" t="str">
        <f t="shared" si="500"/>
        <v>East</v>
      </c>
      <c r="S5319" t="str">
        <f t="shared" si="501"/>
        <v>Hospitalization</v>
      </c>
      <c r="T5319" t="str">
        <f t="shared" si="502"/>
        <v>SLA Breach</v>
      </c>
      <c r="U5319">
        <f t="shared" si="503"/>
        <v>8</v>
      </c>
    </row>
    <row r="5320" spans="1:21" x14ac:dyDescent="0.3">
      <c r="A5320" t="s">
        <v>9676</v>
      </c>
      <c r="B5320" t="s">
        <v>4373</v>
      </c>
      <c r="C5320" t="s">
        <v>4374</v>
      </c>
      <c r="D5320" t="s">
        <v>154</v>
      </c>
      <c r="E5320" t="s">
        <v>18</v>
      </c>
      <c r="F5320">
        <v>25443.68</v>
      </c>
      <c r="G5320" s="1">
        <v>45664</v>
      </c>
      <c r="I5320" t="s">
        <v>40</v>
      </c>
      <c r="J5320">
        <v>26</v>
      </c>
      <c r="K5320">
        <v>10</v>
      </c>
      <c r="L5320" t="s">
        <v>140</v>
      </c>
      <c r="M5320" t="s">
        <v>21</v>
      </c>
      <c r="N5320" t="s">
        <v>88</v>
      </c>
      <c r="O5320">
        <f t="shared" si="498"/>
        <v>1</v>
      </c>
      <c r="P5320" t="str">
        <f t="shared" si="499"/>
        <v>Valid</v>
      </c>
      <c r="Q5320" t="str">
        <f>_xlfn.XLOOKUP(B5320,Customers!$A:$A,Customers!$C:$C,"Not Found")</f>
        <v>South</v>
      </c>
      <c r="R5320" t="str">
        <f t="shared" si="500"/>
        <v>South</v>
      </c>
      <c r="S5320" t="str">
        <f t="shared" si="501"/>
        <v>Vehicle Damage</v>
      </c>
      <c r="T5320" t="str">
        <f t="shared" si="502"/>
        <v>SLA Breach</v>
      </c>
      <c r="U5320">
        <f t="shared" si="503"/>
        <v>16</v>
      </c>
    </row>
    <row r="5321" spans="1:21" x14ac:dyDescent="0.3">
      <c r="A5321" t="s">
        <v>9677</v>
      </c>
      <c r="B5321" t="s">
        <v>1256</v>
      </c>
      <c r="C5321" t="s">
        <v>1257</v>
      </c>
      <c r="D5321" t="s">
        <v>17</v>
      </c>
      <c r="E5321" t="s">
        <v>27</v>
      </c>
      <c r="F5321">
        <v>105688.69</v>
      </c>
      <c r="G5321" s="1">
        <v>45777</v>
      </c>
      <c r="H5321" s="1">
        <v>45785</v>
      </c>
      <c r="I5321" t="s">
        <v>19</v>
      </c>
      <c r="J5321">
        <v>8</v>
      </c>
      <c r="K5321">
        <v>10</v>
      </c>
      <c r="L5321" t="s">
        <v>268</v>
      </c>
      <c r="M5321" t="s">
        <v>21</v>
      </c>
      <c r="N5321" t="s">
        <v>30</v>
      </c>
      <c r="O5321">
        <f t="shared" si="498"/>
        <v>1</v>
      </c>
      <c r="P5321" t="str">
        <f t="shared" si="499"/>
        <v>Valid</v>
      </c>
      <c r="Q5321" t="str">
        <f>_xlfn.XLOOKUP(B5321,Customers!$A:$A,Customers!$C:$C,"Not Found")</f>
        <v>West</v>
      </c>
      <c r="R5321" t="str">
        <f t="shared" si="500"/>
        <v>West</v>
      </c>
      <c r="S5321" t="str">
        <f t="shared" si="501"/>
        <v>Accident</v>
      </c>
      <c r="T5321" t="str">
        <f t="shared" si="502"/>
        <v>Within SLA</v>
      </c>
      <c r="U5321">
        <f t="shared" si="503"/>
        <v>0</v>
      </c>
    </row>
    <row r="5322" spans="1:21" x14ac:dyDescent="0.3">
      <c r="A5322" t="s">
        <v>9678</v>
      </c>
      <c r="B5322" t="s">
        <v>5895</v>
      </c>
      <c r="C5322" t="s">
        <v>5896</v>
      </c>
      <c r="D5322" t="s">
        <v>46</v>
      </c>
      <c r="E5322" t="s">
        <v>39</v>
      </c>
      <c r="F5322">
        <v>137699.24</v>
      </c>
      <c r="G5322" s="1">
        <v>45901</v>
      </c>
      <c r="H5322" s="1">
        <v>45910</v>
      </c>
      <c r="I5322" t="s">
        <v>19</v>
      </c>
      <c r="J5322">
        <v>9</v>
      </c>
      <c r="K5322">
        <v>10</v>
      </c>
      <c r="L5322" t="s">
        <v>48</v>
      </c>
      <c r="M5322" t="s">
        <v>21</v>
      </c>
      <c r="N5322" t="s">
        <v>22</v>
      </c>
      <c r="O5322">
        <f t="shared" si="498"/>
        <v>1</v>
      </c>
      <c r="P5322" t="str">
        <f t="shared" si="499"/>
        <v>Valid</v>
      </c>
      <c r="Q5322" t="str">
        <f>_xlfn.XLOOKUP(B5322,Customers!$A:$A,Customers!$C:$C,"Not Found")</f>
        <v>Central</v>
      </c>
      <c r="R5322" t="str">
        <f t="shared" si="500"/>
        <v>North</v>
      </c>
      <c r="S5322" t="str">
        <f t="shared" si="501"/>
        <v>Theft</v>
      </c>
      <c r="T5322" t="str">
        <f t="shared" si="502"/>
        <v>Within SLA</v>
      </c>
      <c r="U5322">
        <f t="shared" si="503"/>
        <v>0</v>
      </c>
    </row>
    <row r="5323" spans="1:21" x14ac:dyDescent="0.3">
      <c r="A5323" t="s">
        <v>9679</v>
      </c>
      <c r="B5323" t="s">
        <v>4967</v>
      </c>
      <c r="C5323" t="s">
        <v>9680</v>
      </c>
      <c r="D5323" t="s">
        <v>59</v>
      </c>
      <c r="E5323" t="s">
        <v>74</v>
      </c>
      <c r="F5323">
        <v>40727.410000000003</v>
      </c>
      <c r="G5323" s="1">
        <v>45855</v>
      </c>
      <c r="I5323" t="s">
        <v>40</v>
      </c>
      <c r="J5323">
        <v>19</v>
      </c>
      <c r="K5323">
        <v>15</v>
      </c>
      <c r="L5323" t="s">
        <v>121</v>
      </c>
      <c r="M5323" t="s">
        <v>55</v>
      </c>
      <c r="N5323" t="s">
        <v>30</v>
      </c>
      <c r="O5323">
        <f t="shared" si="498"/>
        <v>1</v>
      </c>
      <c r="P5323" t="str">
        <f t="shared" si="499"/>
        <v>Valid</v>
      </c>
      <c r="Q5323" t="str">
        <f>_xlfn.XLOOKUP(B5323,Customers!$A:$A,Customers!$C:$C,"Not Found")</f>
        <v>South</v>
      </c>
      <c r="R5323" t="str">
        <f t="shared" si="500"/>
        <v>East</v>
      </c>
      <c r="S5323" t="str">
        <f t="shared" si="501"/>
        <v>Critical Illness</v>
      </c>
      <c r="T5323" t="str">
        <f t="shared" si="502"/>
        <v>SLA Breach</v>
      </c>
      <c r="U5323">
        <f t="shared" si="503"/>
        <v>4</v>
      </c>
    </row>
    <row r="5324" spans="1:21" x14ac:dyDescent="0.3">
      <c r="A5324" t="s">
        <v>9681</v>
      </c>
      <c r="B5324" t="s">
        <v>9475</v>
      </c>
      <c r="C5324" t="s">
        <v>9682</v>
      </c>
      <c r="D5324" t="s">
        <v>69</v>
      </c>
      <c r="E5324" t="s">
        <v>18</v>
      </c>
      <c r="F5324">
        <v>86645.53</v>
      </c>
      <c r="G5324" s="1">
        <v>45724</v>
      </c>
      <c r="H5324" s="1">
        <v>45740</v>
      </c>
      <c r="I5324" t="s">
        <v>19</v>
      </c>
      <c r="J5324">
        <v>16</v>
      </c>
      <c r="K5324">
        <v>12</v>
      </c>
      <c r="L5324" t="s">
        <v>388</v>
      </c>
      <c r="M5324" t="s">
        <v>49</v>
      </c>
      <c r="N5324" t="s">
        <v>42</v>
      </c>
      <c r="O5324">
        <f t="shared" si="498"/>
        <v>1</v>
      </c>
      <c r="P5324" t="str">
        <f t="shared" si="499"/>
        <v>Valid</v>
      </c>
      <c r="Q5324" t="str">
        <f>_xlfn.XLOOKUP(B5324,Customers!$A:$A,Customers!$C:$C,"Not Found")</f>
        <v>North</v>
      </c>
      <c r="R5324" t="str">
        <f t="shared" si="500"/>
        <v>South</v>
      </c>
      <c r="S5324" t="str">
        <f t="shared" si="501"/>
        <v>Property Damage</v>
      </c>
      <c r="T5324" t="str">
        <f t="shared" si="502"/>
        <v>SLA Breach</v>
      </c>
      <c r="U5324">
        <f t="shared" si="503"/>
        <v>4</v>
      </c>
    </row>
    <row r="5325" spans="1:21" x14ac:dyDescent="0.3">
      <c r="A5325" t="s">
        <v>9683</v>
      </c>
      <c r="B5325" t="s">
        <v>1999</v>
      </c>
      <c r="C5325" t="s">
        <v>2000</v>
      </c>
      <c r="D5325" t="s">
        <v>216</v>
      </c>
      <c r="E5325" t="s">
        <v>27</v>
      </c>
      <c r="F5325">
        <v>184251.77</v>
      </c>
      <c r="G5325" s="1">
        <v>45910</v>
      </c>
      <c r="I5325" t="s">
        <v>64</v>
      </c>
      <c r="J5325">
        <v>10</v>
      </c>
      <c r="K5325">
        <v>15</v>
      </c>
      <c r="L5325" t="s">
        <v>296</v>
      </c>
      <c r="M5325" t="s">
        <v>55</v>
      </c>
      <c r="N5325" t="s">
        <v>30</v>
      </c>
      <c r="O5325">
        <f t="shared" si="498"/>
        <v>1</v>
      </c>
      <c r="P5325" t="str">
        <f t="shared" si="499"/>
        <v>Valid</v>
      </c>
      <c r="Q5325" t="str">
        <f>_xlfn.XLOOKUP(B5325,Customers!$A:$A,Customers!$C:$C,"Not Found")</f>
        <v>North</v>
      </c>
      <c r="R5325" t="str">
        <f t="shared" si="500"/>
        <v>West</v>
      </c>
      <c r="S5325" t="str">
        <f t="shared" si="501"/>
        <v>Outpatient</v>
      </c>
      <c r="T5325" t="str">
        <f t="shared" si="502"/>
        <v>Within SLA</v>
      </c>
      <c r="U5325">
        <f t="shared" si="503"/>
        <v>0</v>
      </c>
    </row>
    <row r="5326" spans="1:21" x14ac:dyDescent="0.3">
      <c r="A5326" t="s">
        <v>9684</v>
      </c>
      <c r="B5326" t="s">
        <v>9685</v>
      </c>
      <c r="C5326" t="s">
        <v>9686</v>
      </c>
      <c r="D5326" t="s">
        <v>46</v>
      </c>
      <c r="E5326" t="s">
        <v>18</v>
      </c>
      <c r="F5326">
        <v>271836.95</v>
      </c>
      <c r="G5326" s="1">
        <v>45756</v>
      </c>
      <c r="H5326" s="1">
        <v>45763</v>
      </c>
      <c r="I5326" t="s">
        <v>19</v>
      </c>
      <c r="J5326">
        <v>7</v>
      </c>
      <c r="K5326">
        <v>12</v>
      </c>
      <c r="L5326" t="s">
        <v>117</v>
      </c>
      <c r="M5326" t="s">
        <v>49</v>
      </c>
      <c r="N5326" t="s">
        <v>30</v>
      </c>
      <c r="O5326">
        <f t="shared" si="498"/>
        <v>1</v>
      </c>
      <c r="P5326" t="str">
        <f t="shared" si="499"/>
        <v>Valid</v>
      </c>
      <c r="Q5326" t="str">
        <f>_xlfn.XLOOKUP(B5326,Customers!$A:$A,Customers!$C:$C,"Not Found")</f>
        <v>West</v>
      </c>
      <c r="R5326" t="str">
        <f t="shared" si="500"/>
        <v>South</v>
      </c>
      <c r="S5326" t="str">
        <f t="shared" si="501"/>
        <v>Theft</v>
      </c>
      <c r="T5326" t="str">
        <f t="shared" si="502"/>
        <v>Within SLA</v>
      </c>
      <c r="U5326">
        <f t="shared" si="503"/>
        <v>0</v>
      </c>
    </row>
    <row r="5327" spans="1:21" x14ac:dyDescent="0.3">
      <c r="A5327" t="s">
        <v>9687</v>
      </c>
      <c r="B5327" t="s">
        <v>2556</v>
      </c>
      <c r="C5327" t="s">
        <v>2557</v>
      </c>
      <c r="D5327" t="s">
        <v>216</v>
      </c>
      <c r="E5327" t="s">
        <v>18</v>
      </c>
      <c r="F5327">
        <v>33604.879999999997</v>
      </c>
      <c r="G5327" s="1">
        <v>45873</v>
      </c>
      <c r="H5327" s="1">
        <v>45883</v>
      </c>
      <c r="I5327" t="s">
        <v>19</v>
      </c>
      <c r="J5327">
        <v>10</v>
      </c>
      <c r="K5327">
        <v>15</v>
      </c>
      <c r="L5327" t="s">
        <v>178</v>
      </c>
      <c r="M5327" t="s">
        <v>55</v>
      </c>
      <c r="N5327" t="s">
        <v>30</v>
      </c>
      <c r="O5327">
        <f t="shared" si="498"/>
        <v>1</v>
      </c>
      <c r="P5327" t="str">
        <f t="shared" si="499"/>
        <v>Valid</v>
      </c>
      <c r="Q5327" t="str">
        <f>_xlfn.XLOOKUP(B5327,Customers!$A:$A,Customers!$C:$C,"Not Found")</f>
        <v>Central</v>
      </c>
      <c r="R5327" t="str">
        <f t="shared" si="500"/>
        <v>South</v>
      </c>
      <c r="S5327" t="str">
        <f t="shared" si="501"/>
        <v>Outpatient</v>
      </c>
      <c r="T5327" t="str">
        <f t="shared" si="502"/>
        <v>Within SLA</v>
      </c>
      <c r="U5327">
        <f t="shared" si="503"/>
        <v>0</v>
      </c>
    </row>
    <row r="5328" spans="1:21" x14ac:dyDescent="0.3">
      <c r="A5328" t="s">
        <v>9688</v>
      </c>
      <c r="B5328" t="s">
        <v>3401</v>
      </c>
      <c r="C5328" t="s">
        <v>3813</v>
      </c>
      <c r="D5328" t="s">
        <v>53</v>
      </c>
      <c r="E5328" t="s">
        <v>18</v>
      </c>
      <c r="F5328">
        <v>108575.92</v>
      </c>
      <c r="G5328" s="1">
        <v>45870</v>
      </c>
      <c r="H5328" s="1">
        <v>45877</v>
      </c>
      <c r="I5328" t="s">
        <v>19</v>
      </c>
      <c r="J5328">
        <v>7</v>
      </c>
      <c r="K5328">
        <v>15</v>
      </c>
      <c r="L5328" t="s">
        <v>117</v>
      </c>
      <c r="M5328" t="s">
        <v>55</v>
      </c>
      <c r="N5328" t="s">
        <v>30</v>
      </c>
      <c r="O5328">
        <f t="shared" si="498"/>
        <v>1</v>
      </c>
      <c r="P5328" t="str">
        <f t="shared" si="499"/>
        <v>Valid</v>
      </c>
      <c r="Q5328" t="str">
        <f>_xlfn.XLOOKUP(B5328,Customers!$A:$A,Customers!$C:$C,"Not Found")</f>
        <v>South</v>
      </c>
      <c r="R5328" t="str">
        <f t="shared" si="500"/>
        <v>South</v>
      </c>
      <c r="S5328" t="str">
        <f t="shared" si="501"/>
        <v>Hospitalization</v>
      </c>
      <c r="T5328" t="str">
        <f t="shared" si="502"/>
        <v>Within SLA</v>
      </c>
      <c r="U5328">
        <f t="shared" si="503"/>
        <v>0</v>
      </c>
    </row>
    <row r="5329" spans="1:21" x14ac:dyDescent="0.3">
      <c r="A5329" t="s">
        <v>9689</v>
      </c>
      <c r="B5329" t="s">
        <v>2866</v>
      </c>
      <c r="C5329" t="s">
        <v>5789</v>
      </c>
      <c r="D5329" t="s">
        <v>53</v>
      </c>
      <c r="E5329" t="s">
        <v>74</v>
      </c>
      <c r="F5329">
        <v>129996.44</v>
      </c>
      <c r="G5329" s="1">
        <v>45737</v>
      </c>
      <c r="H5329" s="1">
        <v>45748</v>
      </c>
      <c r="I5329" t="s">
        <v>19</v>
      </c>
      <c r="J5329">
        <v>11</v>
      </c>
      <c r="K5329">
        <v>15</v>
      </c>
      <c r="L5329" t="s">
        <v>136</v>
      </c>
      <c r="M5329" t="s">
        <v>55</v>
      </c>
      <c r="N5329" t="s">
        <v>30</v>
      </c>
      <c r="O5329">
        <f t="shared" si="498"/>
        <v>1</v>
      </c>
      <c r="P5329" t="str">
        <f t="shared" si="499"/>
        <v>Valid</v>
      </c>
      <c r="Q5329" t="str">
        <f>_xlfn.XLOOKUP(B5329,Customers!$A:$A,Customers!$C:$C,"Not Found")</f>
        <v>North</v>
      </c>
      <c r="R5329" t="str">
        <f t="shared" si="500"/>
        <v>East</v>
      </c>
      <c r="S5329" t="str">
        <f t="shared" si="501"/>
        <v>Hospitalization</v>
      </c>
      <c r="T5329" t="str">
        <f t="shared" si="502"/>
        <v>Within SLA</v>
      </c>
      <c r="U5329">
        <f t="shared" si="503"/>
        <v>0</v>
      </c>
    </row>
    <row r="5330" spans="1:21" x14ac:dyDescent="0.3">
      <c r="A5330" t="s">
        <v>9690</v>
      </c>
      <c r="B5330" t="s">
        <v>9691</v>
      </c>
      <c r="C5330" t="s">
        <v>9692</v>
      </c>
      <c r="D5330" t="s">
        <v>46</v>
      </c>
      <c r="E5330" t="s">
        <v>39</v>
      </c>
      <c r="F5330">
        <v>64610.36</v>
      </c>
      <c r="G5330" s="1">
        <v>45674</v>
      </c>
      <c r="H5330" s="1">
        <v>45680</v>
      </c>
      <c r="I5330" t="s">
        <v>19</v>
      </c>
      <c r="J5330">
        <v>6</v>
      </c>
      <c r="K5330">
        <v>10</v>
      </c>
      <c r="L5330" t="s">
        <v>341</v>
      </c>
      <c r="M5330" t="s">
        <v>21</v>
      </c>
      <c r="N5330" t="s">
        <v>30</v>
      </c>
      <c r="O5330">
        <f t="shared" si="498"/>
        <v>1</v>
      </c>
      <c r="P5330" t="str">
        <f t="shared" si="499"/>
        <v>Valid</v>
      </c>
      <c r="Q5330" t="str">
        <f>_xlfn.XLOOKUP(B5330,Customers!$A:$A,Customers!$C:$C,"Not Found")</f>
        <v>Central</v>
      </c>
      <c r="R5330" t="str">
        <f t="shared" si="500"/>
        <v>North</v>
      </c>
      <c r="S5330" t="str">
        <f t="shared" si="501"/>
        <v>Theft</v>
      </c>
      <c r="T5330" t="str">
        <f t="shared" si="502"/>
        <v>Within SLA</v>
      </c>
      <c r="U5330">
        <f t="shared" si="503"/>
        <v>0</v>
      </c>
    </row>
    <row r="5331" spans="1:21" x14ac:dyDescent="0.3">
      <c r="A5331" t="s">
        <v>9693</v>
      </c>
      <c r="B5331" t="s">
        <v>1901</v>
      </c>
      <c r="C5331" t="s">
        <v>2301</v>
      </c>
      <c r="D5331" t="s">
        <v>34</v>
      </c>
      <c r="E5331" t="s">
        <v>27</v>
      </c>
      <c r="F5331">
        <v>762980.45</v>
      </c>
      <c r="G5331" s="1">
        <v>45975</v>
      </c>
      <c r="H5331" s="1">
        <v>45985</v>
      </c>
      <c r="I5331" t="s">
        <v>19</v>
      </c>
      <c r="J5331">
        <v>10</v>
      </c>
      <c r="K5331">
        <v>20</v>
      </c>
      <c r="L5331" t="s">
        <v>813</v>
      </c>
      <c r="M5331" t="s">
        <v>29</v>
      </c>
      <c r="N5331" t="s">
        <v>30</v>
      </c>
      <c r="O5331">
        <f t="shared" si="498"/>
        <v>1</v>
      </c>
      <c r="P5331" t="str">
        <f t="shared" si="499"/>
        <v>Valid</v>
      </c>
      <c r="Q5331" t="str">
        <f>_xlfn.XLOOKUP(B5331,Customers!$A:$A,Customers!$C:$C,"Not Found")</f>
        <v>West</v>
      </c>
      <c r="R5331" t="str">
        <f t="shared" si="500"/>
        <v>West</v>
      </c>
      <c r="S5331" t="str">
        <f t="shared" si="501"/>
        <v>Death Benefit</v>
      </c>
      <c r="T5331" t="str">
        <f t="shared" si="502"/>
        <v>Within SLA</v>
      </c>
      <c r="U5331">
        <f t="shared" si="503"/>
        <v>0</v>
      </c>
    </row>
    <row r="5332" spans="1:21" x14ac:dyDescent="0.3">
      <c r="A5332" t="s">
        <v>9694</v>
      </c>
      <c r="B5332" t="s">
        <v>4629</v>
      </c>
      <c r="C5332" t="s">
        <v>9695</v>
      </c>
      <c r="D5332" t="s">
        <v>17</v>
      </c>
      <c r="E5332" t="s">
        <v>18</v>
      </c>
      <c r="F5332">
        <v>45553.11</v>
      </c>
      <c r="G5332" s="1">
        <v>45910</v>
      </c>
      <c r="H5332" s="1">
        <v>45919</v>
      </c>
      <c r="I5332" t="s">
        <v>19</v>
      </c>
      <c r="J5332">
        <v>9</v>
      </c>
      <c r="K5332">
        <v>10</v>
      </c>
      <c r="L5332" t="s">
        <v>166</v>
      </c>
      <c r="M5332" t="s">
        <v>21</v>
      </c>
      <c r="N5332" t="s">
        <v>22</v>
      </c>
      <c r="O5332">
        <f t="shared" si="498"/>
        <v>1</v>
      </c>
      <c r="P5332" t="str">
        <f t="shared" si="499"/>
        <v>Valid</v>
      </c>
      <c r="Q5332" t="str">
        <f>_xlfn.XLOOKUP(B5332,Customers!$A:$A,Customers!$C:$C,"Not Found")</f>
        <v>West</v>
      </c>
      <c r="R5332" t="str">
        <f t="shared" si="500"/>
        <v>South</v>
      </c>
      <c r="S5332" t="str">
        <f t="shared" si="501"/>
        <v>Accident</v>
      </c>
      <c r="T5332" t="str">
        <f t="shared" si="502"/>
        <v>Within SLA</v>
      </c>
      <c r="U5332">
        <f t="shared" si="503"/>
        <v>0</v>
      </c>
    </row>
    <row r="5333" spans="1:21" x14ac:dyDescent="0.3">
      <c r="A5333" t="s">
        <v>9696</v>
      </c>
      <c r="B5333" t="s">
        <v>1864</v>
      </c>
      <c r="C5333" t="s">
        <v>1865</v>
      </c>
      <c r="D5333" t="s">
        <v>26</v>
      </c>
      <c r="E5333" t="s">
        <v>18</v>
      </c>
      <c r="F5333">
        <v>229086.75</v>
      </c>
      <c r="G5333" s="1">
        <v>45665</v>
      </c>
      <c r="H5333" s="1">
        <v>45684</v>
      </c>
      <c r="I5333" t="s">
        <v>19</v>
      </c>
      <c r="J5333">
        <v>19</v>
      </c>
      <c r="K5333">
        <v>20</v>
      </c>
      <c r="L5333" t="s">
        <v>98</v>
      </c>
      <c r="M5333" t="s">
        <v>29</v>
      </c>
      <c r="N5333" t="s">
        <v>30</v>
      </c>
      <c r="O5333">
        <f t="shared" si="498"/>
        <v>1</v>
      </c>
      <c r="P5333" t="str">
        <f t="shared" si="499"/>
        <v>Valid</v>
      </c>
      <c r="Q5333" t="str">
        <f>_xlfn.XLOOKUP(B5333,Customers!$A:$A,Customers!$C:$C,"Not Found")</f>
        <v>East</v>
      </c>
      <c r="R5333" t="str">
        <f t="shared" si="500"/>
        <v>South</v>
      </c>
      <c r="S5333" t="str">
        <f t="shared" si="501"/>
        <v>Disability</v>
      </c>
      <c r="T5333" t="str">
        <f t="shared" si="502"/>
        <v>Within SLA</v>
      </c>
      <c r="U5333">
        <f t="shared" si="503"/>
        <v>0</v>
      </c>
    </row>
    <row r="5334" spans="1:21" x14ac:dyDescent="0.3">
      <c r="A5334" t="s">
        <v>9697</v>
      </c>
      <c r="B5334" t="s">
        <v>9698</v>
      </c>
      <c r="C5334" t="s">
        <v>9699</v>
      </c>
      <c r="D5334" t="s">
        <v>46</v>
      </c>
      <c r="E5334" t="s">
        <v>74</v>
      </c>
      <c r="F5334">
        <v>42348.25</v>
      </c>
      <c r="G5334" s="1">
        <v>45722</v>
      </c>
      <c r="I5334" t="s">
        <v>40</v>
      </c>
      <c r="J5334">
        <v>17</v>
      </c>
      <c r="K5334">
        <v>10</v>
      </c>
      <c r="L5334" t="s">
        <v>388</v>
      </c>
      <c r="M5334" t="s">
        <v>21</v>
      </c>
      <c r="N5334" t="s">
        <v>30</v>
      </c>
      <c r="O5334">
        <f t="shared" si="498"/>
        <v>1</v>
      </c>
      <c r="P5334" t="str">
        <f t="shared" si="499"/>
        <v>Valid</v>
      </c>
      <c r="Q5334" t="str">
        <f>_xlfn.XLOOKUP(B5334,Customers!$A:$A,Customers!$C:$C,"Not Found")</f>
        <v>East</v>
      </c>
      <c r="R5334" t="str">
        <f t="shared" si="500"/>
        <v>East</v>
      </c>
      <c r="S5334" t="str">
        <f t="shared" si="501"/>
        <v>Theft</v>
      </c>
      <c r="T5334" t="str">
        <f t="shared" si="502"/>
        <v>SLA Breach</v>
      </c>
      <c r="U5334">
        <f t="shared" si="503"/>
        <v>7</v>
      </c>
    </row>
    <row r="5335" spans="1:21" x14ac:dyDescent="0.3">
      <c r="A5335" t="s">
        <v>9700</v>
      </c>
      <c r="B5335" t="s">
        <v>4050</v>
      </c>
      <c r="C5335" t="s">
        <v>9701</v>
      </c>
      <c r="D5335" t="s">
        <v>111</v>
      </c>
      <c r="E5335" t="s">
        <v>18</v>
      </c>
      <c r="F5335">
        <v>129036.13</v>
      </c>
      <c r="G5335" s="1">
        <v>45843</v>
      </c>
      <c r="H5335" s="1">
        <v>45862</v>
      </c>
      <c r="I5335" t="s">
        <v>19</v>
      </c>
      <c r="J5335">
        <v>19</v>
      </c>
      <c r="K5335">
        <v>12</v>
      </c>
      <c r="L5335" t="s">
        <v>121</v>
      </c>
      <c r="M5335" t="s">
        <v>49</v>
      </c>
      <c r="N5335" t="s">
        <v>42</v>
      </c>
      <c r="O5335">
        <f t="shared" si="498"/>
        <v>1</v>
      </c>
      <c r="P5335" t="str">
        <f t="shared" si="499"/>
        <v>Valid</v>
      </c>
      <c r="Q5335" t="str">
        <f>_xlfn.XLOOKUP(B5335,Customers!$A:$A,Customers!$C:$C,"Not Found")</f>
        <v>South</v>
      </c>
      <c r="R5335" t="str">
        <f t="shared" si="500"/>
        <v>South</v>
      </c>
      <c r="S5335" t="str">
        <f t="shared" si="501"/>
        <v>Fire</v>
      </c>
      <c r="T5335" t="str">
        <f t="shared" si="502"/>
        <v>SLA Breach</v>
      </c>
      <c r="U5335">
        <f t="shared" si="503"/>
        <v>7</v>
      </c>
    </row>
    <row r="5336" spans="1:21" x14ac:dyDescent="0.3">
      <c r="A5336" t="s">
        <v>9702</v>
      </c>
      <c r="B5336" t="s">
        <v>2038</v>
      </c>
      <c r="C5336" t="s">
        <v>2039</v>
      </c>
      <c r="D5336" t="s">
        <v>53</v>
      </c>
      <c r="E5336" t="s">
        <v>27</v>
      </c>
      <c r="F5336">
        <v>71382.490000000005</v>
      </c>
      <c r="G5336" s="1">
        <v>45953</v>
      </c>
      <c r="H5336" s="1">
        <v>45980</v>
      </c>
      <c r="I5336" t="s">
        <v>47</v>
      </c>
      <c r="J5336">
        <v>27</v>
      </c>
      <c r="K5336">
        <v>15</v>
      </c>
      <c r="L5336" t="s">
        <v>353</v>
      </c>
      <c r="M5336" t="s">
        <v>55</v>
      </c>
      <c r="N5336" t="s">
        <v>88</v>
      </c>
      <c r="O5336">
        <f t="shared" si="498"/>
        <v>1</v>
      </c>
      <c r="P5336" t="str">
        <f t="shared" si="499"/>
        <v>Valid</v>
      </c>
      <c r="Q5336" t="str">
        <f>_xlfn.XLOOKUP(B5336,Customers!$A:$A,Customers!$C:$C,"Not Found")</f>
        <v>North</v>
      </c>
      <c r="R5336" t="str">
        <f t="shared" si="500"/>
        <v>West</v>
      </c>
      <c r="S5336" t="str">
        <f t="shared" si="501"/>
        <v>Hospitalization</v>
      </c>
      <c r="T5336" t="str">
        <f t="shared" si="502"/>
        <v>SLA Breach</v>
      </c>
      <c r="U5336">
        <f t="shared" si="503"/>
        <v>12</v>
      </c>
    </row>
    <row r="5337" spans="1:21" x14ac:dyDescent="0.3">
      <c r="A5337" t="s">
        <v>9703</v>
      </c>
      <c r="B5337" t="s">
        <v>233</v>
      </c>
      <c r="C5337" t="s">
        <v>7672</v>
      </c>
      <c r="D5337" t="s">
        <v>154</v>
      </c>
      <c r="E5337" t="s">
        <v>27</v>
      </c>
      <c r="F5337">
        <v>114592</v>
      </c>
      <c r="G5337" s="1">
        <v>45732</v>
      </c>
      <c r="H5337" s="1">
        <v>45743</v>
      </c>
      <c r="I5337" t="s">
        <v>19</v>
      </c>
      <c r="J5337">
        <v>11</v>
      </c>
      <c r="K5337">
        <v>10</v>
      </c>
      <c r="L5337" t="s">
        <v>606</v>
      </c>
      <c r="M5337" t="s">
        <v>21</v>
      </c>
      <c r="N5337" t="s">
        <v>30</v>
      </c>
      <c r="O5337">
        <f t="shared" si="498"/>
        <v>1</v>
      </c>
      <c r="P5337" t="str">
        <f t="shared" si="499"/>
        <v>Valid</v>
      </c>
      <c r="Q5337" t="str">
        <f>_xlfn.XLOOKUP(B5337,Customers!$A:$A,Customers!$C:$C,"Not Found")</f>
        <v>North</v>
      </c>
      <c r="R5337" t="str">
        <f t="shared" si="500"/>
        <v>West</v>
      </c>
      <c r="S5337" t="str">
        <f t="shared" si="501"/>
        <v>Vehicle Damage</v>
      </c>
      <c r="T5337" t="str">
        <f t="shared" si="502"/>
        <v>SLA Breach</v>
      </c>
      <c r="U5337">
        <f t="shared" si="503"/>
        <v>1</v>
      </c>
    </row>
    <row r="5338" spans="1:21" x14ac:dyDescent="0.3">
      <c r="A5338" t="s">
        <v>9704</v>
      </c>
      <c r="B5338" t="s">
        <v>1830</v>
      </c>
      <c r="C5338" t="s">
        <v>1831</v>
      </c>
      <c r="D5338" t="s">
        <v>111</v>
      </c>
      <c r="E5338" t="s">
        <v>27</v>
      </c>
      <c r="F5338">
        <v>87758.62</v>
      </c>
      <c r="G5338" s="1">
        <v>45833</v>
      </c>
      <c r="H5338" s="1">
        <v>45850</v>
      </c>
      <c r="I5338" t="s">
        <v>19</v>
      </c>
      <c r="J5338">
        <v>17</v>
      </c>
      <c r="K5338">
        <v>12</v>
      </c>
      <c r="L5338" t="s">
        <v>174</v>
      </c>
      <c r="M5338" t="s">
        <v>49</v>
      </c>
      <c r="N5338" t="s">
        <v>42</v>
      </c>
      <c r="O5338">
        <f t="shared" si="498"/>
        <v>1</v>
      </c>
      <c r="P5338" t="str">
        <f t="shared" si="499"/>
        <v>Valid</v>
      </c>
      <c r="Q5338" t="str">
        <f>_xlfn.XLOOKUP(B5338,Customers!$A:$A,Customers!$C:$C,"Not Found")</f>
        <v>East</v>
      </c>
      <c r="R5338" t="str">
        <f t="shared" si="500"/>
        <v>West</v>
      </c>
      <c r="S5338" t="str">
        <f t="shared" si="501"/>
        <v>Fire</v>
      </c>
      <c r="T5338" t="str">
        <f t="shared" si="502"/>
        <v>SLA Breach</v>
      </c>
      <c r="U5338">
        <f t="shared" si="503"/>
        <v>5</v>
      </c>
    </row>
    <row r="5339" spans="1:21" x14ac:dyDescent="0.3">
      <c r="A5339" t="s">
        <v>9705</v>
      </c>
      <c r="B5339" t="s">
        <v>553</v>
      </c>
      <c r="C5339" t="s">
        <v>9706</v>
      </c>
      <c r="D5339" t="s">
        <v>53</v>
      </c>
      <c r="E5339" t="s">
        <v>74</v>
      </c>
      <c r="F5339">
        <v>76316.7</v>
      </c>
      <c r="G5339" s="1">
        <v>45894</v>
      </c>
      <c r="H5339" s="1">
        <v>45911</v>
      </c>
      <c r="I5339" t="s">
        <v>19</v>
      </c>
      <c r="J5339">
        <v>17</v>
      </c>
      <c r="K5339">
        <v>15</v>
      </c>
      <c r="L5339" t="s">
        <v>128</v>
      </c>
      <c r="M5339" t="s">
        <v>55</v>
      </c>
      <c r="N5339" t="s">
        <v>22</v>
      </c>
      <c r="O5339">
        <f t="shared" si="498"/>
        <v>1</v>
      </c>
      <c r="P5339" t="str">
        <f t="shared" si="499"/>
        <v>Valid</v>
      </c>
      <c r="Q5339" t="str">
        <f>_xlfn.XLOOKUP(B5339,Customers!$A:$A,Customers!$C:$C,"Not Found")</f>
        <v>East</v>
      </c>
      <c r="R5339" t="str">
        <f t="shared" si="500"/>
        <v>East</v>
      </c>
      <c r="S5339" t="str">
        <f t="shared" si="501"/>
        <v>Hospitalization</v>
      </c>
      <c r="T5339" t="str">
        <f t="shared" si="502"/>
        <v>SLA Breach</v>
      </c>
      <c r="U5339">
        <f t="shared" si="503"/>
        <v>2</v>
      </c>
    </row>
    <row r="5340" spans="1:21" x14ac:dyDescent="0.3">
      <c r="A5340" t="s">
        <v>9707</v>
      </c>
      <c r="B5340" t="s">
        <v>8197</v>
      </c>
      <c r="C5340" t="s">
        <v>8443</v>
      </c>
      <c r="D5340" t="s">
        <v>26</v>
      </c>
      <c r="E5340" t="s">
        <v>18</v>
      </c>
      <c r="F5340">
        <v>353589.8</v>
      </c>
      <c r="G5340" s="1">
        <v>45950</v>
      </c>
      <c r="H5340" s="1">
        <v>45966</v>
      </c>
      <c r="I5340" t="s">
        <v>19</v>
      </c>
      <c r="J5340">
        <v>16</v>
      </c>
      <c r="K5340">
        <v>20</v>
      </c>
      <c r="L5340" t="s">
        <v>242</v>
      </c>
      <c r="M5340" t="s">
        <v>29</v>
      </c>
      <c r="N5340" t="s">
        <v>30</v>
      </c>
      <c r="O5340">
        <f t="shared" si="498"/>
        <v>1</v>
      </c>
      <c r="P5340" t="str">
        <f t="shared" si="499"/>
        <v>Valid</v>
      </c>
      <c r="Q5340" t="str">
        <f>_xlfn.XLOOKUP(B5340,Customers!$A:$A,Customers!$C:$C,"Not Found")</f>
        <v>Central</v>
      </c>
      <c r="R5340" t="str">
        <f t="shared" si="500"/>
        <v>South</v>
      </c>
      <c r="S5340" t="str">
        <f t="shared" si="501"/>
        <v>Disability</v>
      </c>
      <c r="T5340" t="str">
        <f t="shared" si="502"/>
        <v>Within SLA</v>
      </c>
      <c r="U5340">
        <f t="shared" si="503"/>
        <v>0</v>
      </c>
    </row>
    <row r="5341" spans="1:21" x14ac:dyDescent="0.3">
      <c r="A5341" t="s">
        <v>9708</v>
      </c>
      <c r="B5341" t="s">
        <v>1390</v>
      </c>
      <c r="C5341" t="s">
        <v>1391</v>
      </c>
      <c r="D5341" t="s">
        <v>182</v>
      </c>
      <c r="E5341" t="s">
        <v>39</v>
      </c>
      <c r="F5341">
        <v>18098.759999999998</v>
      </c>
      <c r="G5341" s="1">
        <v>45845</v>
      </c>
      <c r="I5341" t="s">
        <v>40</v>
      </c>
      <c r="J5341">
        <v>6</v>
      </c>
      <c r="K5341">
        <v>7</v>
      </c>
      <c r="L5341" t="s">
        <v>54</v>
      </c>
      <c r="M5341" t="s">
        <v>94</v>
      </c>
      <c r="N5341" t="s">
        <v>30</v>
      </c>
      <c r="O5341">
        <f t="shared" si="498"/>
        <v>1</v>
      </c>
      <c r="P5341" t="str">
        <f t="shared" si="499"/>
        <v>Valid</v>
      </c>
      <c r="Q5341" t="str">
        <f>_xlfn.XLOOKUP(B5341,Customers!$A:$A,Customers!$C:$C,"Not Found")</f>
        <v>West</v>
      </c>
      <c r="R5341" t="str">
        <f t="shared" si="500"/>
        <v>North</v>
      </c>
      <c r="S5341" t="str">
        <f t="shared" si="501"/>
        <v>Trip Cancellation</v>
      </c>
      <c r="T5341" t="str">
        <f t="shared" si="502"/>
        <v>Within SLA</v>
      </c>
      <c r="U5341">
        <f t="shared" si="503"/>
        <v>0</v>
      </c>
    </row>
    <row r="5342" spans="1:21" x14ac:dyDescent="0.3">
      <c r="A5342" t="s">
        <v>9709</v>
      </c>
      <c r="B5342" t="s">
        <v>5775</v>
      </c>
      <c r="C5342" t="s">
        <v>9039</v>
      </c>
      <c r="D5342" t="s">
        <v>46</v>
      </c>
      <c r="E5342" t="s">
        <v>18</v>
      </c>
      <c r="F5342">
        <v>130264.79</v>
      </c>
      <c r="G5342" s="1">
        <v>45797</v>
      </c>
      <c r="H5342" s="1">
        <v>45804</v>
      </c>
      <c r="I5342" t="s">
        <v>19</v>
      </c>
      <c r="J5342">
        <v>7</v>
      </c>
      <c r="K5342">
        <v>10</v>
      </c>
      <c r="L5342" t="s">
        <v>132</v>
      </c>
      <c r="M5342" t="s">
        <v>21</v>
      </c>
      <c r="N5342" t="s">
        <v>30</v>
      </c>
      <c r="O5342">
        <f t="shared" si="498"/>
        <v>1</v>
      </c>
      <c r="P5342" t="str">
        <f t="shared" si="499"/>
        <v>Valid</v>
      </c>
      <c r="Q5342" t="str">
        <f>_xlfn.XLOOKUP(B5342,Customers!$A:$A,Customers!$C:$C,"Not Found")</f>
        <v>West</v>
      </c>
      <c r="R5342" t="str">
        <f t="shared" si="500"/>
        <v>South</v>
      </c>
      <c r="S5342" t="str">
        <f t="shared" si="501"/>
        <v>Theft</v>
      </c>
      <c r="T5342" t="str">
        <f t="shared" si="502"/>
        <v>Within SLA</v>
      </c>
      <c r="U5342">
        <f t="shared" si="503"/>
        <v>0</v>
      </c>
    </row>
    <row r="5343" spans="1:21" x14ac:dyDescent="0.3">
      <c r="A5343" t="s">
        <v>9710</v>
      </c>
      <c r="B5343" t="s">
        <v>9711</v>
      </c>
      <c r="C5343" t="s">
        <v>9712</v>
      </c>
      <c r="D5343" t="s">
        <v>46</v>
      </c>
      <c r="E5343" t="s">
        <v>173</v>
      </c>
      <c r="F5343">
        <v>105079.29</v>
      </c>
      <c r="G5343" s="1">
        <v>45723</v>
      </c>
      <c r="H5343" s="1">
        <v>45739</v>
      </c>
      <c r="I5343" t="s">
        <v>19</v>
      </c>
      <c r="J5343">
        <v>16</v>
      </c>
      <c r="K5343">
        <v>10</v>
      </c>
      <c r="L5343" t="s">
        <v>630</v>
      </c>
      <c r="M5343" t="s">
        <v>21</v>
      </c>
      <c r="N5343" t="s">
        <v>22</v>
      </c>
      <c r="O5343">
        <f t="shared" si="498"/>
        <v>1</v>
      </c>
      <c r="P5343" t="str">
        <f t="shared" si="499"/>
        <v>Valid</v>
      </c>
      <c r="Q5343" t="str">
        <f>_xlfn.XLOOKUP(B5343,Customers!$A:$A,Customers!$C:$C,"Not Found")</f>
        <v>East</v>
      </c>
      <c r="R5343" t="str">
        <f t="shared" si="500"/>
        <v>Central</v>
      </c>
      <c r="S5343" t="str">
        <f t="shared" si="501"/>
        <v>Theft</v>
      </c>
      <c r="T5343" t="str">
        <f t="shared" si="502"/>
        <v>SLA Breach</v>
      </c>
      <c r="U5343">
        <f t="shared" si="503"/>
        <v>6</v>
      </c>
    </row>
    <row r="5344" spans="1:21" x14ac:dyDescent="0.3">
      <c r="A5344" t="s">
        <v>9713</v>
      </c>
      <c r="B5344" t="s">
        <v>9714</v>
      </c>
      <c r="C5344" t="s">
        <v>9715</v>
      </c>
      <c r="D5344" t="s">
        <v>53</v>
      </c>
      <c r="E5344" t="s">
        <v>39</v>
      </c>
      <c r="F5344">
        <v>134529.96</v>
      </c>
      <c r="G5344" s="1">
        <v>45841</v>
      </c>
      <c r="I5344" t="s">
        <v>40</v>
      </c>
      <c r="J5344">
        <v>14</v>
      </c>
      <c r="K5344">
        <v>15</v>
      </c>
      <c r="L5344" t="s">
        <v>651</v>
      </c>
      <c r="M5344" t="s">
        <v>55</v>
      </c>
      <c r="N5344" t="s">
        <v>30</v>
      </c>
      <c r="O5344">
        <f t="shared" si="498"/>
        <v>1</v>
      </c>
      <c r="P5344" t="str">
        <f t="shared" si="499"/>
        <v>Valid</v>
      </c>
      <c r="Q5344" t="str">
        <f>_xlfn.XLOOKUP(B5344,Customers!$A:$A,Customers!$C:$C,"Not Found")</f>
        <v>Central</v>
      </c>
      <c r="R5344" t="str">
        <f t="shared" si="500"/>
        <v>North</v>
      </c>
      <c r="S5344" t="str">
        <f t="shared" si="501"/>
        <v>Hospitalization</v>
      </c>
      <c r="T5344" t="str">
        <f t="shared" si="502"/>
        <v>Within SLA</v>
      </c>
      <c r="U5344">
        <f t="shared" si="503"/>
        <v>0</v>
      </c>
    </row>
    <row r="5345" spans="1:21" x14ac:dyDescent="0.3">
      <c r="A5345" t="s">
        <v>9716</v>
      </c>
      <c r="B5345" t="s">
        <v>5084</v>
      </c>
      <c r="C5345" t="s">
        <v>5085</v>
      </c>
      <c r="D5345" t="s">
        <v>92</v>
      </c>
      <c r="E5345" t="s">
        <v>39</v>
      </c>
      <c r="F5345">
        <v>16000.14</v>
      </c>
      <c r="G5345" s="1">
        <v>45826</v>
      </c>
      <c r="H5345" s="1">
        <v>45842</v>
      </c>
      <c r="I5345" t="s">
        <v>47</v>
      </c>
      <c r="J5345">
        <v>16</v>
      </c>
      <c r="K5345">
        <v>7</v>
      </c>
      <c r="L5345" t="s">
        <v>651</v>
      </c>
      <c r="M5345" t="s">
        <v>94</v>
      </c>
      <c r="N5345" t="s">
        <v>30</v>
      </c>
      <c r="O5345">
        <f t="shared" si="498"/>
        <v>1</v>
      </c>
      <c r="P5345" t="str">
        <f t="shared" si="499"/>
        <v>Valid</v>
      </c>
      <c r="Q5345" t="str">
        <f>_xlfn.XLOOKUP(B5345,Customers!$A:$A,Customers!$C:$C,"Not Found")</f>
        <v>Central</v>
      </c>
      <c r="R5345" t="str">
        <f t="shared" si="500"/>
        <v>North</v>
      </c>
      <c r="S5345" t="str">
        <f t="shared" si="501"/>
        <v>Baggage Loss</v>
      </c>
      <c r="T5345" t="str">
        <f t="shared" si="502"/>
        <v>SLA Breach</v>
      </c>
      <c r="U5345">
        <f t="shared" si="503"/>
        <v>9</v>
      </c>
    </row>
    <row r="5346" spans="1:21" x14ac:dyDescent="0.3">
      <c r="A5346" t="s">
        <v>9717</v>
      </c>
      <c r="B5346" t="s">
        <v>646</v>
      </c>
      <c r="C5346" t="s">
        <v>647</v>
      </c>
      <c r="D5346" t="s">
        <v>26</v>
      </c>
      <c r="E5346" t="s">
        <v>27</v>
      </c>
      <c r="F5346">
        <v>848326.52</v>
      </c>
      <c r="G5346" s="1">
        <v>45954</v>
      </c>
      <c r="H5346" s="1">
        <v>45964</v>
      </c>
      <c r="I5346" t="s">
        <v>19</v>
      </c>
      <c r="J5346">
        <v>10</v>
      </c>
      <c r="K5346">
        <v>20</v>
      </c>
      <c r="L5346" t="s">
        <v>70</v>
      </c>
      <c r="M5346" t="s">
        <v>29</v>
      </c>
      <c r="N5346" t="s">
        <v>22</v>
      </c>
      <c r="O5346">
        <f t="shared" si="498"/>
        <v>1</v>
      </c>
      <c r="P5346" t="str">
        <f t="shared" si="499"/>
        <v>Valid</v>
      </c>
      <c r="Q5346" t="str">
        <f>_xlfn.XLOOKUP(B5346,Customers!$A:$A,Customers!$C:$C,"Not Found")</f>
        <v>West</v>
      </c>
      <c r="R5346" t="str">
        <f t="shared" si="500"/>
        <v>West</v>
      </c>
      <c r="S5346" t="str">
        <f t="shared" si="501"/>
        <v>Disability</v>
      </c>
      <c r="T5346" t="str">
        <f t="shared" si="502"/>
        <v>Within SLA</v>
      </c>
      <c r="U5346">
        <f t="shared" si="503"/>
        <v>0</v>
      </c>
    </row>
    <row r="5347" spans="1:21" x14ac:dyDescent="0.3">
      <c r="A5347" t="s">
        <v>9718</v>
      </c>
      <c r="B5347" t="s">
        <v>4038</v>
      </c>
      <c r="C5347" t="s">
        <v>4734</v>
      </c>
      <c r="D5347" t="s">
        <v>17</v>
      </c>
      <c r="E5347" t="s">
        <v>74</v>
      </c>
      <c r="F5347">
        <v>20200.3</v>
      </c>
      <c r="G5347" s="1">
        <v>45831</v>
      </c>
      <c r="H5347" s="1">
        <v>45840</v>
      </c>
      <c r="I5347" t="s">
        <v>19</v>
      </c>
      <c r="J5347">
        <v>9</v>
      </c>
      <c r="K5347">
        <v>10</v>
      </c>
      <c r="L5347" t="s">
        <v>98</v>
      </c>
      <c r="M5347" t="s">
        <v>21</v>
      </c>
      <c r="N5347" t="s">
        <v>22</v>
      </c>
      <c r="O5347">
        <f t="shared" si="498"/>
        <v>1</v>
      </c>
      <c r="P5347" t="str">
        <f t="shared" si="499"/>
        <v>Valid</v>
      </c>
      <c r="Q5347" t="str">
        <f>_xlfn.XLOOKUP(B5347,Customers!$A:$A,Customers!$C:$C,"Not Found")</f>
        <v>South</v>
      </c>
      <c r="R5347" t="str">
        <f t="shared" si="500"/>
        <v>East</v>
      </c>
      <c r="S5347" t="str">
        <f t="shared" si="501"/>
        <v>Accident</v>
      </c>
      <c r="T5347" t="str">
        <f t="shared" si="502"/>
        <v>Within SLA</v>
      </c>
      <c r="U5347">
        <f t="shared" si="503"/>
        <v>0</v>
      </c>
    </row>
    <row r="5348" spans="1:21" x14ac:dyDescent="0.3">
      <c r="A5348" t="s">
        <v>9719</v>
      </c>
      <c r="B5348" t="s">
        <v>1168</v>
      </c>
      <c r="C5348" t="s">
        <v>1885</v>
      </c>
      <c r="D5348" t="s">
        <v>17</v>
      </c>
      <c r="E5348" t="s">
        <v>173</v>
      </c>
      <c r="F5348">
        <v>108921.14</v>
      </c>
      <c r="G5348" s="1">
        <v>45915</v>
      </c>
      <c r="H5348" s="1">
        <v>45925</v>
      </c>
      <c r="I5348" t="s">
        <v>19</v>
      </c>
      <c r="J5348">
        <v>10</v>
      </c>
      <c r="K5348">
        <v>10</v>
      </c>
      <c r="L5348" t="s">
        <v>212</v>
      </c>
      <c r="M5348" t="s">
        <v>21</v>
      </c>
      <c r="N5348" t="s">
        <v>30</v>
      </c>
      <c r="O5348">
        <f t="shared" si="498"/>
        <v>1</v>
      </c>
      <c r="P5348" t="str">
        <f t="shared" si="499"/>
        <v>Valid</v>
      </c>
      <c r="Q5348" t="str">
        <f>_xlfn.XLOOKUP(B5348,Customers!$A:$A,Customers!$C:$C,"Not Found")</f>
        <v>North</v>
      </c>
      <c r="R5348" t="str">
        <f t="shared" si="500"/>
        <v>Central</v>
      </c>
      <c r="S5348" t="str">
        <f t="shared" si="501"/>
        <v>Accident</v>
      </c>
      <c r="T5348" t="str">
        <f t="shared" si="502"/>
        <v>Within SLA</v>
      </c>
      <c r="U5348">
        <f t="shared" si="503"/>
        <v>0</v>
      </c>
    </row>
    <row r="5349" spans="1:21" x14ac:dyDescent="0.3">
      <c r="A5349" t="s">
        <v>9720</v>
      </c>
      <c r="B5349" t="s">
        <v>2177</v>
      </c>
      <c r="C5349" t="s">
        <v>2178</v>
      </c>
      <c r="D5349" t="s">
        <v>69</v>
      </c>
      <c r="E5349" t="s">
        <v>39</v>
      </c>
      <c r="F5349">
        <v>124792.66</v>
      </c>
      <c r="G5349" s="1">
        <v>45798</v>
      </c>
      <c r="H5349" s="1">
        <v>45804</v>
      </c>
      <c r="I5349" t="s">
        <v>19</v>
      </c>
      <c r="J5349">
        <v>6</v>
      </c>
      <c r="K5349">
        <v>12</v>
      </c>
      <c r="L5349" t="s">
        <v>349</v>
      </c>
      <c r="M5349" t="s">
        <v>49</v>
      </c>
      <c r="N5349" t="s">
        <v>30</v>
      </c>
      <c r="O5349">
        <f t="shared" si="498"/>
        <v>1</v>
      </c>
      <c r="P5349" t="str">
        <f t="shared" si="499"/>
        <v>Valid</v>
      </c>
      <c r="Q5349" t="str">
        <f>_xlfn.XLOOKUP(B5349,Customers!$A:$A,Customers!$C:$C,"Not Found")</f>
        <v>West</v>
      </c>
      <c r="R5349" t="str">
        <f t="shared" si="500"/>
        <v>North</v>
      </c>
      <c r="S5349" t="str">
        <f t="shared" si="501"/>
        <v>Property Damage</v>
      </c>
      <c r="T5349" t="str">
        <f t="shared" si="502"/>
        <v>Within SLA</v>
      </c>
      <c r="U5349">
        <f t="shared" si="503"/>
        <v>0</v>
      </c>
    </row>
    <row r="5350" spans="1:21" x14ac:dyDescent="0.3">
      <c r="A5350" t="s">
        <v>9721</v>
      </c>
      <c r="B5350" t="s">
        <v>5116</v>
      </c>
      <c r="C5350" t="s">
        <v>5117</v>
      </c>
      <c r="D5350" t="s">
        <v>111</v>
      </c>
      <c r="E5350" t="s">
        <v>173</v>
      </c>
      <c r="F5350">
        <v>175875.20000000001</v>
      </c>
      <c r="G5350" s="1">
        <v>45824</v>
      </c>
      <c r="H5350" s="1">
        <v>45840</v>
      </c>
      <c r="I5350" t="s">
        <v>19</v>
      </c>
      <c r="J5350">
        <v>16</v>
      </c>
      <c r="K5350">
        <v>12</v>
      </c>
      <c r="L5350" t="s">
        <v>242</v>
      </c>
      <c r="M5350" t="s">
        <v>49</v>
      </c>
      <c r="N5350" t="s">
        <v>42</v>
      </c>
      <c r="O5350">
        <f t="shared" si="498"/>
        <v>1</v>
      </c>
      <c r="P5350" t="str">
        <f t="shared" si="499"/>
        <v>Valid</v>
      </c>
      <c r="Q5350" t="str">
        <f>_xlfn.XLOOKUP(B5350,Customers!$A:$A,Customers!$C:$C,"Not Found")</f>
        <v>West</v>
      </c>
      <c r="R5350" t="str">
        <f t="shared" si="500"/>
        <v>Central</v>
      </c>
      <c r="S5350" t="str">
        <f t="shared" si="501"/>
        <v>Fire</v>
      </c>
      <c r="T5350" t="str">
        <f t="shared" si="502"/>
        <v>SLA Breach</v>
      </c>
      <c r="U5350">
        <f t="shared" si="503"/>
        <v>4</v>
      </c>
    </row>
    <row r="5351" spans="1:21" x14ac:dyDescent="0.3">
      <c r="A5351" t="s">
        <v>9722</v>
      </c>
      <c r="B5351" t="s">
        <v>2089</v>
      </c>
      <c r="C5351" t="s">
        <v>2090</v>
      </c>
      <c r="D5351" t="s">
        <v>216</v>
      </c>
      <c r="E5351" t="s">
        <v>27</v>
      </c>
      <c r="F5351">
        <v>76582.44</v>
      </c>
      <c r="G5351" s="1">
        <v>45672</v>
      </c>
      <c r="H5351" s="1">
        <v>45699</v>
      </c>
      <c r="I5351" t="s">
        <v>19</v>
      </c>
      <c r="J5351">
        <v>27</v>
      </c>
      <c r="K5351">
        <v>15</v>
      </c>
      <c r="L5351" t="s">
        <v>548</v>
      </c>
      <c r="M5351" t="s">
        <v>55</v>
      </c>
      <c r="N5351" t="s">
        <v>88</v>
      </c>
      <c r="O5351">
        <f t="shared" si="498"/>
        <v>1</v>
      </c>
      <c r="P5351" t="str">
        <f t="shared" si="499"/>
        <v>Valid</v>
      </c>
      <c r="Q5351" t="str">
        <f>_xlfn.XLOOKUP(B5351,Customers!$A:$A,Customers!$C:$C,"Not Found")</f>
        <v>Central</v>
      </c>
      <c r="R5351" t="str">
        <f t="shared" si="500"/>
        <v>West</v>
      </c>
      <c r="S5351" t="str">
        <f t="shared" si="501"/>
        <v>Outpatient</v>
      </c>
      <c r="T5351" t="str">
        <f t="shared" si="502"/>
        <v>SLA Breach</v>
      </c>
      <c r="U5351">
        <f t="shared" si="503"/>
        <v>12</v>
      </c>
    </row>
    <row r="5352" spans="1:21" x14ac:dyDescent="0.3">
      <c r="A5352" t="s">
        <v>9723</v>
      </c>
      <c r="B5352" t="s">
        <v>2279</v>
      </c>
      <c r="C5352" t="s">
        <v>8695</v>
      </c>
      <c r="D5352" t="s">
        <v>111</v>
      </c>
      <c r="E5352" t="s">
        <v>27</v>
      </c>
      <c r="F5352">
        <v>120453.63</v>
      </c>
      <c r="G5352" s="1">
        <v>45823</v>
      </c>
      <c r="H5352" s="1">
        <v>45831</v>
      </c>
      <c r="I5352" t="s">
        <v>19</v>
      </c>
      <c r="J5352">
        <v>8</v>
      </c>
      <c r="K5352">
        <v>12</v>
      </c>
      <c r="L5352" t="s">
        <v>98</v>
      </c>
      <c r="M5352" t="s">
        <v>49</v>
      </c>
      <c r="N5352" t="s">
        <v>30</v>
      </c>
      <c r="O5352">
        <f t="shared" si="498"/>
        <v>1</v>
      </c>
      <c r="P5352" t="str">
        <f t="shared" si="499"/>
        <v>Valid</v>
      </c>
      <c r="Q5352" t="str">
        <f>_xlfn.XLOOKUP(B5352,Customers!$A:$A,Customers!$C:$C,"Not Found")</f>
        <v>North</v>
      </c>
      <c r="R5352" t="str">
        <f t="shared" si="500"/>
        <v>West</v>
      </c>
      <c r="S5352" t="str">
        <f t="shared" si="501"/>
        <v>Fire</v>
      </c>
      <c r="T5352" t="str">
        <f t="shared" si="502"/>
        <v>Within SLA</v>
      </c>
      <c r="U5352">
        <f t="shared" si="503"/>
        <v>0</v>
      </c>
    </row>
    <row r="5353" spans="1:21" x14ac:dyDescent="0.3">
      <c r="A5353" t="s">
        <v>9724</v>
      </c>
      <c r="B5353" t="s">
        <v>9725</v>
      </c>
      <c r="C5353" t="s">
        <v>9726</v>
      </c>
      <c r="D5353" t="s">
        <v>34</v>
      </c>
      <c r="E5353" t="s">
        <v>18</v>
      </c>
      <c r="F5353">
        <v>490093.89</v>
      </c>
      <c r="G5353" s="1">
        <v>45727</v>
      </c>
      <c r="H5353" s="1">
        <v>45741</v>
      </c>
      <c r="I5353" t="s">
        <v>19</v>
      </c>
      <c r="J5353">
        <v>14</v>
      </c>
      <c r="K5353">
        <v>20</v>
      </c>
      <c r="L5353" t="s">
        <v>268</v>
      </c>
      <c r="M5353" t="s">
        <v>29</v>
      </c>
      <c r="N5353" t="s">
        <v>30</v>
      </c>
      <c r="O5353">
        <f t="shared" si="498"/>
        <v>1</v>
      </c>
      <c r="P5353" t="str">
        <f t="shared" si="499"/>
        <v>Valid</v>
      </c>
      <c r="Q5353" t="str">
        <f>_xlfn.XLOOKUP(B5353,Customers!$A:$A,Customers!$C:$C,"Not Found")</f>
        <v>North</v>
      </c>
      <c r="R5353" t="str">
        <f t="shared" si="500"/>
        <v>South</v>
      </c>
      <c r="S5353" t="str">
        <f t="shared" si="501"/>
        <v>Death Benefit</v>
      </c>
      <c r="T5353" t="str">
        <f t="shared" si="502"/>
        <v>Within SLA</v>
      </c>
      <c r="U5353">
        <f t="shared" si="503"/>
        <v>0</v>
      </c>
    </row>
    <row r="5354" spans="1:21" x14ac:dyDescent="0.3">
      <c r="A5354" t="s">
        <v>9727</v>
      </c>
      <c r="B5354" t="s">
        <v>308</v>
      </c>
      <c r="C5354" t="s">
        <v>309</v>
      </c>
      <c r="D5354" t="s">
        <v>59</v>
      </c>
      <c r="E5354" t="s">
        <v>18</v>
      </c>
      <c r="F5354">
        <v>88067.26</v>
      </c>
      <c r="G5354" s="1">
        <v>45766</v>
      </c>
      <c r="I5354" t="s">
        <v>64</v>
      </c>
      <c r="J5354">
        <v>12</v>
      </c>
      <c r="K5354">
        <v>15</v>
      </c>
      <c r="L5354" t="s">
        <v>103</v>
      </c>
      <c r="M5354" t="s">
        <v>55</v>
      </c>
      <c r="N5354" t="s">
        <v>22</v>
      </c>
      <c r="O5354">
        <f t="shared" si="498"/>
        <v>1</v>
      </c>
      <c r="P5354" t="str">
        <f t="shared" si="499"/>
        <v>Valid</v>
      </c>
      <c r="Q5354" t="str">
        <f>_xlfn.XLOOKUP(B5354,Customers!$A:$A,Customers!$C:$C,"Not Found")</f>
        <v>West</v>
      </c>
      <c r="R5354" t="str">
        <f t="shared" si="500"/>
        <v>South</v>
      </c>
      <c r="S5354" t="str">
        <f t="shared" si="501"/>
        <v>Critical Illness</v>
      </c>
      <c r="T5354" t="str">
        <f t="shared" si="502"/>
        <v>Within SLA</v>
      </c>
      <c r="U5354">
        <f t="shared" si="503"/>
        <v>0</v>
      </c>
    </row>
    <row r="5355" spans="1:21" x14ac:dyDescent="0.3">
      <c r="A5355" t="s">
        <v>9728</v>
      </c>
      <c r="B5355" t="s">
        <v>185</v>
      </c>
      <c r="C5355" t="s">
        <v>9729</v>
      </c>
      <c r="D5355" t="s">
        <v>116</v>
      </c>
      <c r="E5355" t="s">
        <v>39</v>
      </c>
      <c r="F5355">
        <v>35782.559999999998</v>
      </c>
      <c r="G5355" s="1">
        <v>45981</v>
      </c>
      <c r="I5355" t="s">
        <v>40</v>
      </c>
      <c r="J5355">
        <v>20</v>
      </c>
      <c r="K5355">
        <v>7</v>
      </c>
      <c r="L5355" t="s">
        <v>252</v>
      </c>
      <c r="M5355" t="s">
        <v>94</v>
      </c>
      <c r="N5355" t="s">
        <v>88</v>
      </c>
      <c r="O5355">
        <f t="shared" si="498"/>
        <v>1</v>
      </c>
      <c r="P5355" t="str">
        <f t="shared" si="499"/>
        <v>Valid</v>
      </c>
      <c r="Q5355" t="str">
        <f>_xlfn.XLOOKUP(B5355,Customers!$A:$A,Customers!$C:$C,"Not Found")</f>
        <v>South</v>
      </c>
      <c r="R5355" t="str">
        <f t="shared" si="500"/>
        <v>North</v>
      </c>
      <c r="S5355" t="str">
        <f t="shared" si="501"/>
        <v>Medical Emergency</v>
      </c>
      <c r="T5355" t="str">
        <f t="shared" si="502"/>
        <v>SLA Breach</v>
      </c>
      <c r="U5355">
        <f t="shared" si="503"/>
        <v>13</v>
      </c>
    </row>
    <row r="5356" spans="1:21" x14ac:dyDescent="0.3">
      <c r="A5356" t="s">
        <v>9730</v>
      </c>
      <c r="B5356" t="s">
        <v>1041</v>
      </c>
      <c r="C5356" t="s">
        <v>9731</v>
      </c>
      <c r="D5356" t="s">
        <v>116</v>
      </c>
      <c r="E5356" t="s">
        <v>27</v>
      </c>
      <c r="F5356">
        <v>36547</v>
      </c>
      <c r="G5356" s="1">
        <v>45884</v>
      </c>
      <c r="H5356" s="1">
        <v>45890</v>
      </c>
      <c r="I5356" t="s">
        <v>19</v>
      </c>
      <c r="J5356">
        <v>6</v>
      </c>
      <c r="K5356">
        <v>7</v>
      </c>
      <c r="L5356" t="s">
        <v>136</v>
      </c>
      <c r="M5356" t="s">
        <v>94</v>
      </c>
      <c r="N5356" t="s">
        <v>30</v>
      </c>
      <c r="O5356">
        <f t="shared" si="498"/>
        <v>1</v>
      </c>
      <c r="P5356" t="str">
        <f t="shared" si="499"/>
        <v>Valid</v>
      </c>
      <c r="Q5356" t="str">
        <f>_xlfn.XLOOKUP(B5356,Customers!$A:$A,Customers!$C:$C,"Not Found")</f>
        <v>North</v>
      </c>
      <c r="R5356" t="str">
        <f t="shared" si="500"/>
        <v>West</v>
      </c>
      <c r="S5356" t="str">
        <f t="shared" si="501"/>
        <v>Medical Emergency</v>
      </c>
      <c r="T5356" t="str">
        <f t="shared" si="502"/>
        <v>Within SLA</v>
      </c>
      <c r="U5356">
        <f t="shared" si="503"/>
        <v>0</v>
      </c>
    </row>
    <row r="5357" spans="1:21" x14ac:dyDescent="0.3">
      <c r="A5357" t="s">
        <v>9732</v>
      </c>
      <c r="B5357" t="s">
        <v>1033</v>
      </c>
      <c r="C5357" t="s">
        <v>1034</v>
      </c>
      <c r="D5357" t="s">
        <v>102</v>
      </c>
      <c r="E5357" t="s">
        <v>39</v>
      </c>
      <c r="F5357">
        <v>1295126.8999999999</v>
      </c>
      <c r="G5357" s="1">
        <v>45720</v>
      </c>
      <c r="H5357" s="1">
        <v>45740</v>
      </c>
      <c r="I5357" t="s">
        <v>19</v>
      </c>
      <c r="J5357">
        <v>20</v>
      </c>
      <c r="K5357">
        <v>20</v>
      </c>
      <c r="L5357" t="s">
        <v>404</v>
      </c>
      <c r="M5357" t="s">
        <v>29</v>
      </c>
      <c r="N5357" t="s">
        <v>22</v>
      </c>
      <c r="O5357">
        <f t="shared" si="498"/>
        <v>1</v>
      </c>
      <c r="P5357" t="str">
        <f t="shared" si="499"/>
        <v>Valid</v>
      </c>
      <c r="Q5357" t="str">
        <f>_xlfn.XLOOKUP(B5357,Customers!$A:$A,Customers!$C:$C,"Not Found")</f>
        <v>North</v>
      </c>
      <c r="R5357" t="str">
        <f t="shared" si="500"/>
        <v>North</v>
      </c>
      <c r="S5357" t="str">
        <f t="shared" si="501"/>
        <v>Maturity</v>
      </c>
      <c r="T5357" t="str">
        <f t="shared" si="502"/>
        <v>Within SLA</v>
      </c>
      <c r="U5357">
        <f t="shared" si="503"/>
        <v>0</v>
      </c>
    </row>
    <row r="5358" spans="1:21" x14ac:dyDescent="0.3">
      <c r="A5358" t="s">
        <v>9733</v>
      </c>
      <c r="B5358" t="s">
        <v>1773</v>
      </c>
      <c r="C5358" t="s">
        <v>9734</v>
      </c>
      <c r="D5358" t="s">
        <v>26</v>
      </c>
      <c r="E5358" t="s">
        <v>18</v>
      </c>
      <c r="F5358">
        <v>110148.25</v>
      </c>
      <c r="G5358" s="1">
        <v>45844</v>
      </c>
      <c r="H5358" s="1">
        <v>45877</v>
      </c>
      <c r="I5358" t="s">
        <v>19</v>
      </c>
      <c r="J5358">
        <v>33</v>
      </c>
      <c r="K5358">
        <v>20</v>
      </c>
      <c r="L5358" t="s">
        <v>1047</v>
      </c>
      <c r="M5358" t="s">
        <v>29</v>
      </c>
      <c r="N5358" t="s">
        <v>42</v>
      </c>
      <c r="O5358">
        <f t="shared" si="498"/>
        <v>1</v>
      </c>
      <c r="P5358" t="str">
        <f t="shared" si="499"/>
        <v>Valid</v>
      </c>
      <c r="Q5358" t="str">
        <f>_xlfn.XLOOKUP(B5358,Customers!$A:$A,Customers!$C:$C,"Not Found")</f>
        <v>Central</v>
      </c>
      <c r="R5358" t="str">
        <f t="shared" si="500"/>
        <v>South</v>
      </c>
      <c r="S5358" t="str">
        <f t="shared" si="501"/>
        <v>Disability</v>
      </c>
      <c r="T5358" t="str">
        <f t="shared" si="502"/>
        <v>SLA Breach</v>
      </c>
      <c r="U5358">
        <f t="shared" si="503"/>
        <v>13</v>
      </c>
    </row>
    <row r="5359" spans="1:21" x14ac:dyDescent="0.3">
      <c r="A5359" t="s">
        <v>9735</v>
      </c>
      <c r="B5359" t="s">
        <v>1080</v>
      </c>
      <c r="C5359" t="s">
        <v>9736</v>
      </c>
      <c r="D5359" t="s">
        <v>69</v>
      </c>
      <c r="E5359" t="s">
        <v>18</v>
      </c>
      <c r="F5359">
        <v>264971.09999999998</v>
      </c>
      <c r="G5359" s="1">
        <v>45811</v>
      </c>
      <c r="H5359" s="1">
        <v>45815</v>
      </c>
      <c r="I5359" t="s">
        <v>19</v>
      </c>
      <c r="J5359">
        <v>4</v>
      </c>
      <c r="K5359">
        <v>12</v>
      </c>
      <c r="L5359" t="s">
        <v>54</v>
      </c>
      <c r="M5359" t="s">
        <v>49</v>
      </c>
      <c r="N5359" t="s">
        <v>22</v>
      </c>
      <c r="O5359">
        <f t="shared" si="498"/>
        <v>1</v>
      </c>
      <c r="P5359" t="str">
        <f t="shared" si="499"/>
        <v>Valid</v>
      </c>
      <c r="Q5359" t="str">
        <f>_xlfn.XLOOKUP(B5359,Customers!$A:$A,Customers!$C:$C,"Not Found")</f>
        <v>North</v>
      </c>
      <c r="R5359" t="str">
        <f t="shared" si="500"/>
        <v>South</v>
      </c>
      <c r="S5359" t="str">
        <f t="shared" si="501"/>
        <v>Property Damage</v>
      </c>
      <c r="T5359" t="str">
        <f t="shared" si="502"/>
        <v>Within SLA</v>
      </c>
      <c r="U5359">
        <f t="shared" si="503"/>
        <v>0</v>
      </c>
    </row>
    <row r="5360" spans="1:21" x14ac:dyDescent="0.3">
      <c r="A5360" t="s">
        <v>9737</v>
      </c>
      <c r="B5360" t="s">
        <v>2798</v>
      </c>
      <c r="C5360" t="s">
        <v>9738</v>
      </c>
      <c r="D5360" t="s">
        <v>26</v>
      </c>
      <c r="E5360" t="s">
        <v>173</v>
      </c>
      <c r="F5360">
        <v>417620.02</v>
      </c>
      <c r="G5360" s="1">
        <v>45909</v>
      </c>
      <c r="I5360" t="s">
        <v>40</v>
      </c>
      <c r="J5360">
        <v>21</v>
      </c>
      <c r="K5360">
        <v>20</v>
      </c>
      <c r="L5360" t="s">
        <v>75</v>
      </c>
      <c r="M5360" t="s">
        <v>29</v>
      </c>
      <c r="N5360" t="s">
        <v>30</v>
      </c>
      <c r="O5360">
        <f t="shared" si="498"/>
        <v>1</v>
      </c>
      <c r="P5360" t="str">
        <f t="shared" si="499"/>
        <v>Valid</v>
      </c>
      <c r="Q5360" t="str">
        <f>_xlfn.XLOOKUP(B5360,Customers!$A:$A,Customers!$C:$C,"Not Found")</f>
        <v>East</v>
      </c>
      <c r="R5360" t="str">
        <f t="shared" si="500"/>
        <v>Central</v>
      </c>
      <c r="S5360" t="str">
        <f t="shared" si="501"/>
        <v>Disability</v>
      </c>
      <c r="T5360" t="str">
        <f t="shared" si="502"/>
        <v>SLA Breach</v>
      </c>
      <c r="U5360">
        <f t="shared" si="503"/>
        <v>1</v>
      </c>
    </row>
    <row r="5361" spans="1:21" x14ac:dyDescent="0.3">
      <c r="A5361" t="s">
        <v>9739</v>
      </c>
      <c r="B5361" t="s">
        <v>1532</v>
      </c>
      <c r="C5361" t="s">
        <v>3584</v>
      </c>
      <c r="D5361" t="s">
        <v>102</v>
      </c>
      <c r="E5361" t="s">
        <v>18</v>
      </c>
      <c r="F5361">
        <v>385244.34</v>
      </c>
      <c r="G5361" s="1">
        <v>45756</v>
      </c>
      <c r="H5361" s="1">
        <v>45767</v>
      </c>
      <c r="I5361" t="s">
        <v>19</v>
      </c>
      <c r="J5361">
        <v>11</v>
      </c>
      <c r="K5361">
        <v>20</v>
      </c>
      <c r="L5361" t="s">
        <v>98</v>
      </c>
      <c r="M5361" t="s">
        <v>29</v>
      </c>
      <c r="N5361" t="s">
        <v>30</v>
      </c>
      <c r="O5361">
        <f t="shared" si="498"/>
        <v>1</v>
      </c>
      <c r="P5361" t="str">
        <f t="shared" si="499"/>
        <v>Valid</v>
      </c>
      <c r="Q5361" t="str">
        <f>_xlfn.XLOOKUP(B5361,Customers!$A:$A,Customers!$C:$C,"Not Found")</f>
        <v>East</v>
      </c>
      <c r="R5361" t="str">
        <f t="shared" si="500"/>
        <v>South</v>
      </c>
      <c r="S5361" t="str">
        <f t="shared" si="501"/>
        <v>Maturity</v>
      </c>
      <c r="T5361" t="str">
        <f t="shared" si="502"/>
        <v>Within SLA</v>
      </c>
      <c r="U5361">
        <f t="shared" si="503"/>
        <v>0</v>
      </c>
    </row>
    <row r="5362" spans="1:21" x14ac:dyDescent="0.3">
      <c r="A5362" t="s">
        <v>9740</v>
      </c>
      <c r="B5362" t="s">
        <v>4876</v>
      </c>
      <c r="C5362" t="s">
        <v>4877</v>
      </c>
      <c r="D5362" t="s">
        <v>46</v>
      </c>
      <c r="E5362" t="s">
        <v>18</v>
      </c>
      <c r="F5362">
        <v>29494.42</v>
      </c>
      <c r="G5362" s="1">
        <v>45872</v>
      </c>
      <c r="I5362" t="s">
        <v>40</v>
      </c>
      <c r="J5362">
        <v>31</v>
      </c>
      <c r="K5362">
        <v>10</v>
      </c>
      <c r="L5362" t="s">
        <v>310</v>
      </c>
      <c r="M5362" t="s">
        <v>21</v>
      </c>
      <c r="N5362" t="s">
        <v>42</v>
      </c>
      <c r="O5362">
        <f t="shared" si="498"/>
        <v>1</v>
      </c>
      <c r="P5362" t="str">
        <f t="shared" si="499"/>
        <v>Valid</v>
      </c>
      <c r="Q5362" t="str">
        <f>_xlfn.XLOOKUP(B5362,Customers!$A:$A,Customers!$C:$C,"Not Found")</f>
        <v>West</v>
      </c>
      <c r="R5362" t="str">
        <f t="shared" si="500"/>
        <v>South</v>
      </c>
      <c r="S5362" t="str">
        <f t="shared" si="501"/>
        <v>Theft</v>
      </c>
      <c r="T5362" t="str">
        <f t="shared" si="502"/>
        <v>SLA Breach</v>
      </c>
      <c r="U5362">
        <f t="shared" si="503"/>
        <v>21</v>
      </c>
    </row>
    <row r="5363" spans="1:21" x14ac:dyDescent="0.3">
      <c r="A5363" t="s">
        <v>9741</v>
      </c>
      <c r="B5363" t="s">
        <v>3051</v>
      </c>
      <c r="C5363" t="s">
        <v>4581</v>
      </c>
      <c r="D5363" t="s">
        <v>53</v>
      </c>
      <c r="E5363" t="s">
        <v>27</v>
      </c>
      <c r="F5363">
        <v>186495.42</v>
      </c>
      <c r="G5363" s="1">
        <v>45910</v>
      </c>
      <c r="H5363" s="1">
        <v>45922</v>
      </c>
      <c r="I5363" t="s">
        <v>19</v>
      </c>
      <c r="J5363">
        <v>12</v>
      </c>
      <c r="K5363">
        <v>15</v>
      </c>
      <c r="L5363" t="s">
        <v>366</v>
      </c>
      <c r="M5363" t="s">
        <v>55</v>
      </c>
      <c r="N5363" t="s">
        <v>30</v>
      </c>
      <c r="O5363">
        <f t="shared" si="498"/>
        <v>1</v>
      </c>
      <c r="P5363" t="str">
        <f t="shared" si="499"/>
        <v>Valid</v>
      </c>
      <c r="Q5363" t="str">
        <f>_xlfn.XLOOKUP(B5363,Customers!$A:$A,Customers!$C:$C,"Not Found")</f>
        <v>East</v>
      </c>
      <c r="R5363" t="str">
        <f t="shared" si="500"/>
        <v>West</v>
      </c>
      <c r="S5363" t="str">
        <f t="shared" si="501"/>
        <v>Hospitalization</v>
      </c>
      <c r="T5363" t="str">
        <f t="shared" si="502"/>
        <v>Within SLA</v>
      </c>
      <c r="U5363">
        <f t="shared" si="503"/>
        <v>0</v>
      </c>
    </row>
    <row r="5364" spans="1:21" x14ac:dyDescent="0.3">
      <c r="A5364" t="s">
        <v>9742</v>
      </c>
      <c r="B5364" t="s">
        <v>2738</v>
      </c>
      <c r="C5364" t="s">
        <v>2739</v>
      </c>
      <c r="D5364" t="s">
        <v>289</v>
      </c>
      <c r="E5364" t="s">
        <v>173</v>
      </c>
      <c r="F5364">
        <v>32270.25</v>
      </c>
      <c r="G5364" s="1">
        <v>45898</v>
      </c>
      <c r="H5364" s="1">
        <v>45913</v>
      </c>
      <c r="I5364" t="s">
        <v>19</v>
      </c>
      <c r="J5364">
        <v>15</v>
      </c>
      <c r="K5364">
        <v>10</v>
      </c>
      <c r="L5364" t="s">
        <v>501</v>
      </c>
      <c r="M5364" t="s">
        <v>21</v>
      </c>
      <c r="N5364" t="s">
        <v>30</v>
      </c>
      <c r="O5364">
        <f t="shared" si="498"/>
        <v>1</v>
      </c>
      <c r="P5364" t="str">
        <f t="shared" si="499"/>
        <v>Valid</v>
      </c>
      <c r="Q5364" t="str">
        <f>_xlfn.XLOOKUP(B5364,Customers!$A:$A,Customers!$C:$C,"Not Found")</f>
        <v>West</v>
      </c>
      <c r="R5364" t="str">
        <f t="shared" si="500"/>
        <v>Central</v>
      </c>
      <c r="S5364" t="str">
        <f t="shared" si="501"/>
        <v>vehicle damage</v>
      </c>
      <c r="T5364" t="str">
        <f t="shared" si="502"/>
        <v>SLA Breach</v>
      </c>
      <c r="U5364">
        <f t="shared" si="503"/>
        <v>5</v>
      </c>
    </row>
    <row r="5365" spans="1:21" x14ac:dyDescent="0.3">
      <c r="A5365" t="s">
        <v>9743</v>
      </c>
      <c r="B5365" t="s">
        <v>1010</v>
      </c>
      <c r="C5365" t="s">
        <v>1011</v>
      </c>
      <c r="D5365" t="s">
        <v>59</v>
      </c>
      <c r="E5365" t="s">
        <v>27</v>
      </c>
      <c r="F5365">
        <v>229606.2</v>
      </c>
      <c r="G5365" s="1">
        <v>45851</v>
      </c>
      <c r="H5365" s="1">
        <v>45874</v>
      </c>
      <c r="I5365" t="s">
        <v>19</v>
      </c>
      <c r="J5365">
        <v>23</v>
      </c>
      <c r="K5365">
        <v>15</v>
      </c>
      <c r="L5365" t="s">
        <v>310</v>
      </c>
      <c r="M5365" t="s">
        <v>55</v>
      </c>
      <c r="N5365" t="s">
        <v>42</v>
      </c>
      <c r="O5365">
        <f t="shared" si="498"/>
        <v>1</v>
      </c>
      <c r="P5365" t="str">
        <f t="shared" si="499"/>
        <v>Valid</v>
      </c>
      <c r="Q5365" t="str">
        <f>_xlfn.XLOOKUP(B5365,Customers!$A:$A,Customers!$C:$C,"Not Found")</f>
        <v>South</v>
      </c>
      <c r="R5365" t="str">
        <f t="shared" si="500"/>
        <v>West</v>
      </c>
      <c r="S5365" t="str">
        <f t="shared" si="501"/>
        <v>Critical Illness</v>
      </c>
      <c r="T5365" t="str">
        <f t="shared" si="502"/>
        <v>SLA Breach</v>
      </c>
      <c r="U5365">
        <f t="shared" si="503"/>
        <v>8</v>
      </c>
    </row>
    <row r="5366" spans="1:21" x14ac:dyDescent="0.3">
      <c r="A5366" t="s">
        <v>9744</v>
      </c>
      <c r="B5366" t="s">
        <v>318</v>
      </c>
      <c r="C5366" t="s">
        <v>9193</v>
      </c>
      <c r="D5366" t="s">
        <v>102</v>
      </c>
      <c r="E5366" t="s">
        <v>74</v>
      </c>
      <c r="F5366">
        <v>218506.45</v>
      </c>
      <c r="G5366" s="1">
        <v>45664</v>
      </c>
      <c r="I5366" t="s">
        <v>40</v>
      </c>
      <c r="J5366">
        <v>28</v>
      </c>
      <c r="K5366">
        <v>20</v>
      </c>
      <c r="L5366" t="s">
        <v>48</v>
      </c>
      <c r="M5366" t="s">
        <v>29</v>
      </c>
      <c r="N5366" t="s">
        <v>42</v>
      </c>
      <c r="O5366">
        <f t="shared" si="498"/>
        <v>1</v>
      </c>
      <c r="P5366" t="str">
        <f t="shared" si="499"/>
        <v>Valid</v>
      </c>
      <c r="Q5366" t="str">
        <f>_xlfn.XLOOKUP(B5366,Customers!$A:$A,Customers!$C:$C,"Not Found")</f>
        <v>North</v>
      </c>
      <c r="R5366" t="str">
        <f t="shared" si="500"/>
        <v>East</v>
      </c>
      <c r="S5366" t="str">
        <f t="shared" si="501"/>
        <v>Maturity</v>
      </c>
      <c r="T5366" t="str">
        <f t="shared" si="502"/>
        <v>SLA Breach</v>
      </c>
      <c r="U5366">
        <f t="shared" si="503"/>
        <v>8</v>
      </c>
    </row>
    <row r="5367" spans="1:21" x14ac:dyDescent="0.3">
      <c r="A5367" t="s">
        <v>9745</v>
      </c>
      <c r="B5367" t="s">
        <v>1843</v>
      </c>
      <c r="C5367" t="s">
        <v>8528</v>
      </c>
      <c r="D5367" t="s">
        <v>59</v>
      </c>
      <c r="E5367" t="s">
        <v>39</v>
      </c>
      <c r="F5367">
        <v>229599.72</v>
      </c>
      <c r="G5367" s="1">
        <v>45896</v>
      </c>
      <c r="I5367" t="s">
        <v>40</v>
      </c>
      <c r="J5367">
        <v>19</v>
      </c>
      <c r="K5367">
        <v>15</v>
      </c>
      <c r="L5367" t="s">
        <v>590</v>
      </c>
      <c r="M5367" t="s">
        <v>55</v>
      </c>
      <c r="N5367" t="s">
        <v>30</v>
      </c>
      <c r="O5367">
        <f t="shared" si="498"/>
        <v>1</v>
      </c>
      <c r="P5367" t="str">
        <f t="shared" si="499"/>
        <v>Valid</v>
      </c>
      <c r="Q5367" t="str">
        <f>_xlfn.XLOOKUP(B5367,Customers!$A:$A,Customers!$C:$C,"Not Found")</f>
        <v>North</v>
      </c>
      <c r="R5367" t="str">
        <f t="shared" si="500"/>
        <v>North</v>
      </c>
      <c r="S5367" t="str">
        <f t="shared" si="501"/>
        <v>Critical Illness</v>
      </c>
      <c r="T5367" t="str">
        <f t="shared" si="502"/>
        <v>SLA Breach</v>
      </c>
      <c r="U5367">
        <f t="shared" si="503"/>
        <v>4</v>
      </c>
    </row>
    <row r="5368" spans="1:21" x14ac:dyDescent="0.3">
      <c r="A5368" t="s">
        <v>9746</v>
      </c>
      <c r="B5368" t="s">
        <v>1570</v>
      </c>
      <c r="C5368" t="s">
        <v>1571</v>
      </c>
      <c r="D5368" t="s">
        <v>59</v>
      </c>
      <c r="E5368" t="s">
        <v>39</v>
      </c>
      <c r="F5368">
        <v>55584.29</v>
      </c>
      <c r="G5368" s="1">
        <v>45979</v>
      </c>
      <c r="H5368" s="1">
        <v>45993</v>
      </c>
      <c r="I5368" t="s">
        <v>19</v>
      </c>
      <c r="J5368">
        <v>14</v>
      </c>
      <c r="K5368">
        <v>15</v>
      </c>
      <c r="L5368" t="s">
        <v>606</v>
      </c>
      <c r="M5368" t="s">
        <v>55</v>
      </c>
      <c r="N5368" t="s">
        <v>30</v>
      </c>
      <c r="O5368">
        <f t="shared" si="498"/>
        <v>1</v>
      </c>
      <c r="P5368" t="str">
        <f t="shared" si="499"/>
        <v>Valid</v>
      </c>
      <c r="Q5368" t="str">
        <f>_xlfn.XLOOKUP(B5368,Customers!$A:$A,Customers!$C:$C,"Not Found")</f>
        <v>Central</v>
      </c>
      <c r="R5368" t="str">
        <f t="shared" si="500"/>
        <v>North</v>
      </c>
      <c r="S5368" t="str">
        <f t="shared" si="501"/>
        <v>Critical Illness</v>
      </c>
      <c r="T5368" t="str">
        <f t="shared" si="502"/>
        <v>Within SLA</v>
      </c>
      <c r="U5368">
        <f t="shared" si="503"/>
        <v>0</v>
      </c>
    </row>
    <row r="5369" spans="1:21" x14ac:dyDescent="0.3">
      <c r="A5369" t="s">
        <v>9747</v>
      </c>
      <c r="B5369" t="s">
        <v>2689</v>
      </c>
      <c r="C5369" t="s">
        <v>2690</v>
      </c>
      <c r="D5369" t="s">
        <v>26</v>
      </c>
      <c r="E5369" t="s">
        <v>18</v>
      </c>
      <c r="F5369">
        <v>169563.23</v>
      </c>
      <c r="G5369" s="1">
        <v>45870</v>
      </c>
      <c r="H5369" s="1">
        <v>45899</v>
      </c>
      <c r="I5369" t="s">
        <v>19</v>
      </c>
      <c r="J5369">
        <v>29</v>
      </c>
      <c r="K5369">
        <v>20</v>
      </c>
      <c r="L5369" t="s">
        <v>193</v>
      </c>
      <c r="M5369" t="s">
        <v>29</v>
      </c>
      <c r="N5369" t="s">
        <v>42</v>
      </c>
      <c r="O5369">
        <f t="shared" si="498"/>
        <v>1</v>
      </c>
      <c r="P5369" t="str">
        <f t="shared" si="499"/>
        <v>Valid</v>
      </c>
      <c r="Q5369" t="str">
        <f>_xlfn.XLOOKUP(B5369,Customers!$A:$A,Customers!$C:$C,"Not Found")</f>
        <v>South</v>
      </c>
      <c r="R5369" t="str">
        <f t="shared" si="500"/>
        <v>South</v>
      </c>
      <c r="S5369" t="str">
        <f t="shared" si="501"/>
        <v>Disability</v>
      </c>
      <c r="T5369" t="str">
        <f t="shared" si="502"/>
        <v>SLA Breach</v>
      </c>
      <c r="U5369">
        <f t="shared" si="503"/>
        <v>9</v>
      </c>
    </row>
    <row r="5370" spans="1:21" x14ac:dyDescent="0.3">
      <c r="A5370" t="s">
        <v>9748</v>
      </c>
      <c r="B5370" t="s">
        <v>4909</v>
      </c>
      <c r="C5370" t="s">
        <v>5158</v>
      </c>
      <c r="D5370" t="s">
        <v>17</v>
      </c>
      <c r="E5370" t="s">
        <v>18</v>
      </c>
      <c r="F5370">
        <v>63230.720000000001</v>
      </c>
      <c r="G5370" s="1">
        <v>45854</v>
      </c>
      <c r="H5370" s="1">
        <v>45866</v>
      </c>
      <c r="I5370" t="s">
        <v>19</v>
      </c>
      <c r="J5370">
        <v>12</v>
      </c>
      <c r="K5370">
        <v>10</v>
      </c>
      <c r="L5370" t="s">
        <v>103</v>
      </c>
      <c r="M5370" t="s">
        <v>21</v>
      </c>
      <c r="N5370" t="s">
        <v>42</v>
      </c>
      <c r="O5370">
        <f t="shared" si="498"/>
        <v>1</v>
      </c>
      <c r="P5370" t="str">
        <f t="shared" si="499"/>
        <v>Valid</v>
      </c>
      <c r="Q5370" t="str">
        <f>_xlfn.XLOOKUP(B5370,Customers!$A:$A,Customers!$C:$C,"Not Found")</f>
        <v>West</v>
      </c>
      <c r="R5370" t="str">
        <f t="shared" si="500"/>
        <v>South</v>
      </c>
      <c r="S5370" t="str">
        <f t="shared" si="501"/>
        <v>Accident</v>
      </c>
      <c r="T5370" t="str">
        <f t="shared" si="502"/>
        <v>SLA Breach</v>
      </c>
      <c r="U5370">
        <f t="shared" si="503"/>
        <v>2</v>
      </c>
    </row>
    <row r="5371" spans="1:21" x14ac:dyDescent="0.3">
      <c r="A5371" t="s">
        <v>9749</v>
      </c>
      <c r="B5371" t="s">
        <v>458</v>
      </c>
      <c r="C5371" t="s">
        <v>3564</v>
      </c>
      <c r="D5371" t="s">
        <v>154</v>
      </c>
      <c r="E5371" t="s">
        <v>18</v>
      </c>
      <c r="F5371">
        <v>41553.519999999997</v>
      </c>
      <c r="G5371" s="1">
        <v>45826</v>
      </c>
      <c r="H5371" s="1">
        <v>45833</v>
      </c>
      <c r="I5371" t="s">
        <v>19</v>
      </c>
      <c r="J5371">
        <v>7</v>
      </c>
      <c r="K5371">
        <v>10</v>
      </c>
      <c r="L5371" t="s">
        <v>353</v>
      </c>
      <c r="M5371" t="s">
        <v>21</v>
      </c>
      <c r="N5371" t="s">
        <v>30</v>
      </c>
      <c r="O5371">
        <f t="shared" si="498"/>
        <v>1</v>
      </c>
      <c r="P5371" t="str">
        <f t="shared" si="499"/>
        <v>Valid</v>
      </c>
      <c r="Q5371" t="str">
        <f>_xlfn.XLOOKUP(B5371,Customers!$A:$A,Customers!$C:$C,"Not Found")</f>
        <v>West</v>
      </c>
      <c r="R5371" t="str">
        <f t="shared" si="500"/>
        <v>South</v>
      </c>
      <c r="S5371" t="str">
        <f t="shared" si="501"/>
        <v>Vehicle Damage</v>
      </c>
      <c r="T5371" t="str">
        <f t="shared" si="502"/>
        <v>Within SLA</v>
      </c>
      <c r="U5371">
        <f t="shared" si="503"/>
        <v>0</v>
      </c>
    </row>
    <row r="5372" spans="1:21" x14ac:dyDescent="0.3">
      <c r="A5372" t="s">
        <v>9750</v>
      </c>
      <c r="B5372" t="s">
        <v>841</v>
      </c>
      <c r="C5372" t="s">
        <v>2312</v>
      </c>
      <c r="D5372" t="s">
        <v>17</v>
      </c>
      <c r="E5372" t="s">
        <v>74</v>
      </c>
      <c r="F5372">
        <v>57725.68</v>
      </c>
      <c r="G5372" s="1">
        <v>45687</v>
      </c>
      <c r="H5372" s="1">
        <v>45701</v>
      </c>
      <c r="I5372" t="s">
        <v>19</v>
      </c>
      <c r="J5372">
        <v>14</v>
      </c>
      <c r="K5372">
        <v>10</v>
      </c>
      <c r="L5372" t="s">
        <v>325</v>
      </c>
      <c r="M5372" t="s">
        <v>21</v>
      </c>
      <c r="N5372" t="s">
        <v>30</v>
      </c>
      <c r="O5372">
        <f t="shared" si="498"/>
        <v>1</v>
      </c>
      <c r="P5372" t="str">
        <f t="shared" si="499"/>
        <v>Valid</v>
      </c>
      <c r="Q5372" t="str">
        <f>_xlfn.XLOOKUP(B5372,Customers!$A:$A,Customers!$C:$C,"Not Found")</f>
        <v>North</v>
      </c>
      <c r="R5372" t="str">
        <f t="shared" si="500"/>
        <v>East</v>
      </c>
      <c r="S5372" t="str">
        <f t="shared" si="501"/>
        <v>Accident</v>
      </c>
      <c r="T5372" t="str">
        <f t="shared" si="502"/>
        <v>SLA Breach</v>
      </c>
      <c r="U5372">
        <f t="shared" si="503"/>
        <v>4</v>
      </c>
    </row>
    <row r="5373" spans="1:21" x14ac:dyDescent="0.3">
      <c r="A5373" t="s">
        <v>9751</v>
      </c>
      <c r="B5373" t="s">
        <v>951</v>
      </c>
      <c r="C5373" t="s">
        <v>2258</v>
      </c>
      <c r="D5373" t="s">
        <v>102</v>
      </c>
      <c r="E5373" t="s">
        <v>18</v>
      </c>
      <c r="F5373">
        <v>929609.86</v>
      </c>
      <c r="G5373" s="1">
        <v>45978</v>
      </c>
      <c r="I5373" t="s">
        <v>64</v>
      </c>
      <c r="J5373">
        <v>26</v>
      </c>
      <c r="K5373">
        <v>20</v>
      </c>
      <c r="L5373" t="s">
        <v>1047</v>
      </c>
      <c r="M5373" t="s">
        <v>29</v>
      </c>
      <c r="N5373" t="s">
        <v>30</v>
      </c>
      <c r="O5373">
        <f t="shared" si="498"/>
        <v>1</v>
      </c>
      <c r="P5373" t="str">
        <f t="shared" si="499"/>
        <v>Valid</v>
      </c>
      <c r="Q5373" t="str">
        <f>_xlfn.XLOOKUP(B5373,Customers!$A:$A,Customers!$C:$C,"Not Found")</f>
        <v>South</v>
      </c>
      <c r="R5373" t="str">
        <f t="shared" si="500"/>
        <v>South</v>
      </c>
      <c r="S5373" t="str">
        <f t="shared" si="501"/>
        <v>Maturity</v>
      </c>
      <c r="T5373" t="str">
        <f t="shared" si="502"/>
        <v>SLA Breach</v>
      </c>
      <c r="U5373">
        <f t="shared" si="503"/>
        <v>6</v>
      </c>
    </row>
    <row r="5374" spans="1:21" x14ac:dyDescent="0.3">
      <c r="A5374" t="s">
        <v>9752</v>
      </c>
      <c r="B5374" t="s">
        <v>1300</v>
      </c>
      <c r="C5374" t="s">
        <v>1301</v>
      </c>
      <c r="D5374" t="s">
        <v>53</v>
      </c>
      <c r="E5374" t="s">
        <v>27</v>
      </c>
      <c r="F5374">
        <v>61413.29</v>
      </c>
      <c r="G5374" s="1">
        <v>45782</v>
      </c>
      <c r="I5374" t="s">
        <v>40</v>
      </c>
      <c r="J5374">
        <v>27</v>
      </c>
      <c r="K5374">
        <v>15</v>
      </c>
      <c r="L5374" t="s">
        <v>117</v>
      </c>
      <c r="M5374" t="s">
        <v>55</v>
      </c>
      <c r="N5374" t="s">
        <v>88</v>
      </c>
      <c r="O5374">
        <f t="shared" si="498"/>
        <v>1</v>
      </c>
      <c r="P5374" t="str">
        <f t="shared" si="499"/>
        <v>Valid</v>
      </c>
      <c r="Q5374" t="str">
        <f>_xlfn.XLOOKUP(B5374,Customers!$A:$A,Customers!$C:$C,"Not Found")</f>
        <v>Central</v>
      </c>
      <c r="R5374" t="str">
        <f t="shared" si="500"/>
        <v>West</v>
      </c>
      <c r="S5374" t="str">
        <f t="shared" si="501"/>
        <v>Hospitalization</v>
      </c>
      <c r="T5374" t="str">
        <f t="shared" si="502"/>
        <v>SLA Breach</v>
      </c>
      <c r="U5374">
        <f t="shared" si="503"/>
        <v>12</v>
      </c>
    </row>
    <row r="5375" spans="1:21" x14ac:dyDescent="0.3">
      <c r="A5375" t="s">
        <v>9753</v>
      </c>
      <c r="B5375" t="s">
        <v>9351</v>
      </c>
      <c r="C5375" t="s">
        <v>9352</v>
      </c>
      <c r="D5375" t="s">
        <v>69</v>
      </c>
      <c r="E5375" t="s">
        <v>39</v>
      </c>
      <c r="F5375">
        <v>127527.51</v>
      </c>
      <c r="G5375" s="1">
        <v>45892</v>
      </c>
      <c r="H5375" s="1">
        <v>45911</v>
      </c>
      <c r="I5375" t="s">
        <v>19</v>
      </c>
      <c r="J5375">
        <v>19</v>
      </c>
      <c r="K5375">
        <v>12</v>
      </c>
      <c r="L5375" t="s">
        <v>204</v>
      </c>
      <c r="M5375" t="s">
        <v>49</v>
      </c>
      <c r="N5375" t="s">
        <v>88</v>
      </c>
      <c r="O5375">
        <f t="shared" si="498"/>
        <v>1</v>
      </c>
      <c r="P5375" t="str">
        <f t="shared" si="499"/>
        <v>Valid</v>
      </c>
      <c r="Q5375" t="str">
        <f>_xlfn.XLOOKUP(B5375,Customers!$A:$A,Customers!$C:$C,"Not Found")</f>
        <v>West</v>
      </c>
      <c r="R5375" t="str">
        <f t="shared" si="500"/>
        <v>North</v>
      </c>
      <c r="S5375" t="str">
        <f t="shared" si="501"/>
        <v>Property Damage</v>
      </c>
      <c r="T5375" t="str">
        <f t="shared" si="502"/>
        <v>SLA Breach</v>
      </c>
      <c r="U5375">
        <f t="shared" si="503"/>
        <v>7</v>
      </c>
    </row>
    <row r="5376" spans="1:21" x14ac:dyDescent="0.3">
      <c r="A5376" t="s">
        <v>9754</v>
      </c>
      <c r="B5376" t="s">
        <v>3016</v>
      </c>
      <c r="C5376" t="s">
        <v>9600</v>
      </c>
      <c r="D5376" t="s">
        <v>46</v>
      </c>
      <c r="E5376" t="s">
        <v>173</v>
      </c>
      <c r="F5376">
        <v>320455.11</v>
      </c>
      <c r="G5376" s="1">
        <v>45840</v>
      </c>
      <c r="H5376" s="1">
        <v>45858</v>
      </c>
      <c r="I5376" t="s">
        <v>19</v>
      </c>
      <c r="J5376">
        <v>18</v>
      </c>
      <c r="K5376">
        <v>12</v>
      </c>
      <c r="L5376" t="s">
        <v>48</v>
      </c>
      <c r="M5376" t="s">
        <v>49</v>
      </c>
      <c r="N5376" t="s">
        <v>42</v>
      </c>
      <c r="O5376">
        <f t="shared" si="498"/>
        <v>1</v>
      </c>
      <c r="P5376" t="str">
        <f t="shared" si="499"/>
        <v>Valid</v>
      </c>
      <c r="Q5376" t="str">
        <f>_xlfn.XLOOKUP(B5376,Customers!$A:$A,Customers!$C:$C,"Not Found")</f>
        <v>North</v>
      </c>
      <c r="R5376" t="str">
        <f t="shared" si="500"/>
        <v>Central</v>
      </c>
      <c r="S5376" t="str">
        <f t="shared" si="501"/>
        <v>Theft</v>
      </c>
      <c r="T5376" t="str">
        <f t="shared" si="502"/>
        <v>SLA Breach</v>
      </c>
      <c r="U5376">
        <f t="shared" si="503"/>
        <v>6</v>
      </c>
    </row>
    <row r="5377" spans="1:21" x14ac:dyDescent="0.3">
      <c r="A5377" t="s">
        <v>9755</v>
      </c>
      <c r="B5377" t="s">
        <v>1193</v>
      </c>
      <c r="C5377" t="s">
        <v>6018</v>
      </c>
      <c r="D5377" t="s">
        <v>102</v>
      </c>
      <c r="E5377" t="s">
        <v>27</v>
      </c>
      <c r="F5377">
        <v>362622.05</v>
      </c>
      <c r="G5377" s="1">
        <v>45888</v>
      </c>
      <c r="I5377" t="s">
        <v>40</v>
      </c>
      <c r="J5377">
        <v>26</v>
      </c>
      <c r="K5377">
        <v>20</v>
      </c>
      <c r="L5377" t="s">
        <v>212</v>
      </c>
      <c r="M5377" t="s">
        <v>29</v>
      </c>
      <c r="N5377" t="s">
        <v>42</v>
      </c>
      <c r="O5377">
        <f t="shared" si="498"/>
        <v>1</v>
      </c>
      <c r="P5377" t="str">
        <f t="shared" si="499"/>
        <v>Valid</v>
      </c>
      <c r="Q5377" t="str">
        <f>_xlfn.XLOOKUP(B5377,Customers!$A:$A,Customers!$C:$C,"Not Found")</f>
        <v>Central</v>
      </c>
      <c r="R5377" t="str">
        <f t="shared" si="500"/>
        <v>West</v>
      </c>
      <c r="S5377" t="str">
        <f t="shared" si="501"/>
        <v>Maturity</v>
      </c>
      <c r="T5377" t="str">
        <f t="shared" si="502"/>
        <v>SLA Breach</v>
      </c>
      <c r="U5377">
        <f t="shared" si="503"/>
        <v>6</v>
      </c>
    </row>
    <row r="5378" spans="1:21" x14ac:dyDescent="0.3">
      <c r="A5378" t="s">
        <v>9756</v>
      </c>
      <c r="B5378" t="s">
        <v>4390</v>
      </c>
      <c r="C5378" t="s">
        <v>6940</v>
      </c>
      <c r="D5378" t="s">
        <v>92</v>
      </c>
      <c r="E5378" t="s">
        <v>18</v>
      </c>
      <c r="F5378">
        <v>64559.27</v>
      </c>
      <c r="G5378" s="1">
        <v>45685</v>
      </c>
      <c r="H5378" s="1">
        <v>45686</v>
      </c>
      <c r="I5378" t="s">
        <v>19</v>
      </c>
      <c r="J5378">
        <v>1</v>
      </c>
      <c r="K5378">
        <v>7</v>
      </c>
      <c r="L5378" t="s">
        <v>70</v>
      </c>
      <c r="M5378" t="s">
        <v>94</v>
      </c>
      <c r="N5378" t="s">
        <v>30</v>
      </c>
      <c r="O5378">
        <f t="shared" ref="O5378:O5441" si="504">COUNTIF($A:$A,A5378)</f>
        <v>1</v>
      </c>
      <c r="P5378" t="str">
        <f t="shared" ref="P5378:P5441" si="505">IF(F5378="","Missing Amount","Valid")</f>
        <v>Valid</v>
      </c>
      <c r="Q5378" t="str">
        <f>_xlfn.XLOOKUP(B5378,Customers!$A:$A,Customers!$C:$C,"Not Found")</f>
        <v>East</v>
      </c>
      <c r="R5378" t="str">
        <f t="shared" ref="R5378:R5441" si="506">IF(E5378="",Q5378,E5378)</f>
        <v>South</v>
      </c>
      <c r="S5378" t="str">
        <f t="shared" ref="S5378:S5441" si="507">IF(D5378="Hospitalisation","Hospitalization",IF(D5378="Medical Emerg.","Medical Emergency",IF(D5378="Property dmg","Property Damage",IF(D5378="Vehicle dmg","Vehicle Damage",D5378))))</f>
        <v>Baggage Loss</v>
      </c>
      <c r="T5378" t="str">
        <f t="shared" ref="T5378:T5441" si="508">IF(J5378&gt;K5378,"SLA Breach","Within SLA")</f>
        <v>Within SLA</v>
      </c>
      <c r="U5378">
        <f t="shared" ref="U5378:U5441" si="509">IF(J5378&gt;K5378,J5378-K5378,0)</f>
        <v>0</v>
      </c>
    </row>
    <row r="5379" spans="1:21" x14ac:dyDescent="0.3">
      <c r="A5379" t="s">
        <v>9757</v>
      </c>
      <c r="B5379" t="s">
        <v>3382</v>
      </c>
      <c r="C5379" t="s">
        <v>3383</v>
      </c>
      <c r="D5379" t="s">
        <v>69</v>
      </c>
      <c r="E5379" t="s">
        <v>18</v>
      </c>
      <c r="F5379">
        <v>163484.95000000001</v>
      </c>
      <c r="G5379" s="1">
        <v>45888</v>
      </c>
      <c r="H5379" s="1">
        <v>45898</v>
      </c>
      <c r="I5379" t="s">
        <v>19</v>
      </c>
      <c r="J5379">
        <v>10</v>
      </c>
      <c r="K5379">
        <v>12</v>
      </c>
      <c r="L5379" t="s">
        <v>20</v>
      </c>
      <c r="M5379" t="s">
        <v>49</v>
      </c>
      <c r="N5379" t="s">
        <v>30</v>
      </c>
      <c r="O5379">
        <f t="shared" si="504"/>
        <v>1</v>
      </c>
      <c r="P5379" t="str">
        <f t="shared" si="505"/>
        <v>Valid</v>
      </c>
      <c r="Q5379" t="str">
        <f>_xlfn.XLOOKUP(B5379,Customers!$A:$A,Customers!$C:$C,"Not Found")</f>
        <v>East</v>
      </c>
      <c r="R5379" t="str">
        <f t="shared" si="506"/>
        <v>South</v>
      </c>
      <c r="S5379" t="str">
        <f t="shared" si="507"/>
        <v>Property Damage</v>
      </c>
      <c r="T5379" t="str">
        <f t="shared" si="508"/>
        <v>Within SLA</v>
      </c>
      <c r="U5379">
        <f t="shared" si="509"/>
        <v>0</v>
      </c>
    </row>
    <row r="5380" spans="1:21" x14ac:dyDescent="0.3">
      <c r="A5380" t="s">
        <v>9758</v>
      </c>
      <c r="B5380" t="s">
        <v>1360</v>
      </c>
      <c r="C5380" t="s">
        <v>5276</v>
      </c>
      <c r="D5380" t="s">
        <v>26</v>
      </c>
      <c r="E5380" t="s">
        <v>173</v>
      </c>
      <c r="F5380">
        <v>594483.67000000004</v>
      </c>
      <c r="G5380" s="1">
        <v>45842</v>
      </c>
      <c r="H5380" s="1">
        <v>45863</v>
      </c>
      <c r="I5380" t="s">
        <v>19</v>
      </c>
      <c r="J5380">
        <v>21</v>
      </c>
      <c r="K5380">
        <v>20</v>
      </c>
      <c r="L5380" t="s">
        <v>244</v>
      </c>
      <c r="M5380" t="s">
        <v>29</v>
      </c>
      <c r="N5380" t="s">
        <v>30</v>
      </c>
      <c r="O5380">
        <f t="shared" si="504"/>
        <v>1</v>
      </c>
      <c r="P5380" t="str">
        <f t="shared" si="505"/>
        <v>Valid</v>
      </c>
      <c r="Q5380" t="str">
        <f>_xlfn.XLOOKUP(B5380,Customers!$A:$A,Customers!$C:$C,"Not Found")</f>
        <v>North</v>
      </c>
      <c r="R5380" t="str">
        <f t="shared" si="506"/>
        <v>Central</v>
      </c>
      <c r="S5380" t="str">
        <f t="shared" si="507"/>
        <v>Disability</v>
      </c>
      <c r="T5380" t="str">
        <f t="shared" si="508"/>
        <v>SLA Breach</v>
      </c>
      <c r="U5380">
        <f t="shared" si="509"/>
        <v>1</v>
      </c>
    </row>
    <row r="5381" spans="1:21" x14ac:dyDescent="0.3">
      <c r="A5381" t="s">
        <v>9759</v>
      </c>
      <c r="B5381" t="s">
        <v>4012</v>
      </c>
      <c r="C5381" t="s">
        <v>4013</v>
      </c>
      <c r="D5381" t="s">
        <v>26</v>
      </c>
      <c r="E5381" t="s">
        <v>173</v>
      </c>
      <c r="F5381">
        <v>297253.58</v>
      </c>
      <c r="G5381" s="1">
        <v>45813</v>
      </c>
      <c r="H5381" s="1">
        <v>45831</v>
      </c>
      <c r="I5381" t="s">
        <v>19</v>
      </c>
      <c r="J5381">
        <v>18</v>
      </c>
      <c r="K5381">
        <v>20</v>
      </c>
      <c r="L5381" t="s">
        <v>770</v>
      </c>
      <c r="M5381" t="s">
        <v>29</v>
      </c>
      <c r="N5381" t="s">
        <v>30</v>
      </c>
      <c r="O5381">
        <f t="shared" si="504"/>
        <v>1</v>
      </c>
      <c r="P5381" t="str">
        <f t="shared" si="505"/>
        <v>Valid</v>
      </c>
      <c r="Q5381" t="str">
        <f>_xlfn.XLOOKUP(B5381,Customers!$A:$A,Customers!$C:$C,"Not Found")</f>
        <v>West</v>
      </c>
      <c r="R5381" t="str">
        <f t="shared" si="506"/>
        <v>Central</v>
      </c>
      <c r="S5381" t="str">
        <f t="shared" si="507"/>
        <v>Disability</v>
      </c>
      <c r="T5381" t="str">
        <f t="shared" si="508"/>
        <v>Within SLA</v>
      </c>
      <c r="U5381">
        <f t="shared" si="509"/>
        <v>0</v>
      </c>
    </row>
    <row r="5382" spans="1:21" x14ac:dyDescent="0.3">
      <c r="A5382" t="s">
        <v>9760</v>
      </c>
      <c r="B5382" t="s">
        <v>4427</v>
      </c>
      <c r="C5382" t="s">
        <v>4428</v>
      </c>
      <c r="D5382" t="s">
        <v>102</v>
      </c>
      <c r="E5382" t="s">
        <v>18</v>
      </c>
      <c r="F5382">
        <v>453216.12</v>
      </c>
      <c r="G5382" s="1">
        <v>45907</v>
      </c>
      <c r="H5382" s="1">
        <v>45926</v>
      </c>
      <c r="I5382" t="s">
        <v>19</v>
      </c>
      <c r="J5382">
        <v>19</v>
      </c>
      <c r="K5382">
        <v>20</v>
      </c>
      <c r="L5382" t="s">
        <v>65</v>
      </c>
      <c r="M5382" t="s">
        <v>29</v>
      </c>
      <c r="N5382" t="s">
        <v>30</v>
      </c>
      <c r="O5382">
        <f t="shared" si="504"/>
        <v>1</v>
      </c>
      <c r="P5382" t="str">
        <f t="shared" si="505"/>
        <v>Valid</v>
      </c>
      <c r="Q5382" t="str">
        <f>_xlfn.XLOOKUP(B5382,Customers!$A:$A,Customers!$C:$C,"Not Found")</f>
        <v>North</v>
      </c>
      <c r="R5382" t="str">
        <f t="shared" si="506"/>
        <v>South</v>
      </c>
      <c r="S5382" t="str">
        <f t="shared" si="507"/>
        <v>Maturity</v>
      </c>
      <c r="T5382" t="str">
        <f t="shared" si="508"/>
        <v>Within SLA</v>
      </c>
      <c r="U5382">
        <f t="shared" si="509"/>
        <v>0</v>
      </c>
    </row>
    <row r="5383" spans="1:21" x14ac:dyDescent="0.3">
      <c r="A5383" t="s">
        <v>9761</v>
      </c>
      <c r="B5383" t="s">
        <v>9762</v>
      </c>
      <c r="C5383" t="s">
        <v>9763</v>
      </c>
      <c r="D5383" t="s">
        <v>53</v>
      </c>
      <c r="E5383" t="s">
        <v>39</v>
      </c>
      <c r="F5383">
        <v>284945.96999999997</v>
      </c>
      <c r="G5383" s="1">
        <v>45872</v>
      </c>
      <c r="H5383" s="1">
        <v>45887</v>
      </c>
      <c r="I5383" t="s">
        <v>19</v>
      </c>
      <c r="J5383">
        <v>15</v>
      </c>
      <c r="K5383">
        <v>15</v>
      </c>
      <c r="L5383" t="s">
        <v>150</v>
      </c>
      <c r="M5383" t="s">
        <v>55</v>
      </c>
      <c r="N5383" t="s">
        <v>30</v>
      </c>
      <c r="O5383">
        <f t="shared" si="504"/>
        <v>1</v>
      </c>
      <c r="P5383" t="str">
        <f t="shared" si="505"/>
        <v>Valid</v>
      </c>
      <c r="Q5383" t="str">
        <f>_xlfn.XLOOKUP(B5383,Customers!$A:$A,Customers!$C:$C,"Not Found")</f>
        <v>West</v>
      </c>
      <c r="R5383" t="str">
        <f t="shared" si="506"/>
        <v>North</v>
      </c>
      <c r="S5383" t="str">
        <f t="shared" si="507"/>
        <v>Hospitalization</v>
      </c>
      <c r="T5383" t="str">
        <f t="shared" si="508"/>
        <v>Within SLA</v>
      </c>
      <c r="U5383">
        <f t="shared" si="509"/>
        <v>0</v>
      </c>
    </row>
    <row r="5384" spans="1:21" x14ac:dyDescent="0.3">
      <c r="A5384" t="s">
        <v>9764</v>
      </c>
      <c r="B5384" t="s">
        <v>9765</v>
      </c>
      <c r="C5384" t="s">
        <v>9766</v>
      </c>
      <c r="D5384" t="s">
        <v>17</v>
      </c>
      <c r="E5384" t="s">
        <v>173</v>
      </c>
      <c r="F5384">
        <v>54253.74</v>
      </c>
      <c r="G5384" s="1">
        <v>45910</v>
      </c>
      <c r="I5384" t="s">
        <v>40</v>
      </c>
      <c r="J5384">
        <v>5</v>
      </c>
      <c r="K5384">
        <v>10</v>
      </c>
      <c r="L5384" t="s">
        <v>300</v>
      </c>
      <c r="M5384" t="s">
        <v>21</v>
      </c>
      <c r="N5384" t="s">
        <v>22</v>
      </c>
      <c r="O5384">
        <f t="shared" si="504"/>
        <v>1</v>
      </c>
      <c r="P5384" t="str">
        <f t="shared" si="505"/>
        <v>Valid</v>
      </c>
      <c r="Q5384" t="str">
        <f>_xlfn.XLOOKUP(B5384,Customers!$A:$A,Customers!$C:$C,"Not Found")</f>
        <v>Central</v>
      </c>
      <c r="R5384" t="str">
        <f t="shared" si="506"/>
        <v>Central</v>
      </c>
      <c r="S5384" t="str">
        <f t="shared" si="507"/>
        <v>Accident</v>
      </c>
      <c r="T5384" t="str">
        <f t="shared" si="508"/>
        <v>Within SLA</v>
      </c>
      <c r="U5384">
        <f t="shared" si="509"/>
        <v>0</v>
      </c>
    </row>
    <row r="5385" spans="1:21" x14ac:dyDescent="0.3">
      <c r="A5385" t="s">
        <v>9767</v>
      </c>
      <c r="B5385" t="s">
        <v>2930</v>
      </c>
      <c r="C5385" t="s">
        <v>9768</v>
      </c>
      <c r="D5385" t="s">
        <v>111</v>
      </c>
      <c r="E5385" t="s">
        <v>27</v>
      </c>
      <c r="F5385">
        <v>149407.72</v>
      </c>
      <c r="G5385" s="1">
        <v>45859</v>
      </c>
      <c r="H5385" s="1">
        <v>45872</v>
      </c>
      <c r="I5385" t="s">
        <v>47</v>
      </c>
      <c r="J5385">
        <v>13</v>
      </c>
      <c r="K5385">
        <v>12</v>
      </c>
      <c r="L5385" t="s">
        <v>204</v>
      </c>
      <c r="M5385" t="s">
        <v>49</v>
      </c>
      <c r="N5385" t="s">
        <v>42</v>
      </c>
      <c r="O5385">
        <f t="shared" si="504"/>
        <v>1</v>
      </c>
      <c r="P5385" t="str">
        <f t="shared" si="505"/>
        <v>Valid</v>
      </c>
      <c r="Q5385" t="str">
        <f>_xlfn.XLOOKUP(B5385,Customers!$A:$A,Customers!$C:$C,"Not Found")</f>
        <v>South</v>
      </c>
      <c r="R5385" t="str">
        <f t="shared" si="506"/>
        <v>West</v>
      </c>
      <c r="S5385" t="str">
        <f t="shared" si="507"/>
        <v>Fire</v>
      </c>
      <c r="T5385" t="str">
        <f t="shared" si="508"/>
        <v>SLA Breach</v>
      </c>
      <c r="U5385">
        <f t="shared" si="509"/>
        <v>1</v>
      </c>
    </row>
    <row r="5386" spans="1:21" x14ac:dyDescent="0.3">
      <c r="A5386" t="s">
        <v>9769</v>
      </c>
      <c r="B5386" t="s">
        <v>5247</v>
      </c>
      <c r="C5386" t="s">
        <v>5248</v>
      </c>
      <c r="D5386" t="s">
        <v>111</v>
      </c>
      <c r="E5386" t="s">
        <v>27</v>
      </c>
      <c r="F5386">
        <v>73228.09</v>
      </c>
      <c r="G5386" s="1">
        <v>45919</v>
      </c>
      <c r="H5386" s="1">
        <v>45930</v>
      </c>
      <c r="I5386" t="s">
        <v>19</v>
      </c>
      <c r="J5386">
        <v>11</v>
      </c>
      <c r="K5386">
        <v>12</v>
      </c>
      <c r="L5386" t="s">
        <v>79</v>
      </c>
      <c r="M5386" t="s">
        <v>49</v>
      </c>
      <c r="N5386" t="s">
        <v>22</v>
      </c>
      <c r="O5386">
        <f t="shared" si="504"/>
        <v>1</v>
      </c>
      <c r="P5386" t="str">
        <f t="shared" si="505"/>
        <v>Valid</v>
      </c>
      <c r="Q5386" t="str">
        <f>_xlfn.XLOOKUP(B5386,Customers!$A:$A,Customers!$C:$C,"Not Found")</f>
        <v>Central</v>
      </c>
      <c r="R5386" t="str">
        <f t="shared" si="506"/>
        <v>West</v>
      </c>
      <c r="S5386" t="str">
        <f t="shared" si="507"/>
        <v>Fire</v>
      </c>
      <c r="T5386" t="str">
        <f t="shared" si="508"/>
        <v>Within SLA</v>
      </c>
      <c r="U5386">
        <f t="shared" si="509"/>
        <v>0</v>
      </c>
    </row>
    <row r="5387" spans="1:21" x14ac:dyDescent="0.3">
      <c r="A5387" t="s">
        <v>9770</v>
      </c>
      <c r="B5387" t="s">
        <v>7100</v>
      </c>
      <c r="C5387" t="s">
        <v>7101</v>
      </c>
      <c r="D5387" t="s">
        <v>102</v>
      </c>
      <c r="E5387" t="s">
        <v>18</v>
      </c>
      <c r="F5387">
        <v>609023.75</v>
      </c>
      <c r="G5387" s="1">
        <v>45954</v>
      </c>
      <c r="I5387" t="s">
        <v>64</v>
      </c>
      <c r="J5387">
        <v>32</v>
      </c>
      <c r="K5387">
        <v>20</v>
      </c>
      <c r="L5387" t="s">
        <v>651</v>
      </c>
      <c r="M5387" t="s">
        <v>29</v>
      </c>
      <c r="N5387" t="s">
        <v>42</v>
      </c>
      <c r="O5387">
        <f t="shared" si="504"/>
        <v>1</v>
      </c>
      <c r="P5387" t="str">
        <f t="shared" si="505"/>
        <v>Valid</v>
      </c>
      <c r="Q5387" t="str">
        <f>_xlfn.XLOOKUP(B5387,Customers!$A:$A,Customers!$C:$C,"Not Found")</f>
        <v>West</v>
      </c>
      <c r="R5387" t="str">
        <f t="shared" si="506"/>
        <v>South</v>
      </c>
      <c r="S5387" t="str">
        <f t="shared" si="507"/>
        <v>Maturity</v>
      </c>
      <c r="T5387" t="str">
        <f t="shared" si="508"/>
        <v>SLA Breach</v>
      </c>
      <c r="U5387">
        <f t="shared" si="509"/>
        <v>12</v>
      </c>
    </row>
    <row r="5388" spans="1:21" x14ac:dyDescent="0.3">
      <c r="A5388" t="s">
        <v>9771</v>
      </c>
      <c r="B5388" t="s">
        <v>6702</v>
      </c>
      <c r="C5388" t="s">
        <v>6703</v>
      </c>
      <c r="D5388" t="s">
        <v>34</v>
      </c>
      <c r="E5388" t="s">
        <v>27</v>
      </c>
      <c r="F5388">
        <v>104802.75</v>
      </c>
      <c r="G5388" s="1">
        <v>45929</v>
      </c>
      <c r="H5388" s="1">
        <v>45959</v>
      </c>
      <c r="I5388" t="s">
        <v>19</v>
      </c>
      <c r="J5388">
        <v>30</v>
      </c>
      <c r="K5388">
        <v>20</v>
      </c>
      <c r="L5388" t="s">
        <v>610</v>
      </c>
      <c r="M5388" t="s">
        <v>29</v>
      </c>
      <c r="N5388" t="s">
        <v>88</v>
      </c>
      <c r="O5388">
        <f t="shared" si="504"/>
        <v>1</v>
      </c>
      <c r="P5388" t="str">
        <f t="shared" si="505"/>
        <v>Valid</v>
      </c>
      <c r="Q5388" t="str">
        <f>_xlfn.XLOOKUP(B5388,Customers!$A:$A,Customers!$C:$C,"Not Found")</f>
        <v>South</v>
      </c>
      <c r="R5388" t="str">
        <f t="shared" si="506"/>
        <v>West</v>
      </c>
      <c r="S5388" t="str">
        <f t="shared" si="507"/>
        <v>Death Benefit</v>
      </c>
      <c r="T5388" t="str">
        <f t="shared" si="508"/>
        <v>SLA Breach</v>
      </c>
      <c r="U5388">
        <f t="shared" si="509"/>
        <v>10</v>
      </c>
    </row>
    <row r="5389" spans="1:21" x14ac:dyDescent="0.3">
      <c r="A5389" t="s">
        <v>9772</v>
      </c>
      <c r="B5389" t="s">
        <v>8497</v>
      </c>
      <c r="C5389" t="s">
        <v>9773</v>
      </c>
      <c r="D5389" t="s">
        <v>46</v>
      </c>
      <c r="E5389" t="s">
        <v>74</v>
      </c>
      <c r="F5389">
        <v>55462.6</v>
      </c>
      <c r="G5389" s="1">
        <v>45984</v>
      </c>
      <c r="I5389" t="s">
        <v>40</v>
      </c>
      <c r="J5389">
        <v>12</v>
      </c>
      <c r="K5389">
        <v>10</v>
      </c>
      <c r="L5389" t="s">
        <v>242</v>
      </c>
      <c r="M5389" t="s">
        <v>21</v>
      </c>
      <c r="N5389" t="s">
        <v>30</v>
      </c>
      <c r="O5389">
        <f t="shared" si="504"/>
        <v>1</v>
      </c>
      <c r="P5389" t="str">
        <f t="shared" si="505"/>
        <v>Valid</v>
      </c>
      <c r="Q5389" t="str">
        <f>_xlfn.XLOOKUP(B5389,Customers!$A:$A,Customers!$C:$C,"Not Found")</f>
        <v>North</v>
      </c>
      <c r="R5389" t="str">
        <f t="shared" si="506"/>
        <v>East</v>
      </c>
      <c r="S5389" t="str">
        <f t="shared" si="507"/>
        <v>Theft</v>
      </c>
      <c r="T5389" t="str">
        <f t="shared" si="508"/>
        <v>SLA Breach</v>
      </c>
      <c r="U5389">
        <f t="shared" si="509"/>
        <v>2</v>
      </c>
    </row>
    <row r="5390" spans="1:21" x14ac:dyDescent="0.3">
      <c r="A5390" t="s">
        <v>9774</v>
      </c>
      <c r="B5390" t="s">
        <v>4143</v>
      </c>
      <c r="C5390" t="s">
        <v>9775</v>
      </c>
      <c r="D5390" t="s">
        <v>46</v>
      </c>
      <c r="E5390" t="s">
        <v>74</v>
      </c>
      <c r="F5390">
        <v>129321.28</v>
      </c>
      <c r="G5390" s="1">
        <v>45837</v>
      </c>
      <c r="H5390" s="1">
        <v>45845</v>
      </c>
      <c r="I5390" t="s">
        <v>19</v>
      </c>
      <c r="J5390">
        <v>8</v>
      </c>
      <c r="K5390">
        <v>10</v>
      </c>
      <c r="L5390" t="s">
        <v>48</v>
      </c>
      <c r="M5390" t="s">
        <v>21</v>
      </c>
      <c r="N5390" t="s">
        <v>30</v>
      </c>
      <c r="O5390">
        <f t="shared" si="504"/>
        <v>1</v>
      </c>
      <c r="P5390" t="str">
        <f t="shared" si="505"/>
        <v>Valid</v>
      </c>
      <c r="Q5390" t="str">
        <f>_xlfn.XLOOKUP(B5390,Customers!$A:$A,Customers!$C:$C,"Not Found")</f>
        <v>North</v>
      </c>
      <c r="R5390" t="str">
        <f t="shared" si="506"/>
        <v>East</v>
      </c>
      <c r="S5390" t="str">
        <f t="shared" si="507"/>
        <v>Theft</v>
      </c>
      <c r="T5390" t="str">
        <f t="shared" si="508"/>
        <v>Within SLA</v>
      </c>
      <c r="U5390">
        <f t="shared" si="509"/>
        <v>0</v>
      </c>
    </row>
    <row r="5391" spans="1:21" x14ac:dyDescent="0.3">
      <c r="A5391" t="s">
        <v>9776</v>
      </c>
      <c r="B5391" t="s">
        <v>1450</v>
      </c>
      <c r="C5391" t="s">
        <v>3857</v>
      </c>
      <c r="D5391" t="s">
        <v>111</v>
      </c>
      <c r="E5391" t="s">
        <v>27</v>
      </c>
      <c r="F5391">
        <v>103032.94</v>
      </c>
      <c r="G5391" s="1">
        <v>45819</v>
      </c>
      <c r="H5391" s="1">
        <v>45833</v>
      </c>
      <c r="I5391" t="s">
        <v>19</v>
      </c>
      <c r="J5391">
        <v>14</v>
      </c>
      <c r="K5391">
        <v>12</v>
      </c>
      <c r="L5391" t="s">
        <v>93</v>
      </c>
      <c r="M5391" t="s">
        <v>49</v>
      </c>
      <c r="N5391" t="s">
        <v>42</v>
      </c>
      <c r="O5391">
        <f t="shared" si="504"/>
        <v>1</v>
      </c>
      <c r="P5391" t="str">
        <f t="shared" si="505"/>
        <v>Valid</v>
      </c>
      <c r="Q5391" t="str">
        <f>_xlfn.XLOOKUP(B5391,Customers!$A:$A,Customers!$C:$C,"Not Found")</f>
        <v>West</v>
      </c>
      <c r="R5391" t="str">
        <f t="shared" si="506"/>
        <v>West</v>
      </c>
      <c r="S5391" t="str">
        <f t="shared" si="507"/>
        <v>Fire</v>
      </c>
      <c r="T5391" t="str">
        <f t="shared" si="508"/>
        <v>SLA Breach</v>
      </c>
      <c r="U5391">
        <f t="shared" si="509"/>
        <v>2</v>
      </c>
    </row>
    <row r="5392" spans="1:21" x14ac:dyDescent="0.3">
      <c r="A5392" t="s">
        <v>9777</v>
      </c>
      <c r="B5392" t="s">
        <v>1601</v>
      </c>
      <c r="C5392" t="s">
        <v>1602</v>
      </c>
      <c r="D5392" t="s">
        <v>53</v>
      </c>
      <c r="E5392" t="s">
        <v>18</v>
      </c>
      <c r="F5392">
        <v>27445.09</v>
      </c>
      <c r="G5392" s="1">
        <v>45681</v>
      </c>
      <c r="H5392" s="1">
        <v>45682</v>
      </c>
      <c r="I5392" t="s">
        <v>19</v>
      </c>
      <c r="J5392">
        <v>1</v>
      </c>
      <c r="K5392">
        <v>15</v>
      </c>
      <c r="L5392" t="s">
        <v>610</v>
      </c>
      <c r="M5392" t="s">
        <v>55</v>
      </c>
      <c r="N5392" t="s">
        <v>30</v>
      </c>
      <c r="O5392">
        <f t="shared" si="504"/>
        <v>1</v>
      </c>
      <c r="P5392" t="str">
        <f t="shared" si="505"/>
        <v>Valid</v>
      </c>
      <c r="Q5392" t="str">
        <f>_xlfn.XLOOKUP(B5392,Customers!$A:$A,Customers!$C:$C,"Not Found")</f>
        <v>West</v>
      </c>
      <c r="R5392" t="str">
        <f t="shared" si="506"/>
        <v>South</v>
      </c>
      <c r="S5392" t="str">
        <f t="shared" si="507"/>
        <v>Hospitalization</v>
      </c>
      <c r="T5392" t="str">
        <f t="shared" si="508"/>
        <v>Within SLA</v>
      </c>
      <c r="U5392">
        <f t="shared" si="509"/>
        <v>0</v>
      </c>
    </row>
    <row r="5393" spans="1:21" x14ac:dyDescent="0.3">
      <c r="A5393" t="s">
        <v>9778</v>
      </c>
      <c r="B5393" t="s">
        <v>9779</v>
      </c>
      <c r="C5393" t="s">
        <v>9780</v>
      </c>
      <c r="D5393" t="s">
        <v>46</v>
      </c>
      <c r="E5393" t="s">
        <v>18</v>
      </c>
      <c r="F5393">
        <v>40731.24</v>
      </c>
      <c r="G5393" s="1">
        <v>45858</v>
      </c>
      <c r="H5393" s="1">
        <v>45863</v>
      </c>
      <c r="I5393" t="s">
        <v>19</v>
      </c>
      <c r="J5393">
        <v>5</v>
      </c>
      <c r="K5393">
        <v>10</v>
      </c>
      <c r="L5393" t="s">
        <v>87</v>
      </c>
      <c r="M5393" t="s">
        <v>21</v>
      </c>
      <c r="N5393" t="s">
        <v>30</v>
      </c>
      <c r="O5393">
        <f t="shared" si="504"/>
        <v>1</v>
      </c>
      <c r="P5393" t="str">
        <f t="shared" si="505"/>
        <v>Valid</v>
      </c>
      <c r="Q5393" t="str">
        <f>_xlfn.XLOOKUP(B5393,Customers!$A:$A,Customers!$C:$C,"Not Found")</f>
        <v>South</v>
      </c>
      <c r="R5393" t="str">
        <f t="shared" si="506"/>
        <v>South</v>
      </c>
      <c r="S5393" t="str">
        <f t="shared" si="507"/>
        <v>Theft</v>
      </c>
      <c r="T5393" t="str">
        <f t="shared" si="508"/>
        <v>Within SLA</v>
      </c>
      <c r="U5393">
        <f t="shared" si="509"/>
        <v>0</v>
      </c>
    </row>
    <row r="5394" spans="1:21" x14ac:dyDescent="0.3">
      <c r="A5394" t="s">
        <v>9781</v>
      </c>
      <c r="B5394" t="s">
        <v>1409</v>
      </c>
      <c r="C5394" t="s">
        <v>5096</v>
      </c>
      <c r="D5394" t="s">
        <v>92</v>
      </c>
      <c r="E5394" t="s">
        <v>27</v>
      </c>
      <c r="F5394">
        <v>19881.04</v>
      </c>
      <c r="G5394" s="1">
        <v>45885</v>
      </c>
      <c r="H5394" s="1">
        <v>45895</v>
      </c>
      <c r="I5394" t="s">
        <v>19</v>
      </c>
      <c r="J5394">
        <v>10</v>
      </c>
      <c r="K5394">
        <v>7</v>
      </c>
      <c r="L5394" t="s">
        <v>136</v>
      </c>
      <c r="M5394" t="s">
        <v>94</v>
      </c>
      <c r="N5394" t="s">
        <v>42</v>
      </c>
      <c r="O5394">
        <f t="shared" si="504"/>
        <v>1</v>
      </c>
      <c r="P5394" t="str">
        <f t="shared" si="505"/>
        <v>Valid</v>
      </c>
      <c r="Q5394" t="str">
        <f>_xlfn.XLOOKUP(B5394,Customers!$A:$A,Customers!$C:$C,"Not Found")</f>
        <v>West</v>
      </c>
      <c r="R5394" t="str">
        <f t="shared" si="506"/>
        <v>West</v>
      </c>
      <c r="S5394" t="str">
        <f t="shared" si="507"/>
        <v>Baggage Loss</v>
      </c>
      <c r="T5394" t="str">
        <f t="shared" si="508"/>
        <v>SLA Breach</v>
      </c>
      <c r="U5394">
        <f t="shared" si="509"/>
        <v>3</v>
      </c>
    </row>
    <row r="5395" spans="1:21" x14ac:dyDescent="0.3">
      <c r="A5395" t="s">
        <v>9782</v>
      </c>
      <c r="B5395" t="s">
        <v>236</v>
      </c>
      <c r="C5395" t="s">
        <v>237</v>
      </c>
      <c r="D5395" t="s">
        <v>46</v>
      </c>
      <c r="E5395" t="s">
        <v>27</v>
      </c>
      <c r="F5395">
        <v>186869.62</v>
      </c>
      <c r="G5395" s="1">
        <v>45754</v>
      </c>
      <c r="I5395" t="s">
        <v>40</v>
      </c>
      <c r="J5395">
        <v>10</v>
      </c>
      <c r="K5395">
        <v>10</v>
      </c>
      <c r="L5395" t="s">
        <v>541</v>
      </c>
      <c r="M5395" t="s">
        <v>21</v>
      </c>
      <c r="N5395" t="s">
        <v>30</v>
      </c>
      <c r="O5395">
        <f t="shared" si="504"/>
        <v>1</v>
      </c>
      <c r="P5395" t="str">
        <f t="shared" si="505"/>
        <v>Valid</v>
      </c>
      <c r="Q5395" t="str">
        <f>_xlfn.XLOOKUP(B5395,Customers!$A:$A,Customers!$C:$C,"Not Found")</f>
        <v>South</v>
      </c>
      <c r="R5395" t="str">
        <f t="shared" si="506"/>
        <v>West</v>
      </c>
      <c r="S5395" t="str">
        <f t="shared" si="507"/>
        <v>Theft</v>
      </c>
      <c r="T5395" t="str">
        <f t="shared" si="508"/>
        <v>Within SLA</v>
      </c>
      <c r="U5395">
        <f t="shared" si="509"/>
        <v>0</v>
      </c>
    </row>
    <row r="5396" spans="1:21" x14ac:dyDescent="0.3">
      <c r="A5396" t="s">
        <v>9783</v>
      </c>
      <c r="B5396" t="s">
        <v>510</v>
      </c>
      <c r="C5396" t="s">
        <v>9784</v>
      </c>
      <c r="D5396" t="s">
        <v>34</v>
      </c>
      <c r="E5396" t="s">
        <v>173</v>
      </c>
      <c r="F5396">
        <v>518319.35</v>
      </c>
      <c r="G5396" s="1">
        <v>45671</v>
      </c>
      <c r="H5396" s="1">
        <v>45695</v>
      </c>
      <c r="I5396" t="s">
        <v>19</v>
      </c>
      <c r="J5396">
        <v>24</v>
      </c>
      <c r="K5396">
        <v>20</v>
      </c>
      <c r="L5396" t="s">
        <v>1047</v>
      </c>
      <c r="M5396" t="s">
        <v>29</v>
      </c>
      <c r="N5396" t="s">
        <v>30</v>
      </c>
      <c r="O5396">
        <f t="shared" si="504"/>
        <v>1</v>
      </c>
      <c r="P5396" t="str">
        <f t="shared" si="505"/>
        <v>Valid</v>
      </c>
      <c r="Q5396" t="str">
        <f>_xlfn.XLOOKUP(B5396,Customers!$A:$A,Customers!$C:$C,"Not Found")</f>
        <v>South</v>
      </c>
      <c r="R5396" t="str">
        <f t="shared" si="506"/>
        <v>Central</v>
      </c>
      <c r="S5396" t="str">
        <f t="shared" si="507"/>
        <v>Death Benefit</v>
      </c>
      <c r="T5396" t="str">
        <f t="shared" si="508"/>
        <v>SLA Breach</v>
      </c>
      <c r="U5396">
        <f t="shared" si="509"/>
        <v>4</v>
      </c>
    </row>
    <row r="5397" spans="1:21" x14ac:dyDescent="0.3">
      <c r="A5397" t="s">
        <v>9785</v>
      </c>
      <c r="B5397" t="s">
        <v>1581</v>
      </c>
      <c r="C5397" t="s">
        <v>1582</v>
      </c>
      <c r="D5397" t="s">
        <v>46</v>
      </c>
      <c r="E5397" t="s">
        <v>74</v>
      </c>
      <c r="F5397">
        <v>203090.07</v>
      </c>
      <c r="G5397" s="1">
        <v>45940</v>
      </c>
      <c r="I5397" t="s">
        <v>64</v>
      </c>
      <c r="J5397">
        <v>16</v>
      </c>
      <c r="K5397">
        <v>12</v>
      </c>
      <c r="L5397" t="s">
        <v>35</v>
      </c>
      <c r="M5397" t="s">
        <v>49</v>
      </c>
      <c r="N5397" t="s">
        <v>22</v>
      </c>
      <c r="O5397">
        <f t="shared" si="504"/>
        <v>1</v>
      </c>
      <c r="P5397" t="str">
        <f t="shared" si="505"/>
        <v>Valid</v>
      </c>
      <c r="Q5397" t="str">
        <f>_xlfn.XLOOKUP(B5397,Customers!$A:$A,Customers!$C:$C,"Not Found")</f>
        <v>Central</v>
      </c>
      <c r="R5397" t="str">
        <f t="shared" si="506"/>
        <v>East</v>
      </c>
      <c r="S5397" t="str">
        <f t="shared" si="507"/>
        <v>Theft</v>
      </c>
      <c r="T5397" t="str">
        <f t="shared" si="508"/>
        <v>SLA Breach</v>
      </c>
      <c r="U5397">
        <f t="shared" si="509"/>
        <v>4</v>
      </c>
    </row>
    <row r="5398" spans="1:21" x14ac:dyDescent="0.3">
      <c r="A5398" t="s">
        <v>9786</v>
      </c>
      <c r="B5398" t="s">
        <v>7152</v>
      </c>
      <c r="C5398" t="s">
        <v>9787</v>
      </c>
      <c r="D5398" t="s">
        <v>34</v>
      </c>
      <c r="E5398" t="s">
        <v>18</v>
      </c>
      <c r="F5398">
        <v>139215.79</v>
      </c>
      <c r="G5398" s="1">
        <v>45700</v>
      </c>
      <c r="H5398" s="1">
        <v>45721</v>
      </c>
      <c r="I5398" t="s">
        <v>19</v>
      </c>
      <c r="J5398">
        <v>21</v>
      </c>
      <c r="K5398">
        <v>20</v>
      </c>
      <c r="L5398" t="s">
        <v>79</v>
      </c>
      <c r="M5398" t="s">
        <v>29</v>
      </c>
      <c r="N5398" t="s">
        <v>42</v>
      </c>
      <c r="O5398">
        <f t="shared" si="504"/>
        <v>1</v>
      </c>
      <c r="P5398" t="str">
        <f t="shared" si="505"/>
        <v>Valid</v>
      </c>
      <c r="Q5398" t="str">
        <f>_xlfn.XLOOKUP(B5398,Customers!$A:$A,Customers!$C:$C,"Not Found")</f>
        <v>West</v>
      </c>
      <c r="R5398" t="str">
        <f t="shared" si="506"/>
        <v>South</v>
      </c>
      <c r="S5398" t="str">
        <f t="shared" si="507"/>
        <v>Death Benefit</v>
      </c>
      <c r="T5398" t="str">
        <f t="shared" si="508"/>
        <v>SLA Breach</v>
      </c>
      <c r="U5398">
        <f t="shared" si="509"/>
        <v>1</v>
      </c>
    </row>
    <row r="5399" spans="1:21" x14ac:dyDescent="0.3">
      <c r="A5399" t="s">
        <v>9788</v>
      </c>
      <c r="B5399" t="s">
        <v>1964</v>
      </c>
      <c r="C5399" t="s">
        <v>2474</v>
      </c>
      <c r="D5399" t="s">
        <v>92</v>
      </c>
      <c r="E5399" t="s">
        <v>18</v>
      </c>
      <c r="F5399">
        <v>31066.81</v>
      </c>
      <c r="G5399" s="1">
        <v>45895</v>
      </c>
      <c r="H5399" s="1">
        <v>45901</v>
      </c>
      <c r="I5399" t="s">
        <v>19</v>
      </c>
      <c r="J5399">
        <v>6</v>
      </c>
      <c r="K5399">
        <v>7</v>
      </c>
      <c r="L5399" t="s">
        <v>296</v>
      </c>
      <c r="M5399" t="s">
        <v>94</v>
      </c>
      <c r="N5399" t="s">
        <v>30</v>
      </c>
      <c r="O5399">
        <f t="shared" si="504"/>
        <v>1</v>
      </c>
      <c r="P5399" t="str">
        <f t="shared" si="505"/>
        <v>Valid</v>
      </c>
      <c r="Q5399" t="str">
        <f>_xlfn.XLOOKUP(B5399,Customers!$A:$A,Customers!$C:$C,"Not Found")</f>
        <v>West</v>
      </c>
      <c r="R5399" t="str">
        <f t="shared" si="506"/>
        <v>South</v>
      </c>
      <c r="S5399" t="str">
        <f t="shared" si="507"/>
        <v>Baggage Loss</v>
      </c>
      <c r="T5399" t="str">
        <f t="shared" si="508"/>
        <v>Within SLA</v>
      </c>
      <c r="U5399">
        <f t="shared" si="509"/>
        <v>0</v>
      </c>
    </row>
    <row r="5400" spans="1:21" x14ac:dyDescent="0.3">
      <c r="A5400" t="s">
        <v>9789</v>
      </c>
      <c r="B5400" t="s">
        <v>6063</v>
      </c>
      <c r="C5400" t="s">
        <v>6064</v>
      </c>
      <c r="D5400" t="s">
        <v>17</v>
      </c>
      <c r="E5400" t="s">
        <v>74</v>
      </c>
      <c r="F5400">
        <v>184579.68</v>
      </c>
      <c r="G5400" s="1">
        <v>45983</v>
      </c>
      <c r="H5400" s="1">
        <v>45995</v>
      </c>
      <c r="I5400" t="s">
        <v>19</v>
      </c>
      <c r="J5400">
        <v>12</v>
      </c>
      <c r="K5400">
        <v>10</v>
      </c>
      <c r="L5400" t="s">
        <v>345</v>
      </c>
      <c r="M5400" t="s">
        <v>21</v>
      </c>
      <c r="N5400" t="s">
        <v>30</v>
      </c>
      <c r="O5400">
        <f t="shared" si="504"/>
        <v>1</v>
      </c>
      <c r="P5400" t="str">
        <f t="shared" si="505"/>
        <v>Valid</v>
      </c>
      <c r="Q5400" t="str">
        <f>_xlfn.XLOOKUP(B5400,Customers!$A:$A,Customers!$C:$C,"Not Found")</f>
        <v>Central</v>
      </c>
      <c r="R5400" t="str">
        <f t="shared" si="506"/>
        <v>East</v>
      </c>
      <c r="S5400" t="str">
        <f t="shared" si="507"/>
        <v>Accident</v>
      </c>
      <c r="T5400" t="str">
        <f t="shared" si="508"/>
        <v>SLA Breach</v>
      </c>
      <c r="U5400">
        <f t="shared" si="509"/>
        <v>2</v>
      </c>
    </row>
    <row r="5401" spans="1:21" x14ac:dyDescent="0.3">
      <c r="A5401" t="s">
        <v>9790</v>
      </c>
      <c r="B5401" t="s">
        <v>5749</v>
      </c>
      <c r="C5401" t="s">
        <v>5750</v>
      </c>
      <c r="D5401" t="s">
        <v>53</v>
      </c>
      <c r="E5401" t="s">
        <v>39</v>
      </c>
      <c r="F5401">
        <v>157145.35</v>
      </c>
      <c r="G5401" s="1">
        <v>45966</v>
      </c>
      <c r="H5401" s="1">
        <v>45978</v>
      </c>
      <c r="I5401" t="s">
        <v>19</v>
      </c>
      <c r="J5401">
        <v>12</v>
      </c>
      <c r="K5401">
        <v>15</v>
      </c>
      <c r="L5401" t="s">
        <v>93</v>
      </c>
      <c r="M5401" t="s">
        <v>55</v>
      </c>
      <c r="N5401" t="s">
        <v>22</v>
      </c>
      <c r="O5401">
        <f t="shared" si="504"/>
        <v>1</v>
      </c>
      <c r="P5401" t="str">
        <f t="shared" si="505"/>
        <v>Valid</v>
      </c>
      <c r="Q5401" t="str">
        <f>_xlfn.XLOOKUP(B5401,Customers!$A:$A,Customers!$C:$C,"Not Found")</f>
        <v>Central</v>
      </c>
      <c r="R5401" t="str">
        <f t="shared" si="506"/>
        <v>North</v>
      </c>
      <c r="S5401" t="str">
        <f t="shared" si="507"/>
        <v>Hospitalization</v>
      </c>
      <c r="T5401" t="str">
        <f t="shared" si="508"/>
        <v>Within SLA</v>
      </c>
      <c r="U5401">
        <f t="shared" si="509"/>
        <v>0</v>
      </c>
    </row>
    <row r="5402" spans="1:21" x14ac:dyDescent="0.3">
      <c r="A5402" t="s">
        <v>9791</v>
      </c>
      <c r="B5402" t="s">
        <v>4266</v>
      </c>
      <c r="C5402" t="s">
        <v>9792</v>
      </c>
      <c r="D5402" t="s">
        <v>216</v>
      </c>
      <c r="E5402" t="s">
        <v>74</v>
      </c>
      <c r="F5402">
        <v>63090.54</v>
      </c>
      <c r="G5402" s="1">
        <v>45730</v>
      </c>
      <c r="H5402" s="1">
        <v>45747</v>
      </c>
      <c r="I5402" t="s">
        <v>19</v>
      </c>
      <c r="J5402">
        <v>17</v>
      </c>
      <c r="K5402">
        <v>15</v>
      </c>
      <c r="L5402" t="s">
        <v>166</v>
      </c>
      <c r="M5402" t="s">
        <v>55</v>
      </c>
      <c r="N5402" t="s">
        <v>22</v>
      </c>
      <c r="O5402">
        <f t="shared" si="504"/>
        <v>1</v>
      </c>
      <c r="P5402" t="str">
        <f t="shared" si="505"/>
        <v>Valid</v>
      </c>
      <c r="Q5402" t="str">
        <f>_xlfn.XLOOKUP(B5402,Customers!$A:$A,Customers!$C:$C,"Not Found")</f>
        <v>East</v>
      </c>
      <c r="R5402" t="str">
        <f t="shared" si="506"/>
        <v>East</v>
      </c>
      <c r="S5402" t="str">
        <f t="shared" si="507"/>
        <v>Outpatient</v>
      </c>
      <c r="T5402" t="str">
        <f t="shared" si="508"/>
        <v>SLA Breach</v>
      </c>
      <c r="U5402">
        <f t="shared" si="509"/>
        <v>2</v>
      </c>
    </row>
    <row r="5403" spans="1:21" x14ac:dyDescent="0.3">
      <c r="A5403" t="s">
        <v>9793</v>
      </c>
      <c r="B5403" t="s">
        <v>6200</v>
      </c>
      <c r="C5403" t="s">
        <v>6201</v>
      </c>
      <c r="D5403" t="s">
        <v>46</v>
      </c>
      <c r="E5403" t="s">
        <v>18</v>
      </c>
      <c r="F5403">
        <v>189282.79</v>
      </c>
      <c r="G5403" s="1">
        <v>45860</v>
      </c>
      <c r="H5403" s="1">
        <v>45865</v>
      </c>
      <c r="I5403" t="s">
        <v>19</v>
      </c>
      <c r="J5403">
        <v>5</v>
      </c>
      <c r="K5403">
        <v>12</v>
      </c>
      <c r="L5403" t="s">
        <v>450</v>
      </c>
      <c r="M5403" t="s">
        <v>49</v>
      </c>
      <c r="N5403" t="s">
        <v>30</v>
      </c>
      <c r="O5403">
        <f t="shared" si="504"/>
        <v>1</v>
      </c>
      <c r="P5403" t="str">
        <f t="shared" si="505"/>
        <v>Valid</v>
      </c>
      <c r="Q5403" t="str">
        <f>_xlfn.XLOOKUP(B5403,Customers!$A:$A,Customers!$C:$C,"Not Found")</f>
        <v>Central</v>
      </c>
      <c r="R5403" t="str">
        <f t="shared" si="506"/>
        <v>South</v>
      </c>
      <c r="S5403" t="str">
        <f t="shared" si="507"/>
        <v>Theft</v>
      </c>
      <c r="T5403" t="str">
        <f t="shared" si="508"/>
        <v>Within SLA</v>
      </c>
      <c r="U5403">
        <f t="shared" si="509"/>
        <v>0</v>
      </c>
    </row>
    <row r="5404" spans="1:21" x14ac:dyDescent="0.3">
      <c r="A5404" t="s">
        <v>9794</v>
      </c>
      <c r="B5404" t="s">
        <v>2822</v>
      </c>
      <c r="C5404" t="s">
        <v>2823</v>
      </c>
      <c r="D5404" t="s">
        <v>216</v>
      </c>
      <c r="E5404" t="s">
        <v>18</v>
      </c>
      <c r="F5404">
        <v>38084.99</v>
      </c>
      <c r="G5404" s="1">
        <v>45972</v>
      </c>
      <c r="I5404" t="s">
        <v>40</v>
      </c>
      <c r="J5404">
        <v>18</v>
      </c>
      <c r="K5404">
        <v>15</v>
      </c>
      <c r="L5404" t="s">
        <v>282</v>
      </c>
      <c r="M5404" t="s">
        <v>55</v>
      </c>
      <c r="N5404" t="s">
        <v>30</v>
      </c>
      <c r="O5404">
        <f t="shared" si="504"/>
        <v>1</v>
      </c>
      <c r="P5404" t="str">
        <f t="shared" si="505"/>
        <v>Valid</v>
      </c>
      <c r="Q5404" t="str">
        <f>_xlfn.XLOOKUP(B5404,Customers!$A:$A,Customers!$C:$C,"Not Found")</f>
        <v>North</v>
      </c>
      <c r="R5404" t="str">
        <f t="shared" si="506"/>
        <v>South</v>
      </c>
      <c r="S5404" t="str">
        <f t="shared" si="507"/>
        <v>Outpatient</v>
      </c>
      <c r="T5404" t="str">
        <f t="shared" si="508"/>
        <v>SLA Breach</v>
      </c>
      <c r="U5404">
        <f t="shared" si="509"/>
        <v>3</v>
      </c>
    </row>
    <row r="5405" spans="1:21" x14ac:dyDescent="0.3">
      <c r="A5405" t="s">
        <v>9795</v>
      </c>
      <c r="B5405" t="s">
        <v>5697</v>
      </c>
      <c r="C5405" t="s">
        <v>5698</v>
      </c>
      <c r="D5405" t="s">
        <v>17</v>
      </c>
      <c r="E5405" t="s">
        <v>39</v>
      </c>
      <c r="F5405">
        <v>38440.129999999997</v>
      </c>
      <c r="G5405" s="1">
        <v>45894</v>
      </c>
      <c r="I5405" t="s">
        <v>64</v>
      </c>
      <c r="J5405">
        <v>13</v>
      </c>
      <c r="K5405">
        <v>10</v>
      </c>
      <c r="L5405" t="s">
        <v>373</v>
      </c>
      <c r="M5405" t="s">
        <v>21</v>
      </c>
      <c r="N5405" t="s">
        <v>42</v>
      </c>
      <c r="O5405">
        <f t="shared" si="504"/>
        <v>1</v>
      </c>
      <c r="P5405" t="str">
        <f t="shared" si="505"/>
        <v>Valid</v>
      </c>
      <c r="Q5405" t="str">
        <f>_xlfn.XLOOKUP(B5405,Customers!$A:$A,Customers!$C:$C,"Not Found")</f>
        <v>West</v>
      </c>
      <c r="R5405" t="str">
        <f t="shared" si="506"/>
        <v>North</v>
      </c>
      <c r="S5405" t="str">
        <f t="shared" si="507"/>
        <v>Accident</v>
      </c>
      <c r="T5405" t="str">
        <f t="shared" si="508"/>
        <v>SLA Breach</v>
      </c>
      <c r="U5405">
        <f t="shared" si="509"/>
        <v>3</v>
      </c>
    </row>
    <row r="5406" spans="1:21" x14ac:dyDescent="0.3">
      <c r="A5406" t="s">
        <v>9796</v>
      </c>
      <c r="B5406" t="s">
        <v>2025</v>
      </c>
      <c r="C5406" t="s">
        <v>5325</v>
      </c>
      <c r="D5406" t="s">
        <v>26</v>
      </c>
      <c r="E5406" t="s">
        <v>74</v>
      </c>
      <c r="G5406" s="1">
        <v>45753</v>
      </c>
      <c r="H5406" s="1">
        <v>45771</v>
      </c>
      <c r="I5406" t="s">
        <v>19</v>
      </c>
      <c r="J5406">
        <v>18</v>
      </c>
      <c r="K5406">
        <v>20</v>
      </c>
      <c r="L5406" t="s">
        <v>128</v>
      </c>
      <c r="M5406" t="s">
        <v>29</v>
      </c>
      <c r="N5406" t="s">
        <v>30</v>
      </c>
      <c r="O5406">
        <f t="shared" si="504"/>
        <v>1</v>
      </c>
      <c r="P5406" t="str">
        <f t="shared" si="505"/>
        <v>Missing Amount</v>
      </c>
      <c r="Q5406" t="str">
        <f>_xlfn.XLOOKUP(B5406,Customers!$A:$A,Customers!$C:$C,"Not Found")</f>
        <v>Central</v>
      </c>
      <c r="R5406" t="str">
        <f t="shared" si="506"/>
        <v>East</v>
      </c>
      <c r="S5406" t="str">
        <f t="shared" si="507"/>
        <v>Disability</v>
      </c>
      <c r="T5406" t="str">
        <f t="shared" si="508"/>
        <v>Within SLA</v>
      </c>
      <c r="U5406">
        <f t="shared" si="509"/>
        <v>0</v>
      </c>
    </row>
    <row r="5407" spans="1:21" x14ac:dyDescent="0.3">
      <c r="A5407" t="s">
        <v>9797</v>
      </c>
      <c r="B5407" t="s">
        <v>176</v>
      </c>
      <c r="C5407" t="s">
        <v>1918</v>
      </c>
      <c r="D5407" t="s">
        <v>17</v>
      </c>
      <c r="E5407" t="s">
        <v>39</v>
      </c>
      <c r="F5407">
        <v>62382.12</v>
      </c>
      <c r="G5407" s="1">
        <v>45689</v>
      </c>
      <c r="H5407" s="1">
        <v>45696</v>
      </c>
      <c r="I5407" t="s">
        <v>19</v>
      </c>
      <c r="J5407">
        <v>7</v>
      </c>
      <c r="K5407">
        <v>10</v>
      </c>
      <c r="L5407" t="s">
        <v>704</v>
      </c>
      <c r="M5407" t="s">
        <v>21</v>
      </c>
      <c r="N5407" t="s">
        <v>30</v>
      </c>
      <c r="O5407">
        <f t="shared" si="504"/>
        <v>1</v>
      </c>
      <c r="P5407" t="str">
        <f t="shared" si="505"/>
        <v>Valid</v>
      </c>
      <c r="Q5407" t="str">
        <f>_xlfn.XLOOKUP(B5407,Customers!$A:$A,Customers!$C:$C,"Not Found")</f>
        <v>East</v>
      </c>
      <c r="R5407" t="str">
        <f t="shared" si="506"/>
        <v>North</v>
      </c>
      <c r="S5407" t="str">
        <f t="shared" si="507"/>
        <v>Accident</v>
      </c>
      <c r="T5407" t="str">
        <f t="shared" si="508"/>
        <v>Within SLA</v>
      </c>
      <c r="U5407">
        <f t="shared" si="509"/>
        <v>0</v>
      </c>
    </row>
    <row r="5408" spans="1:21" x14ac:dyDescent="0.3">
      <c r="A5408" t="s">
        <v>9798</v>
      </c>
      <c r="B5408" t="s">
        <v>3190</v>
      </c>
      <c r="C5408" t="s">
        <v>4972</v>
      </c>
      <c r="D5408" t="s">
        <v>102</v>
      </c>
      <c r="E5408" t="s">
        <v>74</v>
      </c>
      <c r="F5408">
        <v>467482.24</v>
      </c>
      <c r="G5408" s="1">
        <v>45830</v>
      </c>
      <c r="H5408" s="1">
        <v>45858</v>
      </c>
      <c r="I5408" t="s">
        <v>19</v>
      </c>
      <c r="J5408">
        <v>28</v>
      </c>
      <c r="K5408">
        <v>20</v>
      </c>
      <c r="L5408" t="s">
        <v>610</v>
      </c>
      <c r="M5408" t="s">
        <v>29</v>
      </c>
      <c r="N5408" t="s">
        <v>30</v>
      </c>
      <c r="O5408">
        <f t="shared" si="504"/>
        <v>1</v>
      </c>
      <c r="P5408" t="str">
        <f t="shared" si="505"/>
        <v>Valid</v>
      </c>
      <c r="Q5408" t="str">
        <f>_xlfn.XLOOKUP(B5408,Customers!$A:$A,Customers!$C:$C,"Not Found")</f>
        <v>North</v>
      </c>
      <c r="R5408" t="str">
        <f t="shared" si="506"/>
        <v>East</v>
      </c>
      <c r="S5408" t="str">
        <f t="shared" si="507"/>
        <v>Maturity</v>
      </c>
      <c r="T5408" t="str">
        <f t="shared" si="508"/>
        <v>SLA Breach</v>
      </c>
      <c r="U5408">
        <f t="shared" si="509"/>
        <v>8</v>
      </c>
    </row>
    <row r="5409" spans="1:21" x14ac:dyDescent="0.3">
      <c r="A5409" t="s">
        <v>9799</v>
      </c>
      <c r="B5409" t="s">
        <v>467</v>
      </c>
      <c r="C5409" t="s">
        <v>2552</v>
      </c>
      <c r="D5409" t="s">
        <v>69</v>
      </c>
      <c r="E5409" t="s">
        <v>18</v>
      </c>
      <c r="F5409">
        <v>60695.49</v>
      </c>
      <c r="G5409" s="1">
        <v>45860</v>
      </c>
      <c r="H5409" s="1">
        <v>45865</v>
      </c>
      <c r="I5409" t="s">
        <v>19</v>
      </c>
      <c r="J5409">
        <v>5</v>
      </c>
      <c r="K5409">
        <v>12</v>
      </c>
      <c r="L5409" t="s">
        <v>610</v>
      </c>
      <c r="M5409" t="s">
        <v>49</v>
      </c>
      <c r="N5409" t="s">
        <v>30</v>
      </c>
      <c r="O5409">
        <f t="shared" si="504"/>
        <v>1</v>
      </c>
      <c r="P5409" t="str">
        <f t="shared" si="505"/>
        <v>Valid</v>
      </c>
      <c r="Q5409" t="str">
        <f>_xlfn.XLOOKUP(B5409,Customers!$A:$A,Customers!$C:$C,"Not Found")</f>
        <v>North</v>
      </c>
      <c r="R5409" t="str">
        <f t="shared" si="506"/>
        <v>South</v>
      </c>
      <c r="S5409" t="str">
        <f t="shared" si="507"/>
        <v>Property Damage</v>
      </c>
      <c r="T5409" t="str">
        <f t="shared" si="508"/>
        <v>Within SLA</v>
      </c>
      <c r="U5409">
        <f t="shared" si="509"/>
        <v>0</v>
      </c>
    </row>
    <row r="5410" spans="1:21" x14ac:dyDescent="0.3">
      <c r="A5410" t="s">
        <v>9800</v>
      </c>
      <c r="B5410" t="s">
        <v>948</v>
      </c>
      <c r="C5410" t="s">
        <v>949</v>
      </c>
      <c r="D5410" t="s">
        <v>92</v>
      </c>
      <c r="E5410" t="s">
        <v>173</v>
      </c>
      <c r="F5410">
        <v>29174.42</v>
      </c>
      <c r="G5410" s="1">
        <v>45720</v>
      </c>
      <c r="H5410" s="1">
        <v>45738</v>
      </c>
      <c r="I5410" t="s">
        <v>19</v>
      </c>
      <c r="J5410">
        <v>18</v>
      </c>
      <c r="K5410">
        <v>7</v>
      </c>
      <c r="L5410" t="s">
        <v>41</v>
      </c>
      <c r="M5410" t="s">
        <v>94</v>
      </c>
      <c r="N5410" t="s">
        <v>42</v>
      </c>
      <c r="O5410">
        <f t="shared" si="504"/>
        <v>1</v>
      </c>
      <c r="P5410" t="str">
        <f t="shared" si="505"/>
        <v>Valid</v>
      </c>
      <c r="Q5410" t="str">
        <f>_xlfn.XLOOKUP(B5410,Customers!$A:$A,Customers!$C:$C,"Not Found")</f>
        <v>East</v>
      </c>
      <c r="R5410" t="str">
        <f t="shared" si="506"/>
        <v>Central</v>
      </c>
      <c r="S5410" t="str">
        <f t="shared" si="507"/>
        <v>Baggage Loss</v>
      </c>
      <c r="T5410" t="str">
        <f t="shared" si="508"/>
        <v>SLA Breach</v>
      </c>
      <c r="U5410">
        <f t="shared" si="509"/>
        <v>11</v>
      </c>
    </row>
    <row r="5411" spans="1:21" x14ac:dyDescent="0.3">
      <c r="A5411" t="s">
        <v>9801</v>
      </c>
      <c r="B5411" t="s">
        <v>5116</v>
      </c>
      <c r="C5411" t="s">
        <v>8252</v>
      </c>
      <c r="D5411" t="s">
        <v>46</v>
      </c>
      <c r="E5411" t="s">
        <v>74</v>
      </c>
      <c r="F5411">
        <v>38882.75</v>
      </c>
      <c r="G5411" s="1">
        <v>45783</v>
      </c>
      <c r="H5411" s="1">
        <v>45791</v>
      </c>
      <c r="I5411" t="s">
        <v>19</v>
      </c>
      <c r="J5411">
        <v>8</v>
      </c>
      <c r="K5411">
        <v>10</v>
      </c>
      <c r="L5411" t="s">
        <v>20</v>
      </c>
      <c r="M5411" t="s">
        <v>21</v>
      </c>
      <c r="N5411" t="s">
        <v>30</v>
      </c>
      <c r="O5411">
        <f t="shared" si="504"/>
        <v>1</v>
      </c>
      <c r="P5411" t="str">
        <f t="shared" si="505"/>
        <v>Valid</v>
      </c>
      <c r="Q5411" t="str">
        <f>_xlfn.XLOOKUP(B5411,Customers!$A:$A,Customers!$C:$C,"Not Found")</f>
        <v>West</v>
      </c>
      <c r="R5411" t="str">
        <f t="shared" si="506"/>
        <v>East</v>
      </c>
      <c r="S5411" t="str">
        <f t="shared" si="507"/>
        <v>Theft</v>
      </c>
      <c r="T5411" t="str">
        <f t="shared" si="508"/>
        <v>Within SLA</v>
      </c>
      <c r="U5411">
        <f t="shared" si="509"/>
        <v>0</v>
      </c>
    </row>
    <row r="5412" spans="1:21" x14ac:dyDescent="0.3">
      <c r="A5412" t="s">
        <v>9802</v>
      </c>
      <c r="B5412" t="s">
        <v>4739</v>
      </c>
      <c r="C5412" t="s">
        <v>4740</v>
      </c>
      <c r="D5412" t="s">
        <v>182</v>
      </c>
      <c r="E5412" t="s">
        <v>27</v>
      </c>
      <c r="F5412">
        <v>21085.88</v>
      </c>
      <c r="G5412" s="1">
        <v>45798</v>
      </c>
      <c r="H5412" s="1">
        <v>45813</v>
      </c>
      <c r="I5412" t="s">
        <v>19</v>
      </c>
      <c r="J5412">
        <v>15</v>
      </c>
      <c r="K5412">
        <v>7</v>
      </c>
      <c r="L5412" t="s">
        <v>278</v>
      </c>
      <c r="M5412" t="s">
        <v>94</v>
      </c>
      <c r="N5412" t="s">
        <v>42</v>
      </c>
      <c r="O5412">
        <f t="shared" si="504"/>
        <v>1</v>
      </c>
      <c r="P5412" t="str">
        <f t="shared" si="505"/>
        <v>Valid</v>
      </c>
      <c r="Q5412" t="str">
        <f>_xlfn.XLOOKUP(B5412,Customers!$A:$A,Customers!$C:$C,"Not Found")</f>
        <v>West</v>
      </c>
      <c r="R5412" t="str">
        <f t="shared" si="506"/>
        <v>West</v>
      </c>
      <c r="S5412" t="str">
        <f t="shared" si="507"/>
        <v>Trip Cancellation</v>
      </c>
      <c r="T5412" t="str">
        <f t="shared" si="508"/>
        <v>SLA Breach</v>
      </c>
      <c r="U5412">
        <f t="shared" si="509"/>
        <v>8</v>
      </c>
    </row>
    <row r="5413" spans="1:21" x14ac:dyDescent="0.3">
      <c r="A5413" t="s">
        <v>9803</v>
      </c>
      <c r="B5413" t="s">
        <v>4226</v>
      </c>
      <c r="C5413" t="s">
        <v>4227</v>
      </c>
      <c r="D5413" t="s">
        <v>116</v>
      </c>
      <c r="E5413" t="s">
        <v>173</v>
      </c>
      <c r="F5413">
        <v>15687.07</v>
      </c>
      <c r="G5413" s="1">
        <v>45827</v>
      </c>
      <c r="H5413" s="1">
        <v>45834</v>
      </c>
      <c r="I5413" t="s">
        <v>19</v>
      </c>
      <c r="J5413">
        <v>7</v>
      </c>
      <c r="K5413">
        <v>7</v>
      </c>
      <c r="L5413" t="s">
        <v>183</v>
      </c>
      <c r="M5413" t="s">
        <v>94</v>
      </c>
      <c r="N5413" t="s">
        <v>30</v>
      </c>
      <c r="O5413">
        <f t="shared" si="504"/>
        <v>1</v>
      </c>
      <c r="P5413" t="str">
        <f t="shared" si="505"/>
        <v>Valid</v>
      </c>
      <c r="Q5413" t="str">
        <f>_xlfn.XLOOKUP(B5413,Customers!$A:$A,Customers!$C:$C,"Not Found")</f>
        <v>Central</v>
      </c>
      <c r="R5413" t="str">
        <f t="shared" si="506"/>
        <v>Central</v>
      </c>
      <c r="S5413" t="str">
        <f t="shared" si="507"/>
        <v>Medical Emergency</v>
      </c>
      <c r="T5413" t="str">
        <f t="shared" si="508"/>
        <v>Within SLA</v>
      </c>
      <c r="U5413">
        <f t="shared" si="509"/>
        <v>0</v>
      </c>
    </row>
    <row r="5414" spans="1:21" x14ac:dyDescent="0.3">
      <c r="A5414" t="s">
        <v>9804</v>
      </c>
      <c r="B5414" t="s">
        <v>9805</v>
      </c>
      <c r="C5414" t="s">
        <v>9806</v>
      </c>
      <c r="D5414" t="s">
        <v>53</v>
      </c>
      <c r="E5414" t="s">
        <v>173</v>
      </c>
      <c r="F5414">
        <v>196596.89</v>
      </c>
      <c r="G5414" s="1">
        <v>45675</v>
      </c>
      <c r="H5414" s="1">
        <v>45688</v>
      </c>
      <c r="I5414" t="s">
        <v>19</v>
      </c>
      <c r="J5414">
        <v>13</v>
      </c>
      <c r="K5414">
        <v>15</v>
      </c>
      <c r="L5414" t="s">
        <v>541</v>
      </c>
      <c r="M5414" t="s">
        <v>55</v>
      </c>
      <c r="N5414" t="s">
        <v>30</v>
      </c>
      <c r="O5414">
        <f t="shared" si="504"/>
        <v>1</v>
      </c>
      <c r="P5414" t="str">
        <f t="shared" si="505"/>
        <v>Valid</v>
      </c>
      <c r="Q5414" t="str">
        <f>_xlfn.XLOOKUP(B5414,Customers!$A:$A,Customers!$C:$C,"Not Found")</f>
        <v>East</v>
      </c>
      <c r="R5414" t="str">
        <f t="shared" si="506"/>
        <v>Central</v>
      </c>
      <c r="S5414" t="str">
        <f t="shared" si="507"/>
        <v>Hospitalization</v>
      </c>
      <c r="T5414" t="str">
        <f t="shared" si="508"/>
        <v>Within SLA</v>
      </c>
      <c r="U5414">
        <f t="shared" si="509"/>
        <v>0</v>
      </c>
    </row>
    <row r="5415" spans="1:21" x14ac:dyDescent="0.3">
      <c r="A5415" t="s">
        <v>9807</v>
      </c>
      <c r="B5415" t="s">
        <v>2930</v>
      </c>
      <c r="C5415" t="s">
        <v>4408</v>
      </c>
      <c r="D5415" t="s">
        <v>216</v>
      </c>
      <c r="E5415" t="s">
        <v>173</v>
      </c>
      <c r="F5415">
        <v>55985.55</v>
      </c>
      <c r="G5415" s="1">
        <v>45767</v>
      </c>
      <c r="I5415" t="s">
        <v>64</v>
      </c>
      <c r="J5415">
        <v>8</v>
      </c>
      <c r="K5415">
        <v>15</v>
      </c>
      <c r="L5415" t="s">
        <v>204</v>
      </c>
      <c r="M5415" t="s">
        <v>55</v>
      </c>
      <c r="N5415" t="s">
        <v>22</v>
      </c>
      <c r="O5415">
        <f t="shared" si="504"/>
        <v>1</v>
      </c>
      <c r="P5415" t="str">
        <f t="shared" si="505"/>
        <v>Valid</v>
      </c>
      <c r="Q5415" t="str">
        <f>_xlfn.XLOOKUP(B5415,Customers!$A:$A,Customers!$C:$C,"Not Found")</f>
        <v>South</v>
      </c>
      <c r="R5415" t="str">
        <f t="shared" si="506"/>
        <v>Central</v>
      </c>
      <c r="S5415" t="str">
        <f t="shared" si="507"/>
        <v>Outpatient</v>
      </c>
      <c r="T5415" t="str">
        <f t="shared" si="508"/>
        <v>Within SLA</v>
      </c>
      <c r="U5415">
        <f t="shared" si="509"/>
        <v>0</v>
      </c>
    </row>
    <row r="5416" spans="1:21" x14ac:dyDescent="0.3">
      <c r="A5416" t="s">
        <v>9808</v>
      </c>
      <c r="B5416" t="s">
        <v>635</v>
      </c>
      <c r="C5416" t="s">
        <v>636</v>
      </c>
      <c r="D5416" t="s">
        <v>216</v>
      </c>
      <c r="E5416" t="s">
        <v>18</v>
      </c>
      <c r="F5416">
        <v>74610.570000000007</v>
      </c>
      <c r="G5416" s="1">
        <v>45939</v>
      </c>
      <c r="I5416" t="s">
        <v>40</v>
      </c>
      <c r="J5416">
        <v>11</v>
      </c>
      <c r="K5416">
        <v>15</v>
      </c>
      <c r="L5416" t="s">
        <v>282</v>
      </c>
      <c r="M5416" t="s">
        <v>55</v>
      </c>
      <c r="N5416" t="s">
        <v>30</v>
      </c>
      <c r="O5416">
        <f t="shared" si="504"/>
        <v>1</v>
      </c>
      <c r="P5416" t="str">
        <f t="shared" si="505"/>
        <v>Valid</v>
      </c>
      <c r="Q5416" t="str">
        <f>_xlfn.XLOOKUP(B5416,Customers!$A:$A,Customers!$C:$C,"Not Found")</f>
        <v>South</v>
      </c>
      <c r="R5416" t="str">
        <f t="shared" si="506"/>
        <v>South</v>
      </c>
      <c r="S5416" t="str">
        <f t="shared" si="507"/>
        <v>Outpatient</v>
      </c>
      <c r="T5416" t="str">
        <f t="shared" si="508"/>
        <v>Within SLA</v>
      </c>
      <c r="U5416">
        <f t="shared" si="509"/>
        <v>0</v>
      </c>
    </row>
    <row r="5417" spans="1:21" x14ac:dyDescent="0.3">
      <c r="A5417" t="s">
        <v>9809</v>
      </c>
      <c r="B5417" t="s">
        <v>768</v>
      </c>
      <c r="C5417" t="s">
        <v>9675</v>
      </c>
      <c r="D5417" t="s">
        <v>59</v>
      </c>
      <c r="E5417" t="s">
        <v>18</v>
      </c>
      <c r="F5417">
        <v>62359.29</v>
      </c>
      <c r="G5417" s="1">
        <v>45753</v>
      </c>
      <c r="H5417" s="1">
        <v>45763</v>
      </c>
      <c r="I5417" t="s">
        <v>19</v>
      </c>
      <c r="J5417">
        <v>10</v>
      </c>
      <c r="K5417">
        <v>15</v>
      </c>
      <c r="L5417" t="s">
        <v>212</v>
      </c>
      <c r="M5417" t="s">
        <v>55</v>
      </c>
      <c r="N5417" t="s">
        <v>30</v>
      </c>
      <c r="O5417">
        <f t="shared" si="504"/>
        <v>1</v>
      </c>
      <c r="P5417" t="str">
        <f t="shared" si="505"/>
        <v>Valid</v>
      </c>
      <c r="Q5417" t="str">
        <f>_xlfn.XLOOKUP(B5417,Customers!$A:$A,Customers!$C:$C,"Not Found")</f>
        <v>South</v>
      </c>
      <c r="R5417" t="str">
        <f t="shared" si="506"/>
        <v>South</v>
      </c>
      <c r="S5417" t="str">
        <f t="shared" si="507"/>
        <v>Critical Illness</v>
      </c>
      <c r="T5417" t="str">
        <f t="shared" si="508"/>
        <v>Within SLA</v>
      </c>
      <c r="U5417">
        <f t="shared" si="509"/>
        <v>0</v>
      </c>
    </row>
    <row r="5418" spans="1:21" x14ac:dyDescent="0.3">
      <c r="A5418" t="s">
        <v>9810</v>
      </c>
      <c r="B5418" t="s">
        <v>2428</v>
      </c>
      <c r="C5418" t="s">
        <v>9811</v>
      </c>
      <c r="D5418" t="s">
        <v>92</v>
      </c>
      <c r="E5418" t="s">
        <v>27</v>
      </c>
      <c r="F5418">
        <v>38006.54</v>
      </c>
      <c r="G5418" s="1">
        <v>45925</v>
      </c>
      <c r="I5418" t="s">
        <v>64</v>
      </c>
      <c r="J5418">
        <v>1</v>
      </c>
      <c r="K5418">
        <v>7</v>
      </c>
      <c r="L5418" t="s">
        <v>65</v>
      </c>
      <c r="M5418" t="s">
        <v>94</v>
      </c>
      <c r="N5418" t="s">
        <v>30</v>
      </c>
      <c r="O5418">
        <f t="shared" si="504"/>
        <v>1</v>
      </c>
      <c r="P5418" t="str">
        <f t="shared" si="505"/>
        <v>Valid</v>
      </c>
      <c r="Q5418" t="str">
        <f>_xlfn.XLOOKUP(B5418,Customers!$A:$A,Customers!$C:$C,"Not Found")</f>
        <v>North</v>
      </c>
      <c r="R5418" t="str">
        <f t="shared" si="506"/>
        <v>West</v>
      </c>
      <c r="S5418" t="str">
        <f t="shared" si="507"/>
        <v>Baggage Loss</v>
      </c>
      <c r="T5418" t="str">
        <f t="shared" si="508"/>
        <v>Within SLA</v>
      </c>
      <c r="U5418">
        <f t="shared" si="509"/>
        <v>0</v>
      </c>
    </row>
    <row r="5419" spans="1:21" x14ac:dyDescent="0.3">
      <c r="A5419" t="s">
        <v>9812</v>
      </c>
      <c r="B5419" t="s">
        <v>1648</v>
      </c>
      <c r="C5419" t="s">
        <v>9813</v>
      </c>
      <c r="D5419" t="s">
        <v>216</v>
      </c>
      <c r="E5419" t="s">
        <v>74</v>
      </c>
      <c r="F5419">
        <v>442810.64</v>
      </c>
      <c r="G5419" s="1">
        <v>45932</v>
      </c>
      <c r="H5419" s="1">
        <v>45944</v>
      </c>
      <c r="I5419" t="s">
        <v>19</v>
      </c>
      <c r="J5419">
        <v>12</v>
      </c>
      <c r="K5419">
        <v>15</v>
      </c>
      <c r="L5419" t="s">
        <v>75</v>
      </c>
      <c r="M5419" t="s">
        <v>55</v>
      </c>
      <c r="N5419" t="s">
        <v>22</v>
      </c>
      <c r="O5419">
        <f t="shared" si="504"/>
        <v>1</v>
      </c>
      <c r="P5419" t="str">
        <f t="shared" si="505"/>
        <v>Valid</v>
      </c>
      <c r="Q5419" t="str">
        <f>_xlfn.XLOOKUP(B5419,Customers!$A:$A,Customers!$C:$C,"Not Found")</f>
        <v>East</v>
      </c>
      <c r="R5419" t="str">
        <f t="shared" si="506"/>
        <v>East</v>
      </c>
      <c r="S5419" t="str">
        <f t="shared" si="507"/>
        <v>Outpatient</v>
      </c>
      <c r="T5419" t="str">
        <f t="shared" si="508"/>
        <v>Within SLA</v>
      </c>
      <c r="U5419">
        <f t="shared" si="509"/>
        <v>0</v>
      </c>
    </row>
    <row r="5420" spans="1:21" x14ac:dyDescent="0.3">
      <c r="A5420" t="s">
        <v>9814</v>
      </c>
      <c r="B5420" t="s">
        <v>3316</v>
      </c>
      <c r="C5420" t="s">
        <v>7015</v>
      </c>
      <c r="D5420" t="s">
        <v>34</v>
      </c>
      <c r="E5420" t="s">
        <v>74</v>
      </c>
      <c r="F5420">
        <v>1894118.28</v>
      </c>
      <c r="G5420" s="1">
        <v>45947</v>
      </c>
      <c r="I5420" t="s">
        <v>64</v>
      </c>
      <c r="J5420">
        <v>32</v>
      </c>
      <c r="K5420">
        <v>20</v>
      </c>
      <c r="L5420" t="s">
        <v>183</v>
      </c>
      <c r="M5420" t="s">
        <v>29</v>
      </c>
      <c r="N5420" t="s">
        <v>42</v>
      </c>
      <c r="O5420">
        <f t="shared" si="504"/>
        <v>1</v>
      </c>
      <c r="P5420" t="str">
        <f t="shared" si="505"/>
        <v>Valid</v>
      </c>
      <c r="Q5420" t="str">
        <f>_xlfn.XLOOKUP(B5420,Customers!$A:$A,Customers!$C:$C,"Not Found")</f>
        <v>East</v>
      </c>
      <c r="R5420" t="str">
        <f t="shared" si="506"/>
        <v>East</v>
      </c>
      <c r="S5420" t="str">
        <f t="shared" si="507"/>
        <v>Death Benefit</v>
      </c>
      <c r="T5420" t="str">
        <f t="shared" si="508"/>
        <v>SLA Breach</v>
      </c>
      <c r="U5420">
        <f t="shared" si="509"/>
        <v>12</v>
      </c>
    </row>
    <row r="5421" spans="1:21" x14ac:dyDescent="0.3">
      <c r="A5421" t="s">
        <v>9815</v>
      </c>
      <c r="B5421" t="s">
        <v>8292</v>
      </c>
      <c r="C5421" t="s">
        <v>8293</v>
      </c>
      <c r="D5421" t="s">
        <v>69</v>
      </c>
      <c r="E5421" t="s">
        <v>27</v>
      </c>
      <c r="F5421">
        <v>98494.53</v>
      </c>
      <c r="G5421" s="1">
        <v>45844</v>
      </c>
      <c r="H5421" s="1">
        <v>45851</v>
      </c>
      <c r="I5421" t="s">
        <v>19</v>
      </c>
      <c r="J5421">
        <v>7</v>
      </c>
      <c r="K5421">
        <v>12</v>
      </c>
      <c r="L5421" t="s">
        <v>128</v>
      </c>
      <c r="M5421" t="s">
        <v>49</v>
      </c>
      <c r="N5421" t="s">
        <v>30</v>
      </c>
      <c r="O5421">
        <f t="shared" si="504"/>
        <v>1</v>
      </c>
      <c r="P5421" t="str">
        <f t="shared" si="505"/>
        <v>Valid</v>
      </c>
      <c r="Q5421" t="str">
        <f>_xlfn.XLOOKUP(B5421,Customers!$A:$A,Customers!$C:$C,"Not Found")</f>
        <v>East</v>
      </c>
      <c r="R5421" t="str">
        <f t="shared" si="506"/>
        <v>West</v>
      </c>
      <c r="S5421" t="str">
        <f t="shared" si="507"/>
        <v>Property Damage</v>
      </c>
      <c r="T5421" t="str">
        <f t="shared" si="508"/>
        <v>Within SLA</v>
      </c>
      <c r="U5421">
        <f t="shared" si="509"/>
        <v>0</v>
      </c>
    </row>
    <row r="5422" spans="1:21" x14ac:dyDescent="0.3">
      <c r="A5422" t="s">
        <v>9816</v>
      </c>
      <c r="B5422" t="s">
        <v>4194</v>
      </c>
      <c r="C5422" t="s">
        <v>4195</v>
      </c>
      <c r="D5422" t="s">
        <v>111</v>
      </c>
      <c r="E5422" t="s">
        <v>39</v>
      </c>
      <c r="F5422">
        <v>149002.17000000001</v>
      </c>
      <c r="G5422" s="1">
        <v>45778</v>
      </c>
      <c r="H5422" s="1">
        <v>45785</v>
      </c>
      <c r="I5422" t="s">
        <v>19</v>
      </c>
      <c r="J5422">
        <v>7</v>
      </c>
      <c r="K5422">
        <v>12</v>
      </c>
      <c r="L5422" t="s">
        <v>411</v>
      </c>
      <c r="M5422" t="s">
        <v>49</v>
      </c>
      <c r="N5422" t="s">
        <v>30</v>
      </c>
      <c r="O5422">
        <f t="shared" si="504"/>
        <v>1</v>
      </c>
      <c r="P5422" t="str">
        <f t="shared" si="505"/>
        <v>Valid</v>
      </c>
      <c r="Q5422" t="str">
        <f>_xlfn.XLOOKUP(B5422,Customers!$A:$A,Customers!$C:$C,"Not Found")</f>
        <v>East</v>
      </c>
      <c r="R5422" t="str">
        <f t="shared" si="506"/>
        <v>North</v>
      </c>
      <c r="S5422" t="str">
        <f t="shared" si="507"/>
        <v>Fire</v>
      </c>
      <c r="T5422" t="str">
        <f t="shared" si="508"/>
        <v>Within SLA</v>
      </c>
      <c r="U5422">
        <f t="shared" si="509"/>
        <v>0</v>
      </c>
    </row>
    <row r="5423" spans="1:21" x14ac:dyDescent="0.3">
      <c r="A5423" t="s">
        <v>9817</v>
      </c>
      <c r="B5423" t="s">
        <v>6584</v>
      </c>
      <c r="C5423" t="s">
        <v>6585</v>
      </c>
      <c r="D5423" t="s">
        <v>216</v>
      </c>
      <c r="E5423" t="s">
        <v>39</v>
      </c>
      <c r="F5423">
        <v>164070.82999999999</v>
      </c>
      <c r="G5423" s="1">
        <v>45742</v>
      </c>
      <c r="I5423" t="s">
        <v>40</v>
      </c>
      <c r="J5423">
        <v>19</v>
      </c>
      <c r="K5423">
        <v>15</v>
      </c>
      <c r="L5423" t="s">
        <v>770</v>
      </c>
      <c r="M5423" t="s">
        <v>55</v>
      </c>
      <c r="N5423" t="s">
        <v>42</v>
      </c>
      <c r="O5423">
        <f t="shared" si="504"/>
        <v>1</v>
      </c>
      <c r="P5423" t="str">
        <f t="shared" si="505"/>
        <v>Valid</v>
      </c>
      <c r="Q5423" t="str">
        <f>_xlfn.XLOOKUP(B5423,Customers!$A:$A,Customers!$C:$C,"Not Found")</f>
        <v>West</v>
      </c>
      <c r="R5423" t="str">
        <f t="shared" si="506"/>
        <v>North</v>
      </c>
      <c r="S5423" t="str">
        <f t="shared" si="507"/>
        <v>Outpatient</v>
      </c>
      <c r="T5423" t="str">
        <f t="shared" si="508"/>
        <v>SLA Breach</v>
      </c>
      <c r="U5423">
        <f t="shared" si="509"/>
        <v>4</v>
      </c>
    </row>
    <row r="5424" spans="1:21" x14ac:dyDescent="0.3">
      <c r="A5424" t="s">
        <v>9818</v>
      </c>
      <c r="B5424" t="s">
        <v>5437</v>
      </c>
      <c r="C5424" t="s">
        <v>9819</v>
      </c>
      <c r="D5424" t="s">
        <v>46</v>
      </c>
      <c r="E5424" t="s">
        <v>27</v>
      </c>
      <c r="F5424">
        <v>151912.35999999999</v>
      </c>
      <c r="G5424" s="1">
        <v>45836</v>
      </c>
      <c r="I5424" t="s">
        <v>64</v>
      </c>
      <c r="J5424">
        <v>24</v>
      </c>
      <c r="K5424">
        <v>10</v>
      </c>
      <c r="L5424" t="s">
        <v>140</v>
      </c>
      <c r="M5424" t="s">
        <v>21</v>
      </c>
      <c r="N5424" t="s">
        <v>88</v>
      </c>
      <c r="O5424">
        <f t="shared" si="504"/>
        <v>1</v>
      </c>
      <c r="P5424" t="str">
        <f t="shared" si="505"/>
        <v>Valid</v>
      </c>
      <c r="Q5424" t="str">
        <f>_xlfn.XLOOKUP(B5424,Customers!$A:$A,Customers!$C:$C,"Not Found")</f>
        <v>North</v>
      </c>
      <c r="R5424" t="str">
        <f t="shared" si="506"/>
        <v>West</v>
      </c>
      <c r="S5424" t="str">
        <f t="shared" si="507"/>
        <v>Theft</v>
      </c>
      <c r="T5424" t="str">
        <f t="shared" si="508"/>
        <v>SLA Breach</v>
      </c>
      <c r="U5424">
        <f t="shared" si="509"/>
        <v>14</v>
      </c>
    </row>
    <row r="5425" spans="1:21" x14ac:dyDescent="0.3">
      <c r="A5425" t="s">
        <v>9820</v>
      </c>
      <c r="B5425" t="s">
        <v>1285</v>
      </c>
      <c r="C5425" t="s">
        <v>1286</v>
      </c>
      <c r="D5425" t="s">
        <v>154</v>
      </c>
      <c r="E5425" t="s">
        <v>27</v>
      </c>
      <c r="F5425">
        <v>101562.01</v>
      </c>
      <c r="G5425" s="1">
        <v>45914</v>
      </c>
      <c r="H5425" s="1">
        <v>45925</v>
      </c>
      <c r="I5425" t="s">
        <v>19</v>
      </c>
      <c r="J5425">
        <v>11</v>
      </c>
      <c r="K5425">
        <v>10</v>
      </c>
      <c r="L5425" t="s">
        <v>610</v>
      </c>
      <c r="M5425" t="s">
        <v>21</v>
      </c>
      <c r="N5425" t="s">
        <v>30</v>
      </c>
      <c r="O5425">
        <f t="shared" si="504"/>
        <v>1</v>
      </c>
      <c r="P5425" t="str">
        <f t="shared" si="505"/>
        <v>Valid</v>
      </c>
      <c r="Q5425" t="str">
        <f>_xlfn.XLOOKUP(B5425,Customers!$A:$A,Customers!$C:$C,"Not Found")</f>
        <v>South</v>
      </c>
      <c r="R5425" t="str">
        <f t="shared" si="506"/>
        <v>West</v>
      </c>
      <c r="S5425" t="str">
        <f t="shared" si="507"/>
        <v>Vehicle Damage</v>
      </c>
      <c r="T5425" t="str">
        <f t="shared" si="508"/>
        <v>SLA Breach</v>
      </c>
      <c r="U5425">
        <f t="shared" si="509"/>
        <v>1</v>
      </c>
    </row>
    <row r="5426" spans="1:21" x14ac:dyDescent="0.3">
      <c r="A5426" t="s">
        <v>9821</v>
      </c>
      <c r="B5426" t="s">
        <v>5331</v>
      </c>
      <c r="C5426" t="s">
        <v>7008</v>
      </c>
      <c r="D5426" t="s">
        <v>154</v>
      </c>
      <c r="E5426" t="s">
        <v>27</v>
      </c>
      <c r="F5426">
        <v>137892.46</v>
      </c>
      <c r="G5426" s="1">
        <v>45934</v>
      </c>
      <c r="H5426" s="1">
        <v>45943</v>
      </c>
      <c r="I5426" t="s">
        <v>19</v>
      </c>
      <c r="J5426">
        <v>9</v>
      </c>
      <c r="K5426">
        <v>10</v>
      </c>
      <c r="L5426" t="s">
        <v>282</v>
      </c>
      <c r="M5426" t="s">
        <v>21</v>
      </c>
      <c r="N5426" t="s">
        <v>30</v>
      </c>
      <c r="O5426">
        <f t="shared" si="504"/>
        <v>1</v>
      </c>
      <c r="P5426" t="str">
        <f t="shared" si="505"/>
        <v>Valid</v>
      </c>
      <c r="Q5426" t="str">
        <f>_xlfn.XLOOKUP(B5426,Customers!$A:$A,Customers!$C:$C,"Not Found")</f>
        <v>North</v>
      </c>
      <c r="R5426" t="str">
        <f t="shared" si="506"/>
        <v>West</v>
      </c>
      <c r="S5426" t="str">
        <f t="shared" si="507"/>
        <v>Vehicle Damage</v>
      </c>
      <c r="T5426" t="str">
        <f t="shared" si="508"/>
        <v>Within SLA</v>
      </c>
      <c r="U5426">
        <f t="shared" si="509"/>
        <v>0</v>
      </c>
    </row>
    <row r="5427" spans="1:21" x14ac:dyDescent="0.3">
      <c r="A5427" t="s">
        <v>9822</v>
      </c>
      <c r="B5427" t="s">
        <v>5468</v>
      </c>
      <c r="C5427" t="s">
        <v>5469</v>
      </c>
      <c r="D5427" t="s">
        <v>102</v>
      </c>
      <c r="E5427" t="s">
        <v>27</v>
      </c>
      <c r="F5427">
        <v>405516.65</v>
      </c>
      <c r="G5427" s="1">
        <v>45682</v>
      </c>
      <c r="I5427" t="s">
        <v>64</v>
      </c>
      <c r="J5427">
        <v>30</v>
      </c>
      <c r="K5427">
        <v>20</v>
      </c>
      <c r="L5427" t="s">
        <v>813</v>
      </c>
      <c r="M5427" t="s">
        <v>29</v>
      </c>
      <c r="N5427" t="s">
        <v>42</v>
      </c>
      <c r="O5427">
        <f t="shared" si="504"/>
        <v>1</v>
      </c>
      <c r="P5427" t="str">
        <f t="shared" si="505"/>
        <v>Valid</v>
      </c>
      <c r="Q5427" t="str">
        <f>_xlfn.XLOOKUP(B5427,Customers!$A:$A,Customers!$C:$C,"Not Found")</f>
        <v>South</v>
      </c>
      <c r="R5427" t="str">
        <f t="shared" si="506"/>
        <v>West</v>
      </c>
      <c r="S5427" t="str">
        <f t="shared" si="507"/>
        <v>Maturity</v>
      </c>
      <c r="T5427" t="str">
        <f t="shared" si="508"/>
        <v>SLA Breach</v>
      </c>
      <c r="U5427">
        <f t="shared" si="509"/>
        <v>10</v>
      </c>
    </row>
    <row r="5428" spans="1:21" x14ac:dyDescent="0.3">
      <c r="A5428" t="s">
        <v>9823</v>
      </c>
      <c r="B5428" t="s">
        <v>9824</v>
      </c>
      <c r="C5428" t="s">
        <v>9825</v>
      </c>
      <c r="D5428" t="s">
        <v>17</v>
      </c>
      <c r="E5428" t="s">
        <v>39</v>
      </c>
      <c r="F5428">
        <v>44636.73</v>
      </c>
      <c r="G5428" s="1">
        <v>45968</v>
      </c>
      <c r="H5428" s="1">
        <v>45977</v>
      </c>
      <c r="I5428" t="s">
        <v>19</v>
      </c>
      <c r="J5428">
        <v>9</v>
      </c>
      <c r="K5428">
        <v>10</v>
      </c>
      <c r="L5428" t="s">
        <v>541</v>
      </c>
      <c r="M5428" t="s">
        <v>21</v>
      </c>
      <c r="N5428" t="s">
        <v>30</v>
      </c>
      <c r="O5428">
        <f t="shared" si="504"/>
        <v>1</v>
      </c>
      <c r="P5428" t="str">
        <f t="shared" si="505"/>
        <v>Valid</v>
      </c>
      <c r="Q5428" t="str">
        <f>_xlfn.XLOOKUP(B5428,Customers!$A:$A,Customers!$C:$C,"Not Found")</f>
        <v>South</v>
      </c>
      <c r="R5428" t="str">
        <f t="shared" si="506"/>
        <v>North</v>
      </c>
      <c r="S5428" t="str">
        <f t="shared" si="507"/>
        <v>Accident</v>
      </c>
      <c r="T5428" t="str">
        <f t="shared" si="508"/>
        <v>Within SLA</v>
      </c>
      <c r="U5428">
        <f t="shared" si="509"/>
        <v>0</v>
      </c>
    </row>
    <row r="5429" spans="1:21" x14ac:dyDescent="0.3">
      <c r="A5429" t="s">
        <v>9826</v>
      </c>
      <c r="B5429" t="s">
        <v>9475</v>
      </c>
      <c r="C5429" t="s">
        <v>9682</v>
      </c>
      <c r="D5429" t="s">
        <v>111</v>
      </c>
      <c r="E5429" t="s">
        <v>39</v>
      </c>
      <c r="F5429">
        <v>232416.07</v>
      </c>
      <c r="G5429" s="1">
        <v>45755</v>
      </c>
      <c r="I5429" t="s">
        <v>40</v>
      </c>
      <c r="J5429">
        <v>19</v>
      </c>
      <c r="K5429">
        <v>12</v>
      </c>
      <c r="L5429" t="s">
        <v>103</v>
      </c>
      <c r="M5429" t="s">
        <v>49</v>
      </c>
      <c r="N5429" t="s">
        <v>42</v>
      </c>
      <c r="O5429">
        <f t="shared" si="504"/>
        <v>1</v>
      </c>
      <c r="P5429" t="str">
        <f t="shared" si="505"/>
        <v>Valid</v>
      </c>
      <c r="Q5429" t="str">
        <f>_xlfn.XLOOKUP(B5429,Customers!$A:$A,Customers!$C:$C,"Not Found")</f>
        <v>North</v>
      </c>
      <c r="R5429" t="str">
        <f t="shared" si="506"/>
        <v>North</v>
      </c>
      <c r="S5429" t="str">
        <f t="shared" si="507"/>
        <v>Fire</v>
      </c>
      <c r="T5429" t="str">
        <f t="shared" si="508"/>
        <v>SLA Breach</v>
      </c>
      <c r="U5429">
        <f t="shared" si="509"/>
        <v>7</v>
      </c>
    </row>
    <row r="5430" spans="1:21" x14ac:dyDescent="0.3">
      <c r="A5430" t="s">
        <v>9827</v>
      </c>
      <c r="B5430" t="s">
        <v>954</v>
      </c>
      <c r="C5430" t="s">
        <v>955</v>
      </c>
      <c r="D5430" t="s">
        <v>34</v>
      </c>
      <c r="E5430" t="s">
        <v>18</v>
      </c>
      <c r="F5430">
        <v>339479.17</v>
      </c>
      <c r="G5430" s="1">
        <v>45742</v>
      </c>
      <c r="H5430" s="1">
        <v>45763</v>
      </c>
      <c r="I5430" t="s">
        <v>19</v>
      </c>
      <c r="J5430">
        <v>21</v>
      </c>
      <c r="K5430">
        <v>20</v>
      </c>
      <c r="L5430" t="s">
        <v>541</v>
      </c>
      <c r="M5430" t="s">
        <v>29</v>
      </c>
      <c r="N5430" t="s">
        <v>30</v>
      </c>
      <c r="O5430">
        <f t="shared" si="504"/>
        <v>1</v>
      </c>
      <c r="P5430" t="str">
        <f t="shared" si="505"/>
        <v>Valid</v>
      </c>
      <c r="Q5430" t="str">
        <f>_xlfn.XLOOKUP(B5430,Customers!$A:$A,Customers!$C:$C,"Not Found")</f>
        <v>West</v>
      </c>
      <c r="R5430" t="str">
        <f t="shared" si="506"/>
        <v>South</v>
      </c>
      <c r="S5430" t="str">
        <f t="shared" si="507"/>
        <v>Death Benefit</v>
      </c>
      <c r="T5430" t="str">
        <f t="shared" si="508"/>
        <v>SLA Breach</v>
      </c>
      <c r="U5430">
        <f t="shared" si="509"/>
        <v>1</v>
      </c>
    </row>
    <row r="5431" spans="1:21" x14ac:dyDescent="0.3">
      <c r="A5431" t="s">
        <v>9828</v>
      </c>
      <c r="B5431" t="s">
        <v>3086</v>
      </c>
      <c r="C5431" t="s">
        <v>3087</v>
      </c>
      <c r="D5431" t="s">
        <v>216</v>
      </c>
      <c r="E5431" t="s">
        <v>18</v>
      </c>
      <c r="F5431">
        <v>109271.21</v>
      </c>
      <c r="G5431" s="1">
        <v>45770</v>
      </c>
      <c r="I5431" t="s">
        <v>64</v>
      </c>
      <c r="J5431">
        <v>15</v>
      </c>
      <c r="K5431">
        <v>15</v>
      </c>
      <c r="L5431" t="s">
        <v>349</v>
      </c>
      <c r="M5431" t="s">
        <v>55</v>
      </c>
      <c r="N5431" t="s">
        <v>42</v>
      </c>
      <c r="O5431">
        <f t="shared" si="504"/>
        <v>1</v>
      </c>
      <c r="P5431" t="str">
        <f t="shared" si="505"/>
        <v>Valid</v>
      </c>
      <c r="Q5431" t="str">
        <f>_xlfn.XLOOKUP(B5431,Customers!$A:$A,Customers!$C:$C,"Not Found")</f>
        <v>South</v>
      </c>
      <c r="R5431" t="str">
        <f t="shared" si="506"/>
        <v>South</v>
      </c>
      <c r="S5431" t="str">
        <f t="shared" si="507"/>
        <v>Outpatient</v>
      </c>
      <c r="T5431" t="str">
        <f t="shared" si="508"/>
        <v>Within SLA</v>
      </c>
      <c r="U5431">
        <f t="shared" si="509"/>
        <v>0</v>
      </c>
    </row>
    <row r="5432" spans="1:21" x14ac:dyDescent="0.3">
      <c r="A5432" t="s">
        <v>9829</v>
      </c>
      <c r="B5432" t="s">
        <v>2220</v>
      </c>
      <c r="C5432" t="s">
        <v>2221</v>
      </c>
      <c r="D5432" t="s">
        <v>111</v>
      </c>
      <c r="E5432" t="s">
        <v>27</v>
      </c>
      <c r="F5432">
        <v>47164.28</v>
      </c>
      <c r="G5432" s="1">
        <v>45780</v>
      </c>
      <c r="H5432" s="1">
        <v>45801</v>
      </c>
      <c r="I5432" t="s">
        <v>19</v>
      </c>
      <c r="J5432">
        <v>21</v>
      </c>
      <c r="K5432">
        <v>12</v>
      </c>
      <c r="L5432" t="s">
        <v>75</v>
      </c>
      <c r="M5432" t="s">
        <v>49</v>
      </c>
      <c r="N5432" t="s">
        <v>88</v>
      </c>
      <c r="O5432">
        <f t="shared" si="504"/>
        <v>1</v>
      </c>
      <c r="P5432" t="str">
        <f t="shared" si="505"/>
        <v>Valid</v>
      </c>
      <c r="Q5432" t="str">
        <f>_xlfn.XLOOKUP(B5432,Customers!$A:$A,Customers!$C:$C,"Not Found")</f>
        <v>East</v>
      </c>
      <c r="R5432" t="str">
        <f t="shared" si="506"/>
        <v>West</v>
      </c>
      <c r="S5432" t="str">
        <f t="shared" si="507"/>
        <v>Fire</v>
      </c>
      <c r="T5432" t="str">
        <f t="shared" si="508"/>
        <v>SLA Breach</v>
      </c>
      <c r="U5432">
        <f t="shared" si="509"/>
        <v>9</v>
      </c>
    </row>
    <row r="5433" spans="1:21" x14ac:dyDescent="0.3">
      <c r="A5433" t="s">
        <v>9830</v>
      </c>
      <c r="B5433" t="s">
        <v>1701</v>
      </c>
      <c r="C5433" t="s">
        <v>9831</v>
      </c>
      <c r="D5433" t="s">
        <v>46</v>
      </c>
      <c r="E5433" t="s">
        <v>27</v>
      </c>
      <c r="F5433">
        <v>40790.550000000003</v>
      </c>
      <c r="G5433" s="1">
        <v>45717</v>
      </c>
      <c r="H5433" s="1">
        <v>45721</v>
      </c>
      <c r="I5433" t="s">
        <v>19</v>
      </c>
      <c r="J5433">
        <v>4</v>
      </c>
      <c r="K5433">
        <v>10</v>
      </c>
      <c r="L5433" t="s">
        <v>651</v>
      </c>
      <c r="M5433" t="s">
        <v>21</v>
      </c>
      <c r="N5433" t="s">
        <v>22</v>
      </c>
      <c r="O5433">
        <f t="shared" si="504"/>
        <v>1</v>
      </c>
      <c r="P5433" t="str">
        <f t="shared" si="505"/>
        <v>Valid</v>
      </c>
      <c r="Q5433" t="str">
        <f>_xlfn.XLOOKUP(B5433,Customers!$A:$A,Customers!$C:$C,"Not Found")</f>
        <v>East</v>
      </c>
      <c r="R5433" t="str">
        <f t="shared" si="506"/>
        <v>West</v>
      </c>
      <c r="S5433" t="str">
        <f t="shared" si="507"/>
        <v>Theft</v>
      </c>
      <c r="T5433" t="str">
        <f t="shared" si="508"/>
        <v>Within SLA</v>
      </c>
      <c r="U5433">
        <f t="shared" si="509"/>
        <v>0</v>
      </c>
    </row>
    <row r="5434" spans="1:21" x14ac:dyDescent="0.3">
      <c r="A5434" t="s">
        <v>9832</v>
      </c>
      <c r="B5434" t="s">
        <v>9779</v>
      </c>
      <c r="C5434" t="s">
        <v>9780</v>
      </c>
      <c r="D5434" t="s">
        <v>46</v>
      </c>
      <c r="E5434" t="s">
        <v>173</v>
      </c>
      <c r="F5434">
        <v>52384.81</v>
      </c>
      <c r="G5434" s="1">
        <v>45766</v>
      </c>
      <c r="I5434" t="s">
        <v>40</v>
      </c>
      <c r="J5434">
        <v>25</v>
      </c>
      <c r="K5434">
        <v>10</v>
      </c>
      <c r="L5434" t="s">
        <v>242</v>
      </c>
      <c r="M5434" t="s">
        <v>21</v>
      </c>
      <c r="N5434" t="s">
        <v>42</v>
      </c>
      <c r="O5434">
        <f t="shared" si="504"/>
        <v>1</v>
      </c>
      <c r="P5434" t="str">
        <f t="shared" si="505"/>
        <v>Valid</v>
      </c>
      <c r="Q5434" t="str">
        <f>_xlfn.XLOOKUP(B5434,Customers!$A:$A,Customers!$C:$C,"Not Found")</f>
        <v>South</v>
      </c>
      <c r="R5434" t="str">
        <f t="shared" si="506"/>
        <v>Central</v>
      </c>
      <c r="S5434" t="str">
        <f t="shared" si="507"/>
        <v>Theft</v>
      </c>
      <c r="T5434" t="str">
        <f t="shared" si="508"/>
        <v>SLA Breach</v>
      </c>
      <c r="U5434">
        <f t="shared" si="509"/>
        <v>15</v>
      </c>
    </row>
    <row r="5435" spans="1:21" x14ac:dyDescent="0.3">
      <c r="A5435" t="s">
        <v>9833</v>
      </c>
      <c r="B5435" t="s">
        <v>5193</v>
      </c>
      <c r="C5435" t="s">
        <v>6070</v>
      </c>
      <c r="D5435" t="s">
        <v>34</v>
      </c>
      <c r="E5435" t="s">
        <v>74</v>
      </c>
      <c r="F5435">
        <v>437358.53</v>
      </c>
      <c r="G5435" s="1">
        <v>45939</v>
      </c>
      <c r="H5435" s="1">
        <v>45969</v>
      </c>
      <c r="I5435" t="s">
        <v>19</v>
      </c>
      <c r="J5435">
        <v>30</v>
      </c>
      <c r="K5435">
        <v>20</v>
      </c>
      <c r="L5435" t="s">
        <v>704</v>
      </c>
      <c r="M5435" t="s">
        <v>29</v>
      </c>
      <c r="N5435" t="s">
        <v>30</v>
      </c>
      <c r="O5435">
        <f t="shared" si="504"/>
        <v>1</v>
      </c>
      <c r="P5435" t="str">
        <f t="shared" si="505"/>
        <v>Valid</v>
      </c>
      <c r="Q5435" t="str">
        <f>_xlfn.XLOOKUP(B5435,Customers!$A:$A,Customers!$C:$C,"Not Found")</f>
        <v>West</v>
      </c>
      <c r="R5435" t="str">
        <f t="shared" si="506"/>
        <v>East</v>
      </c>
      <c r="S5435" t="str">
        <f t="shared" si="507"/>
        <v>Death Benefit</v>
      </c>
      <c r="T5435" t="str">
        <f t="shared" si="508"/>
        <v>SLA Breach</v>
      </c>
      <c r="U5435">
        <f t="shared" si="509"/>
        <v>10</v>
      </c>
    </row>
    <row r="5436" spans="1:21" x14ac:dyDescent="0.3">
      <c r="A5436" t="s">
        <v>9834</v>
      </c>
      <c r="B5436" t="s">
        <v>7377</v>
      </c>
      <c r="C5436" t="s">
        <v>9835</v>
      </c>
      <c r="D5436" t="s">
        <v>34</v>
      </c>
      <c r="E5436" t="s">
        <v>18</v>
      </c>
      <c r="F5436">
        <v>997506.31</v>
      </c>
      <c r="G5436" s="1">
        <v>45666</v>
      </c>
      <c r="I5436" t="s">
        <v>64</v>
      </c>
      <c r="J5436">
        <v>24</v>
      </c>
      <c r="K5436">
        <v>20</v>
      </c>
      <c r="L5436" t="s">
        <v>54</v>
      </c>
      <c r="M5436" t="s">
        <v>29</v>
      </c>
      <c r="N5436" t="s">
        <v>42</v>
      </c>
      <c r="O5436">
        <f t="shared" si="504"/>
        <v>1</v>
      </c>
      <c r="P5436" t="str">
        <f t="shared" si="505"/>
        <v>Valid</v>
      </c>
      <c r="Q5436" t="str">
        <f>_xlfn.XLOOKUP(B5436,Customers!$A:$A,Customers!$C:$C,"Not Found")</f>
        <v>North</v>
      </c>
      <c r="R5436" t="str">
        <f t="shared" si="506"/>
        <v>South</v>
      </c>
      <c r="S5436" t="str">
        <f t="shared" si="507"/>
        <v>Death Benefit</v>
      </c>
      <c r="T5436" t="str">
        <f t="shared" si="508"/>
        <v>SLA Breach</v>
      </c>
      <c r="U5436">
        <f t="shared" si="509"/>
        <v>4</v>
      </c>
    </row>
    <row r="5437" spans="1:21" x14ac:dyDescent="0.3">
      <c r="A5437" t="s">
        <v>9836</v>
      </c>
      <c r="B5437" t="s">
        <v>2402</v>
      </c>
      <c r="C5437" t="s">
        <v>4457</v>
      </c>
      <c r="D5437" t="s">
        <v>154</v>
      </c>
      <c r="E5437" t="s">
        <v>74</v>
      </c>
      <c r="F5437">
        <v>111612.43</v>
      </c>
      <c r="G5437" s="1">
        <v>45883</v>
      </c>
      <c r="H5437" s="1">
        <v>45912</v>
      </c>
      <c r="I5437" t="s">
        <v>19</v>
      </c>
      <c r="J5437">
        <v>29</v>
      </c>
      <c r="K5437">
        <v>10</v>
      </c>
      <c r="L5437" t="s">
        <v>787</v>
      </c>
      <c r="M5437" t="s">
        <v>21</v>
      </c>
      <c r="N5437" t="s">
        <v>88</v>
      </c>
      <c r="O5437">
        <f t="shared" si="504"/>
        <v>1</v>
      </c>
      <c r="P5437" t="str">
        <f t="shared" si="505"/>
        <v>Valid</v>
      </c>
      <c r="Q5437" t="str">
        <f>_xlfn.XLOOKUP(B5437,Customers!$A:$A,Customers!$C:$C,"Not Found")</f>
        <v>West</v>
      </c>
      <c r="R5437" t="str">
        <f t="shared" si="506"/>
        <v>East</v>
      </c>
      <c r="S5437" t="str">
        <f t="shared" si="507"/>
        <v>Vehicle Damage</v>
      </c>
      <c r="T5437" t="str">
        <f t="shared" si="508"/>
        <v>SLA Breach</v>
      </c>
      <c r="U5437">
        <f t="shared" si="509"/>
        <v>19</v>
      </c>
    </row>
    <row r="5438" spans="1:21" x14ac:dyDescent="0.3">
      <c r="A5438" t="s">
        <v>9837</v>
      </c>
      <c r="B5438" t="s">
        <v>3493</v>
      </c>
      <c r="C5438" t="s">
        <v>9838</v>
      </c>
      <c r="D5438" t="s">
        <v>46</v>
      </c>
      <c r="E5438" t="s">
        <v>39</v>
      </c>
      <c r="F5438">
        <v>59734.63</v>
      </c>
      <c r="G5438" s="1">
        <v>45951</v>
      </c>
      <c r="H5438" s="1">
        <v>45963</v>
      </c>
      <c r="I5438" t="s">
        <v>19</v>
      </c>
      <c r="J5438">
        <v>12</v>
      </c>
      <c r="K5438">
        <v>10</v>
      </c>
      <c r="L5438" t="s">
        <v>331</v>
      </c>
      <c r="M5438" t="s">
        <v>21</v>
      </c>
      <c r="N5438" t="s">
        <v>30</v>
      </c>
      <c r="O5438">
        <f t="shared" si="504"/>
        <v>1</v>
      </c>
      <c r="P5438" t="str">
        <f t="shared" si="505"/>
        <v>Valid</v>
      </c>
      <c r="Q5438" t="str">
        <f>_xlfn.XLOOKUP(B5438,Customers!$A:$A,Customers!$C:$C,"Not Found")</f>
        <v>South</v>
      </c>
      <c r="R5438" t="str">
        <f t="shared" si="506"/>
        <v>North</v>
      </c>
      <c r="S5438" t="str">
        <f t="shared" si="507"/>
        <v>Theft</v>
      </c>
      <c r="T5438" t="str">
        <f t="shared" si="508"/>
        <v>SLA Breach</v>
      </c>
      <c r="U5438">
        <f t="shared" si="509"/>
        <v>2</v>
      </c>
    </row>
    <row r="5439" spans="1:21" x14ac:dyDescent="0.3">
      <c r="A5439" t="s">
        <v>9839</v>
      </c>
      <c r="B5439" t="s">
        <v>1328</v>
      </c>
      <c r="C5439" t="s">
        <v>7919</v>
      </c>
      <c r="D5439" t="s">
        <v>34</v>
      </c>
      <c r="E5439" t="s">
        <v>39</v>
      </c>
      <c r="F5439">
        <v>163310.60999999999</v>
      </c>
      <c r="G5439" s="1">
        <v>45881</v>
      </c>
      <c r="H5439" s="1">
        <v>45898</v>
      </c>
      <c r="I5439" t="s">
        <v>19</v>
      </c>
      <c r="J5439">
        <v>17</v>
      </c>
      <c r="K5439">
        <v>20</v>
      </c>
      <c r="L5439" t="s">
        <v>427</v>
      </c>
      <c r="M5439" t="s">
        <v>29</v>
      </c>
      <c r="N5439" t="s">
        <v>30</v>
      </c>
      <c r="O5439">
        <f t="shared" si="504"/>
        <v>1</v>
      </c>
      <c r="P5439" t="str">
        <f t="shared" si="505"/>
        <v>Valid</v>
      </c>
      <c r="Q5439" t="str">
        <f>_xlfn.XLOOKUP(B5439,Customers!$A:$A,Customers!$C:$C,"Not Found")</f>
        <v>Central</v>
      </c>
      <c r="R5439" t="str">
        <f t="shared" si="506"/>
        <v>North</v>
      </c>
      <c r="S5439" t="str">
        <f t="shared" si="507"/>
        <v>Death Benefit</v>
      </c>
      <c r="T5439" t="str">
        <f t="shared" si="508"/>
        <v>Within SLA</v>
      </c>
      <c r="U5439">
        <f t="shared" si="509"/>
        <v>0</v>
      </c>
    </row>
    <row r="5440" spans="1:21" x14ac:dyDescent="0.3">
      <c r="A5440" t="s">
        <v>9840</v>
      </c>
      <c r="B5440" t="s">
        <v>3969</v>
      </c>
      <c r="C5440" t="s">
        <v>3970</v>
      </c>
      <c r="D5440" t="s">
        <v>238</v>
      </c>
      <c r="E5440" t="s">
        <v>74</v>
      </c>
      <c r="F5440">
        <v>151309.71</v>
      </c>
      <c r="G5440" s="1">
        <v>45816</v>
      </c>
      <c r="H5440" s="1">
        <v>45833</v>
      </c>
      <c r="I5440" t="s">
        <v>19</v>
      </c>
      <c r="J5440">
        <v>17</v>
      </c>
      <c r="K5440">
        <v>10</v>
      </c>
      <c r="L5440" t="s">
        <v>411</v>
      </c>
      <c r="M5440" t="s">
        <v>21</v>
      </c>
      <c r="N5440" t="s">
        <v>30</v>
      </c>
      <c r="O5440">
        <f t="shared" si="504"/>
        <v>1</v>
      </c>
      <c r="P5440" t="str">
        <f t="shared" si="505"/>
        <v>Valid</v>
      </c>
      <c r="Q5440" t="str">
        <f>_xlfn.XLOOKUP(B5440,Customers!$A:$A,Customers!$C:$C,"Not Found")</f>
        <v>West</v>
      </c>
      <c r="R5440" t="str">
        <f t="shared" si="506"/>
        <v>East</v>
      </c>
      <c r="S5440" t="str">
        <f t="shared" si="507"/>
        <v>Vehicle Damage</v>
      </c>
      <c r="T5440" t="str">
        <f t="shared" si="508"/>
        <v>SLA Breach</v>
      </c>
      <c r="U5440">
        <f t="shared" si="509"/>
        <v>7</v>
      </c>
    </row>
    <row r="5441" spans="1:21" x14ac:dyDescent="0.3">
      <c r="A5441" t="s">
        <v>9841</v>
      </c>
      <c r="B5441" t="s">
        <v>1216</v>
      </c>
      <c r="C5441" t="s">
        <v>1217</v>
      </c>
      <c r="D5441" t="s">
        <v>17</v>
      </c>
      <c r="E5441" t="s">
        <v>18</v>
      </c>
      <c r="F5441">
        <v>82734.89</v>
      </c>
      <c r="G5441" s="1">
        <v>45855</v>
      </c>
      <c r="I5441" t="s">
        <v>64</v>
      </c>
      <c r="J5441">
        <v>10</v>
      </c>
      <c r="K5441">
        <v>10</v>
      </c>
      <c r="L5441" t="s">
        <v>813</v>
      </c>
      <c r="M5441" t="s">
        <v>21</v>
      </c>
      <c r="N5441" t="s">
        <v>42</v>
      </c>
      <c r="O5441">
        <f t="shared" si="504"/>
        <v>1</v>
      </c>
      <c r="P5441" t="str">
        <f t="shared" si="505"/>
        <v>Valid</v>
      </c>
      <c r="Q5441" t="str">
        <f>_xlfn.XLOOKUP(B5441,Customers!$A:$A,Customers!$C:$C,"Not Found")</f>
        <v>South</v>
      </c>
      <c r="R5441" t="str">
        <f t="shared" si="506"/>
        <v>South</v>
      </c>
      <c r="S5441" t="str">
        <f t="shared" si="507"/>
        <v>Accident</v>
      </c>
      <c r="T5441" t="str">
        <f t="shared" si="508"/>
        <v>Within SLA</v>
      </c>
      <c r="U5441">
        <f t="shared" si="509"/>
        <v>0</v>
      </c>
    </row>
    <row r="5442" spans="1:21" x14ac:dyDescent="0.3">
      <c r="A5442" t="s">
        <v>9842</v>
      </c>
      <c r="B5442" t="s">
        <v>8648</v>
      </c>
      <c r="C5442" t="s">
        <v>8649</v>
      </c>
      <c r="D5442" t="s">
        <v>102</v>
      </c>
      <c r="E5442" t="s">
        <v>39</v>
      </c>
      <c r="F5442">
        <v>38763.58</v>
      </c>
      <c r="G5442" s="1">
        <v>45838</v>
      </c>
      <c r="H5442" s="1">
        <v>45853</v>
      </c>
      <c r="I5442" t="s">
        <v>19</v>
      </c>
      <c r="J5442">
        <v>15</v>
      </c>
      <c r="K5442">
        <v>20</v>
      </c>
      <c r="L5442" t="s">
        <v>606</v>
      </c>
      <c r="M5442" t="s">
        <v>29</v>
      </c>
      <c r="N5442" t="s">
        <v>30</v>
      </c>
      <c r="O5442">
        <f t="shared" ref="O5442:O5505" si="510">COUNTIF($A:$A,A5442)</f>
        <v>1</v>
      </c>
      <c r="P5442" t="str">
        <f t="shared" ref="P5442:P5505" si="511">IF(F5442="","Missing Amount","Valid")</f>
        <v>Valid</v>
      </c>
      <c r="Q5442" t="str">
        <f>_xlfn.XLOOKUP(B5442,Customers!$A:$A,Customers!$C:$C,"Not Found")</f>
        <v>West</v>
      </c>
      <c r="R5442" t="str">
        <f t="shared" ref="R5442:R5505" si="512">IF(E5442="",Q5442,E5442)</f>
        <v>North</v>
      </c>
      <c r="S5442" t="str">
        <f t="shared" ref="S5442:S5505" si="513">IF(D5442="Hospitalisation","Hospitalization",IF(D5442="Medical Emerg.","Medical Emergency",IF(D5442="Property dmg","Property Damage",IF(D5442="Vehicle dmg","Vehicle Damage",D5442))))</f>
        <v>Maturity</v>
      </c>
      <c r="T5442" t="str">
        <f t="shared" ref="T5442:T5505" si="514">IF(J5442&gt;K5442,"SLA Breach","Within SLA")</f>
        <v>Within SLA</v>
      </c>
      <c r="U5442">
        <f t="shared" ref="U5442:U5505" si="515">IF(J5442&gt;K5442,J5442-K5442,0)</f>
        <v>0</v>
      </c>
    </row>
    <row r="5443" spans="1:21" x14ac:dyDescent="0.3">
      <c r="A5443" t="s">
        <v>9843</v>
      </c>
      <c r="B5443" t="s">
        <v>3817</v>
      </c>
      <c r="C5443" t="s">
        <v>3855</v>
      </c>
      <c r="D5443" t="s">
        <v>59</v>
      </c>
      <c r="E5443" t="s">
        <v>27</v>
      </c>
      <c r="F5443">
        <v>173139.37</v>
      </c>
      <c r="G5443" s="1">
        <v>45784</v>
      </c>
      <c r="I5443" t="s">
        <v>64</v>
      </c>
      <c r="J5443">
        <v>3</v>
      </c>
      <c r="K5443">
        <v>15</v>
      </c>
      <c r="L5443" t="s">
        <v>606</v>
      </c>
      <c r="M5443" t="s">
        <v>55</v>
      </c>
      <c r="N5443" t="s">
        <v>30</v>
      </c>
      <c r="O5443">
        <f t="shared" si="510"/>
        <v>1</v>
      </c>
      <c r="P5443" t="str">
        <f t="shared" si="511"/>
        <v>Valid</v>
      </c>
      <c r="Q5443" t="str">
        <f>_xlfn.XLOOKUP(B5443,Customers!$A:$A,Customers!$C:$C,"Not Found")</f>
        <v>North</v>
      </c>
      <c r="R5443" t="str">
        <f t="shared" si="512"/>
        <v>West</v>
      </c>
      <c r="S5443" t="str">
        <f t="shared" si="513"/>
        <v>Critical Illness</v>
      </c>
      <c r="T5443" t="str">
        <f t="shared" si="514"/>
        <v>Within SLA</v>
      </c>
      <c r="U5443">
        <f t="shared" si="515"/>
        <v>0</v>
      </c>
    </row>
    <row r="5444" spans="1:21" x14ac:dyDescent="0.3">
      <c r="A5444" t="s">
        <v>9844</v>
      </c>
      <c r="B5444" t="s">
        <v>9106</v>
      </c>
      <c r="C5444" t="s">
        <v>9107</v>
      </c>
      <c r="D5444" t="s">
        <v>46</v>
      </c>
      <c r="E5444" t="s">
        <v>27</v>
      </c>
      <c r="F5444">
        <v>85730.73</v>
      </c>
      <c r="G5444" s="1">
        <v>45940</v>
      </c>
      <c r="H5444" s="1">
        <v>45951</v>
      </c>
      <c r="I5444" t="s">
        <v>19</v>
      </c>
      <c r="J5444">
        <v>11</v>
      </c>
      <c r="K5444">
        <v>10</v>
      </c>
      <c r="L5444" t="s">
        <v>341</v>
      </c>
      <c r="M5444" t="s">
        <v>21</v>
      </c>
      <c r="N5444" t="s">
        <v>42</v>
      </c>
      <c r="O5444">
        <f t="shared" si="510"/>
        <v>1</v>
      </c>
      <c r="P5444" t="str">
        <f t="shared" si="511"/>
        <v>Valid</v>
      </c>
      <c r="Q5444" t="str">
        <f>_xlfn.XLOOKUP(B5444,Customers!$A:$A,Customers!$C:$C,"Not Found")</f>
        <v>East</v>
      </c>
      <c r="R5444" t="str">
        <f t="shared" si="512"/>
        <v>West</v>
      </c>
      <c r="S5444" t="str">
        <f t="shared" si="513"/>
        <v>Theft</v>
      </c>
      <c r="T5444" t="str">
        <f t="shared" si="514"/>
        <v>SLA Breach</v>
      </c>
      <c r="U5444">
        <f t="shared" si="515"/>
        <v>1</v>
      </c>
    </row>
    <row r="5445" spans="1:21" x14ac:dyDescent="0.3">
      <c r="A5445" t="s">
        <v>9845</v>
      </c>
      <c r="B5445" t="s">
        <v>399</v>
      </c>
      <c r="C5445" t="s">
        <v>3385</v>
      </c>
      <c r="D5445" t="s">
        <v>59</v>
      </c>
      <c r="E5445" t="s">
        <v>39</v>
      </c>
      <c r="F5445">
        <v>21744.13</v>
      </c>
      <c r="G5445" s="1">
        <v>45878</v>
      </c>
      <c r="I5445" t="s">
        <v>64</v>
      </c>
      <c r="J5445">
        <v>2</v>
      </c>
      <c r="K5445">
        <v>15</v>
      </c>
      <c r="L5445" t="s">
        <v>103</v>
      </c>
      <c r="M5445" t="s">
        <v>55</v>
      </c>
      <c r="N5445" t="s">
        <v>22</v>
      </c>
      <c r="O5445">
        <f t="shared" si="510"/>
        <v>1</v>
      </c>
      <c r="P5445" t="str">
        <f t="shared" si="511"/>
        <v>Valid</v>
      </c>
      <c r="Q5445" t="str">
        <f>_xlfn.XLOOKUP(B5445,Customers!$A:$A,Customers!$C:$C,"Not Found")</f>
        <v>East</v>
      </c>
      <c r="R5445" t="str">
        <f t="shared" si="512"/>
        <v>North</v>
      </c>
      <c r="S5445" t="str">
        <f t="shared" si="513"/>
        <v>Critical Illness</v>
      </c>
      <c r="T5445" t="str">
        <f t="shared" si="514"/>
        <v>Within SLA</v>
      </c>
      <c r="U5445">
        <f t="shared" si="515"/>
        <v>0</v>
      </c>
    </row>
    <row r="5446" spans="1:21" x14ac:dyDescent="0.3">
      <c r="A5446" t="s">
        <v>9846</v>
      </c>
      <c r="B5446" t="s">
        <v>5524</v>
      </c>
      <c r="C5446" t="s">
        <v>9847</v>
      </c>
      <c r="D5446" t="s">
        <v>111</v>
      </c>
      <c r="E5446" t="s">
        <v>27</v>
      </c>
      <c r="F5446">
        <v>170483.8</v>
      </c>
      <c r="G5446" s="1">
        <v>45676</v>
      </c>
      <c r="H5446" s="1">
        <v>45678</v>
      </c>
      <c r="I5446" t="s">
        <v>19</v>
      </c>
      <c r="J5446">
        <v>2</v>
      </c>
      <c r="K5446">
        <v>12</v>
      </c>
      <c r="L5446" t="s">
        <v>159</v>
      </c>
      <c r="M5446" t="s">
        <v>49</v>
      </c>
      <c r="N5446" t="s">
        <v>30</v>
      </c>
      <c r="O5446">
        <f t="shared" si="510"/>
        <v>1</v>
      </c>
      <c r="P5446" t="str">
        <f t="shared" si="511"/>
        <v>Valid</v>
      </c>
      <c r="Q5446" t="str">
        <f>_xlfn.XLOOKUP(B5446,Customers!$A:$A,Customers!$C:$C,"Not Found")</f>
        <v>West</v>
      </c>
      <c r="R5446" t="str">
        <f t="shared" si="512"/>
        <v>West</v>
      </c>
      <c r="S5446" t="str">
        <f t="shared" si="513"/>
        <v>Fire</v>
      </c>
      <c r="T5446" t="str">
        <f t="shared" si="514"/>
        <v>Within SLA</v>
      </c>
      <c r="U5446">
        <f t="shared" si="515"/>
        <v>0</v>
      </c>
    </row>
    <row r="5447" spans="1:21" x14ac:dyDescent="0.3">
      <c r="A5447" t="s">
        <v>9848</v>
      </c>
      <c r="B5447" t="s">
        <v>1536</v>
      </c>
      <c r="C5447" t="s">
        <v>5313</v>
      </c>
      <c r="D5447" t="s">
        <v>102</v>
      </c>
      <c r="E5447" t="s">
        <v>39</v>
      </c>
      <c r="F5447">
        <v>327829.78000000003</v>
      </c>
      <c r="G5447" s="1">
        <v>45903</v>
      </c>
      <c r="H5447" s="1">
        <v>45920</v>
      </c>
      <c r="I5447" t="s">
        <v>19</v>
      </c>
      <c r="J5447">
        <v>17</v>
      </c>
      <c r="K5447">
        <v>20</v>
      </c>
      <c r="L5447" t="s">
        <v>204</v>
      </c>
      <c r="M5447" t="s">
        <v>29</v>
      </c>
      <c r="N5447" t="s">
        <v>30</v>
      </c>
      <c r="O5447">
        <f t="shared" si="510"/>
        <v>1</v>
      </c>
      <c r="P5447" t="str">
        <f t="shared" si="511"/>
        <v>Valid</v>
      </c>
      <c r="Q5447" t="str">
        <f>_xlfn.XLOOKUP(B5447,Customers!$A:$A,Customers!$C:$C,"Not Found")</f>
        <v>North</v>
      </c>
      <c r="R5447" t="str">
        <f t="shared" si="512"/>
        <v>North</v>
      </c>
      <c r="S5447" t="str">
        <f t="shared" si="513"/>
        <v>Maturity</v>
      </c>
      <c r="T5447" t="str">
        <f t="shared" si="514"/>
        <v>Within SLA</v>
      </c>
      <c r="U5447">
        <f t="shared" si="515"/>
        <v>0</v>
      </c>
    </row>
    <row r="5448" spans="1:21" x14ac:dyDescent="0.3">
      <c r="A5448" t="s">
        <v>9849</v>
      </c>
      <c r="B5448" t="s">
        <v>1584</v>
      </c>
      <c r="C5448" t="s">
        <v>4805</v>
      </c>
      <c r="D5448" t="s">
        <v>111</v>
      </c>
      <c r="E5448" t="s">
        <v>74</v>
      </c>
      <c r="F5448">
        <v>48363.97</v>
      </c>
      <c r="G5448" s="1">
        <v>45739</v>
      </c>
      <c r="H5448" s="1">
        <v>45750</v>
      </c>
      <c r="I5448" t="s">
        <v>19</v>
      </c>
      <c r="J5448">
        <v>11</v>
      </c>
      <c r="K5448">
        <v>12</v>
      </c>
      <c r="L5448" t="s">
        <v>212</v>
      </c>
      <c r="M5448" t="s">
        <v>49</v>
      </c>
      <c r="N5448" t="s">
        <v>22</v>
      </c>
      <c r="O5448">
        <f t="shared" si="510"/>
        <v>1</v>
      </c>
      <c r="P5448" t="str">
        <f t="shared" si="511"/>
        <v>Valid</v>
      </c>
      <c r="Q5448" t="str">
        <f>_xlfn.XLOOKUP(B5448,Customers!$A:$A,Customers!$C:$C,"Not Found")</f>
        <v>East</v>
      </c>
      <c r="R5448" t="str">
        <f t="shared" si="512"/>
        <v>East</v>
      </c>
      <c r="S5448" t="str">
        <f t="shared" si="513"/>
        <v>Fire</v>
      </c>
      <c r="T5448" t="str">
        <f t="shared" si="514"/>
        <v>Within SLA</v>
      </c>
      <c r="U5448">
        <f t="shared" si="515"/>
        <v>0</v>
      </c>
    </row>
    <row r="5449" spans="1:21" x14ac:dyDescent="0.3">
      <c r="A5449" t="s">
        <v>9850</v>
      </c>
      <c r="B5449" t="s">
        <v>911</v>
      </c>
      <c r="C5449" t="s">
        <v>912</v>
      </c>
      <c r="D5449" t="s">
        <v>102</v>
      </c>
      <c r="E5449" t="s">
        <v>27</v>
      </c>
      <c r="F5449">
        <v>1167461.1100000001</v>
      </c>
      <c r="G5449" s="1">
        <v>45837</v>
      </c>
      <c r="H5449" s="1">
        <v>45849</v>
      </c>
      <c r="I5449" t="s">
        <v>19</v>
      </c>
      <c r="J5449">
        <v>12</v>
      </c>
      <c r="K5449">
        <v>20</v>
      </c>
      <c r="L5449" t="s">
        <v>103</v>
      </c>
      <c r="M5449" t="s">
        <v>29</v>
      </c>
      <c r="N5449" t="s">
        <v>22</v>
      </c>
      <c r="O5449">
        <f t="shared" si="510"/>
        <v>1</v>
      </c>
      <c r="P5449" t="str">
        <f t="shared" si="511"/>
        <v>Valid</v>
      </c>
      <c r="Q5449" t="str">
        <f>_xlfn.XLOOKUP(B5449,Customers!$A:$A,Customers!$C:$C,"Not Found")</f>
        <v>East</v>
      </c>
      <c r="R5449" t="str">
        <f t="shared" si="512"/>
        <v>West</v>
      </c>
      <c r="S5449" t="str">
        <f t="shared" si="513"/>
        <v>Maturity</v>
      </c>
      <c r="T5449" t="str">
        <f t="shared" si="514"/>
        <v>Within SLA</v>
      </c>
      <c r="U5449">
        <f t="shared" si="515"/>
        <v>0</v>
      </c>
    </row>
    <row r="5450" spans="1:21" x14ac:dyDescent="0.3">
      <c r="A5450" t="s">
        <v>9851</v>
      </c>
      <c r="B5450" t="s">
        <v>4876</v>
      </c>
      <c r="C5450" t="s">
        <v>9852</v>
      </c>
      <c r="D5450" t="s">
        <v>216</v>
      </c>
      <c r="E5450" t="s">
        <v>74</v>
      </c>
      <c r="F5450">
        <v>116893.49</v>
      </c>
      <c r="G5450" s="1">
        <v>45714</v>
      </c>
      <c r="I5450" t="s">
        <v>64</v>
      </c>
      <c r="J5450">
        <v>13</v>
      </c>
      <c r="K5450">
        <v>15</v>
      </c>
      <c r="L5450" t="s">
        <v>606</v>
      </c>
      <c r="M5450" t="s">
        <v>55</v>
      </c>
      <c r="N5450" t="s">
        <v>30</v>
      </c>
      <c r="O5450">
        <f t="shared" si="510"/>
        <v>1</v>
      </c>
      <c r="P5450" t="str">
        <f t="shared" si="511"/>
        <v>Valid</v>
      </c>
      <c r="Q5450" t="str">
        <f>_xlfn.XLOOKUP(B5450,Customers!$A:$A,Customers!$C:$C,"Not Found")</f>
        <v>West</v>
      </c>
      <c r="R5450" t="str">
        <f t="shared" si="512"/>
        <v>East</v>
      </c>
      <c r="S5450" t="str">
        <f t="shared" si="513"/>
        <v>Outpatient</v>
      </c>
      <c r="T5450" t="str">
        <f t="shared" si="514"/>
        <v>Within SLA</v>
      </c>
      <c r="U5450">
        <f t="shared" si="515"/>
        <v>0</v>
      </c>
    </row>
    <row r="5451" spans="1:21" x14ac:dyDescent="0.3">
      <c r="A5451" t="s">
        <v>9853</v>
      </c>
      <c r="B5451" t="s">
        <v>3878</v>
      </c>
      <c r="C5451" t="s">
        <v>3879</v>
      </c>
      <c r="D5451" t="s">
        <v>154</v>
      </c>
      <c r="E5451" t="s">
        <v>27</v>
      </c>
      <c r="F5451">
        <v>49046.52</v>
      </c>
      <c r="G5451" s="1">
        <v>45815</v>
      </c>
      <c r="H5451" s="1">
        <v>45820</v>
      </c>
      <c r="I5451" t="s">
        <v>47</v>
      </c>
      <c r="J5451">
        <v>5</v>
      </c>
      <c r="K5451">
        <v>10</v>
      </c>
      <c r="L5451" t="s">
        <v>166</v>
      </c>
      <c r="M5451" t="s">
        <v>21</v>
      </c>
      <c r="N5451" t="s">
        <v>30</v>
      </c>
      <c r="O5451">
        <f t="shared" si="510"/>
        <v>1</v>
      </c>
      <c r="P5451" t="str">
        <f t="shared" si="511"/>
        <v>Valid</v>
      </c>
      <c r="Q5451" t="str">
        <f>_xlfn.XLOOKUP(B5451,Customers!$A:$A,Customers!$C:$C,"Not Found")</f>
        <v>North</v>
      </c>
      <c r="R5451" t="str">
        <f t="shared" si="512"/>
        <v>West</v>
      </c>
      <c r="S5451" t="str">
        <f t="shared" si="513"/>
        <v>Vehicle Damage</v>
      </c>
      <c r="T5451" t="str">
        <f t="shared" si="514"/>
        <v>Within SLA</v>
      </c>
      <c r="U5451">
        <f t="shared" si="515"/>
        <v>0</v>
      </c>
    </row>
    <row r="5452" spans="1:21" x14ac:dyDescent="0.3">
      <c r="A5452" t="s">
        <v>9854</v>
      </c>
      <c r="B5452" t="s">
        <v>2733</v>
      </c>
      <c r="C5452" t="s">
        <v>4675</v>
      </c>
      <c r="D5452" t="s">
        <v>46</v>
      </c>
      <c r="E5452" t="s">
        <v>18</v>
      </c>
      <c r="F5452">
        <v>68329.960000000006</v>
      </c>
      <c r="G5452" s="1">
        <v>45706</v>
      </c>
      <c r="H5452" s="1">
        <v>45716</v>
      </c>
      <c r="I5452" t="s">
        <v>19</v>
      </c>
      <c r="J5452">
        <v>10</v>
      </c>
      <c r="K5452">
        <v>12</v>
      </c>
      <c r="L5452" t="s">
        <v>813</v>
      </c>
      <c r="M5452" t="s">
        <v>49</v>
      </c>
      <c r="N5452" t="s">
        <v>30</v>
      </c>
      <c r="O5452">
        <f t="shared" si="510"/>
        <v>1</v>
      </c>
      <c r="P5452" t="str">
        <f t="shared" si="511"/>
        <v>Valid</v>
      </c>
      <c r="Q5452" t="str">
        <f>_xlfn.XLOOKUP(B5452,Customers!$A:$A,Customers!$C:$C,"Not Found")</f>
        <v>North</v>
      </c>
      <c r="R5452" t="str">
        <f t="shared" si="512"/>
        <v>South</v>
      </c>
      <c r="S5452" t="str">
        <f t="shared" si="513"/>
        <v>Theft</v>
      </c>
      <c r="T5452" t="str">
        <f t="shared" si="514"/>
        <v>Within SLA</v>
      </c>
      <c r="U5452">
        <f t="shared" si="515"/>
        <v>0</v>
      </c>
    </row>
    <row r="5453" spans="1:21" x14ac:dyDescent="0.3">
      <c r="A5453" t="s">
        <v>9855</v>
      </c>
      <c r="B5453" t="s">
        <v>9856</v>
      </c>
      <c r="C5453" t="s">
        <v>9857</v>
      </c>
      <c r="D5453" t="s">
        <v>216</v>
      </c>
      <c r="E5453" t="s">
        <v>39</v>
      </c>
      <c r="F5453">
        <v>77553.070000000007</v>
      </c>
      <c r="G5453" s="1">
        <v>45732</v>
      </c>
      <c r="H5453" s="1">
        <v>45742</v>
      </c>
      <c r="I5453" t="s">
        <v>19</v>
      </c>
      <c r="J5453">
        <v>10</v>
      </c>
      <c r="K5453">
        <v>15</v>
      </c>
      <c r="L5453" t="s">
        <v>54</v>
      </c>
      <c r="M5453" t="s">
        <v>55</v>
      </c>
      <c r="N5453" t="s">
        <v>30</v>
      </c>
      <c r="O5453">
        <f t="shared" si="510"/>
        <v>1</v>
      </c>
      <c r="P5453" t="str">
        <f t="shared" si="511"/>
        <v>Valid</v>
      </c>
      <c r="Q5453" t="str">
        <f>_xlfn.XLOOKUP(B5453,Customers!$A:$A,Customers!$C:$C,"Not Found")</f>
        <v>North</v>
      </c>
      <c r="R5453" t="str">
        <f t="shared" si="512"/>
        <v>North</v>
      </c>
      <c r="S5453" t="str">
        <f t="shared" si="513"/>
        <v>Outpatient</v>
      </c>
      <c r="T5453" t="str">
        <f t="shared" si="514"/>
        <v>Within SLA</v>
      </c>
      <c r="U5453">
        <f t="shared" si="515"/>
        <v>0</v>
      </c>
    </row>
    <row r="5454" spans="1:21" x14ac:dyDescent="0.3">
      <c r="A5454" t="s">
        <v>9858</v>
      </c>
      <c r="B5454" t="s">
        <v>1610</v>
      </c>
      <c r="C5454" t="s">
        <v>2602</v>
      </c>
      <c r="D5454" t="s">
        <v>46</v>
      </c>
      <c r="E5454" t="s">
        <v>74</v>
      </c>
      <c r="F5454">
        <v>60576.06</v>
      </c>
      <c r="G5454" s="1">
        <v>45947</v>
      </c>
      <c r="H5454" s="1">
        <v>45955</v>
      </c>
      <c r="I5454" t="s">
        <v>19</v>
      </c>
      <c r="J5454">
        <v>8</v>
      </c>
      <c r="K5454">
        <v>10</v>
      </c>
      <c r="L5454" t="s">
        <v>178</v>
      </c>
      <c r="M5454" t="s">
        <v>21</v>
      </c>
      <c r="N5454" t="s">
        <v>30</v>
      </c>
      <c r="O5454">
        <f t="shared" si="510"/>
        <v>1</v>
      </c>
      <c r="P5454" t="str">
        <f t="shared" si="511"/>
        <v>Valid</v>
      </c>
      <c r="Q5454" t="str">
        <f>_xlfn.XLOOKUP(B5454,Customers!$A:$A,Customers!$C:$C,"Not Found")</f>
        <v>North</v>
      </c>
      <c r="R5454" t="str">
        <f t="shared" si="512"/>
        <v>East</v>
      </c>
      <c r="S5454" t="str">
        <f t="shared" si="513"/>
        <v>Theft</v>
      </c>
      <c r="T5454" t="str">
        <f t="shared" si="514"/>
        <v>Within SLA</v>
      </c>
      <c r="U5454">
        <f t="shared" si="515"/>
        <v>0</v>
      </c>
    </row>
    <row r="5455" spans="1:21" x14ac:dyDescent="0.3">
      <c r="A5455" t="s">
        <v>9859</v>
      </c>
      <c r="B5455" t="s">
        <v>4443</v>
      </c>
      <c r="C5455" t="s">
        <v>4444</v>
      </c>
      <c r="D5455" t="s">
        <v>216</v>
      </c>
      <c r="E5455" t="s">
        <v>18</v>
      </c>
      <c r="F5455">
        <v>127711.37</v>
      </c>
      <c r="G5455" s="1">
        <v>45686</v>
      </c>
      <c r="H5455" s="1">
        <v>45708</v>
      </c>
      <c r="I5455" t="s">
        <v>19</v>
      </c>
      <c r="J5455">
        <v>22</v>
      </c>
      <c r="K5455">
        <v>15</v>
      </c>
      <c r="L5455" t="s">
        <v>140</v>
      </c>
      <c r="M5455" t="s">
        <v>55</v>
      </c>
      <c r="N5455" t="s">
        <v>42</v>
      </c>
      <c r="O5455">
        <f t="shared" si="510"/>
        <v>1</v>
      </c>
      <c r="P5455" t="str">
        <f t="shared" si="511"/>
        <v>Valid</v>
      </c>
      <c r="Q5455" t="str">
        <f>_xlfn.XLOOKUP(B5455,Customers!$A:$A,Customers!$C:$C,"Not Found")</f>
        <v>East</v>
      </c>
      <c r="R5455" t="str">
        <f t="shared" si="512"/>
        <v>South</v>
      </c>
      <c r="S5455" t="str">
        <f t="shared" si="513"/>
        <v>Outpatient</v>
      </c>
      <c r="T5455" t="str">
        <f t="shared" si="514"/>
        <v>SLA Breach</v>
      </c>
      <c r="U5455">
        <f t="shared" si="515"/>
        <v>7</v>
      </c>
    </row>
    <row r="5456" spans="1:21" x14ac:dyDescent="0.3">
      <c r="A5456" t="s">
        <v>9860</v>
      </c>
      <c r="B5456" t="s">
        <v>1322</v>
      </c>
      <c r="C5456" t="s">
        <v>2172</v>
      </c>
      <c r="D5456" t="s">
        <v>59</v>
      </c>
      <c r="E5456" t="s">
        <v>39</v>
      </c>
      <c r="F5456">
        <v>75149.289999999994</v>
      </c>
      <c r="G5456" s="1">
        <v>45760</v>
      </c>
      <c r="H5456" s="1">
        <v>45783</v>
      </c>
      <c r="I5456" t="s">
        <v>19</v>
      </c>
      <c r="J5456">
        <v>23</v>
      </c>
      <c r="K5456">
        <v>15</v>
      </c>
      <c r="L5456" t="s">
        <v>341</v>
      </c>
      <c r="M5456" t="s">
        <v>55</v>
      </c>
      <c r="N5456" t="s">
        <v>88</v>
      </c>
      <c r="O5456">
        <f t="shared" si="510"/>
        <v>1</v>
      </c>
      <c r="P5456" t="str">
        <f t="shared" si="511"/>
        <v>Valid</v>
      </c>
      <c r="Q5456" t="str">
        <f>_xlfn.XLOOKUP(B5456,Customers!$A:$A,Customers!$C:$C,"Not Found")</f>
        <v>North</v>
      </c>
      <c r="R5456" t="str">
        <f t="shared" si="512"/>
        <v>North</v>
      </c>
      <c r="S5456" t="str">
        <f t="shared" si="513"/>
        <v>Critical Illness</v>
      </c>
      <c r="T5456" t="str">
        <f t="shared" si="514"/>
        <v>SLA Breach</v>
      </c>
      <c r="U5456">
        <f t="shared" si="515"/>
        <v>8</v>
      </c>
    </row>
    <row r="5457" spans="1:21" x14ac:dyDescent="0.3">
      <c r="A5457" t="s">
        <v>9861</v>
      </c>
      <c r="B5457" t="s">
        <v>9862</v>
      </c>
      <c r="C5457" t="s">
        <v>9863</v>
      </c>
      <c r="D5457" t="s">
        <v>46</v>
      </c>
      <c r="E5457" t="s">
        <v>74</v>
      </c>
      <c r="F5457">
        <v>51311.32</v>
      </c>
      <c r="G5457" s="1">
        <v>45671</v>
      </c>
      <c r="H5457" s="1">
        <v>45685</v>
      </c>
      <c r="I5457" t="s">
        <v>47</v>
      </c>
      <c r="J5457">
        <v>14</v>
      </c>
      <c r="K5457">
        <v>10</v>
      </c>
      <c r="L5457" t="s">
        <v>323</v>
      </c>
      <c r="M5457" t="s">
        <v>21</v>
      </c>
      <c r="N5457" t="s">
        <v>42</v>
      </c>
      <c r="O5457">
        <f t="shared" si="510"/>
        <v>1</v>
      </c>
      <c r="P5457" t="str">
        <f t="shared" si="511"/>
        <v>Valid</v>
      </c>
      <c r="Q5457" t="str">
        <f>_xlfn.XLOOKUP(B5457,Customers!$A:$A,Customers!$C:$C,"Not Found")</f>
        <v>East</v>
      </c>
      <c r="R5457" t="str">
        <f t="shared" si="512"/>
        <v>East</v>
      </c>
      <c r="S5457" t="str">
        <f t="shared" si="513"/>
        <v>Theft</v>
      </c>
      <c r="T5457" t="str">
        <f t="shared" si="514"/>
        <v>SLA Breach</v>
      </c>
      <c r="U5457">
        <f t="shared" si="515"/>
        <v>4</v>
      </c>
    </row>
    <row r="5458" spans="1:21" x14ac:dyDescent="0.3">
      <c r="A5458" t="s">
        <v>9864</v>
      </c>
      <c r="B5458" t="s">
        <v>9805</v>
      </c>
      <c r="C5458" t="s">
        <v>9806</v>
      </c>
      <c r="D5458" t="s">
        <v>216</v>
      </c>
      <c r="E5458" t="s">
        <v>39</v>
      </c>
      <c r="F5458">
        <v>97294.83</v>
      </c>
      <c r="G5458" s="1">
        <v>45720</v>
      </c>
      <c r="H5458" s="1">
        <v>45732</v>
      </c>
      <c r="I5458" t="s">
        <v>19</v>
      </c>
      <c r="J5458">
        <v>12</v>
      </c>
      <c r="K5458">
        <v>15</v>
      </c>
      <c r="L5458" t="s">
        <v>75</v>
      </c>
      <c r="M5458" t="s">
        <v>55</v>
      </c>
      <c r="N5458" t="s">
        <v>22</v>
      </c>
      <c r="O5458">
        <f t="shared" si="510"/>
        <v>1</v>
      </c>
      <c r="P5458" t="str">
        <f t="shared" si="511"/>
        <v>Valid</v>
      </c>
      <c r="Q5458" t="str">
        <f>_xlfn.XLOOKUP(B5458,Customers!$A:$A,Customers!$C:$C,"Not Found")</f>
        <v>East</v>
      </c>
      <c r="R5458" t="str">
        <f t="shared" si="512"/>
        <v>North</v>
      </c>
      <c r="S5458" t="str">
        <f t="shared" si="513"/>
        <v>Outpatient</v>
      </c>
      <c r="T5458" t="str">
        <f t="shared" si="514"/>
        <v>Within SLA</v>
      </c>
      <c r="U5458">
        <f t="shared" si="515"/>
        <v>0</v>
      </c>
    </row>
    <row r="5459" spans="1:21" x14ac:dyDescent="0.3">
      <c r="A5459" t="s">
        <v>9865</v>
      </c>
      <c r="B5459" t="s">
        <v>2118</v>
      </c>
      <c r="C5459" t="s">
        <v>2119</v>
      </c>
      <c r="D5459" t="s">
        <v>111</v>
      </c>
      <c r="E5459" t="s">
        <v>74</v>
      </c>
      <c r="F5459">
        <v>85528.59</v>
      </c>
      <c r="G5459" s="1">
        <v>45896</v>
      </c>
      <c r="H5459" s="1">
        <v>45909</v>
      </c>
      <c r="I5459" t="s">
        <v>19</v>
      </c>
      <c r="J5459">
        <v>13</v>
      </c>
      <c r="K5459">
        <v>12</v>
      </c>
      <c r="L5459" t="s">
        <v>681</v>
      </c>
      <c r="M5459" t="s">
        <v>49</v>
      </c>
      <c r="N5459" t="s">
        <v>42</v>
      </c>
      <c r="O5459">
        <f t="shared" si="510"/>
        <v>1</v>
      </c>
      <c r="P5459" t="str">
        <f t="shared" si="511"/>
        <v>Valid</v>
      </c>
      <c r="Q5459" t="str">
        <f>_xlfn.XLOOKUP(B5459,Customers!$A:$A,Customers!$C:$C,"Not Found")</f>
        <v>North</v>
      </c>
      <c r="R5459" t="str">
        <f t="shared" si="512"/>
        <v>East</v>
      </c>
      <c r="S5459" t="str">
        <f t="shared" si="513"/>
        <v>Fire</v>
      </c>
      <c r="T5459" t="str">
        <f t="shared" si="514"/>
        <v>SLA Breach</v>
      </c>
      <c r="U5459">
        <f t="shared" si="515"/>
        <v>1</v>
      </c>
    </row>
    <row r="5460" spans="1:21" x14ac:dyDescent="0.3">
      <c r="A5460" t="s">
        <v>9866</v>
      </c>
      <c r="B5460" t="s">
        <v>9867</v>
      </c>
      <c r="C5460" t="s">
        <v>9868</v>
      </c>
      <c r="D5460" t="s">
        <v>111</v>
      </c>
      <c r="E5460" t="s">
        <v>74</v>
      </c>
      <c r="F5460">
        <v>105337.55</v>
      </c>
      <c r="G5460" s="1">
        <v>45842</v>
      </c>
      <c r="I5460" t="s">
        <v>40</v>
      </c>
      <c r="J5460">
        <v>18</v>
      </c>
      <c r="K5460">
        <v>12</v>
      </c>
      <c r="L5460" t="s">
        <v>178</v>
      </c>
      <c r="M5460" t="s">
        <v>49</v>
      </c>
      <c r="N5460" t="s">
        <v>30</v>
      </c>
      <c r="O5460">
        <f t="shared" si="510"/>
        <v>1</v>
      </c>
      <c r="P5460" t="str">
        <f t="shared" si="511"/>
        <v>Valid</v>
      </c>
      <c r="Q5460" t="str">
        <f>_xlfn.XLOOKUP(B5460,Customers!$A:$A,Customers!$C:$C,"Not Found")</f>
        <v>West</v>
      </c>
      <c r="R5460" t="str">
        <f t="shared" si="512"/>
        <v>East</v>
      </c>
      <c r="S5460" t="str">
        <f t="shared" si="513"/>
        <v>Fire</v>
      </c>
      <c r="T5460" t="str">
        <f t="shared" si="514"/>
        <v>SLA Breach</v>
      </c>
      <c r="U5460">
        <f t="shared" si="515"/>
        <v>6</v>
      </c>
    </row>
    <row r="5461" spans="1:21" x14ac:dyDescent="0.3">
      <c r="A5461" t="s">
        <v>9869</v>
      </c>
      <c r="B5461" t="s">
        <v>4116</v>
      </c>
      <c r="C5461" t="s">
        <v>4117</v>
      </c>
      <c r="D5461" t="s">
        <v>46</v>
      </c>
      <c r="E5461" t="s">
        <v>27</v>
      </c>
      <c r="F5461">
        <v>164749.66</v>
      </c>
      <c r="G5461" s="1">
        <v>45774</v>
      </c>
      <c r="H5461" s="1">
        <v>45783</v>
      </c>
      <c r="I5461" t="s">
        <v>19</v>
      </c>
      <c r="J5461">
        <v>9</v>
      </c>
      <c r="K5461">
        <v>10</v>
      </c>
      <c r="L5461" t="s">
        <v>1047</v>
      </c>
      <c r="M5461" t="s">
        <v>21</v>
      </c>
      <c r="N5461" t="s">
        <v>30</v>
      </c>
      <c r="O5461">
        <f t="shared" si="510"/>
        <v>1</v>
      </c>
      <c r="P5461" t="str">
        <f t="shared" si="511"/>
        <v>Valid</v>
      </c>
      <c r="Q5461" t="str">
        <f>_xlfn.XLOOKUP(B5461,Customers!$A:$A,Customers!$C:$C,"Not Found")</f>
        <v>West</v>
      </c>
      <c r="R5461" t="str">
        <f t="shared" si="512"/>
        <v>West</v>
      </c>
      <c r="S5461" t="str">
        <f t="shared" si="513"/>
        <v>Theft</v>
      </c>
      <c r="T5461" t="str">
        <f t="shared" si="514"/>
        <v>Within SLA</v>
      </c>
      <c r="U5461">
        <f t="shared" si="515"/>
        <v>0</v>
      </c>
    </row>
    <row r="5462" spans="1:21" x14ac:dyDescent="0.3">
      <c r="A5462" t="s">
        <v>9870</v>
      </c>
      <c r="B5462" t="s">
        <v>2002</v>
      </c>
      <c r="C5462" t="s">
        <v>2003</v>
      </c>
      <c r="D5462" t="s">
        <v>26</v>
      </c>
      <c r="E5462" t="s">
        <v>173</v>
      </c>
      <c r="F5462">
        <v>226156.47</v>
      </c>
      <c r="G5462" s="1">
        <v>45687</v>
      </c>
      <c r="I5462" t="s">
        <v>64</v>
      </c>
      <c r="J5462">
        <v>35</v>
      </c>
      <c r="K5462">
        <v>20</v>
      </c>
      <c r="L5462" t="s">
        <v>491</v>
      </c>
      <c r="M5462" t="s">
        <v>29</v>
      </c>
      <c r="N5462" t="s">
        <v>88</v>
      </c>
      <c r="O5462">
        <f t="shared" si="510"/>
        <v>1</v>
      </c>
      <c r="P5462" t="str">
        <f t="shared" si="511"/>
        <v>Valid</v>
      </c>
      <c r="Q5462" t="str">
        <f>_xlfn.XLOOKUP(B5462,Customers!$A:$A,Customers!$C:$C,"Not Found")</f>
        <v>East</v>
      </c>
      <c r="R5462" t="str">
        <f t="shared" si="512"/>
        <v>Central</v>
      </c>
      <c r="S5462" t="str">
        <f t="shared" si="513"/>
        <v>Disability</v>
      </c>
      <c r="T5462" t="str">
        <f t="shared" si="514"/>
        <v>SLA Breach</v>
      </c>
      <c r="U5462">
        <f t="shared" si="515"/>
        <v>15</v>
      </c>
    </row>
    <row r="5463" spans="1:21" x14ac:dyDescent="0.3">
      <c r="A5463" t="s">
        <v>9871</v>
      </c>
      <c r="B5463" t="s">
        <v>5193</v>
      </c>
      <c r="C5463" t="s">
        <v>6070</v>
      </c>
      <c r="D5463" t="s">
        <v>26</v>
      </c>
      <c r="E5463" t="s">
        <v>27</v>
      </c>
      <c r="F5463">
        <v>276351.09999999998</v>
      </c>
      <c r="G5463" s="1">
        <v>45894</v>
      </c>
      <c r="I5463" t="s">
        <v>40</v>
      </c>
      <c r="J5463">
        <v>21</v>
      </c>
      <c r="K5463">
        <v>20</v>
      </c>
      <c r="L5463" t="s">
        <v>541</v>
      </c>
      <c r="M5463" t="s">
        <v>29</v>
      </c>
      <c r="N5463" t="s">
        <v>42</v>
      </c>
      <c r="O5463">
        <f t="shared" si="510"/>
        <v>1</v>
      </c>
      <c r="P5463" t="str">
        <f t="shared" si="511"/>
        <v>Valid</v>
      </c>
      <c r="Q5463" t="str">
        <f>_xlfn.XLOOKUP(B5463,Customers!$A:$A,Customers!$C:$C,"Not Found")</f>
        <v>West</v>
      </c>
      <c r="R5463" t="str">
        <f t="shared" si="512"/>
        <v>West</v>
      </c>
      <c r="S5463" t="str">
        <f t="shared" si="513"/>
        <v>Disability</v>
      </c>
      <c r="T5463" t="str">
        <f t="shared" si="514"/>
        <v>SLA Breach</v>
      </c>
      <c r="U5463">
        <f t="shared" si="515"/>
        <v>1</v>
      </c>
    </row>
    <row r="5464" spans="1:21" x14ac:dyDescent="0.3">
      <c r="A5464" t="s">
        <v>9872</v>
      </c>
      <c r="B5464" t="s">
        <v>5552</v>
      </c>
      <c r="C5464" t="s">
        <v>5553</v>
      </c>
      <c r="D5464" t="s">
        <v>34</v>
      </c>
      <c r="E5464" t="s">
        <v>173</v>
      </c>
      <c r="F5464">
        <v>182627.39</v>
      </c>
      <c r="G5464" s="1">
        <v>45743</v>
      </c>
      <c r="I5464" t="s">
        <v>64</v>
      </c>
      <c r="J5464">
        <v>18</v>
      </c>
      <c r="K5464">
        <v>20</v>
      </c>
      <c r="L5464" t="s">
        <v>79</v>
      </c>
      <c r="M5464" t="s">
        <v>29</v>
      </c>
      <c r="N5464" t="s">
        <v>30</v>
      </c>
      <c r="O5464">
        <f t="shared" si="510"/>
        <v>1</v>
      </c>
      <c r="P5464" t="str">
        <f t="shared" si="511"/>
        <v>Valid</v>
      </c>
      <c r="Q5464" t="str">
        <f>_xlfn.XLOOKUP(B5464,Customers!$A:$A,Customers!$C:$C,"Not Found")</f>
        <v>South</v>
      </c>
      <c r="R5464" t="str">
        <f t="shared" si="512"/>
        <v>Central</v>
      </c>
      <c r="S5464" t="str">
        <f t="shared" si="513"/>
        <v>Death Benefit</v>
      </c>
      <c r="T5464" t="str">
        <f t="shared" si="514"/>
        <v>Within SLA</v>
      </c>
      <c r="U5464">
        <f t="shared" si="515"/>
        <v>0</v>
      </c>
    </row>
    <row r="5465" spans="1:21" x14ac:dyDescent="0.3">
      <c r="A5465" t="s">
        <v>9873</v>
      </c>
      <c r="B5465" t="s">
        <v>1840</v>
      </c>
      <c r="C5465" t="s">
        <v>1841</v>
      </c>
      <c r="D5465" t="s">
        <v>69</v>
      </c>
      <c r="E5465" t="s">
        <v>74</v>
      </c>
      <c r="F5465">
        <v>225619.33</v>
      </c>
      <c r="G5465" s="1">
        <v>45827</v>
      </c>
      <c r="H5465" s="1">
        <v>45841</v>
      </c>
      <c r="I5465" t="s">
        <v>47</v>
      </c>
      <c r="J5465">
        <v>14</v>
      </c>
      <c r="K5465">
        <v>12</v>
      </c>
      <c r="L5465" t="s">
        <v>150</v>
      </c>
      <c r="M5465" t="s">
        <v>49</v>
      </c>
      <c r="N5465" t="s">
        <v>30</v>
      </c>
      <c r="O5465">
        <f t="shared" si="510"/>
        <v>1</v>
      </c>
      <c r="P5465" t="str">
        <f t="shared" si="511"/>
        <v>Valid</v>
      </c>
      <c r="Q5465" t="str">
        <f>_xlfn.XLOOKUP(B5465,Customers!$A:$A,Customers!$C:$C,"Not Found")</f>
        <v>West</v>
      </c>
      <c r="R5465" t="str">
        <f t="shared" si="512"/>
        <v>East</v>
      </c>
      <c r="S5465" t="str">
        <f t="shared" si="513"/>
        <v>Property Damage</v>
      </c>
      <c r="T5465" t="str">
        <f t="shared" si="514"/>
        <v>SLA Breach</v>
      </c>
      <c r="U5465">
        <f t="shared" si="515"/>
        <v>2</v>
      </c>
    </row>
    <row r="5466" spans="1:21" x14ac:dyDescent="0.3">
      <c r="A5466" t="s">
        <v>9874</v>
      </c>
      <c r="B5466" t="s">
        <v>9875</v>
      </c>
      <c r="C5466" t="s">
        <v>9876</v>
      </c>
      <c r="D5466" t="s">
        <v>154</v>
      </c>
      <c r="E5466" t="s">
        <v>27</v>
      </c>
      <c r="F5466">
        <v>21675.46</v>
      </c>
      <c r="G5466" s="1">
        <v>45700</v>
      </c>
      <c r="H5466" s="1">
        <v>45711</v>
      </c>
      <c r="I5466" t="s">
        <v>19</v>
      </c>
      <c r="J5466">
        <v>11</v>
      </c>
      <c r="K5466">
        <v>10</v>
      </c>
      <c r="L5466" t="s">
        <v>136</v>
      </c>
      <c r="M5466" t="s">
        <v>21</v>
      </c>
      <c r="N5466" t="s">
        <v>42</v>
      </c>
      <c r="O5466">
        <f t="shared" si="510"/>
        <v>1</v>
      </c>
      <c r="P5466" t="str">
        <f t="shared" si="511"/>
        <v>Valid</v>
      </c>
      <c r="Q5466" t="str">
        <f>_xlfn.XLOOKUP(B5466,Customers!$A:$A,Customers!$C:$C,"Not Found")</f>
        <v>East</v>
      </c>
      <c r="R5466" t="str">
        <f t="shared" si="512"/>
        <v>West</v>
      </c>
      <c r="S5466" t="str">
        <f t="shared" si="513"/>
        <v>Vehicle Damage</v>
      </c>
      <c r="T5466" t="str">
        <f t="shared" si="514"/>
        <v>SLA Breach</v>
      </c>
      <c r="U5466">
        <f t="shared" si="515"/>
        <v>1</v>
      </c>
    </row>
    <row r="5467" spans="1:21" x14ac:dyDescent="0.3">
      <c r="A5467" t="s">
        <v>9877</v>
      </c>
      <c r="B5467" t="s">
        <v>7544</v>
      </c>
      <c r="C5467" t="s">
        <v>7545</v>
      </c>
      <c r="D5467" t="s">
        <v>182</v>
      </c>
      <c r="E5467" t="s">
        <v>27</v>
      </c>
      <c r="F5467">
        <v>17485.25</v>
      </c>
      <c r="G5467" s="1">
        <v>45807</v>
      </c>
      <c r="I5467" t="s">
        <v>40</v>
      </c>
      <c r="J5467">
        <v>1</v>
      </c>
      <c r="K5467">
        <v>7</v>
      </c>
      <c r="L5467" t="s">
        <v>278</v>
      </c>
      <c r="M5467" t="s">
        <v>94</v>
      </c>
      <c r="N5467" t="s">
        <v>30</v>
      </c>
      <c r="O5467">
        <f t="shared" si="510"/>
        <v>1</v>
      </c>
      <c r="P5467" t="str">
        <f t="shared" si="511"/>
        <v>Valid</v>
      </c>
      <c r="Q5467" t="str">
        <f>_xlfn.XLOOKUP(B5467,Customers!$A:$A,Customers!$C:$C,"Not Found")</f>
        <v>Central</v>
      </c>
      <c r="R5467" t="str">
        <f t="shared" si="512"/>
        <v>West</v>
      </c>
      <c r="S5467" t="str">
        <f t="shared" si="513"/>
        <v>Trip Cancellation</v>
      </c>
      <c r="T5467" t="str">
        <f t="shared" si="514"/>
        <v>Within SLA</v>
      </c>
      <c r="U5467">
        <f t="shared" si="515"/>
        <v>0</v>
      </c>
    </row>
    <row r="5468" spans="1:21" x14ac:dyDescent="0.3">
      <c r="A5468" t="s">
        <v>9878</v>
      </c>
      <c r="B5468" t="s">
        <v>5928</v>
      </c>
      <c r="C5468" t="s">
        <v>5929</v>
      </c>
      <c r="D5468" t="s">
        <v>46</v>
      </c>
      <c r="E5468" t="s">
        <v>27</v>
      </c>
      <c r="F5468">
        <v>103373.8</v>
      </c>
      <c r="G5468" s="1">
        <v>45949</v>
      </c>
      <c r="H5468" s="1">
        <v>45969</v>
      </c>
      <c r="I5468" t="s">
        <v>47</v>
      </c>
      <c r="J5468">
        <v>20</v>
      </c>
      <c r="K5468">
        <v>10</v>
      </c>
      <c r="L5468" t="s">
        <v>159</v>
      </c>
      <c r="M5468" t="s">
        <v>21</v>
      </c>
      <c r="N5468" t="s">
        <v>88</v>
      </c>
      <c r="O5468">
        <f t="shared" si="510"/>
        <v>1</v>
      </c>
      <c r="P5468" t="str">
        <f t="shared" si="511"/>
        <v>Valid</v>
      </c>
      <c r="Q5468" t="str">
        <f>_xlfn.XLOOKUP(B5468,Customers!$A:$A,Customers!$C:$C,"Not Found")</f>
        <v>North</v>
      </c>
      <c r="R5468" t="str">
        <f t="shared" si="512"/>
        <v>West</v>
      </c>
      <c r="S5468" t="str">
        <f t="shared" si="513"/>
        <v>Theft</v>
      </c>
      <c r="T5468" t="str">
        <f t="shared" si="514"/>
        <v>SLA Breach</v>
      </c>
      <c r="U5468">
        <f t="shared" si="515"/>
        <v>10</v>
      </c>
    </row>
    <row r="5469" spans="1:21" x14ac:dyDescent="0.3">
      <c r="A5469" t="s">
        <v>9879</v>
      </c>
      <c r="B5469" t="s">
        <v>789</v>
      </c>
      <c r="C5469" t="s">
        <v>790</v>
      </c>
      <c r="D5469" t="s">
        <v>102</v>
      </c>
      <c r="E5469" t="s">
        <v>27</v>
      </c>
      <c r="F5469">
        <v>272061.92</v>
      </c>
      <c r="G5469" s="1">
        <v>45868</v>
      </c>
      <c r="I5469" t="s">
        <v>64</v>
      </c>
      <c r="J5469">
        <v>20</v>
      </c>
      <c r="K5469">
        <v>20</v>
      </c>
      <c r="L5469" t="s">
        <v>54</v>
      </c>
      <c r="M5469" t="s">
        <v>29</v>
      </c>
      <c r="N5469" t="s">
        <v>30</v>
      </c>
      <c r="O5469">
        <f t="shared" si="510"/>
        <v>1</v>
      </c>
      <c r="P5469" t="str">
        <f t="shared" si="511"/>
        <v>Valid</v>
      </c>
      <c r="Q5469" t="str">
        <f>_xlfn.XLOOKUP(B5469,Customers!$A:$A,Customers!$C:$C,"Not Found")</f>
        <v>North</v>
      </c>
      <c r="R5469" t="str">
        <f t="shared" si="512"/>
        <v>West</v>
      </c>
      <c r="S5469" t="str">
        <f t="shared" si="513"/>
        <v>Maturity</v>
      </c>
      <c r="T5469" t="str">
        <f t="shared" si="514"/>
        <v>Within SLA</v>
      </c>
      <c r="U5469">
        <f t="shared" si="515"/>
        <v>0</v>
      </c>
    </row>
    <row r="5470" spans="1:21" x14ac:dyDescent="0.3">
      <c r="A5470" t="s">
        <v>9880</v>
      </c>
      <c r="B5470" t="s">
        <v>827</v>
      </c>
      <c r="C5470" t="s">
        <v>4009</v>
      </c>
      <c r="D5470" t="s">
        <v>69</v>
      </c>
      <c r="E5470" t="s">
        <v>173</v>
      </c>
      <c r="F5470">
        <v>195254.52</v>
      </c>
      <c r="G5470" s="1">
        <v>45816</v>
      </c>
      <c r="I5470" t="s">
        <v>40</v>
      </c>
      <c r="J5470">
        <v>22</v>
      </c>
      <c r="K5470">
        <v>12</v>
      </c>
      <c r="L5470" t="s">
        <v>366</v>
      </c>
      <c r="M5470" t="s">
        <v>49</v>
      </c>
      <c r="N5470" t="s">
        <v>42</v>
      </c>
      <c r="O5470">
        <f t="shared" si="510"/>
        <v>1</v>
      </c>
      <c r="P5470" t="str">
        <f t="shared" si="511"/>
        <v>Valid</v>
      </c>
      <c r="Q5470" t="str">
        <f>_xlfn.XLOOKUP(B5470,Customers!$A:$A,Customers!$C:$C,"Not Found")</f>
        <v>South</v>
      </c>
      <c r="R5470" t="str">
        <f t="shared" si="512"/>
        <v>Central</v>
      </c>
      <c r="S5470" t="str">
        <f t="shared" si="513"/>
        <v>Property Damage</v>
      </c>
      <c r="T5470" t="str">
        <f t="shared" si="514"/>
        <v>SLA Breach</v>
      </c>
      <c r="U5470">
        <f t="shared" si="515"/>
        <v>10</v>
      </c>
    </row>
    <row r="5471" spans="1:21" x14ac:dyDescent="0.3">
      <c r="A5471" t="s">
        <v>9881</v>
      </c>
      <c r="B5471" t="s">
        <v>5018</v>
      </c>
      <c r="C5471" t="s">
        <v>5019</v>
      </c>
      <c r="D5471" t="s">
        <v>116</v>
      </c>
      <c r="E5471" t="s">
        <v>74</v>
      </c>
      <c r="F5471">
        <v>26460.560000000001</v>
      </c>
      <c r="G5471" s="1">
        <v>45719</v>
      </c>
      <c r="H5471" s="1">
        <v>45730</v>
      </c>
      <c r="I5471" t="s">
        <v>19</v>
      </c>
      <c r="J5471">
        <v>11</v>
      </c>
      <c r="K5471">
        <v>7</v>
      </c>
      <c r="L5471" t="s">
        <v>651</v>
      </c>
      <c r="M5471" t="s">
        <v>94</v>
      </c>
      <c r="N5471" t="s">
        <v>30</v>
      </c>
      <c r="O5471">
        <f t="shared" si="510"/>
        <v>1</v>
      </c>
      <c r="P5471" t="str">
        <f t="shared" si="511"/>
        <v>Valid</v>
      </c>
      <c r="Q5471" t="str">
        <f>_xlfn.XLOOKUP(B5471,Customers!$A:$A,Customers!$C:$C,"Not Found")</f>
        <v>East</v>
      </c>
      <c r="R5471" t="str">
        <f t="shared" si="512"/>
        <v>East</v>
      </c>
      <c r="S5471" t="str">
        <f t="shared" si="513"/>
        <v>Medical Emergency</v>
      </c>
      <c r="T5471" t="str">
        <f t="shared" si="514"/>
        <v>SLA Breach</v>
      </c>
      <c r="U5471">
        <f t="shared" si="515"/>
        <v>4</v>
      </c>
    </row>
    <row r="5472" spans="1:21" x14ac:dyDescent="0.3">
      <c r="A5472" t="s">
        <v>9882</v>
      </c>
      <c r="B5472" t="s">
        <v>4507</v>
      </c>
      <c r="C5472" t="s">
        <v>9883</v>
      </c>
      <c r="D5472" t="s">
        <v>216</v>
      </c>
      <c r="E5472" t="s">
        <v>173</v>
      </c>
      <c r="F5472">
        <v>54913.89</v>
      </c>
      <c r="G5472" s="1">
        <v>45746</v>
      </c>
      <c r="H5472" s="1">
        <v>45757</v>
      </c>
      <c r="I5472" t="s">
        <v>19</v>
      </c>
      <c r="J5472">
        <v>11</v>
      </c>
      <c r="K5472">
        <v>15</v>
      </c>
      <c r="L5472" t="s">
        <v>93</v>
      </c>
      <c r="M5472" t="s">
        <v>55</v>
      </c>
      <c r="N5472" t="s">
        <v>30</v>
      </c>
      <c r="O5472">
        <f t="shared" si="510"/>
        <v>1</v>
      </c>
      <c r="P5472" t="str">
        <f t="shared" si="511"/>
        <v>Valid</v>
      </c>
      <c r="Q5472" t="str">
        <f>_xlfn.XLOOKUP(B5472,Customers!$A:$A,Customers!$C:$C,"Not Found")</f>
        <v>West</v>
      </c>
      <c r="R5472" t="str">
        <f t="shared" si="512"/>
        <v>Central</v>
      </c>
      <c r="S5472" t="str">
        <f t="shared" si="513"/>
        <v>Outpatient</v>
      </c>
      <c r="T5472" t="str">
        <f t="shared" si="514"/>
        <v>Within SLA</v>
      </c>
      <c r="U5472">
        <f t="shared" si="515"/>
        <v>0</v>
      </c>
    </row>
    <row r="5473" spans="1:21" x14ac:dyDescent="0.3">
      <c r="A5473" t="s">
        <v>9884</v>
      </c>
      <c r="B5473" t="s">
        <v>9875</v>
      </c>
      <c r="C5473" t="s">
        <v>9876</v>
      </c>
      <c r="D5473" t="s">
        <v>154</v>
      </c>
      <c r="E5473" t="s">
        <v>18</v>
      </c>
      <c r="F5473">
        <v>60032.13</v>
      </c>
      <c r="G5473" s="1">
        <v>45985</v>
      </c>
      <c r="I5473" t="s">
        <v>64</v>
      </c>
      <c r="J5473">
        <v>21</v>
      </c>
      <c r="K5473">
        <v>10</v>
      </c>
      <c r="L5473" t="s">
        <v>163</v>
      </c>
      <c r="M5473" t="s">
        <v>21</v>
      </c>
      <c r="N5473" t="s">
        <v>88</v>
      </c>
      <c r="O5473">
        <f t="shared" si="510"/>
        <v>1</v>
      </c>
      <c r="P5473" t="str">
        <f t="shared" si="511"/>
        <v>Valid</v>
      </c>
      <c r="Q5473" t="str">
        <f>_xlfn.XLOOKUP(B5473,Customers!$A:$A,Customers!$C:$C,"Not Found")</f>
        <v>East</v>
      </c>
      <c r="R5473" t="str">
        <f t="shared" si="512"/>
        <v>South</v>
      </c>
      <c r="S5473" t="str">
        <f t="shared" si="513"/>
        <v>Vehicle Damage</v>
      </c>
      <c r="T5473" t="str">
        <f t="shared" si="514"/>
        <v>SLA Breach</v>
      </c>
      <c r="U5473">
        <f t="shared" si="515"/>
        <v>11</v>
      </c>
    </row>
    <row r="5474" spans="1:21" x14ac:dyDescent="0.3">
      <c r="A5474" t="s">
        <v>9885</v>
      </c>
      <c r="B5474" t="s">
        <v>9886</v>
      </c>
      <c r="C5474" t="s">
        <v>9887</v>
      </c>
      <c r="D5474" t="s">
        <v>59</v>
      </c>
      <c r="E5474" t="s">
        <v>39</v>
      </c>
      <c r="F5474">
        <v>36710.5</v>
      </c>
      <c r="G5474" s="1">
        <v>45971</v>
      </c>
      <c r="H5474" s="1">
        <v>45983</v>
      </c>
      <c r="I5474" t="s">
        <v>19</v>
      </c>
      <c r="J5474">
        <v>12</v>
      </c>
      <c r="K5474">
        <v>15</v>
      </c>
      <c r="L5474" t="s">
        <v>159</v>
      </c>
      <c r="M5474" t="s">
        <v>55</v>
      </c>
      <c r="N5474" t="s">
        <v>30</v>
      </c>
      <c r="O5474">
        <f t="shared" si="510"/>
        <v>1</v>
      </c>
      <c r="P5474" t="str">
        <f t="shared" si="511"/>
        <v>Valid</v>
      </c>
      <c r="Q5474" t="str">
        <f>_xlfn.XLOOKUP(B5474,Customers!$A:$A,Customers!$C:$C,"Not Found")</f>
        <v>South</v>
      </c>
      <c r="R5474" t="str">
        <f t="shared" si="512"/>
        <v>North</v>
      </c>
      <c r="S5474" t="str">
        <f t="shared" si="513"/>
        <v>Critical Illness</v>
      </c>
      <c r="T5474" t="str">
        <f t="shared" si="514"/>
        <v>Within SLA</v>
      </c>
      <c r="U5474">
        <f t="shared" si="515"/>
        <v>0</v>
      </c>
    </row>
    <row r="5475" spans="1:21" x14ac:dyDescent="0.3">
      <c r="A5475" t="s">
        <v>9888</v>
      </c>
      <c r="B5475" t="s">
        <v>100</v>
      </c>
      <c r="C5475" t="s">
        <v>9889</v>
      </c>
      <c r="D5475" t="s">
        <v>92</v>
      </c>
      <c r="E5475" t="s">
        <v>39</v>
      </c>
      <c r="F5475">
        <v>17539.52</v>
      </c>
      <c r="G5475" s="1">
        <v>45768</v>
      </c>
      <c r="I5475" t="s">
        <v>64</v>
      </c>
      <c r="J5475">
        <v>6</v>
      </c>
      <c r="K5475">
        <v>7</v>
      </c>
      <c r="L5475" t="s">
        <v>244</v>
      </c>
      <c r="M5475" t="s">
        <v>94</v>
      </c>
      <c r="N5475" t="s">
        <v>30</v>
      </c>
      <c r="O5475">
        <f t="shared" si="510"/>
        <v>1</v>
      </c>
      <c r="P5475" t="str">
        <f t="shared" si="511"/>
        <v>Valid</v>
      </c>
      <c r="Q5475" t="str">
        <f>_xlfn.XLOOKUP(B5475,Customers!$A:$A,Customers!$C:$C,"Not Found")</f>
        <v>West</v>
      </c>
      <c r="R5475" t="str">
        <f t="shared" si="512"/>
        <v>North</v>
      </c>
      <c r="S5475" t="str">
        <f t="shared" si="513"/>
        <v>Baggage Loss</v>
      </c>
      <c r="T5475" t="str">
        <f t="shared" si="514"/>
        <v>Within SLA</v>
      </c>
      <c r="U5475">
        <f t="shared" si="515"/>
        <v>0</v>
      </c>
    </row>
    <row r="5476" spans="1:21" x14ac:dyDescent="0.3">
      <c r="A5476" t="s">
        <v>9890</v>
      </c>
      <c r="B5476" t="s">
        <v>5687</v>
      </c>
      <c r="C5476" t="s">
        <v>9891</v>
      </c>
      <c r="D5476" t="s">
        <v>116</v>
      </c>
      <c r="E5476" t="s">
        <v>74</v>
      </c>
      <c r="F5476">
        <v>54290.84</v>
      </c>
      <c r="G5476" s="1">
        <v>45872</v>
      </c>
      <c r="H5476" s="1">
        <v>45879</v>
      </c>
      <c r="I5476" t="s">
        <v>19</v>
      </c>
      <c r="J5476">
        <v>7</v>
      </c>
      <c r="K5476">
        <v>7</v>
      </c>
      <c r="L5476" t="s">
        <v>204</v>
      </c>
      <c r="M5476" t="s">
        <v>94</v>
      </c>
      <c r="N5476" t="s">
        <v>30</v>
      </c>
      <c r="O5476">
        <f t="shared" si="510"/>
        <v>1</v>
      </c>
      <c r="P5476" t="str">
        <f t="shared" si="511"/>
        <v>Valid</v>
      </c>
      <c r="Q5476" t="str">
        <f>_xlfn.XLOOKUP(B5476,Customers!$A:$A,Customers!$C:$C,"Not Found")</f>
        <v>South</v>
      </c>
      <c r="R5476" t="str">
        <f t="shared" si="512"/>
        <v>East</v>
      </c>
      <c r="S5476" t="str">
        <f t="shared" si="513"/>
        <v>Medical Emergency</v>
      </c>
      <c r="T5476" t="str">
        <f t="shared" si="514"/>
        <v>Within SLA</v>
      </c>
      <c r="U5476">
        <f t="shared" si="515"/>
        <v>0</v>
      </c>
    </row>
    <row r="5477" spans="1:21" x14ac:dyDescent="0.3">
      <c r="A5477" t="s">
        <v>9892</v>
      </c>
      <c r="B5477" t="s">
        <v>8615</v>
      </c>
      <c r="C5477" t="s">
        <v>8616</v>
      </c>
      <c r="D5477" t="s">
        <v>26</v>
      </c>
      <c r="E5477" t="s">
        <v>39</v>
      </c>
      <c r="F5477">
        <v>253555.6</v>
      </c>
      <c r="G5477" s="1">
        <v>45914</v>
      </c>
      <c r="I5477" t="s">
        <v>40</v>
      </c>
      <c r="J5477">
        <v>18</v>
      </c>
      <c r="K5477">
        <v>20</v>
      </c>
      <c r="L5477" t="s">
        <v>223</v>
      </c>
      <c r="M5477" t="s">
        <v>29</v>
      </c>
      <c r="N5477" t="s">
        <v>30</v>
      </c>
      <c r="O5477">
        <f t="shared" si="510"/>
        <v>1</v>
      </c>
      <c r="P5477" t="str">
        <f t="shared" si="511"/>
        <v>Valid</v>
      </c>
      <c r="Q5477" t="str">
        <f>_xlfn.XLOOKUP(B5477,Customers!$A:$A,Customers!$C:$C,"Not Found")</f>
        <v>West</v>
      </c>
      <c r="R5477" t="str">
        <f t="shared" si="512"/>
        <v>North</v>
      </c>
      <c r="S5477" t="str">
        <f t="shared" si="513"/>
        <v>Disability</v>
      </c>
      <c r="T5477" t="str">
        <f t="shared" si="514"/>
        <v>Within SLA</v>
      </c>
      <c r="U5477">
        <f t="shared" si="515"/>
        <v>0</v>
      </c>
    </row>
    <row r="5478" spans="1:21" x14ac:dyDescent="0.3">
      <c r="A5478" t="s">
        <v>9893</v>
      </c>
      <c r="B5478" t="s">
        <v>772</v>
      </c>
      <c r="C5478" t="s">
        <v>1552</v>
      </c>
      <c r="D5478" t="s">
        <v>92</v>
      </c>
      <c r="E5478" t="s">
        <v>39</v>
      </c>
      <c r="F5478">
        <v>29416.23</v>
      </c>
      <c r="G5478" s="1">
        <v>45795</v>
      </c>
      <c r="H5478" s="1">
        <v>45800</v>
      </c>
      <c r="I5478" t="s">
        <v>19</v>
      </c>
      <c r="J5478">
        <v>5</v>
      </c>
      <c r="K5478">
        <v>7</v>
      </c>
      <c r="L5478" t="s">
        <v>163</v>
      </c>
      <c r="M5478" t="s">
        <v>94</v>
      </c>
      <c r="N5478" t="s">
        <v>30</v>
      </c>
      <c r="O5478">
        <f t="shared" si="510"/>
        <v>1</v>
      </c>
      <c r="P5478" t="str">
        <f t="shared" si="511"/>
        <v>Valid</v>
      </c>
      <c r="Q5478" t="str">
        <f>_xlfn.XLOOKUP(B5478,Customers!$A:$A,Customers!$C:$C,"Not Found")</f>
        <v>Central</v>
      </c>
      <c r="R5478" t="str">
        <f t="shared" si="512"/>
        <v>North</v>
      </c>
      <c r="S5478" t="str">
        <f t="shared" si="513"/>
        <v>Baggage Loss</v>
      </c>
      <c r="T5478" t="str">
        <f t="shared" si="514"/>
        <v>Within SLA</v>
      </c>
      <c r="U5478">
        <f t="shared" si="515"/>
        <v>0</v>
      </c>
    </row>
    <row r="5479" spans="1:21" x14ac:dyDescent="0.3">
      <c r="A5479" t="s">
        <v>9894</v>
      </c>
      <c r="B5479" t="s">
        <v>6041</v>
      </c>
      <c r="C5479" t="s">
        <v>6042</v>
      </c>
      <c r="D5479" t="s">
        <v>26</v>
      </c>
      <c r="E5479" t="s">
        <v>18</v>
      </c>
      <c r="F5479">
        <v>325311.15999999997</v>
      </c>
      <c r="G5479" s="1">
        <v>45740</v>
      </c>
      <c r="H5479" s="1">
        <v>45748</v>
      </c>
      <c r="I5479" t="s">
        <v>19</v>
      </c>
      <c r="J5479">
        <v>8</v>
      </c>
      <c r="K5479">
        <v>20</v>
      </c>
      <c r="L5479" t="s">
        <v>35</v>
      </c>
      <c r="M5479" t="s">
        <v>29</v>
      </c>
      <c r="N5479" t="s">
        <v>30</v>
      </c>
      <c r="O5479">
        <f t="shared" si="510"/>
        <v>1</v>
      </c>
      <c r="P5479" t="str">
        <f t="shared" si="511"/>
        <v>Valid</v>
      </c>
      <c r="Q5479" t="str">
        <f>_xlfn.XLOOKUP(B5479,Customers!$A:$A,Customers!$C:$C,"Not Found")</f>
        <v>West</v>
      </c>
      <c r="R5479" t="str">
        <f t="shared" si="512"/>
        <v>South</v>
      </c>
      <c r="S5479" t="str">
        <f t="shared" si="513"/>
        <v>Disability</v>
      </c>
      <c r="T5479" t="str">
        <f t="shared" si="514"/>
        <v>Within SLA</v>
      </c>
      <c r="U5479">
        <f t="shared" si="515"/>
        <v>0</v>
      </c>
    </row>
    <row r="5480" spans="1:21" x14ac:dyDescent="0.3">
      <c r="A5480" t="s">
        <v>9895</v>
      </c>
      <c r="B5480" t="s">
        <v>1245</v>
      </c>
      <c r="C5480" t="s">
        <v>9896</v>
      </c>
      <c r="D5480" t="s">
        <v>216</v>
      </c>
      <c r="E5480" t="s">
        <v>27</v>
      </c>
      <c r="F5480">
        <v>30666.54</v>
      </c>
      <c r="G5480" s="1">
        <v>45769</v>
      </c>
      <c r="H5480" s="1">
        <v>45778</v>
      </c>
      <c r="I5480" t="s">
        <v>47</v>
      </c>
      <c r="J5480">
        <v>9</v>
      </c>
      <c r="K5480">
        <v>15</v>
      </c>
      <c r="L5480" t="s">
        <v>704</v>
      </c>
      <c r="M5480" t="s">
        <v>55</v>
      </c>
      <c r="N5480" t="s">
        <v>30</v>
      </c>
      <c r="O5480">
        <f t="shared" si="510"/>
        <v>1</v>
      </c>
      <c r="P5480" t="str">
        <f t="shared" si="511"/>
        <v>Valid</v>
      </c>
      <c r="Q5480" t="str">
        <f>_xlfn.XLOOKUP(B5480,Customers!$A:$A,Customers!$C:$C,"Not Found")</f>
        <v>Central</v>
      </c>
      <c r="R5480" t="str">
        <f t="shared" si="512"/>
        <v>West</v>
      </c>
      <c r="S5480" t="str">
        <f t="shared" si="513"/>
        <v>Outpatient</v>
      </c>
      <c r="T5480" t="str">
        <f t="shared" si="514"/>
        <v>Within SLA</v>
      </c>
      <c r="U5480">
        <f t="shared" si="515"/>
        <v>0</v>
      </c>
    </row>
    <row r="5481" spans="1:21" x14ac:dyDescent="0.3">
      <c r="A5481" t="s">
        <v>9897</v>
      </c>
      <c r="B5481" t="s">
        <v>4229</v>
      </c>
      <c r="C5481" t="s">
        <v>4230</v>
      </c>
      <c r="D5481" t="s">
        <v>34</v>
      </c>
      <c r="E5481" t="s">
        <v>39</v>
      </c>
      <c r="F5481">
        <v>108919.08</v>
      </c>
      <c r="G5481" s="1">
        <v>45814</v>
      </c>
      <c r="I5481" t="s">
        <v>40</v>
      </c>
      <c r="J5481">
        <v>26</v>
      </c>
      <c r="K5481">
        <v>20</v>
      </c>
      <c r="L5481" t="s">
        <v>208</v>
      </c>
      <c r="M5481" t="s">
        <v>29</v>
      </c>
      <c r="N5481" t="s">
        <v>42</v>
      </c>
      <c r="O5481">
        <f t="shared" si="510"/>
        <v>1</v>
      </c>
      <c r="P5481" t="str">
        <f t="shared" si="511"/>
        <v>Valid</v>
      </c>
      <c r="Q5481" t="str">
        <f>_xlfn.XLOOKUP(B5481,Customers!$A:$A,Customers!$C:$C,"Not Found")</f>
        <v>East</v>
      </c>
      <c r="R5481" t="str">
        <f t="shared" si="512"/>
        <v>North</v>
      </c>
      <c r="S5481" t="str">
        <f t="shared" si="513"/>
        <v>Death Benefit</v>
      </c>
      <c r="T5481" t="str">
        <f t="shared" si="514"/>
        <v>SLA Breach</v>
      </c>
      <c r="U5481">
        <f t="shared" si="515"/>
        <v>6</v>
      </c>
    </row>
    <row r="5482" spans="1:21" x14ac:dyDescent="0.3">
      <c r="A5482" t="s">
        <v>9898</v>
      </c>
      <c r="B5482" t="s">
        <v>3013</v>
      </c>
      <c r="C5482" t="s">
        <v>5985</v>
      </c>
      <c r="D5482" t="s">
        <v>46</v>
      </c>
      <c r="E5482" t="s">
        <v>74</v>
      </c>
      <c r="F5482">
        <v>83297.67</v>
      </c>
      <c r="G5482" s="1">
        <v>45778</v>
      </c>
      <c r="H5482" s="1">
        <v>45793</v>
      </c>
      <c r="I5482" t="s">
        <v>19</v>
      </c>
      <c r="J5482">
        <v>15</v>
      </c>
      <c r="K5482">
        <v>10</v>
      </c>
      <c r="L5482" t="s">
        <v>244</v>
      </c>
      <c r="M5482" t="s">
        <v>21</v>
      </c>
      <c r="N5482" t="s">
        <v>22</v>
      </c>
      <c r="O5482">
        <f t="shared" si="510"/>
        <v>1</v>
      </c>
      <c r="P5482" t="str">
        <f t="shared" si="511"/>
        <v>Valid</v>
      </c>
      <c r="Q5482" t="str">
        <f>_xlfn.XLOOKUP(B5482,Customers!$A:$A,Customers!$C:$C,"Not Found")</f>
        <v>North</v>
      </c>
      <c r="R5482" t="str">
        <f t="shared" si="512"/>
        <v>East</v>
      </c>
      <c r="S5482" t="str">
        <f t="shared" si="513"/>
        <v>Theft</v>
      </c>
      <c r="T5482" t="str">
        <f t="shared" si="514"/>
        <v>SLA Breach</v>
      </c>
      <c r="U5482">
        <f t="shared" si="515"/>
        <v>5</v>
      </c>
    </row>
    <row r="5483" spans="1:21" x14ac:dyDescent="0.3">
      <c r="A5483" t="s">
        <v>9899</v>
      </c>
      <c r="B5483" t="s">
        <v>5697</v>
      </c>
      <c r="C5483" t="s">
        <v>9900</v>
      </c>
      <c r="D5483" t="s">
        <v>182</v>
      </c>
      <c r="E5483" t="s">
        <v>27</v>
      </c>
      <c r="F5483">
        <v>22975.67</v>
      </c>
      <c r="G5483" s="1">
        <v>45824</v>
      </c>
      <c r="I5483" t="s">
        <v>64</v>
      </c>
      <c r="J5483">
        <v>10</v>
      </c>
      <c r="K5483">
        <v>7</v>
      </c>
      <c r="L5483" t="s">
        <v>580</v>
      </c>
      <c r="M5483" t="s">
        <v>94</v>
      </c>
      <c r="N5483" t="s">
        <v>30</v>
      </c>
      <c r="O5483">
        <f t="shared" si="510"/>
        <v>1</v>
      </c>
      <c r="P5483" t="str">
        <f t="shared" si="511"/>
        <v>Valid</v>
      </c>
      <c r="Q5483" t="str">
        <f>_xlfn.XLOOKUP(B5483,Customers!$A:$A,Customers!$C:$C,"Not Found")</f>
        <v>West</v>
      </c>
      <c r="R5483" t="str">
        <f t="shared" si="512"/>
        <v>West</v>
      </c>
      <c r="S5483" t="str">
        <f t="shared" si="513"/>
        <v>Trip Cancellation</v>
      </c>
      <c r="T5483" t="str">
        <f t="shared" si="514"/>
        <v>SLA Breach</v>
      </c>
      <c r="U5483">
        <f t="shared" si="515"/>
        <v>3</v>
      </c>
    </row>
    <row r="5484" spans="1:21" x14ac:dyDescent="0.3">
      <c r="A5484" t="s">
        <v>9901</v>
      </c>
      <c r="B5484" t="s">
        <v>9902</v>
      </c>
      <c r="C5484" t="s">
        <v>9903</v>
      </c>
      <c r="D5484" t="s">
        <v>34</v>
      </c>
      <c r="E5484" t="s">
        <v>27</v>
      </c>
      <c r="F5484">
        <v>260000.13</v>
      </c>
      <c r="G5484" s="1">
        <v>45709</v>
      </c>
      <c r="H5484" s="1">
        <v>45724</v>
      </c>
      <c r="I5484" t="s">
        <v>19</v>
      </c>
      <c r="J5484">
        <v>15</v>
      </c>
      <c r="K5484">
        <v>20</v>
      </c>
      <c r="L5484" t="s">
        <v>223</v>
      </c>
      <c r="M5484" t="s">
        <v>29</v>
      </c>
      <c r="N5484" t="s">
        <v>22</v>
      </c>
      <c r="O5484">
        <f t="shared" si="510"/>
        <v>1</v>
      </c>
      <c r="P5484" t="str">
        <f t="shared" si="511"/>
        <v>Valid</v>
      </c>
      <c r="Q5484" t="str">
        <f>_xlfn.XLOOKUP(B5484,Customers!$A:$A,Customers!$C:$C,"Not Found")</f>
        <v>South</v>
      </c>
      <c r="R5484" t="str">
        <f t="shared" si="512"/>
        <v>West</v>
      </c>
      <c r="S5484" t="str">
        <f t="shared" si="513"/>
        <v>Death Benefit</v>
      </c>
      <c r="T5484" t="str">
        <f t="shared" si="514"/>
        <v>Within SLA</v>
      </c>
      <c r="U5484">
        <f t="shared" si="515"/>
        <v>0</v>
      </c>
    </row>
    <row r="5485" spans="1:21" x14ac:dyDescent="0.3">
      <c r="A5485" t="s">
        <v>9904</v>
      </c>
      <c r="B5485" t="s">
        <v>530</v>
      </c>
      <c r="C5485" t="s">
        <v>531</v>
      </c>
      <c r="D5485" t="s">
        <v>69</v>
      </c>
      <c r="E5485" t="s">
        <v>27</v>
      </c>
      <c r="F5485">
        <v>164090.42000000001</v>
      </c>
      <c r="G5485" s="1">
        <v>45760</v>
      </c>
      <c r="H5485" s="1">
        <v>45761</v>
      </c>
      <c r="I5485" t="s">
        <v>19</v>
      </c>
      <c r="J5485">
        <v>1</v>
      </c>
      <c r="K5485">
        <v>12</v>
      </c>
      <c r="L5485" t="s">
        <v>204</v>
      </c>
      <c r="M5485" t="s">
        <v>49</v>
      </c>
      <c r="N5485" t="s">
        <v>22</v>
      </c>
      <c r="O5485">
        <f t="shared" si="510"/>
        <v>1</v>
      </c>
      <c r="P5485" t="str">
        <f t="shared" si="511"/>
        <v>Valid</v>
      </c>
      <c r="Q5485" t="str">
        <f>_xlfn.XLOOKUP(B5485,Customers!$A:$A,Customers!$C:$C,"Not Found")</f>
        <v>West</v>
      </c>
      <c r="R5485" t="str">
        <f t="shared" si="512"/>
        <v>West</v>
      </c>
      <c r="S5485" t="str">
        <f t="shared" si="513"/>
        <v>Property Damage</v>
      </c>
      <c r="T5485" t="str">
        <f t="shared" si="514"/>
        <v>Within SLA</v>
      </c>
      <c r="U5485">
        <f t="shared" si="515"/>
        <v>0</v>
      </c>
    </row>
    <row r="5486" spans="1:21" x14ac:dyDescent="0.3">
      <c r="A5486" t="s">
        <v>9905</v>
      </c>
      <c r="B5486" t="s">
        <v>361</v>
      </c>
      <c r="C5486" t="s">
        <v>4787</v>
      </c>
      <c r="D5486" t="s">
        <v>216</v>
      </c>
      <c r="E5486" t="s">
        <v>18</v>
      </c>
      <c r="F5486">
        <v>46299.48</v>
      </c>
      <c r="G5486" s="1">
        <v>45717</v>
      </c>
      <c r="H5486" s="1">
        <v>45733</v>
      </c>
      <c r="I5486" t="s">
        <v>19</v>
      </c>
      <c r="J5486">
        <v>16</v>
      </c>
      <c r="K5486">
        <v>15</v>
      </c>
      <c r="L5486" t="s">
        <v>140</v>
      </c>
      <c r="M5486" t="s">
        <v>55</v>
      </c>
      <c r="N5486" t="s">
        <v>42</v>
      </c>
      <c r="O5486">
        <f t="shared" si="510"/>
        <v>1</v>
      </c>
      <c r="P5486" t="str">
        <f t="shared" si="511"/>
        <v>Valid</v>
      </c>
      <c r="Q5486" t="str">
        <f>_xlfn.XLOOKUP(B5486,Customers!$A:$A,Customers!$C:$C,"Not Found")</f>
        <v>West</v>
      </c>
      <c r="R5486" t="str">
        <f t="shared" si="512"/>
        <v>South</v>
      </c>
      <c r="S5486" t="str">
        <f t="shared" si="513"/>
        <v>Outpatient</v>
      </c>
      <c r="T5486" t="str">
        <f t="shared" si="514"/>
        <v>SLA Breach</v>
      </c>
      <c r="U5486">
        <f t="shared" si="515"/>
        <v>1</v>
      </c>
    </row>
    <row r="5487" spans="1:21" x14ac:dyDescent="0.3">
      <c r="A5487" t="s">
        <v>9906</v>
      </c>
      <c r="B5487" t="s">
        <v>4413</v>
      </c>
      <c r="C5487" t="s">
        <v>6727</v>
      </c>
      <c r="D5487" t="s">
        <v>154</v>
      </c>
      <c r="E5487" t="s">
        <v>173</v>
      </c>
      <c r="F5487">
        <v>44969.91</v>
      </c>
      <c r="G5487" s="1">
        <v>45774</v>
      </c>
      <c r="H5487" s="1">
        <v>45789</v>
      </c>
      <c r="I5487" t="s">
        <v>19</v>
      </c>
      <c r="J5487">
        <v>15</v>
      </c>
      <c r="K5487">
        <v>10</v>
      </c>
      <c r="L5487" t="s">
        <v>136</v>
      </c>
      <c r="M5487" t="s">
        <v>21</v>
      </c>
      <c r="N5487" t="s">
        <v>42</v>
      </c>
      <c r="O5487">
        <f t="shared" si="510"/>
        <v>1</v>
      </c>
      <c r="P5487" t="str">
        <f t="shared" si="511"/>
        <v>Valid</v>
      </c>
      <c r="Q5487" t="str">
        <f>_xlfn.XLOOKUP(B5487,Customers!$A:$A,Customers!$C:$C,"Not Found")</f>
        <v>North</v>
      </c>
      <c r="R5487" t="str">
        <f t="shared" si="512"/>
        <v>Central</v>
      </c>
      <c r="S5487" t="str">
        <f t="shared" si="513"/>
        <v>Vehicle Damage</v>
      </c>
      <c r="T5487" t="str">
        <f t="shared" si="514"/>
        <v>SLA Breach</v>
      </c>
      <c r="U5487">
        <f t="shared" si="515"/>
        <v>5</v>
      </c>
    </row>
    <row r="5488" spans="1:21" x14ac:dyDescent="0.3">
      <c r="A5488" t="s">
        <v>9907</v>
      </c>
      <c r="B5488" t="s">
        <v>5084</v>
      </c>
      <c r="C5488" t="s">
        <v>5085</v>
      </c>
      <c r="D5488" t="s">
        <v>182</v>
      </c>
      <c r="E5488" t="s">
        <v>173</v>
      </c>
      <c r="F5488">
        <v>23855.1</v>
      </c>
      <c r="G5488" s="1">
        <v>45751</v>
      </c>
      <c r="I5488" t="s">
        <v>40</v>
      </c>
      <c r="J5488">
        <v>2</v>
      </c>
      <c r="K5488">
        <v>7</v>
      </c>
      <c r="L5488" t="s">
        <v>35</v>
      </c>
      <c r="M5488" t="s">
        <v>94</v>
      </c>
      <c r="N5488" t="s">
        <v>30</v>
      </c>
      <c r="O5488">
        <f t="shared" si="510"/>
        <v>1</v>
      </c>
      <c r="P5488" t="str">
        <f t="shared" si="511"/>
        <v>Valid</v>
      </c>
      <c r="Q5488" t="str">
        <f>_xlfn.XLOOKUP(B5488,Customers!$A:$A,Customers!$C:$C,"Not Found")</f>
        <v>Central</v>
      </c>
      <c r="R5488" t="str">
        <f t="shared" si="512"/>
        <v>Central</v>
      </c>
      <c r="S5488" t="str">
        <f t="shared" si="513"/>
        <v>Trip Cancellation</v>
      </c>
      <c r="T5488" t="str">
        <f t="shared" si="514"/>
        <v>Within SLA</v>
      </c>
      <c r="U5488">
        <f t="shared" si="515"/>
        <v>0</v>
      </c>
    </row>
    <row r="5489" spans="1:21" x14ac:dyDescent="0.3">
      <c r="A5489" t="s">
        <v>9908</v>
      </c>
      <c r="B5489" t="s">
        <v>9909</v>
      </c>
      <c r="C5489" t="s">
        <v>9910</v>
      </c>
      <c r="D5489" t="s">
        <v>182</v>
      </c>
      <c r="E5489" t="s">
        <v>18</v>
      </c>
      <c r="F5489">
        <v>37336.83</v>
      </c>
      <c r="G5489" s="1">
        <v>45803</v>
      </c>
      <c r="H5489" s="1">
        <v>45804</v>
      </c>
      <c r="I5489" t="s">
        <v>19</v>
      </c>
      <c r="J5489">
        <v>1</v>
      </c>
      <c r="K5489">
        <v>7</v>
      </c>
      <c r="L5489" t="s">
        <v>704</v>
      </c>
      <c r="M5489" t="s">
        <v>94</v>
      </c>
      <c r="N5489" t="s">
        <v>30</v>
      </c>
      <c r="O5489">
        <f t="shared" si="510"/>
        <v>1</v>
      </c>
      <c r="P5489" t="str">
        <f t="shared" si="511"/>
        <v>Valid</v>
      </c>
      <c r="Q5489" t="str">
        <f>_xlfn.XLOOKUP(B5489,Customers!$A:$A,Customers!$C:$C,"Not Found")</f>
        <v>West</v>
      </c>
      <c r="R5489" t="str">
        <f t="shared" si="512"/>
        <v>South</v>
      </c>
      <c r="S5489" t="str">
        <f t="shared" si="513"/>
        <v>Trip Cancellation</v>
      </c>
      <c r="T5489" t="str">
        <f t="shared" si="514"/>
        <v>Within SLA</v>
      </c>
      <c r="U5489">
        <f t="shared" si="515"/>
        <v>0</v>
      </c>
    </row>
    <row r="5490" spans="1:21" x14ac:dyDescent="0.3">
      <c r="A5490" t="s">
        <v>9911</v>
      </c>
      <c r="B5490" t="s">
        <v>3907</v>
      </c>
      <c r="C5490" t="s">
        <v>3908</v>
      </c>
      <c r="D5490" t="s">
        <v>34</v>
      </c>
      <c r="E5490" t="s">
        <v>39</v>
      </c>
      <c r="F5490">
        <v>237492.48000000001</v>
      </c>
      <c r="G5490" s="1">
        <v>45991</v>
      </c>
      <c r="H5490" s="1">
        <v>46004</v>
      </c>
      <c r="I5490" t="s">
        <v>19</v>
      </c>
      <c r="J5490">
        <v>13</v>
      </c>
      <c r="K5490">
        <v>20</v>
      </c>
      <c r="L5490" t="s">
        <v>278</v>
      </c>
      <c r="M5490" t="s">
        <v>29</v>
      </c>
      <c r="N5490" t="s">
        <v>22</v>
      </c>
      <c r="O5490">
        <f t="shared" si="510"/>
        <v>1</v>
      </c>
      <c r="P5490" t="str">
        <f t="shared" si="511"/>
        <v>Valid</v>
      </c>
      <c r="Q5490" t="str">
        <f>_xlfn.XLOOKUP(B5490,Customers!$A:$A,Customers!$C:$C,"Not Found")</f>
        <v>Central</v>
      </c>
      <c r="R5490" t="str">
        <f t="shared" si="512"/>
        <v>North</v>
      </c>
      <c r="S5490" t="str">
        <f t="shared" si="513"/>
        <v>Death Benefit</v>
      </c>
      <c r="T5490" t="str">
        <f t="shared" si="514"/>
        <v>Within SLA</v>
      </c>
      <c r="U5490">
        <f t="shared" si="515"/>
        <v>0</v>
      </c>
    </row>
    <row r="5491" spans="1:21" x14ac:dyDescent="0.3">
      <c r="A5491" t="s">
        <v>9912</v>
      </c>
      <c r="B5491" t="s">
        <v>2378</v>
      </c>
      <c r="C5491" t="s">
        <v>7590</v>
      </c>
      <c r="D5491" t="s">
        <v>17</v>
      </c>
      <c r="E5491" t="s">
        <v>74</v>
      </c>
      <c r="F5491">
        <v>43079.15</v>
      </c>
      <c r="G5491" s="1">
        <v>45937</v>
      </c>
      <c r="H5491" s="1">
        <v>45940</v>
      </c>
      <c r="I5491" t="s">
        <v>19</v>
      </c>
      <c r="J5491">
        <v>3</v>
      </c>
      <c r="K5491">
        <v>10</v>
      </c>
      <c r="L5491" t="s">
        <v>864</v>
      </c>
      <c r="M5491" t="s">
        <v>21</v>
      </c>
      <c r="N5491" t="s">
        <v>22</v>
      </c>
      <c r="O5491">
        <f t="shared" si="510"/>
        <v>1</v>
      </c>
      <c r="P5491" t="str">
        <f t="shared" si="511"/>
        <v>Valid</v>
      </c>
      <c r="Q5491" t="str">
        <f>_xlfn.XLOOKUP(B5491,Customers!$A:$A,Customers!$C:$C,"Not Found")</f>
        <v>South</v>
      </c>
      <c r="R5491" t="str">
        <f t="shared" si="512"/>
        <v>East</v>
      </c>
      <c r="S5491" t="str">
        <f t="shared" si="513"/>
        <v>Accident</v>
      </c>
      <c r="T5491" t="str">
        <f t="shared" si="514"/>
        <v>Within SLA</v>
      </c>
      <c r="U5491">
        <f t="shared" si="515"/>
        <v>0</v>
      </c>
    </row>
    <row r="5492" spans="1:21" x14ac:dyDescent="0.3">
      <c r="A5492" t="s">
        <v>9913</v>
      </c>
      <c r="B5492" t="s">
        <v>4526</v>
      </c>
      <c r="C5492" t="s">
        <v>4527</v>
      </c>
      <c r="D5492" t="s">
        <v>102</v>
      </c>
      <c r="E5492" t="s">
        <v>173</v>
      </c>
      <c r="F5492">
        <v>901984.91</v>
      </c>
      <c r="G5492" s="1">
        <v>45864</v>
      </c>
      <c r="H5492" s="1">
        <v>45889</v>
      </c>
      <c r="I5492" t="s">
        <v>19</v>
      </c>
      <c r="J5492">
        <v>25</v>
      </c>
      <c r="K5492">
        <v>20</v>
      </c>
      <c r="L5492" t="s">
        <v>325</v>
      </c>
      <c r="M5492" t="s">
        <v>29</v>
      </c>
      <c r="N5492" t="s">
        <v>30</v>
      </c>
      <c r="O5492">
        <f t="shared" si="510"/>
        <v>1</v>
      </c>
      <c r="P5492" t="str">
        <f t="shared" si="511"/>
        <v>Valid</v>
      </c>
      <c r="Q5492" t="str">
        <f>_xlfn.XLOOKUP(B5492,Customers!$A:$A,Customers!$C:$C,"Not Found")</f>
        <v>South</v>
      </c>
      <c r="R5492" t="str">
        <f t="shared" si="512"/>
        <v>Central</v>
      </c>
      <c r="S5492" t="str">
        <f t="shared" si="513"/>
        <v>Maturity</v>
      </c>
      <c r="T5492" t="str">
        <f t="shared" si="514"/>
        <v>SLA Breach</v>
      </c>
      <c r="U5492">
        <f t="shared" si="515"/>
        <v>5</v>
      </c>
    </row>
    <row r="5493" spans="1:21" x14ac:dyDescent="0.3">
      <c r="A5493" t="s">
        <v>9914</v>
      </c>
      <c r="B5493" t="s">
        <v>7314</v>
      </c>
      <c r="C5493" t="s">
        <v>9915</v>
      </c>
      <c r="D5493" t="s">
        <v>46</v>
      </c>
      <c r="E5493" t="s">
        <v>27</v>
      </c>
      <c r="G5493" s="1">
        <v>45825</v>
      </c>
      <c r="H5493" s="1">
        <v>45835</v>
      </c>
      <c r="I5493" t="s">
        <v>19</v>
      </c>
      <c r="J5493">
        <v>10</v>
      </c>
      <c r="K5493">
        <v>10</v>
      </c>
      <c r="L5493" t="s">
        <v>349</v>
      </c>
      <c r="M5493" t="s">
        <v>21</v>
      </c>
      <c r="N5493" t="s">
        <v>30</v>
      </c>
      <c r="O5493">
        <f t="shared" si="510"/>
        <v>1</v>
      </c>
      <c r="P5493" t="str">
        <f t="shared" si="511"/>
        <v>Missing Amount</v>
      </c>
      <c r="Q5493" t="str">
        <f>_xlfn.XLOOKUP(B5493,Customers!$A:$A,Customers!$C:$C,"Not Found")</f>
        <v>North</v>
      </c>
      <c r="R5493" t="str">
        <f t="shared" si="512"/>
        <v>West</v>
      </c>
      <c r="S5493" t="str">
        <f t="shared" si="513"/>
        <v>Theft</v>
      </c>
      <c r="T5493" t="str">
        <f t="shared" si="514"/>
        <v>Within SLA</v>
      </c>
      <c r="U5493">
        <f t="shared" si="515"/>
        <v>0</v>
      </c>
    </row>
    <row r="5494" spans="1:21" x14ac:dyDescent="0.3">
      <c r="A5494" t="s">
        <v>9916</v>
      </c>
      <c r="B5494" t="s">
        <v>5818</v>
      </c>
      <c r="C5494" t="s">
        <v>8356</v>
      </c>
      <c r="D5494" t="s">
        <v>725</v>
      </c>
      <c r="E5494" t="s">
        <v>173</v>
      </c>
      <c r="F5494">
        <v>45914.62</v>
      </c>
      <c r="G5494" s="1">
        <v>45769</v>
      </c>
      <c r="I5494" t="s">
        <v>64</v>
      </c>
      <c r="J5494">
        <v>8</v>
      </c>
      <c r="K5494">
        <v>7</v>
      </c>
      <c r="L5494" t="s">
        <v>93</v>
      </c>
      <c r="M5494" t="s">
        <v>94</v>
      </c>
      <c r="N5494" t="s">
        <v>30</v>
      </c>
      <c r="O5494">
        <f t="shared" si="510"/>
        <v>1</v>
      </c>
      <c r="P5494" t="str">
        <f t="shared" si="511"/>
        <v>Valid</v>
      </c>
      <c r="Q5494" t="str">
        <f>_xlfn.XLOOKUP(B5494,Customers!$A:$A,Customers!$C:$C,"Not Found")</f>
        <v>South</v>
      </c>
      <c r="R5494" t="str">
        <f t="shared" si="512"/>
        <v>Central</v>
      </c>
      <c r="S5494" t="str">
        <f t="shared" si="513"/>
        <v>Medical Emergency</v>
      </c>
      <c r="T5494" t="str">
        <f t="shared" si="514"/>
        <v>SLA Breach</v>
      </c>
      <c r="U5494">
        <f t="shared" si="515"/>
        <v>1</v>
      </c>
    </row>
    <row r="5495" spans="1:21" x14ac:dyDescent="0.3">
      <c r="A5495" t="s">
        <v>9917</v>
      </c>
      <c r="B5495" t="s">
        <v>1485</v>
      </c>
      <c r="C5495" t="s">
        <v>1495</v>
      </c>
      <c r="D5495" t="s">
        <v>53</v>
      </c>
      <c r="E5495" t="s">
        <v>173</v>
      </c>
      <c r="F5495">
        <v>26221.79</v>
      </c>
      <c r="G5495" s="1">
        <v>45687</v>
      </c>
      <c r="H5495" s="1">
        <v>45703</v>
      </c>
      <c r="I5495" t="s">
        <v>19</v>
      </c>
      <c r="J5495">
        <v>16</v>
      </c>
      <c r="K5495">
        <v>15</v>
      </c>
      <c r="L5495" t="s">
        <v>136</v>
      </c>
      <c r="M5495" t="s">
        <v>55</v>
      </c>
      <c r="N5495" t="s">
        <v>30</v>
      </c>
      <c r="O5495">
        <f t="shared" si="510"/>
        <v>1</v>
      </c>
      <c r="P5495" t="str">
        <f t="shared" si="511"/>
        <v>Valid</v>
      </c>
      <c r="Q5495" t="str">
        <f>_xlfn.XLOOKUP(B5495,Customers!$A:$A,Customers!$C:$C,"Not Found")</f>
        <v>North</v>
      </c>
      <c r="R5495" t="str">
        <f t="shared" si="512"/>
        <v>Central</v>
      </c>
      <c r="S5495" t="str">
        <f t="shared" si="513"/>
        <v>Hospitalization</v>
      </c>
      <c r="T5495" t="str">
        <f t="shared" si="514"/>
        <v>SLA Breach</v>
      </c>
      <c r="U5495">
        <f t="shared" si="515"/>
        <v>1</v>
      </c>
    </row>
    <row r="5496" spans="1:21" x14ac:dyDescent="0.3">
      <c r="A5496" t="s">
        <v>9918</v>
      </c>
      <c r="B5496" t="s">
        <v>2254</v>
      </c>
      <c r="C5496" t="s">
        <v>9919</v>
      </c>
      <c r="D5496" t="s">
        <v>216</v>
      </c>
      <c r="E5496" t="s">
        <v>27</v>
      </c>
      <c r="F5496">
        <v>36795.129999999997</v>
      </c>
      <c r="G5496" s="1">
        <v>45864</v>
      </c>
      <c r="H5496" s="1">
        <v>45878</v>
      </c>
      <c r="I5496" t="s">
        <v>19</v>
      </c>
      <c r="J5496">
        <v>14</v>
      </c>
      <c r="K5496">
        <v>15</v>
      </c>
      <c r="L5496" t="s">
        <v>651</v>
      </c>
      <c r="M5496" t="s">
        <v>55</v>
      </c>
      <c r="N5496" t="s">
        <v>22</v>
      </c>
      <c r="O5496">
        <f t="shared" si="510"/>
        <v>1</v>
      </c>
      <c r="P5496" t="str">
        <f t="shared" si="511"/>
        <v>Valid</v>
      </c>
      <c r="Q5496" t="str">
        <f>_xlfn.XLOOKUP(B5496,Customers!$A:$A,Customers!$C:$C,"Not Found")</f>
        <v>West</v>
      </c>
      <c r="R5496" t="str">
        <f t="shared" si="512"/>
        <v>West</v>
      </c>
      <c r="S5496" t="str">
        <f t="shared" si="513"/>
        <v>Outpatient</v>
      </c>
      <c r="T5496" t="str">
        <f t="shared" si="514"/>
        <v>Within SLA</v>
      </c>
      <c r="U5496">
        <f t="shared" si="515"/>
        <v>0</v>
      </c>
    </row>
    <row r="5497" spans="1:21" x14ac:dyDescent="0.3">
      <c r="A5497" t="s">
        <v>9920</v>
      </c>
      <c r="B5497" t="s">
        <v>2209</v>
      </c>
      <c r="C5497" t="s">
        <v>2210</v>
      </c>
      <c r="D5497" t="s">
        <v>216</v>
      </c>
      <c r="E5497" t="s">
        <v>39</v>
      </c>
      <c r="F5497">
        <v>124382.04</v>
      </c>
      <c r="G5497" s="1">
        <v>45730</v>
      </c>
      <c r="H5497" s="1">
        <v>45739</v>
      </c>
      <c r="I5497" t="s">
        <v>19</v>
      </c>
      <c r="J5497">
        <v>9</v>
      </c>
      <c r="K5497">
        <v>15</v>
      </c>
      <c r="L5497" t="s">
        <v>282</v>
      </c>
      <c r="M5497" t="s">
        <v>55</v>
      </c>
      <c r="N5497" t="s">
        <v>30</v>
      </c>
      <c r="O5497">
        <f t="shared" si="510"/>
        <v>1</v>
      </c>
      <c r="P5497" t="str">
        <f t="shared" si="511"/>
        <v>Valid</v>
      </c>
      <c r="Q5497" t="str">
        <f>_xlfn.XLOOKUP(B5497,Customers!$A:$A,Customers!$C:$C,"Not Found")</f>
        <v>South</v>
      </c>
      <c r="R5497" t="str">
        <f t="shared" si="512"/>
        <v>North</v>
      </c>
      <c r="S5497" t="str">
        <f t="shared" si="513"/>
        <v>Outpatient</v>
      </c>
      <c r="T5497" t="str">
        <f t="shared" si="514"/>
        <v>Within SLA</v>
      </c>
      <c r="U5497">
        <f t="shared" si="515"/>
        <v>0</v>
      </c>
    </row>
    <row r="5498" spans="1:21" x14ac:dyDescent="0.3">
      <c r="A5498" t="s">
        <v>9921</v>
      </c>
      <c r="B5498" t="s">
        <v>2028</v>
      </c>
      <c r="C5498" t="s">
        <v>2029</v>
      </c>
      <c r="D5498" t="s">
        <v>34</v>
      </c>
      <c r="E5498" t="s">
        <v>39</v>
      </c>
      <c r="F5498">
        <v>256512.86</v>
      </c>
      <c r="G5498" s="1">
        <v>45670</v>
      </c>
      <c r="I5498" t="s">
        <v>40</v>
      </c>
      <c r="J5498">
        <v>33</v>
      </c>
      <c r="K5498">
        <v>20</v>
      </c>
      <c r="L5498" t="s">
        <v>590</v>
      </c>
      <c r="M5498" t="s">
        <v>29</v>
      </c>
      <c r="N5498" t="s">
        <v>42</v>
      </c>
      <c r="O5498">
        <f t="shared" si="510"/>
        <v>1</v>
      </c>
      <c r="P5498" t="str">
        <f t="shared" si="511"/>
        <v>Valid</v>
      </c>
      <c r="Q5498" t="str">
        <f>_xlfn.XLOOKUP(B5498,Customers!$A:$A,Customers!$C:$C,"Not Found")</f>
        <v>East</v>
      </c>
      <c r="R5498" t="str">
        <f t="shared" si="512"/>
        <v>North</v>
      </c>
      <c r="S5498" t="str">
        <f t="shared" si="513"/>
        <v>Death Benefit</v>
      </c>
      <c r="T5498" t="str">
        <f t="shared" si="514"/>
        <v>SLA Breach</v>
      </c>
      <c r="U5498">
        <f t="shared" si="515"/>
        <v>13</v>
      </c>
    </row>
    <row r="5499" spans="1:21" x14ac:dyDescent="0.3">
      <c r="A5499" t="s">
        <v>9922</v>
      </c>
      <c r="B5499" t="s">
        <v>2513</v>
      </c>
      <c r="C5499" t="s">
        <v>7325</v>
      </c>
      <c r="D5499" t="s">
        <v>26</v>
      </c>
      <c r="E5499" t="s">
        <v>39</v>
      </c>
      <c r="F5499">
        <v>233381.25</v>
      </c>
      <c r="G5499" s="1">
        <v>45987</v>
      </c>
      <c r="I5499" t="s">
        <v>64</v>
      </c>
      <c r="J5499">
        <v>30</v>
      </c>
      <c r="K5499">
        <v>20</v>
      </c>
      <c r="L5499" t="s">
        <v>252</v>
      </c>
      <c r="M5499" t="s">
        <v>29</v>
      </c>
      <c r="N5499" t="s">
        <v>88</v>
      </c>
      <c r="O5499">
        <f t="shared" si="510"/>
        <v>1</v>
      </c>
      <c r="P5499" t="str">
        <f t="shared" si="511"/>
        <v>Valid</v>
      </c>
      <c r="Q5499" t="str">
        <f>_xlfn.XLOOKUP(B5499,Customers!$A:$A,Customers!$C:$C,"Not Found")</f>
        <v>East</v>
      </c>
      <c r="R5499" t="str">
        <f t="shared" si="512"/>
        <v>North</v>
      </c>
      <c r="S5499" t="str">
        <f t="shared" si="513"/>
        <v>Disability</v>
      </c>
      <c r="T5499" t="str">
        <f t="shared" si="514"/>
        <v>SLA Breach</v>
      </c>
      <c r="U5499">
        <f t="shared" si="515"/>
        <v>10</v>
      </c>
    </row>
    <row r="5500" spans="1:21" x14ac:dyDescent="0.3">
      <c r="A5500" t="s">
        <v>9923</v>
      </c>
      <c r="B5500" t="s">
        <v>4214</v>
      </c>
      <c r="C5500" t="s">
        <v>9521</v>
      </c>
      <c r="D5500" t="s">
        <v>53</v>
      </c>
      <c r="E5500" t="s">
        <v>39</v>
      </c>
      <c r="F5500">
        <v>45826.81</v>
      </c>
      <c r="G5500" s="1">
        <v>45727</v>
      </c>
      <c r="I5500" t="s">
        <v>64</v>
      </c>
      <c r="J5500">
        <v>5</v>
      </c>
      <c r="K5500">
        <v>15</v>
      </c>
      <c r="L5500" t="s">
        <v>252</v>
      </c>
      <c r="M5500" t="s">
        <v>55</v>
      </c>
      <c r="N5500" t="s">
        <v>30</v>
      </c>
      <c r="O5500">
        <f t="shared" si="510"/>
        <v>1</v>
      </c>
      <c r="P5500" t="str">
        <f t="shared" si="511"/>
        <v>Valid</v>
      </c>
      <c r="Q5500" t="str">
        <f>_xlfn.XLOOKUP(B5500,Customers!$A:$A,Customers!$C:$C,"Not Found")</f>
        <v>North</v>
      </c>
      <c r="R5500" t="str">
        <f t="shared" si="512"/>
        <v>North</v>
      </c>
      <c r="S5500" t="str">
        <f t="shared" si="513"/>
        <v>Hospitalization</v>
      </c>
      <c r="T5500" t="str">
        <f t="shared" si="514"/>
        <v>Within SLA</v>
      </c>
      <c r="U5500">
        <f t="shared" si="515"/>
        <v>0</v>
      </c>
    </row>
    <row r="5501" spans="1:21" x14ac:dyDescent="0.3">
      <c r="A5501" t="s">
        <v>9924</v>
      </c>
      <c r="B5501" t="s">
        <v>2408</v>
      </c>
      <c r="C5501" t="s">
        <v>2409</v>
      </c>
      <c r="D5501" t="s">
        <v>53</v>
      </c>
      <c r="E5501" t="s">
        <v>39</v>
      </c>
      <c r="F5501">
        <v>160120.87</v>
      </c>
      <c r="G5501" s="1">
        <v>45688</v>
      </c>
      <c r="I5501" t="s">
        <v>40</v>
      </c>
      <c r="J5501">
        <v>20</v>
      </c>
      <c r="K5501">
        <v>15</v>
      </c>
      <c r="L5501" t="s">
        <v>252</v>
      </c>
      <c r="M5501" t="s">
        <v>55</v>
      </c>
      <c r="N5501" t="s">
        <v>42</v>
      </c>
      <c r="O5501">
        <f t="shared" si="510"/>
        <v>1</v>
      </c>
      <c r="P5501" t="str">
        <f t="shared" si="511"/>
        <v>Valid</v>
      </c>
      <c r="Q5501" t="str">
        <f>_xlfn.XLOOKUP(B5501,Customers!$A:$A,Customers!$C:$C,"Not Found")</f>
        <v>South</v>
      </c>
      <c r="R5501" t="str">
        <f t="shared" si="512"/>
        <v>North</v>
      </c>
      <c r="S5501" t="str">
        <f t="shared" si="513"/>
        <v>Hospitalization</v>
      </c>
      <c r="T5501" t="str">
        <f t="shared" si="514"/>
        <v>SLA Breach</v>
      </c>
      <c r="U5501">
        <f t="shared" si="515"/>
        <v>5</v>
      </c>
    </row>
    <row r="5502" spans="1:21" x14ac:dyDescent="0.3">
      <c r="A5502" t="s">
        <v>9925</v>
      </c>
      <c r="B5502" t="s">
        <v>3110</v>
      </c>
      <c r="C5502" t="s">
        <v>3111</v>
      </c>
      <c r="D5502" t="s">
        <v>182</v>
      </c>
      <c r="E5502" t="s">
        <v>74</v>
      </c>
      <c r="F5502">
        <v>45904.38</v>
      </c>
      <c r="G5502" s="1">
        <v>45856</v>
      </c>
      <c r="H5502" s="1">
        <v>45867</v>
      </c>
      <c r="I5502" t="s">
        <v>19</v>
      </c>
      <c r="J5502">
        <v>11</v>
      </c>
      <c r="K5502">
        <v>7</v>
      </c>
      <c r="L5502" t="s">
        <v>223</v>
      </c>
      <c r="M5502" t="s">
        <v>94</v>
      </c>
      <c r="N5502" t="s">
        <v>30</v>
      </c>
      <c r="O5502">
        <f t="shared" si="510"/>
        <v>1</v>
      </c>
      <c r="P5502" t="str">
        <f t="shared" si="511"/>
        <v>Valid</v>
      </c>
      <c r="Q5502" t="str">
        <f>_xlfn.XLOOKUP(B5502,Customers!$A:$A,Customers!$C:$C,"Not Found")</f>
        <v>East</v>
      </c>
      <c r="R5502" t="str">
        <f t="shared" si="512"/>
        <v>East</v>
      </c>
      <c r="S5502" t="str">
        <f t="shared" si="513"/>
        <v>Trip Cancellation</v>
      </c>
      <c r="T5502" t="str">
        <f t="shared" si="514"/>
        <v>SLA Breach</v>
      </c>
      <c r="U5502">
        <f t="shared" si="515"/>
        <v>4</v>
      </c>
    </row>
    <row r="5503" spans="1:21" x14ac:dyDescent="0.3">
      <c r="A5503" t="s">
        <v>9926</v>
      </c>
      <c r="B5503" t="s">
        <v>1030</v>
      </c>
      <c r="C5503" t="s">
        <v>1031</v>
      </c>
      <c r="D5503" t="s">
        <v>116</v>
      </c>
      <c r="E5503" t="s">
        <v>27</v>
      </c>
      <c r="F5503">
        <v>28755.07</v>
      </c>
      <c r="G5503" s="1">
        <v>45874</v>
      </c>
      <c r="H5503" s="1">
        <v>45878</v>
      </c>
      <c r="I5503" t="s">
        <v>19</v>
      </c>
      <c r="J5503">
        <v>4</v>
      </c>
      <c r="K5503">
        <v>7</v>
      </c>
      <c r="L5503" t="s">
        <v>252</v>
      </c>
      <c r="M5503" t="s">
        <v>94</v>
      </c>
      <c r="N5503" t="s">
        <v>30</v>
      </c>
      <c r="O5503">
        <f t="shared" si="510"/>
        <v>1</v>
      </c>
      <c r="P5503" t="str">
        <f t="shared" si="511"/>
        <v>Valid</v>
      </c>
      <c r="Q5503" t="str">
        <f>_xlfn.XLOOKUP(B5503,Customers!$A:$A,Customers!$C:$C,"Not Found")</f>
        <v>North</v>
      </c>
      <c r="R5503" t="str">
        <f t="shared" si="512"/>
        <v>West</v>
      </c>
      <c r="S5503" t="str">
        <f t="shared" si="513"/>
        <v>Medical Emergency</v>
      </c>
      <c r="T5503" t="str">
        <f t="shared" si="514"/>
        <v>Within SLA</v>
      </c>
      <c r="U5503">
        <f t="shared" si="515"/>
        <v>0</v>
      </c>
    </row>
    <row r="5504" spans="1:21" x14ac:dyDescent="0.3">
      <c r="A5504" t="s">
        <v>9927</v>
      </c>
      <c r="B5504" t="s">
        <v>1303</v>
      </c>
      <c r="C5504" t="s">
        <v>1304</v>
      </c>
      <c r="D5504" t="s">
        <v>216</v>
      </c>
      <c r="E5504" t="s">
        <v>39</v>
      </c>
      <c r="F5504">
        <v>99727.23</v>
      </c>
      <c r="G5504" s="1">
        <v>45749</v>
      </c>
      <c r="H5504" s="1">
        <v>45766</v>
      </c>
      <c r="I5504" t="s">
        <v>19</v>
      </c>
      <c r="J5504">
        <v>17</v>
      </c>
      <c r="K5504">
        <v>15</v>
      </c>
      <c r="L5504" t="s">
        <v>54</v>
      </c>
      <c r="M5504" t="s">
        <v>55</v>
      </c>
      <c r="N5504" t="s">
        <v>30</v>
      </c>
      <c r="O5504">
        <f t="shared" si="510"/>
        <v>1</v>
      </c>
      <c r="P5504" t="str">
        <f t="shared" si="511"/>
        <v>Valid</v>
      </c>
      <c r="Q5504" t="str">
        <f>_xlfn.XLOOKUP(B5504,Customers!$A:$A,Customers!$C:$C,"Not Found")</f>
        <v>West</v>
      </c>
      <c r="R5504" t="str">
        <f t="shared" si="512"/>
        <v>North</v>
      </c>
      <c r="S5504" t="str">
        <f t="shared" si="513"/>
        <v>Outpatient</v>
      </c>
      <c r="T5504" t="str">
        <f t="shared" si="514"/>
        <v>SLA Breach</v>
      </c>
      <c r="U5504">
        <f t="shared" si="515"/>
        <v>2</v>
      </c>
    </row>
    <row r="5505" spans="1:21" x14ac:dyDescent="0.3">
      <c r="A5505" t="s">
        <v>9928</v>
      </c>
      <c r="B5505" t="s">
        <v>6025</v>
      </c>
      <c r="C5505" t="s">
        <v>9929</v>
      </c>
      <c r="D5505" t="s">
        <v>34</v>
      </c>
      <c r="E5505" t="s">
        <v>27</v>
      </c>
      <c r="F5505">
        <v>246055.53</v>
      </c>
      <c r="G5505" s="1">
        <v>45728</v>
      </c>
      <c r="I5505" t="s">
        <v>40</v>
      </c>
      <c r="J5505">
        <v>19</v>
      </c>
      <c r="K5505">
        <v>20</v>
      </c>
      <c r="L5505" t="s">
        <v>60</v>
      </c>
      <c r="M5505" t="s">
        <v>29</v>
      </c>
      <c r="N5505" t="s">
        <v>30</v>
      </c>
      <c r="O5505">
        <f t="shared" si="510"/>
        <v>1</v>
      </c>
      <c r="P5505" t="str">
        <f t="shared" si="511"/>
        <v>Valid</v>
      </c>
      <c r="Q5505" t="str">
        <f>_xlfn.XLOOKUP(B5505,Customers!$A:$A,Customers!$C:$C,"Not Found")</f>
        <v>South</v>
      </c>
      <c r="R5505" t="str">
        <f t="shared" si="512"/>
        <v>West</v>
      </c>
      <c r="S5505" t="str">
        <f t="shared" si="513"/>
        <v>Death Benefit</v>
      </c>
      <c r="T5505" t="str">
        <f t="shared" si="514"/>
        <v>Within SLA</v>
      </c>
      <c r="U5505">
        <f t="shared" si="515"/>
        <v>0</v>
      </c>
    </row>
    <row r="5506" spans="1:21" x14ac:dyDescent="0.3">
      <c r="A5506" t="s">
        <v>9930</v>
      </c>
      <c r="B5506" t="s">
        <v>781</v>
      </c>
      <c r="C5506" t="s">
        <v>5264</v>
      </c>
      <c r="D5506" t="s">
        <v>111</v>
      </c>
      <c r="E5506" t="s">
        <v>173</v>
      </c>
      <c r="G5506" s="1">
        <v>45704</v>
      </c>
      <c r="H5506" s="1">
        <v>45720</v>
      </c>
      <c r="I5506" t="s">
        <v>19</v>
      </c>
      <c r="J5506">
        <v>16</v>
      </c>
      <c r="K5506">
        <v>12</v>
      </c>
      <c r="L5506" t="s">
        <v>163</v>
      </c>
      <c r="M5506" t="s">
        <v>49</v>
      </c>
      <c r="N5506" t="s">
        <v>42</v>
      </c>
      <c r="O5506">
        <f t="shared" ref="O5506:O5569" si="516">COUNTIF($A:$A,A5506)</f>
        <v>1</v>
      </c>
      <c r="P5506" t="str">
        <f t="shared" ref="P5506:P5569" si="517">IF(F5506="","Missing Amount","Valid")</f>
        <v>Missing Amount</v>
      </c>
      <c r="Q5506" t="str">
        <f>_xlfn.XLOOKUP(B5506,Customers!$A:$A,Customers!$C:$C,"Not Found")</f>
        <v>South</v>
      </c>
      <c r="R5506" t="str">
        <f t="shared" ref="R5506:R5569" si="518">IF(E5506="",Q5506,E5506)</f>
        <v>Central</v>
      </c>
      <c r="S5506" t="str">
        <f t="shared" ref="S5506:S5569" si="519">IF(D5506="Hospitalisation","Hospitalization",IF(D5506="Medical Emerg.","Medical Emergency",IF(D5506="Property dmg","Property Damage",IF(D5506="Vehicle dmg","Vehicle Damage",D5506))))</f>
        <v>Fire</v>
      </c>
      <c r="T5506" t="str">
        <f t="shared" ref="T5506:T5569" si="520">IF(J5506&gt;K5506,"SLA Breach","Within SLA")</f>
        <v>SLA Breach</v>
      </c>
      <c r="U5506">
        <f t="shared" ref="U5506:U5569" si="521">IF(J5506&gt;K5506,J5506-K5506,0)</f>
        <v>4</v>
      </c>
    </row>
    <row r="5507" spans="1:21" x14ac:dyDescent="0.3">
      <c r="A5507" t="s">
        <v>9931</v>
      </c>
      <c r="B5507" t="s">
        <v>8681</v>
      </c>
      <c r="C5507" t="s">
        <v>8682</v>
      </c>
      <c r="D5507" t="s">
        <v>17</v>
      </c>
      <c r="E5507" t="s">
        <v>39</v>
      </c>
      <c r="F5507">
        <v>46394.07</v>
      </c>
      <c r="G5507" s="1">
        <v>45802</v>
      </c>
      <c r="I5507" t="s">
        <v>40</v>
      </c>
      <c r="J5507">
        <v>7</v>
      </c>
      <c r="K5507">
        <v>10</v>
      </c>
      <c r="L5507" t="s">
        <v>163</v>
      </c>
      <c r="M5507" t="s">
        <v>21</v>
      </c>
      <c r="N5507" t="s">
        <v>30</v>
      </c>
      <c r="O5507">
        <f t="shared" si="516"/>
        <v>1</v>
      </c>
      <c r="P5507" t="str">
        <f t="shared" si="517"/>
        <v>Valid</v>
      </c>
      <c r="Q5507" t="str">
        <f>_xlfn.XLOOKUP(B5507,Customers!$A:$A,Customers!$C:$C,"Not Found")</f>
        <v>East</v>
      </c>
      <c r="R5507" t="str">
        <f t="shared" si="518"/>
        <v>North</v>
      </c>
      <c r="S5507" t="str">
        <f t="shared" si="519"/>
        <v>Accident</v>
      </c>
      <c r="T5507" t="str">
        <f t="shared" si="520"/>
        <v>Within SLA</v>
      </c>
      <c r="U5507">
        <f t="shared" si="521"/>
        <v>0</v>
      </c>
    </row>
    <row r="5508" spans="1:21" x14ac:dyDescent="0.3">
      <c r="A5508" t="s">
        <v>9932</v>
      </c>
      <c r="B5508" t="s">
        <v>7096</v>
      </c>
      <c r="C5508" t="s">
        <v>7097</v>
      </c>
      <c r="D5508" t="s">
        <v>154</v>
      </c>
      <c r="E5508" t="s">
        <v>39</v>
      </c>
      <c r="F5508">
        <v>106832.07</v>
      </c>
      <c r="G5508" s="1">
        <v>45793</v>
      </c>
      <c r="I5508" t="s">
        <v>40</v>
      </c>
      <c r="J5508">
        <v>24</v>
      </c>
      <c r="K5508">
        <v>10</v>
      </c>
      <c r="L5508" t="s">
        <v>300</v>
      </c>
      <c r="M5508" t="s">
        <v>21</v>
      </c>
      <c r="N5508" t="s">
        <v>88</v>
      </c>
      <c r="O5508">
        <f t="shared" si="516"/>
        <v>1</v>
      </c>
      <c r="P5508" t="str">
        <f t="shared" si="517"/>
        <v>Valid</v>
      </c>
      <c r="Q5508" t="str">
        <f>_xlfn.XLOOKUP(B5508,Customers!$A:$A,Customers!$C:$C,"Not Found")</f>
        <v>East</v>
      </c>
      <c r="R5508" t="str">
        <f t="shared" si="518"/>
        <v>North</v>
      </c>
      <c r="S5508" t="str">
        <f t="shared" si="519"/>
        <v>Vehicle Damage</v>
      </c>
      <c r="T5508" t="str">
        <f t="shared" si="520"/>
        <v>SLA Breach</v>
      </c>
      <c r="U5508">
        <f t="shared" si="521"/>
        <v>14</v>
      </c>
    </row>
    <row r="5509" spans="1:21" x14ac:dyDescent="0.3">
      <c r="A5509" t="s">
        <v>9933</v>
      </c>
      <c r="B5509" t="s">
        <v>4718</v>
      </c>
      <c r="C5509" t="s">
        <v>7686</v>
      </c>
      <c r="D5509" t="s">
        <v>182</v>
      </c>
      <c r="E5509" t="s">
        <v>74</v>
      </c>
      <c r="F5509">
        <v>23212.87</v>
      </c>
      <c r="G5509" s="1">
        <v>45777</v>
      </c>
      <c r="H5509" s="1">
        <v>45793</v>
      </c>
      <c r="I5509" t="s">
        <v>19</v>
      </c>
      <c r="J5509">
        <v>16</v>
      </c>
      <c r="K5509">
        <v>7</v>
      </c>
      <c r="L5509" t="s">
        <v>341</v>
      </c>
      <c r="M5509" t="s">
        <v>94</v>
      </c>
      <c r="N5509" t="s">
        <v>42</v>
      </c>
      <c r="O5509">
        <f t="shared" si="516"/>
        <v>1</v>
      </c>
      <c r="P5509" t="str">
        <f t="shared" si="517"/>
        <v>Valid</v>
      </c>
      <c r="Q5509" t="str">
        <f>_xlfn.XLOOKUP(B5509,Customers!$A:$A,Customers!$C:$C,"Not Found")</f>
        <v>Central</v>
      </c>
      <c r="R5509" t="str">
        <f t="shared" si="518"/>
        <v>East</v>
      </c>
      <c r="S5509" t="str">
        <f t="shared" si="519"/>
        <v>Trip Cancellation</v>
      </c>
      <c r="T5509" t="str">
        <f t="shared" si="520"/>
        <v>SLA Breach</v>
      </c>
      <c r="U5509">
        <f t="shared" si="521"/>
        <v>9</v>
      </c>
    </row>
    <row r="5510" spans="1:21" x14ac:dyDescent="0.3">
      <c r="A5510" t="s">
        <v>9934</v>
      </c>
      <c r="B5510" t="s">
        <v>4729</v>
      </c>
      <c r="C5510" t="s">
        <v>4730</v>
      </c>
      <c r="D5510" t="s">
        <v>92</v>
      </c>
      <c r="E5510" t="s">
        <v>173</v>
      </c>
      <c r="F5510">
        <v>31140.52</v>
      </c>
      <c r="G5510" s="1">
        <v>45966</v>
      </c>
      <c r="I5510" t="s">
        <v>64</v>
      </c>
      <c r="J5510">
        <v>10</v>
      </c>
      <c r="K5510">
        <v>7</v>
      </c>
      <c r="L5510" t="s">
        <v>580</v>
      </c>
      <c r="M5510" t="s">
        <v>94</v>
      </c>
      <c r="N5510" t="s">
        <v>22</v>
      </c>
      <c r="O5510">
        <f t="shared" si="516"/>
        <v>1</v>
      </c>
      <c r="P5510" t="str">
        <f t="shared" si="517"/>
        <v>Valid</v>
      </c>
      <c r="Q5510" t="str">
        <f>_xlfn.XLOOKUP(B5510,Customers!$A:$A,Customers!$C:$C,"Not Found")</f>
        <v>West</v>
      </c>
      <c r="R5510" t="str">
        <f t="shared" si="518"/>
        <v>Central</v>
      </c>
      <c r="S5510" t="str">
        <f t="shared" si="519"/>
        <v>Baggage Loss</v>
      </c>
      <c r="T5510" t="str">
        <f t="shared" si="520"/>
        <v>SLA Breach</v>
      </c>
      <c r="U5510">
        <f t="shared" si="521"/>
        <v>3</v>
      </c>
    </row>
    <row r="5511" spans="1:21" x14ac:dyDescent="0.3">
      <c r="A5511" t="s">
        <v>9935</v>
      </c>
      <c r="B5511" t="s">
        <v>1532</v>
      </c>
      <c r="C5511" t="s">
        <v>2180</v>
      </c>
      <c r="D5511" t="s">
        <v>216</v>
      </c>
      <c r="E5511" t="s">
        <v>27</v>
      </c>
      <c r="F5511">
        <v>64293.22</v>
      </c>
      <c r="G5511" s="1">
        <v>45984</v>
      </c>
      <c r="I5511" t="s">
        <v>64</v>
      </c>
      <c r="J5511">
        <v>21</v>
      </c>
      <c r="K5511">
        <v>15</v>
      </c>
      <c r="L5511" t="s">
        <v>300</v>
      </c>
      <c r="M5511" t="s">
        <v>55</v>
      </c>
      <c r="N5511" t="s">
        <v>42</v>
      </c>
      <c r="O5511">
        <f t="shared" si="516"/>
        <v>1</v>
      </c>
      <c r="P5511" t="str">
        <f t="shared" si="517"/>
        <v>Valid</v>
      </c>
      <c r="Q5511" t="str">
        <f>_xlfn.XLOOKUP(B5511,Customers!$A:$A,Customers!$C:$C,"Not Found")</f>
        <v>East</v>
      </c>
      <c r="R5511" t="str">
        <f t="shared" si="518"/>
        <v>West</v>
      </c>
      <c r="S5511" t="str">
        <f t="shared" si="519"/>
        <v>Outpatient</v>
      </c>
      <c r="T5511" t="str">
        <f t="shared" si="520"/>
        <v>SLA Breach</v>
      </c>
      <c r="U5511">
        <f t="shared" si="521"/>
        <v>6</v>
      </c>
    </row>
    <row r="5512" spans="1:21" x14ac:dyDescent="0.3">
      <c r="A5512" t="s">
        <v>9936</v>
      </c>
      <c r="B5512" t="s">
        <v>1447</v>
      </c>
      <c r="C5512" t="s">
        <v>9937</v>
      </c>
      <c r="D5512" t="s">
        <v>59</v>
      </c>
      <c r="E5512" t="s">
        <v>39</v>
      </c>
      <c r="F5512">
        <v>156560.26999999999</v>
      </c>
      <c r="G5512" s="1">
        <v>45949</v>
      </c>
      <c r="H5512" s="1">
        <v>45962</v>
      </c>
      <c r="I5512" t="s">
        <v>19</v>
      </c>
      <c r="J5512">
        <v>13</v>
      </c>
      <c r="K5512">
        <v>15</v>
      </c>
      <c r="L5512" t="s">
        <v>155</v>
      </c>
      <c r="M5512" t="s">
        <v>55</v>
      </c>
      <c r="N5512" t="s">
        <v>42</v>
      </c>
      <c r="O5512">
        <f t="shared" si="516"/>
        <v>1</v>
      </c>
      <c r="P5512" t="str">
        <f t="shared" si="517"/>
        <v>Valid</v>
      </c>
      <c r="Q5512" t="str">
        <f>_xlfn.XLOOKUP(B5512,Customers!$A:$A,Customers!$C:$C,"Not Found")</f>
        <v>South</v>
      </c>
      <c r="R5512" t="str">
        <f t="shared" si="518"/>
        <v>North</v>
      </c>
      <c r="S5512" t="str">
        <f t="shared" si="519"/>
        <v>Critical Illness</v>
      </c>
      <c r="T5512" t="str">
        <f t="shared" si="520"/>
        <v>Within SLA</v>
      </c>
      <c r="U5512">
        <f t="shared" si="521"/>
        <v>0</v>
      </c>
    </row>
    <row r="5513" spans="1:21" x14ac:dyDescent="0.3">
      <c r="A5513" t="s">
        <v>9938</v>
      </c>
      <c r="B5513" t="s">
        <v>7314</v>
      </c>
      <c r="C5513" t="s">
        <v>7315</v>
      </c>
      <c r="D5513" t="s">
        <v>216</v>
      </c>
      <c r="E5513" t="s">
        <v>27</v>
      </c>
      <c r="F5513">
        <v>55703.97</v>
      </c>
      <c r="G5513" s="1">
        <v>45842</v>
      </c>
      <c r="H5513" s="1">
        <v>45852</v>
      </c>
      <c r="I5513" t="s">
        <v>19</v>
      </c>
      <c r="J5513">
        <v>10</v>
      </c>
      <c r="K5513">
        <v>15</v>
      </c>
      <c r="L5513" t="s">
        <v>813</v>
      </c>
      <c r="M5513" t="s">
        <v>55</v>
      </c>
      <c r="N5513" t="s">
        <v>30</v>
      </c>
      <c r="O5513">
        <f t="shared" si="516"/>
        <v>1</v>
      </c>
      <c r="P5513" t="str">
        <f t="shared" si="517"/>
        <v>Valid</v>
      </c>
      <c r="Q5513" t="str">
        <f>_xlfn.XLOOKUP(B5513,Customers!$A:$A,Customers!$C:$C,"Not Found")</f>
        <v>North</v>
      </c>
      <c r="R5513" t="str">
        <f t="shared" si="518"/>
        <v>West</v>
      </c>
      <c r="S5513" t="str">
        <f t="shared" si="519"/>
        <v>Outpatient</v>
      </c>
      <c r="T5513" t="str">
        <f t="shared" si="520"/>
        <v>Within SLA</v>
      </c>
      <c r="U5513">
        <f t="shared" si="521"/>
        <v>0</v>
      </c>
    </row>
    <row r="5514" spans="1:21" x14ac:dyDescent="0.3">
      <c r="A5514" t="s">
        <v>9939</v>
      </c>
      <c r="B5514" t="s">
        <v>4169</v>
      </c>
      <c r="C5514" t="s">
        <v>4170</v>
      </c>
      <c r="D5514" t="s">
        <v>182</v>
      </c>
      <c r="E5514" t="s">
        <v>27</v>
      </c>
      <c r="F5514">
        <v>80947.91</v>
      </c>
      <c r="G5514" s="1">
        <v>45979</v>
      </c>
      <c r="H5514" s="1">
        <v>45980</v>
      </c>
      <c r="I5514" t="s">
        <v>19</v>
      </c>
      <c r="J5514">
        <v>1</v>
      </c>
      <c r="K5514">
        <v>7</v>
      </c>
      <c r="L5514" t="s">
        <v>323</v>
      </c>
      <c r="M5514" t="s">
        <v>94</v>
      </c>
      <c r="N5514" t="s">
        <v>30</v>
      </c>
      <c r="O5514">
        <f t="shared" si="516"/>
        <v>1</v>
      </c>
      <c r="P5514" t="str">
        <f t="shared" si="517"/>
        <v>Valid</v>
      </c>
      <c r="Q5514" t="str">
        <f>_xlfn.XLOOKUP(B5514,Customers!$A:$A,Customers!$C:$C,"Not Found")</f>
        <v>North</v>
      </c>
      <c r="R5514" t="str">
        <f t="shared" si="518"/>
        <v>West</v>
      </c>
      <c r="S5514" t="str">
        <f t="shared" si="519"/>
        <v>Trip Cancellation</v>
      </c>
      <c r="T5514" t="str">
        <f t="shared" si="520"/>
        <v>Within SLA</v>
      </c>
      <c r="U5514">
        <f t="shared" si="521"/>
        <v>0</v>
      </c>
    </row>
    <row r="5515" spans="1:21" x14ac:dyDescent="0.3">
      <c r="A5515" t="s">
        <v>9940</v>
      </c>
      <c r="B5515" t="s">
        <v>1515</v>
      </c>
      <c r="C5515" t="s">
        <v>1516</v>
      </c>
      <c r="D5515" t="s">
        <v>216</v>
      </c>
      <c r="E5515" t="s">
        <v>18</v>
      </c>
      <c r="F5515">
        <v>58551.8</v>
      </c>
      <c r="G5515" s="1">
        <v>45741</v>
      </c>
      <c r="H5515" s="1">
        <v>45765</v>
      </c>
      <c r="I5515" t="s">
        <v>47</v>
      </c>
      <c r="J5515">
        <v>24</v>
      </c>
      <c r="K5515">
        <v>15</v>
      </c>
      <c r="L5515" t="s">
        <v>590</v>
      </c>
      <c r="M5515" t="s">
        <v>55</v>
      </c>
      <c r="N5515" t="s">
        <v>42</v>
      </c>
      <c r="O5515">
        <f t="shared" si="516"/>
        <v>1</v>
      </c>
      <c r="P5515" t="str">
        <f t="shared" si="517"/>
        <v>Valid</v>
      </c>
      <c r="Q5515" t="str">
        <f>_xlfn.XLOOKUP(B5515,Customers!$A:$A,Customers!$C:$C,"Not Found")</f>
        <v>North</v>
      </c>
      <c r="R5515" t="str">
        <f t="shared" si="518"/>
        <v>South</v>
      </c>
      <c r="S5515" t="str">
        <f t="shared" si="519"/>
        <v>Outpatient</v>
      </c>
      <c r="T5515" t="str">
        <f t="shared" si="520"/>
        <v>SLA Breach</v>
      </c>
      <c r="U5515">
        <f t="shared" si="521"/>
        <v>9</v>
      </c>
    </row>
    <row r="5516" spans="1:21" x14ac:dyDescent="0.3">
      <c r="A5516" t="s">
        <v>9941</v>
      </c>
      <c r="B5516" t="s">
        <v>2727</v>
      </c>
      <c r="C5516" t="s">
        <v>9228</v>
      </c>
      <c r="D5516" t="s">
        <v>46</v>
      </c>
      <c r="E5516" t="s">
        <v>27</v>
      </c>
      <c r="F5516">
        <v>44808.59</v>
      </c>
      <c r="G5516" s="1">
        <v>45905</v>
      </c>
      <c r="H5516" s="1">
        <v>45916</v>
      </c>
      <c r="I5516" t="s">
        <v>19</v>
      </c>
      <c r="J5516">
        <v>11</v>
      </c>
      <c r="K5516">
        <v>10</v>
      </c>
      <c r="L5516" t="s">
        <v>140</v>
      </c>
      <c r="M5516" t="s">
        <v>21</v>
      </c>
      <c r="N5516" t="s">
        <v>42</v>
      </c>
      <c r="O5516">
        <f t="shared" si="516"/>
        <v>1</v>
      </c>
      <c r="P5516" t="str">
        <f t="shared" si="517"/>
        <v>Valid</v>
      </c>
      <c r="Q5516" t="str">
        <f>_xlfn.XLOOKUP(B5516,Customers!$A:$A,Customers!$C:$C,"Not Found")</f>
        <v>South</v>
      </c>
      <c r="R5516" t="str">
        <f t="shared" si="518"/>
        <v>West</v>
      </c>
      <c r="S5516" t="str">
        <f t="shared" si="519"/>
        <v>Theft</v>
      </c>
      <c r="T5516" t="str">
        <f t="shared" si="520"/>
        <v>SLA Breach</v>
      </c>
      <c r="U5516">
        <f t="shared" si="521"/>
        <v>1</v>
      </c>
    </row>
    <row r="5517" spans="1:21" x14ac:dyDescent="0.3">
      <c r="A5517" t="s">
        <v>9942</v>
      </c>
      <c r="B5517" t="s">
        <v>9943</v>
      </c>
      <c r="C5517" t="s">
        <v>9944</v>
      </c>
      <c r="D5517" t="s">
        <v>46</v>
      </c>
      <c r="E5517" t="s">
        <v>74</v>
      </c>
      <c r="F5517">
        <v>404517.99</v>
      </c>
      <c r="G5517" s="1">
        <v>45859</v>
      </c>
      <c r="H5517" s="1">
        <v>45883</v>
      </c>
      <c r="I5517" t="s">
        <v>19</v>
      </c>
      <c r="J5517">
        <v>24</v>
      </c>
      <c r="K5517">
        <v>12</v>
      </c>
      <c r="L5517" t="s">
        <v>193</v>
      </c>
      <c r="M5517" t="s">
        <v>49</v>
      </c>
      <c r="N5517" t="s">
        <v>42</v>
      </c>
      <c r="O5517">
        <f t="shared" si="516"/>
        <v>1</v>
      </c>
      <c r="P5517" t="str">
        <f t="shared" si="517"/>
        <v>Valid</v>
      </c>
      <c r="Q5517" t="str">
        <f>_xlfn.XLOOKUP(B5517,Customers!$A:$A,Customers!$C:$C,"Not Found")</f>
        <v>Central</v>
      </c>
      <c r="R5517" t="str">
        <f t="shared" si="518"/>
        <v>East</v>
      </c>
      <c r="S5517" t="str">
        <f t="shared" si="519"/>
        <v>Theft</v>
      </c>
      <c r="T5517" t="str">
        <f t="shared" si="520"/>
        <v>SLA Breach</v>
      </c>
      <c r="U5517">
        <f t="shared" si="521"/>
        <v>12</v>
      </c>
    </row>
    <row r="5518" spans="1:21" x14ac:dyDescent="0.3">
      <c r="A5518" t="s">
        <v>9945</v>
      </c>
      <c r="B5518" t="s">
        <v>1387</v>
      </c>
      <c r="C5518" t="s">
        <v>1388</v>
      </c>
      <c r="D5518" t="s">
        <v>116</v>
      </c>
      <c r="E5518" t="s">
        <v>39</v>
      </c>
      <c r="F5518">
        <v>14998.45</v>
      </c>
      <c r="G5518" s="1">
        <v>45863</v>
      </c>
      <c r="H5518" s="1">
        <v>45866</v>
      </c>
      <c r="I5518" t="s">
        <v>19</v>
      </c>
      <c r="J5518">
        <v>3</v>
      </c>
      <c r="K5518">
        <v>7</v>
      </c>
      <c r="L5518" t="s">
        <v>48</v>
      </c>
      <c r="M5518" t="s">
        <v>94</v>
      </c>
      <c r="N5518" t="s">
        <v>30</v>
      </c>
      <c r="O5518">
        <f t="shared" si="516"/>
        <v>1</v>
      </c>
      <c r="P5518" t="str">
        <f t="shared" si="517"/>
        <v>Valid</v>
      </c>
      <c r="Q5518" t="str">
        <f>_xlfn.XLOOKUP(B5518,Customers!$A:$A,Customers!$C:$C,"Not Found")</f>
        <v>South</v>
      </c>
      <c r="R5518" t="str">
        <f t="shared" si="518"/>
        <v>North</v>
      </c>
      <c r="S5518" t="str">
        <f t="shared" si="519"/>
        <v>Medical Emergency</v>
      </c>
      <c r="T5518" t="str">
        <f t="shared" si="520"/>
        <v>Within SLA</v>
      </c>
      <c r="U5518">
        <f t="shared" si="521"/>
        <v>0</v>
      </c>
    </row>
    <row r="5519" spans="1:21" x14ac:dyDescent="0.3">
      <c r="A5519" t="s">
        <v>9946</v>
      </c>
      <c r="B5519" t="s">
        <v>2599</v>
      </c>
      <c r="C5519" t="s">
        <v>2971</v>
      </c>
      <c r="D5519" t="s">
        <v>17</v>
      </c>
      <c r="E5519" t="s">
        <v>173</v>
      </c>
      <c r="F5519">
        <v>63440.23</v>
      </c>
      <c r="G5519" s="1">
        <v>45681</v>
      </c>
      <c r="H5519" s="1">
        <v>45684</v>
      </c>
      <c r="I5519" t="s">
        <v>19</v>
      </c>
      <c r="J5519">
        <v>3</v>
      </c>
      <c r="K5519">
        <v>10</v>
      </c>
      <c r="L5519" t="s">
        <v>193</v>
      </c>
      <c r="M5519" t="s">
        <v>21</v>
      </c>
      <c r="N5519" t="s">
        <v>30</v>
      </c>
      <c r="O5519">
        <f t="shared" si="516"/>
        <v>1</v>
      </c>
      <c r="P5519" t="str">
        <f t="shared" si="517"/>
        <v>Valid</v>
      </c>
      <c r="Q5519" t="str">
        <f>_xlfn.XLOOKUP(B5519,Customers!$A:$A,Customers!$C:$C,"Not Found")</f>
        <v>North</v>
      </c>
      <c r="R5519" t="str">
        <f t="shared" si="518"/>
        <v>Central</v>
      </c>
      <c r="S5519" t="str">
        <f t="shared" si="519"/>
        <v>Accident</v>
      </c>
      <c r="T5519" t="str">
        <f t="shared" si="520"/>
        <v>Within SLA</v>
      </c>
      <c r="U5519">
        <f t="shared" si="521"/>
        <v>0</v>
      </c>
    </row>
    <row r="5520" spans="1:21" x14ac:dyDescent="0.3">
      <c r="A5520" t="s">
        <v>9947</v>
      </c>
      <c r="B5520" t="s">
        <v>2292</v>
      </c>
      <c r="C5520" t="s">
        <v>2293</v>
      </c>
      <c r="D5520" t="s">
        <v>17</v>
      </c>
      <c r="E5520" t="s">
        <v>18</v>
      </c>
      <c r="F5520">
        <v>125458.28</v>
      </c>
      <c r="G5520" s="1">
        <v>45706</v>
      </c>
      <c r="H5520" s="1">
        <v>45709</v>
      </c>
      <c r="I5520" t="s">
        <v>19</v>
      </c>
      <c r="J5520">
        <v>3</v>
      </c>
      <c r="K5520">
        <v>10</v>
      </c>
      <c r="L5520" t="s">
        <v>60</v>
      </c>
      <c r="M5520" t="s">
        <v>21</v>
      </c>
      <c r="N5520" t="s">
        <v>30</v>
      </c>
      <c r="O5520">
        <f t="shared" si="516"/>
        <v>1</v>
      </c>
      <c r="P5520" t="str">
        <f t="shared" si="517"/>
        <v>Valid</v>
      </c>
      <c r="Q5520" t="str">
        <f>_xlfn.XLOOKUP(B5520,Customers!$A:$A,Customers!$C:$C,"Not Found")</f>
        <v>Central</v>
      </c>
      <c r="R5520" t="str">
        <f t="shared" si="518"/>
        <v>South</v>
      </c>
      <c r="S5520" t="str">
        <f t="shared" si="519"/>
        <v>Accident</v>
      </c>
      <c r="T5520" t="str">
        <f t="shared" si="520"/>
        <v>Within SLA</v>
      </c>
      <c r="U5520">
        <f t="shared" si="521"/>
        <v>0</v>
      </c>
    </row>
    <row r="5521" spans="1:21" x14ac:dyDescent="0.3">
      <c r="A5521" t="s">
        <v>9948</v>
      </c>
      <c r="B5521" t="s">
        <v>2356</v>
      </c>
      <c r="C5521" t="s">
        <v>3696</v>
      </c>
      <c r="D5521" t="s">
        <v>59</v>
      </c>
      <c r="E5521" t="s">
        <v>27</v>
      </c>
      <c r="F5521">
        <v>31168.31</v>
      </c>
      <c r="G5521" s="1">
        <v>45967</v>
      </c>
      <c r="H5521" s="1">
        <v>45977</v>
      </c>
      <c r="I5521" t="s">
        <v>19</v>
      </c>
      <c r="J5521">
        <v>10</v>
      </c>
      <c r="K5521">
        <v>15</v>
      </c>
      <c r="L5521" t="s">
        <v>450</v>
      </c>
      <c r="M5521" t="s">
        <v>55</v>
      </c>
      <c r="N5521" t="s">
        <v>30</v>
      </c>
      <c r="O5521">
        <f t="shared" si="516"/>
        <v>1</v>
      </c>
      <c r="P5521" t="str">
        <f t="shared" si="517"/>
        <v>Valid</v>
      </c>
      <c r="Q5521" t="str">
        <f>_xlfn.XLOOKUP(B5521,Customers!$A:$A,Customers!$C:$C,"Not Found")</f>
        <v>West</v>
      </c>
      <c r="R5521" t="str">
        <f t="shared" si="518"/>
        <v>West</v>
      </c>
      <c r="S5521" t="str">
        <f t="shared" si="519"/>
        <v>Critical Illness</v>
      </c>
      <c r="T5521" t="str">
        <f t="shared" si="520"/>
        <v>Within SLA</v>
      </c>
      <c r="U5521">
        <f t="shared" si="521"/>
        <v>0</v>
      </c>
    </row>
    <row r="5522" spans="1:21" x14ac:dyDescent="0.3">
      <c r="A5522" t="s">
        <v>9949</v>
      </c>
      <c r="B5522" t="s">
        <v>7389</v>
      </c>
      <c r="C5522" t="s">
        <v>7390</v>
      </c>
      <c r="D5522" t="s">
        <v>69</v>
      </c>
      <c r="E5522" t="s">
        <v>27</v>
      </c>
      <c r="F5522">
        <v>130100.48</v>
      </c>
      <c r="G5522" s="1">
        <v>45747</v>
      </c>
      <c r="I5522" t="s">
        <v>40</v>
      </c>
      <c r="J5522">
        <v>25</v>
      </c>
      <c r="K5522">
        <v>12</v>
      </c>
      <c r="L5522" t="s">
        <v>54</v>
      </c>
      <c r="M5522" t="s">
        <v>49</v>
      </c>
      <c r="N5522" t="s">
        <v>88</v>
      </c>
      <c r="O5522">
        <f t="shared" si="516"/>
        <v>1</v>
      </c>
      <c r="P5522" t="str">
        <f t="shared" si="517"/>
        <v>Valid</v>
      </c>
      <c r="Q5522" t="str">
        <f>_xlfn.XLOOKUP(B5522,Customers!$A:$A,Customers!$C:$C,"Not Found")</f>
        <v>East</v>
      </c>
      <c r="R5522" t="str">
        <f t="shared" si="518"/>
        <v>West</v>
      </c>
      <c r="S5522" t="str">
        <f t="shared" si="519"/>
        <v>Property Damage</v>
      </c>
      <c r="T5522" t="str">
        <f t="shared" si="520"/>
        <v>SLA Breach</v>
      </c>
      <c r="U5522">
        <f t="shared" si="521"/>
        <v>13</v>
      </c>
    </row>
    <row r="5523" spans="1:21" x14ac:dyDescent="0.3">
      <c r="A5523" t="s">
        <v>9950</v>
      </c>
      <c r="B5523" t="s">
        <v>6308</v>
      </c>
      <c r="C5523" t="s">
        <v>6309</v>
      </c>
      <c r="D5523" t="s">
        <v>154</v>
      </c>
      <c r="E5523" t="s">
        <v>18</v>
      </c>
      <c r="F5523">
        <v>23903.45</v>
      </c>
      <c r="G5523" s="1">
        <v>45772</v>
      </c>
      <c r="H5523" s="1">
        <v>45787</v>
      </c>
      <c r="I5523" t="s">
        <v>19</v>
      </c>
      <c r="J5523">
        <v>15</v>
      </c>
      <c r="K5523">
        <v>10</v>
      </c>
      <c r="L5523" t="s">
        <v>227</v>
      </c>
      <c r="M5523" t="s">
        <v>21</v>
      </c>
      <c r="N5523" t="s">
        <v>30</v>
      </c>
      <c r="O5523">
        <f t="shared" si="516"/>
        <v>1</v>
      </c>
      <c r="P5523" t="str">
        <f t="shared" si="517"/>
        <v>Valid</v>
      </c>
      <c r="Q5523" t="str">
        <f>_xlfn.XLOOKUP(B5523,Customers!$A:$A,Customers!$C:$C,"Not Found")</f>
        <v>Central</v>
      </c>
      <c r="R5523" t="str">
        <f t="shared" si="518"/>
        <v>South</v>
      </c>
      <c r="S5523" t="str">
        <f t="shared" si="519"/>
        <v>Vehicle Damage</v>
      </c>
      <c r="T5523" t="str">
        <f t="shared" si="520"/>
        <v>SLA Breach</v>
      </c>
      <c r="U5523">
        <f t="shared" si="521"/>
        <v>5</v>
      </c>
    </row>
    <row r="5524" spans="1:21" x14ac:dyDescent="0.3">
      <c r="A5524" t="s">
        <v>9951</v>
      </c>
      <c r="B5524" t="s">
        <v>3081</v>
      </c>
      <c r="C5524" t="s">
        <v>9952</v>
      </c>
      <c r="D5524" t="s">
        <v>53</v>
      </c>
      <c r="E5524" t="s">
        <v>27</v>
      </c>
      <c r="F5524">
        <v>87048.25</v>
      </c>
      <c r="G5524" s="1">
        <v>45886</v>
      </c>
      <c r="H5524" s="1">
        <v>45892</v>
      </c>
      <c r="I5524" t="s">
        <v>19</v>
      </c>
      <c r="J5524">
        <v>6</v>
      </c>
      <c r="K5524">
        <v>15</v>
      </c>
      <c r="L5524" t="s">
        <v>373</v>
      </c>
      <c r="M5524" t="s">
        <v>55</v>
      </c>
      <c r="N5524" t="s">
        <v>30</v>
      </c>
      <c r="O5524">
        <f t="shared" si="516"/>
        <v>1</v>
      </c>
      <c r="P5524" t="str">
        <f t="shared" si="517"/>
        <v>Valid</v>
      </c>
      <c r="Q5524" t="str">
        <f>_xlfn.XLOOKUP(B5524,Customers!$A:$A,Customers!$C:$C,"Not Found")</f>
        <v>North</v>
      </c>
      <c r="R5524" t="str">
        <f t="shared" si="518"/>
        <v>West</v>
      </c>
      <c r="S5524" t="str">
        <f t="shared" si="519"/>
        <v>Hospitalization</v>
      </c>
      <c r="T5524" t="str">
        <f t="shared" si="520"/>
        <v>Within SLA</v>
      </c>
      <c r="U5524">
        <f t="shared" si="521"/>
        <v>0</v>
      </c>
    </row>
    <row r="5525" spans="1:21" x14ac:dyDescent="0.3">
      <c r="A5525" t="s">
        <v>9953</v>
      </c>
      <c r="B5525" t="s">
        <v>1441</v>
      </c>
      <c r="C5525" t="s">
        <v>9954</v>
      </c>
      <c r="D5525" t="s">
        <v>53</v>
      </c>
      <c r="E5525" t="s">
        <v>39</v>
      </c>
      <c r="F5525">
        <v>319256.67</v>
      </c>
      <c r="G5525" s="1">
        <v>45953</v>
      </c>
      <c r="H5525" s="1">
        <v>45969</v>
      </c>
      <c r="I5525" t="s">
        <v>47</v>
      </c>
      <c r="J5525">
        <v>16</v>
      </c>
      <c r="K5525">
        <v>15</v>
      </c>
      <c r="L5525" t="s">
        <v>132</v>
      </c>
      <c r="M5525" t="s">
        <v>55</v>
      </c>
      <c r="N5525" t="s">
        <v>30</v>
      </c>
      <c r="O5525">
        <f t="shared" si="516"/>
        <v>1</v>
      </c>
      <c r="P5525" t="str">
        <f t="shared" si="517"/>
        <v>Valid</v>
      </c>
      <c r="Q5525" t="str">
        <f>_xlfn.XLOOKUP(B5525,Customers!$A:$A,Customers!$C:$C,"Not Found")</f>
        <v>South</v>
      </c>
      <c r="R5525" t="str">
        <f t="shared" si="518"/>
        <v>North</v>
      </c>
      <c r="S5525" t="str">
        <f t="shared" si="519"/>
        <v>Hospitalization</v>
      </c>
      <c r="T5525" t="str">
        <f t="shared" si="520"/>
        <v>SLA Breach</v>
      </c>
      <c r="U5525">
        <f t="shared" si="521"/>
        <v>1</v>
      </c>
    </row>
    <row r="5526" spans="1:21" x14ac:dyDescent="0.3">
      <c r="A5526" t="s">
        <v>9955</v>
      </c>
      <c r="B5526" t="s">
        <v>569</v>
      </c>
      <c r="C5526" t="s">
        <v>2085</v>
      </c>
      <c r="D5526" t="s">
        <v>154</v>
      </c>
      <c r="E5526" t="s">
        <v>18</v>
      </c>
      <c r="F5526">
        <v>14099.64</v>
      </c>
      <c r="G5526" s="1">
        <v>45790</v>
      </c>
      <c r="H5526" s="1">
        <v>45816</v>
      </c>
      <c r="I5526" t="s">
        <v>19</v>
      </c>
      <c r="J5526">
        <v>26</v>
      </c>
      <c r="K5526">
        <v>10</v>
      </c>
      <c r="L5526" t="s">
        <v>501</v>
      </c>
      <c r="M5526" t="s">
        <v>21</v>
      </c>
      <c r="N5526" t="s">
        <v>88</v>
      </c>
      <c r="O5526">
        <f t="shared" si="516"/>
        <v>1</v>
      </c>
      <c r="P5526" t="str">
        <f t="shared" si="517"/>
        <v>Valid</v>
      </c>
      <c r="Q5526" t="str">
        <f>_xlfn.XLOOKUP(B5526,Customers!$A:$A,Customers!$C:$C,"Not Found")</f>
        <v>West</v>
      </c>
      <c r="R5526" t="str">
        <f t="shared" si="518"/>
        <v>South</v>
      </c>
      <c r="S5526" t="str">
        <f t="shared" si="519"/>
        <v>Vehicle Damage</v>
      </c>
      <c r="T5526" t="str">
        <f t="shared" si="520"/>
        <v>SLA Breach</v>
      </c>
      <c r="U5526">
        <f t="shared" si="521"/>
        <v>16</v>
      </c>
    </row>
    <row r="5527" spans="1:21" x14ac:dyDescent="0.3">
      <c r="A5527" t="s">
        <v>9956</v>
      </c>
      <c r="B5527" t="s">
        <v>2053</v>
      </c>
      <c r="C5527" t="s">
        <v>2054</v>
      </c>
      <c r="D5527" t="s">
        <v>216</v>
      </c>
      <c r="E5527" t="s">
        <v>18</v>
      </c>
      <c r="F5527">
        <v>80927.509999999995</v>
      </c>
      <c r="G5527" s="1">
        <v>45928</v>
      </c>
      <c r="H5527" s="1">
        <v>45941</v>
      </c>
      <c r="I5527" t="s">
        <v>47</v>
      </c>
      <c r="J5527">
        <v>13</v>
      </c>
      <c r="K5527">
        <v>15</v>
      </c>
      <c r="L5527" t="s">
        <v>242</v>
      </c>
      <c r="M5527" t="s">
        <v>55</v>
      </c>
      <c r="N5527" t="s">
        <v>30</v>
      </c>
      <c r="O5527">
        <f t="shared" si="516"/>
        <v>1</v>
      </c>
      <c r="P5527" t="str">
        <f t="shared" si="517"/>
        <v>Valid</v>
      </c>
      <c r="Q5527" t="str">
        <f>_xlfn.XLOOKUP(B5527,Customers!$A:$A,Customers!$C:$C,"Not Found")</f>
        <v>East</v>
      </c>
      <c r="R5527" t="str">
        <f t="shared" si="518"/>
        <v>South</v>
      </c>
      <c r="S5527" t="str">
        <f t="shared" si="519"/>
        <v>Outpatient</v>
      </c>
      <c r="T5527" t="str">
        <f t="shared" si="520"/>
        <v>Within SLA</v>
      </c>
      <c r="U5527">
        <f t="shared" si="521"/>
        <v>0</v>
      </c>
    </row>
    <row r="5528" spans="1:21" x14ac:dyDescent="0.3">
      <c r="A5528" t="s">
        <v>9957</v>
      </c>
      <c r="B5528" t="s">
        <v>9958</v>
      </c>
      <c r="C5528" t="s">
        <v>9959</v>
      </c>
      <c r="D5528" t="s">
        <v>111</v>
      </c>
      <c r="E5528" t="s">
        <v>173</v>
      </c>
      <c r="F5528">
        <v>81847.199999999997</v>
      </c>
      <c r="G5528" s="1">
        <v>45863</v>
      </c>
      <c r="I5528" t="s">
        <v>40</v>
      </c>
      <c r="J5528">
        <v>11</v>
      </c>
      <c r="K5528">
        <v>12</v>
      </c>
      <c r="L5528" t="s">
        <v>244</v>
      </c>
      <c r="M5528" t="s">
        <v>49</v>
      </c>
      <c r="N5528" t="s">
        <v>30</v>
      </c>
      <c r="O5528">
        <f t="shared" si="516"/>
        <v>1</v>
      </c>
      <c r="P5528" t="str">
        <f t="shared" si="517"/>
        <v>Valid</v>
      </c>
      <c r="Q5528" t="str">
        <f>_xlfn.XLOOKUP(B5528,Customers!$A:$A,Customers!$C:$C,"Not Found")</f>
        <v>South</v>
      </c>
      <c r="R5528" t="str">
        <f t="shared" si="518"/>
        <v>Central</v>
      </c>
      <c r="S5528" t="str">
        <f t="shared" si="519"/>
        <v>Fire</v>
      </c>
      <c r="T5528" t="str">
        <f t="shared" si="520"/>
        <v>Within SLA</v>
      </c>
      <c r="U5528">
        <f t="shared" si="521"/>
        <v>0</v>
      </c>
    </row>
    <row r="5529" spans="1:21" x14ac:dyDescent="0.3">
      <c r="A5529" t="s">
        <v>9960</v>
      </c>
      <c r="B5529" t="s">
        <v>1536</v>
      </c>
      <c r="C5529" t="s">
        <v>4224</v>
      </c>
      <c r="D5529" t="s">
        <v>53</v>
      </c>
      <c r="E5529" t="s">
        <v>173</v>
      </c>
      <c r="F5529">
        <v>44163.98</v>
      </c>
      <c r="G5529" s="1">
        <v>45720</v>
      </c>
      <c r="H5529" s="1">
        <v>45748</v>
      </c>
      <c r="I5529" t="s">
        <v>19</v>
      </c>
      <c r="J5529">
        <v>28</v>
      </c>
      <c r="K5529">
        <v>15</v>
      </c>
      <c r="L5529" t="s">
        <v>704</v>
      </c>
      <c r="M5529" t="s">
        <v>55</v>
      </c>
      <c r="N5529" t="s">
        <v>88</v>
      </c>
      <c r="O5529">
        <f t="shared" si="516"/>
        <v>1</v>
      </c>
      <c r="P5529" t="str">
        <f t="shared" si="517"/>
        <v>Valid</v>
      </c>
      <c r="Q5529" t="str">
        <f>_xlfn.XLOOKUP(B5529,Customers!$A:$A,Customers!$C:$C,"Not Found")</f>
        <v>North</v>
      </c>
      <c r="R5529" t="str">
        <f t="shared" si="518"/>
        <v>Central</v>
      </c>
      <c r="S5529" t="str">
        <f t="shared" si="519"/>
        <v>Hospitalization</v>
      </c>
      <c r="T5529" t="str">
        <f t="shared" si="520"/>
        <v>SLA Breach</v>
      </c>
      <c r="U5529">
        <f t="shared" si="521"/>
        <v>13</v>
      </c>
    </row>
    <row r="5530" spans="1:21" x14ac:dyDescent="0.3">
      <c r="A5530" t="s">
        <v>9961</v>
      </c>
      <c r="B5530" t="s">
        <v>4252</v>
      </c>
      <c r="C5530" t="s">
        <v>8401</v>
      </c>
      <c r="D5530" t="s">
        <v>53</v>
      </c>
      <c r="E5530" t="s">
        <v>18</v>
      </c>
      <c r="F5530">
        <v>31442.61</v>
      </c>
      <c r="G5530" s="1">
        <v>45844</v>
      </c>
      <c r="H5530" s="1">
        <v>45863</v>
      </c>
      <c r="I5530" t="s">
        <v>19</v>
      </c>
      <c r="J5530">
        <v>19</v>
      </c>
      <c r="K5530">
        <v>15</v>
      </c>
      <c r="L5530" t="s">
        <v>252</v>
      </c>
      <c r="M5530" t="s">
        <v>55</v>
      </c>
      <c r="N5530" t="s">
        <v>42</v>
      </c>
      <c r="O5530">
        <f t="shared" si="516"/>
        <v>1</v>
      </c>
      <c r="P5530" t="str">
        <f t="shared" si="517"/>
        <v>Valid</v>
      </c>
      <c r="Q5530" t="str">
        <f>_xlfn.XLOOKUP(B5530,Customers!$A:$A,Customers!$C:$C,"Not Found")</f>
        <v>Central</v>
      </c>
      <c r="R5530" t="str">
        <f t="shared" si="518"/>
        <v>South</v>
      </c>
      <c r="S5530" t="str">
        <f t="shared" si="519"/>
        <v>Hospitalization</v>
      </c>
      <c r="T5530" t="str">
        <f t="shared" si="520"/>
        <v>SLA Breach</v>
      </c>
      <c r="U5530">
        <f t="shared" si="521"/>
        <v>4</v>
      </c>
    </row>
    <row r="5531" spans="1:21" x14ac:dyDescent="0.3">
      <c r="A5531" t="s">
        <v>9962</v>
      </c>
      <c r="B5531" t="s">
        <v>7374</v>
      </c>
      <c r="C5531" t="s">
        <v>7375</v>
      </c>
      <c r="D5531" t="s">
        <v>34</v>
      </c>
      <c r="E5531" t="s">
        <v>74</v>
      </c>
      <c r="F5531">
        <v>612859.19999999995</v>
      </c>
      <c r="G5531" s="1">
        <v>45979</v>
      </c>
      <c r="H5531" s="1">
        <v>46007</v>
      </c>
      <c r="I5531" t="s">
        <v>19</v>
      </c>
      <c r="J5531">
        <v>28</v>
      </c>
      <c r="K5531">
        <v>20</v>
      </c>
      <c r="L5531" t="s">
        <v>427</v>
      </c>
      <c r="M5531" t="s">
        <v>29</v>
      </c>
      <c r="N5531" t="s">
        <v>30</v>
      </c>
      <c r="O5531">
        <f t="shared" si="516"/>
        <v>1</v>
      </c>
      <c r="P5531" t="str">
        <f t="shared" si="517"/>
        <v>Valid</v>
      </c>
      <c r="Q5531" t="str">
        <f>_xlfn.XLOOKUP(B5531,Customers!$A:$A,Customers!$C:$C,"Not Found")</f>
        <v>South</v>
      </c>
      <c r="R5531" t="str">
        <f t="shared" si="518"/>
        <v>East</v>
      </c>
      <c r="S5531" t="str">
        <f t="shared" si="519"/>
        <v>Death Benefit</v>
      </c>
      <c r="T5531" t="str">
        <f t="shared" si="520"/>
        <v>SLA Breach</v>
      </c>
      <c r="U5531">
        <f t="shared" si="521"/>
        <v>8</v>
      </c>
    </row>
    <row r="5532" spans="1:21" x14ac:dyDescent="0.3">
      <c r="A5532" t="s">
        <v>9963</v>
      </c>
      <c r="B5532" t="s">
        <v>9964</v>
      </c>
      <c r="C5532" t="s">
        <v>9965</v>
      </c>
      <c r="D5532" t="s">
        <v>53</v>
      </c>
      <c r="E5532" t="s">
        <v>173</v>
      </c>
      <c r="F5532">
        <v>96658.96</v>
      </c>
      <c r="G5532" s="1">
        <v>45986</v>
      </c>
      <c r="I5532" t="s">
        <v>40</v>
      </c>
      <c r="J5532">
        <v>21</v>
      </c>
      <c r="K5532">
        <v>15</v>
      </c>
      <c r="L5532" t="s">
        <v>79</v>
      </c>
      <c r="M5532" t="s">
        <v>55</v>
      </c>
      <c r="N5532" t="s">
        <v>30</v>
      </c>
      <c r="O5532">
        <f t="shared" si="516"/>
        <v>1</v>
      </c>
      <c r="P5532" t="str">
        <f t="shared" si="517"/>
        <v>Valid</v>
      </c>
      <c r="Q5532" t="str">
        <f>_xlfn.XLOOKUP(B5532,Customers!$A:$A,Customers!$C:$C,"Not Found")</f>
        <v>North</v>
      </c>
      <c r="R5532" t="str">
        <f t="shared" si="518"/>
        <v>Central</v>
      </c>
      <c r="S5532" t="str">
        <f t="shared" si="519"/>
        <v>Hospitalization</v>
      </c>
      <c r="T5532" t="str">
        <f t="shared" si="520"/>
        <v>SLA Breach</v>
      </c>
      <c r="U5532">
        <f t="shared" si="521"/>
        <v>6</v>
      </c>
    </row>
    <row r="5533" spans="1:21" x14ac:dyDescent="0.3">
      <c r="A5533" t="s">
        <v>9966</v>
      </c>
      <c r="B5533" t="s">
        <v>2139</v>
      </c>
      <c r="C5533" t="s">
        <v>2140</v>
      </c>
      <c r="D5533" t="s">
        <v>53</v>
      </c>
      <c r="E5533" t="s">
        <v>27</v>
      </c>
      <c r="F5533">
        <v>25390.799999999999</v>
      </c>
      <c r="G5533" s="1">
        <v>45989</v>
      </c>
      <c r="H5533" s="1">
        <v>46008</v>
      </c>
      <c r="I5533" t="s">
        <v>19</v>
      </c>
      <c r="J5533">
        <v>19</v>
      </c>
      <c r="K5533">
        <v>15</v>
      </c>
      <c r="L5533" t="s">
        <v>83</v>
      </c>
      <c r="M5533" t="s">
        <v>55</v>
      </c>
      <c r="N5533" t="s">
        <v>30</v>
      </c>
      <c r="O5533">
        <f t="shared" si="516"/>
        <v>1</v>
      </c>
      <c r="P5533" t="str">
        <f t="shared" si="517"/>
        <v>Valid</v>
      </c>
      <c r="Q5533" t="str">
        <f>_xlfn.XLOOKUP(B5533,Customers!$A:$A,Customers!$C:$C,"Not Found")</f>
        <v>Central</v>
      </c>
      <c r="R5533" t="str">
        <f t="shared" si="518"/>
        <v>West</v>
      </c>
      <c r="S5533" t="str">
        <f t="shared" si="519"/>
        <v>Hospitalization</v>
      </c>
      <c r="T5533" t="str">
        <f t="shared" si="520"/>
        <v>SLA Breach</v>
      </c>
      <c r="U5533">
        <f t="shared" si="521"/>
        <v>4</v>
      </c>
    </row>
    <row r="5534" spans="1:21" x14ac:dyDescent="0.3">
      <c r="A5534" t="s">
        <v>9967</v>
      </c>
      <c r="B5534" t="s">
        <v>176</v>
      </c>
      <c r="C5534" t="s">
        <v>1918</v>
      </c>
      <c r="D5534" t="s">
        <v>46</v>
      </c>
      <c r="E5534" t="s">
        <v>39</v>
      </c>
      <c r="F5534">
        <v>35248.089999999997</v>
      </c>
      <c r="G5534" s="1">
        <v>45682</v>
      </c>
      <c r="H5534" s="1">
        <v>45698</v>
      </c>
      <c r="I5534" t="s">
        <v>19</v>
      </c>
      <c r="J5534">
        <v>16</v>
      </c>
      <c r="K5534">
        <v>10</v>
      </c>
      <c r="L5534" t="s">
        <v>296</v>
      </c>
      <c r="M5534" t="s">
        <v>21</v>
      </c>
      <c r="N5534" t="s">
        <v>42</v>
      </c>
      <c r="O5534">
        <f t="shared" si="516"/>
        <v>1</v>
      </c>
      <c r="P5534" t="str">
        <f t="shared" si="517"/>
        <v>Valid</v>
      </c>
      <c r="Q5534" t="str">
        <f>_xlfn.XLOOKUP(B5534,Customers!$A:$A,Customers!$C:$C,"Not Found")</f>
        <v>East</v>
      </c>
      <c r="R5534" t="str">
        <f t="shared" si="518"/>
        <v>North</v>
      </c>
      <c r="S5534" t="str">
        <f t="shared" si="519"/>
        <v>Theft</v>
      </c>
      <c r="T5534" t="str">
        <f t="shared" si="520"/>
        <v>SLA Breach</v>
      </c>
      <c r="U5534">
        <f t="shared" si="521"/>
        <v>6</v>
      </c>
    </row>
    <row r="5535" spans="1:21" x14ac:dyDescent="0.3">
      <c r="A5535" t="s">
        <v>9968</v>
      </c>
      <c r="B5535" t="s">
        <v>7028</v>
      </c>
      <c r="C5535" t="s">
        <v>7235</v>
      </c>
      <c r="D5535" t="s">
        <v>69</v>
      </c>
      <c r="E5535" t="s">
        <v>18</v>
      </c>
      <c r="F5535">
        <v>76995.73</v>
      </c>
      <c r="G5535" s="1">
        <v>45926</v>
      </c>
      <c r="I5535" t="s">
        <v>40</v>
      </c>
      <c r="J5535">
        <v>9</v>
      </c>
      <c r="K5535">
        <v>12</v>
      </c>
      <c r="L5535" t="s">
        <v>770</v>
      </c>
      <c r="M5535" t="s">
        <v>49</v>
      </c>
      <c r="N5535" t="s">
        <v>30</v>
      </c>
      <c r="O5535">
        <f t="shared" si="516"/>
        <v>1</v>
      </c>
      <c r="P5535" t="str">
        <f t="shared" si="517"/>
        <v>Valid</v>
      </c>
      <c r="Q5535" t="str">
        <f>_xlfn.XLOOKUP(B5535,Customers!$A:$A,Customers!$C:$C,"Not Found")</f>
        <v>South</v>
      </c>
      <c r="R5535" t="str">
        <f t="shared" si="518"/>
        <v>South</v>
      </c>
      <c r="S5535" t="str">
        <f t="shared" si="519"/>
        <v>Property Damage</v>
      </c>
      <c r="T5535" t="str">
        <f t="shared" si="520"/>
        <v>Within SLA</v>
      </c>
      <c r="U5535">
        <f t="shared" si="521"/>
        <v>0</v>
      </c>
    </row>
    <row r="5536" spans="1:21" x14ac:dyDescent="0.3">
      <c r="A5536" t="s">
        <v>9969</v>
      </c>
      <c r="B5536" t="s">
        <v>2746</v>
      </c>
      <c r="C5536" t="s">
        <v>2747</v>
      </c>
      <c r="D5536" t="s">
        <v>46</v>
      </c>
      <c r="E5536" t="s">
        <v>18</v>
      </c>
      <c r="F5536">
        <v>23407.27</v>
      </c>
      <c r="G5536" s="1">
        <v>45816</v>
      </c>
      <c r="I5536" t="s">
        <v>40</v>
      </c>
      <c r="J5536">
        <v>15</v>
      </c>
      <c r="K5536">
        <v>10</v>
      </c>
      <c r="L5536" t="s">
        <v>770</v>
      </c>
      <c r="M5536" t="s">
        <v>21</v>
      </c>
      <c r="N5536" t="s">
        <v>42</v>
      </c>
      <c r="O5536">
        <f t="shared" si="516"/>
        <v>1</v>
      </c>
      <c r="P5536" t="str">
        <f t="shared" si="517"/>
        <v>Valid</v>
      </c>
      <c r="Q5536" t="str">
        <f>_xlfn.XLOOKUP(B5536,Customers!$A:$A,Customers!$C:$C,"Not Found")</f>
        <v>North</v>
      </c>
      <c r="R5536" t="str">
        <f t="shared" si="518"/>
        <v>South</v>
      </c>
      <c r="S5536" t="str">
        <f t="shared" si="519"/>
        <v>Theft</v>
      </c>
      <c r="T5536" t="str">
        <f t="shared" si="520"/>
        <v>SLA Breach</v>
      </c>
      <c r="U5536">
        <f t="shared" si="521"/>
        <v>5</v>
      </c>
    </row>
    <row r="5537" spans="1:21" x14ac:dyDescent="0.3">
      <c r="A5537" t="s">
        <v>9970</v>
      </c>
      <c r="B5537" t="s">
        <v>569</v>
      </c>
      <c r="C5537" t="s">
        <v>570</v>
      </c>
      <c r="D5537" t="s">
        <v>59</v>
      </c>
      <c r="E5537" t="s">
        <v>18</v>
      </c>
      <c r="F5537">
        <v>89984.65</v>
      </c>
      <c r="G5537" s="1">
        <v>45808</v>
      </c>
      <c r="I5537" t="s">
        <v>40</v>
      </c>
      <c r="J5537">
        <v>12</v>
      </c>
      <c r="K5537">
        <v>15</v>
      </c>
      <c r="L5537" t="s">
        <v>28</v>
      </c>
      <c r="M5537" t="s">
        <v>55</v>
      </c>
      <c r="N5537" t="s">
        <v>30</v>
      </c>
      <c r="O5537">
        <f t="shared" si="516"/>
        <v>1</v>
      </c>
      <c r="P5537" t="str">
        <f t="shared" si="517"/>
        <v>Valid</v>
      </c>
      <c r="Q5537" t="str">
        <f>_xlfn.XLOOKUP(B5537,Customers!$A:$A,Customers!$C:$C,"Not Found")</f>
        <v>West</v>
      </c>
      <c r="R5537" t="str">
        <f t="shared" si="518"/>
        <v>South</v>
      </c>
      <c r="S5537" t="str">
        <f t="shared" si="519"/>
        <v>Critical Illness</v>
      </c>
      <c r="T5537" t="str">
        <f t="shared" si="520"/>
        <v>Within SLA</v>
      </c>
      <c r="U5537">
        <f t="shared" si="521"/>
        <v>0</v>
      </c>
    </row>
    <row r="5538" spans="1:21" x14ac:dyDescent="0.3">
      <c r="A5538" t="s">
        <v>9971</v>
      </c>
      <c r="B5538" t="s">
        <v>1414</v>
      </c>
      <c r="C5538" t="s">
        <v>1420</v>
      </c>
      <c r="D5538" t="s">
        <v>182</v>
      </c>
      <c r="E5538" t="s">
        <v>74</v>
      </c>
      <c r="F5538">
        <v>35410.120000000003</v>
      </c>
      <c r="G5538" s="1">
        <v>45799</v>
      </c>
      <c r="H5538" s="1">
        <v>45813</v>
      </c>
      <c r="I5538" t="s">
        <v>19</v>
      </c>
      <c r="J5538">
        <v>14</v>
      </c>
      <c r="K5538">
        <v>7</v>
      </c>
      <c r="L5538" t="s">
        <v>282</v>
      </c>
      <c r="M5538" t="s">
        <v>94</v>
      </c>
      <c r="N5538" t="s">
        <v>42</v>
      </c>
      <c r="O5538">
        <f t="shared" si="516"/>
        <v>1</v>
      </c>
      <c r="P5538" t="str">
        <f t="shared" si="517"/>
        <v>Valid</v>
      </c>
      <c r="Q5538" t="str">
        <f>_xlfn.XLOOKUP(B5538,Customers!$A:$A,Customers!$C:$C,"Not Found")</f>
        <v>East</v>
      </c>
      <c r="R5538" t="str">
        <f t="shared" si="518"/>
        <v>East</v>
      </c>
      <c r="S5538" t="str">
        <f t="shared" si="519"/>
        <v>Trip Cancellation</v>
      </c>
      <c r="T5538" t="str">
        <f t="shared" si="520"/>
        <v>SLA Breach</v>
      </c>
      <c r="U5538">
        <f t="shared" si="521"/>
        <v>7</v>
      </c>
    </row>
    <row r="5539" spans="1:21" x14ac:dyDescent="0.3">
      <c r="A5539" t="s">
        <v>9972</v>
      </c>
      <c r="B5539" t="s">
        <v>2667</v>
      </c>
      <c r="C5539" t="s">
        <v>2668</v>
      </c>
      <c r="D5539" t="s">
        <v>92</v>
      </c>
      <c r="E5539" t="s">
        <v>27</v>
      </c>
      <c r="F5539">
        <v>35084.379999999997</v>
      </c>
      <c r="G5539" s="1">
        <v>45882</v>
      </c>
      <c r="I5539" t="s">
        <v>40</v>
      </c>
      <c r="J5539">
        <v>25</v>
      </c>
      <c r="K5539">
        <v>7</v>
      </c>
      <c r="L5539" t="s">
        <v>651</v>
      </c>
      <c r="M5539" t="s">
        <v>94</v>
      </c>
      <c r="N5539" t="s">
        <v>42</v>
      </c>
      <c r="O5539">
        <f t="shared" si="516"/>
        <v>1</v>
      </c>
      <c r="P5539" t="str">
        <f t="shared" si="517"/>
        <v>Valid</v>
      </c>
      <c r="Q5539" t="str">
        <f>_xlfn.XLOOKUP(B5539,Customers!$A:$A,Customers!$C:$C,"Not Found")</f>
        <v>East</v>
      </c>
      <c r="R5539" t="str">
        <f t="shared" si="518"/>
        <v>West</v>
      </c>
      <c r="S5539" t="str">
        <f t="shared" si="519"/>
        <v>Baggage Loss</v>
      </c>
      <c r="T5539" t="str">
        <f t="shared" si="520"/>
        <v>SLA Breach</v>
      </c>
      <c r="U5539">
        <f t="shared" si="521"/>
        <v>18</v>
      </c>
    </row>
    <row r="5540" spans="1:21" x14ac:dyDescent="0.3">
      <c r="A5540" t="s">
        <v>9973</v>
      </c>
      <c r="B5540" t="s">
        <v>6172</v>
      </c>
      <c r="C5540" t="s">
        <v>9974</v>
      </c>
      <c r="D5540" t="s">
        <v>46</v>
      </c>
      <c r="E5540" t="s">
        <v>27</v>
      </c>
      <c r="F5540">
        <v>241741.52</v>
      </c>
      <c r="G5540" s="1">
        <v>45826</v>
      </c>
      <c r="I5540" t="s">
        <v>40</v>
      </c>
      <c r="J5540">
        <v>22</v>
      </c>
      <c r="K5540">
        <v>10</v>
      </c>
      <c r="L5540" t="s">
        <v>541</v>
      </c>
      <c r="M5540" t="s">
        <v>21</v>
      </c>
      <c r="N5540" t="s">
        <v>88</v>
      </c>
      <c r="O5540">
        <f t="shared" si="516"/>
        <v>1</v>
      </c>
      <c r="P5540" t="str">
        <f t="shared" si="517"/>
        <v>Valid</v>
      </c>
      <c r="Q5540" t="str">
        <f>_xlfn.XLOOKUP(B5540,Customers!$A:$A,Customers!$C:$C,"Not Found")</f>
        <v>West</v>
      </c>
      <c r="R5540" t="str">
        <f t="shared" si="518"/>
        <v>West</v>
      </c>
      <c r="S5540" t="str">
        <f t="shared" si="519"/>
        <v>Theft</v>
      </c>
      <c r="T5540" t="str">
        <f t="shared" si="520"/>
        <v>SLA Breach</v>
      </c>
      <c r="U5540">
        <f t="shared" si="521"/>
        <v>12</v>
      </c>
    </row>
    <row r="5541" spans="1:21" x14ac:dyDescent="0.3">
      <c r="A5541" t="s">
        <v>9975</v>
      </c>
      <c r="B5541" t="s">
        <v>2378</v>
      </c>
      <c r="C5541" t="s">
        <v>2379</v>
      </c>
      <c r="D5541" t="s">
        <v>216</v>
      </c>
      <c r="E5541" t="s">
        <v>18</v>
      </c>
      <c r="F5541">
        <v>46114.51</v>
      </c>
      <c r="G5541" s="1">
        <v>45684</v>
      </c>
      <c r="I5541" t="s">
        <v>64</v>
      </c>
      <c r="J5541">
        <v>16</v>
      </c>
      <c r="K5541">
        <v>15</v>
      </c>
      <c r="L5541" t="s">
        <v>174</v>
      </c>
      <c r="M5541" t="s">
        <v>55</v>
      </c>
      <c r="N5541" t="s">
        <v>30</v>
      </c>
      <c r="O5541">
        <f t="shared" si="516"/>
        <v>1</v>
      </c>
      <c r="P5541" t="str">
        <f t="shared" si="517"/>
        <v>Valid</v>
      </c>
      <c r="Q5541" t="str">
        <f>_xlfn.XLOOKUP(B5541,Customers!$A:$A,Customers!$C:$C,"Not Found")</f>
        <v>South</v>
      </c>
      <c r="R5541" t="str">
        <f t="shared" si="518"/>
        <v>South</v>
      </c>
      <c r="S5541" t="str">
        <f t="shared" si="519"/>
        <v>Outpatient</v>
      </c>
      <c r="T5541" t="str">
        <f t="shared" si="520"/>
        <v>SLA Breach</v>
      </c>
      <c r="U5541">
        <f t="shared" si="521"/>
        <v>1</v>
      </c>
    </row>
    <row r="5542" spans="1:21" x14ac:dyDescent="0.3">
      <c r="A5542" t="s">
        <v>9976</v>
      </c>
      <c r="B5542" t="s">
        <v>1425</v>
      </c>
      <c r="C5542" t="s">
        <v>5448</v>
      </c>
      <c r="D5542" t="s">
        <v>26</v>
      </c>
      <c r="E5542" t="s">
        <v>27</v>
      </c>
      <c r="F5542">
        <v>220598.5</v>
      </c>
      <c r="G5542" s="1">
        <v>45789</v>
      </c>
      <c r="H5542" s="1">
        <v>45798</v>
      </c>
      <c r="I5542" t="s">
        <v>19</v>
      </c>
      <c r="J5542">
        <v>9</v>
      </c>
      <c r="K5542">
        <v>20</v>
      </c>
      <c r="L5542" t="s">
        <v>112</v>
      </c>
      <c r="M5542" t="s">
        <v>29</v>
      </c>
      <c r="N5542" t="s">
        <v>30</v>
      </c>
      <c r="O5542">
        <f t="shared" si="516"/>
        <v>1</v>
      </c>
      <c r="P5542" t="str">
        <f t="shared" si="517"/>
        <v>Valid</v>
      </c>
      <c r="Q5542" t="str">
        <f>_xlfn.XLOOKUP(B5542,Customers!$A:$A,Customers!$C:$C,"Not Found")</f>
        <v>North</v>
      </c>
      <c r="R5542" t="str">
        <f t="shared" si="518"/>
        <v>West</v>
      </c>
      <c r="S5542" t="str">
        <f t="shared" si="519"/>
        <v>Disability</v>
      </c>
      <c r="T5542" t="str">
        <f t="shared" si="520"/>
        <v>Within SLA</v>
      </c>
      <c r="U5542">
        <f t="shared" si="521"/>
        <v>0</v>
      </c>
    </row>
    <row r="5543" spans="1:21" x14ac:dyDescent="0.3">
      <c r="A5543" t="s">
        <v>9977</v>
      </c>
      <c r="B5543" t="s">
        <v>9978</v>
      </c>
      <c r="C5543" t="s">
        <v>9979</v>
      </c>
      <c r="D5543" t="s">
        <v>154</v>
      </c>
      <c r="E5543" t="s">
        <v>74</v>
      </c>
      <c r="F5543">
        <v>46145.32</v>
      </c>
      <c r="G5543" s="1">
        <v>45965</v>
      </c>
      <c r="H5543" s="1">
        <v>45976</v>
      </c>
      <c r="I5543" t="s">
        <v>19</v>
      </c>
      <c r="J5543">
        <v>11</v>
      </c>
      <c r="K5543">
        <v>10</v>
      </c>
      <c r="L5543" t="s">
        <v>204</v>
      </c>
      <c r="M5543" t="s">
        <v>21</v>
      </c>
      <c r="N5543" t="s">
        <v>30</v>
      </c>
      <c r="O5543">
        <f t="shared" si="516"/>
        <v>1</v>
      </c>
      <c r="P5543" t="str">
        <f t="shared" si="517"/>
        <v>Valid</v>
      </c>
      <c r="Q5543" t="str">
        <f>_xlfn.XLOOKUP(B5543,Customers!$A:$A,Customers!$C:$C,"Not Found")</f>
        <v>West</v>
      </c>
      <c r="R5543" t="str">
        <f t="shared" si="518"/>
        <v>East</v>
      </c>
      <c r="S5543" t="str">
        <f t="shared" si="519"/>
        <v>Vehicle Damage</v>
      </c>
      <c r="T5543" t="str">
        <f t="shared" si="520"/>
        <v>SLA Breach</v>
      </c>
      <c r="U5543">
        <f t="shared" si="521"/>
        <v>1</v>
      </c>
    </row>
    <row r="5544" spans="1:21" x14ac:dyDescent="0.3">
      <c r="A5544" t="s">
        <v>9980</v>
      </c>
      <c r="B5544" t="s">
        <v>5028</v>
      </c>
      <c r="C5544" t="s">
        <v>8215</v>
      </c>
      <c r="D5544" t="s">
        <v>59</v>
      </c>
      <c r="E5544" t="s">
        <v>27</v>
      </c>
      <c r="F5544">
        <v>148140.1</v>
      </c>
      <c r="G5544" s="1">
        <v>45703</v>
      </c>
      <c r="H5544" s="1">
        <v>45713</v>
      </c>
      <c r="I5544" t="s">
        <v>19</v>
      </c>
      <c r="J5544">
        <v>10</v>
      </c>
      <c r="K5544">
        <v>15</v>
      </c>
      <c r="L5544" t="s">
        <v>183</v>
      </c>
      <c r="M5544" t="s">
        <v>55</v>
      </c>
      <c r="N5544" t="s">
        <v>30</v>
      </c>
      <c r="O5544">
        <f t="shared" si="516"/>
        <v>1</v>
      </c>
      <c r="P5544" t="str">
        <f t="shared" si="517"/>
        <v>Valid</v>
      </c>
      <c r="Q5544" t="str">
        <f>_xlfn.XLOOKUP(B5544,Customers!$A:$A,Customers!$C:$C,"Not Found")</f>
        <v>South</v>
      </c>
      <c r="R5544" t="str">
        <f t="shared" si="518"/>
        <v>West</v>
      </c>
      <c r="S5544" t="str">
        <f t="shared" si="519"/>
        <v>Critical Illness</v>
      </c>
      <c r="T5544" t="str">
        <f t="shared" si="520"/>
        <v>Within SLA</v>
      </c>
      <c r="U5544">
        <f t="shared" si="521"/>
        <v>0</v>
      </c>
    </row>
    <row r="5545" spans="1:21" x14ac:dyDescent="0.3">
      <c r="A5545" t="s">
        <v>9981</v>
      </c>
      <c r="B5545" t="s">
        <v>1467</v>
      </c>
      <c r="C5545" t="s">
        <v>1468</v>
      </c>
      <c r="D5545" t="s">
        <v>59</v>
      </c>
      <c r="E5545" t="s">
        <v>39</v>
      </c>
      <c r="F5545">
        <v>137966.07</v>
      </c>
      <c r="G5545" s="1">
        <v>45732</v>
      </c>
      <c r="H5545" s="1">
        <v>45745</v>
      </c>
      <c r="I5545" t="s">
        <v>19</v>
      </c>
      <c r="J5545">
        <v>13</v>
      </c>
      <c r="K5545">
        <v>15</v>
      </c>
      <c r="L5545" t="s">
        <v>155</v>
      </c>
      <c r="M5545" t="s">
        <v>55</v>
      </c>
      <c r="N5545" t="s">
        <v>30</v>
      </c>
      <c r="O5545">
        <f t="shared" si="516"/>
        <v>1</v>
      </c>
      <c r="P5545" t="str">
        <f t="shared" si="517"/>
        <v>Valid</v>
      </c>
      <c r="Q5545" t="str">
        <f>_xlfn.XLOOKUP(B5545,Customers!$A:$A,Customers!$C:$C,"Not Found")</f>
        <v>West</v>
      </c>
      <c r="R5545" t="str">
        <f t="shared" si="518"/>
        <v>North</v>
      </c>
      <c r="S5545" t="str">
        <f t="shared" si="519"/>
        <v>Critical Illness</v>
      </c>
      <c r="T5545" t="str">
        <f t="shared" si="520"/>
        <v>Within SLA</v>
      </c>
      <c r="U5545">
        <f t="shared" si="521"/>
        <v>0</v>
      </c>
    </row>
    <row r="5546" spans="1:21" x14ac:dyDescent="0.3">
      <c r="A5546" t="s">
        <v>9982</v>
      </c>
      <c r="B5546" t="s">
        <v>72</v>
      </c>
      <c r="C5546" t="s">
        <v>3547</v>
      </c>
      <c r="D5546" t="s">
        <v>53</v>
      </c>
      <c r="E5546" t="s">
        <v>18</v>
      </c>
      <c r="F5546">
        <v>40759.58</v>
      </c>
      <c r="G5546" s="1">
        <v>45694</v>
      </c>
      <c r="H5546" s="1">
        <v>45709</v>
      </c>
      <c r="I5546" t="s">
        <v>19</v>
      </c>
      <c r="J5546">
        <v>15</v>
      </c>
      <c r="K5546">
        <v>15</v>
      </c>
      <c r="L5546" t="s">
        <v>310</v>
      </c>
      <c r="M5546" t="s">
        <v>55</v>
      </c>
      <c r="N5546" t="s">
        <v>30</v>
      </c>
      <c r="O5546">
        <f t="shared" si="516"/>
        <v>1</v>
      </c>
      <c r="P5546" t="str">
        <f t="shared" si="517"/>
        <v>Valid</v>
      </c>
      <c r="Q5546" t="str">
        <f>_xlfn.XLOOKUP(B5546,Customers!$A:$A,Customers!$C:$C,"Not Found")</f>
        <v>Central</v>
      </c>
      <c r="R5546" t="str">
        <f t="shared" si="518"/>
        <v>South</v>
      </c>
      <c r="S5546" t="str">
        <f t="shared" si="519"/>
        <v>Hospitalization</v>
      </c>
      <c r="T5546" t="str">
        <f t="shared" si="520"/>
        <v>Within SLA</v>
      </c>
      <c r="U5546">
        <f t="shared" si="521"/>
        <v>0</v>
      </c>
    </row>
    <row r="5547" spans="1:21" x14ac:dyDescent="0.3">
      <c r="A5547" t="s">
        <v>9983</v>
      </c>
      <c r="B5547" t="s">
        <v>9984</v>
      </c>
      <c r="C5547" t="s">
        <v>9985</v>
      </c>
      <c r="D5547" t="s">
        <v>111</v>
      </c>
      <c r="E5547" t="s">
        <v>18</v>
      </c>
      <c r="F5547">
        <v>281417.17</v>
      </c>
      <c r="G5547" s="1">
        <v>45897</v>
      </c>
      <c r="H5547" s="1">
        <v>45929</v>
      </c>
      <c r="I5547" t="s">
        <v>47</v>
      </c>
      <c r="J5547">
        <v>32</v>
      </c>
      <c r="K5547">
        <v>12</v>
      </c>
      <c r="L5547" t="s">
        <v>427</v>
      </c>
      <c r="M5547" t="s">
        <v>49</v>
      </c>
      <c r="N5547" t="s">
        <v>88</v>
      </c>
      <c r="O5547">
        <f t="shared" si="516"/>
        <v>1</v>
      </c>
      <c r="P5547" t="str">
        <f t="shared" si="517"/>
        <v>Valid</v>
      </c>
      <c r="Q5547" t="str">
        <f>_xlfn.XLOOKUP(B5547,Customers!$A:$A,Customers!$C:$C,"Not Found")</f>
        <v>West</v>
      </c>
      <c r="R5547" t="str">
        <f t="shared" si="518"/>
        <v>South</v>
      </c>
      <c r="S5547" t="str">
        <f t="shared" si="519"/>
        <v>Fire</v>
      </c>
      <c r="T5547" t="str">
        <f t="shared" si="520"/>
        <v>SLA Breach</v>
      </c>
      <c r="U5547">
        <f t="shared" si="521"/>
        <v>20</v>
      </c>
    </row>
    <row r="5548" spans="1:21" x14ac:dyDescent="0.3">
      <c r="A5548" t="s">
        <v>9986</v>
      </c>
      <c r="B5548" t="s">
        <v>233</v>
      </c>
      <c r="C5548" t="s">
        <v>7672</v>
      </c>
      <c r="D5548" t="s">
        <v>46</v>
      </c>
      <c r="E5548" t="s">
        <v>18</v>
      </c>
      <c r="F5548">
        <v>36023.949999999997</v>
      </c>
      <c r="G5548" s="1">
        <v>45928</v>
      </c>
      <c r="H5548" s="1">
        <v>45949</v>
      </c>
      <c r="I5548" t="s">
        <v>47</v>
      </c>
      <c r="J5548">
        <v>21</v>
      </c>
      <c r="K5548">
        <v>10</v>
      </c>
      <c r="L5548" t="s">
        <v>244</v>
      </c>
      <c r="M5548" t="s">
        <v>21</v>
      </c>
      <c r="N5548" t="s">
        <v>88</v>
      </c>
      <c r="O5548">
        <f t="shared" si="516"/>
        <v>1</v>
      </c>
      <c r="P5548" t="str">
        <f t="shared" si="517"/>
        <v>Valid</v>
      </c>
      <c r="Q5548" t="str">
        <f>_xlfn.XLOOKUP(B5548,Customers!$A:$A,Customers!$C:$C,"Not Found")</f>
        <v>North</v>
      </c>
      <c r="R5548" t="str">
        <f t="shared" si="518"/>
        <v>South</v>
      </c>
      <c r="S5548" t="str">
        <f t="shared" si="519"/>
        <v>Theft</v>
      </c>
      <c r="T5548" t="str">
        <f t="shared" si="520"/>
        <v>SLA Breach</v>
      </c>
      <c r="U5548">
        <f t="shared" si="521"/>
        <v>11</v>
      </c>
    </row>
    <row r="5549" spans="1:21" x14ac:dyDescent="0.3">
      <c r="A5549" t="s">
        <v>9987</v>
      </c>
      <c r="B5549" t="s">
        <v>2906</v>
      </c>
      <c r="C5549" t="s">
        <v>4652</v>
      </c>
      <c r="D5549" t="s">
        <v>46</v>
      </c>
      <c r="E5549" t="s">
        <v>27</v>
      </c>
      <c r="F5549">
        <v>113229.77</v>
      </c>
      <c r="G5549" s="1">
        <v>45925</v>
      </c>
      <c r="H5549" s="1">
        <v>45936</v>
      </c>
      <c r="I5549" t="s">
        <v>19</v>
      </c>
      <c r="J5549">
        <v>11</v>
      </c>
      <c r="K5549">
        <v>10</v>
      </c>
      <c r="L5549" t="s">
        <v>404</v>
      </c>
      <c r="M5549" t="s">
        <v>21</v>
      </c>
      <c r="N5549" t="s">
        <v>42</v>
      </c>
      <c r="O5549">
        <f t="shared" si="516"/>
        <v>1</v>
      </c>
      <c r="P5549" t="str">
        <f t="shared" si="517"/>
        <v>Valid</v>
      </c>
      <c r="Q5549" t="str">
        <f>_xlfn.XLOOKUP(B5549,Customers!$A:$A,Customers!$C:$C,"Not Found")</f>
        <v>South</v>
      </c>
      <c r="R5549" t="str">
        <f t="shared" si="518"/>
        <v>West</v>
      </c>
      <c r="S5549" t="str">
        <f t="shared" si="519"/>
        <v>Theft</v>
      </c>
      <c r="T5549" t="str">
        <f t="shared" si="520"/>
        <v>SLA Breach</v>
      </c>
      <c r="U5549">
        <f t="shared" si="521"/>
        <v>1</v>
      </c>
    </row>
    <row r="5550" spans="1:21" x14ac:dyDescent="0.3">
      <c r="A5550" t="s">
        <v>9988</v>
      </c>
      <c r="B5550" t="s">
        <v>5148</v>
      </c>
      <c r="C5550" t="s">
        <v>5603</v>
      </c>
      <c r="D5550" t="s">
        <v>92</v>
      </c>
      <c r="E5550" t="s">
        <v>74</v>
      </c>
      <c r="F5550">
        <v>50250.51</v>
      </c>
      <c r="G5550" s="1">
        <v>45681</v>
      </c>
      <c r="H5550" s="1">
        <v>45686</v>
      </c>
      <c r="I5550" t="s">
        <v>19</v>
      </c>
      <c r="J5550">
        <v>5</v>
      </c>
      <c r="K5550">
        <v>7</v>
      </c>
      <c r="L5550" t="s">
        <v>121</v>
      </c>
      <c r="M5550" t="s">
        <v>94</v>
      </c>
      <c r="N5550" t="s">
        <v>30</v>
      </c>
      <c r="O5550">
        <f t="shared" si="516"/>
        <v>1</v>
      </c>
      <c r="P5550" t="str">
        <f t="shared" si="517"/>
        <v>Valid</v>
      </c>
      <c r="Q5550" t="str">
        <f>_xlfn.XLOOKUP(B5550,Customers!$A:$A,Customers!$C:$C,"Not Found")</f>
        <v>South</v>
      </c>
      <c r="R5550" t="str">
        <f t="shared" si="518"/>
        <v>East</v>
      </c>
      <c r="S5550" t="str">
        <f t="shared" si="519"/>
        <v>Baggage Loss</v>
      </c>
      <c r="T5550" t="str">
        <f t="shared" si="520"/>
        <v>Within SLA</v>
      </c>
      <c r="U5550">
        <f t="shared" si="521"/>
        <v>0</v>
      </c>
    </row>
    <row r="5551" spans="1:21" x14ac:dyDescent="0.3">
      <c r="A5551" t="s">
        <v>9989</v>
      </c>
      <c r="B5551" t="s">
        <v>757</v>
      </c>
      <c r="C5551" t="s">
        <v>9990</v>
      </c>
      <c r="D5551" t="s">
        <v>46</v>
      </c>
      <c r="E5551" t="s">
        <v>18</v>
      </c>
      <c r="F5551">
        <v>84190.44</v>
      </c>
      <c r="G5551" s="1">
        <v>45981</v>
      </c>
      <c r="H5551" s="1">
        <v>45994</v>
      </c>
      <c r="I5551" t="s">
        <v>19</v>
      </c>
      <c r="J5551">
        <v>13</v>
      </c>
      <c r="K5551">
        <v>10</v>
      </c>
      <c r="L5551" t="s">
        <v>70</v>
      </c>
      <c r="M5551" t="s">
        <v>21</v>
      </c>
      <c r="N5551" t="s">
        <v>42</v>
      </c>
      <c r="O5551">
        <f t="shared" si="516"/>
        <v>1</v>
      </c>
      <c r="P5551" t="str">
        <f t="shared" si="517"/>
        <v>Valid</v>
      </c>
      <c r="Q5551" t="str">
        <f>_xlfn.XLOOKUP(B5551,Customers!$A:$A,Customers!$C:$C,"Not Found")</f>
        <v>East</v>
      </c>
      <c r="R5551" t="str">
        <f t="shared" si="518"/>
        <v>South</v>
      </c>
      <c r="S5551" t="str">
        <f t="shared" si="519"/>
        <v>Theft</v>
      </c>
      <c r="T5551" t="str">
        <f t="shared" si="520"/>
        <v>SLA Breach</v>
      </c>
      <c r="U5551">
        <f t="shared" si="521"/>
        <v>3</v>
      </c>
    </row>
    <row r="5552" spans="1:21" x14ac:dyDescent="0.3">
      <c r="A5552" t="s">
        <v>9991</v>
      </c>
      <c r="B5552" t="s">
        <v>7737</v>
      </c>
      <c r="C5552" t="s">
        <v>9992</v>
      </c>
      <c r="D5552" t="s">
        <v>46</v>
      </c>
      <c r="E5552" t="s">
        <v>74</v>
      </c>
      <c r="F5552">
        <v>52472.46</v>
      </c>
      <c r="G5552" s="1">
        <v>45955</v>
      </c>
      <c r="I5552" t="s">
        <v>40</v>
      </c>
      <c r="J5552">
        <v>22</v>
      </c>
      <c r="K5552">
        <v>10</v>
      </c>
      <c r="L5552" t="s">
        <v>159</v>
      </c>
      <c r="M5552" t="s">
        <v>21</v>
      </c>
      <c r="N5552" t="s">
        <v>42</v>
      </c>
      <c r="O5552">
        <f t="shared" si="516"/>
        <v>1</v>
      </c>
      <c r="P5552" t="str">
        <f t="shared" si="517"/>
        <v>Valid</v>
      </c>
      <c r="Q5552" t="str">
        <f>_xlfn.XLOOKUP(B5552,Customers!$A:$A,Customers!$C:$C,"Not Found")</f>
        <v>Central</v>
      </c>
      <c r="R5552" t="str">
        <f t="shared" si="518"/>
        <v>East</v>
      </c>
      <c r="S5552" t="str">
        <f t="shared" si="519"/>
        <v>Theft</v>
      </c>
      <c r="T5552" t="str">
        <f t="shared" si="520"/>
        <v>SLA Breach</v>
      </c>
      <c r="U5552">
        <f t="shared" si="521"/>
        <v>12</v>
      </c>
    </row>
    <row r="5553" spans="1:21" x14ac:dyDescent="0.3">
      <c r="A5553" t="s">
        <v>9993</v>
      </c>
      <c r="B5553" t="s">
        <v>7723</v>
      </c>
      <c r="C5553" t="s">
        <v>7724</v>
      </c>
      <c r="D5553" t="s">
        <v>154</v>
      </c>
      <c r="E5553" t="s">
        <v>27</v>
      </c>
      <c r="F5553">
        <v>53105.25</v>
      </c>
      <c r="G5553" s="1">
        <v>45933</v>
      </c>
      <c r="H5553" s="1">
        <v>45952</v>
      </c>
      <c r="I5553" t="s">
        <v>19</v>
      </c>
      <c r="J5553">
        <v>19</v>
      </c>
      <c r="K5553">
        <v>10</v>
      </c>
      <c r="L5553" t="s">
        <v>93</v>
      </c>
      <c r="M5553" t="s">
        <v>21</v>
      </c>
      <c r="N5553" t="s">
        <v>42</v>
      </c>
      <c r="O5553">
        <f t="shared" si="516"/>
        <v>1</v>
      </c>
      <c r="P5553" t="str">
        <f t="shared" si="517"/>
        <v>Valid</v>
      </c>
      <c r="Q5553" t="str">
        <f>_xlfn.XLOOKUP(B5553,Customers!$A:$A,Customers!$C:$C,"Not Found")</f>
        <v>West</v>
      </c>
      <c r="R5553" t="str">
        <f t="shared" si="518"/>
        <v>West</v>
      </c>
      <c r="S5553" t="str">
        <f t="shared" si="519"/>
        <v>Vehicle Damage</v>
      </c>
      <c r="T5553" t="str">
        <f t="shared" si="520"/>
        <v>SLA Breach</v>
      </c>
      <c r="U5553">
        <f t="shared" si="521"/>
        <v>9</v>
      </c>
    </row>
    <row r="5554" spans="1:21" x14ac:dyDescent="0.3">
      <c r="A5554" t="s">
        <v>9994</v>
      </c>
      <c r="B5554" t="s">
        <v>5807</v>
      </c>
      <c r="C5554" t="s">
        <v>5808</v>
      </c>
      <c r="D5554" t="s">
        <v>46</v>
      </c>
      <c r="E5554" t="s">
        <v>27</v>
      </c>
      <c r="F5554">
        <v>150400.59</v>
      </c>
      <c r="G5554" s="1">
        <v>45946</v>
      </c>
      <c r="I5554" t="s">
        <v>64</v>
      </c>
      <c r="J5554">
        <v>4</v>
      </c>
      <c r="K5554">
        <v>12</v>
      </c>
      <c r="L5554" t="s">
        <v>630</v>
      </c>
      <c r="M5554" t="s">
        <v>49</v>
      </c>
      <c r="N5554" t="s">
        <v>30</v>
      </c>
      <c r="O5554">
        <f t="shared" si="516"/>
        <v>1</v>
      </c>
      <c r="P5554" t="str">
        <f t="shared" si="517"/>
        <v>Valid</v>
      </c>
      <c r="Q5554" t="str">
        <f>_xlfn.XLOOKUP(B5554,Customers!$A:$A,Customers!$C:$C,"Not Found")</f>
        <v>East</v>
      </c>
      <c r="R5554" t="str">
        <f t="shared" si="518"/>
        <v>West</v>
      </c>
      <c r="S5554" t="str">
        <f t="shared" si="519"/>
        <v>Theft</v>
      </c>
      <c r="T5554" t="str">
        <f t="shared" si="520"/>
        <v>Within SLA</v>
      </c>
      <c r="U5554">
        <f t="shared" si="521"/>
        <v>0</v>
      </c>
    </row>
    <row r="5555" spans="1:21" x14ac:dyDescent="0.3">
      <c r="A5555" t="s">
        <v>9995</v>
      </c>
      <c r="B5555" t="s">
        <v>3465</v>
      </c>
      <c r="C5555" t="s">
        <v>3466</v>
      </c>
      <c r="D5555" t="s">
        <v>59</v>
      </c>
      <c r="E5555" t="s">
        <v>27</v>
      </c>
      <c r="F5555">
        <v>119674.08</v>
      </c>
      <c r="G5555" s="1">
        <v>45931</v>
      </c>
      <c r="H5555" s="1">
        <v>45936</v>
      </c>
      <c r="I5555" t="s">
        <v>19</v>
      </c>
      <c r="J5555">
        <v>5</v>
      </c>
      <c r="K5555">
        <v>15</v>
      </c>
      <c r="L5555" t="s">
        <v>282</v>
      </c>
      <c r="M5555" t="s">
        <v>55</v>
      </c>
      <c r="N5555" t="s">
        <v>22</v>
      </c>
      <c r="O5555">
        <f t="shared" si="516"/>
        <v>1</v>
      </c>
      <c r="P5555" t="str">
        <f t="shared" si="517"/>
        <v>Valid</v>
      </c>
      <c r="Q5555" t="str">
        <f>_xlfn.XLOOKUP(B5555,Customers!$A:$A,Customers!$C:$C,"Not Found")</f>
        <v>South</v>
      </c>
      <c r="R5555" t="str">
        <f t="shared" si="518"/>
        <v>West</v>
      </c>
      <c r="S5555" t="str">
        <f t="shared" si="519"/>
        <v>Critical Illness</v>
      </c>
      <c r="T5555" t="str">
        <f t="shared" si="520"/>
        <v>Within SLA</v>
      </c>
      <c r="U5555">
        <f t="shared" si="521"/>
        <v>0</v>
      </c>
    </row>
    <row r="5556" spans="1:21" x14ac:dyDescent="0.3">
      <c r="A5556" t="s">
        <v>9996</v>
      </c>
      <c r="B5556" t="s">
        <v>9997</v>
      </c>
      <c r="C5556" t="s">
        <v>9998</v>
      </c>
      <c r="D5556" t="s">
        <v>216</v>
      </c>
      <c r="E5556" t="s">
        <v>173</v>
      </c>
      <c r="F5556">
        <v>134809.24</v>
      </c>
      <c r="G5556" s="1">
        <v>45670</v>
      </c>
      <c r="H5556" s="1">
        <v>45680</v>
      </c>
      <c r="I5556" t="s">
        <v>19</v>
      </c>
      <c r="J5556">
        <v>10</v>
      </c>
      <c r="K5556">
        <v>15</v>
      </c>
      <c r="L5556" t="s">
        <v>103</v>
      </c>
      <c r="M5556" t="s">
        <v>55</v>
      </c>
      <c r="N5556" t="s">
        <v>30</v>
      </c>
      <c r="O5556">
        <f t="shared" si="516"/>
        <v>1</v>
      </c>
      <c r="P5556" t="str">
        <f t="shared" si="517"/>
        <v>Valid</v>
      </c>
      <c r="Q5556" t="str">
        <f>_xlfn.XLOOKUP(B5556,Customers!$A:$A,Customers!$C:$C,"Not Found")</f>
        <v>East</v>
      </c>
      <c r="R5556" t="str">
        <f t="shared" si="518"/>
        <v>Central</v>
      </c>
      <c r="S5556" t="str">
        <f t="shared" si="519"/>
        <v>Outpatient</v>
      </c>
      <c r="T5556" t="str">
        <f t="shared" si="520"/>
        <v>Within SLA</v>
      </c>
      <c r="U5556">
        <f t="shared" si="521"/>
        <v>0</v>
      </c>
    </row>
    <row r="5557" spans="1:21" x14ac:dyDescent="0.3">
      <c r="A5557" t="s">
        <v>9999</v>
      </c>
      <c r="B5557" t="s">
        <v>6372</v>
      </c>
      <c r="C5557" t="s">
        <v>6373</v>
      </c>
      <c r="D5557" t="s">
        <v>17</v>
      </c>
      <c r="E5557" t="s">
        <v>27</v>
      </c>
      <c r="F5557">
        <v>103114.98</v>
      </c>
      <c r="G5557" s="1">
        <v>45893</v>
      </c>
      <c r="H5557" s="1">
        <v>45900</v>
      </c>
      <c r="I5557" t="s">
        <v>19</v>
      </c>
      <c r="J5557">
        <v>7</v>
      </c>
      <c r="K5557">
        <v>10</v>
      </c>
      <c r="L5557" t="s">
        <v>117</v>
      </c>
      <c r="M5557" t="s">
        <v>21</v>
      </c>
      <c r="N5557" t="s">
        <v>30</v>
      </c>
      <c r="O5557">
        <f t="shared" si="516"/>
        <v>1</v>
      </c>
      <c r="P5557" t="str">
        <f t="shared" si="517"/>
        <v>Valid</v>
      </c>
      <c r="Q5557" t="str">
        <f>_xlfn.XLOOKUP(B5557,Customers!$A:$A,Customers!$C:$C,"Not Found")</f>
        <v>North</v>
      </c>
      <c r="R5557" t="str">
        <f t="shared" si="518"/>
        <v>West</v>
      </c>
      <c r="S5557" t="str">
        <f t="shared" si="519"/>
        <v>Accident</v>
      </c>
      <c r="T5557" t="str">
        <f t="shared" si="520"/>
        <v>Within SLA</v>
      </c>
      <c r="U5557">
        <f t="shared" si="521"/>
        <v>0</v>
      </c>
    </row>
    <row r="5558" spans="1:21" x14ac:dyDescent="0.3">
      <c r="A5558" t="s">
        <v>10000</v>
      </c>
      <c r="B5558" t="s">
        <v>3943</v>
      </c>
      <c r="C5558" t="s">
        <v>3944</v>
      </c>
      <c r="D5558" t="s">
        <v>59</v>
      </c>
      <c r="E5558" t="s">
        <v>39</v>
      </c>
      <c r="F5558">
        <v>106190.27</v>
      </c>
      <c r="G5558" s="1">
        <v>45962</v>
      </c>
      <c r="H5558" s="1">
        <v>45978</v>
      </c>
      <c r="I5558" t="s">
        <v>19</v>
      </c>
      <c r="J5558">
        <v>16</v>
      </c>
      <c r="K5558">
        <v>15</v>
      </c>
      <c r="L5558" t="s">
        <v>65</v>
      </c>
      <c r="M5558" t="s">
        <v>55</v>
      </c>
      <c r="N5558" t="s">
        <v>30</v>
      </c>
      <c r="O5558">
        <f t="shared" si="516"/>
        <v>1</v>
      </c>
      <c r="P5558" t="str">
        <f t="shared" si="517"/>
        <v>Valid</v>
      </c>
      <c r="Q5558" t="str">
        <f>_xlfn.XLOOKUP(B5558,Customers!$A:$A,Customers!$C:$C,"Not Found")</f>
        <v>East</v>
      </c>
      <c r="R5558" t="str">
        <f t="shared" si="518"/>
        <v>North</v>
      </c>
      <c r="S5558" t="str">
        <f t="shared" si="519"/>
        <v>Critical Illness</v>
      </c>
      <c r="T5558" t="str">
        <f t="shared" si="520"/>
        <v>SLA Breach</v>
      </c>
      <c r="U5558">
        <f t="shared" si="521"/>
        <v>1</v>
      </c>
    </row>
    <row r="5559" spans="1:21" x14ac:dyDescent="0.3">
      <c r="A5559" t="s">
        <v>10001</v>
      </c>
      <c r="B5559" t="s">
        <v>4812</v>
      </c>
      <c r="C5559" t="s">
        <v>4813</v>
      </c>
      <c r="D5559" t="s">
        <v>154</v>
      </c>
      <c r="E5559" t="s">
        <v>27</v>
      </c>
      <c r="F5559">
        <v>162888.18</v>
      </c>
      <c r="G5559" s="1">
        <v>45850</v>
      </c>
      <c r="I5559" t="s">
        <v>40</v>
      </c>
      <c r="J5559">
        <v>9</v>
      </c>
      <c r="K5559">
        <v>10</v>
      </c>
      <c r="L5559" t="s">
        <v>323</v>
      </c>
      <c r="M5559" t="s">
        <v>21</v>
      </c>
      <c r="N5559" t="s">
        <v>30</v>
      </c>
      <c r="O5559">
        <f t="shared" si="516"/>
        <v>1</v>
      </c>
      <c r="P5559" t="str">
        <f t="shared" si="517"/>
        <v>Valid</v>
      </c>
      <c r="Q5559" t="str">
        <f>_xlfn.XLOOKUP(B5559,Customers!$A:$A,Customers!$C:$C,"Not Found")</f>
        <v>Central</v>
      </c>
      <c r="R5559" t="str">
        <f t="shared" si="518"/>
        <v>West</v>
      </c>
      <c r="S5559" t="str">
        <f t="shared" si="519"/>
        <v>Vehicle Damage</v>
      </c>
      <c r="T5559" t="str">
        <f t="shared" si="520"/>
        <v>Within SLA</v>
      </c>
      <c r="U5559">
        <f t="shared" si="521"/>
        <v>0</v>
      </c>
    </row>
    <row r="5560" spans="1:21" x14ac:dyDescent="0.3">
      <c r="A5560" t="s">
        <v>10002</v>
      </c>
      <c r="B5560" t="s">
        <v>844</v>
      </c>
      <c r="C5560" t="s">
        <v>845</v>
      </c>
      <c r="D5560" t="s">
        <v>53</v>
      </c>
      <c r="E5560" t="s">
        <v>18</v>
      </c>
      <c r="F5560">
        <v>57541.83</v>
      </c>
      <c r="G5560" s="1">
        <v>45961</v>
      </c>
      <c r="I5560" t="s">
        <v>64</v>
      </c>
      <c r="J5560">
        <v>10</v>
      </c>
      <c r="K5560">
        <v>15</v>
      </c>
      <c r="L5560" t="s">
        <v>373</v>
      </c>
      <c r="M5560" t="s">
        <v>55</v>
      </c>
      <c r="N5560" t="s">
        <v>22</v>
      </c>
      <c r="O5560">
        <f t="shared" si="516"/>
        <v>1</v>
      </c>
      <c r="P5560" t="str">
        <f t="shared" si="517"/>
        <v>Valid</v>
      </c>
      <c r="Q5560" t="str">
        <f>_xlfn.XLOOKUP(B5560,Customers!$A:$A,Customers!$C:$C,"Not Found")</f>
        <v>South</v>
      </c>
      <c r="R5560" t="str">
        <f t="shared" si="518"/>
        <v>South</v>
      </c>
      <c r="S5560" t="str">
        <f t="shared" si="519"/>
        <v>Hospitalization</v>
      </c>
      <c r="T5560" t="str">
        <f t="shared" si="520"/>
        <v>Within SLA</v>
      </c>
      <c r="U5560">
        <f t="shared" si="521"/>
        <v>0</v>
      </c>
    </row>
    <row r="5561" spans="1:21" x14ac:dyDescent="0.3">
      <c r="A5561" t="s">
        <v>10003</v>
      </c>
      <c r="B5561" t="s">
        <v>198</v>
      </c>
      <c r="C5561" t="s">
        <v>3532</v>
      </c>
      <c r="D5561" t="s">
        <v>34</v>
      </c>
      <c r="E5561" t="s">
        <v>27</v>
      </c>
      <c r="F5561">
        <v>308395.34999999998</v>
      </c>
      <c r="G5561" s="1">
        <v>45671</v>
      </c>
      <c r="H5561" s="1">
        <v>45699</v>
      </c>
      <c r="I5561" t="s">
        <v>19</v>
      </c>
      <c r="J5561">
        <v>28</v>
      </c>
      <c r="K5561">
        <v>20</v>
      </c>
      <c r="L5561" t="s">
        <v>353</v>
      </c>
      <c r="M5561" t="s">
        <v>29</v>
      </c>
      <c r="N5561" t="s">
        <v>42</v>
      </c>
      <c r="O5561">
        <f t="shared" si="516"/>
        <v>1</v>
      </c>
      <c r="P5561" t="str">
        <f t="shared" si="517"/>
        <v>Valid</v>
      </c>
      <c r="Q5561" t="str">
        <f>_xlfn.XLOOKUP(B5561,Customers!$A:$A,Customers!$C:$C,"Not Found")</f>
        <v>West</v>
      </c>
      <c r="R5561" t="str">
        <f t="shared" si="518"/>
        <v>West</v>
      </c>
      <c r="S5561" t="str">
        <f t="shared" si="519"/>
        <v>Death Benefit</v>
      </c>
      <c r="T5561" t="str">
        <f t="shared" si="520"/>
        <v>SLA Breach</v>
      </c>
      <c r="U5561">
        <f t="shared" si="521"/>
        <v>8</v>
      </c>
    </row>
    <row r="5562" spans="1:21" x14ac:dyDescent="0.3">
      <c r="A5562" t="s">
        <v>10004</v>
      </c>
      <c r="B5562" t="s">
        <v>1557</v>
      </c>
      <c r="C5562" t="s">
        <v>6272</v>
      </c>
      <c r="D5562" t="s">
        <v>111</v>
      </c>
      <c r="E5562" t="s">
        <v>173</v>
      </c>
      <c r="F5562">
        <v>76525.759999999995</v>
      </c>
      <c r="G5562" s="1">
        <v>45857</v>
      </c>
      <c r="I5562" t="s">
        <v>64</v>
      </c>
      <c r="J5562">
        <v>7</v>
      </c>
      <c r="K5562">
        <v>12</v>
      </c>
      <c r="L5562" t="s">
        <v>427</v>
      </c>
      <c r="M5562" t="s">
        <v>49</v>
      </c>
      <c r="N5562" t="s">
        <v>22</v>
      </c>
      <c r="O5562">
        <f t="shared" si="516"/>
        <v>1</v>
      </c>
      <c r="P5562" t="str">
        <f t="shared" si="517"/>
        <v>Valid</v>
      </c>
      <c r="Q5562" t="str">
        <f>_xlfn.XLOOKUP(B5562,Customers!$A:$A,Customers!$C:$C,"Not Found")</f>
        <v>South</v>
      </c>
      <c r="R5562" t="str">
        <f t="shared" si="518"/>
        <v>Central</v>
      </c>
      <c r="S5562" t="str">
        <f t="shared" si="519"/>
        <v>Fire</v>
      </c>
      <c r="T5562" t="str">
        <f t="shared" si="520"/>
        <v>Within SLA</v>
      </c>
      <c r="U5562">
        <f t="shared" si="521"/>
        <v>0</v>
      </c>
    </row>
    <row r="5563" spans="1:21" x14ac:dyDescent="0.3">
      <c r="A5563" t="s">
        <v>10005</v>
      </c>
      <c r="B5563" t="s">
        <v>2136</v>
      </c>
      <c r="C5563" t="s">
        <v>3470</v>
      </c>
      <c r="D5563" t="s">
        <v>182</v>
      </c>
      <c r="E5563" t="s">
        <v>18</v>
      </c>
      <c r="F5563">
        <v>146869.47</v>
      </c>
      <c r="G5563" s="1">
        <v>45982</v>
      </c>
      <c r="H5563" s="1">
        <v>45983</v>
      </c>
      <c r="I5563" t="s">
        <v>47</v>
      </c>
      <c r="J5563">
        <v>1</v>
      </c>
      <c r="K5563">
        <v>7</v>
      </c>
      <c r="L5563" t="s">
        <v>136</v>
      </c>
      <c r="M5563" t="s">
        <v>94</v>
      </c>
      <c r="N5563" t="s">
        <v>22</v>
      </c>
      <c r="O5563">
        <f t="shared" si="516"/>
        <v>1</v>
      </c>
      <c r="P5563" t="str">
        <f t="shared" si="517"/>
        <v>Valid</v>
      </c>
      <c r="Q5563" t="str">
        <f>_xlfn.XLOOKUP(B5563,Customers!$A:$A,Customers!$C:$C,"Not Found")</f>
        <v>South</v>
      </c>
      <c r="R5563" t="str">
        <f t="shared" si="518"/>
        <v>South</v>
      </c>
      <c r="S5563" t="str">
        <f t="shared" si="519"/>
        <v>Trip Cancellation</v>
      </c>
      <c r="T5563" t="str">
        <f t="shared" si="520"/>
        <v>Within SLA</v>
      </c>
      <c r="U5563">
        <f t="shared" si="521"/>
        <v>0</v>
      </c>
    </row>
    <row r="5564" spans="1:21" x14ac:dyDescent="0.3">
      <c r="A5564" t="s">
        <v>10006</v>
      </c>
      <c r="B5564" t="s">
        <v>8497</v>
      </c>
      <c r="C5564" t="s">
        <v>10007</v>
      </c>
      <c r="D5564" t="s">
        <v>111</v>
      </c>
      <c r="E5564" t="s">
        <v>18</v>
      </c>
      <c r="F5564">
        <v>180779.56</v>
      </c>
      <c r="G5564" s="1">
        <v>45845</v>
      </c>
      <c r="I5564" t="s">
        <v>40</v>
      </c>
      <c r="J5564">
        <v>14</v>
      </c>
      <c r="K5564">
        <v>12</v>
      </c>
      <c r="L5564" t="s">
        <v>431</v>
      </c>
      <c r="M5564" t="s">
        <v>49</v>
      </c>
      <c r="N5564" t="s">
        <v>42</v>
      </c>
      <c r="O5564">
        <f t="shared" si="516"/>
        <v>1</v>
      </c>
      <c r="P5564" t="str">
        <f t="shared" si="517"/>
        <v>Valid</v>
      </c>
      <c r="Q5564" t="str">
        <f>_xlfn.XLOOKUP(B5564,Customers!$A:$A,Customers!$C:$C,"Not Found")</f>
        <v>North</v>
      </c>
      <c r="R5564" t="str">
        <f t="shared" si="518"/>
        <v>South</v>
      </c>
      <c r="S5564" t="str">
        <f t="shared" si="519"/>
        <v>Fire</v>
      </c>
      <c r="T5564" t="str">
        <f t="shared" si="520"/>
        <v>SLA Breach</v>
      </c>
      <c r="U5564">
        <f t="shared" si="521"/>
        <v>2</v>
      </c>
    </row>
    <row r="5565" spans="1:21" x14ac:dyDescent="0.3">
      <c r="A5565" t="s">
        <v>10008</v>
      </c>
      <c r="B5565" t="s">
        <v>4245</v>
      </c>
      <c r="C5565" t="s">
        <v>4246</v>
      </c>
      <c r="D5565" t="s">
        <v>111</v>
      </c>
      <c r="E5565" t="s">
        <v>39</v>
      </c>
      <c r="F5565">
        <v>212548.05</v>
      </c>
      <c r="G5565" s="1">
        <v>45807</v>
      </c>
      <c r="H5565" s="1">
        <v>45837</v>
      </c>
      <c r="I5565" t="s">
        <v>19</v>
      </c>
      <c r="J5565">
        <v>30</v>
      </c>
      <c r="K5565">
        <v>12</v>
      </c>
      <c r="L5565" t="s">
        <v>770</v>
      </c>
      <c r="M5565" t="s">
        <v>49</v>
      </c>
      <c r="N5565" t="s">
        <v>88</v>
      </c>
      <c r="O5565">
        <f t="shared" si="516"/>
        <v>1</v>
      </c>
      <c r="P5565" t="str">
        <f t="shared" si="517"/>
        <v>Valid</v>
      </c>
      <c r="Q5565" t="str">
        <f>_xlfn.XLOOKUP(B5565,Customers!$A:$A,Customers!$C:$C,"Not Found")</f>
        <v>West</v>
      </c>
      <c r="R5565" t="str">
        <f t="shared" si="518"/>
        <v>North</v>
      </c>
      <c r="S5565" t="str">
        <f t="shared" si="519"/>
        <v>Fire</v>
      </c>
      <c r="T5565" t="str">
        <f t="shared" si="520"/>
        <v>SLA Breach</v>
      </c>
      <c r="U5565">
        <f t="shared" si="521"/>
        <v>18</v>
      </c>
    </row>
    <row r="5566" spans="1:21" x14ac:dyDescent="0.3">
      <c r="A5566" t="s">
        <v>10009</v>
      </c>
      <c r="B5566" t="s">
        <v>5395</v>
      </c>
      <c r="C5566" t="s">
        <v>10010</v>
      </c>
      <c r="D5566" t="s">
        <v>53</v>
      </c>
      <c r="E5566" t="s">
        <v>173</v>
      </c>
      <c r="F5566">
        <v>113611.36</v>
      </c>
      <c r="G5566" s="1">
        <v>45753</v>
      </c>
      <c r="H5566" s="1">
        <v>45766</v>
      </c>
      <c r="I5566" t="s">
        <v>19</v>
      </c>
      <c r="J5566">
        <v>13</v>
      </c>
      <c r="K5566">
        <v>15</v>
      </c>
      <c r="L5566" t="s">
        <v>548</v>
      </c>
      <c r="M5566" t="s">
        <v>55</v>
      </c>
      <c r="N5566" t="s">
        <v>22</v>
      </c>
      <c r="O5566">
        <f t="shared" si="516"/>
        <v>1</v>
      </c>
      <c r="P5566" t="str">
        <f t="shared" si="517"/>
        <v>Valid</v>
      </c>
      <c r="Q5566" t="str">
        <f>_xlfn.XLOOKUP(B5566,Customers!$A:$A,Customers!$C:$C,"Not Found")</f>
        <v>South</v>
      </c>
      <c r="R5566" t="str">
        <f t="shared" si="518"/>
        <v>Central</v>
      </c>
      <c r="S5566" t="str">
        <f t="shared" si="519"/>
        <v>Hospitalization</v>
      </c>
      <c r="T5566" t="str">
        <f t="shared" si="520"/>
        <v>Within SLA</v>
      </c>
      <c r="U5566">
        <f t="shared" si="521"/>
        <v>0</v>
      </c>
    </row>
    <row r="5567" spans="1:21" x14ac:dyDescent="0.3">
      <c r="A5567" t="s">
        <v>10011</v>
      </c>
      <c r="B5567" t="s">
        <v>2231</v>
      </c>
      <c r="C5567" t="s">
        <v>3496</v>
      </c>
      <c r="D5567" t="s">
        <v>154</v>
      </c>
      <c r="E5567" t="s">
        <v>18</v>
      </c>
      <c r="F5567">
        <v>62658.19</v>
      </c>
      <c r="G5567" s="1">
        <v>45924</v>
      </c>
      <c r="H5567" s="1">
        <v>45932</v>
      </c>
      <c r="I5567" t="s">
        <v>19</v>
      </c>
      <c r="J5567">
        <v>8</v>
      </c>
      <c r="K5567">
        <v>10</v>
      </c>
      <c r="L5567" t="s">
        <v>606</v>
      </c>
      <c r="M5567" t="s">
        <v>21</v>
      </c>
      <c r="N5567" t="s">
        <v>30</v>
      </c>
      <c r="O5567">
        <f t="shared" si="516"/>
        <v>1</v>
      </c>
      <c r="P5567" t="str">
        <f t="shared" si="517"/>
        <v>Valid</v>
      </c>
      <c r="Q5567" t="str">
        <f>_xlfn.XLOOKUP(B5567,Customers!$A:$A,Customers!$C:$C,"Not Found")</f>
        <v>Central</v>
      </c>
      <c r="R5567" t="str">
        <f t="shared" si="518"/>
        <v>South</v>
      </c>
      <c r="S5567" t="str">
        <f t="shared" si="519"/>
        <v>Vehicle Damage</v>
      </c>
      <c r="T5567" t="str">
        <f t="shared" si="520"/>
        <v>Within SLA</v>
      </c>
      <c r="U5567">
        <f t="shared" si="521"/>
        <v>0</v>
      </c>
    </row>
    <row r="5568" spans="1:21" x14ac:dyDescent="0.3">
      <c r="A5568" t="s">
        <v>10012</v>
      </c>
      <c r="B5568" t="s">
        <v>10013</v>
      </c>
      <c r="C5568" t="s">
        <v>10014</v>
      </c>
      <c r="D5568" t="s">
        <v>53</v>
      </c>
      <c r="E5568" t="s">
        <v>27</v>
      </c>
      <c r="F5568">
        <v>482335.45</v>
      </c>
      <c r="G5568" s="1">
        <v>45973</v>
      </c>
      <c r="H5568" s="1">
        <v>45991</v>
      </c>
      <c r="I5568" t="s">
        <v>47</v>
      </c>
      <c r="J5568">
        <v>18</v>
      </c>
      <c r="K5568">
        <v>15</v>
      </c>
      <c r="L5568" t="s">
        <v>70</v>
      </c>
      <c r="M5568" t="s">
        <v>55</v>
      </c>
      <c r="N5568" t="s">
        <v>30</v>
      </c>
      <c r="O5568">
        <f t="shared" si="516"/>
        <v>1</v>
      </c>
      <c r="P5568" t="str">
        <f t="shared" si="517"/>
        <v>Valid</v>
      </c>
      <c r="Q5568" t="str">
        <f>_xlfn.XLOOKUP(B5568,Customers!$A:$A,Customers!$C:$C,"Not Found")</f>
        <v>West</v>
      </c>
      <c r="R5568" t="str">
        <f t="shared" si="518"/>
        <v>West</v>
      </c>
      <c r="S5568" t="str">
        <f t="shared" si="519"/>
        <v>Hospitalization</v>
      </c>
      <c r="T5568" t="str">
        <f t="shared" si="520"/>
        <v>SLA Breach</v>
      </c>
      <c r="U5568">
        <f t="shared" si="521"/>
        <v>3</v>
      </c>
    </row>
    <row r="5569" spans="1:21" x14ac:dyDescent="0.3">
      <c r="A5569" t="s">
        <v>10015</v>
      </c>
      <c r="B5569" t="s">
        <v>8731</v>
      </c>
      <c r="C5569" t="s">
        <v>8732</v>
      </c>
      <c r="D5569" t="s">
        <v>182</v>
      </c>
      <c r="E5569" t="s">
        <v>39</v>
      </c>
      <c r="F5569">
        <v>66106.84</v>
      </c>
      <c r="G5569" s="1">
        <v>45784</v>
      </c>
      <c r="H5569" s="1">
        <v>45791</v>
      </c>
      <c r="I5569" t="s">
        <v>19</v>
      </c>
      <c r="J5569">
        <v>7</v>
      </c>
      <c r="K5569">
        <v>7</v>
      </c>
      <c r="L5569" t="s">
        <v>159</v>
      </c>
      <c r="M5569" t="s">
        <v>94</v>
      </c>
      <c r="N5569" t="s">
        <v>30</v>
      </c>
      <c r="O5569">
        <f t="shared" si="516"/>
        <v>1</v>
      </c>
      <c r="P5569" t="str">
        <f t="shared" si="517"/>
        <v>Valid</v>
      </c>
      <c r="Q5569" t="str">
        <f>_xlfn.XLOOKUP(B5569,Customers!$A:$A,Customers!$C:$C,"Not Found")</f>
        <v>South</v>
      </c>
      <c r="R5569" t="str">
        <f t="shared" si="518"/>
        <v>North</v>
      </c>
      <c r="S5569" t="str">
        <f t="shared" si="519"/>
        <v>Trip Cancellation</v>
      </c>
      <c r="T5569" t="str">
        <f t="shared" si="520"/>
        <v>Within SLA</v>
      </c>
      <c r="U5569">
        <f t="shared" si="521"/>
        <v>0</v>
      </c>
    </row>
    <row r="5570" spans="1:21" x14ac:dyDescent="0.3">
      <c r="A5570" t="s">
        <v>10016</v>
      </c>
      <c r="B5570" t="s">
        <v>1285</v>
      </c>
      <c r="C5570" t="s">
        <v>1286</v>
      </c>
      <c r="D5570" t="s">
        <v>154</v>
      </c>
      <c r="E5570" t="s">
        <v>39</v>
      </c>
      <c r="F5570">
        <v>52767.839999999997</v>
      </c>
      <c r="G5570" s="1">
        <v>45823</v>
      </c>
      <c r="I5570" t="s">
        <v>64</v>
      </c>
      <c r="J5570">
        <v>15</v>
      </c>
      <c r="K5570">
        <v>10</v>
      </c>
      <c r="L5570" t="s">
        <v>548</v>
      </c>
      <c r="M5570" t="s">
        <v>21</v>
      </c>
      <c r="N5570" t="s">
        <v>42</v>
      </c>
      <c r="O5570">
        <f t="shared" ref="O5570:O5633" si="522">COUNTIF($A:$A,A5570)</f>
        <v>1</v>
      </c>
      <c r="P5570" t="str">
        <f t="shared" ref="P5570:P5633" si="523">IF(F5570="","Missing Amount","Valid")</f>
        <v>Valid</v>
      </c>
      <c r="Q5570" t="str">
        <f>_xlfn.XLOOKUP(B5570,Customers!$A:$A,Customers!$C:$C,"Not Found")</f>
        <v>South</v>
      </c>
      <c r="R5570" t="str">
        <f t="shared" ref="R5570:R5633" si="524">IF(E5570="",Q5570,E5570)</f>
        <v>North</v>
      </c>
      <c r="S5570" t="str">
        <f t="shared" ref="S5570:S5633" si="525">IF(D5570="Hospitalisation","Hospitalization",IF(D5570="Medical Emerg.","Medical Emergency",IF(D5570="Property dmg","Property Damage",IF(D5570="Vehicle dmg","Vehicle Damage",D5570))))</f>
        <v>Vehicle Damage</v>
      </c>
      <c r="T5570" t="str">
        <f t="shared" ref="T5570:T5633" si="526">IF(J5570&gt;K5570,"SLA Breach","Within SLA")</f>
        <v>SLA Breach</v>
      </c>
      <c r="U5570">
        <f t="shared" ref="U5570:U5633" si="527">IF(J5570&gt;K5570,J5570-K5570,0)</f>
        <v>5</v>
      </c>
    </row>
    <row r="5571" spans="1:21" x14ac:dyDescent="0.3">
      <c r="A5571" t="s">
        <v>10017</v>
      </c>
      <c r="B5571" t="s">
        <v>5690</v>
      </c>
      <c r="C5571" t="s">
        <v>5691</v>
      </c>
      <c r="D5571" t="s">
        <v>53</v>
      </c>
      <c r="E5571" t="s">
        <v>39</v>
      </c>
      <c r="F5571">
        <v>71224.429999999993</v>
      </c>
      <c r="G5571" s="1">
        <v>45810</v>
      </c>
      <c r="I5571" t="s">
        <v>40</v>
      </c>
      <c r="J5571">
        <v>20</v>
      </c>
      <c r="K5571">
        <v>15</v>
      </c>
      <c r="L5571" t="s">
        <v>606</v>
      </c>
      <c r="M5571" t="s">
        <v>55</v>
      </c>
      <c r="N5571" t="s">
        <v>88</v>
      </c>
      <c r="O5571">
        <f t="shared" si="522"/>
        <v>1</v>
      </c>
      <c r="P5571" t="str">
        <f t="shared" si="523"/>
        <v>Valid</v>
      </c>
      <c r="Q5571" t="str">
        <f>_xlfn.XLOOKUP(B5571,Customers!$A:$A,Customers!$C:$C,"Not Found")</f>
        <v>East</v>
      </c>
      <c r="R5571" t="str">
        <f t="shared" si="524"/>
        <v>North</v>
      </c>
      <c r="S5571" t="str">
        <f t="shared" si="525"/>
        <v>Hospitalization</v>
      </c>
      <c r="T5571" t="str">
        <f t="shared" si="526"/>
        <v>SLA Breach</v>
      </c>
      <c r="U5571">
        <f t="shared" si="527"/>
        <v>5</v>
      </c>
    </row>
    <row r="5572" spans="1:21" x14ac:dyDescent="0.3">
      <c r="A5572" t="s">
        <v>10018</v>
      </c>
      <c r="B5572" t="s">
        <v>10019</v>
      </c>
      <c r="C5572" t="s">
        <v>10020</v>
      </c>
      <c r="D5572" t="s">
        <v>53</v>
      </c>
      <c r="E5572" t="s">
        <v>27</v>
      </c>
      <c r="F5572">
        <v>98194.06</v>
      </c>
      <c r="G5572" s="1">
        <v>45869</v>
      </c>
      <c r="H5572" s="1">
        <v>45885</v>
      </c>
      <c r="I5572" t="s">
        <v>19</v>
      </c>
      <c r="J5572">
        <v>16</v>
      </c>
      <c r="K5572">
        <v>15</v>
      </c>
      <c r="L5572" t="s">
        <v>580</v>
      </c>
      <c r="M5572" t="s">
        <v>55</v>
      </c>
      <c r="N5572" t="s">
        <v>30</v>
      </c>
      <c r="O5572">
        <f t="shared" si="522"/>
        <v>1</v>
      </c>
      <c r="P5572" t="str">
        <f t="shared" si="523"/>
        <v>Valid</v>
      </c>
      <c r="Q5572" t="str">
        <f>_xlfn.XLOOKUP(B5572,Customers!$A:$A,Customers!$C:$C,"Not Found")</f>
        <v>Central</v>
      </c>
      <c r="R5572" t="str">
        <f t="shared" si="524"/>
        <v>West</v>
      </c>
      <c r="S5572" t="str">
        <f t="shared" si="525"/>
        <v>Hospitalization</v>
      </c>
      <c r="T5572" t="str">
        <f t="shared" si="526"/>
        <v>SLA Breach</v>
      </c>
      <c r="U5572">
        <f t="shared" si="527"/>
        <v>1</v>
      </c>
    </row>
    <row r="5573" spans="1:21" x14ac:dyDescent="0.3">
      <c r="A5573" t="s">
        <v>10021</v>
      </c>
      <c r="B5573" t="s">
        <v>9212</v>
      </c>
      <c r="C5573" t="s">
        <v>9213</v>
      </c>
      <c r="D5573" t="s">
        <v>26</v>
      </c>
      <c r="E5573" t="s">
        <v>39</v>
      </c>
      <c r="F5573">
        <v>211081.74</v>
      </c>
      <c r="G5573" s="1">
        <v>45812</v>
      </c>
      <c r="H5573" s="1">
        <v>45845</v>
      </c>
      <c r="I5573" t="s">
        <v>19</v>
      </c>
      <c r="J5573">
        <v>33</v>
      </c>
      <c r="K5573">
        <v>20</v>
      </c>
      <c r="L5573" t="s">
        <v>60</v>
      </c>
      <c r="M5573" t="s">
        <v>29</v>
      </c>
      <c r="N5573" t="s">
        <v>88</v>
      </c>
      <c r="O5573">
        <f t="shared" si="522"/>
        <v>1</v>
      </c>
      <c r="P5573" t="str">
        <f t="shared" si="523"/>
        <v>Valid</v>
      </c>
      <c r="Q5573" t="str">
        <f>_xlfn.XLOOKUP(B5573,Customers!$A:$A,Customers!$C:$C,"Not Found")</f>
        <v>East</v>
      </c>
      <c r="R5573" t="str">
        <f t="shared" si="524"/>
        <v>North</v>
      </c>
      <c r="S5573" t="str">
        <f t="shared" si="525"/>
        <v>Disability</v>
      </c>
      <c r="T5573" t="str">
        <f t="shared" si="526"/>
        <v>SLA Breach</v>
      </c>
      <c r="U5573">
        <f t="shared" si="527"/>
        <v>13</v>
      </c>
    </row>
    <row r="5574" spans="1:21" x14ac:dyDescent="0.3">
      <c r="A5574" t="s">
        <v>10022</v>
      </c>
      <c r="B5574" t="s">
        <v>932</v>
      </c>
      <c r="C5574" t="s">
        <v>933</v>
      </c>
      <c r="D5574" t="s">
        <v>59</v>
      </c>
      <c r="E5574" t="s">
        <v>173</v>
      </c>
      <c r="F5574">
        <v>67809.039999999994</v>
      </c>
      <c r="G5574" s="1">
        <v>45901</v>
      </c>
      <c r="H5574" s="1">
        <v>45920</v>
      </c>
      <c r="I5574" t="s">
        <v>19</v>
      </c>
      <c r="J5574">
        <v>19</v>
      </c>
      <c r="K5574">
        <v>15</v>
      </c>
      <c r="L5574" t="s">
        <v>117</v>
      </c>
      <c r="M5574" t="s">
        <v>55</v>
      </c>
      <c r="N5574" t="s">
        <v>42</v>
      </c>
      <c r="O5574">
        <f t="shared" si="522"/>
        <v>1</v>
      </c>
      <c r="P5574" t="str">
        <f t="shared" si="523"/>
        <v>Valid</v>
      </c>
      <c r="Q5574" t="str">
        <f>_xlfn.XLOOKUP(B5574,Customers!$A:$A,Customers!$C:$C,"Not Found")</f>
        <v>North</v>
      </c>
      <c r="R5574" t="str">
        <f t="shared" si="524"/>
        <v>Central</v>
      </c>
      <c r="S5574" t="str">
        <f t="shared" si="525"/>
        <v>Critical Illness</v>
      </c>
      <c r="T5574" t="str">
        <f t="shared" si="526"/>
        <v>SLA Breach</v>
      </c>
      <c r="U5574">
        <f t="shared" si="527"/>
        <v>4</v>
      </c>
    </row>
    <row r="5575" spans="1:21" x14ac:dyDescent="0.3">
      <c r="A5575" t="s">
        <v>10023</v>
      </c>
      <c r="B5575" t="s">
        <v>157</v>
      </c>
      <c r="C5575" t="s">
        <v>158</v>
      </c>
      <c r="D5575" t="s">
        <v>53</v>
      </c>
      <c r="E5575" t="s">
        <v>27</v>
      </c>
      <c r="F5575">
        <v>31652.98</v>
      </c>
      <c r="G5575" s="1">
        <v>45988</v>
      </c>
      <c r="H5575" s="1">
        <v>45999</v>
      </c>
      <c r="I5575" t="s">
        <v>19</v>
      </c>
      <c r="J5575">
        <v>11</v>
      </c>
      <c r="K5575">
        <v>15</v>
      </c>
      <c r="L5575" t="s">
        <v>787</v>
      </c>
      <c r="M5575" t="s">
        <v>55</v>
      </c>
      <c r="N5575" t="s">
        <v>30</v>
      </c>
      <c r="O5575">
        <f t="shared" si="522"/>
        <v>1</v>
      </c>
      <c r="P5575" t="str">
        <f t="shared" si="523"/>
        <v>Valid</v>
      </c>
      <c r="Q5575" t="str">
        <f>_xlfn.XLOOKUP(B5575,Customers!$A:$A,Customers!$C:$C,"Not Found")</f>
        <v>East</v>
      </c>
      <c r="R5575" t="str">
        <f t="shared" si="524"/>
        <v>West</v>
      </c>
      <c r="S5575" t="str">
        <f t="shared" si="525"/>
        <v>Hospitalization</v>
      </c>
      <c r="T5575" t="str">
        <f t="shared" si="526"/>
        <v>Within SLA</v>
      </c>
      <c r="U5575">
        <f t="shared" si="527"/>
        <v>0</v>
      </c>
    </row>
    <row r="5576" spans="1:21" x14ac:dyDescent="0.3">
      <c r="A5576" t="s">
        <v>10024</v>
      </c>
      <c r="B5576" t="s">
        <v>7604</v>
      </c>
      <c r="C5576" t="s">
        <v>7605</v>
      </c>
      <c r="D5576" t="s">
        <v>34</v>
      </c>
      <c r="E5576" t="s">
        <v>173</v>
      </c>
      <c r="F5576">
        <v>63229.61</v>
      </c>
      <c r="G5576" s="1">
        <v>45760</v>
      </c>
      <c r="I5576" t="s">
        <v>40</v>
      </c>
      <c r="J5576">
        <v>36</v>
      </c>
      <c r="K5576">
        <v>20</v>
      </c>
      <c r="L5576" t="s">
        <v>651</v>
      </c>
      <c r="M5576" t="s">
        <v>29</v>
      </c>
      <c r="N5576" t="s">
        <v>42</v>
      </c>
      <c r="O5576">
        <f t="shared" si="522"/>
        <v>1</v>
      </c>
      <c r="P5576" t="str">
        <f t="shared" si="523"/>
        <v>Valid</v>
      </c>
      <c r="Q5576" t="str">
        <f>_xlfn.XLOOKUP(B5576,Customers!$A:$A,Customers!$C:$C,"Not Found")</f>
        <v>West</v>
      </c>
      <c r="R5576" t="str">
        <f t="shared" si="524"/>
        <v>Central</v>
      </c>
      <c r="S5576" t="str">
        <f t="shared" si="525"/>
        <v>Death Benefit</v>
      </c>
      <c r="T5576" t="str">
        <f t="shared" si="526"/>
        <v>SLA Breach</v>
      </c>
      <c r="U5576">
        <f t="shared" si="527"/>
        <v>16</v>
      </c>
    </row>
    <row r="5577" spans="1:21" x14ac:dyDescent="0.3">
      <c r="A5577" t="s">
        <v>10025</v>
      </c>
      <c r="B5577" t="s">
        <v>3655</v>
      </c>
      <c r="C5577" t="s">
        <v>3656</v>
      </c>
      <c r="D5577" t="s">
        <v>92</v>
      </c>
      <c r="E5577" t="s">
        <v>18</v>
      </c>
      <c r="F5577">
        <v>108440</v>
      </c>
      <c r="G5577" s="1">
        <v>45728</v>
      </c>
      <c r="H5577" s="1">
        <v>45739</v>
      </c>
      <c r="I5577" t="s">
        <v>19</v>
      </c>
      <c r="J5577">
        <v>11</v>
      </c>
      <c r="K5577">
        <v>7</v>
      </c>
      <c r="L5577" t="s">
        <v>83</v>
      </c>
      <c r="M5577" t="s">
        <v>94</v>
      </c>
      <c r="N5577" t="s">
        <v>22</v>
      </c>
      <c r="O5577">
        <f t="shared" si="522"/>
        <v>1</v>
      </c>
      <c r="P5577" t="str">
        <f t="shared" si="523"/>
        <v>Valid</v>
      </c>
      <c r="Q5577" t="str">
        <f>_xlfn.XLOOKUP(B5577,Customers!$A:$A,Customers!$C:$C,"Not Found")</f>
        <v>South</v>
      </c>
      <c r="R5577" t="str">
        <f t="shared" si="524"/>
        <v>South</v>
      </c>
      <c r="S5577" t="str">
        <f t="shared" si="525"/>
        <v>Baggage Loss</v>
      </c>
      <c r="T5577" t="str">
        <f t="shared" si="526"/>
        <v>SLA Breach</v>
      </c>
      <c r="U5577">
        <f t="shared" si="527"/>
        <v>4</v>
      </c>
    </row>
    <row r="5578" spans="1:21" x14ac:dyDescent="0.3">
      <c r="A5578" t="s">
        <v>10026</v>
      </c>
      <c r="B5578" t="s">
        <v>9691</v>
      </c>
      <c r="C5578" t="s">
        <v>9692</v>
      </c>
      <c r="D5578" t="s">
        <v>46</v>
      </c>
      <c r="E5578" t="s">
        <v>74</v>
      </c>
      <c r="F5578">
        <v>46772.39</v>
      </c>
      <c r="G5578" s="1">
        <v>45843</v>
      </c>
      <c r="H5578" s="1">
        <v>45854</v>
      </c>
      <c r="I5578" t="s">
        <v>19</v>
      </c>
      <c r="J5578">
        <v>11</v>
      </c>
      <c r="K5578">
        <v>10</v>
      </c>
      <c r="L5578" t="s">
        <v>491</v>
      </c>
      <c r="M5578" t="s">
        <v>21</v>
      </c>
      <c r="N5578" t="s">
        <v>30</v>
      </c>
      <c r="O5578">
        <f t="shared" si="522"/>
        <v>1</v>
      </c>
      <c r="P5578" t="str">
        <f t="shared" si="523"/>
        <v>Valid</v>
      </c>
      <c r="Q5578" t="str">
        <f>_xlfn.XLOOKUP(B5578,Customers!$A:$A,Customers!$C:$C,"Not Found")</f>
        <v>Central</v>
      </c>
      <c r="R5578" t="str">
        <f t="shared" si="524"/>
        <v>East</v>
      </c>
      <c r="S5578" t="str">
        <f t="shared" si="525"/>
        <v>Theft</v>
      </c>
      <c r="T5578" t="str">
        <f t="shared" si="526"/>
        <v>SLA Breach</v>
      </c>
      <c r="U5578">
        <f t="shared" si="527"/>
        <v>1</v>
      </c>
    </row>
    <row r="5579" spans="1:21" x14ac:dyDescent="0.3">
      <c r="A5579" t="s">
        <v>10027</v>
      </c>
      <c r="B5579" t="s">
        <v>3639</v>
      </c>
      <c r="C5579" t="s">
        <v>5335</v>
      </c>
      <c r="D5579" t="s">
        <v>216</v>
      </c>
      <c r="E5579" t="s">
        <v>39</v>
      </c>
      <c r="F5579">
        <v>69759.31</v>
      </c>
      <c r="G5579" s="1">
        <v>45825</v>
      </c>
      <c r="I5579" t="s">
        <v>64</v>
      </c>
      <c r="J5579">
        <v>14</v>
      </c>
      <c r="K5579">
        <v>15</v>
      </c>
      <c r="L5579" t="s">
        <v>193</v>
      </c>
      <c r="M5579" t="s">
        <v>55</v>
      </c>
      <c r="N5579" t="s">
        <v>30</v>
      </c>
      <c r="O5579">
        <f t="shared" si="522"/>
        <v>1</v>
      </c>
      <c r="P5579" t="str">
        <f t="shared" si="523"/>
        <v>Valid</v>
      </c>
      <c r="Q5579" t="str">
        <f>_xlfn.XLOOKUP(B5579,Customers!$A:$A,Customers!$C:$C,"Not Found")</f>
        <v>South</v>
      </c>
      <c r="R5579" t="str">
        <f t="shared" si="524"/>
        <v>North</v>
      </c>
      <c r="S5579" t="str">
        <f t="shared" si="525"/>
        <v>Outpatient</v>
      </c>
      <c r="T5579" t="str">
        <f t="shared" si="526"/>
        <v>Within SLA</v>
      </c>
      <c r="U5579">
        <f t="shared" si="527"/>
        <v>0</v>
      </c>
    </row>
    <row r="5580" spans="1:21" x14ac:dyDescent="0.3">
      <c r="A5580" t="s">
        <v>10028</v>
      </c>
      <c r="B5580" t="s">
        <v>123</v>
      </c>
      <c r="C5580" t="s">
        <v>124</v>
      </c>
      <c r="D5580" t="s">
        <v>46</v>
      </c>
      <c r="E5580" t="s">
        <v>74</v>
      </c>
      <c r="F5580">
        <v>67983.23</v>
      </c>
      <c r="G5580" s="1">
        <v>45800</v>
      </c>
      <c r="H5580" s="1">
        <v>45824</v>
      </c>
      <c r="I5580" t="s">
        <v>19</v>
      </c>
      <c r="J5580">
        <v>24</v>
      </c>
      <c r="K5580">
        <v>10</v>
      </c>
      <c r="L5580" t="s">
        <v>770</v>
      </c>
      <c r="M5580" t="s">
        <v>21</v>
      </c>
      <c r="N5580" t="s">
        <v>42</v>
      </c>
      <c r="O5580">
        <f t="shared" si="522"/>
        <v>1</v>
      </c>
      <c r="P5580" t="str">
        <f t="shared" si="523"/>
        <v>Valid</v>
      </c>
      <c r="Q5580" t="str">
        <f>_xlfn.XLOOKUP(B5580,Customers!$A:$A,Customers!$C:$C,"Not Found")</f>
        <v>North</v>
      </c>
      <c r="R5580" t="str">
        <f t="shared" si="524"/>
        <v>East</v>
      </c>
      <c r="S5580" t="str">
        <f t="shared" si="525"/>
        <v>Theft</v>
      </c>
      <c r="T5580" t="str">
        <f t="shared" si="526"/>
        <v>SLA Breach</v>
      </c>
      <c r="U5580">
        <f t="shared" si="527"/>
        <v>14</v>
      </c>
    </row>
    <row r="5581" spans="1:21" x14ac:dyDescent="0.3">
      <c r="A5581" t="s">
        <v>10029</v>
      </c>
      <c r="B5581" t="s">
        <v>425</v>
      </c>
      <c r="C5581" t="s">
        <v>3967</v>
      </c>
      <c r="D5581" t="s">
        <v>116</v>
      </c>
      <c r="E5581" t="s">
        <v>74</v>
      </c>
      <c r="F5581">
        <v>47162.23</v>
      </c>
      <c r="G5581" s="1">
        <v>45709</v>
      </c>
      <c r="H5581" s="1">
        <v>45719</v>
      </c>
      <c r="I5581" t="s">
        <v>19</v>
      </c>
      <c r="J5581">
        <v>10</v>
      </c>
      <c r="K5581">
        <v>7</v>
      </c>
      <c r="L5581" t="s">
        <v>282</v>
      </c>
      <c r="M5581" t="s">
        <v>94</v>
      </c>
      <c r="N5581" t="s">
        <v>30</v>
      </c>
      <c r="O5581">
        <f t="shared" si="522"/>
        <v>1</v>
      </c>
      <c r="P5581" t="str">
        <f t="shared" si="523"/>
        <v>Valid</v>
      </c>
      <c r="Q5581" t="str">
        <f>_xlfn.XLOOKUP(B5581,Customers!$A:$A,Customers!$C:$C,"Not Found")</f>
        <v>North</v>
      </c>
      <c r="R5581" t="str">
        <f t="shared" si="524"/>
        <v>East</v>
      </c>
      <c r="S5581" t="str">
        <f t="shared" si="525"/>
        <v>Medical Emergency</v>
      </c>
      <c r="T5581" t="str">
        <f t="shared" si="526"/>
        <v>SLA Breach</v>
      </c>
      <c r="U5581">
        <f t="shared" si="527"/>
        <v>3</v>
      </c>
    </row>
    <row r="5582" spans="1:21" x14ac:dyDescent="0.3">
      <c r="A5582" t="s">
        <v>10030</v>
      </c>
      <c r="B5582" t="s">
        <v>4131</v>
      </c>
      <c r="C5582" t="s">
        <v>4132</v>
      </c>
      <c r="D5582" t="s">
        <v>154</v>
      </c>
      <c r="E5582" t="s">
        <v>39</v>
      </c>
      <c r="F5582">
        <v>107632.44</v>
      </c>
      <c r="G5582" s="1">
        <v>45695</v>
      </c>
      <c r="I5582" t="s">
        <v>64</v>
      </c>
      <c r="J5582">
        <v>9</v>
      </c>
      <c r="K5582">
        <v>10</v>
      </c>
      <c r="L5582" t="s">
        <v>41</v>
      </c>
      <c r="M5582" t="s">
        <v>21</v>
      </c>
      <c r="N5582" t="s">
        <v>30</v>
      </c>
      <c r="O5582">
        <f t="shared" si="522"/>
        <v>1</v>
      </c>
      <c r="P5582" t="str">
        <f t="shared" si="523"/>
        <v>Valid</v>
      </c>
      <c r="Q5582" t="str">
        <f>_xlfn.XLOOKUP(B5582,Customers!$A:$A,Customers!$C:$C,"Not Found")</f>
        <v>West</v>
      </c>
      <c r="R5582" t="str">
        <f t="shared" si="524"/>
        <v>North</v>
      </c>
      <c r="S5582" t="str">
        <f t="shared" si="525"/>
        <v>Vehicle Damage</v>
      </c>
      <c r="T5582" t="str">
        <f t="shared" si="526"/>
        <v>Within SLA</v>
      </c>
      <c r="U5582">
        <f t="shared" si="527"/>
        <v>0</v>
      </c>
    </row>
    <row r="5583" spans="1:21" x14ac:dyDescent="0.3">
      <c r="A5583" t="s">
        <v>10031</v>
      </c>
      <c r="B5583" t="s">
        <v>4162</v>
      </c>
      <c r="C5583" t="s">
        <v>5902</v>
      </c>
      <c r="D5583" t="s">
        <v>34</v>
      </c>
      <c r="E5583" t="s">
        <v>173</v>
      </c>
      <c r="F5583">
        <v>585642.34</v>
      </c>
      <c r="G5583" s="1">
        <v>45823</v>
      </c>
      <c r="H5583" s="1">
        <v>45833</v>
      </c>
      <c r="I5583" t="s">
        <v>19</v>
      </c>
      <c r="J5583">
        <v>10</v>
      </c>
      <c r="K5583">
        <v>20</v>
      </c>
      <c r="L5583" t="s">
        <v>813</v>
      </c>
      <c r="M5583" t="s">
        <v>29</v>
      </c>
      <c r="N5583" t="s">
        <v>22</v>
      </c>
      <c r="O5583">
        <f t="shared" si="522"/>
        <v>1</v>
      </c>
      <c r="P5583" t="str">
        <f t="shared" si="523"/>
        <v>Valid</v>
      </c>
      <c r="Q5583" t="str">
        <f>_xlfn.XLOOKUP(B5583,Customers!$A:$A,Customers!$C:$C,"Not Found")</f>
        <v>West</v>
      </c>
      <c r="R5583" t="str">
        <f t="shared" si="524"/>
        <v>Central</v>
      </c>
      <c r="S5583" t="str">
        <f t="shared" si="525"/>
        <v>Death Benefit</v>
      </c>
      <c r="T5583" t="str">
        <f t="shared" si="526"/>
        <v>Within SLA</v>
      </c>
      <c r="U5583">
        <f t="shared" si="527"/>
        <v>0</v>
      </c>
    </row>
    <row r="5584" spans="1:21" x14ac:dyDescent="0.3">
      <c r="A5584" t="s">
        <v>10032</v>
      </c>
      <c r="B5584" t="s">
        <v>963</v>
      </c>
      <c r="C5584" t="s">
        <v>964</v>
      </c>
      <c r="D5584" t="s">
        <v>182</v>
      </c>
      <c r="E5584" t="s">
        <v>39</v>
      </c>
      <c r="F5584">
        <v>43591.9</v>
      </c>
      <c r="G5584" s="1">
        <v>45899</v>
      </c>
      <c r="H5584" s="1">
        <v>45910</v>
      </c>
      <c r="I5584" t="s">
        <v>19</v>
      </c>
      <c r="J5584">
        <v>11</v>
      </c>
      <c r="K5584">
        <v>7</v>
      </c>
      <c r="L5584" t="s">
        <v>427</v>
      </c>
      <c r="M5584" t="s">
        <v>94</v>
      </c>
      <c r="N5584" t="s">
        <v>30</v>
      </c>
      <c r="O5584">
        <f t="shared" si="522"/>
        <v>1</v>
      </c>
      <c r="P5584" t="str">
        <f t="shared" si="523"/>
        <v>Valid</v>
      </c>
      <c r="Q5584" t="str">
        <f>_xlfn.XLOOKUP(B5584,Customers!$A:$A,Customers!$C:$C,"Not Found")</f>
        <v>Central</v>
      </c>
      <c r="R5584" t="str">
        <f t="shared" si="524"/>
        <v>North</v>
      </c>
      <c r="S5584" t="str">
        <f t="shared" si="525"/>
        <v>Trip Cancellation</v>
      </c>
      <c r="T5584" t="str">
        <f t="shared" si="526"/>
        <v>SLA Breach</v>
      </c>
      <c r="U5584">
        <f t="shared" si="527"/>
        <v>4</v>
      </c>
    </row>
    <row r="5585" spans="1:21" x14ac:dyDescent="0.3">
      <c r="A5585" t="s">
        <v>10033</v>
      </c>
      <c r="B5585" t="s">
        <v>3370</v>
      </c>
      <c r="C5585" t="s">
        <v>3371</v>
      </c>
      <c r="D5585" t="s">
        <v>92</v>
      </c>
      <c r="E5585" t="s">
        <v>18</v>
      </c>
      <c r="F5585">
        <v>25204.3</v>
      </c>
      <c r="G5585" s="1">
        <v>45840</v>
      </c>
      <c r="H5585" s="1">
        <v>45841</v>
      </c>
      <c r="I5585" t="s">
        <v>19</v>
      </c>
      <c r="J5585">
        <v>1</v>
      </c>
      <c r="K5585">
        <v>7</v>
      </c>
      <c r="L5585" t="s">
        <v>864</v>
      </c>
      <c r="M5585" t="s">
        <v>94</v>
      </c>
      <c r="N5585" t="s">
        <v>30</v>
      </c>
      <c r="O5585">
        <f t="shared" si="522"/>
        <v>1</v>
      </c>
      <c r="P5585" t="str">
        <f t="shared" si="523"/>
        <v>Valid</v>
      </c>
      <c r="Q5585" t="str">
        <f>_xlfn.XLOOKUP(B5585,Customers!$A:$A,Customers!$C:$C,"Not Found")</f>
        <v>West</v>
      </c>
      <c r="R5585" t="str">
        <f t="shared" si="524"/>
        <v>South</v>
      </c>
      <c r="S5585" t="str">
        <f t="shared" si="525"/>
        <v>Baggage Loss</v>
      </c>
      <c r="T5585" t="str">
        <f t="shared" si="526"/>
        <v>Within SLA</v>
      </c>
      <c r="U5585">
        <f t="shared" si="527"/>
        <v>0</v>
      </c>
    </row>
    <row r="5586" spans="1:21" x14ac:dyDescent="0.3">
      <c r="A5586" t="s">
        <v>10034</v>
      </c>
      <c r="B5586" t="s">
        <v>3586</v>
      </c>
      <c r="C5586" t="s">
        <v>8939</v>
      </c>
      <c r="D5586" t="s">
        <v>34</v>
      </c>
      <c r="F5586">
        <v>682510.11</v>
      </c>
      <c r="G5586" s="1">
        <v>45917</v>
      </c>
      <c r="H5586" s="1">
        <v>45929</v>
      </c>
      <c r="I5586" t="s">
        <v>19</v>
      </c>
      <c r="J5586">
        <v>12</v>
      </c>
      <c r="K5586">
        <v>20</v>
      </c>
      <c r="L5586" t="s">
        <v>325</v>
      </c>
      <c r="M5586" t="s">
        <v>29</v>
      </c>
      <c r="N5586" t="s">
        <v>22</v>
      </c>
      <c r="O5586">
        <f t="shared" si="522"/>
        <v>1</v>
      </c>
      <c r="P5586" t="str">
        <f t="shared" si="523"/>
        <v>Valid</v>
      </c>
      <c r="Q5586" t="str">
        <f>_xlfn.XLOOKUP(B5586,Customers!$A:$A,Customers!$C:$C,"Not Found")</f>
        <v>Central</v>
      </c>
      <c r="R5586" t="str">
        <f t="shared" si="524"/>
        <v>Central</v>
      </c>
      <c r="S5586" t="str">
        <f t="shared" si="525"/>
        <v>Death Benefit</v>
      </c>
      <c r="T5586" t="str">
        <f t="shared" si="526"/>
        <v>Within SLA</v>
      </c>
      <c r="U5586">
        <f t="shared" si="527"/>
        <v>0</v>
      </c>
    </row>
    <row r="5587" spans="1:21" x14ac:dyDescent="0.3">
      <c r="A5587" t="s">
        <v>10035</v>
      </c>
      <c r="B5587" t="s">
        <v>5028</v>
      </c>
      <c r="C5587" t="s">
        <v>5870</v>
      </c>
      <c r="D5587" t="s">
        <v>26</v>
      </c>
      <c r="E5587" t="s">
        <v>74</v>
      </c>
      <c r="F5587">
        <v>267124.98</v>
      </c>
      <c r="G5587" s="1">
        <v>45703</v>
      </c>
      <c r="H5587" s="1">
        <v>45725</v>
      </c>
      <c r="I5587" t="s">
        <v>19</v>
      </c>
      <c r="J5587">
        <v>22</v>
      </c>
      <c r="K5587">
        <v>20</v>
      </c>
      <c r="L5587" t="s">
        <v>242</v>
      </c>
      <c r="M5587" t="s">
        <v>29</v>
      </c>
      <c r="N5587" t="s">
        <v>42</v>
      </c>
      <c r="O5587">
        <f t="shared" si="522"/>
        <v>1</v>
      </c>
      <c r="P5587" t="str">
        <f t="shared" si="523"/>
        <v>Valid</v>
      </c>
      <c r="Q5587" t="str">
        <f>_xlfn.XLOOKUP(B5587,Customers!$A:$A,Customers!$C:$C,"Not Found")</f>
        <v>South</v>
      </c>
      <c r="R5587" t="str">
        <f t="shared" si="524"/>
        <v>East</v>
      </c>
      <c r="S5587" t="str">
        <f t="shared" si="525"/>
        <v>Disability</v>
      </c>
      <c r="T5587" t="str">
        <f t="shared" si="526"/>
        <v>SLA Breach</v>
      </c>
      <c r="U5587">
        <f t="shared" si="527"/>
        <v>2</v>
      </c>
    </row>
    <row r="5588" spans="1:21" x14ac:dyDescent="0.3">
      <c r="A5588" t="s">
        <v>10036</v>
      </c>
      <c r="B5588" t="s">
        <v>1162</v>
      </c>
      <c r="C5588" t="s">
        <v>10037</v>
      </c>
      <c r="D5588" t="s">
        <v>111</v>
      </c>
      <c r="E5588" t="s">
        <v>18</v>
      </c>
      <c r="F5588">
        <v>215086.81</v>
      </c>
      <c r="G5588" s="1">
        <v>45973</v>
      </c>
      <c r="I5588" t="s">
        <v>40</v>
      </c>
      <c r="J5588">
        <v>9</v>
      </c>
      <c r="K5588">
        <v>12</v>
      </c>
      <c r="L5588" t="s">
        <v>193</v>
      </c>
      <c r="M5588" t="s">
        <v>49</v>
      </c>
      <c r="N5588" t="s">
        <v>30</v>
      </c>
      <c r="O5588">
        <f t="shared" si="522"/>
        <v>1</v>
      </c>
      <c r="P5588" t="str">
        <f t="shared" si="523"/>
        <v>Valid</v>
      </c>
      <c r="Q5588" t="str">
        <f>_xlfn.XLOOKUP(B5588,Customers!$A:$A,Customers!$C:$C,"Not Found")</f>
        <v>Central</v>
      </c>
      <c r="R5588" t="str">
        <f t="shared" si="524"/>
        <v>South</v>
      </c>
      <c r="S5588" t="str">
        <f t="shared" si="525"/>
        <v>Fire</v>
      </c>
      <c r="T5588" t="str">
        <f t="shared" si="526"/>
        <v>Within SLA</v>
      </c>
      <c r="U5588">
        <f t="shared" si="527"/>
        <v>0</v>
      </c>
    </row>
    <row r="5589" spans="1:21" x14ac:dyDescent="0.3">
      <c r="A5589" t="s">
        <v>10038</v>
      </c>
      <c r="B5589" t="s">
        <v>5928</v>
      </c>
      <c r="C5589" t="s">
        <v>5929</v>
      </c>
      <c r="D5589" t="s">
        <v>17</v>
      </c>
      <c r="E5589" t="s">
        <v>173</v>
      </c>
      <c r="F5589">
        <v>23890.91</v>
      </c>
      <c r="G5589" s="1">
        <v>45891</v>
      </c>
      <c r="H5589" s="1">
        <v>45904</v>
      </c>
      <c r="I5589" t="s">
        <v>19</v>
      </c>
      <c r="J5589">
        <v>13</v>
      </c>
      <c r="K5589">
        <v>10</v>
      </c>
      <c r="L5589" t="s">
        <v>300</v>
      </c>
      <c r="M5589" t="s">
        <v>21</v>
      </c>
      <c r="N5589" t="s">
        <v>30</v>
      </c>
      <c r="O5589">
        <f t="shared" si="522"/>
        <v>1</v>
      </c>
      <c r="P5589" t="str">
        <f t="shared" si="523"/>
        <v>Valid</v>
      </c>
      <c r="Q5589" t="str">
        <f>_xlfn.XLOOKUP(B5589,Customers!$A:$A,Customers!$C:$C,"Not Found")</f>
        <v>North</v>
      </c>
      <c r="R5589" t="str">
        <f t="shared" si="524"/>
        <v>Central</v>
      </c>
      <c r="S5589" t="str">
        <f t="shared" si="525"/>
        <v>Accident</v>
      </c>
      <c r="T5589" t="str">
        <f t="shared" si="526"/>
        <v>SLA Breach</v>
      </c>
      <c r="U5589">
        <f t="shared" si="527"/>
        <v>3</v>
      </c>
    </row>
    <row r="5590" spans="1:21" x14ac:dyDescent="0.3">
      <c r="A5590" t="s">
        <v>10039</v>
      </c>
      <c r="B5590" t="s">
        <v>6670</v>
      </c>
      <c r="C5590" t="s">
        <v>6671</v>
      </c>
      <c r="D5590" t="s">
        <v>111</v>
      </c>
      <c r="E5590" t="s">
        <v>39</v>
      </c>
      <c r="F5590">
        <v>256307.86</v>
      </c>
      <c r="G5590" s="1">
        <v>45880</v>
      </c>
      <c r="H5590" s="1">
        <v>45898</v>
      </c>
      <c r="I5590" t="s">
        <v>19</v>
      </c>
      <c r="J5590">
        <v>18</v>
      </c>
      <c r="K5590">
        <v>12</v>
      </c>
      <c r="L5590" t="s">
        <v>54</v>
      </c>
      <c r="M5590" t="s">
        <v>49</v>
      </c>
      <c r="N5590" t="s">
        <v>30</v>
      </c>
      <c r="O5590">
        <f t="shared" si="522"/>
        <v>1</v>
      </c>
      <c r="P5590" t="str">
        <f t="shared" si="523"/>
        <v>Valid</v>
      </c>
      <c r="Q5590" t="str">
        <f>_xlfn.XLOOKUP(B5590,Customers!$A:$A,Customers!$C:$C,"Not Found")</f>
        <v>East</v>
      </c>
      <c r="R5590" t="str">
        <f t="shared" si="524"/>
        <v>North</v>
      </c>
      <c r="S5590" t="str">
        <f t="shared" si="525"/>
        <v>Fire</v>
      </c>
      <c r="T5590" t="str">
        <f t="shared" si="526"/>
        <v>SLA Breach</v>
      </c>
      <c r="U5590">
        <f t="shared" si="527"/>
        <v>6</v>
      </c>
    </row>
    <row r="5591" spans="1:21" x14ac:dyDescent="0.3">
      <c r="A5591" t="s">
        <v>10040</v>
      </c>
      <c r="B5591" t="s">
        <v>5486</v>
      </c>
      <c r="C5591" t="s">
        <v>5487</v>
      </c>
      <c r="D5591" t="s">
        <v>216</v>
      </c>
      <c r="E5591" t="s">
        <v>74</v>
      </c>
      <c r="F5591">
        <v>47615.040000000001</v>
      </c>
      <c r="G5591" s="1">
        <v>45934</v>
      </c>
      <c r="H5591" s="1">
        <v>45950</v>
      </c>
      <c r="I5591" t="s">
        <v>19</v>
      </c>
      <c r="J5591">
        <v>16</v>
      </c>
      <c r="K5591">
        <v>15</v>
      </c>
      <c r="L5591" t="s">
        <v>112</v>
      </c>
      <c r="M5591" t="s">
        <v>55</v>
      </c>
      <c r="N5591" t="s">
        <v>30</v>
      </c>
      <c r="O5591">
        <f t="shared" si="522"/>
        <v>1</v>
      </c>
      <c r="P5591" t="str">
        <f t="shared" si="523"/>
        <v>Valid</v>
      </c>
      <c r="Q5591" t="str">
        <f>_xlfn.XLOOKUP(B5591,Customers!$A:$A,Customers!$C:$C,"Not Found")</f>
        <v>South</v>
      </c>
      <c r="R5591" t="str">
        <f t="shared" si="524"/>
        <v>East</v>
      </c>
      <c r="S5591" t="str">
        <f t="shared" si="525"/>
        <v>Outpatient</v>
      </c>
      <c r="T5591" t="str">
        <f t="shared" si="526"/>
        <v>SLA Breach</v>
      </c>
      <c r="U5591">
        <f t="shared" si="527"/>
        <v>1</v>
      </c>
    </row>
    <row r="5592" spans="1:21" x14ac:dyDescent="0.3">
      <c r="A5592" t="s">
        <v>10041</v>
      </c>
      <c r="B5592" t="s">
        <v>3659</v>
      </c>
      <c r="C5592" t="s">
        <v>8348</v>
      </c>
      <c r="D5592" t="s">
        <v>46</v>
      </c>
      <c r="E5592" t="s">
        <v>39</v>
      </c>
      <c r="F5592">
        <v>25327</v>
      </c>
      <c r="G5592" s="1">
        <v>45973</v>
      </c>
      <c r="I5592" t="s">
        <v>40</v>
      </c>
      <c r="J5592">
        <v>18</v>
      </c>
      <c r="K5592">
        <v>10</v>
      </c>
      <c r="L5592" t="s">
        <v>227</v>
      </c>
      <c r="M5592" t="s">
        <v>21</v>
      </c>
      <c r="N5592" t="s">
        <v>22</v>
      </c>
      <c r="O5592">
        <f t="shared" si="522"/>
        <v>1</v>
      </c>
      <c r="P5592" t="str">
        <f t="shared" si="523"/>
        <v>Valid</v>
      </c>
      <c r="Q5592" t="str">
        <f>_xlfn.XLOOKUP(B5592,Customers!$A:$A,Customers!$C:$C,"Not Found")</f>
        <v>North</v>
      </c>
      <c r="R5592" t="str">
        <f t="shared" si="524"/>
        <v>North</v>
      </c>
      <c r="S5592" t="str">
        <f t="shared" si="525"/>
        <v>Theft</v>
      </c>
      <c r="T5592" t="str">
        <f t="shared" si="526"/>
        <v>SLA Breach</v>
      </c>
      <c r="U5592">
        <f t="shared" si="527"/>
        <v>8</v>
      </c>
    </row>
    <row r="5593" spans="1:21" x14ac:dyDescent="0.3">
      <c r="A5593" t="s">
        <v>10042</v>
      </c>
      <c r="B5593" t="s">
        <v>1360</v>
      </c>
      <c r="C5593" t="s">
        <v>1361</v>
      </c>
      <c r="D5593" t="s">
        <v>46</v>
      </c>
      <c r="E5593" t="s">
        <v>39</v>
      </c>
      <c r="F5593">
        <v>47279.839999999997</v>
      </c>
      <c r="G5593" s="1">
        <v>45930</v>
      </c>
      <c r="H5593" s="1">
        <v>45938</v>
      </c>
      <c r="I5593" t="s">
        <v>19</v>
      </c>
      <c r="J5593">
        <v>8</v>
      </c>
      <c r="K5593">
        <v>12</v>
      </c>
      <c r="L5593" t="s">
        <v>65</v>
      </c>
      <c r="M5593" t="s">
        <v>49</v>
      </c>
      <c r="N5593" t="s">
        <v>30</v>
      </c>
      <c r="O5593">
        <f t="shared" si="522"/>
        <v>1</v>
      </c>
      <c r="P5593" t="str">
        <f t="shared" si="523"/>
        <v>Valid</v>
      </c>
      <c r="Q5593" t="str">
        <f>_xlfn.XLOOKUP(B5593,Customers!$A:$A,Customers!$C:$C,"Not Found")</f>
        <v>North</v>
      </c>
      <c r="R5593" t="str">
        <f t="shared" si="524"/>
        <v>North</v>
      </c>
      <c r="S5593" t="str">
        <f t="shared" si="525"/>
        <v>Theft</v>
      </c>
      <c r="T5593" t="str">
        <f t="shared" si="526"/>
        <v>Within SLA</v>
      </c>
      <c r="U5593">
        <f t="shared" si="527"/>
        <v>0</v>
      </c>
    </row>
    <row r="5594" spans="1:21" x14ac:dyDescent="0.3">
      <c r="A5594" t="s">
        <v>10043</v>
      </c>
      <c r="B5594" t="s">
        <v>6308</v>
      </c>
      <c r="C5594" t="s">
        <v>6309</v>
      </c>
      <c r="D5594" t="s">
        <v>17</v>
      </c>
      <c r="E5594" t="s">
        <v>74</v>
      </c>
      <c r="F5594">
        <v>74161.5</v>
      </c>
      <c r="G5594" s="1">
        <v>45818</v>
      </c>
      <c r="H5594" s="1">
        <v>45829</v>
      </c>
      <c r="I5594" t="s">
        <v>19</v>
      </c>
      <c r="J5594">
        <v>11</v>
      </c>
      <c r="K5594">
        <v>10</v>
      </c>
      <c r="L5594" t="s">
        <v>548</v>
      </c>
      <c r="M5594" t="s">
        <v>21</v>
      </c>
      <c r="N5594" t="s">
        <v>30</v>
      </c>
      <c r="O5594">
        <f t="shared" si="522"/>
        <v>1</v>
      </c>
      <c r="P5594" t="str">
        <f t="shared" si="523"/>
        <v>Valid</v>
      </c>
      <c r="Q5594" t="str">
        <f>_xlfn.XLOOKUP(B5594,Customers!$A:$A,Customers!$C:$C,"Not Found")</f>
        <v>Central</v>
      </c>
      <c r="R5594" t="str">
        <f t="shared" si="524"/>
        <v>East</v>
      </c>
      <c r="S5594" t="str">
        <f t="shared" si="525"/>
        <v>Accident</v>
      </c>
      <c r="T5594" t="str">
        <f t="shared" si="526"/>
        <v>SLA Breach</v>
      </c>
      <c r="U5594">
        <f t="shared" si="527"/>
        <v>1</v>
      </c>
    </row>
    <row r="5595" spans="1:21" x14ac:dyDescent="0.3">
      <c r="A5595" t="s">
        <v>10044</v>
      </c>
      <c r="B5595" t="s">
        <v>1074</v>
      </c>
      <c r="C5595" t="s">
        <v>3486</v>
      </c>
      <c r="D5595" t="s">
        <v>53</v>
      </c>
      <c r="E5595" t="s">
        <v>27</v>
      </c>
      <c r="F5595">
        <v>375593.49</v>
      </c>
      <c r="G5595" s="1">
        <v>45901</v>
      </c>
      <c r="H5595" s="1">
        <v>45922</v>
      </c>
      <c r="I5595" t="s">
        <v>19</v>
      </c>
      <c r="J5595">
        <v>21</v>
      </c>
      <c r="K5595">
        <v>15</v>
      </c>
      <c r="L5595" t="s">
        <v>140</v>
      </c>
      <c r="M5595" t="s">
        <v>55</v>
      </c>
      <c r="N5595" t="s">
        <v>88</v>
      </c>
      <c r="O5595">
        <f t="shared" si="522"/>
        <v>1</v>
      </c>
      <c r="P5595" t="str">
        <f t="shared" si="523"/>
        <v>Valid</v>
      </c>
      <c r="Q5595" t="str">
        <f>_xlfn.XLOOKUP(B5595,Customers!$A:$A,Customers!$C:$C,"Not Found")</f>
        <v>West</v>
      </c>
      <c r="R5595" t="str">
        <f t="shared" si="524"/>
        <v>West</v>
      </c>
      <c r="S5595" t="str">
        <f t="shared" si="525"/>
        <v>Hospitalization</v>
      </c>
      <c r="T5595" t="str">
        <f t="shared" si="526"/>
        <v>SLA Breach</v>
      </c>
      <c r="U5595">
        <f t="shared" si="527"/>
        <v>6</v>
      </c>
    </row>
    <row r="5596" spans="1:21" x14ac:dyDescent="0.3">
      <c r="A5596" t="s">
        <v>10045</v>
      </c>
      <c r="B5596" t="s">
        <v>2437</v>
      </c>
      <c r="C5596" t="s">
        <v>2438</v>
      </c>
      <c r="D5596" t="s">
        <v>102</v>
      </c>
      <c r="E5596" t="s">
        <v>74</v>
      </c>
      <c r="F5596">
        <v>264101.67</v>
      </c>
      <c r="G5596" s="1">
        <v>45798</v>
      </c>
      <c r="I5596" t="s">
        <v>64</v>
      </c>
      <c r="J5596">
        <v>17</v>
      </c>
      <c r="K5596">
        <v>20</v>
      </c>
      <c r="L5596" t="s">
        <v>681</v>
      </c>
      <c r="M5596" t="s">
        <v>29</v>
      </c>
      <c r="N5596" t="s">
        <v>22</v>
      </c>
      <c r="O5596">
        <f t="shared" si="522"/>
        <v>1</v>
      </c>
      <c r="P5596" t="str">
        <f t="shared" si="523"/>
        <v>Valid</v>
      </c>
      <c r="Q5596" t="str">
        <f>_xlfn.XLOOKUP(B5596,Customers!$A:$A,Customers!$C:$C,"Not Found")</f>
        <v>South</v>
      </c>
      <c r="R5596" t="str">
        <f t="shared" si="524"/>
        <v>East</v>
      </c>
      <c r="S5596" t="str">
        <f t="shared" si="525"/>
        <v>Maturity</v>
      </c>
      <c r="T5596" t="str">
        <f t="shared" si="526"/>
        <v>Within SLA</v>
      </c>
      <c r="U5596">
        <f t="shared" si="527"/>
        <v>0</v>
      </c>
    </row>
    <row r="5597" spans="1:21" x14ac:dyDescent="0.3">
      <c r="A5597" t="s">
        <v>10046</v>
      </c>
      <c r="B5597" t="s">
        <v>7319</v>
      </c>
      <c r="C5597" t="s">
        <v>7320</v>
      </c>
      <c r="D5597" t="s">
        <v>216</v>
      </c>
      <c r="E5597" t="s">
        <v>18</v>
      </c>
      <c r="F5597">
        <v>79015.899999999994</v>
      </c>
      <c r="G5597" s="1">
        <v>45705</v>
      </c>
      <c r="I5597" t="s">
        <v>64</v>
      </c>
      <c r="J5597">
        <v>10</v>
      </c>
      <c r="K5597">
        <v>15</v>
      </c>
      <c r="L5597" t="s">
        <v>353</v>
      </c>
      <c r="M5597" t="s">
        <v>55</v>
      </c>
      <c r="N5597" t="s">
        <v>42</v>
      </c>
      <c r="O5597">
        <f t="shared" si="522"/>
        <v>1</v>
      </c>
      <c r="P5597" t="str">
        <f t="shared" si="523"/>
        <v>Valid</v>
      </c>
      <c r="Q5597" t="str">
        <f>_xlfn.XLOOKUP(B5597,Customers!$A:$A,Customers!$C:$C,"Not Found")</f>
        <v>East</v>
      </c>
      <c r="R5597" t="str">
        <f t="shared" si="524"/>
        <v>South</v>
      </c>
      <c r="S5597" t="str">
        <f t="shared" si="525"/>
        <v>Outpatient</v>
      </c>
      <c r="T5597" t="str">
        <f t="shared" si="526"/>
        <v>Within SLA</v>
      </c>
      <c r="U5597">
        <f t="shared" si="527"/>
        <v>0</v>
      </c>
    </row>
    <row r="5598" spans="1:21" x14ac:dyDescent="0.3">
      <c r="A5598" t="s">
        <v>10047</v>
      </c>
      <c r="B5598" t="s">
        <v>5872</v>
      </c>
      <c r="C5598" t="s">
        <v>10048</v>
      </c>
      <c r="D5598" t="s">
        <v>46</v>
      </c>
      <c r="E5598" t="s">
        <v>39</v>
      </c>
      <c r="F5598">
        <v>181263.78</v>
      </c>
      <c r="G5598" s="1">
        <v>45986</v>
      </c>
      <c r="I5598" t="s">
        <v>40</v>
      </c>
      <c r="J5598">
        <v>5</v>
      </c>
      <c r="K5598">
        <v>12</v>
      </c>
      <c r="L5598" t="s">
        <v>345</v>
      </c>
      <c r="M5598" t="s">
        <v>49</v>
      </c>
      <c r="N5598" t="s">
        <v>30</v>
      </c>
      <c r="O5598">
        <f t="shared" si="522"/>
        <v>1</v>
      </c>
      <c r="P5598" t="str">
        <f t="shared" si="523"/>
        <v>Valid</v>
      </c>
      <c r="Q5598" t="str">
        <f>_xlfn.XLOOKUP(B5598,Customers!$A:$A,Customers!$C:$C,"Not Found")</f>
        <v>East</v>
      </c>
      <c r="R5598" t="str">
        <f t="shared" si="524"/>
        <v>North</v>
      </c>
      <c r="S5598" t="str">
        <f t="shared" si="525"/>
        <v>Theft</v>
      </c>
      <c r="T5598" t="str">
        <f t="shared" si="526"/>
        <v>Within SLA</v>
      </c>
      <c r="U5598">
        <f t="shared" si="527"/>
        <v>0</v>
      </c>
    </row>
    <row r="5599" spans="1:21" x14ac:dyDescent="0.3">
      <c r="A5599" t="s">
        <v>10049</v>
      </c>
      <c r="B5599" t="s">
        <v>2884</v>
      </c>
      <c r="C5599" t="s">
        <v>5031</v>
      </c>
      <c r="D5599" t="s">
        <v>154</v>
      </c>
      <c r="E5599" t="s">
        <v>173</v>
      </c>
      <c r="F5599">
        <v>44706.44</v>
      </c>
      <c r="G5599" s="1">
        <v>45865</v>
      </c>
      <c r="I5599" t="s">
        <v>40</v>
      </c>
      <c r="J5599">
        <v>14</v>
      </c>
      <c r="K5599">
        <v>10</v>
      </c>
      <c r="L5599" t="s">
        <v>87</v>
      </c>
      <c r="M5599" t="s">
        <v>21</v>
      </c>
      <c r="N5599" t="s">
        <v>30</v>
      </c>
      <c r="O5599">
        <f t="shared" si="522"/>
        <v>1</v>
      </c>
      <c r="P5599" t="str">
        <f t="shared" si="523"/>
        <v>Valid</v>
      </c>
      <c r="Q5599" t="str">
        <f>_xlfn.XLOOKUP(B5599,Customers!$A:$A,Customers!$C:$C,"Not Found")</f>
        <v>South</v>
      </c>
      <c r="R5599" t="str">
        <f t="shared" si="524"/>
        <v>Central</v>
      </c>
      <c r="S5599" t="str">
        <f t="shared" si="525"/>
        <v>Vehicle Damage</v>
      </c>
      <c r="T5599" t="str">
        <f t="shared" si="526"/>
        <v>SLA Breach</v>
      </c>
      <c r="U5599">
        <f t="shared" si="527"/>
        <v>4</v>
      </c>
    </row>
    <row r="5600" spans="1:21" x14ac:dyDescent="0.3">
      <c r="A5600" t="s">
        <v>10050</v>
      </c>
      <c r="B5600" t="s">
        <v>254</v>
      </c>
      <c r="C5600" t="s">
        <v>255</v>
      </c>
      <c r="D5600" t="s">
        <v>26</v>
      </c>
      <c r="E5600" t="s">
        <v>39</v>
      </c>
      <c r="F5600">
        <v>272197.28999999998</v>
      </c>
      <c r="G5600" s="1">
        <v>45921</v>
      </c>
      <c r="H5600" s="1">
        <v>45930</v>
      </c>
      <c r="I5600" t="s">
        <v>47</v>
      </c>
      <c r="J5600">
        <v>9</v>
      </c>
      <c r="K5600">
        <v>20</v>
      </c>
      <c r="L5600" t="s">
        <v>70</v>
      </c>
      <c r="M5600" t="s">
        <v>29</v>
      </c>
      <c r="N5600" t="s">
        <v>22</v>
      </c>
      <c r="O5600">
        <f t="shared" si="522"/>
        <v>1</v>
      </c>
      <c r="P5600" t="str">
        <f t="shared" si="523"/>
        <v>Valid</v>
      </c>
      <c r="Q5600" t="str">
        <f>_xlfn.XLOOKUP(B5600,Customers!$A:$A,Customers!$C:$C,"Not Found")</f>
        <v>West</v>
      </c>
      <c r="R5600" t="str">
        <f t="shared" si="524"/>
        <v>North</v>
      </c>
      <c r="S5600" t="str">
        <f t="shared" si="525"/>
        <v>Disability</v>
      </c>
      <c r="T5600" t="str">
        <f t="shared" si="526"/>
        <v>Within SLA</v>
      </c>
      <c r="U5600">
        <f t="shared" si="527"/>
        <v>0</v>
      </c>
    </row>
    <row r="5601" spans="1:21" x14ac:dyDescent="0.3">
      <c r="A5601" t="s">
        <v>10051</v>
      </c>
      <c r="B5601" t="s">
        <v>4909</v>
      </c>
      <c r="C5601" t="s">
        <v>4910</v>
      </c>
      <c r="D5601" t="s">
        <v>116</v>
      </c>
      <c r="E5601" t="s">
        <v>74</v>
      </c>
      <c r="F5601">
        <v>23918.41</v>
      </c>
      <c r="G5601" s="1">
        <v>45891</v>
      </c>
      <c r="H5601" s="1">
        <v>45901</v>
      </c>
      <c r="I5601" t="s">
        <v>19</v>
      </c>
      <c r="J5601">
        <v>10</v>
      </c>
      <c r="K5601">
        <v>7</v>
      </c>
      <c r="L5601" t="s">
        <v>373</v>
      </c>
      <c r="M5601" t="s">
        <v>94</v>
      </c>
      <c r="N5601" t="s">
        <v>42</v>
      </c>
      <c r="O5601">
        <f t="shared" si="522"/>
        <v>1</v>
      </c>
      <c r="P5601" t="str">
        <f t="shared" si="523"/>
        <v>Valid</v>
      </c>
      <c r="Q5601" t="str">
        <f>_xlfn.XLOOKUP(B5601,Customers!$A:$A,Customers!$C:$C,"Not Found")</f>
        <v>West</v>
      </c>
      <c r="R5601" t="str">
        <f t="shared" si="524"/>
        <v>East</v>
      </c>
      <c r="S5601" t="str">
        <f t="shared" si="525"/>
        <v>Medical Emergency</v>
      </c>
      <c r="T5601" t="str">
        <f t="shared" si="526"/>
        <v>SLA Breach</v>
      </c>
      <c r="U5601">
        <f t="shared" si="527"/>
        <v>3</v>
      </c>
    </row>
    <row r="5602" spans="1:21" x14ac:dyDescent="0.3">
      <c r="A5602" t="s">
        <v>10052</v>
      </c>
      <c r="B5602" t="s">
        <v>3404</v>
      </c>
      <c r="C5602" t="s">
        <v>7809</v>
      </c>
      <c r="D5602" t="s">
        <v>216</v>
      </c>
      <c r="E5602" t="s">
        <v>39</v>
      </c>
      <c r="F5602">
        <v>305325.19</v>
      </c>
      <c r="G5602" s="1">
        <v>45771</v>
      </c>
      <c r="I5602" t="s">
        <v>64</v>
      </c>
      <c r="J5602">
        <v>22</v>
      </c>
      <c r="K5602">
        <v>15</v>
      </c>
      <c r="L5602" t="s">
        <v>325</v>
      </c>
      <c r="M5602" t="s">
        <v>55</v>
      </c>
      <c r="N5602" t="s">
        <v>88</v>
      </c>
      <c r="O5602">
        <f t="shared" si="522"/>
        <v>1</v>
      </c>
      <c r="P5602" t="str">
        <f t="shared" si="523"/>
        <v>Valid</v>
      </c>
      <c r="Q5602" t="str">
        <f>_xlfn.XLOOKUP(B5602,Customers!$A:$A,Customers!$C:$C,"Not Found")</f>
        <v>South</v>
      </c>
      <c r="R5602" t="str">
        <f t="shared" si="524"/>
        <v>North</v>
      </c>
      <c r="S5602" t="str">
        <f t="shared" si="525"/>
        <v>Outpatient</v>
      </c>
      <c r="T5602" t="str">
        <f t="shared" si="526"/>
        <v>SLA Breach</v>
      </c>
      <c r="U5602">
        <f t="shared" si="527"/>
        <v>7</v>
      </c>
    </row>
    <row r="5603" spans="1:21" x14ac:dyDescent="0.3">
      <c r="A5603" t="s">
        <v>10053</v>
      </c>
      <c r="B5603" t="s">
        <v>866</v>
      </c>
      <c r="C5603" t="s">
        <v>2087</v>
      </c>
      <c r="D5603" t="s">
        <v>154</v>
      </c>
      <c r="E5603" t="s">
        <v>39</v>
      </c>
      <c r="F5603">
        <v>68274.990000000005</v>
      </c>
      <c r="G5603" s="1">
        <v>45911</v>
      </c>
      <c r="I5603" t="s">
        <v>64</v>
      </c>
      <c r="J5603">
        <v>12</v>
      </c>
      <c r="K5603">
        <v>10</v>
      </c>
      <c r="L5603" t="s">
        <v>48</v>
      </c>
      <c r="M5603" t="s">
        <v>21</v>
      </c>
      <c r="N5603" t="s">
        <v>30</v>
      </c>
      <c r="O5603">
        <f t="shared" si="522"/>
        <v>1</v>
      </c>
      <c r="P5603" t="str">
        <f t="shared" si="523"/>
        <v>Valid</v>
      </c>
      <c r="Q5603" t="str">
        <f>_xlfn.XLOOKUP(B5603,Customers!$A:$A,Customers!$C:$C,"Not Found")</f>
        <v>West</v>
      </c>
      <c r="R5603" t="str">
        <f t="shared" si="524"/>
        <v>North</v>
      </c>
      <c r="S5603" t="str">
        <f t="shared" si="525"/>
        <v>Vehicle Damage</v>
      </c>
      <c r="T5603" t="str">
        <f t="shared" si="526"/>
        <v>SLA Breach</v>
      </c>
      <c r="U5603">
        <f t="shared" si="527"/>
        <v>2</v>
      </c>
    </row>
    <row r="5604" spans="1:21" x14ac:dyDescent="0.3">
      <c r="A5604" t="s">
        <v>10054</v>
      </c>
      <c r="B5604" t="s">
        <v>3414</v>
      </c>
      <c r="C5604" t="s">
        <v>7065</v>
      </c>
      <c r="D5604" t="s">
        <v>26</v>
      </c>
      <c r="E5604" t="s">
        <v>39</v>
      </c>
      <c r="F5604">
        <v>488042.33</v>
      </c>
      <c r="G5604" s="1">
        <v>45767</v>
      </c>
      <c r="H5604" s="1">
        <v>45807</v>
      </c>
      <c r="I5604" t="s">
        <v>19</v>
      </c>
      <c r="J5604">
        <v>40</v>
      </c>
      <c r="K5604">
        <v>20</v>
      </c>
      <c r="L5604" t="s">
        <v>813</v>
      </c>
      <c r="M5604" t="s">
        <v>29</v>
      </c>
      <c r="N5604" t="s">
        <v>88</v>
      </c>
      <c r="O5604">
        <f t="shared" si="522"/>
        <v>1</v>
      </c>
      <c r="P5604" t="str">
        <f t="shared" si="523"/>
        <v>Valid</v>
      </c>
      <c r="Q5604" t="str">
        <f>_xlfn.XLOOKUP(B5604,Customers!$A:$A,Customers!$C:$C,"Not Found")</f>
        <v>North</v>
      </c>
      <c r="R5604" t="str">
        <f t="shared" si="524"/>
        <v>North</v>
      </c>
      <c r="S5604" t="str">
        <f t="shared" si="525"/>
        <v>Disability</v>
      </c>
      <c r="T5604" t="str">
        <f t="shared" si="526"/>
        <v>SLA Breach</v>
      </c>
      <c r="U5604">
        <f t="shared" si="527"/>
        <v>20</v>
      </c>
    </row>
    <row r="5605" spans="1:21" x14ac:dyDescent="0.3">
      <c r="A5605" t="s">
        <v>10055</v>
      </c>
      <c r="B5605" t="s">
        <v>6045</v>
      </c>
      <c r="C5605" t="s">
        <v>6046</v>
      </c>
      <c r="D5605" t="s">
        <v>182</v>
      </c>
      <c r="E5605" t="s">
        <v>39</v>
      </c>
      <c r="F5605">
        <v>18882.990000000002</v>
      </c>
      <c r="G5605" s="1">
        <v>45894</v>
      </c>
      <c r="H5605" s="1">
        <v>45897</v>
      </c>
      <c r="I5605" t="s">
        <v>19</v>
      </c>
      <c r="J5605">
        <v>3</v>
      </c>
      <c r="K5605">
        <v>7</v>
      </c>
      <c r="L5605" t="s">
        <v>223</v>
      </c>
      <c r="M5605" t="s">
        <v>94</v>
      </c>
      <c r="N5605" t="s">
        <v>22</v>
      </c>
      <c r="O5605">
        <f t="shared" si="522"/>
        <v>1</v>
      </c>
      <c r="P5605" t="str">
        <f t="shared" si="523"/>
        <v>Valid</v>
      </c>
      <c r="Q5605" t="str">
        <f>_xlfn.XLOOKUP(B5605,Customers!$A:$A,Customers!$C:$C,"Not Found")</f>
        <v>Central</v>
      </c>
      <c r="R5605" t="str">
        <f t="shared" si="524"/>
        <v>North</v>
      </c>
      <c r="S5605" t="str">
        <f t="shared" si="525"/>
        <v>Trip Cancellation</v>
      </c>
      <c r="T5605" t="str">
        <f t="shared" si="526"/>
        <v>Within SLA</v>
      </c>
      <c r="U5605">
        <f t="shared" si="527"/>
        <v>0</v>
      </c>
    </row>
    <row r="5606" spans="1:21" x14ac:dyDescent="0.3">
      <c r="A5606" t="s">
        <v>10056</v>
      </c>
      <c r="B5606" t="s">
        <v>4995</v>
      </c>
      <c r="C5606" t="s">
        <v>4996</v>
      </c>
      <c r="D5606" t="s">
        <v>111</v>
      </c>
      <c r="E5606" t="s">
        <v>74</v>
      </c>
      <c r="F5606">
        <v>52465.58</v>
      </c>
      <c r="G5606" s="1">
        <v>45931</v>
      </c>
      <c r="H5606" s="1">
        <v>45948</v>
      </c>
      <c r="I5606" t="s">
        <v>19</v>
      </c>
      <c r="J5606">
        <v>17</v>
      </c>
      <c r="K5606">
        <v>12</v>
      </c>
      <c r="L5606" t="s">
        <v>491</v>
      </c>
      <c r="M5606" t="s">
        <v>49</v>
      </c>
      <c r="N5606" t="s">
        <v>30</v>
      </c>
      <c r="O5606">
        <f t="shared" si="522"/>
        <v>1</v>
      </c>
      <c r="P5606" t="str">
        <f t="shared" si="523"/>
        <v>Valid</v>
      </c>
      <c r="Q5606" t="str">
        <f>_xlfn.XLOOKUP(B5606,Customers!$A:$A,Customers!$C:$C,"Not Found")</f>
        <v>South</v>
      </c>
      <c r="R5606" t="str">
        <f t="shared" si="524"/>
        <v>East</v>
      </c>
      <c r="S5606" t="str">
        <f t="shared" si="525"/>
        <v>Fire</v>
      </c>
      <c r="T5606" t="str">
        <f t="shared" si="526"/>
        <v>SLA Breach</v>
      </c>
      <c r="U5606">
        <f t="shared" si="527"/>
        <v>5</v>
      </c>
    </row>
    <row r="5607" spans="1:21" x14ac:dyDescent="0.3">
      <c r="A5607" t="s">
        <v>10057</v>
      </c>
      <c r="B5607" t="s">
        <v>6167</v>
      </c>
      <c r="C5607" t="s">
        <v>10058</v>
      </c>
      <c r="D5607" t="s">
        <v>154</v>
      </c>
      <c r="E5607" t="s">
        <v>18</v>
      </c>
      <c r="F5607">
        <v>100074.7</v>
      </c>
      <c r="G5607" s="1">
        <v>45868</v>
      </c>
      <c r="I5607" t="s">
        <v>40</v>
      </c>
      <c r="J5607">
        <v>3</v>
      </c>
      <c r="K5607">
        <v>10</v>
      </c>
      <c r="L5607" t="s">
        <v>121</v>
      </c>
      <c r="M5607" t="s">
        <v>21</v>
      </c>
      <c r="N5607" t="s">
        <v>30</v>
      </c>
      <c r="O5607">
        <f t="shared" si="522"/>
        <v>1</v>
      </c>
      <c r="P5607" t="str">
        <f t="shared" si="523"/>
        <v>Valid</v>
      </c>
      <c r="Q5607" t="str">
        <f>_xlfn.XLOOKUP(B5607,Customers!$A:$A,Customers!$C:$C,"Not Found")</f>
        <v>East</v>
      </c>
      <c r="R5607" t="str">
        <f t="shared" si="524"/>
        <v>South</v>
      </c>
      <c r="S5607" t="str">
        <f t="shared" si="525"/>
        <v>Vehicle Damage</v>
      </c>
      <c r="T5607" t="str">
        <f t="shared" si="526"/>
        <v>Within SLA</v>
      </c>
      <c r="U5607">
        <f t="shared" si="527"/>
        <v>0</v>
      </c>
    </row>
    <row r="5608" spans="1:21" x14ac:dyDescent="0.3">
      <c r="A5608" t="s">
        <v>10059</v>
      </c>
      <c r="B5608" t="s">
        <v>772</v>
      </c>
      <c r="C5608" t="s">
        <v>773</v>
      </c>
      <c r="D5608" t="s">
        <v>182</v>
      </c>
      <c r="E5608" t="s">
        <v>27</v>
      </c>
      <c r="F5608">
        <v>35358.519999999997</v>
      </c>
      <c r="G5608" s="1">
        <v>45816</v>
      </c>
      <c r="H5608" s="1">
        <v>45826</v>
      </c>
      <c r="I5608" t="s">
        <v>19</v>
      </c>
      <c r="J5608">
        <v>10</v>
      </c>
      <c r="K5608">
        <v>7</v>
      </c>
      <c r="L5608" t="s">
        <v>300</v>
      </c>
      <c r="M5608" t="s">
        <v>94</v>
      </c>
      <c r="N5608" t="s">
        <v>30</v>
      </c>
      <c r="O5608">
        <f t="shared" si="522"/>
        <v>1</v>
      </c>
      <c r="P5608" t="str">
        <f t="shared" si="523"/>
        <v>Valid</v>
      </c>
      <c r="Q5608" t="str">
        <f>_xlfn.XLOOKUP(B5608,Customers!$A:$A,Customers!$C:$C,"Not Found")</f>
        <v>Central</v>
      </c>
      <c r="R5608" t="str">
        <f t="shared" si="524"/>
        <v>West</v>
      </c>
      <c r="S5608" t="str">
        <f t="shared" si="525"/>
        <v>Trip Cancellation</v>
      </c>
      <c r="T5608" t="str">
        <f t="shared" si="526"/>
        <v>SLA Breach</v>
      </c>
      <c r="U5608">
        <f t="shared" si="527"/>
        <v>3</v>
      </c>
    </row>
    <row r="5609" spans="1:21" x14ac:dyDescent="0.3">
      <c r="A5609" t="s">
        <v>10060</v>
      </c>
      <c r="B5609" t="s">
        <v>975</v>
      </c>
      <c r="C5609" t="s">
        <v>976</v>
      </c>
      <c r="D5609" t="s">
        <v>59</v>
      </c>
      <c r="E5609" t="s">
        <v>39</v>
      </c>
      <c r="F5609">
        <v>166035.89000000001</v>
      </c>
      <c r="G5609" s="1">
        <v>45901</v>
      </c>
      <c r="H5609" s="1">
        <v>45917</v>
      </c>
      <c r="I5609" t="s">
        <v>19</v>
      </c>
      <c r="J5609">
        <v>16</v>
      </c>
      <c r="K5609">
        <v>15</v>
      </c>
      <c r="L5609" t="s">
        <v>128</v>
      </c>
      <c r="M5609" t="s">
        <v>55</v>
      </c>
      <c r="N5609" t="s">
        <v>42</v>
      </c>
      <c r="O5609">
        <f t="shared" si="522"/>
        <v>1</v>
      </c>
      <c r="P5609" t="str">
        <f t="shared" si="523"/>
        <v>Valid</v>
      </c>
      <c r="Q5609" t="str">
        <f>_xlfn.XLOOKUP(B5609,Customers!$A:$A,Customers!$C:$C,"Not Found")</f>
        <v>North</v>
      </c>
      <c r="R5609" t="str">
        <f t="shared" si="524"/>
        <v>North</v>
      </c>
      <c r="S5609" t="str">
        <f t="shared" si="525"/>
        <v>Critical Illness</v>
      </c>
      <c r="T5609" t="str">
        <f t="shared" si="526"/>
        <v>SLA Breach</v>
      </c>
      <c r="U5609">
        <f t="shared" si="527"/>
        <v>1</v>
      </c>
    </row>
    <row r="5610" spans="1:21" x14ac:dyDescent="0.3">
      <c r="A5610" t="s">
        <v>10061</v>
      </c>
      <c r="B5610" t="s">
        <v>7639</v>
      </c>
      <c r="C5610" t="s">
        <v>10062</v>
      </c>
      <c r="D5610" t="s">
        <v>46</v>
      </c>
      <c r="E5610" t="s">
        <v>18</v>
      </c>
      <c r="F5610">
        <v>61810.93</v>
      </c>
      <c r="G5610" s="1">
        <v>45681</v>
      </c>
      <c r="H5610" s="1">
        <v>45693</v>
      </c>
      <c r="I5610" t="s">
        <v>19</v>
      </c>
      <c r="J5610">
        <v>12</v>
      </c>
      <c r="K5610">
        <v>12</v>
      </c>
      <c r="L5610" t="s">
        <v>373</v>
      </c>
      <c r="M5610" t="s">
        <v>49</v>
      </c>
      <c r="N5610" t="s">
        <v>30</v>
      </c>
      <c r="O5610">
        <f t="shared" si="522"/>
        <v>1</v>
      </c>
      <c r="P5610" t="str">
        <f t="shared" si="523"/>
        <v>Valid</v>
      </c>
      <c r="Q5610" t="str">
        <f>_xlfn.XLOOKUP(B5610,Customers!$A:$A,Customers!$C:$C,"Not Found")</f>
        <v>South</v>
      </c>
      <c r="R5610" t="str">
        <f t="shared" si="524"/>
        <v>South</v>
      </c>
      <c r="S5610" t="str">
        <f t="shared" si="525"/>
        <v>Theft</v>
      </c>
      <c r="T5610" t="str">
        <f t="shared" si="526"/>
        <v>Within SLA</v>
      </c>
      <c r="U5610">
        <f t="shared" si="527"/>
        <v>0</v>
      </c>
    </row>
    <row r="5611" spans="1:21" x14ac:dyDescent="0.3">
      <c r="A5611" t="s">
        <v>10063</v>
      </c>
      <c r="B5611" t="s">
        <v>1425</v>
      </c>
      <c r="C5611" t="s">
        <v>5448</v>
      </c>
      <c r="D5611" t="s">
        <v>34</v>
      </c>
      <c r="E5611" t="s">
        <v>18</v>
      </c>
      <c r="F5611">
        <v>282505.92</v>
      </c>
      <c r="G5611" s="1">
        <v>45942</v>
      </c>
      <c r="H5611" s="1">
        <v>45960</v>
      </c>
      <c r="I5611" t="s">
        <v>19</v>
      </c>
      <c r="J5611">
        <v>18</v>
      </c>
      <c r="K5611">
        <v>20</v>
      </c>
      <c r="L5611" t="s">
        <v>349</v>
      </c>
      <c r="M5611" t="s">
        <v>29</v>
      </c>
      <c r="N5611" t="s">
        <v>30</v>
      </c>
      <c r="O5611">
        <f t="shared" si="522"/>
        <v>1</v>
      </c>
      <c r="P5611" t="str">
        <f t="shared" si="523"/>
        <v>Valid</v>
      </c>
      <c r="Q5611" t="str">
        <f>_xlfn.XLOOKUP(B5611,Customers!$A:$A,Customers!$C:$C,"Not Found")</f>
        <v>North</v>
      </c>
      <c r="R5611" t="str">
        <f t="shared" si="524"/>
        <v>South</v>
      </c>
      <c r="S5611" t="str">
        <f t="shared" si="525"/>
        <v>Death Benefit</v>
      </c>
      <c r="T5611" t="str">
        <f t="shared" si="526"/>
        <v>Within SLA</v>
      </c>
      <c r="U5611">
        <f t="shared" si="527"/>
        <v>0</v>
      </c>
    </row>
    <row r="5612" spans="1:21" x14ac:dyDescent="0.3">
      <c r="A5612" t="s">
        <v>10064</v>
      </c>
      <c r="B5612" t="s">
        <v>2792</v>
      </c>
      <c r="C5612" t="s">
        <v>3459</v>
      </c>
      <c r="D5612" t="s">
        <v>102</v>
      </c>
      <c r="E5612" t="s">
        <v>18</v>
      </c>
      <c r="F5612">
        <v>129850.3</v>
      </c>
      <c r="G5612" s="1">
        <v>45825</v>
      </c>
      <c r="H5612" s="1">
        <v>45839</v>
      </c>
      <c r="I5612" t="s">
        <v>19</v>
      </c>
      <c r="J5612">
        <v>14</v>
      </c>
      <c r="K5612">
        <v>20</v>
      </c>
      <c r="L5612" t="s">
        <v>388</v>
      </c>
      <c r="M5612" t="s">
        <v>29</v>
      </c>
      <c r="N5612" t="s">
        <v>42</v>
      </c>
      <c r="O5612">
        <f t="shared" si="522"/>
        <v>1</v>
      </c>
      <c r="P5612" t="str">
        <f t="shared" si="523"/>
        <v>Valid</v>
      </c>
      <c r="Q5612" t="str">
        <f>_xlfn.XLOOKUP(B5612,Customers!$A:$A,Customers!$C:$C,"Not Found")</f>
        <v>Central</v>
      </c>
      <c r="R5612" t="str">
        <f t="shared" si="524"/>
        <v>South</v>
      </c>
      <c r="S5612" t="str">
        <f t="shared" si="525"/>
        <v>Maturity</v>
      </c>
      <c r="T5612" t="str">
        <f t="shared" si="526"/>
        <v>Within SLA</v>
      </c>
      <c r="U5612">
        <f t="shared" si="527"/>
        <v>0</v>
      </c>
    </row>
    <row r="5613" spans="1:21" x14ac:dyDescent="0.3">
      <c r="A5613" t="s">
        <v>10065</v>
      </c>
      <c r="B5613" t="s">
        <v>1705</v>
      </c>
      <c r="C5613" t="s">
        <v>5355</v>
      </c>
      <c r="D5613" t="s">
        <v>111</v>
      </c>
      <c r="E5613" t="s">
        <v>39</v>
      </c>
      <c r="F5613">
        <v>79766.149999999994</v>
      </c>
      <c r="G5613" s="1">
        <v>45848</v>
      </c>
      <c r="H5613" s="1">
        <v>45861</v>
      </c>
      <c r="I5613" t="s">
        <v>19</v>
      </c>
      <c r="J5613">
        <v>13</v>
      </c>
      <c r="K5613">
        <v>12</v>
      </c>
      <c r="L5613" t="s">
        <v>112</v>
      </c>
      <c r="M5613" t="s">
        <v>49</v>
      </c>
      <c r="N5613" t="s">
        <v>42</v>
      </c>
      <c r="O5613">
        <f t="shared" si="522"/>
        <v>1</v>
      </c>
      <c r="P5613" t="str">
        <f t="shared" si="523"/>
        <v>Valid</v>
      </c>
      <c r="Q5613" t="str">
        <f>_xlfn.XLOOKUP(B5613,Customers!$A:$A,Customers!$C:$C,"Not Found")</f>
        <v>North</v>
      </c>
      <c r="R5613" t="str">
        <f t="shared" si="524"/>
        <v>North</v>
      </c>
      <c r="S5613" t="str">
        <f t="shared" si="525"/>
        <v>Fire</v>
      </c>
      <c r="T5613" t="str">
        <f t="shared" si="526"/>
        <v>SLA Breach</v>
      </c>
      <c r="U5613">
        <f t="shared" si="527"/>
        <v>1</v>
      </c>
    </row>
    <row r="5614" spans="1:21" x14ac:dyDescent="0.3">
      <c r="A5614" t="s">
        <v>10066</v>
      </c>
      <c r="B5614" t="s">
        <v>2132</v>
      </c>
      <c r="C5614" t="s">
        <v>3515</v>
      </c>
      <c r="D5614" t="s">
        <v>46</v>
      </c>
      <c r="E5614" t="s">
        <v>39</v>
      </c>
      <c r="F5614">
        <v>25403.83</v>
      </c>
      <c r="G5614" s="1">
        <v>45725</v>
      </c>
      <c r="H5614" s="1">
        <v>45735</v>
      </c>
      <c r="I5614" t="s">
        <v>19</v>
      </c>
      <c r="J5614">
        <v>10</v>
      </c>
      <c r="K5614">
        <v>10</v>
      </c>
      <c r="L5614" t="s">
        <v>278</v>
      </c>
      <c r="M5614" t="s">
        <v>21</v>
      </c>
      <c r="N5614" t="s">
        <v>30</v>
      </c>
      <c r="O5614">
        <f t="shared" si="522"/>
        <v>1</v>
      </c>
      <c r="P5614" t="str">
        <f t="shared" si="523"/>
        <v>Valid</v>
      </c>
      <c r="Q5614" t="str">
        <f>_xlfn.XLOOKUP(B5614,Customers!$A:$A,Customers!$C:$C,"Not Found")</f>
        <v>South</v>
      </c>
      <c r="R5614" t="str">
        <f t="shared" si="524"/>
        <v>North</v>
      </c>
      <c r="S5614" t="str">
        <f t="shared" si="525"/>
        <v>Theft</v>
      </c>
      <c r="T5614" t="str">
        <f t="shared" si="526"/>
        <v>Within SLA</v>
      </c>
      <c r="U5614">
        <f t="shared" si="527"/>
        <v>0</v>
      </c>
    </row>
    <row r="5615" spans="1:21" x14ac:dyDescent="0.3">
      <c r="A5615" t="s">
        <v>10067</v>
      </c>
      <c r="B5615" t="s">
        <v>2484</v>
      </c>
      <c r="C5615" t="s">
        <v>10068</v>
      </c>
      <c r="D5615" t="s">
        <v>216</v>
      </c>
      <c r="E5615" t="s">
        <v>39</v>
      </c>
      <c r="F5615">
        <v>70655.41</v>
      </c>
      <c r="G5615" s="1">
        <v>45706</v>
      </c>
      <c r="H5615" s="1">
        <v>45708</v>
      </c>
      <c r="I5615" t="s">
        <v>19</v>
      </c>
      <c r="J5615">
        <v>2</v>
      </c>
      <c r="K5615">
        <v>15</v>
      </c>
      <c r="L5615" t="s">
        <v>178</v>
      </c>
      <c r="M5615" t="s">
        <v>55</v>
      </c>
      <c r="N5615" t="s">
        <v>22</v>
      </c>
      <c r="O5615">
        <f t="shared" si="522"/>
        <v>1</v>
      </c>
      <c r="P5615" t="str">
        <f t="shared" si="523"/>
        <v>Valid</v>
      </c>
      <c r="Q5615" t="str">
        <f>_xlfn.XLOOKUP(B5615,Customers!$A:$A,Customers!$C:$C,"Not Found")</f>
        <v>South</v>
      </c>
      <c r="R5615" t="str">
        <f t="shared" si="524"/>
        <v>North</v>
      </c>
      <c r="S5615" t="str">
        <f t="shared" si="525"/>
        <v>Outpatient</v>
      </c>
      <c r="T5615" t="str">
        <f t="shared" si="526"/>
        <v>Within SLA</v>
      </c>
      <c r="U5615">
        <f t="shared" si="527"/>
        <v>0</v>
      </c>
    </row>
    <row r="5616" spans="1:21" x14ac:dyDescent="0.3">
      <c r="A5616" t="s">
        <v>10069</v>
      </c>
      <c r="B5616" t="s">
        <v>1773</v>
      </c>
      <c r="C5616" t="s">
        <v>1774</v>
      </c>
      <c r="D5616" t="s">
        <v>92</v>
      </c>
      <c r="E5616" t="s">
        <v>18</v>
      </c>
      <c r="F5616">
        <v>70196.259999999995</v>
      </c>
      <c r="G5616" s="1">
        <v>45779</v>
      </c>
      <c r="H5616" s="1">
        <v>45785</v>
      </c>
      <c r="I5616" t="s">
        <v>47</v>
      </c>
      <c r="J5616">
        <v>6</v>
      </c>
      <c r="K5616">
        <v>7</v>
      </c>
      <c r="L5616" t="s">
        <v>98</v>
      </c>
      <c r="M5616" t="s">
        <v>94</v>
      </c>
      <c r="N5616" t="s">
        <v>30</v>
      </c>
      <c r="O5616">
        <f t="shared" si="522"/>
        <v>1</v>
      </c>
      <c r="P5616" t="str">
        <f t="shared" si="523"/>
        <v>Valid</v>
      </c>
      <c r="Q5616" t="str">
        <f>_xlfn.XLOOKUP(B5616,Customers!$A:$A,Customers!$C:$C,"Not Found")</f>
        <v>Central</v>
      </c>
      <c r="R5616" t="str">
        <f t="shared" si="524"/>
        <v>South</v>
      </c>
      <c r="S5616" t="str">
        <f t="shared" si="525"/>
        <v>Baggage Loss</v>
      </c>
      <c r="T5616" t="str">
        <f t="shared" si="526"/>
        <v>Within SLA</v>
      </c>
      <c r="U5616">
        <f t="shared" si="527"/>
        <v>0</v>
      </c>
    </row>
    <row r="5617" spans="1:21" x14ac:dyDescent="0.3">
      <c r="A5617" t="s">
        <v>10070</v>
      </c>
      <c r="B5617" t="s">
        <v>8999</v>
      </c>
      <c r="C5617" t="s">
        <v>9000</v>
      </c>
      <c r="D5617" t="s">
        <v>154</v>
      </c>
      <c r="E5617" t="s">
        <v>39</v>
      </c>
      <c r="F5617">
        <v>37210.26</v>
      </c>
      <c r="G5617" s="1">
        <v>45930</v>
      </c>
      <c r="I5617" t="s">
        <v>40</v>
      </c>
      <c r="J5617">
        <v>3</v>
      </c>
      <c r="K5617">
        <v>10</v>
      </c>
      <c r="L5617" t="s">
        <v>174</v>
      </c>
      <c r="M5617" t="s">
        <v>21</v>
      </c>
      <c r="N5617" t="s">
        <v>30</v>
      </c>
      <c r="O5617">
        <f t="shared" si="522"/>
        <v>1</v>
      </c>
      <c r="P5617" t="str">
        <f t="shared" si="523"/>
        <v>Valid</v>
      </c>
      <c r="Q5617" t="str">
        <f>_xlfn.XLOOKUP(B5617,Customers!$A:$A,Customers!$C:$C,"Not Found")</f>
        <v>East</v>
      </c>
      <c r="R5617" t="str">
        <f t="shared" si="524"/>
        <v>North</v>
      </c>
      <c r="S5617" t="str">
        <f t="shared" si="525"/>
        <v>Vehicle Damage</v>
      </c>
      <c r="T5617" t="str">
        <f t="shared" si="526"/>
        <v>Within SLA</v>
      </c>
      <c r="U5617">
        <f t="shared" si="527"/>
        <v>0</v>
      </c>
    </row>
    <row r="5618" spans="1:21" x14ac:dyDescent="0.3">
      <c r="A5618" t="s">
        <v>10071</v>
      </c>
      <c r="B5618" t="s">
        <v>1348</v>
      </c>
      <c r="C5618" t="s">
        <v>1349</v>
      </c>
      <c r="D5618" t="s">
        <v>216</v>
      </c>
      <c r="E5618" t="s">
        <v>18</v>
      </c>
      <c r="F5618">
        <v>48263.45</v>
      </c>
      <c r="G5618" s="1">
        <v>45662</v>
      </c>
      <c r="H5618" s="1">
        <v>45682</v>
      </c>
      <c r="I5618" t="s">
        <v>19</v>
      </c>
      <c r="J5618">
        <v>20</v>
      </c>
      <c r="K5618">
        <v>15</v>
      </c>
      <c r="L5618" t="s">
        <v>193</v>
      </c>
      <c r="M5618" t="s">
        <v>55</v>
      </c>
      <c r="N5618" t="s">
        <v>42</v>
      </c>
      <c r="O5618">
        <f t="shared" si="522"/>
        <v>1</v>
      </c>
      <c r="P5618" t="str">
        <f t="shared" si="523"/>
        <v>Valid</v>
      </c>
      <c r="Q5618" t="str">
        <f>_xlfn.XLOOKUP(B5618,Customers!$A:$A,Customers!$C:$C,"Not Found")</f>
        <v>West</v>
      </c>
      <c r="R5618" t="str">
        <f t="shared" si="524"/>
        <v>South</v>
      </c>
      <c r="S5618" t="str">
        <f t="shared" si="525"/>
        <v>Outpatient</v>
      </c>
      <c r="T5618" t="str">
        <f t="shared" si="526"/>
        <v>SLA Breach</v>
      </c>
      <c r="U5618">
        <f t="shared" si="527"/>
        <v>5</v>
      </c>
    </row>
    <row r="5619" spans="1:21" x14ac:dyDescent="0.3">
      <c r="A5619" t="s">
        <v>10072</v>
      </c>
      <c r="B5619" t="s">
        <v>1450</v>
      </c>
      <c r="C5619" t="s">
        <v>3857</v>
      </c>
      <c r="D5619" t="s">
        <v>69</v>
      </c>
      <c r="E5619" t="s">
        <v>18</v>
      </c>
      <c r="F5619">
        <v>98686.55</v>
      </c>
      <c r="G5619" s="1">
        <v>45878</v>
      </c>
      <c r="H5619" s="1">
        <v>45889</v>
      </c>
      <c r="I5619" t="s">
        <v>19</v>
      </c>
      <c r="J5619">
        <v>11</v>
      </c>
      <c r="K5619">
        <v>12</v>
      </c>
      <c r="L5619" t="s">
        <v>282</v>
      </c>
      <c r="M5619" t="s">
        <v>49</v>
      </c>
      <c r="N5619" t="s">
        <v>42</v>
      </c>
      <c r="O5619">
        <f t="shared" si="522"/>
        <v>1</v>
      </c>
      <c r="P5619" t="str">
        <f t="shared" si="523"/>
        <v>Valid</v>
      </c>
      <c r="Q5619" t="str">
        <f>_xlfn.XLOOKUP(B5619,Customers!$A:$A,Customers!$C:$C,"Not Found")</f>
        <v>West</v>
      </c>
      <c r="R5619" t="str">
        <f t="shared" si="524"/>
        <v>South</v>
      </c>
      <c r="S5619" t="str">
        <f t="shared" si="525"/>
        <v>Property Damage</v>
      </c>
      <c r="T5619" t="str">
        <f t="shared" si="526"/>
        <v>Within SLA</v>
      </c>
      <c r="U5619">
        <f t="shared" si="527"/>
        <v>0</v>
      </c>
    </row>
    <row r="5620" spans="1:21" x14ac:dyDescent="0.3">
      <c r="A5620" t="s">
        <v>10073</v>
      </c>
      <c r="B5620" t="s">
        <v>2733</v>
      </c>
      <c r="C5620" t="s">
        <v>4675</v>
      </c>
      <c r="D5620" t="s">
        <v>46</v>
      </c>
      <c r="E5620" t="s">
        <v>74</v>
      </c>
      <c r="F5620">
        <v>97593.95</v>
      </c>
      <c r="G5620" s="1">
        <v>45988</v>
      </c>
      <c r="H5620" s="1">
        <v>46010</v>
      </c>
      <c r="I5620" t="s">
        <v>19</v>
      </c>
      <c r="J5620">
        <v>22</v>
      </c>
      <c r="K5620">
        <v>12</v>
      </c>
      <c r="L5620" t="s">
        <v>323</v>
      </c>
      <c r="M5620" t="s">
        <v>49</v>
      </c>
      <c r="N5620" t="s">
        <v>42</v>
      </c>
      <c r="O5620">
        <f t="shared" si="522"/>
        <v>1</v>
      </c>
      <c r="P5620" t="str">
        <f t="shared" si="523"/>
        <v>Valid</v>
      </c>
      <c r="Q5620" t="str">
        <f>_xlfn.XLOOKUP(B5620,Customers!$A:$A,Customers!$C:$C,"Not Found")</f>
        <v>North</v>
      </c>
      <c r="R5620" t="str">
        <f t="shared" si="524"/>
        <v>East</v>
      </c>
      <c r="S5620" t="str">
        <f t="shared" si="525"/>
        <v>Theft</v>
      </c>
      <c r="T5620" t="str">
        <f t="shared" si="526"/>
        <v>SLA Breach</v>
      </c>
      <c r="U5620">
        <f t="shared" si="527"/>
        <v>10</v>
      </c>
    </row>
    <row r="5621" spans="1:21" x14ac:dyDescent="0.3">
      <c r="A5621" t="s">
        <v>10074</v>
      </c>
      <c r="B5621" t="s">
        <v>1116</v>
      </c>
      <c r="C5621" t="s">
        <v>5758</v>
      </c>
      <c r="D5621" t="s">
        <v>46</v>
      </c>
      <c r="E5621" t="s">
        <v>39</v>
      </c>
      <c r="F5621">
        <v>107225.46</v>
      </c>
      <c r="G5621" s="1">
        <v>45887</v>
      </c>
      <c r="H5621" s="1">
        <v>45906</v>
      </c>
      <c r="I5621" t="s">
        <v>19</v>
      </c>
      <c r="J5621">
        <v>19</v>
      </c>
      <c r="K5621">
        <v>10</v>
      </c>
      <c r="L5621" t="s">
        <v>54</v>
      </c>
      <c r="M5621" t="s">
        <v>21</v>
      </c>
      <c r="N5621" t="s">
        <v>42</v>
      </c>
      <c r="O5621">
        <f t="shared" si="522"/>
        <v>1</v>
      </c>
      <c r="P5621" t="str">
        <f t="shared" si="523"/>
        <v>Valid</v>
      </c>
      <c r="Q5621" t="str">
        <f>_xlfn.XLOOKUP(B5621,Customers!$A:$A,Customers!$C:$C,"Not Found")</f>
        <v>West</v>
      </c>
      <c r="R5621" t="str">
        <f t="shared" si="524"/>
        <v>North</v>
      </c>
      <c r="S5621" t="str">
        <f t="shared" si="525"/>
        <v>Theft</v>
      </c>
      <c r="T5621" t="str">
        <f t="shared" si="526"/>
        <v>SLA Breach</v>
      </c>
      <c r="U5621">
        <f t="shared" si="527"/>
        <v>9</v>
      </c>
    </row>
    <row r="5622" spans="1:21" x14ac:dyDescent="0.3">
      <c r="A5622" t="s">
        <v>10075</v>
      </c>
      <c r="B5622" t="s">
        <v>3534</v>
      </c>
      <c r="C5622" t="s">
        <v>10076</v>
      </c>
      <c r="D5622" t="s">
        <v>59</v>
      </c>
      <c r="E5622" t="s">
        <v>74</v>
      </c>
      <c r="F5622">
        <v>36535.78</v>
      </c>
      <c r="G5622" s="1">
        <v>45756</v>
      </c>
      <c r="H5622" s="1">
        <v>45784</v>
      </c>
      <c r="I5622" t="s">
        <v>19</v>
      </c>
      <c r="J5622">
        <v>28</v>
      </c>
      <c r="K5622">
        <v>15</v>
      </c>
      <c r="L5622" t="s">
        <v>325</v>
      </c>
      <c r="M5622" t="s">
        <v>55</v>
      </c>
      <c r="N5622" t="s">
        <v>88</v>
      </c>
      <c r="O5622">
        <f t="shared" si="522"/>
        <v>1</v>
      </c>
      <c r="P5622" t="str">
        <f t="shared" si="523"/>
        <v>Valid</v>
      </c>
      <c r="Q5622" t="str">
        <f>_xlfn.XLOOKUP(B5622,Customers!$A:$A,Customers!$C:$C,"Not Found")</f>
        <v>South</v>
      </c>
      <c r="R5622" t="str">
        <f t="shared" si="524"/>
        <v>East</v>
      </c>
      <c r="S5622" t="str">
        <f t="shared" si="525"/>
        <v>Critical Illness</v>
      </c>
      <c r="T5622" t="str">
        <f t="shared" si="526"/>
        <v>SLA Breach</v>
      </c>
      <c r="U5622">
        <f t="shared" si="527"/>
        <v>13</v>
      </c>
    </row>
    <row r="5623" spans="1:21" x14ac:dyDescent="0.3">
      <c r="A5623" t="s">
        <v>10077</v>
      </c>
      <c r="B5623" t="s">
        <v>5585</v>
      </c>
      <c r="C5623" t="s">
        <v>5586</v>
      </c>
      <c r="D5623" t="s">
        <v>59</v>
      </c>
      <c r="E5623" t="s">
        <v>18</v>
      </c>
      <c r="F5623">
        <v>16696.189999999999</v>
      </c>
      <c r="G5623" s="1">
        <v>45756</v>
      </c>
      <c r="H5623" s="1">
        <v>45781</v>
      </c>
      <c r="I5623" t="s">
        <v>19</v>
      </c>
      <c r="J5623">
        <v>25</v>
      </c>
      <c r="K5623">
        <v>15</v>
      </c>
      <c r="L5623" t="s">
        <v>548</v>
      </c>
      <c r="M5623" t="s">
        <v>55</v>
      </c>
      <c r="N5623" t="s">
        <v>88</v>
      </c>
      <c r="O5623">
        <f t="shared" si="522"/>
        <v>1</v>
      </c>
      <c r="P5623" t="str">
        <f t="shared" si="523"/>
        <v>Valid</v>
      </c>
      <c r="Q5623" t="str">
        <f>_xlfn.XLOOKUP(B5623,Customers!$A:$A,Customers!$C:$C,"Not Found")</f>
        <v>North</v>
      </c>
      <c r="R5623" t="str">
        <f t="shared" si="524"/>
        <v>South</v>
      </c>
      <c r="S5623" t="str">
        <f t="shared" si="525"/>
        <v>Critical Illness</v>
      </c>
      <c r="T5623" t="str">
        <f t="shared" si="526"/>
        <v>SLA Breach</v>
      </c>
      <c r="U5623">
        <f t="shared" si="527"/>
        <v>10</v>
      </c>
    </row>
    <row r="5624" spans="1:21" x14ac:dyDescent="0.3">
      <c r="A5624" t="s">
        <v>10078</v>
      </c>
      <c r="B5624" t="s">
        <v>2788</v>
      </c>
      <c r="C5624" t="s">
        <v>2789</v>
      </c>
      <c r="D5624" t="s">
        <v>17</v>
      </c>
      <c r="E5624" t="s">
        <v>173</v>
      </c>
      <c r="F5624">
        <v>67739.679999999993</v>
      </c>
      <c r="G5624" s="1">
        <v>45769</v>
      </c>
      <c r="I5624" t="s">
        <v>40</v>
      </c>
      <c r="J5624">
        <v>14</v>
      </c>
      <c r="K5624">
        <v>10</v>
      </c>
      <c r="L5624" t="s">
        <v>193</v>
      </c>
      <c r="M5624" t="s">
        <v>21</v>
      </c>
      <c r="N5624" t="s">
        <v>22</v>
      </c>
      <c r="O5624">
        <f t="shared" si="522"/>
        <v>1</v>
      </c>
      <c r="P5624" t="str">
        <f t="shared" si="523"/>
        <v>Valid</v>
      </c>
      <c r="Q5624" t="str">
        <f>_xlfn.XLOOKUP(B5624,Customers!$A:$A,Customers!$C:$C,"Not Found")</f>
        <v>South</v>
      </c>
      <c r="R5624" t="str">
        <f t="shared" si="524"/>
        <v>Central</v>
      </c>
      <c r="S5624" t="str">
        <f t="shared" si="525"/>
        <v>Accident</v>
      </c>
      <c r="T5624" t="str">
        <f t="shared" si="526"/>
        <v>SLA Breach</v>
      </c>
      <c r="U5624">
        <f t="shared" si="527"/>
        <v>4</v>
      </c>
    </row>
    <row r="5625" spans="1:21" x14ac:dyDescent="0.3">
      <c r="A5625" t="s">
        <v>10079</v>
      </c>
      <c r="B5625" t="s">
        <v>2529</v>
      </c>
      <c r="C5625" t="s">
        <v>3629</v>
      </c>
      <c r="D5625" t="s">
        <v>116</v>
      </c>
      <c r="E5625" t="s">
        <v>39</v>
      </c>
      <c r="F5625">
        <v>90028.98</v>
      </c>
      <c r="G5625" s="1">
        <v>45707</v>
      </c>
      <c r="H5625" s="1">
        <v>45708</v>
      </c>
      <c r="I5625" t="s">
        <v>19</v>
      </c>
      <c r="J5625">
        <v>1</v>
      </c>
      <c r="K5625">
        <v>7</v>
      </c>
      <c r="L5625" t="s">
        <v>79</v>
      </c>
      <c r="M5625" t="s">
        <v>94</v>
      </c>
      <c r="N5625" t="s">
        <v>22</v>
      </c>
      <c r="O5625">
        <f t="shared" si="522"/>
        <v>1</v>
      </c>
      <c r="P5625" t="str">
        <f t="shared" si="523"/>
        <v>Valid</v>
      </c>
      <c r="Q5625" t="str">
        <f>_xlfn.XLOOKUP(B5625,Customers!$A:$A,Customers!$C:$C,"Not Found")</f>
        <v>North</v>
      </c>
      <c r="R5625" t="str">
        <f t="shared" si="524"/>
        <v>North</v>
      </c>
      <c r="S5625" t="str">
        <f t="shared" si="525"/>
        <v>Medical Emergency</v>
      </c>
      <c r="T5625" t="str">
        <f t="shared" si="526"/>
        <v>Within SLA</v>
      </c>
      <c r="U5625">
        <f t="shared" si="527"/>
        <v>0</v>
      </c>
    </row>
    <row r="5626" spans="1:21" x14ac:dyDescent="0.3">
      <c r="A5626" t="s">
        <v>10080</v>
      </c>
      <c r="B5626" t="s">
        <v>4942</v>
      </c>
      <c r="C5626" t="s">
        <v>8181</v>
      </c>
      <c r="D5626" t="s">
        <v>17</v>
      </c>
      <c r="E5626" t="s">
        <v>39</v>
      </c>
      <c r="F5626">
        <v>57303.75</v>
      </c>
      <c r="G5626" s="1">
        <v>45857</v>
      </c>
      <c r="I5626" t="s">
        <v>64</v>
      </c>
      <c r="J5626">
        <v>7</v>
      </c>
      <c r="K5626">
        <v>10</v>
      </c>
      <c r="L5626" t="s">
        <v>35</v>
      </c>
      <c r="M5626" t="s">
        <v>21</v>
      </c>
      <c r="N5626" t="s">
        <v>30</v>
      </c>
      <c r="O5626">
        <f t="shared" si="522"/>
        <v>1</v>
      </c>
      <c r="P5626" t="str">
        <f t="shared" si="523"/>
        <v>Valid</v>
      </c>
      <c r="Q5626" t="str">
        <f>_xlfn.XLOOKUP(B5626,Customers!$A:$A,Customers!$C:$C,"Not Found")</f>
        <v>South</v>
      </c>
      <c r="R5626" t="str">
        <f t="shared" si="524"/>
        <v>North</v>
      </c>
      <c r="S5626" t="str">
        <f t="shared" si="525"/>
        <v>Accident</v>
      </c>
      <c r="T5626" t="str">
        <f t="shared" si="526"/>
        <v>Within SLA</v>
      </c>
      <c r="U5626">
        <f t="shared" si="527"/>
        <v>0</v>
      </c>
    </row>
    <row r="5627" spans="1:21" x14ac:dyDescent="0.3">
      <c r="A5627" t="s">
        <v>10081</v>
      </c>
      <c r="B5627" t="s">
        <v>4280</v>
      </c>
      <c r="C5627" t="s">
        <v>4281</v>
      </c>
      <c r="D5627" t="s">
        <v>216</v>
      </c>
      <c r="E5627" t="s">
        <v>27</v>
      </c>
      <c r="F5627">
        <v>109952.09</v>
      </c>
      <c r="G5627" s="1">
        <v>45918</v>
      </c>
      <c r="H5627" s="1">
        <v>45939</v>
      </c>
      <c r="I5627" t="s">
        <v>47</v>
      </c>
      <c r="J5627">
        <v>21</v>
      </c>
      <c r="K5627">
        <v>15</v>
      </c>
      <c r="L5627" t="s">
        <v>166</v>
      </c>
      <c r="M5627" t="s">
        <v>55</v>
      </c>
      <c r="N5627" t="s">
        <v>42</v>
      </c>
      <c r="O5627">
        <f t="shared" si="522"/>
        <v>1</v>
      </c>
      <c r="P5627" t="str">
        <f t="shared" si="523"/>
        <v>Valid</v>
      </c>
      <c r="Q5627" t="str">
        <f>_xlfn.XLOOKUP(B5627,Customers!$A:$A,Customers!$C:$C,"Not Found")</f>
        <v>West</v>
      </c>
      <c r="R5627" t="str">
        <f t="shared" si="524"/>
        <v>West</v>
      </c>
      <c r="S5627" t="str">
        <f t="shared" si="525"/>
        <v>Outpatient</v>
      </c>
      <c r="T5627" t="str">
        <f t="shared" si="526"/>
        <v>SLA Breach</v>
      </c>
      <c r="U5627">
        <f t="shared" si="527"/>
        <v>6</v>
      </c>
    </row>
    <row r="5628" spans="1:21" x14ac:dyDescent="0.3">
      <c r="A5628" t="s">
        <v>10082</v>
      </c>
      <c r="B5628" t="s">
        <v>10083</v>
      </c>
      <c r="C5628" t="s">
        <v>10084</v>
      </c>
      <c r="D5628" t="s">
        <v>154</v>
      </c>
      <c r="E5628" t="s">
        <v>18</v>
      </c>
      <c r="F5628">
        <v>61724.63</v>
      </c>
      <c r="G5628" s="1">
        <v>45830</v>
      </c>
      <c r="H5628" s="1">
        <v>45845</v>
      </c>
      <c r="I5628" t="s">
        <v>19</v>
      </c>
      <c r="J5628">
        <v>15</v>
      </c>
      <c r="K5628">
        <v>10</v>
      </c>
      <c r="L5628" t="s">
        <v>651</v>
      </c>
      <c r="M5628" t="s">
        <v>21</v>
      </c>
      <c r="N5628" t="s">
        <v>30</v>
      </c>
      <c r="O5628">
        <f t="shared" si="522"/>
        <v>1</v>
      </c>
      <c r="P5628" t="str">
        <f t="shared" si="523"/>
        <v>Valid</v>
      </c>
      <c r="Q5628" t="str">
        <f>_xlfn.XLOOKUP(B5628,Customers!$A:$A,Customers!$C:$C,"Not Found")</f>
        <v>North</v>
      </c>
      <c r="R5628" t="str">
        <f t="shared" si="524"/>
        <v>South</v>
      </c>
      <c r="S5628" t="str">
        <f t="shared" si="525"/>
        <v>Vehicle Damage</v>
      </c>
      <c r="T5628" t="str">
        <f t="shared" si="526"/>
        <v>SLA Breach</v>
      </c>
      <c r="U5628">
        <f t="shared" si="527"/>
        <v>5</v>
      </c>
    </row>
    <row r="5629" spans="1:21" x14ac:dyDescent="0.3">
      <c r="A5629" t="s">
        <v>10085</v>
      </c>
      <c r="B5629" t="s">
        <v>1171</v>
      </c>
      <c r="C5629" t="s">
        <v>10086</v>
      </c>
      <c r="D5629" t="s">
        <v>216</v>
      </c>
      <c r="E5629" t="s">
        <v>39</v>
      </c>
      <c r="F5629">
        <v>137999.4</v>
      </c>
      <c r="G5629" s="1">
        <v>45674</v>
      </c>
      <c r="H5629" s="1">
        <v>45692</v>
      </c>
      <c r="I5629" t="s">
        <v>19</v>
      </c>
      <c r="J5629">
        <v>18</v>
      </c>
      <c r="K5629">
        <v>15</v>
      </c>
      <c r="L5629" t="s">
        <v>112</v>
      </c>
      <c r="M5629" t="s">
        <v>55</v>
      </c>
      <c r="N5629" t="s">
        <v>42</v>
      </c>
      <c r="O5629">
        <f t="shared" si="522"/>
        <v>1</v>
      </c>
      <c r="P5629" t="str">
        <f t="shared" si="523"/>
        <v>Valid</v>
      </c>
      <c r="Q5629" t="str">
        <f>_xlfn.XLOOKUP(B5629,Customers!$A:$A,Customers!$C:$C,"Not Found")</f>
        <v>West</v>
      </c>
      <c r="R5629" t="str">
        <f t="shared" si="524"/>
        <v>North</v>
      </c>
      <c r="S5629" t="str">
        <f t="shared" si="525"/>
        <v>Outpatient</v>
      </c>
      <c r="T5629" t="str">
        <f t="shared" si="526"/>
        <v>SLA Breach</v>
      </c>
      <c r="U5629">
        <f t="shared" si="527"/>
        <v>3</v>
      </c>
    </row>
    <row r="5630" spans="1:21" x14ac:dyDescent="0.3">
      <c r="A5630" t="s">
        <v>10087</v>
      </c>
      <c r="B5630" t="s">
        <v>818</v>
      </c>
      <c r="C5630" t="s">
        <v>819</v>
      </c>
      <c r="D5630" t="s">
        <v>34</v>
      </c>
      <c r="E5630" t="s">
        <v>173</v>
      </c>
      <c r="F5630">
        <v>247753.53</v>
      </c>
      <c r="G5630" s="1">
        <v>45946</v>
      </c>
      <c r="H5630" s="1">
        <v>45962</v>
      </c>
      <c r="I5630" t="s">
        <v>19</v>
      </c>
      <c r="J5630">
        <v>16</v>
      </c>
      <c r="K5630">
        <v>20</v>
      </c>
      <c r="L5630" t="s">
        <v>501</v>
      </c>
      <c r="M5630" t="s">
        <v>29</v>
      </c>
      <c r="N5630" t="s">
        <v>30</v>
      </c>
      <c r="O5630">
        <f t="shared" si="522"/>
        <v>1</v>
      </c>
      <c r="P5630" t="str">
        <f t="shared" si="523"/>
        <v>Valid</v>
      </c>
      <c r="Q5630" t="str">
        <f>_xlfn.XLOOKUP(B5630,Customers!$A:$A,Customers!$C:$C,"Not Found")</f>
        <v>Central</v>
      </c>
      <c r="R5630" t="str">
        <f t="shared" si="524"/>
        <v>Central</v>
      </c>
      <c r="S5630" t="str">
        <f t="shared" si="525"/>
        <v>Death Benefit</v>
      </c>
      <c r="T5630" t="str">
        <f t="shared" si="526"/>
        <v>Within SLA</v>
      </c>
      <c r="U5630">
        <f t="shared" si="527"/>
        <v>0</v>
      </c>
    </row>
    <row r="5631" spans="1:21" x14ac:dyDescent="0.3">
      <c r="A5631" t="s">
        <v>10088</v>
      </c>
      <c r="B5631" t="s">
        <v>273</v>
      </c>
      <c r="C5631" t="s">
        <v>6637</v>
      </c>
      <c r="D5631" t="s">
        <v>154</v>
      </c>
      <c r="E5631" t="s">
        <v>74</v>
      </c>
      <c r="F5631">
        <v>61960.18</v>
      </c>
      <c r="G5631" s="1">
        <v>45792</v>
      </c>
      <c r="H5631" s="1">
        <v>45808</v>
      </c>
      <c r="I5631" t="s">
        <v>47</v>
      </c>
      <c r="J5631">
        <v>16</v>
      </c>
      <c r="K5631">
        <v>10</v>
      </c>
      <c r="L5631" t="s">
        <v>561</v>
      </c>
      <c r="M5631" t="s">
        <v>21</v>
      </c>
      <c r="N5631" t="s">
        <v>30</v>
      </c>
      <c r="O5631">
        <f t="shared" si="522"/>
        <v>1</v>
      </c>
      <c r="P5631" t="str">
        <f t="shared" si="523"/>
        <v>Valid</v>
      </c>
      <c r="Q5631" t="str">
        <f>_xlfn.XLOOKUP(B5631,Customers!$A:$A,Customers!$C:$C,"Not Found")</f>
        <v>West</v>
      </c>
      <c r="R5631" t="str">
        <f t="shared" si="524"/>
        <v>East</v>
      </c>
      <c r="S5631" t="str">
        <f t="shared" si="525"/>
        <v>Vehicle Damage</v>
      </c>
      <c r="T5631" t="str">
        <f t="shared" si="526"/>
        <v>SLA Breach</v>
      </c>
      <c r="U5631">
        <f t="shared" si="527"/>
        <v>6</v>
      </c>
    </row>
    <row r="5632" spans="1:21" x14ac:dyDescent="0.3">
      <c r="A5632" t="s">
        <v>10089</v>
      </c>
      <c r="B5632" t="s">
        <v>6532</v>
      </c>
      <c r="C5632" t="s">
        <v>6618</v>
      </c>
      <c r="D5632" t="s">
        <v>17</v>
      </c>
      <c r="E5632" t="s">
        <v>74</v>
      </c>
      <c r="F5632">
        <v>188517.58</v>
      </c>
      <c r="G5632" s="1">
        <v>45828</v>
      </c>
      <c r="I5632" t="s">
        <v>40</v>
      </c>
      <c r="J5632">
        <v>4</v>
      </c>
      <c r="K5632">
        <v>10</v>
      </c>
      <c r="L5632" t="s">
        <v>590</v>
      </c>
      <c r="M5632" t="s">
        <v>21</v>
      </c>
      <c r="N5632" t="s">
        <v>22</v>
      </c>
      <c r="O5632">
        <f t="shared" si="522"/>
        <v>1</v>
      </c>
      <c r="P5632" t="str">
        <f t="shared" si="523"/>
        <v>Valid</v>
      </c>
      <c r="Q5632" t="str">
        <f>_xlfn.XLOOKUP(B5632,Customers!$A:$A,Customers!$C:$C,"Not Found")</f>
        <v>West</v>
      </c>
      <c r="R5632" t="str">
        <f t="shared" si="524"/>
        <v>East</v>
      </c>
      <c r="S5632" t="str">
        <f t="shared" si="525"/>
        <v>Accident</v>
      </c>
      <c r="T5632" t="str">
        <f t="shared" si="526"/>
        <v>Within SLA</v>
      </c>
      <c r="U5632">
        <f t="shared" si="527"/>
        <v>0</v>
      </c>
    </row>
    <row r="5633" spans="1:21" x14ac:dyDescent="0.3">
      <c r="A5633" t="s">
        <v>10090</v>
      </c>
      <c r="B5633" t="s">
        <v>1680</v>
      </c>
      <c r="C5633" t="s">
        <v>1681</v>
      </c>
      <c r="D5633" t="s">
        <v>34</v>
      </c>
      <c r="E5633" t="s">
        <v>39</v>
      </c>
      <c r="F5633">
        <v>631077.39</v>
      </c>
      <c r="G5633" s="1">
        <v>45827</v>
      </c>
      <c r="H5633" s="1">
        <v>45862</v>
      </c>
      <c r="I5633" t="s">
        <v>19</v>
      </c>
      <c r="J5633">
        <v>35</v>
      </c>
      <c r="K5633">
        <v>20</v>
      </c>
      <c r="L5633" t="s">
        <v>296</v>
      </c>
      <c r="M5633" t="s">
        <v>29</v>
      </c>
      <c r="N5633" t="s">
        <v>42</v>
      </c>
      <c r="O5633">
        <f t="shared" si="522"/>
        <v>1</v>
      </c>
      <c r="P5633" t="str">
        <f t="shared" si="523"/>
        <v>Valid</v>
      </c>
      <c r="Q5633" t="str">
        <f>_xlfn.XLOOKUP(B5633,Customers!$A:$A,Customers!$C:$C,"Not Found")</f>
        <v>South</v>
      </c>
      <c r="R5633" t="str">
        <f t="shared" si="524"/>
        <v>North</v>
      </c>
      <c r="S5633" t="str">
        <f t="shared" si="525"/>
        <v>Death Benefit</v>
      </c>
      <c r="T5633" t="str">
        <f t="shared" si="526"/>
        <v>SLA Breach</v>
      </c>
      <c r="U5633">
        <f t="shared" si="527"/>
        <v>15</v>
      </c>
    </row>
    <row r="5634" spans="1:21" x14ac:dyDescent="0.3">
      <c r="A5634" t="s">
        <v>10091</v>
      </c>
      <c r="B5634" t="s">
        <v>5807</v>
      </c>
      <c r="C5634" t="s">
        <v>5808</v>
      </c>
      <c r="D5634" t="s">
        <v>111</v>
      </c>
      <c r="E5634" t="s">
        <v>18</v>
      </c>
      <c r="F5634">
        <v>70164.539999999994</v>
      </c>
      <c r="G5634" s="1">
        <v>45869</v>
      </c>
      <c r="I5634" t="s">
        <v>40</v>
      </c>
      <c r="J5634">
        <v>4</v>
      </c>
      <c r="K5634">
        <v>12</v>
      </c>
      <c r="L5634" t="s">
        <v>223</v>
      </c>
      <c r="M5634" t="s">
        <v>49</v>
      </c>
      <c r="N5634" t="s">
        <v>30</v>
      </c>
      <c r="O5634">
        <f t="shared" ref="O5634:O5697" si="528">COUNTIF($A:$A,A5634)</f>
        <v>1</v>
      </c>
      <c r="P5634" t="str">
        <f t="shared" ref="P5634:P5697" si="529">IF(F5634="","Missing Amount","Valid")</f>
        <v>Valid</v>
      </c>
      <c r="Q5634" t="str">
        <f>_xlfn.XLOOKUP(B5634,Customers!$A:$A,Customers!$C:$C,"Not Found")</f>
        <v>East</v>
      </c>
      <c r="R5634" t="str">
        <f t="shared" ref="R5634:R5697" si="530">IF(E5634="",Q5634,E5634)</f>
        <v>South</v>
      </c>
      <c r="S5634" t="str">
        <f t="shared" ref="S5634:S5697" si="531">IF(D5634="Hospitalisation","Hospitalization",IF(D5634="Medical Emerg.","Medical Emergency",IF(D5634="Property dmg","Property Damage",IF(D5634="Vehicle dmg","Vehicle Damage",D5634))))</f>
        <v>Fire</v>
      </c>
      <c r="T5634" t="str">
        <f t="shared" ref="T5634:T5697" si="532">IF(J5634&gt;K5634,"SLA Breach","Within SLA")</f>
        <v>Within SLA</v>
      </c>
      <c r="U5634">
        <f t="shared" ref="U5634:U5697" si="533">IF(J5634&gt;K5634,J5634-K5634,0)</f>
        <v>0</v>
      </c>
    </row>
    <row r="5635" spans="1:21" x14ac:dyDescent="0.3">
      <c r="A5635" t="s">
        <v>10092</v>
      </c>
      <c r="B5635" t="s">
        <v>661</v>
      </c>
      <c r="C5635" t="s">
        <v>10093</v>
      </c>
      <c r="D5635" t="s">
        <v>92</v>
      </c>
      <c r="E5635" t="s">
        <v>18</v>
      </c>
      <c r="F5635">
        <v>19463.310000000001</v>
      </c>
      <c r="G5635" s="1">
        <v>45663</v>
      </c>
      <c r="H5635" s="1">
        <v>45664</v>
      </c>
      <c r="I5635" t="s">
        <v>19</v>
      </c>
      <c r="J5635">
        <v>1</v>
      </c>
      <c r="K5635">
        <v>7</v>
      </c>
      <c r="L5635" t="s">
        <v>103</v>
      </c>
      <c r="M5635" t="s">
        <v>94</v>
      </c>
      <c r="N5635" t="s">
        <v>30</v>
      </c>
      <c r="O5635">
        <f t="shared" si="528"/>
        <v>1</v>
      </c>
      <c r="P5635" t="str">
        <f t="shared" si="529"/>
        <v>Valid</v>
      </c>
      <c r="Q5635" t="str">
        <f>_xlfn.XLOOKUP(B5635,Customers!$A:$A,Customers!$C:$C,"Not Found")</f>
        <v>Central</v>
      </c>
      <c r="R5635" t="str">
        <f t="shared" si="530"/>
        <v>South</v>
      </c>
      <c r="S5635" t="str">
        <f t="shared" si="531"/>
        <v>Baggage Loss</v>
      </c>
      <c r="T5635" t="str">
        <f t="shared" si="532"/>
        <v>Within SLA</v>
      </c>
      <c r="U5635">
        <f t="shared" si="533"/>
        <v>0</v>
      </c>
    </row>
    <row r="5636" spans="1:21" x14ac:dyDescent="0.3">
      <c r="A5636" t="s">
        <v>10094</v>
      </c>
      <c r="B5636" t="s">
        <v>6597</v>
      </c>
      <c r="C5636" t="s">
        <v>6598</v>
      </c>
      <c r="D5636" t="s">
        <v>46</v>
      </c>
      <c r="E5636" t="s">
        <v>27</v>
      </c>
      <c r="F5636">
        <v>74668.009999999995</v>
      </c>
      <c r="G5636" s="1">
        <v>45739</v>
      </c>
      <c r="H5636" s="1">
        <v>45749</v>
      </c>
      <c r="I5636" t="s">
        <v>19</v>
      </c>
      <c r="J5636">
        <v>10</v>
      </c>
      <c r="K5636">
        <v>12</v>
      </c>
      <c r="L5636" t="s">
        <v>278</v>
      </c>
      <c r="M5636" t="s">
        <v>49</v>
      </c>
      <c r="N5636" t="s">
        <v>30</v>
      </c>
      <c r="O5636">
        <f t="shared" si="528"/>
        <v>1</v>
      </c>
      <c r="P5636" t="str">
        <f t="shared" si="529"/>
        <v>Valid</v>
      </c>
      <c r="Q5636" t="str">
        <f>_xlfn.XLOOKUP(B5636,Customers!$A:$A,Customers!$C:$C,"Not Found")</f>
        <v>South</v>
      </c>
      <c r="R5636" t="str">
        <f t="shared" si="530"/>
        <v>West</v>
      </c>
      <c r="S5636" t="str">
        <f t="shared" si="531"/>
        <v>Theft</v>
      </c>
      <c r="T5636" t="str">
        <f t="shared" si="532"/>
        <v>Within SLA</v>
      </c>
      <c r="U5636">
        <f t="shared" si="533"/>
        <v>0</v>
      </c>
    </row>
    <row r="5637" spans="1:21" x14ac:dyDescent="0.3">
      <c r="A5637" t="s">
        <v>10095</v>
      </c>
      <c r="B5637" t="s">
        <v>176</v>
      </c>
      <c r="C5637" t="s">
        <v>6193</v>
      </c>
      <c r="D5637" t="s">
        <v>46</v>
      </c>
      <c r="E5637" t="s">
        <v>18</v>
      </c>
      <c r="F5637">
        <v>31308.33</v>
      </c>
      <c r="G5637" s="1">
        <v>45857</v>
      </c>
      <c r="H5637" s="1">
        <v>45881</v>
      </c>
      <c r="I5637" t="s">
        <v>19</v>
      </c>
      <c r="J5637">
        <v>24</v>
      </c>
      <c r="K5637">
        <v>10</v>
      </c>
      <c r="L5637" t="s">
        <v>155</v>
      </c>
      <c r="M5637" t="s">
        <v>21</v>
      </c>
      <c r="N5637" t="s">
        <v>88</v>
      </c>
      <c r="O5637">
        <f t="shared" si="528"/>
        <v>1</v>
      </c>
      <c r="P5637" t="str">
        <f t="shared" si="529"/>
        <v>Valid</v>
      </c>
      <c r="Q5637" t="str">
        <f>_xlfn.XLOOKUP(B5637,Customers!$A:$A,Customers!$C:$C,"Not Found")</f>
        <v>East</v>
      </c>
      <c r="R5637" t="str">
        <f t="shared" si="530"/>
        <v>South</v>
      </c>
      <c r="S5637" t="str">
        <f t="shared" si="531"/>
        <v>Theft</v>
      </c>
      <c r="T5637" t="str">
        <f t="shared" si="532"/>
        <v>SLA Breach</v>
      </c>
      <c r="U5637">
        <f t="shared" si="533"/>
        <v>14</v>
      </c>
    </row>
    <row r="5638" spans="1:21" x14ac:dyDescent="0.3">
      <c r="A5638" t="s">
        <v>10096</v>
      </c>
      <c r="B5638" t="s">
        <v>10097</v>
      </c>
      <c r="C5638" t="s">
        <v>10098</v>
      </c>
      <c r="D5638" t="s">
        <v>46</v>
      </c>
      <c r="E5638" t="s">
        <v>74</v>
      </c>
      <c r="F5638">
        <v>76820.479999999996</v>
      </c>
      <c r="G5638" s="1">
        <v>45787</v>
      </c>
      <c r="H5638" s="1">
        <v>45796</v>
      </c>
      <c r="I5638" t="s">
        <v>19</v>
      </c>
      <c r="J5638">
        <v>9</v>
      </c>
      <c r="K5638">
        <v>12</v>
      </c>
      <c r="L5638" t="s">
        <v>112</v>
      </c>
      <c r="M5638" t="s">
        <v>49</v>
      </c>
      <c r="N5638" t="s">
        <v>30</v>
      </c>
      <c r="O5638">
        <f t="shared" si="528"/>
        <v>1</v>
      </c>
      <c r="P5638" t="str">
        <f t="shared" si="529"/>
        <v>Valid</v>
      </c>
      <c r="Q5638" t="str">
        <f>_xlfn.XLOOKUP(B5638,Customers!$A:$A,Customers!$C:$C,"Not Found")</f>
        <v>North</v>
      </c>
      <c r="R5638" t="str">
        <f t="shared" si="530"/>
        <v>East</v>
      </c>
      <c r="S5638" t="str">
        <f t="shared" si="531"/>
        <v>Theft</v>
      </c>
      <c r="T5638" t="str">
        <f t="shared" si="532"/>
        <v>Within SLA</v>
      </c>
      <c r="U5638">
        <f t="shared" si="533"/>
        <v>0</v>
      </c>
    </row>
    <row r="5639" spans="1:21" x14ac:dyDescent="0.3">
      <c r="A5639" t="s">
        <v>10099</v>
      </c>
      <c r="B5639" t="s">
        <v>6312</v>
      </c>
      <c r="C5639" t="s">
        <v>6313</v>
      </c>
      <c r="D5639" t="s">
        <v>154</v>
      </c>
      <c r="E5639" t="s">
        <v>173</v>
      </c>
      <c r="F5639">
        <v>60064.29</v>
      </c>
      <c r="G5639" s="1">
        <v>45697</v>
      </c>
      <c r="I5639" t="s">
        <v>40</v>
      </c>
      <c r="J5639">
        <v>30</v>
      </c>
      <c r="K5639">
        <v>10</v>
      </c>
      <c r="L5639" t="s">
        <v>651</v>
      </c>
      <c r="M5639" t="s">
        <v>21</v>
      </c>
      <c r="N5639" t="s">
        <v>42</v>
      </c>
      <c r="O5639">
        <f t="shared" si="528"/>
        <v>1</v>
      </c>
      <c r="P5639" t="str">
        <f t="shared" si="529"/>
        <v>Valid</v>
      </c>
      <c r="Q5639" t="str">
        <f>_xlfn.XLOOKUP(B5639,Customers!$A:$A,Customers!$C:$C,"Not Found")</f>
        <v>South</v>
      </c>
      <c r="R5639" t="str">
        <f t="shared" si="530"/>
        <v>Central</v>
      </c>
      <c r="S5639" t="str">
        <f t="shared" si="531"/>
        <v>Vehicle Damage</v>
      </c>
      <c r="T5639" t="str">
        <f t="shared" si="532"/>
        <v>SLA Breach</v>
      </c>
      <c r="U5639">
        <f t="shared" si="533"/>
        <v>20</v>
      </c>
    </row>
    <row r="5640" spans="1:21" x14ac:dyDescent="0.3">
      <c r="A5640" t="s">
        <v>10100</v>
      </c>
      <c r="B5640" t="s">
        <v>1041</v>
      </c>
      <c r="C5640" t="s">
        <v>9731</v>
      </c>
      <c r="D5640" t="s">
        <v>116</v>
      </c>
      <c r="E5640" t="s">
        <v>173</v>
      </c>
      <c r="F5640">
        <v>18146.419999999998</v>
      </c>
      <c r="G5640" s="1">
        <v>45964</v>
      </c>
      <c r="H5640" s="1">
        <v>45980</v>
      </c>
      <c r="I5640" t="s">
        <v>19</v>
      </c>
      <c r="J5640">
        <v>16</v>
      </c>
      <c r="K5640">
        <v>7</v>
      </c>
      <c r="L5640" t="s">
        <v>166</v>
      </c>
      <c r="M5640" t="s">
        <v>94</v>
      </c>
      <c r="N5640" t="s">
        <v>42</v>
      </c>
      <c r="O5640">
        <f t="shared" si="528"/>
        <v>1</v>
      </c>
      <c r="P5640" t="str">
        <f t="shared" si="529"/>
        <v>Valid</v>
      </c>
      <c r="Q5640" t="str">
        <f>_xlfn.XLOOKUP(B5640,Customers!$A:$A,Customers!$C:$C,"Not Found")</f>
        <v>North</v>
      </c>
      <c r="R5640" t="str">
        <f t="shared" si="530"/>
        <v>Central</v>
      </c>
      <c r="S5640" t="str">
        <f t="shared" si="531"/>
        <v>Medical Emergency</v>
      </c>
      <c r="T5640" t="str">
        <f t="shared" si="532"/>
        <v>SLA Breach</v>
      </c>
      <c r="U5640">
        <f t="shared" si="533"/>
        <v>9</v>
      </c>
    </row>
    <row r="5641" spans="1:21" x14ac:dyDescent="0.3">
      <c r="A5641" t="s">
        <v>10101</v>
      </c>
      <c r="B5641" t="s">
        <v>4266</v>
      </c>
      <c r="C5641" t="s">
        <v>9792</v>
      </c>
      <c r="D5641" t="s">
        <v>53</v>
      </c>
      <c r="E5641" t="s">
        <v>39</v>
      </c>
      <c r="F5641">
        <v>118521.14</v>
      </c>
      <c r="G5641" s="1">
        <v>45738</v>
      </c>
      <c r="H5641" s="1">
        <v>45756</v>
      </c>
      <c r="I5641" t="s">
        <v>47</v>
      </c>
      <c r="J5641">
        <v>18</v>
      </c>
      <c r="K5641">
        <v>15</v>
      </c>
      <c r="L5641" t="s">
        <v>366</v>
      </c>
      <c r="M5641" t="s">
        <v>55</v>
      </c>
      <c r="N5641" t="s">
        <v>42</v>
      </c>
      <c r="O5641">
        <f t="shared" si="528"/>
        <v>1</v>
      </c>
      <c r="P5641" t="str">
        <f t="shared" si="529"/>
        <v>Valid</v>
      </c>
      <c r="Q5641" t="str">
        <f>_xlfn.XLOOKUP(B5641,Customers!$A:$A,Customers!$C:$C,"Not Found")</f>
        <v>East</v>
      </c>
      <c r="R5641" t="str">
        <f t="shared" si="530"/>
        <v>North</v>
      </c>
      <c r="S5641" t="str">
        <f t="shared" si="531"/>
        <v>Hospitalization</v>
      </c>
      <c r="T5641" t="str">
        <f t="shared" si="532"/>
        <v>SLA Breach</v>
      </c>
      <c r="U5641">
        <f t="shared" si="533"/>
        <v>3</v>
      </c>
    </row>
    <row r="5642" spans="1:21" x14ac:dyDescent="0.3">
      <c r="A5642" t="s">
        <v>10102</v>
      </c>
      <c r="B5642" t="s">
        <v>4027</v>
      </c>
      <c r="C5642" t="s">
        <v>4028</v>
      </c>
      <c r="D5642" t="s">
        <v>26</v>
      </c>
      <c r="E5642" t="s">
        <v>74</v>
      </c>
      <c r="F5642">
        <v>101085.31</v>
      </c>
      <c r="G5642" s="1">
        <v>45732</v>
      </c>
      <c r="H5642" s="1">
        <v>45753</v>
      </c>
      <c r="I5642" t="s">
        <v>19</v>
      </c>
      <c r="J5642">
        <v>21</v>
      </c>
      <c r="K5642">
        <v>20</v>
      </c>
      <c r="L5642" t="s">
        <v>132</v>
      </c>
      <c r="M5642" t="s">
        <v>29</v>
      </c>
      <c r="N5642" t="s">
        <v>30</v>
      </c>
      <c r="O5642">
        <f t="shared" si="528"/>
        <v>1</v>
      </c>
      <c r="P5642" t="str">
        <f t="shared" si="529"/>
        <v>Valid</v>
      </c>
      <c r="Q5642" t="str">
        <f>_xlfn.XLOOKUP(B5642,Customers!$A:$A,Customers!$C:$C,"Not Found")</f>
        <v>North</v>
      </c>
      <c r="R5642" t="str">
        <f t="shared" si="530"/>
        <v>East</v>
      </c>
      <c r="S5642" t="str">
        <f t="shared" si="531"/>
        <v>Disability</v>
      </c>
      <c r="T5642" t="str">
        <f t="shared" si="532"/>
        <v>SLA Breach</v>
      </c>
      <c r="U5642">
        <f t="shared" si="533"/>
        <v>1</v>
      </c>
    </row>
    <row r="5643" spans="1:21" x14ac:dyDescent="0.3">
      <c r="A5643" t="s">
        <v>10103</v>
      </c>
      <c r="B5643" t="s">
        <v>997</v>
      </c>
      <c r="C5643" t="s">
        <v>998</v>
      </c>
      <c r="D5643" t="s">
        <v>102</v>
      </c>
      <c r="E5643" t="s">
        <v>27</v>
      </c>
      <c r="F5643">
        <v>139329.20000000001</v>
      </c>
      <c r="G5643" s="1">
        <v>45989</v>
      </c>
      <c r="H5643" s="1">
        <v>46028</v>
      </c>
      <c r="I5643" t="s">
        <v>19</v>
      </c>
      <c r="J5643">
        <v>39</v>
      </c>
      <c r="K5643">
        <v>20</v>
      </c>
      <c r="L5643" t="s">
        <v>1047</v>
      </c>
      <c r="M5643" t="s">
        <v>29</v>
      </c>
      <c r="N5643" t="s">
        <v>88</v>
      </c>
      <c r="O5643">
        <f t="shared" si="528"/>
        <v>1</v>
      </c>
      <c r="P5643" t="str">
        <f t="shared" si="529"/>
        <v>Valid</v>
      </c>
      <c r="Q5643" t="str">
        <f>_xlfn.XLOOKUP(B5643,Customers!$A:$A,Customers!$C:$C,"Not Found")</f>
        <v>North</v>
      </c>
      <c r="R5643" t="str">
        <f t="shared" si="530"/>
        <v>West</v>
      </c>
      <c r="S5643" t="str">
        <f t="shared" si="531"/>
        <v>Maturity</v>
      </c>
      <c r="T5643" t="str">
        <f t="shared" si="532"/>
        <v>SLA Breach</v>
      </c>
      <c r="U5643">
        <f t="shared" si="533"/>
        <v>19</v>
      </c>
    </row>
    <row r="5644" spans="1:21" x14ac:dyDescent="0.3">
      <c r="A5644" t="s">
        <v>10104</v>
      </c>
      <c r="B5644" t="s">
        <v>1428</v>
      </c>
      <c r="C5644" t="s">
        <v>7719</v>
      </c>
      <c r="D5644" t="s">
        <v>17</v>
      </c>
      <c r="E5644" t="s">
        <v>27</v>
      </c>
      <c r="F5644">
        <v>99764.97</v>
      </c>
      <c r="G5644" s="1">
        <v>45734</v>
      </c>
      <c r="H5644" s="1">
        <v>45762</v>
      </c>
      <c r="I5644" t="s">
        <v>19</v>
      </c>
      <c r="J5644">
        <v>28</v>
      </c>
      <c r="K5644">
        <v>10</v>
      </c>
      <c r="L5644" t="s">
        <v>296</v>
      </c>
      <c r="M5644" t="s">
        <v>21</v>
      </c>
      <c r="N5644" t="s">
        <v>88</v>
      </c>
      <c r="O5644">
        <f t="shared" si="528"/>
        <v>1</v>
      </c>
      <c r="P5644" t="str">
        <f t="shared" si="529"/>
        <v>Valid</v>
      </c>
      <c r="Q5644" t="str">
        <f>_xlfn.XLOOKUP(B5644,Customers!$A:$A,Customers!$C:$C,"Not Found")</f>
        <v>South</v>
      </c>
      <c r="R5644" t="str">
        <f t="shared" si="530"/>
        <v>West</v>
      </c>
      <c r="S5644" t="str">
        <f t="shared" si="531"/>
        <v>Accident</v>
      </c>
      <c r="T5644" t="str">
        <f t="shared" si="532"/>
        <v>SLA Breach</v>
      </c>
      <c r="U5644">
        <f t="shared" si="533"/>
        <v>18</v>
      </c>
    </row>
    <row r="5645" spans="1:21" x14ac:dyDescent="0.3">
      <c r="A5645" t="s">
        <v>10105</v>
      </c>
      <c r="B5645" t="s">
        <v>5425</v>
      </c>
      <c r="C5645" t="s">
        <v>5426</v>
      </c>
      <c r="D5645" t="s">
        <v>46</v>
      </c>
      <c r="E5645" t="s">
        <v>173</v>
      </c>
      <c r="F5645">
        <v>378448.41</v>
      </c>
      <c r="G5645" s="1">
        <v>45845</v>
      </c>
      <c r="H5645" s="1">
        <v>45861</v>
      </c>
      <c r="I5645" t="s">
        <v>19</v>
      </c>
      <c r="J5645">
        <v>16</v>
      </c>
      <c r="K5645">
        <v>12</v>
      </c>
      <c r="L5645" t="s">
        <v>136</v>
      </c>
      <c r="M5645" t="s">
        <v>49</v>
      </c>
      <c r="N5645" t="s">
        <v>30</v>
      </c>
      <c r="O5645">
        <f t="shared" si="528"/>
        <v>1</v>
      </c>
      <c r="P5645" t="str">
        <f t="shared" si="529"/>
        <v>Valid</v>
      </c>
      <c r="Q5645" t="str">
        <f>_xlfn.XLOOKUP(B5645,Customers!$A:$A,Customers!$C:$C,"Not Found")</f>
        <v>North</v>
      </c>
      <c r="R5645" t="str">
        <f t="shared" si="530"/>
        <v>Central</v>
      </c>
      <c r="S5645" t="str">
        <f t="shared" si="531"/>
        <v>Theft</v>
      </c>
      <c r="T5645" t="str">
        <f t="shared" si="532"/>
        <v>SLA Breach</v>
      </c>
      <c r="U5645">
        <f t="shared" si="533"/>
        <v>4</v>
      </c>
    </row>
    <row r="5646" spans="1:21" x14ac:dyDescent="0.3">
      <c r="A5646" t="s">
        <v>10106</v>
      </c>
      <c r="B5646" t="s">
        <v>2855</v>
      </c>
      <c r="C5646" t="s">
        <v>4342</v>
      </c>
      <c r="D5646" t="s">
        <v>216</v>
      </c>
      <c r="E5646" t="s">
        <v>27</v>
      </c>
      <c r="F5646">
        <v>100184.97</v>
      </c>
      <c r="G5646" s="1">
        <v>45830</v>
      </c>
      <c r="H5646" s="1">
        <v>45836</v>
      </c>
      <c r="I5646" t="s">
        <v>19</v>
      </c>
      <c r="J5646">
        <v>6</v>
      </c>
      <c r="K5646">
        <v>15</v>
      </c>
      <c r="L5646" t="s">
        <v>204</v>
      </c>
      <c r="M5646" t="s">
        <v>55</v>
      </c>
      <c r="N5646" t="s">
        <v>30</v>
      </c>
      <c r="O5646">
        <f t="shared" si="528"/>
        <v>1</v>
      </c>
      <c r="P5646" t="str">
        <f t="shared" si="529"/>
        <v>Valid</v>
      </c>
      <c r="Q5646" t="str">
        <f>_xlfn.XLOOKUP(B5646,Customers!$A:$A,Customers!$C:$C,"Not Found")</f>
        <v>North</v>
      </c>
      <c r="R5646" t="str">
        <f t="shared" si="530"/>
        <v>West</v>
      </c>
      <c r="S5646" t="str">
        <f t="shared" si="531"/>
        <v>Outpatient</v>
      </c>
      <c r="T5646" t="str">
        <f t="shared" si="532"/>
        <v>Within SLA</v>
      </c>
      <c r="U5646">
        <f t="shared" si="533"/>
        <v>0</v>
      </c>
    </row>
    <row r="5647" spans="1:21" x14ac:dyDescent="0.3">
      <c r="A5647" t="s">
        <v>10107</v>
      </c>
      <c r="B5647" t="s">
        <v>15</v>
      </c>
      <c r="C5647" t="s">
        <v>1953</v>
      </c>
      <c r="D5647" t="s">
        <v>59</v>
      </c>
      <c r="E5647" t="s">
        <v>27</v>
      </c>
      <c r="F5647">
        <v>49422.79</v>
      </c>
      <c r="G5647" s="1">
        <v>45981</v>
      </c>
      <c r="H5647" s="1">
        <v>45994</v>
      </c>
      <c r="I5647" t="s">
        <v>19</v>
      </c>
      <c r="J5647">
        <v>13</v>
      </c>
      <c r="K5647">
        <v>15</v>
      </c>
      <c r="L5647" t="s">
        <v>450</v>
      </c>
      <c r="M5647" t="s">
        <v>55</v>
      </c>
      <c r="N5647" t="s">
        <v>42</v>
      </c>
      <c r="O5647">
        <f t="shared" si="528"/>
        <v>1</v>
      </c>
      <c r="P5647" t="str">
        <f t="shared" si="529"/>
        <v>Valid</v>
      </c>
      <c r="Q5647" t="str">
        <f>_xlfn.XLOOKUP(B5647,Customers!$A:$A,Customers!$C:$C,"Not Found")</f>
        <v>West</v>
      </c>
      <c r="R5647" t="str">
        <f t="shared" si="530"/>
        <v>West</v>
      </c>
      <c r="S5647" t="str">
        <f t="shared" si="531"/>
        <v>Critical Illness</v>
      </c>
      <c r="T5647" t="str">
        <f t="shared" si="532"/>
        <v>Within SLA</v>
      </c>
      <c r="U5647">
        <f t="shared" si="533"/>
        <v>0</v>
      </c>
    </row>
    <row r="5648" spans="1:21" x14ac:dyDescent="0.3">
      <c r="A5648" t="s">
        <v>10108</v>
      </c>
      <c r="B5648" t="s">
        <v>6463</v>
      </c>
      <c r="C5648" t="s">
        <v>6464</v>
      </c>
      <c r="D5648" t="s">
        <v>182</v>
      </c>
      <c r="E5648" t="s">
        <v>39</v>
      </c>
      <c r="F5648">
        <v>14551.21</v>
      </c>
      <c r="G5648" s="1">
        <v>45976</v>
      </c>
      <c r="H5648" s="1">
        <v>45977</v>
      </c>
      <c r="I5648" t="s">
        <v>19</v>
      </c>
      <c r="J5648">
        <v>1</v>
      </c>
      <c r="K5648">
        <v>7</v>
      </c>
      <c r="L5648" t="s">
        <v>787</v>
      </c>
      <c r="M5648" t="s">
        <v>94</v>
      </c>
      <c r="N5648" t="s">
        <v>30</v>
      </c>
      <c r="O5648">
        <f t="shared" si="528"/>
        <v>1</v>
      </c>
      <c r="P5648" t="str">
        <f t="shared" si="529"/>
        <v>Valid</v>
      </c>
      <c r="Q5648" t="str">
        <f>_xlfn.XLOOKUP(B5648,Customers!$A:$A,Customers!$C:$C,"Not Found")</f>
        <v>North</v>
      </c>
      <c r="R5648" t="str">
        <f t="shared" si="530"/>
        <v>North</v>
      </c>
      <c r="S5648" t="str">
        <f t="shared" si="531"/>
        <v>Trip Cancellation</v>
      </c>
      <c r="T5648" t="str">
        <f t="shared" si="532"/>
        <v>Within SLA</v>
      </c>
      <c r="U5648">
        <f t="shared" si="533"/>
        <v>0</v>
      </c>
    </row>
    <row r="5649" spans="1:21" x14ac:dyDescent="0.3">
      <c r="A5649" t="s">
        <v>10109</v>
      </c>
      <c r="B5649" t="s">
        <v>4529</v>
      </c>
      <c r="C5649" t="s">
        <v>5163</v>
      </c>
      <c r="D5649" t="s">
        <v>69</v>
      </c>
      <c r="E5649" t="s">
        <v>74</v>
      </c>
      <c r="F5649">
        <v>86191.26</v>
      </c>
      <c r="G5649" s="1">
        <v>45822</v>
      </c>
      <c r="H5649" s="1">
        <v>45832</v>
      </c>
      <c r="I5649" t="s">
        <v>19</v>
      </c>
      <c r="J5649">
        <v>10</v>
      </c>
      <c r="K5649">
        <v>12</v>
      </c>
      <c r="L5649" t="s">
        <v>323</v>
      </c>
      <c r="M5649" t="s">
        <v>49</v>
      </c>
      <c r="N5649" t="s">
        <v>30</v>
      </c>
      <c r="O5649">
        <f t="shared" si="528"/>
        <v>1</v>
      </c>
      <c r="P5649" t="str">
        <f t="shared" si="529"/>
        <v>Valid</v>
      </c>
      <c r="Q5649" t="str">
        <f>_xlfn.XLOOKUP(B5649,Customers!$A:$A,Customers!$C:$C,"Not Found")</f>
        <v>South</v>
      </c>
      <c r="R5649" t="str">
        <f t="shared" si="530"/>
        <v>East</v>
      </c>
      <c r="S5649" t="str">
        <f t="shared" si="531"/>
        <v>Property Damage</v>
      </c>
      <c r="T5649" t="str">
        <f t="shared" si="532"/>
        <v>Within SLA</v>
      </c>
      <c r="U5649">
        <f t="shared" si="533"/>
        <v>0</v>
      </c>
    </row>
    <row r="5650" spans="1:21" x14ac:dyDescent="0.3">
      <c r="A5650" t="s">
        <v>10110</v>
      </c>
      <c r="B5650" t="s">
        <v>1794</v>
      </c>
      <c r="C5650" t="s">
        <v>1795</v>
      </c>
      <c r="D5650" t="s">
        <v>216</v>
      </c>
      <c r="E5650" t="s">
        <v>74</v>
      </c>
      <c r="F5650">
        <v>193625.29</v>
      </c>
      <c r="G5650" s="1">
        <v>45673</v>
      </c>
      <c r="H5650" s="1">
        <v>45688</v>
      </c>
      <c r="I5650" t="s">
        <v>19</v>
      </c>
      <c r="J5650">
        <v>15</v>
      </c>
      <c r="K5650">
        <v>15</v>
      </c>
      <c r="L5650" t="s">
        <v>174</v>
      </c>
      <c r="M5650" t="s">
        <v>55</v>
      </c>
      <c r="N5650" t="s">
        <v>30</v>
      </c>
      <c r="O5650">
        <f t="shared" si="528"/>
        <v>1</v>
      </c>
      <c r="P5650" t="str">
        <f t="shared" si="529"/>
        <v>Valid</v>
      </c>
      <c r="Q5650" t="str">
        <f>_xlfn.XLOOKUP(B5650,Customers!$A:$A,Customers!$C:$C,"Not Found")</f>
        <v>West</v>
      </c>
      <c r="R5650" t="str">
        <f t="shared" si="530"/>
        <v>East</v>
      </c>
      <c r="S5650" t="str">
        <f t="shared" si="531"/>
        <v>Outpatient</v>
      </c>
      <c r="T5650" t="str">
        <f t="shared" si="532"/>
        <v>Within SLA</v>
      </c>
      <c r="U5650">
        <f t="shared" si="533"/>
        <v>0</v>
      </c>
    </row>
    <row r="5651" spans="1:21" x14ac:dyDescent="0.3">
      <c r="A5651" t="s">
        <v>10111</v>
      </c>
      <c r="B5651" t="s">
        <v>4486</v>
      </c>
      <c r="C5651" t="s">
        <v>4487</v>
      </c>
      <c r="D5651" t="s">
        <v>216</v>
      </c>
      <c r="E5651" t="s">
        <v>27</v>
      </c>
      <c r="F5651">
        <v>118735.48</v>
      </c>
      <c r="G5651" s="1">
        <v>45926</v>
      </c>
      <c r="H5651" s="1">
        <v>45938</v>
      </c>
      <c r="I5651" t="s">
        <v>19</v>
      </c>
      <c r="J5651">
        <v>12</v>
      </c>
      <c r="K5651">
        <v>15</v>
      </c>
      <c r="L5651" t="s">
        <v>242</v>
      </c>
      <c r="M5651" t="s">
        <v>55</v>
      </c>
      <c r="N5651" t="s">
        <v>30</v>
      </c>
      <c r="O5651">
        <f t="shared" si="528"/>
        <v>1</v>
      </c>
      <c r="P5651" t="str">
        <f t="shared" si="529"/>
        <v>Valid</v>
      </c>
      <c r="Q5651" t="str">
        <f>_xlfn.XLOOKUP(B5651,Customers!$A:$A,Customers!$C:$C,"Not Found")</f>
        <v>East</v>
      </c>
      <c r="R5651" t="str">
        <f t="shared" si="530"/>
        <v>West</v>
      </c>
      <c r="S5651" t="str">
        <f t="shared" si="531"/>
        <v>Outpatient</v>
      </c>
      <c r="T5651" t="str">
        <f t="shared" si="532"/>
        <v>Within SLA</v>
      </c>
      <c r="U5651">
        <f t="shared" si="533"/>
        <v>0</v>
      </c>
    </row>
    <row r="5652" spans="1:21" x14ac:dyDescent="0.3">
      <c r="A5652" t="s">
        <v>10112</v>
      </c>
      <c r="B5652" t="s">
        <v>4153</v>
      </c>
      <c r="C5652" t="s">
        <v>4154</v>
      </c>
      <c r="D5652" t="s">
        <v>154</v>
      </c>
      <c r="E5652" t="s">
        <v>74</v>
      </c>
      <c r="F5652">
        <v>29087.69</v>
      </c>
      <c r="G5652" s="1">
        <v>45871</v>
      </c>
      <c r="H5652" s="1">
        <v>45902</v>
      </c>
      <c r="I5652" t="s">
        <v>19</v>
      </c>
      <c r="J5652">
        <v>31</v>
      </c>
      <c r="K5652">
        <v>10</v>
      </c>
      <c r="L5652" t="s">
        <v>204</v>
      </c>
      <c r="M5652" t="s">
        <v>21</v>
      </c>
      <c r="N5652" t="s">
        <v>88</v>
      </c>
      <c r="O5652">
        <f t="shared" si="528"/>
        <v>1</v>
      </c>
      <c r="P5652" t="str">
        <f t="shared" si="529"/>
        <v>Valid</v>
      </c>
      <c r="Q5652" t="str">
        <f>_xlfn.XLOOKUP(B5652,Customers!$A:$A,Customers!$C:$C,"Not Found")</f>
        <v>Central</v>
      </c>
      <c r="R5652" t="str">
        <f t="shared" si="530"/>
        <v>East</v>
      </c>
      <c r="S5652" t="str">
        <f t="shared" si="531"/>
        <v>Vehicle Damage</v>
      </c>
      <c r="T5652" t="str">
        <f t="shared" si="532"/>
        <v>SLA Breach</v>
      </c>
      <c r="U5652">
        <f t="shared" si="533"/>
        <v>21</v>
      </c>
    </row>
    <row r="5653" spans="1:21" x14ac:dyDescent="0.3">
      <c r="A5653" t="s">
        <v>10113</v>
      </c>
      <c r="B5653" t="s">
        <v>7737</v>
      </c>
      <c r="C5653" t="s">
        <v>9992</v>
      </c>
      <c r="D5653" t="s">
        <v>17</v>
      </c>
      <c r="E5653" t="s">
        <v>18</v>
      </c>
      <c r="F5653">
        <v>82262.240000000005</v>
      </c>
      <c r="G5653" s="1">
        <v>45670</v>
      </c>
      <c r="I5653" t="s">
        <v>40</v>
      </c>
      <c r="J5653">
        <v>1</v>
      </c>
      <c r="K5653">
        <v>10</v>
      </c>
      <c r="L5653" t="s">
        <v>150</v>
      </c>
      <c r="M5653" t="s">
        <v>21</v>
      </c>
      <c r="N5653" t="s">
        <v>22</v>
      </c>
      <c r="O5653">
        <f t="shared" si="528"/>
        <v>1</v>
      </c>
      <c r="P5653" t="str">
        <f t="shared" si="529"/>
        <v>Valid</v>
      </c>
      <c r="Q5653" t="str">
        <f>_xlfn.XLOOKUP(B5653,Customers!$A:$A,Customers!$C:$C,"Not Found")</f>
        <v>Central</v>
      </c>
      <c r="R5653" t="str">
        <f t="shared" si="530"/>
        <v>South</v>
      </c>
      <c r="S5653" t="str">
        <f t="shared" si="531"/>
        <v>Accident</v>
      </c>
      <c r="T5653" t="str">
        <f t="shared" si="532"/>
        <v>Within SLA</v>
      </c>
      <c r="U5653">
        <f t="shared" si="533"/>
        <v>0</v>
      </c>
    </row>
    <row r="5654" spans="1:21" x14ac:dyDescent="0.3">
      <c r="A5654" t="s">
        <v>10114</v>
      </c>
      <c r="B5654" t="s">
        <v>5606</v>
      </c>
      <c r="C5654" t="s">
        <v>7755</v>
      </c>
      <c r="D5654" t="s">
        <v>92</v>
      </c>
      <c r="E5654" t="s">
        <v>74</v>
      </c>
      <c r="F5654">
        <v>76230.58</v>
      </c>
      <c r="G5654" s="1">
        <v>45705</v>
      </c>
      <c r="I5654" t="s">
        <v>64</v>
      </c>
      <c r="J5654">
        <v>16</v>
      </c>
      <c r="K5654">
        <v>7</v>
      </c>
      <c r="L5654" t="s">
        <v>93</v>
      </c>
      <c r="M5654" t="s">
        <v>94</v>
      </c>
      <c r="N5654" t="s">
        <v>42</v>
      </c>
      <c r="O5654">
        <f t="shared" si="528"/>
        <v>1</v>
      </c>
      <c r="P5654" t="str">
        <f t="shared" si="529"/>
        <v>Valid</v>
      </c>
      <c r="Q5654" t="str">
        <f>_xlfn.XLOOKUP(B5654,Customers!$A:$A,Customers!$C:$C,"Not Found")</f>
        <v>West</v>
      </c>
      <c r="R5654" t="str">
        <f t="shared" si="530"/>
        <v>East</v>
      </c>
      <c r="S5654" t="str">
        <f t="shared" si="531"/>
        <v>Baggage Loss</v>
      </c>
      <c r="T5654" t="str">
        <f t="shared" si="532"/>
        <v>SLA Breach</v>
      </c>
      <c r="U5654">
        <f t="shared" si="533"/>
        <v>9</v>
      </c>
    </row>
    <row r="5655" spans="1:21" x14ac:dyDescent="0.3">
      <c r="A5655" t="s">
        <v>10115</v>
      </c>
      <c r="B5655" t="s">
        <v>5801</v>
      </c>
      <c r="C5655" t="s">
        <v>5802</v>
      </c>
      <c r="D5655" t="s">
        <v>69</v>
      </c>
      <c r="E5655" t="s">
        <v>173</v>
      </c>
      <c r="F5655">
        <v>236990.04</v>
      </c>
      <c r="G5655" s="1">
        <v>45755</v>
      </c>
      <c r="H5655" s="1">
        <v>45772</v>
      </c>
      <c r="I5655" t="s">
        <v>19</v>
      </c>
      <c r="J5655">
        <v>17</v>
      </c>
      <c r="K5655">
        <v>12</v>
      </c>
      <c r="L5655" t="s">
        <v>864</v>
      </c>
      <c r="M5655" t="s">
        <v>49</v>
      </c>
      <c r="N5655" t="s">
        <v>30</v>
      </c>
      <c r="O5655">
        <f t="shared" si="528"/>
        <v>1</v>
      </c>
      <c r="P5655" t="str">
        <f t="shared" si="529"/>
        <v>Valid</v>
      </c>
      <c r="Q5655" t="str">
        <f>_xlfn.XLOOKUP(B5655,Customers!$A:$A,Customers!$C:$C,"Not Found")</f>
        <v>West</v>
      </c>
      <c r="R5655" t="str">
        <f t="shared" si="530"/>
        <v>Central</v>
      </c>
      <c r="S5655" t="str">
        <f t="shared" si="531"/>
        <v>Property Damage</v>
      </c>
      <c r="T5655" t="str">
        <f t="shared" si="532"/>
        <v>SLA Breach</v>
      </c>
      <c r="U5655">
        <f t="shared" si="533"/>
        <v>5</v>
      </c>
    </row>
    <row r="5656" spans="1:21" x14ac:dyDescent="0.3">
      <c r="A5656" t="s">
        <v>10116</v>
      </c>
      <c r="B5656" t="s">
        <v>8954</v>
      </c>
      <c r="C5656" t="s">
        <v>10117</v>
      </c>
      <c r="D5656" t="s">
        <v>46</v>
      </c>
      <c r="E5656" t="s">
        <v>18</v>
      </c>
      <c r="F5656">
        <v>261213.79</v>
      </c>
      <c r="G5656" s="1">
        <v>45941</v>
      </c>
      <c r="H5656" s="1">
        <v>45945</v>
      </c>
      <c r="I5656" t="s">
        <v>19</v>
      </c>
      <c r="J5656">
        <v>4</v>
      </c>
      <c r="K5656">
        <v>12</v>
      </c>
      <c r="L5656" t="s">
        <v>268</v>
      </c>
      <c r="M5656" t="s">
        <v>49</v>
      </c>
      <c r="N5656" t="s">
        <v>30</v>
      </c>
      <c r="O5656">
        <f t="shared" si="528"/>
        <v>1</v>
      </c>
      <c r="P5656" t="str">
        <f t="shared" si="529"/>
        <v>Valid</v>
      </c>
      <c r="Q5656" t="str">
        <f>_xlfn.XLOOKUP(B5656,Customers!$A:$A,Customers!$C:$C,"Not Found")</f>
        <v>South</v>
      </c>
      <c r="R5656" t="str">
        <f t="shared" si="530"/>
        <v>South</v>
      </c>
      <c r="S5656" t="str">
        <f t="shared" si="531"/>
        <v>Theft</v>
      </c>
      <c r="T5656" t="str">
        <f t="shared" si="532"/>
        <v>Within SLA</v>
      </c>
      <c r="U5656">
        <f t="shared" si="533"/>
        <v>0</v>
      </c>
    </row>
    <row r="5657" spans="1:21" x14ac:dyDescent="0.3">
      <c r="A5657" t="s">
        <v>10118</v>
      </c>
      <c r="B5657" t="s">
        <v>765</v>
      </c>
      <c r="C5657" t="s">
        <v>766</v>
      </c>
      <c r="D5657" t="s">
        <v>154</v>
      </c>
      <c r="E5657" t="s">
        <v>27</v>
      </c>
      <c r="F5657">
        <v>109351.08</v>
      </c>
      <c r="G5657" s="1">
        <v>45752</v>
      </c>
      <c r="H5657" s="1">
        <v>45762</v>
      </c>
      <c r="I5657" t="s">
        <v>19</v>
      </c>
      <c r="J5657">
        <v>10</v>
      </c>
      <c r="K5657">
        <v>10</v>
      </c>
      <c r="L5657" t="s">
        <v>28</v>
      </c>
      <c r="M5657" t="s">
        <v>21</v>
      </c>
      <c r="N5657" t="s">
        <v>30</v>
      </c>
      <c r="O5657">
        <f t="shared" si="528"/>
        <v>1</v>
      </c>
      <c r="P5657" t="str">
        <f t="shared" si="529"/>
        <v>Valid</v>
      </c>
      <c r="Q5657" t="str">
        <f>_xlfn.XLOOKUP(B5657,Customers!$A:$A,Customers!$C:$C,"Not Found")</f>
        <v>West</v>
      </c>
      <c r="R5657" t="str">
        <f t="shared" si="530"/>
        <v>West</v>
      </c>
      <c r="S5657" t="str">
        <f t="shared" si="531"/>
        <v>Vehicle Damage</v>
      </c>
      <c r="T5657" t="str">
        <f t="shared" si="532"/>
        <v>Within SLA</v>
      </c>
      <c r="U5657">
        <f t="shared" si="533"/>
        <v>0</v>
      </c>
    </row>
    <row r="5658" spans="1:21" x14ac:dyDescent="0.3">
      <c r="A5658" t="s">
        <v>10119</v>
      </c>
      <c r="B5658" t="s">
        <v>1961</v>
      </c>
      <c r="C5658" t="s">
        <v>6074</v>
      </c>
      <c r="D5658" t="s">
        <v>216</v>
      </c>
      <c r="E5658" t="s">
        <v>74</v>
      </c>
      <c r="F5658">
        <v>36936.870000000003</v>
      </c>
      <c r="G5658" s="1">
        <v>45954</v>
      </c>
      <c r="H5658" s="1">
        <v>45987</v>
      </c>
      <c r="I5658" t="s">
        <v>19</v>
      </c>
      <c r="J5658">
        <v>33</v>
      </c>
      <c r="K5658">
        <v>15</v>
      </c>
      <c r="L5658" t="s">
        <v>174</v>
      </c>
      <c r="M5658" t="s">
        <v>55</v>
      </c>
      <c r="N5658" t="s">
        <v>42</v>
      </c>
      <c r="O5658">
        <f t="shared" si="528"/>
        <v>1</v>
      </c>
      <c r="P5658" t="str">
        <f t="shared" si="529"/>
        <v>Valid</v>
      </c>
      <c r="Q5658" t="str">
        <f>_xlfn.XLOOKUP(B5658,Customers!$A:$A,Customers!$C:$C,"Not Found")</f>
        <v>Central</v>
      </c>
      <c r="R5658" t="str">
        <f t="shared" si="530"/>
        <v>East</v>
      </c>
      <c r="S5658" t="str">
        <f t="shared" si="531"/>
        <v>Outpatient</v>
      </c>
      <c r="T5658" t="str">
        <f t="shared" si="532"/>
        <v>SLA Breach</v>
      </c>
      <c r="U5658">
        <f t="shared" si="533"/>
        <v>18</v>
      </c>
    </row>
    <row r="5659" spans="1:21" x14ac:dyDescent="0.3">
      <c r="A5659" t="s">
        <v>10120</v>
      </c>
      <c r="B5659" t="s">
        <v>2070</v>
      </c>
      <c r="C5659" t="s">
        <v>3102</v>
      </c>
      <c r="D5659" t="s">
        <v>59</v>
      </c>
      <c r="E5659" t="s">
        <v>74</v>
      </c>
      <c r="F5659">
        <v>50292.61</v>
      </c>
      <c r="G5659" s="1">
        <v>45681</v>
      </c>
      <c r="H5659" s="1">
        <v>45706</v>
      </c>
      <c r="I5659" t="s">
        <v>19</v>
      </c>
      <c r="J5659">
        <v>25</v>
      </c>
      <c r="K5659">
        <v>15</v>
      </c>
      <c r="L5659" t="s">
        <v>166</v>
      </c>
      <c r="M5659" t="s">
        <v>55</v>
      </c>
      <c r="N5659" t="s">
        <v>42</v>
      </c>
      <c r="O5659">
        <f t="shared" si="528"/>
        <v>1</v>
      </c>
      <c r="P5659" t="str">
        <f t="shared" si="529"/>
        <v>Valid</v>
      </c>
      <c r="Q5659" t="str">
        <f>_xlfn.XLOOKUP(B5659,Customers!$A:$A,Customers!$C:$C,"Not Found")</f>
        <v>East</v>
      </c>
      <c r="R5659" t="str">
        <f t="shared" si="530"/>
        <v>East</v>
      </c>
      <c r="S5659" t="str">
        <f t="shared" si="531"/>
        <v>Critical Illness</v>
      </c>
      <c r="T5659" t="str">
        <f t="shared" si="532"/>
        <v>SLA Breach</v>
      </c>
      <c r="U5659">
        <f t="shared" si="533"/>
        <v>10</v>
      </c>
    </row>
    <row r="5660" spans="1:21" x14ac:dyDescent="0.3">
      <c r="A5660" t="s">
        <v>10121</v>
      </c>
      <c r="B5660" t="s">
        <v>5928</v>
      </c>
      <c r="C5660" t="s">
        <v>5929</v>
      </c>
      <c r="D5660" t="s">
        <v>46</v>
      </c>
      <c r="E5660" t="s">
        <v>18</v>
      </c>
      <c r="F5660">
        <v>201360.01</v>
      </c>
      <c r="G5660" s="1">
        <v>45828</v>
      </c>
      <c r="H5660" s="1">
        <v>45837</v>
      </c>
      <c r="I5660" t="s">
        <v>19</v>
      </c>
      <c r="J5660">
        <v>9</v>
      </c>
      <c r="K5660">
        <v>10</v>
      </c>
      <c r="L5660" t="s">
        <v>366</v>
      </c>
      <c r="M5660" t="s">
        <v>21</v>
      </c>
      <c r="N5660" t="s">
        <v>22</v>
      </c>
      <c r="O5660">
        <f t="shared" si="528"/>
        <v>1</v>
      </c>
      <c r="P5660" t="str">
        <f t="shared" si="529"/>
        <v>Valid</v>
      </c>
      <c r="Q5660" t="str">
        <f>_xlfn.XLOOKUP(B5660,Customers!$A:$A,Customers!$C:$C,"Not Found")</f>
        <v>North</v>
      </c>
      <c r="R5660" t="str">
        <f t="shared" si="530"/>
        <v>South</v>
      </c>
      <c r="S5660" t="str">
        <f t="shared" si="531"/>
        <v>Theft</v>
      </c>
      <c r="T5660" t="str">
        <f t="shared" si="532"/>
        <v>Within SLA</v>
      </c>
      <c r="U5660">
        <f t="shared" si="533"/>
        <v>0</v>
      </c>
    </row>
    <row r="5661" spans="1:21" x14ac:dyDescent="0.3">
      <c r="A5661" t="s">
        <v>10122</v>
      </c>
      <c r="B5661" t="s">
        <v>3594</v>
      </c>
      <c r="C5661" t="s">
        <v>5329</v>
      </c>
      <c r="D5661" t="s">
        <v>46</v>
      </c>
      <c r="E5661" t="s">
        <v>74</v>
      </c>
      <c r="F5661">
        <v>52108.21</v>
      </c>
      <c r="G5661" s="1">
        <v>45976</v>
      </c>
      <c r="H5661" s="1">
        <v>45987</v>
      </c>
      <c r="I5661" t="s">
        <v>19</v>
      </c>
      <c r="J5661">
        <v>11</v>
      </c>
      <c r="K5661">
        <v>10</v>
      </c>
      <c r="L5661" t="s">
        <v>166</v>
      </c>
      <c r="M5661" t="s">
        <v>21</v>
      </c>
      <c r="N5661" t="s">
        <v>30</v>
      </c>
      <c r="O5661">
        <f t="shared" si="528"/>
        <v>1</v>
      </c>
      <c r="P5661" t="str">
        <f t="shared" si="529"/>
        <v>Valid</v>
      </c>
      <c r="Q5661" t="str">
        <f>_xlfn.XLOOKUP(B5661,Customers!$A:$A,Customers!$C:$C,"Not Found")</f>
        <v>North</v>
      </c>
      <c r="R5661" t="str">
        <f t="shared" si="530"/>
        <v>East</v>
      </c>
      <c r="S5661" t="str">
        <f t="shared" si="531"/>
        <v>Theft</v>
      </c>
      <c r="T5661" t="str">
        <f t="shared" si="532"/>
        <v>SLA Breach</v>
      </c>
      <c r="U5661">
        <f t="shared" si="533"/>
        <v>1</v>
      </c>
    </row>
    <row r="5662" spans="1:21" x14ac:dyDescent="0.3">
      <c r="A5662" t="s">
        <v>10123</v>
      </c>
      <c r="B5662" t="s">
        <v>4743</v>
      </c>
      <c r="C5662" t="s">
        <v>10124</v>
      </c>
      <c r="D5662" t="s">
        <v>182</v>
      </c>
      <c r="E5662" t="s">
        <v>27</v>
      </c>
      <c r="F5662">
        <v>8744.75</v>
      </c>
      <c r="G5662" s="1">
        <v>45874</v>
      </c>
      <c r="H5662" s="1">
        <v>45880</v>
      </c>
      <c r="I5662" t="s">
        <v>19</v>
      </c>
      <c r="J5662">
        <v>6</v>
      </c>
      <c r="K5662">
        <v>7</v>
      </c>
      <c r="L5662" t="s">
        <v>331</v>
      </c>
      <c r="M5662" t="s">
        <v>94</v>
      </c>
      <c r="N5662" t="s">
        <v>30</v>
      </c>
      <c r="O5662">
        <f t="shared" si="528"/>
        <v>1</v>
      </c>
      <c r="P5662" t="str">
        <f t="shared" si="529"/>
        <v>Valid</v>
      </c>
      <c r="Q5662" t="str">
        <f>_xlfn.XLOOKUP(B5662,Customers!$A:$A,Customers!$C:$C,"Not Found")</f>
        <v>West</v>
      </c>
      <c r="R5662" t="str">
        <f t="shared" si="530"/>
        <v>West</v>
      </c>
      <c r="S5662" t="str">
        <f t="shared" si="531"/>
        <v>Trip Cancellation</v>
      </c>
      <c r="T5662" t="str">
        <f t="shared" si="532"/>
        <v>Within SLA</v>
      </c>
      <c r="U5662">
        <f t="shared" si="533"/>
        <v>0</v>
      </c>
    </row>
    <row r="5663" spans="1:21" x14ac:dyDescent="0.3">
      <c r="A5663" t="s">
        <v>10125</v>
      </c>
      <c r="B5663" t="s">
        <v>10126</v>
      </c>
      <c r="C5663" t="s">
        <v>10127</v>
      </c>
      <c r="D5663" t="s">
        <v>69</v>
      </c>
      <c r="E5663" t="s">
        <v>39</v>
      </c>
      <c r="F5663">
        <v>163142.29999999999</v>
      </c>
      <c r="G5663" s="1">
        <v>45826</v>
      </c>
      <c r="H5663" s="1">
        <v>45849</v>
      </c>
      <c r="I5663" t="s">
        <v>19</v>
      </c>
      <c r="J5663">
        <v>23</v>
      </c>
      <c r="K5663">
        <v>12</v>
      </c>
      <c r="L5663" t="s">
        <v>341</v>
      </c>
      <c r="M5663" t="s">
        <v>49</v>
      </c>
      <c r="N5663" t="s">
        <v>42</v>
      </c>
      <c r="O5663">
        <f t="shared" si="528"/>
        <v>1</v>
      </c>
      <c r="P5663" t="str">
        <f t="shared" si="529"/>
        <v>Valid</v>
      </c>
      <c r="Q5663" t="str">
        <f>_xlfn.XLOOKUP(B5663,Customers!$A:$A,Customers!$C:$C,"Not Found")</f>
        <v>East</v>
      </c>
      <c r="R5663" t="str">
        <f t="shared" si="530"/>
        <v>North</v>
      </c>
      <c r="S5663" t="str">
        <f t="shared" si="531"/>
        <v>Property Damage</v>
      </c>
      <c r="T5663" t="str">
        <f t="shared" si="532"/>
        <v>SLA Breach</v>
      </c>
      <c r="U5663">
        <f t="shared" si="533"/>
        <v>11</v>
      </c>
    </row>
    <row r="5664" spans="1:21" x14ac:dyDescent="0.3">
      <c r="A5664" t="s">
        <v>10128</v>
      </c>
      <c r="B5664" t="s">
        <v>8722</v>
      </c>
      <c r="C5664" t="s">
        <v>8723</v>
      </c>
      <c r="D5664" t="s">
        <v>111</v>
      </c>
      <c r="E5664" t="s">
        <v>173</v>
      </c>
      <c r="F5664">
        <v>219384.22</v>
      </c>
      <c r="G5664" s="1">
        <v>45787</v>
      </c>
      <c r="I5664" t="s">
        <v>40</v>
      </c>
      <c r="J5664">
        <v>14</v>
      </c>
      <c r="K5664">
        <v>12</v>
      </c>
      <c r="L5664" t="s">
        <v>128</v>
      </c>
      <c r="M5664" t="s">
        <v>49</v>
      </c>
      <c r="N5664" t="s">
        <v>30</v>
      </c>
      <c r="O5664">
        <f t="shared" si="528"/>
        <v>1</v>
      </c>
      <c r="P5664" t="str">
        <f t="shared" si="529"/>
        <v>Valid</v>
      </c>
      <c r="Q5664" t="str">
        <f>_xlfn.XLOOKUP(B5664,Customers!$A:$A,Customers!$C:$C,"Not Found")</f>
        <v>Central</v>
      </c>
      <c r="R5664" t="str">
        <f t="shared" si="530"/>
        <v>Central</v>
      </c>
      <c r="S5664" t="str">
        <f t="shared" si="531"/>
        <v>Fire</v>
      </c>
      <c r="T5664" t="str">
        <f t="shared" si="532"/>
        <v>SLA Breach</v>
      </c>
      <c r="U5664">
        <f t="shared" si="533"/>
        <v>2</v>
      </c>
    </row>
    <row r="5665" spans="1:21" x14ac:dyDescent="0.3">
      <c r="A5665" t="s">
        <v>10129</v>
      </c>
      <c r="B5665" t="s">
        <v>7076</v>
      </c>
      <c r="C5665" t="s">
        <v>7077</v>
      </c>
      <c r="D5665" t="s">
        <v>182</v>
      </c>
      <c r="E5665" t="s">
        <v>27</v>
      </c>
      <c r="F5665">
        <v>28472.45</v>
      </c>
      <c r="G5665" s="1">
        <v>45856</v>
      </c>
      <c r="I5665" t="s">
        <v>40</v>
      </c>
      <c r="J5665">
        <v>10</v>
      </c>
      <c r="K5665">
        <v>7</v>
      </c>
      <c r="L5665" t="s">
        <v>787</v>
      </c>
      <c r="M5665" t="s">
        <v>94</v>
      </c>
      <c r="N5665" t="s">
        <v>30</v>
      </c>
      <c r="O5665">
        <f t="shared" si="528"/>
        <v>1</v>
      </c>
      <c r="P5665" t="str">
        <f t="shared" si="529"/>
        <v>Valid</v>
      </c>
      <c r="Q5665" t="str">
        <f>_xlfn.XLOOKUP(B5665,Customers!$A:$A,Customers!$C:$C,"Not Found")</f>
        <v>South</v>
      </c>
      <c r="R5665" t="str">
        <f t="shared" si="530"/>
        <v>West</v>
      </c>
      <c r="S5665" t="str">
        <f t="shared" si="531"/>
        <v>Trip Cancellation</v>
      </c>
      <c r="T5665" t="str">
        <f t="shared" si="532"/>
        <v>SLA Breach</v>
      </c>
      <c r="U5665">
        <f t="shared" si="533"/>
        <v>3</v>
      </c>
    </row>
    <row r="5666" spans="1:21" x14ac:dyDescent="0.3">
      <c r="A5666" t="s">
        <v>10130</v>
      </c>
      <c r="B5666" t="s">
        <v>3219</v>
      </c>
      <c r="C5666" t="s">
        <v>6541</v>
      </c>
      <c r="D5666" t="s">
        <v>53</v>
      </c>
      <c r="E5666" t="s">
        <v>18</v>
      </c>
      <c r="F5666">
        <v>121509.98</v>
      </c>
      <c r="G5666" s="1">
        <v>45742</v>
      </c>
      <c r="I5666" t="s">
        <v>64</v>
      </c>
      <c r="J5666">
        <v>13</v>
      </c>
      <c r="K5666">
        <v>15</v>
      </c>
      <c r="L5666" t="s">
        <v>121</v>
      </c>
      <c r="M5666" t="s">
        <v>55</v>
      </c>
      <c r="N5666" t="s">
        <v>30</v>
      </c>
      <c r="O5666">
        <f t="shared" si="528"/>
        <v>1</v>
      </c>
      <c r="P5666" t="str">
        <f t="shared" si="529"/>
        <v>Valid</v>
      </c>
      <c r="Q5666" t="str">
        <f>_xlfn.XLOOKUP(B5666,Customers!$A:$A,Customers!$C:$C,"Not Found")</f>
        <v>North</v>
      </c>
      <c r="R5666" t="str">
        <f t="shared" si="530"/>
        <v>South</v>
      </c>
      <c r="S5666" t="str">
        <f t="shared" si="531"/>
        <v>Hospitalization</v>
      </c>
      <c r="T5666" t="str">
        <f t="shared" si="532"/>
        <v>Within SLA</v>
      </c>
      <c r="U5666">
        <f t="shared" si="533"/>
        <v>0</v>
      </c>
    </row>
    <row r="5667" spans="1:21" x14ac:dyDescent="0.3">
      <c r="A5667" t="s">
        <v>10131</v>
      </c>
      <c r="B5667" t="s">
        <v>802</v>
      </c>
      <c r="C5667" t="s">
        <v>1530</v>
      </c>
      <c r="D5667" t="s">
        <v>111</v>
      </c>
      <c r="E5667" t="s">
        <v>39</v>
      </c>
      <c r="F5667">
        <v>64210.02</v>
      </c>
      <c r="G5667" s="1">
        <v>45831</v>
      </c>
      <c r="H5667" s="1">
        <v>45848</v>
      </c>
      <c r="I5667" t="s">
        <v>19</v>
      </c>
      <c r="J5667">
        <v>17</v>
      </c>
      <c r="K5667">
        <v>12</v>
      </c>
      <c r="L5667" t="s">
        <v>606</v>
      </c>
      <c r="M5667" t="s">
        <v>49</v>
      </c>
      <c r="N5667" t="s">
        <v>30</v>
      </c>
      <c r="O5667">
        <f t="shared" si="528"/>
        <v>1</v>
      </c>
      <c r="P5667" t="str">
        <f t="shared" si="529"/>
        <v>Valid</v>
      </c>
      <c r="Q5667" t="str">
        <f>_xlfn.XLOOKUP(B5667,Customers!$A:$A,Customers!$C:$C,"Not Found")</f>
        <v>West</v>
      </c>
      <c r="R5667" t="str">
        <f t="shared" si="530"/>
        <v>North</v>
      </c>
      <c r="S5667" t="str">
        <f t="shared" si="531"/>
        <v>Fire</v>
      </c>
      <c r="T5667" t="str">
        <f t="shared" si="532"/>
        <v>SLA Breach</v>
      </c>
      <c r="U5667">
        <f t="shared" si="533"/>
        <v>5</v>
      </c>
    </row>
    <row r="5668" spans="1:21" x14ac:dyDescent="0.3">
      <c r="A5668" t="s">
        <v>10132</v>
      </c>
      <c r="B5668" t="s">
        <v>3346</v>
      </c>
      <c r="C5668" t="s">
        <v>4874</v>
      </c>
      <c r="D5668" t="s">
        <v>102</v>
      </c>
      <c r="E5668" t="s">
        <v>39</v>
      </c>
      <c r="F5668">
        <v>221845.93</v>
      </c>
      <c r="G5668" s="1">
        <v>45676</v>
      </c>
      <c r="I5668" t="s">
        <v>64</v>
      </c>
      <c r="J5668">
        <v>23</v>
      </c>
      <c r="K5668">
        <v>20</v>
      </c>
      <c r="L5668" t="s">
        <v>60</v>
      </c>
      <c r="M5668" t="s">
        <v>29</v>
      </c>
      <c r="N5668" t="s">
        <v>30</v>
      </c>
      <c r="O5668">
        <f t="shared" si="528"/>
        <v>1</v>
      </c>
      <c r="P5668" t="str">
        <f t="shared" si="529"/>
        <v>Valid</v>
      </c>
      <c r="Q5668" t="str">
        <f>_xlfn.XLOOKUP(B5668,Customers!$A:$A,Customers!$C:$C,"Not Found")</f>
        <v>West</v>
      </c>
      <c r="R5668" t="str">
        <f t="shared" si="530"/>
        <v>North</v>
      </c>
      <c r="S5668" t="str">
        <f t="shared" si="531"/>
        <v>Maturity</v>
      </c>
      <c r="T5668" t="str">
        <f t="shared" si="532"/>
        <v>SLA Breach</v>
      </c>
      <c r="U5668">
        <f t="shared" si="533"/>
        <v>3</v>
      </c>
    </row>
    <row r="5669" spans="1:21" x14ac:dyDescent="0.3">
      <c r="A5669" t="s">
        <v>10133</v>
      </c>
      <c r="B5669" t="s">
        <v>4242</v>
      </c>
      <c r="C5669" t="s">
        <v>10134</v>
      </c>
      <c r="D5669" t="s">
        <v>34</v>
      </c>
      <c r="E5669" t="s">
        <v>39</v>
      </c>
      <c r="F5669">
        <v>92573.55</v>
      </c>
      <c r="G5669" s="1">
        <v>45741</v>
      </c>
      <c r="I5669" t="s">
        <v>64</v>
      </c>
      <c r="J5669">
        <v>22</v>
      </c>
      <c r="K5669">
        <v>20</v>
      </c>
      <c r="L5669" t="s">
        <v>1047</v>
      </c>
      <c r="M5669" t="s">
        <v>29</v>
      </c>
      <c r="N5669" t="s">
        <v>30</v>
      </c>
      <c r="O5669">
        <f t="shared" si="528"/>
        <v>1</v>
      </c>
      <c r="P5669" t="str">
        <f t="shared" si="529"/>
        <v>Valid</v>
      </c>
      <c r="Q5669" t="str">
        <f>_xlfn.XLOOKUP(B5669,Customers!$A:$A,Customers!$C:$C,"Not Found")</f>
        <v>South</v>
      </c>
      <c r="R5669" t="str">
        <f t="shared" si="530"/>
        <v>North</v>
      </c>
      <c r="S5669" t="str">
        <f t="shared" si="531"/>
        <v>Death Benefit</v>
      </c>
      <c r="T5669" t="str">
        <f t="shared" si="532"/>
        <v>SLA Breach</v>
      </c>
      <c r="U5669">
        <f t="shared" si="533"/>
        <v>2</v>
      </c>
    </row>
    <row r="5670" spans="1:21" x14ac:dyDescent="0.3">
      <c r="A5670" t="s">
        <v>10135</v>
      </c>
      <c r="B5670" t="s">
        <v>10136</v>
      </c>
      <c r="C5670" t="s">
        <v>10137</v>
      </c>
      <c r="D5670" t="s">
        <v>26</v>
      </c>
      <c r="E5670" t="s">
        <v>39</v>
      </c>
      <c r="F5670">
        <v>149302.88</v>
      </c>
      <c r="G5670" s="1">
        <v>45902</v>
      </c>
      <c r="I5670" t="s">
        <v>64</v>
      </c>
      <c r="J5670">
        <v>31</v>
      </c>
      <c r="K5670">
        <v>20</v>
      </c>
      <c r="L5670" t="s">
        <v>140</v>
      </c>
      <c r="M5670" t="s">
        <v>29</v>
      </c>
      <c r="N5670" t="s">
        <v>88</v>
      </c>
      <c r="O5670">
        <f t="shared" si="528"/>
        <v>1</v>
      </c>
      <c r="P5670" t="str">
        <f t="shared" si="529"/>
        <v>Valid</v>
      </c>
      <c r="Q5670" t="str">
        <f>_xlfn.XLOOKUP(B5670,Customers!$A:$A,Customers!$C:$C,"Not Found")</f>
        <v>South</v>
      </c>
      <c r="R5670" t="str">
        <f t="shared" si="530"/>
        <v>North</v>
      </c>
      <c r="S5670" t="str">
        <f t="shared" si="531"/>
        <v>Disability</v>
      </c>
      <c r="T5670" t="str">
        <f t="shared" si="532"/>
        <v>SLA Breach</v>
      </c>
      <c r="U5670">
        <f t="shared" si="533"/>
        <v>11</v>
      </c>
    </row>
    <row r="5671" spans="1:21" x14ac:dyDescent="0.3">
      <c r="A5671" t="s">
        <v>10138</v>
      </c>
      <c r="B5671" t="s">
        <v>4773</v>
      </c>
      <c r="C5671" t="s">
        <v>4774</v>
      </c>
      <c r="D5671" t="s">
        <v>92</v>
      </c>
      <c r="E5671" t="s">
        <v>39</v>
      </c>
      <c r="F5671">
        <v>76329.39</v>
      </c>
      <c r="G5671" s="1">
        <v>45966</v>
      </c>
      <c r="H5671" s="1">
        <v>45968</v>
      </c>
      <c r="I5671" t="s">
        <v>19</v>
      </c>
      <c r="J5671">
        <v>2</v>
      </c>
      <c r="K5671">
        <v>7</v>
      </c>
      <c r="L5671" t="s">
        <v>117</v>
      </c>
      <c r="M5671" t="s">
        <v>94</v>
      </c>
      <c r="N5671" t="s">
        <v>22</v>
      </c>
      <c r="O5671">
        <f t="shared" si="528"/>
        <v>1</v>
      </c>
      <c r="P5671" t="str">
        <f t="shared" si="529"/>
        <v>Valid</v>
      </c>
      <c r="Q5671" t="str">
        <f>_xlfn.XLOOKUP(B5671,Customers!$A:$A,Customers!$C:$C,"Not Found")</f>
        <v>East</v>
      </c>
      <c r="R5671" t="str">
        <f t="shared" si="530"/>
        <v>North</v>
      </c>
      <c r="S5671" t="str">
        <f t="shared" si="531"/>
        <v>Baggage Loss</v>
      </c>
      <c r="T5671" t="str">
        <f t="shared" si="532"/>
        <v>Within SLA</v>
      </c>
      <c r="U5671">
        <f t="shared" si="533"/>
        <v>0</v>
      </c>
    </row>
    <row r="5672" spans="1:21" x14ac:dyDescent="0.3">
      <c r="A5672" t="s">
        <v>10139</v>
      </c>
      <c r="B5672" t="s">
        <v>5690</v>
      </c>
      <c r="C5672" t="s">
        <v>5691</v>
      </c>
      <c r="D5672" t="s">
        <v>59</v>
      </c>
      <c r="E5672" t="s">
        <v>173</v>
      </c>
      <c r="F5672">
        <v>9855.59</v>
      </c>
      <c r="G5672" s="1">
        <v>45800</v>
      </c>
      <c r="H5672" s="1">
        <v>45818</v>
      </c>
      <c r="I5672" t="s">
        <v>19</v>
      </c>
      <c r="J5672">
        <v>18</v>
      </c>
      <c r="K5672">
        <v>15</v>
      </c>
      <c r="L5672" t="s">
        <v>630</v>
      </c>
      <c r="M5672" t="s">
        <v>55</v>
      </c>
      <c r="N5672" t="s">
        <v>30</v>
      </c>
      <c r="O5672">
        <f t="shared" si="528"/>
        <v>1</v>
      </c>
      <c r="P5672" t="str">
        <f t="shared" si="529"/>
        <v>Valid</v>
      </c>
      <c r="Q5672" t="str">
        <f>_xlfn.XLOOKUP(B5672,Customers!$A:$A,Customers!$C:$C,"Not Found")</f>
        <v>East</v>
      </c>
      <c r="R5672" t="str">
        <f t="shared" si="530"/>
        <v>Central</v>
      </c>
      <c r="S5672" t="str">
        <f t="shared" si="531"/>
        <v>Critical Illness</v>
      </c>
      <c r="T5672" t="str">
        <f t="shared" si="532"/>
        <v>SLA Breach</v>
      </c>
      <c r="U5672">
        <f t="shared" si="533"/>
        <v>3</v>
      </c>
    </row>
    <row r="5673" spans="1:21" x14ac:dyDescent="0.3">
      <c r="A5673" t="s">
        <v>10140</v>
      </c>
      <c r="B5673" t="s">
        <v>546</v>
      </c>
      <c r="C5673" t="s">
        <v>547</v>
      </c>
      <c r="D5673" t="s">
        <v>53</v>
      </c>
      <c r="E5673" t="s">
        <v>27</v>
      </c>
      <c r="F5673">
        <v>66080.479999999996</v>
      </c>
      <c r="G5673" s="1">
        <v>45881</v>
      </c>
      <c r="H5673" s="1">
        <v>45890</v>
      </c>
      <c r="I5673" t="s">
        <v>47</v>
      </c>
      <c r="J5673">
        <v>9</v>
      </c>
      <c r="K5673">
        <v>15</v>
      </c>
      <c r="L5673" t="s">
        <v>121</v>
      </c>
      <c r="M5673" t="s">
        <v>55</v>
      </c>
      <c r="N5673" t="s">
        <v>30</v>
      </c>
      <c r="O5673">
        <f t="shared" si="528"/>
        <v>1</v>
      </c>
      <c r="P5673" t="str">
        <f t="shared" si="529"/>
        <v>Valid</v>
      </c>
      <c r="Q5673" t="str">
        <f>_xlfn.XLOOKUP(B5673,Customers!$A:$A,Customers!$C:$C,"Not Found")</f>
        <v>North</v>
      </c>
      <c r="R5673" t="str">
        <f t="shared" si="530"/>
        <v>West</v>
      </c>
      <c r="S5673" t="str">
        <f t="shared" si="531"/>
        <v>Hospitalization</v>
      </c>
      <c r="T5673" t="str">
        <f t="shared" si="532"/>
        <v>Within SLA</v>
      </c>
      <c r="U5673">
        <f t="shared" si="533"/>
        <v>0</v>
      </c>
    </row>
    <row r="5674" spans="1:21" x14ac:dyDescent="0.3">
      <c r="A5674" t="s">
        <v>10141</v>
      </c>
      <c r="B5674" t="s">
        <v>3182</v>
      </c>
      <c r="C5674" t="s">
        <v>3183</v>
      </c>
      <c r="D5674" t="s">
        <v>154</v>
      </c>
      <c r="E5674" t="s">
        <v>27</v>
      </c>
      <c r="F5674">
        <v>45945.05</v>
      </c>
      <c r="G5674" s="1">
        <v>45809</v>
      </c>
      <c r="H5674" s="1">
        <v>45831</v>
      </c>
      <c r="I5674" t="s">
        <v>19</v>
      </c>
      <c r="J5674">
        <v>22</v>
      </c>
      <c r="K5674">
        <v>10</v>
      </c>
      <c r="L5674" t="s">
        <v>107</v>
      </c>
      <c r="M5674" t="s">
        <v>21</v>
      </c>
      <c r="N5674" t="s">
        <v>88</v>
      </c>
      <c r="O5674">
        <f t="shared" si="528"/>
        <v>1</v>
      </c>
      <c r="P5674" t="str">
        <f t="shared" si="529"/>
        <v>Valid</v>
      </c>
      <c r="Q5674" t="str">
        <f>_xlfn.XLOOKUP(B5674,Customers!$A:$A,Customers!$C:$C,"Not Found")</f>
        <v>West</v>
      </c>
      <c r="R5674" t="str">
        <f t="shared" si="530"/>
        <v>West</v>
      </c>
      <c r="S5674" t="str">
        <f t="shared" si="531"/>
        <v>Vehicle Damage</v>
      </c>
      <c r="T5674" t="str">
        <f t="shared" si="532"/>
        <v>SLA Breach</v>
      </c>
      <c r="U5674">
        <f t="shared" si="533"/>
        <v>12</v>
      </c>
    </row>
    <row r="5675" spans="1:21" x14ac:dyDescent="0.3">
      <c r="A5675" t="s">
        <v>10142</v>
      </c>
      <c r="B5675" t="s">
        <v>3900</v>
      </c>
      <c r="C5675" t="s">
        <v>3901</v>
      </c>
      <c r="D5675" t="s">
        <v>17</v>
      </c>
      <c r="E5675" t="s">
        <v>74</v>
      </c>
      <c r="F5675">
        <v>95659.97</v>
      </c>
      <c r="G5675" s="1">
        <v>45699</v>
      </c>
      <c r="I5675" t="s">
        <v>40</v>
      </c>
      <c r="J5675">
        <v>8</v>
      </c>
      <c r="K5675">
        <v>10</v>
      </c>
      <c r="L5675" t="s">
        <v>54</v>
      </c>
      <c r="M5675" t="s">
        <v>21</v>
      </c>
      <c r="N5675" t="s">
        <v>22</v>
      </c>
      <c r="O5675">
        <f t="shared" si="528"/>
        <v>1</v>
      </c>
      <c r="P5675" t="str">
        <f t="shared" si="529"/>
        <v>Valid</v>
      </c>
      <c r="Q5675" t="str">
        <f>_xlfn.XLOOKUP(B5675,Customers!$A:$A,Customers!$C:$C,"Not Found")</f>
        <v>North</v>
      </c>
      <c r="R5675" t="str">
        <f t="shared" si="530"/>
        <v>East</v>
      </c>
      <c r="S5675" t="str">
        <f t="shared" si="531"/>
        <v>Accident</v>
      </c>
      <c r="T5675" t="str">
        <f t="shared" si="532"/>
        <v>Within SLA</v>
      </c>
      <c r="U5675">
        <f t="shared" si="533"/>
        <v>0</v>
      </c>
    </row>
    <row r="5676" spans="1:21" x14ac:dyDescent="0.3">
      <c r="A5676" t="s">
        <v>10143</v>
      </c>
      <c r="B5676" t="s">
        <v>3566</v>
      </c>
      <c r="C5676" t="s">
        <v>3567</v>
      </c>
      <c r="D5676" t="s">
        <v>34</v>
      </c>
      <c r="E5676" t="s">
        <v>74</v>
      </c>
      <c r="F5676">
        <v>74971.429999999993</v>
      </c>
      <c r="G5676" s="1">
        <v>45978</v>
      </c>
      <c r="H5676" s="1">
        <v>46006</v>
      </c>
      <c r="I5676" t="s">
        <v>19</v>
      </c>
      <c r="J5676">
        <v>28</v>
      </c>
      <c r="K5676">
        <v>20</v>
      </c>
      <c r="L5676" t="s">
        <v>244</v>
      </c>
      <c r="M5676" t="s">
        <v>29</v>
      </c>
      <c r="N5676" t="s">
        <v>88</v>
      </c>
      <c r="O5676">
        <f t="shared" si="528"/>
        <v>1</v>
      </c>
      <c r="P5676" t="str">
        <f t="shared" si="529"/>
        <v>Valid</v>
      </c>
      <c r="Q5676" t="str">
        <f>_xlfn.XLOOKUP(B5676,Customers!$A:$A,Customers!$C:$C,"Not Found")</f>
        <v>East</v>
      </c>
      <c r="R5676" t="str">
        <f t="shared" si="530"/>
        <v>East</v>
      </c>
      <c r="S5676" t="str">
        <f t="shared" si="531"/>
        <v>Death Benefit</v>
      </c>
      <c r="T5676" t="str">
        <f t="shared" si="532"/>
        <v>SLA Breach</v>
      </c>
      <c r="U5676">
        <f t="shared" si="533"/>
        <v>8</v>
      </c>
    </row>
    <row r="5677" spans="1:21" x14ac:dyDescent="0.3">
      <c r="A5677" t="s">
        <v>10144</v>
      </c>
      <c r="B5677" t="s">
        <v>7561</v>
      </c>
      <c r="C5677" t="s">
        <v>7562</v>
      </c>
      <c r="D5677" t="s">
        <v>154</v>
      </c>
      <c r="E5677" t="s">
        <v>173</v>
      </c>
      <c r="F5677">
        <v>39572.85</v>
      </c>
      <c r="G5677" s="1">
        <v>45812</v>
      </c>
      <c r="H5677" s="1">
        <v>45824</v>
      </c>
      <c r="I5677" t="s">
        <v>19</v>
      </c>
      <c r="J5677">
        <v>12</v>
      </c>
      <c r="K5677">
        <v>10</v>
      </c>
      <c r="L5677" t="s">
        <v>121</v>
      </c>
      <c r="M5677" t="s">
        <v>21</v>
      </c>
      <c r="N5677" t="s">
        <v>30</v>
      </c>
      <c r="O5677">
        <f t="shared" si="528"/>
        <v>1</v>
      </c>
      <c r="P5677" t="str">
        <f t="shared" si="529"/>
        <v>Valid</v>
      </c>
      <c r="Q5677" t="str">
        <f>_xlfn.XLOOKUP(B5677,Customers!$A:$A,Customers!$C:$C,"Not Found")</f>
        <v>East</v>
      </c>
      <c r="R5677" t="str">
        <f t="shared" si="530"/>
        <v>Central</v>
      </c>
      <c r="S5677" t="str">
        <f t="shared" si="531"/>
        <v>Vehicle Damage</v>
      </c>
      <c r="T5677" t="str">
        <f t="shared" si="532"/>
        <v>SLA Breach</v>
      </c>
      <c r="U5677">
        <f t="shared" si="533"/>
        <v>2</v>
      </c>
    </row>
    <row r="5678" spans="1:21" x14ac:dyDescent="0.3">
      <c r="A5678" t="s">
        <v>10145</v>
      </c>
      <c r="B5678" t="s">
        <v>778</v>
      </c>
      <c r="C5678" t="s">
        <v>779</v>
      </c>
      <c r="D5678" t="s">
        <v>46</v>
      </c>
      <c r="E5678" t="s">
        <v>18</v>
      </c>
      <c r="F5678">
        <v>75038.179999999993</v>
      </c>
      <c r="G5678" s="1">
        <v>45695</v>
      </c>
      <c r="H5678" s="1">
        <v>45700</v>
      </c>
      <c r="I5678" t="s">
        <v>19</v>
      </c>
      <c r="J5678">
        <v>5</v>
      </c>
      <c r="K5678">
        <v>12</v>
      </c>
      <c r="L5678" t="s">
        <v>310</v>
      </c>
      <c r="M5678" t="s">
        <v>49</v>
      </c>
      <c r="N5678" t="s">
        <v>22</v>
      </c>
      <c r="O5678">
        <f t="shared" si="528"/>
        <v>1</v>
      </c>
      <c r="P5678" t="str">
        <f t="shared" si="529"/>
        <v>Valid</v>
      </c>
      <c r="Q5678" t="str">
        <f>_xlfn.XLOOKUP(B5678,Customers!$A:$A,Customers!$C:$C,"Not Found")</f>
        <v>North</v>
      </c>
      <c r="R5678" t="str">
        <f t="shared" si="530"/>
        <v>South</v>
      </c>
      <c r="S5678" t="str">
        <f t="shared" si="531"/>
        <v>Theft</v>
      </c>
      <c r="T5678" t="str">
        <f t="shared" si="532"/>
        <v>Within SLA</v>
      </c>
      <c r="U5678">
        <f t="shared" si="533"/>
        <v>0</v>
      </c>
    </row>
    <row r="5679" spans="1:21" x14ac:dyDescent="0.3">
      <c r="A5679" t="s">
        <v>10146</v>
      </c>
      <c r="B5679" t="s">
        <v>24</v>
      </c>
      <c r="C5679" t="s">
        <v>387</v>
      </c>
      <c r="D5679" t="s">
        <v>53</v>
      </c>
      <c r="E5679" t="s">
        <v>27</v>
      </c>
      <c r="F5679">
        <v>110615.81</v>
      </c>
      <c r="G5679" s="1">
        <v>45658</v>
      </c>
      <c r="I5679" t="s">
        <v>40</v>
      </c>
      <c r="J5679">
        <v>16</v>
      </c>
      <c r="K5679">
        <v>15</v>
      </c>
      <c r="L5679" t="s">
        <v>155</v>
      </c>
      <c r="M5679" t="s">
        <v>55</v>
      </c>
      <c r="N5679" t="s">
        <v>42</v>
      </c>
      <c r="O5679">
        <f t="shared" si="528"/>
        <v>1</v>
      </c>
      <c r="P5679" t="str">
        <f t="shared" si="529"/>
        <v>Valid</v>
      </c>
      <c r="Q5679" t="str">
        <f>_xlfn.XLOOKUP(B5679,Customers!$A:$A,Customers!$C:$C,"Not Found")</f>
        <v>East</v>
      </c>
      <c r="R5679" t="str">
        <f t="shared" si="530"/>
        <v>West</v>
      </c>
      <c r="S5679" t="str">
        <f t="shared" si="531"/>
        <v>Hospitalization</v>
      </c>
      <c r="T5679" t="str">
        <f t="shared" si="532"/>
        <v>SLA Breach</v>
      </c>
      <c r="U5679">
        <f t="shared" si="533"/>
        <v>1</v>
      </c>
    </row>
    <row r="5680" spans="1:21" x14ac:dyDescent="0.3">
      <c r="A5680" t="s">
        <v>10147</v>
      </c>
      <c r="B5680" t="s">
        <v>381</v>
      </c>
      <c r="C5680" t="s">
        <v>382</v>
      </c>
      <c r="D5680" t="s">
        <v>46</v>
      </c>
      <c r="E5680" t="s">
        <v>173</v>
      </c>
      <c r="F5680">
        <v>64593.37</v>
      </c>
      <c r="G5680" s="1">
        <v>45726</v>
      </c>
      <c r="H5680" s="1">
        <v>45740</v>
      </c>
      <c r="I5680" t="s">
        <v>19</v>
      </c>
      <c r="J5680">
        <v>14</v>
      </c>
      <c r="K5680">
        <v>10</v>
      </c>
      <c r="L5680" t="s">
        <v>404</v>
      </c>
      <c r="M5680" t="s">
        <v>21</v>
      </c>
      <c r="N5680" t="s">
        <v>30</v>
      </c>
      <c r="O5680">
        <f t="shared" si="528"/>
        <v>1</v>
      </c>
      <c r="P5680" t="str">
        <f t="shared" si="529"/>
        <v>Valid</v>
      </c>
      <c r="Q5680" t="str">
        <f>_xlfn.XLOOKUP(B5680,Customers!$A:$A,Customers!$C:$C,"Not Found")</f>
        <v>West</v>
      </c>
      <c r="R5680" t="str">
        <f t="shared" si="530"/>
        <v>Central</v>
      </c>
      <c r="S5680" t="str">
        <f t="shared" si="531"/>
        <v>Theft</v>
      </c>
      <c r="T5680" t="str">
        <f t="shared" si="532"/>
        <v>SLA Breach</v>
      </c>
      <c r="U5680">
        <f t="shared" si="533"/>
        <v>4</v>
      </c>
    </row>
    <row r="5681" spans="1:21" x14ac:dyDescent="0.3">
      <c r="A5681" t="s">
        <v>10148</v>
      </c>
      <c r="B5681" t="s">
        <v>966</v>
      </c>
      <c r="C5681" t="s">
        <v>967</v>
      </c>
      <c r="D5681" t="s">
        <v>46</v>
      </c>
      <c r="E5681" t="s">
        <v>173</v>
      </c>
      <c r="F5681">
        <v>22152.92</v>
      </c>
      <c r="G5681" s="1">
        <v>45883</v>
      </c>
      <c r="H5681" s="1">
        <v>45895</v>
      </c>
      <c r="I5681" t="s">
        <v>19</v>
      </c>
      <c r="J5681">
        <v>12</v>
      </c>
      <c r="K5681">
        <v>10</v>
      </c>
      <c r="L5681" t="s">
        <v>388</v>
      </c>
      <c r="M5681" t="s">
        <v>21</v>
      </c>
      <c r="N5681" t="s">
        <v>30</v>
      </c>
      <c r="O5681">
        <f t="shared" si="528"/>
        <v>1</v>
      </c>
      <c r="P5681" t="str">
        <f t="shared" si="529"/>
        <v>Valid</v>
      </c>
      <c r="Q5681" t="str">
        <f>_xlfn.XLOOKUP(B5681,Customers!$A:$A,Customers!$C:$C,"Not Found")</f>
        <v>West</v>
      </c>
      <c r="R5681" t="str">
        <f t="shared" si="530"/>
        <v>Central</v>
      </c>
      <c r="S5681" t="str">
        <f t="shared" si="531"/>
        <v>Theft</v>
      </c>
      <c r="T5681" t="str">
        <f t="shared" si="532"/>
        <v>SLA Breach</v>
      </c>
      <c r="U5681">
        <f t="shared" si="533"/>
        <v>2</v>
      </c>
    </row>
    <row r="5682" spans="1:21" x14ac:dyDescent="0.3">
      <c r="A5682" t="s">
        <v>10149</v>
      </c>
      <c r="B5682" t="s">
        <v>1007</v>
      </c>
      <c r="C5682" t="s">
        <v>1008</v>
      </c>
      <c r="D5682" t="s">
        <v>154</v>
      </c>
      <c r="E5682" t="s">
        <v>74</v>
      </c>
      <c r="F5682">
        <v>52153.26</v>
      </c>
      <c r="G5682" s="1">
        <v>45767</v>
      </c>
      <c r="I5682" t="s">
        <v>64</v>
      </c>
      <c r="J5682">
        <v>10</v>
      </c>
      <c r="K5682">
        <v>10</v>
      </c>
      <c r="L5682" t="s">
        <v>183</v>
      </c>
      <c r="M5682" t="s">
        <v>21</v>
      </c>
      <c r="N5682" t="s">
        <v>22</v>
      </c>
      <c r="O5682">
        <f t="shared" si="528"/>
        <v>1</v>
      </c>
      <c r="P5682" t="str">
        <f t="shared" si="529"/>
        <v>Valid</v>
      </c>
      <c r="Q5682" t="str">
        <f>_xlfn.XLOOKUP(B5682,Customers!$A:$A,Customers!$C:$C,"Not Found")</f>
        <v>North</v>
      </c>
      <c r="R5682" t="str">
        <f t="shared" si="530"/>
        <v>East</v>
      </c>
      <c r="S5682" t="str">
        <f t="shared" si="531"/>
        <v>Vehicle Damage</v>
      </c>
      <c r="T5682" t="str">
        <f t="shared" si="532"/>
        <v>Within SLA</v>
      </c>
      <c r="U5682">
        <f t="shared" si="533"/>
        <v>0</v>
      </c>
    </row>
    <row r="5683" spans="1:21" x14ac:dyDescent="0.3">
      <c r="A5683" t="s">
        <v>10150</v>
      </c>
      <c r="B5683" t="s">
        <v>390</v>
      </c>
      <c r="C5683" t="s">
        <v>516</v>
      </c>
      <c r="D5683" t="s">
        <v>102</v>
      </c>
      <c r="E5683" t="s">
        <v>173</v>
      </c>
      <c r="F5683">
        <v>180991.83</v>
      </c>
      <c r="G5683" s="1">
        <v>45832</v>
      </c>
      <c r="I5683" t="s">
        <v>64</v>
      </c>
      <c r="J5683">
        <v>12</v>
      </c>
      <c r="K5683">
        <v>20</v>
      </c>
      <c r="L5683" t="s">
        <v>159</v>
      </c>
      <c r="M5683" t="s">
        <v>29</v>
      </c>
      <c r="N5683" t="s">
        <v>22</v>
      </c>
      <c r="O5683">
        <f t="shared" si="528"/>
        <v>1</v>
      </c>
      <c r="P5683" t="str">
        <f t="shared" si="529"/>
        <v>Valid</v>
      </c>
      <c r="Q5683" t="str">
        <f>_xlfn.XLOOKUP(B5683,Customers!$A:$A,Customers!$C:$C,"Not Found")</f>
        <v>North</v>
      </c>
      <c r="R5683" t="str">
        <f t="shared" si="530"/>
        <v>Central</v>
      </c>
      <c r="S5683" t="str">
        <f t="shared" si="531"/>
        <v>Maturity</v>
      </c>
      <c r="T5683" t="str">
        <f t="shared" si="532"/>
        <v>Within SLA</v>
      </c>
      <c r="U5683">
        <f t="shared" si="533"/>
        <v>0</v>
      </c>
    </row>
    <row r="5684" spans="1:21" x14ac:dyDescent="0.3">
      <c r="A5684" t="s">
        <v>10151</v>
      </c>
      <c r="B5684" t="s">
        <v>1336</v>
      </c>
      <c r="C5684" t="s">
        <v>8023</v>
      </c>
      <c r="D5684" t="s">
        <v>102</v>
      </c>
      <c r="E5684" t="s">
        <v>74</v>
      </c>
      <c r="F5684">
        <v>405475.48</v>
      </c>
      <c r="G5684" s="1">
        <v>45713</v>
      </c>
      <c r="I5684" t="s">
        <v>64</v>
      </c>
      <c r="J5684">
        <v>26</v>
      </c>
      <c r="K5684">
        <v>20</v>
      </c>
      <c r="L5684" t="s">
        <v>70</v>
      </c>
      <c r="M5684" t="s">
        <v>29</v>
      </c>
      <c r="N5684" t="s">
        <v>30</v>
      </c>
      <c r="O5684">
        <f t="shared" si="528"/>
        <v>1</v>
      </c>
      <c r="P5684" t="str">
        <f t="shared" si="529"/>
        <v>Valid</v>
      </c>
      <c r="Q5684" t="str">
        <f>_xlfn.XLOOKUP(B5684,Customers!$A:$A,Customers!$C:$C,"Not Found")</f>
        <v>North</v>
      </c>
      <c r="R5684" t="str">
        <f t="shared" si="530"/>
        <v>East</v>
      </c>
      <c r="S5684" t="str">
        <f t="shared" si="531"/>
        <v>Maturity</v>
      </c>
      <c r="T5684" t="str">
        <f t="shared" si="532"/>
        <v>SLA Breach</v>
      </c>
      <c r="U5684">
        <f t="shared" si="533"/>
        <v>6</v>
      </c>
    </row>
    <row r="5685" spans="1:21" x14ac:dyDescent="0.3">
      <c r="A5685" t="s">
        <v>10152</v>
      </c>
      <c r="B5685" t="s">
        <v>2108</v>
      </c>
      <c r="C5685" t="s">
        <v>2109</v>
      </c>
      <c r="D5685" t="s">
        <v>53</v>
      </c>
      <c r="E5685" t="s">
        <v>18</v>
      </c>
      <c r="F5685">
        <v>72432.47</v>
      </c>
      <c r="G5685" s="1">
        <v>45960</v>
      </c>
      <c r="H5685" s="1">
        <v>45974</v>
      </c>
      <c r="I5685" t="s">
        <v>19</v>
      </c>
      <c r="J5685">
        <v>14</v>
      </c>
      <c r="K5685">
        <v>15</v>
      </c>
      <c r="L5685" t="s">
        <v>150</v>
      </c>
      <c r="M5685" t="s">
        <v>55</v>
      </c>
      <c r="N5685" t="s">
        <v>42</v>
      </c>
      <c r="O5685">
        <f t="shared" si="528"/>
        <v>1</v>
      </c>
      <c r="P5685" t="str">
        <f t="shared" si="529"/>
        <v>Valid</v>
      </c>
      <c r="Q5685" t="str">
        <f>_xlfn.XLOOKUP(B5685,Customers!$A:$A,Customers!$C:$C,"Not Found")</f>
        <v>West</v>
      </c>
      <c r="R5685" t="str">
        <f t="shared" si="530"/>
        <v>South</v>
      </c>
      <c r="S5685" t="str">
        <f t="shared" si="531"/>
        <v>Hospitalization</v>
      </c>
      <c r="T5685" t="str">
        <f t="shared" si="532"/>
        <v>Within SLA</v>
      </c>
      <c r="U5685">
        <f t="shared" si="533"/>
        <v>0</v>
      </c>
    </row>
    <row r="5686" spans="1:21" x14ac:dyDescent="0.3">
      <c r="A5686" t="s">
        <v>10153</v>
      </c>
      <c r="B5686" t="s">
        <v>10154</v>
      </c>
      <c r="C5686" t="s">
        <v>10155</v>
      </c>
      <c r="D5686" t="s">
        <v>92</v>
      </c>
      <c r="E5686" t="s">
        <v>18</v>
      </c>
      <c r="F5686">
        <v>93482.3</v>
      </c>
      <c r="G5686" s="1">
        <v>45982</v>
      </c>
      <c r="H5686" s="1">
        <v>45990</v>
      </c>
      <c r="I5686" t="s">
        <v>19</v>
      </c>
      <c r="J5686">
        <v>8</v>
      </c>
      <c r="K5686">
        <v>7</v>
      </c>
      <c r="L5686" t="s">
        <v>112</v>
      </c>
      <c r="M5686" t="s">
        <v>94</v>
      </c>
      <c r="N5686" t="s">
        <v>30</v>
      </c>
      <c r="O5686">
        <f t="shared" si="528"/>
        <v>1</v>
      </c>
      <c r="P5686" t="str">
        <f t="shared" si="529"/>
        <v>Valid</v>
      </c>
      <c r="Q5686" t="str">
        <f>_xlfn.XLOOKUP(B5686,Customers!$A:$A,Customers!$C:$C,"Not Found")</f>
        <v>South</v>
      </c>
      <c r="R5686" t="str">
        <f t="shared" si="530"/>
        <v>South</v>
      </c>
      <c r="S5686" t="str">
        <f t="shared" si="531"/>
        <v>Baggage Loss</v>
      </c>
      <c r="T5686" t="str">
        <f t="shared" si="532"/>
        <v>SLA Breach</v>
      </c>
      <c r="U5686">
        <f t="shared" si="533"/>
        <v>1</v>
      </c>
    </row>
    <row r="5687" spans="1:21" x14ac:dyDescent="0.3">
      <c r="A5687" t="s">
        <v>10156</v>
      </c>
      <c r="B5687" t="s">
        <v>5266</v>
      </c>
      <c r="C5687" t="s">
        <v>5267</v>
      </c>
      <c r="D5687" t="s">
        <v>102</v>
      </c>
      <c r="E5687" t="s">
        <v>74</v>
      </c>
      <c r="F5687">
        <v>194849.09</v>
      </c>
      <c r="G5687" s="1">
        <v>45974</v>
      </c>
      <c r="H5687" s="1">
        <v>46005</v>
      </c>
      <c r="I5687" t="s">
        <v>19</v>
      </c>
      <c r="J5687">
        <v>31</v>
      </c>
      <c r="K5687">
        <v>20</v>
      </c>
      <c r="L5687" t="s">
        <v>580</v>
      </c>
      <c r="M5687" t="s">
        <v>29</v>
      </c>
      <c r="N5687" t="s">
        <v>42</v>
      </c>
      <c r="O5687">
        <f t="shared" si="528"/>
        <v>1</v>
      </c>
      <c r="P5687" t="str">
        <f t="shared" si="529"/>
        <v>Valid</v>
      </c>
      <c r="Q5687" t="str">
        <f>_xlfn.XLOOKUP(B5687,Customers!$A:$A,Customers!$C:$C,"Not Found")</f>
        <v>North</v>
      </c>
      <c r="R5687" t="str">
        <f t="shared" si="530"/>
        <v>East</v>
      </c>
      <c r="S5687" t="str">
        <f t="shared" si="531"/>
        <v>Maturity</v>
      </c>
      <c r="T5687" t="str">
        <f t="shared" si="532"/>
        <v>SLA Breach</v>
      </c>
      <c r="U5687">
        <f t="shared" si="533"/>
        <v>11</v>
      </c>
    </row>
    <row r="5688" spans="1:21" x14ac:dyDescent="0.3">
      <c r="A5688" t="s">
        <v>10157</v>
      </c>
      <c r="B5688" t="s">
        <v>442</v>
      </c>
      <c r="C5688" t="s">
        <v>2169</v>
      </c>
      <c r="D5688" t="s">
        <v>59</v>
      </c>
      <c r="E5688" t="s">
        <v>18</v>
      </c>
      <c r="F5688">
        <v>58764.33</v>
      </c>
      <c r="G5688" s="1">
        <v>45865</v>
      </c>
      <c r="H5688" s="1">
        <v>45870</v>
      </c>
      <c r="I5688" t="s">
        <v>47</v>
      </c>
      <c r="J5688">
        <v>5</v>
      </c>
      <c r="K5688">
        <v>15</v>
      </c>
      <c r="L5688" t="s">
        <v>450</v>
      </c>
      <c r="M5688" t="s">
        <v>55</v>
      </c>
      <c r="N5688" t="s">
        <v>30</v>
      </c>
      <c r="O5688">
        <f t="shared" si="528"/>
        <v>1</v>
      </c>
      <c r="P5688" t="str">
        <f t="shared" si="529"/>
        <v>Valid</v>
      </c>
      <c r="Q5688" t="str">
        <f>_xlfn.XLOOKUP(B5688,Customers!$A:$A,Customers!$C:$C,"Not Found")</f>
        <v>West</v>
      </c>
      <c r="R5688" t="str">
        <f t="shared" si="530"/>
        <v>South</v>
      </c>
      <c r="S5688" t="str">
        <f t="shared" si="531"/>
        <v>Critical Illness</v>
      </c>
      <c r="T5688" t="str">
        <f t="shared" si="532"/>
        <v>Within SLA</v>
      </c>
      <c r="U5688">
        <f t="shared" si="533"/>
        <v>0</v>
      </c>
    </row>
    <row r="5689" spans="1:21" x14ac:dyDescent="0.3">
      <c r="A5689" t="s">
        <v>10158</v>
      </c>
      <c r="B5689" t="s">
        <v>2976</v>
      </c>
      <c r="C5689" t="s">
        <v>10159</v>
      </c>
      <c r="D5689" t="s">
        <v>111</v>
      </c>
      <c r="E5689" t="s">
        <v>39</v>
      </c>
      <c r="F5689">
        <v>77838.179999999993</v>
      </c>
      <c r="G5689" s="1">
        <v>45690</v>
      </c>
      <c r="H5689" s="1">
        <v>45698</v>
      </c>
      <c r="I5689" t="s">
        <v>19</v>
      </c>
      <c r="J5689">
        <v>8</v>
      </c>
      <c r="K5689">
        <v>12</v>
      </c>
      <c r="L5689" t="s">
        <v>580</v>
      </c>
      <c r="M5689" t="s">
        <v>49</v>
      </c>
      <c r="N5689" t="s">
        <v>30</v>
      </c>
      <c r="O5689">
        <f t="shared" si="528"/>
        <v>1</v>
      </c>
      <c r="P5689" t="str">
        <f t="shared" si="529"/>
        <v>Valid</v>
      </c>
      <c r="Q5689" t="str">
        <f>_xlfn.XLOOKUP(B5689,Customers!$A:$A,Customers!$C:$C,"Not Found")</f>
        <v>East</v>
      </c>
      <c r="R5689" t="str">
        <f t="shared" si="530"/>
        <v>North</v>
      </c>
      <c r="S5689" t="str">
        <f t="shared" si="531"/>
        <v>Fire</v>
      </c>
      <c r="T5689" t="str">
        <f t="shared" si="532"/>
        <v>Within SLA</v>
      </c>
      <c r="U5689">
        <f t="shared" si="533"/>
        <v>0</v>
      </c>
    </row>
    <row r="5690" spans="1:21" x14ac:dyDescent="0.3">
      <c r="A5690" t="s">
        <v>10160</v>
      </c>
      <c r="B5690" t="s">
        <v>4423</v>
      </c>
      <c r="C5690" t="s">
        <v>7698</v>
      </c>
      <c r="D5690" t="s">
        <v>53</v>
      </c>
      <c r="E5690" t="s">
        <v>39</v>
      </c>
      <c r="F5690">
        <v>74978.06</v>
      </c>
      <c r="G5690" s="1">
        <v>45697</v>
      </c>
      <c r="I5690" t="s">
        <v>64</v>
      </c>
      <c r="J5690">
        <v>10</v>
      </c>
      <c r="K5690">
        <v>15</v>
      </c>
      <c r="L5690" t="s">
        <v>606</v>
      </c>
      <c r="M5690" t="s">
        <v>55</v>
      </c>
      <c r="N5690" t="s">
        <v>30</v>
      </c>
      <c r="O5690">
        <f t="shared" si="528"/>
        <v>1</v>
      </c>
      <c r="P5690" t="str">
        <f t="shared" si="529"/>
        <v>Valid</v>
      </c>
      <c r="Q5690" t="str">
        <f>_xlfn.XLOOKUP(B5690,Customers!$A:$A,Customers!$C:$C,"Not Found")</f>
        <v>East</v>
      </c>
      <c r="R5690" t="str">
        <f t="shared" si="530"/>
        <v>North</v>
      </c>
      <c r="S5690" t="str">
        <f t="shared" si="531"/>
        <v>Hospitalization</v>
      </c>
      <c r="T5690" t="str">
        <f t="shared" si="532"/>
        <v>Within SLA</v>
      </c>
      <c r="U5690">
        <f t="shared" si="533"/>
        <v>0</v>
      </c>
    </row>
    <row r="5691" spans="1:21" x14ac:dyDescent="0.3">
      <c r="A5691" t="s">
        <v>10161</v>
      </c>
      <c r="B5691" t="s">
        <v>7639</v>
      </c>
      <c r="C5691" t="s">
        <v>7640</v>
      </c>
      <c r="D5691" t="s">
        <v>154</v>
      </c>
      <c r="E5691" t="s">
        <v>27</v>
      </c>
      <c r="F5691">
        <v>112342.16</v>
      </c>
      <c r="G5691" s="1">
        <v>45687</v>
      </c>
      <c r="H5691" s="1">
        <v>45696</v>
      </c>
      <c r="I5691" t="s">
        <v>19</v>
      </c>
      <c r="J5691">
        <v>9</v>
      </c>
      <c r="K5691">
        <v>10</v>
      </c>
      <c r="L5691" t="s">
        <v>541</v>
      </c>
      <c r="M5691" t="s">
        <v>21</v>
      </c>
      <c r="N5691" t="s">
        <v>30</v>
      </c>
      <c r="O5691">
        <f t="shared" si="528"/>
        <v>1</v>
      </c>
      <c r="P5691" t="str">
        <f t="shared" si="529"/>
        <v>Valid</v>
      </c>
      <c r="Q5691" t="str">
        <f>_xlfn.XLOOKUP(B5691,Customers!$A:$A,Customers!$C:$C,"Not Found")</f>
        <v>South</v>
      </c>
      <c r="R5691" t="str">
        <f t="shared" si="530"/>
        <v>West</v>
      </c>
      <c r="S5691" t="str">
        <f t="shared" si="531"/>
        <v>Vehicle Damage</v>
      </c>
      <c r="T5691" t="str">
        <f t="shared" si="532"/>
        <v>Within SLA</v>
      </c>
      <c r="U5691">
        <f t="shared" si="533"/>
        <v>0</v>
      </c>
    </row>
    <row r="5692" spans="1:21" x14ac:dyDescent="0.3">
      <c r="A5692" t="s">
        <v>10162</v>
      </c>
      <c r="B5692" t="s">
        <v>2082</v>
      </c>
      <c r="C5692" t="s">
        <v>2083</v>
      </c>
      <c r="D5692" t="s">
        <v>17</v>
      </c>
      <c r="E5692" t="s">
        <v>173</v>
      </c>
      <c r="F5692">
        <v>48762.15</v>
      </c>
      <c r="G5692" s="1">
        <v>45823</v>
      </c>
      <c r="I5692" t="s">
        <v>40</v>
      </c>
      <c r="J5692">
        <v>4</v>
      </c>
      <c r="K5692">
        <v>10</v>
      </c>
      <c r="L5692" t="s">
        <v>353</v>
      </c>
      <c r="M5692" t="s">
        <v>21</v>
      </c>
      <c r="N5692" t="s">
        <v>22</v>
      </c>
      <c r="O5692">
        <f t="shared" si="528"/>
        <v>1</v>
      </c>
      <c r="P5692" t="str">
        <f t="shared" si="529"/>
        <v>Valid</v>
      </c>
      <c r="Q5692" t="str">
        <f>_xlfn.XLOOKUP(B5692,Customers!$A:$A,Customers!$C:$C,"Not Found")</f>
        <v>South</v>
      </c>
      <c r="R5692" t="str">
        <f t="shared" si="530"/>
        <v>Central</v>
      </c>
      <c r="S5692" t="str">
        <f t="shared" si="531"/>
        <v>Accident</v>
      </c>
      <c r="T5692" t="str">
        <f t="shared" si="532"/>
        <v>Within SLA</v>
      </c>
      <c r="U5692">
        <f t="shared" si="533"/>
        <v>0</v>
      </c>
    </row>
    <row r="5693" spans="1:21" x14ac:dyDescent="0.3">
      <c r="A5693" t="s">
        <v>10163</v>
      </c>
      <c r="B5693" t="s">
        <v>5637</v>
      </c>
      <c r="C5693" t="s">
        <v>5638</v>
      </c>
      <c r="D5693" t="s">
        <v>53</v>
      </c>
      <c r="E5693" t="s">
        <v>173</v>
      </c>
      <c r="F5693">
        <v>65733.03</v>
      </c>
      <c r="G5693" s="1">
        <v>45958</v>
      </c>
      <c r="H5693" s="1">
        <v>45964</v>
      </c>
      <c r="I5693" t="s">
        <v>19</v>
      </c>
      <c r="J5693">
        <v>6</v>
      </c>
      <c r="K5693">
        <v>15</v>
      </c>
      <c r="L5693" t="s">
        <v>770</v>
      </c>
      <c r="M5693" t="s">
        <v>55</v>
      </c>
      <c r="N5693" t="s">
        <v>22</v>
      </c>
      <c r="O5693">
        <f t="shared" si="528"/>
        <v>1</v>
      </c>
      <c r="P5693" t="str">
        <f t="shared" si="529"/>
        <v>Valid</v>
      </c>
      <c r="Q5693" t="str">
        <f>_xlfn.XLOOKUP(B5693,Customers!$A:$A,Customers!$C:$C,"Not Found")</f>
        <v>South</v>
      </c>
      <c r="R5693" t="str">
        <f t="shared" si="530"/>
        <v>Central</v>
      </c>
      <c r="S5693" t="str">
        <f t="shared" si="531"/>
        <v>Hospitalization</v>
      </c>
      <c r="T5693" t="str">
        <f t="shared" si="532"/>
        <v>Within SLA</v>
      </c>
      <c r="U5693">
        <f t="shared" si="533"/>
        <v>0</v>
      </c>
    </row>
    <row r="5694" spans="1:21" x14ac:dyDescent="0.3">
      <c r="A5694" t="s">
        <v>10164</v>
      </c>
      <c r="B5694" t="s">
        <v>5928</v>
      </c>
      <c r="C5694" t="s">
        <v>5929</v>
      </c>
      <c r="D5694" t="s">
        <v>46</v>
      </c>
      <c r="E5694" t="s">
        <v>74</v>
      </c>
      <c r="F5694">
        <v>81978.61</v>
      </c>
      <c r="G5694" s="1">
        <v>45924</v>
      </c>
      <c r="H5694" s="1">
        <v>45936</v>
      </c>
      <c r="I5694" t="s">
        <v>19</v>
      </c>
      <c r="J5694">
        <v>12</v>
      </c>
      <c r="K5694">
        <v>10</v>
      </c>
      <c r="L5694" t="s">
        <v>150</v>
      </c>
      <c r="M5694" t="s">
        <v>21</v>
      </c>
      <c r="N5694" t="s">
        <v>30</v>
      </c>
      <c r="O5694">
        <f t="shared" si="528"/>
        <v>1</v>
      </c>
      <c r="P5694" t="str">
        <f t="shared" si="529"/>
        <v>Valid</v>
      </c>
      <c r="Q5694" t="str">
        <f>_xlfn.XLOOKUP(B5694,Customers!$A:$A,Customers!$C:$C,"Not Found")</f>
        <v>North</v>
      </c>
      <c r="R5694" t="str">
        <f t="shared" si="530"/>
        <v>East</v>
      </c>
      <c r="S5694" t="str">
        <f t="shared" si="531"/>
        <v>Theft</v>
      </c>
      <c r="T5694" t="str">
        <f t="shared" si="532"/>
        <v>SLA Breach</v>
      </c>
      <c r="U5694">
        <f t="shared" si="533"/>
        <v>2</v>
      </c>
    </row>
    <row r="5695" spans="1:21" x14ac:dyDescent="0.3">
      <c r="A5695" t="s">
        <v>10165</v>
      </c>
      <c r="B5695" t="s">
        <v>9149</v>
      </c>
      <c r="C5695" t="s">
        <v>9150</v>
      </c>
      <c r="D5695" t="s">
        <v>102</v>
      </c>
      <c r="E5695" t="s">
        <v>173</v>
      </c>
      <c r="G5695" s="1">
        <v>45829</v>
      </c>
      <c r="I5695" t="s">
        <v>40</v>
      </c>
      <c r="J5695">
        <v>16</v>
      </c>
      <c r="K5695">
        <v>20</v>
      </c>
      <c r="L5695" t="s">
        <v>79</v>
      </c>
      <c r="M5695" t="s">
        <v>29</v>
      </c>
      <c r="N5695" t="s">
        <v>30</v>
      </c>
      <c r="O5695">
        <f t="shared" si="528"/>
        <v>1</v>
      </c>
      <c r="P5695" t="str">
        <f t="shared" si="529"/>
        <v>Missing Amount</v>
      </c>
      <c r="Q5695" t="str">
        <f>_xlfn.XLOOKUP(B5695,Customers!$A:$A,Customers!$C:$C,"Not Found")</f>
        <v>Central</v>
      </c>
      <c r="R5695" t="str">
        <f t="shared" si="530"/>
        <v>Central</v>
      </c>
      <c r="S5695" t="str">
        <f t="shared" si="531"/>
        <v>Maturity</v>
      </c>
      <c r="T5695" t="str">
        <f t="shared" si="532"/>
        <v>Within SLA</v>
      </c>
      <c r="U5695">
        <f t="shared" si="533"/>
        <v>0</v>
      </c>
    </row>
    <row r="5696" spans="1:21" x14ac:dyDescent="0.3">
      <c r="A5696" t="s">
        <v>10166</v>
      </c>
      <c r="B5696" t="s">
        <v>621</v>
      </c>
      <c r="C5696" t="s">
        <v>622</v>
      </c>
      <c r="D5696" t="s">
        <v>154</v>
      </c>
      <c r="E5696" t="s">
        <v>74</v>
      </c>
      <c r="F5696">
        <v>97939.520000000004</v>
      </c>
      <c r="G5696" s="1">
        <v>45908</v>
      </c>
      <c r="H5696" s="1">
        <v>45919</v>
      </c>
      <c r="I5696" t="s">
        <v>19</v>
      </c>
      <c r="J5696">
        <v>11</v>
      </c>
      <c r="K5696">
        <v>10</v>
      </c>
      <c r="L5696" t="s">
        <v>79</v>
      </c>
      <c r="M5696" t="s">
        <v>21</v>
      </c>
      <c r="N5696" t="s">
        <v>30</v>
      </c>
      <c r="O5696">
        <f t="shared" si="528"/>
        <v>1</v>
      </c>
      <c r="P5696" t="str">
        <f t="shared" si="529"/>
        <v>Valid</v>
      </c>
      <c r="Q5696" t="str">
        <f>_xlfn.XLOOKUP(B5696,Customers!$A:$A,Customers!$C:$C,"Not Found")</f>
        <v>North</v>
      </c>
      <c r="R5696" t="str">
        <f t="shared" si="530"/>
        <v>East</v>
      </c>
      <c r="S5696" t="str">
        <f t="shared" si="531"/>
        <v>Vehicle Damage</v>
      </c>
      <c r="T5696" t="str">
        <f t="shared" si="532"/>
        <v>SLA Breach</v>
      </c>
      <c r="U5696">
        <f t="shared" si="533"/>
        <v>1</v>
      </c>
    </row>
    <row r="5697" spans="1:21" x14ac:dyDescent="0.3">
      <c r="A5697" t="s">
        <v>10167</v>
      </c>
      <c r="B5697" t="s">
        <v>2284</v>
      </c>
      <c r="C5697" t="s">
        <v>3444</v>
      </c>
      <c r="D5697" t="s">
        <v>46</v>
      </c>
      <c r="E5697" t="s">
        <v>74</v>
      </c>
      <c r="F5697">
        <v>50842.36</v>
      </c>
      <c r="G5697" s="1">
        <v>45814</v>
      </c>
      <c r="H5697" s="1">
        <v>45830</v>
      </c>
      <c r="I5697" t="s">
        <v>19</v>
      </c>
      <c r="J5697">
        <v>16</v>
      </c>
      <c r="K5697">
        <v>10</v>
      </c>
      <c r="L5697" t="s">
        <v>155</v>
      </c>
      <c r="M5697" t="s">
        <v>21</v>
      </c>
      <c r="N5697" t="s">
        <v>30</v>
      </c>
      <c r="O5697">
        <f t="shared" si="528"/>
        <v>1</v>
      </c>
      <c r="P5697" t="str">
        <f t="shared" si="529"/>
        <v>Valid</v>
      </c>
      <c r="Q5697" t="str">
        <f>_xlfn.XLOOKUP(B5697,Customers!$A:$A,Customers!$C:$C,"Not Found")</f>
        <v>West</v>
      </c>
      <c r="R5697" t="str">
        <f t="shared" si="530"/>
        <v>East</v>
      </c>
      <c r="S5697" t="str">
        <f t="shared" si="531"/>
        <v>Theft</v>
      </c>
      <c r="T5697" t="str">
        <f t="shared" si="532"/>
        <v>SLA Breach</v>
      </c>
      <c r="U5697">
        <f t="shared" si="533"/>
        <v>6</v>
      </c>
    </row>
    <row r="5698" spans="1:21" x14ac:dyDescent="0.3">
      <c r="A5698" t="s">
        <v>10168</v>
      </c>
      <c r="B5698" t="s">
        <v>221</v>
      </c>
      <c r="C5698" t="s">
        <v>10169</v>
      </c>
      <c r="D5698" t="s">
        <v>46</v>
      </c>
      <c r="E5698" t="s">
        <v>74</v>
      </c>
      <c r="F5698">
        <v>36145.89</v>
      </c>
      <c r="G5698" s="1">
        <v>45866</v>
      </c>
      <c r="H5698" s="1">
        <v>45872</v>
      </c>
      <c r="I5698" t="s">
        <v>19</v>
      </c>
      <c r="J5698">
        <v>6</v>
      </c>
      <c r="K5698">
        <v>10</v>
      </c>
      <c r="L5698" t="s">
        <v>103</v>
      </c>
      <c r="M5698" t="s">
        <v>21</v>
      </c>
      <c r="N5698" t="s">
        <v>30</v>
      </c>
      <c r="O5698">
        <f t="shared" ref="O5698:O5761" si="534">COUNTIF($A:$A,A5698)</f>
        <v>1</v>
      </c>
      <c r="P5698" t="str">
        <f t="shared" ref="P5698:P5761" si="535">IF(F5698="","Missing Amount","Valid")</f>
        <v>Valid</v>
      </c>
      <c r="Q5698" t="str">
        <f>_xlfn.XLOOKUP(B5698,Customers!$A:$A,Customers!$C:$C,"Not Found")</f>
        <v>West</v>
      </c>
      <c r="R5698" t="str">
        <f t="shared" ref="R5698:R5761" si="536">IF(E5698="",Q5698,E5698)</f>
        <v>East</v>
      </c>
      <c r="S5698" t="str">
        <f t="shared" ref="S5698:S5761" si="537">IF(D5698="Hospitalisation","Hospitalization",IF(D5698="Medical Emerg.","Medical Emergency",IF(D5698="Property dmg","Property Damage",IF(D5698="Vehicle dmg","Vehicle Damage",D5698))))</f>
        <v>Theft</v>
      </c>
      <c r="T5698" t="str">
        <f t="shared" ref="T5698:T5761" si="538">IF(J5698&gt;K5698,"SLA Breach","Within SLA")</f>
        <v>Within SLA</v>
      </c>
      <c r="U5698">
        <f t="shared" ref="U5698:U5761" si="539">IF(J5698&gt;K5698,J5698-K5698,0)</f>
        <v>0</v>
      </c>
    </row>
    <row r="5699" spans="1:21" x14ac:dyDescent="0.3">
      <c r="A5699" t="s">
        <v>10170</v>
      </c>
      <c r="B5699" t="s">
        <v>4308</v>
      </c>
      <c r="C5699" t="s">
        <v>4309</v>
      </c>
      <c r="D5699" t="s">
        <v>17</v>
      </c>
      <c r="E5699" t="s">
        <v>18</v>
      </c>
      <c r="F5699">
        <v>19666.98</v>
      </c>
      <c r="G5699" s="1">
        <v>45848</v>
      </c>
      <c r="H5699" s="1">
        <v>45856</v>
      </c>
      <c r="I5699" t="s">
        <v>19</v>
      </c>
      <c r="J5699">
        <v>8</v>
      </c>
      <c r="K5699">
        <v>10</v>
      </c>
      <c r="L5699" t="s">
        <v>282</v>
      </c>
      <c r="M5699" t="s">
        <v>21</v>
      </c>
      <c r="N5699" t="s">
        <v>30</v>
      </c>
      <c r="O5699">
        <f t="shared" si="534"/>
        <v>1</v>
      </c>
      <c r="P5699" t="str">
        <f t="shared" si="535"/>
        <v>Valid</v>
      </c>
      <c r="Q5699" t="str">
        <f>_xlfn.XLOOKUP(B5699,Customers!$A:$A,Customers!$C:$C,"Not Found")</f>
        <v>Central</v>
      </c>
      <c r="R5699" t="str">
        <f t="shared" si="536"/>
        <v>South</v>
      </c>
      <c r="S5699" t="str">
        <f t="shared" si="537"/>
        <v>Accident</v>
      </c>
      <c r="T5699" t="str">
        <f t="shared" si="538"/>
        <v>Within SLA</v>
      </c>
      <c r="U5699">
        <f t="shared" si="539"/>
        <v>0</v>
      </c>
    </row>
    <row r="5700" spans="1:21" x14ac:dyDescent="0.3">
      <c r="A5700" t="s">
        <v>10171</v>
      </c>
      <c r="B5700" t="s">
        <v>10172</v>
      </c>
      <c r="C5700" t="s">
        <v>10173</v>
      </c>
      <c r="D5700" t="s">
        <v>46</v>
      </c>
      <c r="E5700" t="s">
        <v>74</v>
      </c>
      <c r="F5700">
        <v>31754.61</v>
      </c>
      <c r="G5700" s="1">
        <v>45859</v>
      </c>
      <c r="H5700" s="1">
        <v>45869</v>
      </c>
      <c r="I5700" t="s">
        <v>19</v>
      </c>
      <c r="J5700">
        <v>10</v>
      </c>
      <c r="K5700">
        <v>10</v>
      </c>
      <c r="L5700" t="s">
        <v>166</v>
      </c>
      <c r="M5700" t="s">
        <v>21</v>
      </c>
      <c r="N5700" t="s">
        <v>30</v>
      </c>
      <c r="O5700">
        <f t="shared" si="534"/>
        <v>1</v>
      </c>
      <c r="P5700" t="str">
        <f t="shared" si="535"/>
        <v>Valid</v>
      </c>
      <c r="Q5700" t="str">
        <f>_xlfn.XLOOKUP(B5700,Customers!$A:$A,Customers!$C:$C,"Not Found")</f>
        <v>West</v>
      </c>
      <c r="R5700" t="str">
        <f t="shared" si="536"/>
        <v>East</v>
      </c>
      <c r="S5700" t="str">
        <f t="shared" si="537"/>
        <v>Theft</v>
      </c>
      <c r="T5700" t="str">
        <f t="shared" si="538"/>
        <v>Within SLA</v>
      </c>
      <c r="U5700">
        <f t="shared" si="539"/>
        <v>0</v>
      </c>
    </row>
    <row r="5701" spans="1:21" x14ac:dyDescent="0.3">
      <c r="A5701" t="s">
        <v>10174</v>
      </c>
      <c r="B5701" t="s">
        <v>5749</v>
      </c>
      <c r="C5701" t="s">
        <v>5750</v>
      </c>
      <c r="D5701" t="s">
        <v>53</v>
      </c>
      <c r="E5701" t="s">
        <v>74</v>
      </c>
      <c r="F5701">
        <v>74317.649999999994</v>
      </c>
      <c r="G5701" s="1">
        <v>45813</v>
      </c>
      <c r="I5701" t="s">
        <v>64</v>
      </c>
      <c r="J5701">
        <v>12</v>
      </c>
      <c r="K5701">
        <v>15</v>
      </c>
      <c r="L5701" t="s">
        <v>75</v>
      </c>
      <c r="M5701" t="s">
        <v>55</v>
      </c>
      <c r="N5701" t="s">
        <v>22</v>
      </c>
      <c r="O5701">
        <f t="shared" si="534"/>
        <v>1</v>
      </c>
      <c r="P5701" t="str">
        <f t="shared" si="535"/>
        <v>Valid</v>
      </c>
      <c r="Q5701" t="str">
        <f>_xlfn.XLOOKUP(B5701,Customers!$A:$A,Customers!$C:$C,"Not Found")</f>
        <v>Central</v>
      </c>
      <c r="R5701" t="str">
        <f t="shared" si="536"/>
        <v>East</v>
      </c>
      <c r="S5701" t="str">
        <f t="shared" si="537"/>
        <v>Hospitalization</v>
      </c>
      <c r="T5701" t="str">
        <f t="shared" si="538"/>
        <v>Within SLA</v>
      </c>
      <c r="U5701">
        <f t="shared" si="539"/>
        <v>0</v>
      </c>
    </row>
    <row r="5702" spans="1:21" x14ac:dyDescent="0.3">
      <c r="A5702" t="s">
        <v>10175</v>
      </c>
      <c r="B5702" t="s">
        <v>1730</v>
      </c>
      <c r="C5702" t="s">
        <v>1731</v>
      </c>
      <c r="D5702" t="s">
        <v>34</v>
      </c>
      <c r="E5702" t="s">
        <v>173</v>
      </c>
      <c r="F5702">
        <v>282515.26</v>
      </c>
      <c r="G5702" s="1">
        <v>45906</v>
      </c>
      <c r="I5702" t="s">
        <v>40</v>
      </c>
      <c r="J5702">
        <v>33</v>
      </c>
      <c r="K5702">
        <v>20</v>
      </c>
      <c r="L5702" t="s">
        <v>150</v>
      </c>
      <c r="M5702" t="s">
        <v>29</v>
      </c>
      <c r="N5702" t="s">
        <v>88</v>
      </c>
      <c r="O5702">
        <f t="shared" si="534"/>
        <v>1</v>
      </c>
      <c r="P5702" t="str">
        <f t="shared" si="535"/>
        <v>Valid</v>
      </c>
      <c r="Q5702" t="str">
        <f>_xlfn.XLOOKUP(B5702,Customers!$A:$A,Customers!$C:$C,"Not Found")</f>
        <v>South</v>
      </c>
      <c r="R5702" t="str">
        <f t="shared" si="536"/>
        <v>Central</v>
      </c>
      <c r="S5702" t="str">
        <f t="shared" si="537"/>
        <v>Death Benefit</v>
      </c>
      <c r="T5702" t="str">
        <f t="shared" si="538"/>
        <v>SLA Breach</v>
      </c>
      <c r="U5702">
        <f t="shared" si="539"/>
        <v>13</v>
      </c>
    </row>
    <row r="5703" spans="1:21" x14ac:dyDescent="0.3">
      <c r="A5703" t="s">
        <v>10176</v>
      </c>
      <c r="B5703" t="s">
        <v>10177</v>
      </c>
      <c r="C5703" t="s">
        <v>10178</v>
      </c>
      <c r="D5703" t="s">
        <v>69</v>
      </c>
      <c r="E5703" t="s">
        <v>39</v>
      </c>
      <c r="F5703">
        <v>91446.8</v>
      </c>
      <c r="G5703" s="1">
        <v>45863</v>
      </c>
      <c r="H5703" s="1">
        <v>45868</v>
      </c>
      <c r="I5703" t="s">
        <v>19</v>
      </c>
      <c r="J5703">
        <v>5</v>
      </c>
      <c r="K5703">
        <v>12</v>
      </c>
      <c r="L5703" t="s">
        <v>813</v>
      </c>
      <c r="M5703" t="s">
        <v>49</v>
      </c>
      <c r="N5703" t="s">
        <v>30</v>
      </c>
      <c r="O5703">
        <f t="shared" si="534"/>
        <v>1</v>
      </c>
      <c r="P5703" t="str">
        <f t="shared" si="535"/>
        <v>Valid</v>
      </c>
      <c r="Q5703" t="str">
        <f>_xlfn.XLOOKUP(B5703,Customers!$A:$A,Customers!$C:$C,"Not Found")</f>
        <v>West</v>
      </c>
      <c r="R5703" t="str">
        <f t="shared" si="536"/>
        <v>North</v>
      </c>
      <c r="S5703" t="str">
        <f t="shared" si="537"/>
        <v>Property Damage</v>
      </c>
      <c r="T5703" t="str">
        <f t="shared" si="538"/>
        <v>Within SLA</v>
      </c>
      <c r="U5703">
        <f t="shared" si="539"/>
        <v>0</v>
      </c>
    </row>
    <row r="5704" spans="1:21" x14ac:dyDescent="0.3">
      <c r="A5704" t="s">
        <v>10179</v>
      </c>
      <c r="B5704" t="s">
        <v>1171</v>
      </c>
      <c r="C5704" t="s">
        <v>10086</v>
      </c>
      <c r="D5704" t="s">
        <v>216</v>
      </c>
      <c r="E5704" t="s">
        <v>39</v>
      </c>
      <c r="F5704">
        <v>32483.81</v>
      </c>
      <c r="G5704" s="1">
        <v>45748</v>
      </c>
      <c r="H5704" s="1">
        <v>45769</v>
      </c>
      <c r="I5704" t="s">
        <v>19</v>
      </c>
      <c r="J5704">
        <v>21</v>
      </c>
      <c r="K5704">
        <v>15</v>
      </c>
      <c r="L5704" t="s">
        <v>296</v>
      </c>
      <c r="M5704" t="s">
        <v>55</v>
      </c>
      <c r="N5704" t="s">
        <v>42</v>
      </c>
      <c r="O5704">
        <f t="shared" si="534"/>
        <v>1</v>
      </c>
      <c r="P5704" t="str">
        <f t="shared" si="535"/>
        <v>Valid</v>
      </c>
      <c r="Q5704" t="str">
        <f>_xlfn.XLOOKUP(B5704,Customers!$A:$A,Customers!$C:$C,"Not Found")</f>
        <v>West</v>
      </c>
      <c r="R5704" t="str">
        <f t="shared" si="536"/>
        <v>North</v>
      </c>
      <c r="S5704" t="str">
        <f t="shared" si="537"/>
        <v>Outpatient</v>
      </c>
      <c r="T5704" t="str">
        <f t="shared" si="538"/>
        <v>SLA Breach</v>
      </c>
      <c r="U5704">
        <f t="shared" si="539"/>
        <v>6</v>
      </c>
    </row>
    <row r="5705" spans="1:21" x14ac:dyDescent="0.3">
      <c r="A5705" t="s">
        <v>10180</v>
      </c>
      <c r="B5705" t="s">
        <v>5989</v>
      </c>
      <c r="C5705" t="s">
        <v>5990</v>
      </c>
      <c r="D5705" t="s">
        <v>34</v>
      </c>
      <c r="E5705" t="s">
        <v>18</v>
      </c>
      <c r="F5705">
        <v>261413.06</v>
      </c>
      <c r="G5705" s="1">
        <v>45974</v>
      </c>
      <c r="H5705" s="1">
        <v>46003</v>
      </c>
      <c r="I5705" t="s">
        <v>19</v>
      </c>
      <c r="J5705">
        <v>29</v>
      </c>
      <c r="K5705">
        <v>20</v>
      </c>
      <c r="L5705" t="s">
        <v>610</v>
      </c>
      <c r="M5705" t="s">
        <v>29</v>
      </c>
      <c r="N5705" t="s">
        <v>30</v>
      </c>
      <c r="O5705">
        <f t="shared" si="534"/>
        <v>1</v>
      </c>
      <c r="P5705" t="str">
        <f t="shared" si="535"/>
        <v>Valid</v>
      </c>
      <c r="Q5705" t="str">
        <f>_xlfn.XLOOKUP(B5705,Customers!$A:$A,Customers!$C:$C,"Not Found")</f>
        <v>North</v>
      </c>
      <c r="R5705" t="str">
        <f t="shared" si="536"/>
        <v>South</v>
      </c>
      <c r="S5705" t="str">
        <f t="shared" si="537"/>
        <v>Death Benefit</v>
      </c>
      <c r="T5705" t="str">
        <f t="shared" si="538"/>
        <v>SLA Breach</v>
      </c>
      <c r="U5705">
        <f t="shared" si="539"/>
        <v>9</v>
      </c>
    </row>
    <row r="5706" spans="1:21" x14ac:dyDescent="0.3">
      <c r="A5706" t="s">
        <v>10181</v>
      </c>
      <c r="B5706" t="s">
        <v>254</v>
      </c>
      <c r="C5706" t="s">
        <v>1052</v>
      </c>
      <c r="D5706" t="s">
        <v>53</v>
      </c>
      <c r="E5706" t="s">
        <v>39</v>
      </c>
      <c r="F5706">
        <v>30974.880000000001</v>
      </c>
      <c r="G5706" s="1">
        <v>45822</v>
      </c>
      <c r="H5706" s="1">
        <v>45841</v>
      </c>
      <c r="I5706" t="s">
        <v>19</v>
      </c>
      <c r="J5706">
        <v>19</v>
      </c>
      <c r="K5706">
        <v>15</v>
      </c>
      <c r="L5706" t="s">
        <v>70</v>
      </c>
      <c r="M5706" t="s">
        <v>55</v>
      </c>
      <c r="N5706" t="s">
        <v>42</v>
      </c>
      <c r="O5706">
        <f t="shared" si="534"/>
        <v>1</v>
      </c>
      <c r="P5706" t="str">
        <f t="shared" si="535"/>
        <v>Valid</v>
      </c>
      <c r="Q5706" t="str">
        <f>_xlfn.XLOOKUP(B5706,Customers!$A:$A,Customers!$C:$C,"Not Found")</f>
        <v>West</v>
      </c>
      <c r="R5706" t="str">
        <f t="shared" si="536"/>
        <v>North</v>
      </c>
      <c r="S5706" t="str">
        <f t="shared" si="537"/>
        <v>Hospitalization</v>
      </c>
      <c r="T5706" t="str">
        <f t="shared" si="538"/>
        <v>SLA Breach</v>
      </c>
      <c r="U5706">
        <f t="shared" si="539"/>
        <v>4</v>
      </c>
    </row>
    <row r="5707" spans="1:21" x14ac:dyDescent="0.3">
      <c r="A5707" t="s">
        <v>10182</v>
      </c>
      <c r="B5707" t="s">
        <v>1119</v>
      </c>
      <c r="C5707" t="s">
        <v>9299</v>
      </c>
      <c r="D5707" t="s">
        <v>182</v>
      </c>
      <c r="E5707" t="s">
        <v>173</v>
      </c>
      <c r="F5707">
        <v>13141.31</v>
      </c>
      <c r="G5707" s="1">
        <v>45860</v>
      </c>
      <c r="I5707" t="s">
        <v>40</v>
      </c>
      <c r="J5707">
        <v>5</v>
      </c>
      <c r="K5707">
        <v>7</v>
      </c>
      <c r="L5707" t="s">
        <v>155</v>
      </c>
      <c r="M5707" t="s">
        <v>94</v>
      </c>
      <c r="N5707" t="s">
        <v>30</v>
      </c>
      <c r="O5707">
        <f t="shared" si="534"/>
        <v>1</v>
      </c>
      <c r="P5707" t="str">
        <f t="shared" si="535"/>
        <v>Valid</v>
      </c>
      <c r="Q5707" t="str">
        <f>_xlfn.XLOOKUP(B5707,Customers!$A:$A,Customers!$C:$C,"Not Found")</f>
        <v>North</v>
      </c>
      <c r="R5707" t="str">
        <f t="shared" si="536"/>
        <v>Central</v>
      </c>
      <c r="S5707" t="str">
        <f t="shared" si="537"/>
        <v>Trip Cancellation</v>
      </c>
      <c r="T5707" t="str">
        <f t="shared" si="538"/>
        <v>Within SLA</v>
      </c>
      <c r="U5707">
        <f t="shared" si="539"/>
        <v>0</v>
      </c>
    </row>
    <row r="5708" spans="1:21" x14ac:dyDescent="0.3">
      <c r="A5708" t="s">
        <v>10183</v>
      </c>
      <c r="B5708" t="s">
        <v>390</v>
      </c>
      <c r="C5708" t="s">
        <v>391</v>
      </c>
      <c r="D5708" t="s">
        <v>92</v>
      </c>
      <c r="E5708" t="s">
        <v>74</v>
      </c>
      <c r="F5708">
        <v>60734.99</v>
      </c>
      <c r="G5708" s="1">
        <v>45835</v>
      </c>
      <c r="H5708" s="1">
        <v>45841</v>
      </c>
      <c r="I5708" t="s">
        <v>19</v>
      </c>
      <c r="J5708">
        <v>6</v>
      </c>
      <c r="K5708">
        <v>7</v>
      </c>
      <c r="L5708" t="s">
        <v>60</v>
      </c>
      <c r="M5708" t="s">
        <v>94</v>
      </c>
      <c r="N5708" t="s">
        <v>30</v>
      </c>
      <c r="O5708">
        <f t="shared" si="534"/>
        <v>1</v>
      </c>
      <c r="P5708" t="str">
        <f t="shared" si="535"/>
        <v>Valid</v>
      </c>
      <c r="Q5708" t="str">
        <f>_xlfn.XLOOKUP(B5708,Customers!$A:$A,Customers!$C:$C,"Not Found")</f>
        <v>North</v>
      </c>
      <c r="R5708" t="str">
        <f t="shared" si="536"/>
        <v>East</v>
      </c>
      <c r="S5708" t="str">
        <f t="shared" si="537"/>
        <v>Baggage Loss</v>
      </c>
      <c r="T5708" t="str">
        <f t="shared" si="538"/>
        <v>Within SLA</v>
      </c>
      <c r="U5708">
        <f t="shared" si="539"/>
        <v>0</v>
      </c>
    </row>
    <row r="5709" spans="1:21" x14ac:dyDescent="0.3">
      <c r="A5709" t="s">
        <v>10184</v>
      </c>
      <c r="B5709" t="s">
        <v>7866</v>
      </c>
      <c r="C5709" t="s">
        <v>7867</v>
      </c>
      <c r="D5709" t="s">
        <v>26</v>
      </c>
      <c r="E5709" t="s">
        <v>18</v>
      </c>
      <c r="F5709">
        <v>274770.34999999998</v>
      </c>
      <c r="G5709" s="1">
        <v>45765</v>
      </c>
      <c r="H5709" s="1">
        <v>45787</v>
      </c>
      <c r="I5709" t="s">
        <v>19</v>
      </c>
      <c r="J5709">
        <v>22</v>
      </c>
      <c r="K5709">
        <v>20</v>
      </c>
      <c r="L5709" t="s">
        <v>450</v>
      </c>
      <c r="M5709" t="s">
        <v>29</v>
      </c>
      <c r="N5709" t="s">
        <v>30</v>
      </c>
      <c r="O5709">
        <f t="shared" si="534"/>
        <v>1</v>
      </c>
      <c r="P5709" t="str">
        <f t="shared" si="535"/>
        <v>Valid</v>
      </c>
      <c r="Q5709" t="str">
        <f>_xlfn.XLOOKUP(B5709,Customers!$A:$A,Customers!$C:$C,"Not Found")</f>
        <v>South</v>
      </c>
      <c r="R5709" t="str">
        <f t="shared" si="536"/>
        <v>South</v>
      </c>
      <c r="S5709" t="str">
        <f t="shared" si="537"/>
        <v>Disability</v>
      </c>
      <c r="T5709" t="str">
        <f t="shared" si="538"/>
        <v>SLA Breach</v>
      </c>
      <c r="U5709">
        <f t="shared" si="539"/>
        <v>2</v>
      </c>
    </row>
    <row r="5710" spans="1:21" x14ac:dyDescent="0.3">
      <c r="A5710" t="s">
        <v>10185</v>
      </c>
      <c r="B5710" t="s">
        <v>5316</v>
      </c>
      <c r="C5710" t="s">
        <v>5317</v>
      </c>
      <c r="D5710" t="s">
        <v>182</v>
      </c>
      <c r="E5710" t="s">
        <v>27</v>
      </c>
      <c r="F5710">
        <v>39467.81</v>
      </c>
      <c r="G5710" s="1">
        <v>45685</v>
      </c>
      <c r="I5710" t="s">
        <v>64</v>
      </c>
      <c r="J5710">
        <v>1</v>
      </c>
      <c r="K5710">
        <v>7</v>
      </c>
      <c r="L5710" t="s">
        <v>864</v>
      </c>
      <c r="M5710" t="s">
        <v>94</v>
      </c>
      <c r="N5710" t="s">
        <v>22</v>
      </c>
      <c r="O5710">
        <f t="shared" si="534"/>
        <v>1</v>
      </c>
      <c r="P5710" t="str">
        <f t="shared" si="535"/>
        <v>Valid</v>
      </c>
      <c r="Q5710" t="str">
        <f>_xlfn.XLOOKUP(B5710,Customers!$A:$A,Customers!$C:$C,"Not Found")</f>
        <v>North</v>
      </c>
      <c r="R5710" t="str">
        <f t="shared" si="536"/>
        <v>West</v>
      </c>
      <c r="S5710" t="str">
        <f t="shared" si="537"/>
        <v>Trip Cancellation</v>
      </c>
      <c r="T5710" t="str">
        <f t="shared" si="538"/>
        <v>Within SLA</v>
      </c>
      <c r="U5710">
        <f t="shared" si="539"/>
        <v>0</v>
      </c>
    </row>
    <row r="5711" spans="1:21" x14ac:dyDescent="0.3">
      <c r="A5711" t="s">
        <v>10186</v>
      </c>
      <c r="B5711" t="s">
        <v>6308</v>
      </c>
      <c r="C5711" t="s">
        <v>6309</v>
      </c>
      <c r="D5711" t="s">
        <v>46</v>
      </c>
      <c r="E5711" t="s">
        <v>74</v>
      </c>
      <c r="F5711">
        <v>161506.32</v>
      </c>
      <c r="G5711" s="1">
        <v>45729</v>
      </c>
      <c r="I5711" t="s">
        <v>64</v>
      </c>
      <c r="J5711">
        <v>24</v>
      </c>
      <c r="K5711">
        <v>10</v>
      </c>
      <c r="L5711" t="s">
        <v>431</v>
      </c>
      <c r="M5711" t="s">
        <v>21</v>
      </c>
      <c r="N5711" t="s">
        <v>42</v>
      </c>
      <c r="O5711">
        <f t="shared" si="534"/>
        <v>1</v>
      </c>
      <c r="P5711" t="str">
        <f t="shared" si="535"/>
        <v>Valid</v>
      </c>
      <c r="Q5711" t="str">
        <f>_xlfn.XLOOKUP(B5711,Customers!$A:$A,Customers!$C:$C,"Not Found")</f>
        <v>Central</v>
      </c>
      <c r="R5711" t="str">
        <f t="shared" si="536"/>
        <v>East</v>
      </c>
      <c r="S5711" t="str">
        <f t="shared" si="537"/>
        <v>Theft</v>
      </c>
      <c r="T5711" t="str">
        <f t="shared" si="538"/>
        <v>SLA Breach</v>
      </c>
      <c r="U5711">
        <f t="shared" si="539"/>
        <v>14</v>
      </c>
    </row>
    <row r="5712" spans="1:21" x14ac:dyDescent="0.3">
      <c r="A5712" t="s">
        <v>10187</v>
      </c>
      <c r="B5712" t="s">
        <v>948</v>
      </c>
      <c r="C5712" t="s">
        <v>10188</v>
      </c>
      <c r="D5712" t="s">
        <v>182</v>
      </c>
      <c r="E5712" t="s">
        <v>39</v>
      </c>
      <c r="F5712">
        <v>28306.13</v>
      </c>
      <c r="G5712" s="1">
        <v>45977</v>
      </c>
      <c r="I5712" t="s">
        <v>40</v>
      </c>
      <c r="J5712">
        <v>6</v>
      </c>
      <c r="K5712">
        <v>7</v>
      </c>
      <c r="L5712" t="s">
        <v>411</v>
      </c>
      <c r="M5712" t="s">
        <v>94</v>
      </c>
      <c r="N5712" t="s">
        <v>42</v>
      </c>
      <c r="O5712">
        <f t="shared" si="534"/>
        <v>1</v>
      </c>
      <c r="P5712" t="str">
        <f t="shared" si="535"/>
        <v>Valid</v>
      </c>
      <c r="Q5712" t="str">
        <f>_xlfn.XLOOKUP(B5712,Customers!$A:$A,Customers!$C:$C,"Not Found")</f>
        <v>East</v>
      </c>
      <c r="R5712" t="str">
        <f t="shared" si="536"/>
        <v>North</v>
      </c>
      <c r="S5712" t="str">
        <f t="shared" si="537"/>
        <v>Trip Cancellation</v>
      </c>
      <c r="T5712" t="str">
        <f t="shared" si="538"/>
        <v>Within SLA</v>
      </c>
      <c r="U5712">
        <f t="shared" si="539"/>
        <v>0</v>
      </c>
    </row>
    <row r="5713" spans="1:21" x14ac:dyDescent="0.3">
      <c r="A5713" t="s">
        <v>10189</v>
      </c>
      <c r="B5713" t="s">
        <v>221</v>
      </c>
      <c r="C5713" t="s">
        <v>6912</v>
      </c>
      <c r="D5713" t="s">
        <v>216</v>
      </c>
      <c r="E5713" t="s">
        <v>18</v>
      </c>
      <c r="F5713">
        <v>155442.15</v>
      </c>
      <c r="G5713" s="1">
        <v>45980</v>
      </c>
      <c r="I5713" t="s">
        <v>40</v>
      </c>
      <c r="J5713">
        <v>26</v>
      </c>
      <c r="K5713">
        <v>15</v>
      </c>
      <c r="L5713" t="s">
        <v>561</v>
      </c>
      <c r="M5713" t="s">
        <v>55</v>
      </c>
      <c r="N5713" t="s">
        <v>88</v>
      </c>
      <c r="O5713">
        <f t="shared" si="534"/>
        <v>1</v>
      </c>
      <c r="P5713" t="str">
        <f t="shared" si="535"/>
        <v>Valid</v>
      </c>
      <c r="Q5713" t="str">
        <f>_xlfn.XLOOKUP(B5713,Customers!$A:$A,Customers!$C:$C,"Not Found")</f>
        <v>West</v>
      </c>
      <c r="R5713" t="str">
        <f t="shared" si="536"/>
        <v>South</v>
      </c>
      <c r="S5713" t="str">
        <f t="shared" si="537"/>
        <v>Outpatient</v>
      </c>
      <c r="T5713" t="str">
        <f t="shared" si="538"/>
        <v>SLA Breach</v>
      </c>
      <c r="U5713">
        <f t="shared" si="539"/>
        <v>11</v>
      </c>
    </row>
    <row r="5714" spans="1:21" x14ac:dyDescent="0.3">
      <c r="A5714" t="s">
        <v>10190</v>
      </c>
      <c r="B5714" t="s">
        <v>841</v>
      </c>
      <c r="C5714" t="s">
        <v>2312</v>
      </c>
      <c r="D5714" t="s">
        <v>46</v>
      </c>
      <c r="E5714" t="s">
        <v>18</v>
      </c>
      <c r="F5714">
        <v>81877.73</v>
      </c>
      <c r="G5714" s="1">
        <v>45712</v>
      </c>
      <c r="H5714" s="1">
        <v>45737</v>
      </c>
      <c r="I5714" t="s">
        <v>19</v>
      </c>
      <c r="J5714">
        <v>25</v>
      </c>
      <c r="K5714">
        <v>10</v>
      </c>
      <c r="L5714" t="s">
        <v>373</v>
      </c>
      <c r="M5714" t="s">
        <v>21</v>
      </c>
      <c r="N5714" t="s">
        <v>88</v>
      </c>
      <c r="O5714">
        <f t="shared" si="534"/>
        <v>1</v>
      </c>
      <c r="P5714" t="str">
        <f t="shared" si="535"/>
        <v>Valid</v>
      </c>
      <c r="Q5714" t="str">
        <f>_xlfn.XLOOKUP(B5714,Customers!$A:$A,Customers!$C:$C,"Not Found")</f>
        <v>North</v>
      </c>
      <c r="R5714" t="str">
        <f t="shared" si="536"/>
        <v>South</v>
      </c>
      <c r="S5714" t="str">
        <f t="shared" si="537"/>
        <v>Theft</v>
      </c>
      <c r="T5714" t="str">
        <f t="shared" si="538"/>
        <v>SLA Breach</v>
      </c>
      <c r="U5714">
        <f t="shared" si="539"/>
        <v>15</v>
      </c>
    </row>
    <row r="5715" spans="1:21" x14ac:dyDescent="0.3">
      <c r="A5715" t="s">
        <v>10191</v>
      </c>
      <c r="B5715" t="s">
        <v>1912</v>
      </c>
      <c r="C5715" t="s">
        <v>5768</v>
      </c>
      <c r="D5715" t="s">
        <v>17</v>
      </c>
      <c r="E5715" t="s">
        <v>27</v>
      </c>
      <c r="F5715">
        <v>39878.46</v>
      </c>
      <c r="G5715" s="1">
        <v>45851</v>
      </c>
      <c r="I5715" t="s">
        <v>40</v>
      </c>
      <c r="J5715">
        <v>13</v>
      </c>
      <c r="K5715">
        <v>10</v>
      </c>
      <c r="L5715" t="s">
        <v>83</v>
      </c>
      <c r="M5715" t="s">
        <v>21</v>
      </c>
      <c r="N5715" t="s">
        <v>22</v>
      </c>
      <c r="O5715">
        <f t="shared" si="534"/>
        <v>1</v>
      </c>
      <c r="P5715" t="str">
        <f t="shared" si="535"/>
        <v>Valid</v>
      </c>
      <c r="Q5715" t="str">
        <f>_xlfn.XLOOKUP(B5715,Customers!$A:$A,Customers!$C:$C,"Not Found")</f>
        <v>Central</v>
      </c>
      <c r="R5715" t="str">
        <f t="shared" si="536"/>
        <v>West</v>
      </c>
      <c r="S5715" t="str">
        <f t="shared" si="537"/>
        <v>Accident</v>
      </c>
      <c r="T5715" t="str">
        <f t="shared" si="538"/>
        <v>SLA Breach</v>
      </c>
      <c r="U5715">
        <f t="shared" si="539"/>
        <v>3</v>
      </c>
    </row>
    <row r="5716" spans="1:21" x14ac:dyDescent="0.3">
      <c r="A5716" t="s">
        <v>10192</v>
      </c>
      <c r="B5716" t="s">
        <v>2395</v>
      </c>
      <c r="C5716" t="s">
        <v>2969</v>
      </c>
      <c r="D5716" t="s">
        <v>46</v>
      </c>
      <c r="E5716" t="s">
        <v>27</v>
      </c>
      <c r="F5716">
        <v>57940.14</v>
      </c>
      <c r="G5716" s="1">
        <v>45743</v>
      </c>
      <c r="I5716" t="s">
        <v>40</v>
      </c>
      <c r="J5716">
        <v>11</v>
      </c>
      <c r="K5716">
        <v>10</v>
      </c>
      <c r="L5716" t="s">
        <v>193</v>
      </c>
      <c r="M5716" t="s">
        <v>21</v>
      </c>
      <c r="N5716" t="s">
        <v>30</v>
      </c>
      <c r="O5716">
        <f t="shared" si="534"/>
        <v>1</v>
      </c>
      <c r="P5716" t="str">
        <f t="shared" si="535"/>
        <v>Valid</v>
      </c>
      <c r="Q5716" t="str">
        <f>_xlfn.XLOOKUP(B5716,Customers!$A:$A,Customers!$C:$C,"Not Found")</f>
        <v>West</v>
      </c>
      <c r="R5716" t="str">
        <f t="shared" si="536"/>
        <v>West</v>
      </c>
      <c r="S5716" t="str">
        <f t="shared" si="537"/>
        <v>Theft</v>
      </c>
      <c r="T5716" t="str">
        <f t="shared" si="538"/>
        <v>SLA Breach</v>
      </c>
      <c r="U5716">
        <f t="shared" si="539"/>
        <v>1</v>
      </c>
    </row>
    <row r="5717" spans="1:21" x14ac:dyDescent="0.3">
      <c r="A5717" t="s">
        <v>10193</v>
      </c>
      <c r="B5717" t="s">
        <v>5761</v>
      </c>
      <c r="C5717" t="s">
        <v>5825</v>
      </c>
      <c r="D5717" t="s">
        <v>182</v>
      </c>
      <c r="E5717" t="s">
        <v>18</v>
      </c>
      <c r="F5717">
        <v>18023.09</v>
      </c>
      <c r="G5717" s="1">
        <v>45847</v>
      </c>
      <c r="H5717" s="1">
        <v>45858</v>
      </c>
      <c r="I5717" t="s">
        <v>19</v>
      </c>
      <c r="J5717">
        <v>11</v>
      </c>
      <c r="K5717">
        <v>7</v>
      </c>
      <c r="L5717" t="s">
        <v>20</v>
      </c>
      <c r="M5717" t="s">
        <v>94</v>
      </c>
      <c r="N5717" t="s">
        <v>30</v>
      </c>
      <c r="O5717">
        <f t="shared" si="534"/>
        <v>1</v>
      </c>
      <c r="P5717" t="str">
        <f t="shared" si="535"/>
        <v>Valid</v>
      </c>
      <c r="Q5717" t="str">
        <f>_xlfn.XLOOKUP(B5717,Customers!$A:$A,Customers!$C:$C,"Not Found")</f>
        <v>East</v>
      </c>
      <c r="R5717" t="str">
        <f t="shared" si="536"/>
        <v>South</v>
      </c>
      <c r="S5717" t="str">
        <f t="shared" si="537"/>
        <v>Trip Cancellation</v>
      </c>
      <c r="T5717" t="str">
        <f t="shared" si="538"/>
        <v>SLA Breach</v>
      </c>
      <c r="U5717">
        <f t="shared" si="539"/>
        <v>4</v>
      </c>
    </row>
    <row r="5718" spans="1:21" x14ac:dyDescent="0.3">
      <c r="A5718" t="s">
        <v>10194</v>
      </c>
      <c r="B5718" t="s">
        <v>3594</v>
      </c>
      <c r="C5718" t="s">
        <v>3595</v>
      </c>
      <c r="D5718" t="s">
        <v>216</v>
      </c>
      <c r="E5718" t="s">
        <v>27</v>
      </c>
      <c r="F5718">
        <v>123815.25</v>
      </c>
      <c r="G5718" s="1">
        <v>45876</v>
      </c>
      <c r="H5718" s="1">
        <v>45906</v>
      </c>
      <c r="I5718" t="s">
        <v>19</v>
      </c>
      <c r="J5718">
        <v>30</v>
      </c>
      <c r="K5718">
        <v>15</v>
      </c>
      <c r="L5718" t="s">
        <v>204</v>
      </c>
      <c r="M5718" t="s">
        <v>55</v>
      </c>
      <c r="N5718" t="s">
        <v>88</v>
      </c>
      <c r="O5718">
        <f t="shared" si="534"/>
        <v>1</v>
      </c>
      <c r="P5718" t="str">
        <f t="shared" si="535"/>
        <v>Valid</v>
      </c>
      <c r="Q5718" t="str">
        <f>_xlfn.XLOOKUP(B5718,Customers!$A:$A,Customers!$C:$C,"Not Found")</f>
        <v>North</v>
      </c>
      <c r="R5718" t="str">
        <f t="shared" si="536"/>
        <v>West</v>
      </c>
      <c r="S5718" t="str">
        <f t="shared" si="537"/>
        <v>Outpatient</v>
      </c>
      <c r="T5718" t="str">
        <f t="shared" si="538"/>
        <v>SLA Breach</v>
      </c>
      <c r="U5718">
        <f t="shared" si="539"/>
        <v>15</v>
      </c>
    </row>
    <row r="5719" spans="1:21" x14ac:dyDescent="0.3">
      <c r="A5719" t="s">
        <v>10195</v>
      </c>
      <c r="B5719" t="s">
        <v>168</v>
      </c>
      <c r="C5719" t="s">
        <v>1228</v>
      </c>
      <c r="D5719" t="s">
        <v>46</v>
      </c>
      <c r="E5719" t="s">
        <v>27</v>
      </c>
      <c r="F5719">
        <v>205878.08</v>
      </c>
      <c r="G5719" s="1">
        <v>45669</v>
      </c>
      <c r="H5719" s="1">
        <v>45674</v>
      </c>
      <c r="I5719" t="s">
        <v>19</v>
      </c>
      <c r="J5719">
        <v>5</v>
      </c>
      <c r="K5719">
        <v>12</v>
      </c>
      <c r="L5719" t="s">
        <v>366</v>
      </c>
      <c r="M5719" t="s">
        <v>49</v>
      </c>
      <c r="N5719" t="s">
        <v>22</v>
      </c>
      <c r="O5719">
        <f t="shared" si="534"/>
        <v>1</v>
      </c>
      <c r="P5719" t="str">
        <f t="shared" si="535"/>
        <v>Valid</v>
      </c>
      <c r="Q5719" t="str">
        <f>_xlfn.XLOOKUP(B5719,Customers!$A:$A,Customers!$C:$C,"Not Found")</f>
        <v>North</v>
      </c>
      <c r="R5719" t="str">
        <f t="shared" si="536"/>
        <v>West</v>
      </c>
      <c r="S5719" t="str">
        <f t="shared" si="537"/>
        <v>Theft</v>
      </c>
      <c r="T5719" t="str">
        <f t="shared" si="538"/>
        <v>Within SLA</v>
      </c>
      <c r="U5719">
        <f t="shared" si="539"/>
        <v>0</v>
      </c>
    </row>
    <row r="5720" spans="1:21" x14ac:dyDescent="0.3">
      <c r="A5720" t="s">
        <v>10196</v>
      </c>
      <c r="B5720" t="s">
        <v>445</v>
      </c>
      <c r="C5720" t="s">
        <v>4175</v>
      </c>
      <c r="D5720" t="s">
        <v>182</v>
      </c>
      <c r="E5720" t="s">
        <v>18</v>
      </c>
      <c r="F5720">
        <v>12074.71</v>
      </c>
      <c r="G5720" s="1">
        <v>45975</v>
      </c>
      <c r="H5720" s="1">
        <v>45984</v>
      </c>
      <c r="I5720" t="s">
        <v>19</v>
      </c>
      <c r="J5720">
        <v>9</v>
      </c>
      <c r="K5720">
        <v>7</v>
      </c>
      <c r="L5720" t="s">
        <v>349</v>
      </c>
      <c r="M5720" t="s">
        <v>94</v>
      </c>
      <c r="N5720" t="s">
        <v>42</v>
      </c>
      <c r="O5720">
        <f t="shared" si="534"/>
        <v>1</v>
      </c>
      <c r="P5720" t="str">
        <f t="shared" si="535"/>
        <v>Valid</v>
      </c>
      <c r="Q5720" t="str">
        <f>_xlfn.XLOOKUP(B5720,Customers!$A:$A,Customers!$C:$C,"Not Found")</f>
        <v>East</v>
      </c>
      <c r="R5720" t="str">
        <f t="shared" si="536"/>
        <v>South</v>
      </c>
      <c r="S5720" t="str">
        <f t="shared" si="537"/>
        <v>Trip Cancellation</v>
      </c>
      <c r="T5720" t="str">
        <f t="shared" si="538"/>
        <v>SLA Breach</v>
      </c>
      <c r="U5720">
        <f t="shared" si="539"/>
        <v>2</v>
      </c>
    </row>
    <row r="5721" spans="1:21" x14ac:dyDescent="0.3">
      <c r="A5721" t="s">
        <v>10197</v>
      </c>
      <c r="B5721" t="s">
        <v>3075</v>
      </c>
      <c r="C5721" t="s">
        <v>3076</v>
      </c>
      <c r="D5721" t="s">
        <v>59</v>
      </c>
      <c r="E5721" t="s">
        <v>74</v>
      </c>
      <c r="F5721">
        <v>46977.98</v>
      </c>
      <c r="G5721" s="1">
        <v>45964</v>
      </c>
      <c r="H5721" s="1">
        <v>45974</v>
      </c>
      <c r="I5721" t="s">
        <v>19</v>
      </c>
      <c r="J5721">
        <v>10</v>
      </c>
      <c r="K5721">
        <v>15</v>
      </c>
      <c r="L5721" t="s">
        <v>183</v>
      </c>
      <c r="M5721" t="s">
        <v>55</v>
      </c>
      <c r="N5721" t="s">
        <v>22</v>
      </c>
      <c r="O5721">
        <f t="shared" si="534"/>
        <v>1</v>
      </c>
      <c r="P5721" t="str">
        <f t="shared" si="535"/>
        <v>Valid</v>
      </c>
      <c r="Q5721" t="str">
        <f>_xlfn.XLOOKUP(B5721,Customers!$A:$A,Customers!$C:$C,"Not Found")</f>
        <v>West</v>
      </c>
      <c r="R5721" t="str">
        <f t="shared" si="536"/>
        <v>East</v>
      </c>
      <c r="S5721" t="str">
        <f t="shared" si="537"/>
        <v>Critical Illness</v>
      </c>
      <c r="T5721" t="str">
        <f t="shared" si="538"/>
        <v>Within SLA</v>
      </c>
      <c r="U5721">
        <f t="shared" si="539"/>
        <v>0</v>
      </c>
    </row>
    <row r="5722" spans="1:21" x14ac:dyDescent="0.3">
      <c r="A5722" t="s">
        <v>10198</v>
      </c>
      <c r="B5722" t="s">
        <v>6867</v>
      </c>
      <c r="C5722" t="s">
        <v>6868</v>
      </c>
      <c r="D5722" t="s">
        <v>154</v>
      </c>
      <c r="E5722" t="s">
        <v>18</v>
      </c>
      <c r="F5722">
        <v>50418.81</v>
      </c>
      <c r="G5722" s="1">
        <v>45975</v>
      </c>
      <c r="I5722" t="s">
        <v>40</v>
      </c>
      <c r="J5722">
        <v>21</v>
      </c>
      <c r="K5722">
        <v>10</v>
      </c>
      <c r="L5722" t="s">
        <v>163</v>
      </c>
      <c r="M5722" t="s">
        <v>21</v>
      </c>
      <c r="N5722" t="s">
        <v>42</v>
      </c>
      <c r="O5722">
        <f t="shared" si="534"/>
        <v>1</v>
      </c>
      <c r="P5722" t="str">
        <f t="shared" si="535"/>
        <v>Valid</v>
      </c>
      <c r="Q5722" t="str">
        <f>_xlfn.XLOOKUP(B5722,Customers!$A:$A,Customers!$C:$C,"Not Found")</f>
        <v>East</v>
      </c>
      <c r="R5722" t="str">
        <f t="shared" si="536"/>
        <v>South</v>
      </c>
      <c r="S5722" t="str">
        <f t="shared" si="537"/>
        <v>Vehicle Damage</v>
      </c>
      <c r="T5722" t="str">
        <f t="shared" si="538"/>
        <v>SLA Breach</v>
      </c>
      <c r="U5722">
        <f t="shared" si="539"/>
        <v>11</v>
      </c>
    </row>
    <row r="5723" spans="1:21" x14ac:dyDescent="0.3">
      <c r="A5723" t="s">
        <v>10199</v>
      </c>
      <c r="B5723" t="s">
        <v>361</v>
      </c>
      <c r="C5723" t="s">
        <v>2830</v>
      </c>
      <c r="D5723" t="s">
        <v>26</v>
      </c>
      <c r="E5723" t="s">
        <v>18</v>
      </c>
      <c r="F5723">
        <v>172824.66</v>
      </c>
      <c r="G5723" s="1">
        <v>45814</v>
      </c>
      <c r="H5723" s="1">
        <v>45831</v>
      </c>
      <c r="I5723" t="s">
        <v>19</v>
      </c>
      <c r="J5723">
        <v>17</v>
      </c>
      <c r="K5723">
        <v>20</v>
      </c>
      <c r="L5723" t="s">
        <v>103</v>
      </c>
      <c r="M5723" t="s">
        <v>29</v>
      </c>
      <c r="N5723" t="s">
        <v>30</v>
      </c>
      <c r="O5723">
        <f t="shared" si="534"/>
        <v>1</v>
      </c>
      <c r="P5723" t="str">
        <f t="shared" si="535"/>
        <v>Valid</v>
      </c>
      <c r="Q5723" t="str">
        <f>_xlfn.XLOOKUP(B5723,Customers!$A:$A,Customers!$C:$C,"Not Found")</f>
        <v>West</v>
      </c>
      <c r="R5723" t="str">
        <f t="shared" si="536"/>
        <v>South</v>
      </c>
      <c r="S5723" t="str">
        <f t="shared" si="537"/>
        <v>Disability</v>
      </c>
      <c r="T5723" t="str">
        <f t="shared" si="538"/>
        <v>Within SLA</v>
      </c>
      <c r="U5723">
        <f t="shared" si="539"/>
        <v>0</v>
      </c>
    </row>
    <row r="5724" spans="1:21" x14ac:dyDescent="0.3">
      <c r="A5724" t="s">
        <v>10200</v>
      </c>
      <c r="B5724" t="s">
        <v>1339</v>
      </c>
      <c r="C5724" t="s">
        <v>10201</v>
      </c>
      <c r="D5724" t="s">
        <v>154</v>
      </c>
      <c r="E5724" t="s">
        <v>74</v>
      </c>
      <c r="F5724">
        <v>54620.21</v>
      </c>
      <c r="G5724" s="1">
        <v>45897</v>
      </c>
      <c r="H5724" s="1">
        <v>45909</v>
      </c>
      <c r="I5724" t="s">
        <v>19</v>
      </c>
      <c r="J5724">
        <v>12</v>
      </c>
      <c r="K5724">
        <v>10</v>
      </c>
      <c r="L5724" t="s">
        <v>561</v>
      </c>
      <c r="M5724" t="s">
        <v>21</v>
      </c>
      <c r="N5724" t="s">
        <v>22</v>
      </c>
      <c r="O5724">
        <f t="shared" si="534"/>
        <v>1</v>
      </c>
      <c r="P5724" t="str">
        <f t="shared" si="535"/>
        <v>Valid</v>
      </c>
      <c r="Q5724" t="str">
        <f>_xlfn.XLOOKUP(B5724,Customers!$A:$A,Customers!$C:$C,"Not Found")</f>
        <v>South</v>
      </c>
      <c r="R5724" t="str">
        <f t="shared" si="536"/>
        <v>East</v>
      </c>
      <c r="S5724" t="str">
        <f t="shared" si="537"/>
        <v>Vehicle Damage</v>
      </c>
      <c r="T5724" t="str">
        <f t="shared" si="538"/>
        <v>SLA Breach</v>
      </c>
      <c r="U5724">
        <f t="shared" si="539"/>
        <v>2</v>
      </c>
    </row>
    <row r="5725" spans="1:21" x14ac:dyDescent="0.3">
      <c r="A5725" t="s">
        <v>10202</v>
      </c>
      <c r="B5725" t="s">
        <v>1622</v>
      </c>
      <c r="C5725" t="s">
        <v>1623</v>
      </c>
      <c r="D5725" t="s">
        <v>182</v>
      </c>
      <c r="E5725" t="s">
        <v>18</v>
      </c>
      <c r="F5725">
        <v>37169.040000000001</v>
      </c>
      <c r="G5725" s="1">
        <v>45991</v>
      </c>
      <c r="I5725" t="s">
        <v>40</v>
      </c>
      <c r="J5725">
        <v>18</v>
      </c>
      <c r="K5725">
        <v>7</v>
      </c>
      <c r="L5725" t="s">
        <v>244</v>
      </c>
      <c r="M5725" t="s">
        <v>94</v>
      </c>
      <c r="N5725" t="s">
        <v>88</v>
      </c>
      <c r="O5725">
        <f t="shared" si="534"/>
        <v>1</v>
      </c>
      <c r="P5725" t="str">
        <f t="shared" si="535"/>
        <v>Valid</v>
      </c>
      <c r="Q5725" t="str">
        <f>_xlfn.XLOOKUP(B5725,Customers!$A:$A,Customers!$C:$C,"Not Found")</f>
        <v>East</v>
      </c>
      <c r="R5725" t="str">
        <f t="shared" si="536"/>
        <v>South</v>
      </c>
      <c r="S5725" t="str">
        <f t="shared" si="537"/>
        <v>Trip Cancellation</v>
      </c>
      <c r="T5725" t="str">
        <f t="shared" si="538"/>
        <v>SLA Breach</v>
      </c>
      <c r="U5725">
        <f t="shared" si="539"/>
        <v>11</v>
      </c>
    </row>
    <row r="5726" spans="1:21" x14ac:dyDescent="0.3">
      <c r="A5726" t="s">
        <v>10203</v>
      </c>
      <c r="B5726" t="s">
        <v>321</v>
      </c>
      <c r="C5726" t="s">
        <v>322</v>
      </c>
      <c r="D5726" t="s">
        <v>69</v>
      </c>
      <c r="E5726" t="s">
        <v>74</v>
      </c>
      <c r="F5726">
        <v>248334.7</v>
      </c>
      <c r="G5726" s="1">
        <v>45721</v>
      </c>
      <c r="H5726" s="1">
        <v>45740</v>
      </c>
      <c r="I5726" t="s">
        <v>19</v>
      </c>
      <c r="J5726">
        <v>19</v>
      </c>
      <c r="K5726">
        <v>12</v>
      </c>
      <c r="L5726" t="s">
        <v>427</v>
      </c>
      <c r="M5726" t="s">
        <v>49</v>
      </c>
      <c r="N5726" t="s">
        <v>30</v>
      </c>
      <c r="O5726">
        <f t="shared" si="534"/>
        <v>1</v>
      </c>
      <c r="P5726" t="str">
        <f t="shared" si="535"/>
        <v>Valid</v>
      </c>
      <c r="Q5726" t="str">
        <f>_xlfn.XLOOKUP(B5726,Customers!$A:$A,Customers!$C:$C,"Not Found")</f>
        <v>East</v>
      </c>
      <c r="R5726" t="str">
        <f t="shared" si="536"/>
        <v>East</v>
      </c>
      <c r="S5726" t="str">
        <f t="shared" si="537"/>
        <v>Property Damage</v>
      </c>
      <c r="T5726" t="str">
        <f t="shared" si="538"/>
        <v>SLA Breach</v>
      </c>
      <c r="U5726">
        <f t="shared" si="539"/>
        <v>7</v>
      </c>
    </row>
    <row r="5727" spans="1:21" x14ac:dyDescent="0.3">
      <c r="A5727" t="s">
        <v>10204</v>
      </c>
      <c r="B5727" t="s">
        <v>3423</v>
      </c>
      <c r="C5727" t="s">
        <v>5681</v>
      </c>
      <c r="D5727" t="s">
        <v>17</v>
      </c>
      <c r="E5727" t="s">
        <v>27</v>
      </c>
      <c r="F5727">
        <v>45790.879999999997</v>
      </c>
      <c r="G5727" s="1">
        <v>45714</v>
      </c>
      <c r="H5727" s="1">
        <v>45723</v>
      </c>
      <c r="I5727" t="s">
        <v>19</v>
      </c>
      <c r="J5727">
        <v>9</v>
      </c>
      <c r="K5727">
        <v>10</v>
      </c>
      <c r="L5727" t="s">
        <v>366</v>
      </c>
      <c r="M5727" t="s">
        <v>21</v>
      </c>
      <c r="N5727" t="s">
        <v>42</v>
      </c>
      <c r="O5727">
        <f t="shared" si="534"/>
        <v>1</v>
      </c>
      <c r="P5727" t="str">
        <f t="shared" si="535"/>
        <v>Valid</v>
      </c>
      <c r="Q5727" t="str">
        <f>_xlfn.XLOOKUP(B5727,Customers!$A:$A,Customers!$C:$C,"Not Found")</f>
        <v>Central</v>
      </c>
      <c r="R5727" t="str">
        <f t="shared" si="536"/>
        <v>West</v>
      </c>
      <c r="S5727" t="str">
        <f t="shared" si="537"/>
        <v>Accident</v>
      </c>
      <c r="T5727" t="str">
        <f t="shared" si="538"/>
        <v>Within SLA</v>
      </c>
      <c r="U5727">
        <f t="shared" si="539"/>
        <v>0</v>
      </c>
    </row>
    <row r="5728" spans="1:21" x14ac:dyDescent="0.3">
      <c r="A5728" t="s">
        <v>10205</v>
      </c>
      <c r="B5728" t="s">
        <v>9909</v>
      </c>
      <c r="C5728" t="s">
        <v>9910</v>
      </c>
      <c r="D5728" t="s">
        <v>116</v>
      </c>
      <c r="E5728" t="s">
        <v>18</v>
      </c>
      <c r="F5728">
        <v>20503.04</v>
      </c>
      <c r="G5728" s="1">
        <v>45925</v>
      </c>
      <c r="H5728" s="1">
        <v>45928</v>
      </c>
      <c r="I5728" t="s">
        <v>47</v>
      </c>
      <c r="J5728">
        <v>3</v>
      </c>
      <c r="K5728">
        <v>7</v>
      </c>
      <c r="L5728" t="s">
        <v>48</v>
      </c>
      <c r="M5728" t="s">
        <v>94</v>
      </c>
      <c r="N5728" t="s">
        <v>30</v>
      </c>
      <c r="O5728">
        <f t="shared" si="534"/>
        <v>1</v>
      </c>
      <c r="P5728" t="str">
        <f t="shared" si="535"/>
        <v>Valid</v>
      </c>
      <c r="Q5728" t="str">
        <f>_xlfn.XLOOKUP(B5728,Customers!$A:$A,Customers!$C:$C,"Not Found")</f>
        <v>West</v>
      </c>
      <c r="R5728" t="str">
        <f t="shared" si="536"/>
        <v>South</v>
      </c>
      <c r="S5728" t="str">
        <f t="shared" si="537"/>
        <v>Medical Emergency</v>
      </c>
      <c r="T5728" t="str">
        <f t="shared" si="538"/>
        <v>Within SLA</v>
      </c>
      <c r="U5728">
        <f t="shared" si="539"/>
        <v>0</v>
      </c>
    </row>
    <row r="5729" spans="1:21" x14ac:dyDescent="0.3">
      <c r="A5729" t="s">
        <v>10206</v>
      </c>
      <c r="B5729" t="s">
        <v>3781</v>
      </c>
      <c r="C5729" t="s">
        <v>3782</v>
      </c>
      <c r="D5729" t="s">
        <v>59</v>
      </c>
      <c r="E5729" t="s">
        <v>173</v>
      </c>
      <c r="F5729">
        <v>105923.15</v>
      </c>
      <c r="G5729" s="1">
        <v>45766</v>
      </c>
      <c r="H5729" s="1">
        <v>45786</v>
      </c>
      <c r="I5729" t="s">
        <v>19</v>
      </c>
      <c r="J5729">
        <v>20</v>
      </c>
      <c r="K5729">
        <v>15</v>
      </c>
      <c r="L5729" t="s">
        <v>787</v>
      </c>
      <c r="M5729" t="s">
        <v>55</v>
      </c>
      <c r="N5729" t="s">
        <v>42</v>
      </c>
      <c r="O5729">
        <f t="shared" si="534"/>
        <v>1</v>
      </c>
      <c r="P5729" t="str">
        <f t="shared" si="535"/>
        <v>Valid</v>
      </c>
      <c r="Q5729" t="str">
        <f>_xlfn.XLOOKUP(B5729,Customers!$A:$A,Customers!$C:$C,"Not Found")</f>
        <v>South</v>
      </c>
      <c r="R5729" t="str">
        <f t="shared" si="536"/>
        <v>Central</v>
      </c>
      <c r="S5729" t="str">
        <f t="shared" si="537"/>
        <v>Critical Illness</v>
      </c>
      <c r="T5729" t="str">
        <f t="shared" si="538"/>
        <v>SLA Breach</v>
      </c>
      <c r="U5729">
        <f t="shared" si="539"/>
        <v>5</v>
      </c>
    </row>
    <row r="5730" spans="1:21" x14ac:dyDescent="0.3">
      <c r="A5730" t="s">
        <v>10207</v>
      </c>
      <c r="B5730" t="s">
        <v>6872</v>
      </c>
      <c r="C5730" t="s">
        <v>6873</v>
      </c>
      <c r="D5730" t="s">
        <v>116</v>
      </c>
      <c r="E5730" t="s">
        <v>39</v>
      </c>
      <c r="F5730">
        <v>28381.31</v>
      </c>
      <c r="G5730" s="1">
        <v>45718</v>
      </c>
      <c r="I5730" t="s">
        <v>40</v>
      </c>
      <c r="J5730">
        <v>4</v>
      </c>
      <c r="K5730">
        <v>7</v>
      </c>
      <c r="L5730" t="s">
        <v>427</v>
      </c>
      <c r="M5730" t="s">
        <v>94</v>
      </c>
      <c r="N5730" t="s">
        <v>30</v>
      </c>
      <c r="O5730">
        <f t="shared" si="534"/>
        <v>1</v>
      </c>
      <c r="P5730" t="str">
        <f t="shared" si="535"/>
        <v>Valid</v>
      </c>
      <c r="Q5730" t="str">
        <f>_xlfn.XLOOKUP(B5730,Customers!$A:$A,Customers!$C:$C,"Not Found")</f>
        <v>North</v>
      </c>
      <c r="R5730" t="str">
        <f t="shared" si="536"/>
        <v>North</v>
      </c>
      <c r="S5730" t="str">
        <f t="shared" si="537"/>
        <v>Medical Emergency</v>
      </c>
      <c r="T5730" t="str">
        <f t="shared" si="538"/>
        <v>Within SLA</v>
      </c>
      <c r="U5730">
        <f t="shared" si="539"/>
        <v>0</v>
      </c>
    </row>
    <row r="5731" spans="1:21" x14ac:dyDescent="0.3">
      <c r="A5731" t="s">
        <v>10208</v>
      </c>
      <c r="B5731" t="s">
        <v>5518</v>
      </c>
      <c r="C5731" t="s">
        <v>5519</v>
      </c>
      <c r="D5731" t="s">
        <v>69</v>
      </c>
      <c r="E5731" t="s">
        <v>74</v>
      </c>
      <c r="F5731">
        <v>39061.58</v>
      </c>
      <c r="G5731" s="1">
        <v>45728</v>
      </c>
      <c r="H5731" s="1">
        <v>45740</v>
      </c>
      <c r="I5731" t="s">
        <v>19</v>
      </c>
      <c r="J5731">
        <v>12</v>
      </c>
      <c r="K5731">
        <v>12</v>
      </c>
      <c r="L5731" t="s">
        <v>341</v>
      </c>
      <c r="M5731" t="s">
        <v>49</v>
      </c>
      <c r="N5731" t="s">
        <v>30</v>
      </c>
      <c r="O5731">
        <f t="shared" si="534"/>
        <v>1</v>
      </c>
      <c r="P5731" t="str">
        <f t="shared" si="535"/>
        <v>Valid</v>
      </c>
      <c r="Q5731" t="str">
        <f>_xlfn.XLOOKUP(B5731,Customers!$A:$A,Customers!$C:$C,"Not Found")</f>
        <v>West</v>
      </c>
      <c r="R5731" t="str">
        <f t="shared" si="536"/>
        <v>East</v>
      </c>
      <c r="S5731" t="str">
        <f t="shared" si="537"/>
        <v>Property Damage</v>
      </c>
      <c r="T5731" t="str">
        <f t="shared" si="538"/>
        <v>Within SLA</v>
      </c>
      <c r="U5731">
        <f t="shared" si="539"/>
        <v>0</v>
      </c>
    </row>
    <row r="5732" spans="1:21" x14ac:dyDescent="0.3">
      <c r="A5732" t="s">
        <v>10209</v>
      </c>
      <c r="B5732" t="s">
        <v>3522</v>
      </c>
      <c r="C5732" t="s">
        <v>3523</v>
      </c>
      <c r="D5732" t="s">
        <v>182</v>
      </c>
      <c r="E5732" t="s">
        <v>74</v>
      </c>
      <c r="F5732">
        <v>16748.439999999999</v>
      </c>
      <c r="G5732" s="1">
        <v>45887</v>
      </c>
      <c r="H5732" s="1">
        <v>45905</v>
      </c>
      <c r="I5732" t="s">
        <v>19</v>
      </c>
      <c r="J5732">
        <v>18</v>
      </c>
      <c r="K5732">
        <v>7</v>
      </c>
      <c r="L5732" t="s">
        <v>813</v>
      </c>
      <c r="M5732" t="s">
        <v>94</v>
      </c>
      <c r="N5732" t="s">
        <v>42</v>
      </c>
      <c r="O5732">
        <f t="shared" si="534"/>
        <v>1</v>
      </c>
      <c r="P5732" t="str">
        <f t="shared" si="535"/>
        <v>Valid</v>
      </c>
      <c r="Q5732" t="str">
        <f>_xlfn.XLOOKUP(B5732,Customers!$A:$A,Customers!$C:$C,"Not Found")</f>
        <v>Central</v>
      </c>
      <c r="R5732" t="str">
        <f t="shared" si="536"/>
        <v>East</v>
      </c>
      <c r="S5732" t="str">
        <f t="shared" si="537"/>
        <v>Trip Cancellation</v>
      </c>
      <c r="T5732" t="str">
        <f t="shared" si="538"/>
        <v>SLA Breach</v>
      </c>
      <c r="U5732">
        <f t="shared" si="539"/>
        <v>11</v>
      </c>
    </row>
    <row r="5733" spans="1:21" x14ac:dyDescent="0.3">
      <c r="A5733" t="s">
        <v>10210</v>
      </c>
      <c r="B5733" t="s">
        <v>4570</v>
      </c>
      <c r="C5733" t="s">
        <v>4571</v>
      </c>
      <c r="D5733" t="s">
        <v>53</v>
      </c>
      <c r="E5733" t="s">
        <v>74</v>
      </c>
      <c r="F5733">
        <v>66178.83</v>
      </c>
      <c r="G5733" s="1">
        <v>45784</v>
      </c>
      <c r="I5733" t="s">
        <v>64</v>
      </c>
      <c r="J5733">
        <v>16</v>
      </c>
      <c r="K5733">
        <v>15</v>
      </c>
      <c r="L5733" t="s">
        <v>341</v>
      </c>
      <c r="M5733" t="s">
        <v>55</v>
      </c>
      <c r="N5733" t="s">
        <v>30</v>
      </c>
      <c r="O5733">
        <f t="shared" si="534"/>
        <v>1</v>
      </c>
      <c r="P5733" t="str">
        <f t="shared" si="535"/>
        <v>Valid</v>
      </c>
      <c r="Q5733" t="str">
        <f>_xlfn.XLOOKUP(B5733,Customers!$A:$A,Customers!$C:$C,"Not Found")</f>
        <v>Central</v>
      </c>
      <c r="R5733" t="str">
        <f t="shared" si="536"/>
        <v>East</v>
      </c>
      <c r="S5733" t="str">
        <f t="shared" si="537"/>
        <v>Hospitalization</v>
      </c>
      <c r="T5733" t="str">
        <f t="shared" si="538"/>
        <v>SLA Breach</v>
      </c>
      <c r="U5733">
        <f t="shared" si="539"/>
        <v>1</v>
      </c>
    </row>
    <row r="5734" spans="1:21" x14ac:dyDescent="0.3">
      <c r="A5734" t="s">
        <v>10211</v>
      </c>
      <c r="B5734" t="s">
        <v>1168</v>
      </c>
      <c r="C5734" t="s">
        <v>1169</v>
      </c>
      <c r="D5734" t="s">
        <v>46</v>
      </c>
      <c r="E5734" t="s">
        <v>173</v>
      </c>
      <c r="F5734">
        <v>105258.04</v>
      </c>
      <c r="G5734" s="1">
        <v>45760</v>
      </c>
      <c r="I5734" t="s">
        <v>64</v>
      </c>
      <c r="J5734">
        <v>16</v>
      </c>
      <c r="K5734">
        <v>10</v>
      </c>
      <c r="L5734" t="s">
        <v>681</v>
      </c>
      <c r="M5734" t="s">
        <v>21</v>
      </c>
      <c r="N5734" t="s">
        <v>30</v>
      </c>
      <c r="O5734">
        <f t="shared" si="534"/>
        <v>1</v>
      </c>
      <c r="P5734" t="str">
        <f t="shared" si="535"/>
        <v>Valid</v>
      </c>
      <c r="Q5734" t="str">
        <f>_xlfn.XLOOKUP(B5734,Customers!$A:$A,Customers!$C:$C,"Not Found")</f>
        <v>North</v>
      </c>
      <c r="R5734" t="str">
        <f t="shared" si="536"/>
        <v>Central</v>
      </c>
      <c r="S5734" t="str">
        <f t="shared" si="537"/>
        <v>Theft</v>
      </c>
      <c r="T5734" t="str">
        <f t="shared" si="538"/>
        <v>SLA Breach</v>
      </c>
      <c r="U5734">
        <f t="shared" si="539"/>
        <v>6</v>
      </c>
    </row>
    <row r="5735" spans="1:21" x14ac:dyDescent="0.3">
      <c r="A5735" t="s">
        <v>10212</v>
      </c>
      <c r="B5735" t="s">
        <v>9691</v>
      </c>
      <c r="C5735" t="s">
        <v>9692</v>
      </c>
      <c r="D5735" t="s">
        <v>17</v>
      </c>
      <c r="E5735" t="s">
        <v>18</v>
      </c>
      <c r="F5735">
        <v>130598.61</v>
      </c>
      <c r="G5735" s="1">
        <v>45984</v>
      </c>
      <c r="H5735" s="1">
        <v>45985</v>
      </c>
      <c r="I5735" t="s">
        <v>19</v>
      </c>
      <c r="J5735">
        <v>1</v>
      </c>
      <c r="K5735">
        <v>10</v>
      </c>
      <c r="L5735" t="s">
        <v>345</v>
      </c>
      <c r="M5735" t="s">
        <v>21</v>
      </c>
      <c r="N5735" t="s">
        <v>30</v>
      </c>
      <c r="O5735">
        <f t="shared" si="534"/>
        <v>1</v>
      </c>
      <c r="P5735" t="str">
        <f t="shared" si="535"/>
        <v>Valid</v>
      </c>
      <c r="Q5735" t="str">
        <f>_xlfn.XLOOKUP(B5735,Customers!$A:$A,Customers!$C:$C,"Not Found")</f>
        <v>Central</v>
      </c>
      <c r="R5735" t="str">
        <f t="shared" si="536"/>
        <v>South</v>
      </c>
      <c r="S5735" t="str">
        <f t="shared" si="537"/>
        <v>Accident</v>
      </c>
      <c r="T5735" t="str">
        <f t="shared" si="538"/>
        <v>Within SLA</v>
      </c>
      <c r="U5735">
        <f t="shared" si="539"/>
        <v>0</v>
      </c>
    </row>
    <row r="5736" spans="1:21" x14ac:dyDescent="0.3">
      <c r="A5736" t="s">
        <v>10213</v>
      </c>
      <c r="B5736" t="s">
        <v>553</v>
      </c>
      <c r="C5736" t="s">
        <v>9706</v>
      </c>
      <c r="D5736" t="s">
        <v>53</v>
      </c>
      <c r="E5736" t="s">
        <v>18</v>
      </c>
      <c r="F5736">
        <v>41631.49</v>
      </c>
      <c r="G5736" s="1">
        <v>45984</v>
      </c>
      <c r="H5736" s="1">
        <v>46013</v>
      </c>
      <c r="I5736" t="s">
        <v>47</v>
      </c>
      <c r="J5736">
        <v>29</v>
      </c>
      <c r="K5736">
        <v>15</v>
      </c>
      <c r="L5736" t="s">
        <v>83</v>
      </c>
      <c r="M5736" t="s">
        <v>55</v>
      </c>
      <c r="N5736" t="s">
        <v>42</v>
      </c>
      <c r="O5736">
        <f t="shared" si="534"/>
        <v>1</v>
      </c>
      <c r="P5736" t="str">
        <f t="shared" si="535"/>
        <v>Valid</v>
      </c>
      <c r="Q5736" t="str">
        <f>_xlfn.XLOOKUP(B5736,Customers!$A:$A,Customers!$C:$C,"Not Found")</f>
        <v>East</v>
      </c>
      <c r="R5736" t="str">
        <f t="shared" si="536"/>
        <v>South</v>
      </c>
      <c r="S5736" t="str">
        <f t="shared" si="537"/>
        <v>Hospitalization</v>
      </c>
      <c r="T5736" t="str">
        <f t="shared" si="538"/>
        <v>SLA Breach</v>
      </c>
      <c r="U5736">
        <f t="shared" si="539"/>
        <v>14</v>
      </c>
    </row>
    <row r="5737" spans="1:21" x14ac:dyDescent="0.3">
      <c r="A5737" t="s">
        <v>10214</v>
      </c>
      <c r="B5737" t="s">
        <v>7683</v>
      </c>
      <c r="C5737" t="s">
        <v>7684</v>
      </c>
      <c r="D5737" t="s">
        <v>34</v>
      </c>
      <c r="E5737" t="s">
        <v>74</v>
      </c>
      <c r="F5737">
        <v>177456.9</v>
      </c>
      <c r="G5737" s="1">
        <v>45796</v>
      </c>
      <c r="I5737" t="s">
        <v>40</v>
      </c>
      <c r="J5737">
        <v>16</v>
      </c>
      <c r="K5737">
        <v>20</v>
      </c>
      <c r="L5737" t="s">
        <v>98</v>
      </c>
      <c r="M5737" t="s">
        <v>29</v>
      </c>
      <c r="N5737" t="s">
        <v>30</v>
      </c>
      <c r="O5737">
        <f t="shared" si="534"/>
        <v>1</v>
      </c>
      <c r="P5737" t="str">
        <f t="shared" si="535"/>
        <v>Valid</v>
      </c>
      <c r="Q5737" t="str">
        <f>_xlfn.XLOOKUP(B5737,Customers!$A:$A,Customers!$C:$C,"Not Found")</f>
        <v>South</v>
      </c>
      <c r="R5737" t="str">
        <f t="shared" si="536"/>
        <v>East</v>
      </c>
      <c r="S5737" t="str">
        <f t="shared" si="537"/>
        <v>Death Benefit</v>
      </c>
      <c r="T5737" t="str">
        <f t="shared" si="538"/>
        <v>Within SLA</v>
      </c>
      <c r="U5737">
        <f t="shared" si="539"/>
        <v>0</v>
      </c>
    </row>
    <row r="5738" spans="1:21" x14ac:dyDescent="0.3">
      <c r="A5738" t="s">
        <v>10215</v>
      </c>
      <c r="B5738" t="s">
        <v>5209</v>
      </c>
      <c r="C5738" t="s">
        <v>7454</v>
      </c>
      <c r="D5738" t="s">
        <v>17</v>
      </c>
      <c r="E5738" t="s">
        <v>74</v>
      </c>
      <c r="F5738">
        <v>111110.81</v>
      </c>
      <c r="G5738" s="1">
        <v>45735</v>
      </c>
      <c r="H5738" s="1">
        <v>45752</v>
      </c>
      <c r="I5738" t="s">
        <v>19</v>
      </c>
      <c r="J5738">
        <v>17</v>
      </c>
      <c r="K5738">
        <v>10</v>
      </c>
      <c r="L5738" t="s">
        <v>163</v>
      </c>
      <c r="M5738" t="s">
        <v>21</v>
      </c>
      <c r="N5738" t="s">
        <v>30</v>
      </c>
      <c r="O5738">
        <f t="shared" si="534"/>
        <v>1</v>
      </c>
      <c r="P5738" t="str">
        <f t="shared" si="535"/>
        <v>Valid</v>
      </c>
      <c r="Q5738" t="str">
        <f>_xlfn.XLOOKUP(B5738,Customers!$A:$A,Customers!$C:$C,"Not Found")</f>
        <v>Central</v>
      </c>
      <c r="R5738" t="str">
        <f t="shared" si="536"/>
        <v>East</v>
      </c>
      <c r="S5738" t="str">
        <f t="shared" si="537"/>
        <v>Accident</v>
      </c>
      <c r="T5738" t="str">
        <f t="shared" si="538"/>
        <v>SLA Breach</v>
      </c>
      <c r="U5738">
        <f t="shared" si="539"/>
        <v>7</v>
      </c>
    </row>
    <row r="5739" spans="1:21" x14ac:dyDescent="0.3">
      <c r="A5739" t="s">
        <v>10216</v>
      </c>
      <c r="B5739" t="s">
        <v>4122</v>
      </c>
      <c r="C5739" t="s">
        <v>4123</v>
      </c>
      <c r="D5739" t="s">
        <v>59</v>
      </c>
      <c r="E5739" t="s">
        <v>27</v>
      </c>
      <c r="F5739">
        <v>61402.73</v>
      </c>
      <c r="G5739" s="1">
        <v>45934</v>
      </c>
      <c r="H5739" s="1">
        <v>45943</v>
      </c>
      <c r="I5739" t="s">
        <v>19</v>
      </c>
      <c r="J5739">
        <v>9</v>
      </c>
      <c r="K5739">
        <v>15</v>
      </c>
      <c r="L5739" t="s">
        <v>331</v>
      </c>
      <c r="M5739" t="s">
        <v>55</v>
      </c>
      <c r="N5739" t="s">
        <v>30</v>
      </c>
      <c r="O5739">
        <f t="shared" si="534"/>
        <v>1</v>
      </c>
      <c r="P5739" t="str">
        <f t="shared" si="535"/>
        <v>Valid</v>
      </c>
      <c r="Q5739" t="str">
        <f>_xlfn.XLOOKUP(B5739,Customers!$A:$A,Customers!$C:$C,"Not Found")</f>
        <v>South</v>
      </c>
      <c r="R5739" t="str">
        <f t="shared" si="536"/>
        <v>West</v>
      </c>
      <c r="S5739" t="str">
        <f t="shared" si="537"/>
        <v>Critical Illness</v>
      </c>
      <c r="T5739" t="str">
        <f t="shared" si="538"/>
        <v>Within SLA</v>
      </c>
      <c r="U5739">
        <f t="shared" si="539"/>
        <v>0</v>
      </c>
    </row>
    <row r="5740" spans="1:21" x14ac:dyDescent="0.3">
      <c r="A5740" t="s">
        <v>10217</v>
      </c>
      <c r="B5740" t="s">
        <v>1303</v>
      </c>
      <c r="C5740" t="s">
        <v>1304</v>
      </c>
      <c r="D5740" t="s">
        <v>53</v>
      </c>
      <c r="E5740" t="s">
        <v>27</v>
      </c>
      <c r="F5740">
        <v>104553.09</v>
      </c>
      <c r="G5740" s="1">
        <v>45908</v>
      </c>
      <c r="H5740" s="1">
        <v>45920</v>
      </c>
      <c r="I5740" t="s">
        <v>19</v>
      </c>
      <c r="J5740">
        <v>12</v>
      </c>
      <c r="K5740">
        <v>15</v>
      </c>
      <c r="L5740" t="s">
        <v>223</v>
      </c>
      <c r="M5740" t="s">
        <v>55</v>
      </c>
      <c r="N5740" t="s">
        <v>30</v>
      </c>
      <c r="O5740">
        <f t="shared" si="534"/>
        <v>1</v>
      </c>
      <c r="P5740" t="str">
        <f t="shared" si="535"/>
        <v>Valid</v>
      </c>
      <c r="Q5740" t="str">
        <f>_xlfn.XLOOKUP(B5740,Customers!$A:$A,Customers!$C:$C,"Not Found")</f>
        <v>West</v>
      </c>
      <c r="R5740" t="str">
        <f t="shared" si="536"/>
        <v>West</v>
      </c>
      <c r="S5740" t="str">
        <f t="shared" si="537"/>
        <v>Hospitalization</v>
      </c>
      <c r="T5740" t="str">
        <f t="shared" si="538"/>
        <v>Within SLA</v>
      </c>
      <c r="U5740">
        <f t="shared" si="539"/>
        <v>0</v>
      </c>
    </row>
    <row r="5741" spans="1:21" x14ac:dyDescent="0.3">
      <c r="A5741" t="s">
        <v>10218</v>
      </c>
      <c r="B5741" t="s">
        <v>719</v>
      </c>
      <c r="C5741" t="s">
        <v>8346</v>
      </c>
      <c r="D5741" t="s">
        <v>46</v>
      </c>
      <c r="E5741" t="s">
        <v>39</v>
      </c>
      <c r="F5741">
        <v>94724.55</v>
      </c>
      <c r="G5741" s="1">
        <v>45910</v>
      </c>
      <c r="H5741" s="1">
        <v>45935</v>
      </c>
      <c r="I5741" t="s">
        <v>19</v>
      </c>
      <c r="J5741">
        <v>25</v>
      </c>
      <c r="K5741">
        <v>12</v>
      </c>
      <c r="L5741" t="s">
        <v>227</v>
      </c>
      <c r="M5741" t="s">
        <v>49</v>
      </c>
      <c r="N5741" t="s">
        <v>88</v>
      </c>
      <c r="O5741">
        <f t="shared" si="534"/>
        <v>1</v>
      </c>
      <c r="P5741" t="str">
        <f t="shared" si="535"/>
        <v>Valid</v>
      </c>
      <c r="Q5741" t="str">
        <f>_xlfn.XLOOKUP(B5741,Customers!$A:$A,Customers!$C:$C,"Not Found")</f>
        <v>North</v>
      </c>
      <c r="R5741" t="str">
        <f t="shared" si="536"/>
        <v>North</v>
      </c>
      <c r="S5741" t="str">
        <f t="shared" si="537"/>
        <v>Theft</v>
      </c>
      <c r="T5741" t="str">
        <f t="shared" si="538"/>
        <v>SLA Breach</v>
      </c>
      <c r="U5741">
        <f t="shared" si="539"/>
        <v>13</v>
      </c>
    </row>
    <row r="5742" spans="1:21" x14ac:dyDescent="0.3">
      <c r="A5742" t="s">
        <v>10219</v>
      </c>
      <c r="B5742" t="s">
        <v>7103</v>
      </c>
      <c r="C5742" t="s">
        <v>7104</v>
      </c>
      <c r="D5742" t="s">
        <v>182</v>
      </c>
      <c r="F5742">
        <v>29849.95</v>
      </c>
      <c r="G5742" s="1">
        <v>45730</v>
      </c>
      <c r="H5742" s="1">
        <v>45737</v>
      </c>
      <c r="I5742" t="s">
        <v>19</v>
      </c>
      <c r="J5742">
        <v>7</v>
      </c>
      <c r="K5742">
        <v>7</v>
      </c>
      <c r="L5742" t="s">
        <v>132</v>
      </c>
      <c r="M5742" t="s">
        <v>94</v>
      </c>
      <c r="N5742" t="s">
        <v>42</v>
      </c>
      <c r="O5742">
        <f t="shared" si="534"/>
        <v>1</v>
      </c>
      <c r="P5742" t="str">
        <f t="shared" si="535"/>
        <v>Valid</v>
      </c>
      <c r="Q5742" t="str">
        <f>_xlfn.XLOOKUP(B5742,Customers!$A:$A,Customers!$C:$C,"Not Found")</f>
        <v>South</v>
      </c>
      <c r="R5742" t="str">
        <f t="shared" si="536"/>
        <v>South</v>
      </c>
      <c r="S5742" t="str">
        <f t="shared" si="537"/>
        <v>Trip Cancellation</v>
      </c>
      <c r="T5742" t="str">
        <f t="shared" si="538"/>
        <v>Within SLA</v>
      </c>
      <c r="U5742">
        <f t="shared" si="539"/>
        <v>0</v>
      </c>
    </row>
    <row r="5743" spans="1:21" x14ac:dyDescent="0.3">
      <c r="A5743" t="s">
        <v>10220</v>
      </c>
      <c r="B5743" t="s">
        <v>10221</v>
      </c>
      <c r="C5743" t="s">
        <v>10222</v>
      </c>
      <c r="D5743" t="s">
        <v>216</v>
      </c>
      <c r="E5743" t="s">
        <v>27</v>
      </c>
      <c r="F5743">
        <v>63272.44</v>
      </c>
      <c r="G5743" s="1">
        <v>45757</v>
      </c>
      <c r="I5743" t="s">
        <v>40</v>
      </c>
      <c r="J5743">
        <v>20</v>
      </c>
      <c r="K5743">
        <v>15</v>
      </c>
      <c r="L5743" t="s">
        <v>541</v>
      </c>
      <c r="M5743" t="s">
        <v>55</v>
      </c>
      <c r="N5743" t="s">
        <v>42</v>
      </c>
      <c r="O5743">
        <f t="shared" si="534"/>
        <v>1</v>
      </c>
      <c r="P5743" t="str">
        <f t="shared" si="535"/>
        <v>Valid</v>
      </c>
      <c r="Q5743" t="str">
        <f>_xlfn.XLOOKUP(B5743,Customers!$A:$A,Customers!$C:$C,"Not Found")</f>
        <v>Central</v>
      </c>
      <c r="R5743" t="str">
        <f t="shared" si="536"/>
        <v>West</v>
      </c>
      <c r="S5743" t="str">
        <f t="shared" si="537"/>
        <v>Outpatient</v>
      </c>
      <c r="T5743" t="str">
        <f t="shared" si="538"/>
        <v>SLA Breach</v>
      </c>
      <c r="U5743">
        <f t="shared" si="539"/>
        <v>5</v>
      </c>
    </row>
    <row r="5744" spans="1:21" x14ac:dyDescent="0.3">
      <c r="A5744" t="s">
        <v>10223</v>
      </c>
      <c r="B5744" t="s">
        <v>9094</v>
      </c>
      <c r="C5744" t="s">
        <v>9095</v>
      </c>
      <c r="D5744" t="s">
        <v>17</v>
      </c>
      <c r="E5744" t="s">
        <v>74</v>
      </c>
      <c r="F5744">
        <v>130860.62</v>
      </c>
      <c r="G5744" s="1">
        <v>45684</v>
      </c>
      <c r="H5744" s="1">
        <v>45685</v>
      </c>
      <c r="I5744" t="s">
        <v>19</v>
      </c>
      <c r="J5744">
        <v>1</v>
      </c>
      <c r="K5744">
        <v>10</v>
      </c>
      <c r="L5744" t="s">
        <v>204</v>
      </c>
      <c r="M5744" t="s">
        <v>21</v>
      </c>
      <c r="N5744" t="s">
        <v>30</v>
      </c>
      <c r="O5744">
        <f t="shared" si="534"/>
        <v>1</v>
      </c>
      <c r="P5744" t="str">
        <f t="shared" si="535"/>
        <v>Valid</v>
      </c>
      <c r="Q5744" t="str">
        <f>_xlfn.XLOOKUP(B5744,Customers!$A:$A,Customers!$C:$C,"Not Found")</f>
        <v>West</v>
      </c>
      <c r="R5744" t="str">
        <f t="shared" si="536"/>
        <v>East</v>
      </c>
      <c r="S5744" t="str">
        <f t="shared" si="537"/>
        <v>Accident</v>
      </c>
      <c r="T5744" t="str">
        <f t="shared" si="538"/>
        <v>Within SLA</v>
      </c>
      <c r="U5744">
        <f t="shared" si="539"/>
        <v>0</v>
      </c>
    </row>
    <row r="5745" spans="1:21" x14ac:dyDescent="0.3">
      <c r="A5745" t="s">
        <v>10224</v>
      </c>
      <c r="B5745" t="s">
        <v>3787</v>
      </c>
      <c r="C5745" t="s">
        <v>3788</v>
      </c>
      <c r="D5745" t="s">
        <v>46</v>
      </c>
      <c r="E5745" t="s">
        <v>18</v>
      </c>
      <c r="F5745">
        <v>23098.959999999999</v>
      </c>
      <c r="G5745" s="1">
        <v>45851</v>
      </c>
      <c r="I5745" t="s">
        <v>40</v>
      </c>
      <c r="J5745">
        <v>10</v>
      </c>
      <c r="K5745">
        <v>10</v>
      </c>
      <c r="L5745" t="s">
        <v>341</v>
      </c>
      <c r="M5745" t="s">
        <v>21</v>
      </c>
      <c r="N5745" t="s">
        <v>42</v>
      </c>
      <c r="O5745">
        <f t="shared" si="534"/>
        <v>1</v>
      </c>
      <c r="P5745" t="str">
        <f t="shared" si="535"/>
        <v>Valid</v>
      </c>
      <c r="Q5745" t="str">
        <f>_xlfn.XLOOKUP(B5745,Customers!$A:$A,Customers!$C:$C,"Not Found")</f>
        <v>North</v>
      </c>
      <c r="R5745" t="str">
        <f t="shared" si="536"/>
        <v>South</v>
      </c>
      <c r="S5745" t="str">
        <f t="shared" si="537"/>
        <v>Theft</v>
      </c>
      <c r="T5745" t="str">
        <f t="shared" si="538"/>
        <v>Within SLA</v>
      </c>
      <c r="U5745">
        <f t="shared" si="539"/>
        <v>0</v>
      </c>
    </row>
    <row r="5746" spans="1:21" x14ac:dyDescent="0.3">
      <c r="A5746" t="s">
        <v>10225</v>
      </c>
      <c r="B5746" t="s">
        <v>195</v>
      </c>
      <c r="C5746" t="s">
        <v>196</v>
      </c>
      <c r="D5746" t="s">
        <v>154</v>
      </c>
      <c r="E5746" t="s">
        <v>173</v>
      </c>
      <c r="F5746">
        <v>48928.75</v>
      </c>
      <c r="G5746" s="1">
        <v>45673</v>
      </c>
      <c r="H5746" s="1">
        <v>45687</v>
      </c>
      <c r="I5746" t="s">
        <v>19</v>
      </c>
      <c r="J5746">
        <v>14</v>
      </c>
      <c r="K5746">
        <v>10</v>
      </c>
      <c r="L5746" t="s">
        <v>28</v>
      </c>
      <c r="M5746" t="s">
        <v>21</v>
      </c>
      <c r="N5746" t="s">
        <v>30</v>
      </c>
      <c r="O5746">
        <f t="shared" si="534"/>
        <v>1</v>
      </c>
      <c r="P5746" t="str">
        <f t="shared" si="535"/>
        <v>Valid</v>
      </c>
      <c r="Q5746" t="str">
        <f>_xlfn.XLOOKUP(B5746,Customers!$A:$A,Customers!$C:$C,"Not Found")</f>
        <v>North</v>
      </c>
      <c r="R5746" t="str">
        <f t="shared" si="536"/>
        <v>Central</v>
      </c>
      <c r="S5746" t="str">
        <f t="shared" si="537"/>
        <v>Vehicle Damage</v>
      </c>
      <c r="T5746" t="str">
        <f t="shared" si="538"/>
        <v>SLA Breach</v>
      </c>
      <c r="U5746">
        <f t="shared" si="539"/>
        <v>4</v>
      </c>
    </row>
    <row r="5747" spans="1:21" x14ac:dyDescent="0.3">
      <c r="A5747" t="s">
        <v>10226</v>
      </c>
      <c r="B5747" t="s">
        <v>1357</v>
      </c>
      <c r="C5747" t="s">
        <v>7965</v>
      </c>
      <c r="D5747" t="s">
        <v>46</v>
      </c>
      <c r="E5747" t="s">
        <v>27</v>
      </c>
      <c r="F5747">
        <v>208455.95</v>
      </c>
      <c r="G5747" s="1">
        <v>45942</v>
      </c>
      <c r="I5747" t="s">
        <v>40</v>
      </c>
      <c r="J5747">
        <v>24</v>
      </c>
      <c r="K5747">
        <v>12</v>
      </c>
      <c r="L5747" t="s">
        <v>268</v>
      </c>
      <c r="M5747" t="s">
        <v>49</v>
      </c>
      <c r="N5747" t="s">
        <v>88</v>
      </c>
      <c r="O5747">
        <f t="shared" si="534"/>
        <v>1</v>
      </c>
      <c r="P5747" t="str">
        <f t="shared" si="535"/>
        <v>Valid</v>
      </c>
      <c r="Q5747" t="str">
        <f>_xlfn.XLOOKUP(B5747,Customers!$A:$A,Customers!$C:$C,"Not Found")</f>
        <v>South</v>
      </c>
      <c r="R5747" t="str">
        <f t="shared" si="536"/>
        <v>West</v>
      </c>
      <c r="S5747" t="str">
        <f t="shared" si="537"/>
        <v>Theft</v>
      </c>
      <c r="T5747" t="str">
        <f t="shared" si="538"/>
        <v>SLA Breach</v>
      </c>
      <c r="U5747">
        <f t="shared" si="539"/>
        <v>12</v>
      </c>
    </row>
    <row r="5748" spans="1:21" x14ac:dyDescent="0.3">
      <c r="A5748" t="s">
        <v>10227</v>
      </c>
      <c r="B5748" t="s">
        <v>4974</v>
      </c>
      <c r="C5748" t="s">
        <v>10228</v>
      </c>
      <c r="D5748" t="s">
        <v>46</v>
      </c>
      <c r="E5748" t="s">
        <v>18</v>
      </c>
      <c r="F5748">
        <v>55110.58</v>
      </c>
      <c r="G5748" s="1">
        <v>45763</v>
      </c>
      <c r="H5748" s="1">
        <v>45767</v>
      </c>
      <c r="I5748" t="s">
        <v>19</v>
      </c>
      <c r="J5748">
        <v>4</v>
      </c>
      <c r="K5748">
        <v>10</v>
      </c>
      <c r="L5748" t="s">
        <v>770</v>
      </c>
      <c r="M5748" t="s">
        <v>21</v>
      </c>
      <c r="N5748" t="s">
        <v>30</v>
      </c>
      <c r="O5748">
        <f t="shared" si="534"/>
        <v>1</v>
      </c>
      <c r="P5748" t="str">
        <f t="shared" si="535"/>
        <v>Valid</v>
      </c>
      <c r="Q5748" t="str">
        <f>_xlfn.XLOOKUP(B5748,Customers!$A:$A,Customers!$C:$C,"Not Found")</f>
        <v>East</v>
      </c>
      <c r="R5748" t="str">
        <f t="shared" si="536"/>
        <v>South</v>
      </c>
      <c r="S5748" t="str">
        <f t="shared" si="537"/>
        <v>Theft</v>
      </c>
      <c r="T5748" t="str">
        <f t="shared" si="538"/>
        <v>Within SLA</v>
      </c>
      <c r="U5748">
        <f t="shared" si="539"/>
        <v>0</v>
      </c>
    </row>
    <row r="5749" spans="1:21" x14ac:dyDescent="0.3">
      <c r="A5749" t="s">
        <v>10229</v>
      </c>
      <c r="B5749" t="s">
        <v>5807</v>
      </c>
      <c r="C5749" t="s">
        <v>5808</v>
      </c>
      <c r="D5749" t="s">
        <v>111</v>
      </c>
      <c r="E5749" t="s">
        <v>18</v>
      </c>
      <c r="F5749">
        <v>99328.94</v>
      </c>
      <c r="G5749" s="1">
        <v>45862</v>
      </c>
      <c r="I5749" t="s">
        <v>40</v>
      </c>
      <c r="J5749">
        <v>22</v>
      </c>
      <c r="K5749">
        <v>12</v>
      </c>
      <c r="L5749" t="s">
        <v>431</v>
      </c>
      <c r="M5749" t="s">
        <v>49</v>
      </c>
      <c r="N5749" t="s">
        <v>42</v>
      </c>
      <c r="O5749">
        <f t="shared" si="534"/>
        <v>1</v>
      </c>
      <c r="P5749" t="str">
        <f t="shared" si="535"/>
        <v>Valid</v>
      </c>
      <c r="Q5749" t="str">
        <f>_xlfn.XLOOKUP(B5749,Customers!$A:$A,Customers!$C:$C,"Not Found")</f>
        <v>East</v>
      </c>
      <c r="R5749" t="str">
        <f t="shared" si="536"/>
        <v>South</v>
      </c>
      <c r="S5749" t="str">
        <f t="shared" si="537"/>
        <v>Fire</v>
      </c>
      <c r="T5749" t="str">
        <f t="shared" si="538"/>
        <v>SLA Breach</v>
      </c>
      <c r="U5749">
        <f t="shared" si="539"/>
        <v>10</v>
      </c>
    </row>
    <row r="5750" spans="1:21" x14ac:dyDescent="0.3">
      <c r="A5750" t="s">
        <v>10230</v>
      </c>
      <c r="B5750" t="s">
        <v>6970</v>
      </c>
      <c r="C5750" t="s">
        <v>6971</v>
      </c>
      <c r="D5750" t="s">
        <v>216</v>
      </c>
      <c r="E5750" t="s">
        <v>27</v>
      </c>
      <c r="F5750">
        <v>153729.35999999999</v>
      </c>
      <c r="G5750" s="1">
        <v>45712</v>
      </c>
      <c r="H5750" s="1">
        <v>45727</v>
      </c>
      <c r="I5750" t="s">
        <v>47</v>
      </c>
      <c r="J5750">
        <v>15</v>
      </c>
      <c r="K5750">
        <v>15</v>
      </c>
      <c r="L5750" t="s">
        <v>345</v>
      </c>
      <c r="M5750" t="s">
        <v>55</v>
      </c>
      <c r="N5750" t="s">
        <v>22</v>
      </c>
      <c r="O5750">
        <f t="shared" si="534"/>
        <v>1</v>
      </c>
      <c r="P5750" t="str">
        <f t="shared" si="535"/>
        <v>Valid</v>
      </c>
      <c r="Q5750" t="str">
        <f>_xlfn.XLOOKUP(B5750,Customers!$A:$A,Customers!$C:$C,"Not Found")</f>
        <v>South</v>
      </c>
      <c r="R5750" t="str">
        <f t="shared" si="536"/>
        <v>West</v>
      </c>
      <c r="S5750" t="str">
        <f t="shared" si="537"/>
        <v>Outpatient</v>
      </c>
      <c r="T5750" t="str">
        <f t="shared" si="538"/>
        <v>Within SLA</v>
      </c>
      <c r="U5750">
        <f t="shared" si="539"/>
        <v>0</v>
      </c>
    </row>
    <row r="5751" spans="1:21" x14ac:dyDescent="0.3">
      <c r="A5751" t="s">
        <v>10231</v>
      </c>
      <c r="B5751" t="s">
        <v>1967</v>
      </c>
      <c r="C5751" t="s">
        <v>1968</v>
      </c>
      <c r="D5751" t="s">
        <v>154</v>
      </c>
      <c r="E5751" t="s">
        <v>173</v>
      </c>
      <c r="F5751">
        <v>85107.59</v>
      </c>
      <c r="G5751" s="1">
        <v>45746</v>
      </c>
      <c r="H5751" s="1">
        <v>45754</v>
      </c>
      <c r="I5751" t="s">
        <v>19</v>
      </c>
      <c r="J5751">
        <v>8</v>
      </c>
      <c r="K5751">
        <v>10</v>
      </c>
      <c r="L5751" t="s">
        <v>204</v>
      </c>
      <c r="M5751" t="s">
        <v>21</v>
      </c>
      <c r="N5751" t="s">
        <v>22</v>
      </c>
      <c r="O5751">
        <f t="shared" si="534"/>
        <v>1</v>
      </c>
      <c r="P5751" t="str">
        <f t="shared" si="535"/>
        <v>Valid</v>
      </c>
      <c r="Q5751" t="str">
        <f>_xlfn.XLOOKUP(B5751,Customers!$A:$A,Customers!$C:$C,"Not Found")</f>
        <v>South</v>
      </c>
      <c r="R5751" t="str">
        <f t="shared" si="536"/>
        <v>Central</v>
      </c>
      <c r="S5751" t="str">
        <f t="shared" si="537"/>
        <v>Vehicle Damage</v>
      </c>
      <c r="T5751" t="str">
        <f t="shared" si="538"/>
        <v>Within SLA</v>
      </c>
      <c r="U5751">
        <f t="shared" si="539"/>
        <v>0</v>
      </c>
    </row>
    <row r="5752" spans="1:21" x14ac:dyDescent="0.3">
      <c r="A5752" t="s">
        <v>10232</v>
      </c>
      <c r="B5752" t="s">
        <v>10233</v>
      </c>
      <c r="C5752" t="s">
        <v>10234</v>
      </c>
      <c r="D5752" t="s">
        <v>102</v>
      </c>
      <c r="E5752" t="s">
        <v>74</v>
      </c>
      <c r="F5752">
        <v>503253.28</v>
      </c>
      <c r="G5752" s="1">
        <v>45748</v>
      </c>
      <c r="H5752" s="1">
        <v>45772</v>
      </c>
      <c r="I5752" t="s">
        <v>19</v>
      </c>
      <c r="J5752">
        <v>24</v>
      </c>
      <c r="K5752">
        <v>20</v>
      </c>
      <c r="L5752" t="s">
        <v>268</v>
      </c>
      <c r="M5752" t="s">
        <v>29</v>
      </c>
      <c r="N5752" t="s">
        <v>22</v>
      </c>
      <c r="O5752">
        <f t="shared" si="534"/>
        <v>1</v>
      </c>
      <c r="P5752" t="str">
        <f t="shared" si="535"/>
        <v>Valid</v>
      </c>
      <c r="Q5752" t="str">
        <f>_xlfn.XLOOKUP(B5752,Customers!$A:$A,Customers!$C:$C,"Not Found")</f>
        <v>Central</v>
      </c>
      <c r="R5752" t="str">
        <f t="shared" si="536"/>
        <v>East</v>
      </c>
      <c r="S5752" t="str">
        <f t="shared" si="537"/>
        <v>Maturity</v>
      </c>
      <c r="T5752" t="str">
        <f t="shared" si="538"/>
        <v>SLA Breach</v>
      </c>
      <c r="U5752">
        <f t="shared" si="539"/>
        <v>4</v>
      </c>
    </row>
    <row r="5753" spans="1:21" x14ac:dyDescent="0.3">
      <c r="A5753" t="s">
        <v>10235</v>
      </c>
      <c r="B5753" t="s">
        <v>10236</v>
      </c>
      <c r="C5753" t="s">
        <v>10237</v>
      </c>
      <c r="D5753" t="s">
        <v>111</v>
      </c>
      <c r="E5753" t="s">
        <v>173</v>
      </c>
      <c r="F5753">
        <v>231784.4</v>
      </c>
      <c r="G5753" s="1">
        <v>45946</v>
      </c>
      <c r="I5753" t="s">
        <v>40</v>
      </c>
      <c r="J5753">
        <v>26</v>
      </c>
      <c r="K5753">
        <v>12</v>
      </c>
      <c r="L5753" t="s">
        <v>1047</v>
      </c>
      <c r="M5753" t="s">
        <v>49</v>
      </c>
      <c r="N5753" t="s">
        <v>30</v>
      </c>
      <c r="O5753">
        <f t="shared" si="534"/>
        <v>1</v>
      </c>
      <c r="P5753" t="str">
        <f t="shared" si="535"/>
        <v>Valid</v>
      </c>
      <c r="Q5753" t="str">
        <f>_xlfn.XLOOKUP(B5753,Customers!$A:$A,Customers!$C:$C,"Not Found")</f>
        <v>North</v>
      </c>
      <c r="R5753" t="str">
        <f t="shared" si="536"/>
        <v>Central</v>
      </c>
      <c r="S5753" t="str">
        <f t="shared" si="537"/>
        <v>Fire</v>
      </c>
      <c r="T5753" t="str">
        <f t="shared" si="538"/>
        <v>SLA Breach</v>
      </c>
      <c r="U5753">
        <f t="shared" si="539"/>
        <v>14</v>
      </c>
    </row>
    <row r="5754" spans="1:21" x14ac:dyDescent="0.3">
      <c r="A5754" t="s">
        <v>10238</v>
      </c>
      <c r="B5754" t="s">
        <v>2328</v>
      </c>
      <c r="C5754" t="s">
        <v>10239</v>
      </c>
      <c r="D5754" t="s">
        <v>1254</v>
      </c>
      <c r="E5754" t="s">
        <v>18</v>
      </c>
      <c r="F5754">
        <v>41647.67</v>
      </c>
      <c r="G5754" s="1">
        <v>45985</v>
      </c>
      <c r="H5754" s="1">
        <v>45994</v>
      </c>
      <c r="I5754" t="s">
        <v>47</v>
      </c>
      <c r="J5754">
        <v>9</v>
      </c>
      <c r="K5754">
        <v>12</v>
      </c>
      <c r="L5754" t="s">
        <v>79</v>
      </c>
      <c r="M5754" t="s">
        <v>49</v>
      </c>
      <c r="N5754" t="s">
        <v>30</v>
      </c>
      <c r="O5754">
        <f t="shared" si="534"/>
        <v>1</v>
      </c>
      <c r="P5754" t="str">
        <f t="shared" si="535"/>
        <v>Valid</v>
      </c>
      <c r="Q5754" t="str">
        <f>_xlfn.XLOOKUP(B5754,Customers!$A:$A,Customers!$C:$C,"Not Found")</f>
        <v>Central</v>
      </c>
      <c r="R5754" t="str">
        <f t="shared" si="536"/>
        <v>South</v>
      </c>
      <c r="S5754" t="str">
        <f t="shared" si="537"/>
        <v>Property Damage</v>
      </c>
      <c r="T5754" t="str">
        <f t="shared" si="538"/>
        <v>Within SLA</v>
      </c>
      <c r="U5754">
        <f t="shared" si="539"/>
        <v>0</v>
      </c>
    </row>
    <row r="5755" spans="1:21" x14ac:dyDescent="0.3">
      <c r="A5755" t="s">
        <v>10240</v>
      </c>
      <c r="B5755" t="s">
        <v>1013</v>
      </c>
      <c r="C5755" t="s">
        <v>9041</v>
      </c>
      <c r="D5755" t="s">
        <v>59</v>
      </c>
      <c r="E5755" t="s">
        <v>18</v>
      </c>
      <c r="F5755">
        <v>61055.25</v>
      </c>
      <c r="G5755" s="1">
        <v>45843</v>
      </c>
      <c r="H5755" s="1">
        <v>45852</v>
      </c>
      <c r="I5755" t="s">
        <v>19</v>
      </c>
      <c r="J5755">
        <v>9</v>
      </c>
      <c r="K5755">
        <v>15</v>
      </c>
      <c r="L5755" t="s">
        <v>166</v>
      </c>
      <c r="M5755" t="s">
        <v>55</v>
      </c>
      <c r="N5755" t="s">
        <v>30</v>
      </c>
      <c r="O5755">
        <f t="shared" si="534"/>
        <v>1</v>
      </c>
      <c r="P5755" t="str">
        <f t="shared" si="535"/>
        <v>Valid</v>
      </c>
      <c r="Q5755" t="str">
        <f>_xlfn.XLOOKUP(B5755,Customers!$A:$A,Customers!$C:$C,"Not Found")</f>
        <v>Central</v>
      </c>
      <c r="R5755" t="str">
        <f t="shared" si="536"/>
        <v>South</v>
      </c>
      <c r="S5755" t="str">
        <f t="shared" si="537"/>
        <v>Critical Illness</v>
      </c>
      <c r="T5755" t="str">
        <f t="shared" si="538"/>
        <v>Within SLA</v>
      </c>
      <c r="U5755">
        <f t="shared" si="539"/>
        <v>0</v>
      </c>
    </row>
    <row r="5756" spans="1:21" x14ac:dyDescent="0.3">
      <c r="A5756" t="s">
        <v>10241</v>
      </c>
      <c r="B5756" t="s">
        <v>7449</v>
      </c>
      <c r="C5756" t="s">
        <v>7450</v>
      </c>
      <c r="D5756" t="s">
        <v>102</v>
      </c>
      <c r="E5756" t="s">
        <v>27</v>
      </c>
      <c r="F5756">
        <v>169728.87</v>
      </c>
      <c r="G5756" s="1">
        <v>45692</v>
      </c>
      <c r="H5756" s="1">
        <v>45707</v>
      </c>
      <c r="I5756" t="s">
        <v>19</v>
      </c>
      <c r="J5756">
        <v>15</v>
      </c>
      <c r="K5756">
        <v>20</v>
      </c>
      <c r="L5756" t="s">
        <v>282</v>
      </c>
      <c r="M5756" t="s">
        <v>29</v>
      </c>
      <c r="N5756" t="s">
        <v>30</v>
      </c>
      <c r="O5756">
        <f t="shared" si="534"/>
        <v>1</v>
      </c>
      <c r="P5756" t="str">
        <f t="shared" si="535"/>
        <v>Valid</v>
      </c>
      <c r="Q5756" t="str">
        <f>_xlfn.XLOOKUP(B5756,Customers!$A:$A,Customers!$C:$C,"Not Found")</f>
        <v>North</v>
      </c>
      <c r="R5756" t="str">
        <f t="shared" si="536"/>
        <v>West</v>
      </c>
      <c r="S5756" t="str">
        <f t="shared" si="537"/>
        <v>Maturity</v>
      </c>
      <c r="T5756" t="str">
        <f t="shared" si="538"/>
        <v>Within SLA</v>
      </c>
      <c r="U5756">
        <f t="shared" si="539"/>
        <v>0</v>
      </c>
    </row>
    <row r="5757" spans="1:21" x14ac:dyDescent="0.3">
      <c r="A5757" t="s">
        <v>10242</v>
      </c>
      <c r="B5757" t="s">
        <v>3784</v>
      </c>
      <c r="C5757" t="s">
        <v>3785</v>
      </c>
      <c r="D5757" t="s">
        <v>17</v>
      </c>
      <c r="E5757" t="s">
        <v>39</v>
      </c>
      <c r="F5757">
        <v>77460.81</v>
      </c>
      <c r="G5757" s="1">
        <v>45985</v>
      </c>
      <c r="H5757" s="1">
        <v>45995</v>
      </c>
      <c r="I5757" t="s">
        <v>47</v>
      </c>
      <c r="J5757">
        <v>10</v>
      </c>
      <c r="K5757">
        <v>10</v>
      </c>
      <c r="L5757" t="s">
        <v>630</v>
      </c>
      <c r="M5757" t="s">
        <v>21</v>
      </c>
      <c r="N5757" t="s">
        <v>42</v>
      </c>
      <c r="O5757">
        <f t="shared" si="534"/>
        <v>1</v>
      </c>
      <c r="P5757" t="str">
        <f t="shared" si="535"/>
        <v>Valid</v>
      </c>
      <c r="Q5757" t="str">
        <f>_xlfn.XLOOKUP(B5757,Customers!$A:$A,Customers!$C:$C,"Not Found")</f>
        <v>South</v>
      </c>
      <c r="R5757" t="str">
        <f t="shared" si="536"/>
        <v>North</v>
      </c>
      <c r="S5757" t="str">
        <f t="shared" si="537"/>
        <v>Accident</v>
      </c>
      <c r="T5757" t="str">
        <f t="shared" si="538"/>
        <v>Within SLA</v>
      </c>
      <c r="U5757">
        <f t="shared" si="539"/>
        <v>0</v>
      </c>
    </row>
    <row r="5758" spans="1:21" x14ac:dyDescent="0.3">
      <c r="A5758" t="s">
        <v>10243</v>
      </c>
      <c r="B5758" t="s">
        <v>10244</v>
      </c>
      <c r="C5758" t="s">
        <v>10245</v>
      </c>
      <c r="D5758" t="s">
        <v>182</v>
      </c>
      <c r="E5758" t="s">
        <v>39</v>
      </c>
      <c r="F5758">
        <v>56881.67</v>
      </c>
      <c r="G5758" s="1">
        <v>45754</v>
      </c>
      <c r="H5758" s="1">
        <v>45769</v>
      </c>
      <c r="I5758" t="s">
        <v>19</v>
      </c>
      <c r="J5758">
        <v>15</v>
      </c>
      <c r="K5758">
        <v>7</v>
      </c>
      <c r="L5758" t="s">
        <v>323</v>
      </c>
      <c r="M5758" t="s">
        <v>94</v>
      </c>
      <c r="N5758" t="s">
        <v>42</v>
      </c>
      <c r="O5758">
        <f t="shared" si="534"/>
        <v>1</v>
      </c>
      <c r="P5758" t="str">
        <f t="shared" si="535"/>
        <v>Valid</v>
      </c>
      <c r="Q5758" t="str">
        <f>_xlfn.XLOOKUP(B5758,Customers!$A:$A,Customers!$C:$C,"Not Found")</f>
        <v>Central</v>
      </c>
      <c r="R5758" t="str">
        <f t="shared" si="536"/>
        <v>North</v>
      </c>
      <c r="S5758" t="str">
        <f t="shared" si="537"/>
        <v>Trip Cancellation</v>
      </c>
      <c r="T5758" t="str">
        <f t="shared" si="538"/>
        <v>SLA Breach</v>
      </c>
      <c r="U5758">
        <f t="shared" si="539"/>
        <v>8</v>
      </c>
    </row>
    <row r="5759" spans="1:21" x14ac:dyDescent="0.3">
      <c r="A5759" t="s">
        <v>10246</v>
      </c>
      <c r="B5759" t="s">
        <v>5619</v>
      </c>
      <c r="C5759" t="s">
        <v>5620</v>
      </c>
      <c r="D5759" t="s">
        <v>116</v>
      </c>
      <c r="E5759" t="s">
        <v>27</v>
      </c>
      <c r="F5759">
        <v>5692.92</v>
      </c>
      <c r="G5759" s="1">
        <v>45876</v>
      </c>
      <c r="H5759" s="1">
        <v>45877</v>
      </c>
      <c r="I5759" t="s">
        <v>19</v>
      </c>
      <c r="J5759">
        <v>1</v>
      </c>
      <c r="K5759">
        <v>7</v>
      </c>
      <c r="L5759" t="s">
        <v>590</v>
      </c>
      <c r="M5759" t="s">
        <v>94</v>
      </c>
      <c r="N5759" t="s">
        <v>22</v>
      </c>
      <c r="O5759">
        <f t="shared" si="534"/>
        <v>1</v>
      </c>
      <c r="P5759" t="str">
        <f t="shared" si="535"/>
        <v>Valid</v>
      </c>
      <c r="Q5759" t="str">
        <f>_xlfn.XLOOKUP(B5759,Customers!$A:$A,Customers!$C:$C,"Not Found")</f>
        <v>East</v>
      </c>
      <c r="R5759" t="str">
        <f t="shared" si="536"/>
        <v>West</v>
      </c>
      <c r="S5759" t="str">
        <f t="shared" si="537"/>
        <v>Medical Emergency</v>
      </c>
      <c r="T5759" t="str">
        <f t="shared" si="538"/>
        <v>Within SLA</v>
      </c>
      <c r="U5759">
        <f t="shared" si="539"/>
        <v>0</v>
      </c>
    </row>
    <row r="5760" spans="1:21" x14ac:dyDescent="0.3">
      <c r="A5760" t="s">
        <v>10247</v>
      </c>
      <c r="B5760" t="s">
        <v>378</v>
      </c>
      <c r="C5760" t="s">
        <v>2492</v>
      </c>
      <c r="D5760" t="s">
        <v>154</v>
      </c>
      <c r="E5760" t="s">
        <v>18</v>
      </c>
      <c r="F5760">
        <v>22382.49</v>
      </c>
      <c r="G5760" s="1">
        <v>45734</v>
      </c>
      <c r="H5760" s="1">
        <v>45739</v>
      </c>
      <c r="I5760" t="s">
        <v>19</v>
      </c>
      <c r="J5760">
        <v>5</v>
      </c>
      <c r="K5760">
        <v>10</v>
      </c>
      <c r="L5760" t="s">
        <v>704</v>
      </c>
      <c r="M5760" t="s">
        <v>21</v>
      </c>
      <c r="N5760" t="s">
        <v>22</v>
      </c>
      <c r="O5760">
        <f t="shared" si="534"/>
        <v>1</v>
      </c>
      <c r="P5760" t="str">
        <f t="shared" si="535"/>
        <v>Valid</v>
      </c>
      <c r="Q5760" t="str">
        <f>_xlfn.XLOOKUP(B5760,Customers!$A:$A,Customers!$C:$C,"Not Found")</f>
        <v>Central</v>
      </c>
      <c r="R5760" t="str">
        <f t="shared" si="536"/>
        <v>South</v>
      </c>
      <c r="S5760" t="str">
        <f t="shared" si="537"/>
        <v>Vehicle Damage</v>
      </c>
      <c r="T5760" t="str">
        <f t="shared" si="538"/>
        <v>Within SLA</v>
      </c>
      <c r="U5760">
        <f t="shared" si="539"/>
        <v>0</v>
      </c>
    </row>
    <row r="5761" spans="1:21" x14ac:dyDescent="0.3">
      <c r="A5761" t="s">
        <v>10248</v>
      </c>
      <c r="B5761" t="s">
        <v>745</v>
      </c>
      <c r="C5761" t="s">
        <v>746</v>
      </c>
      <c r="D5761" t="s">
        <v>59</v>
      </c>
      <c r="E5761" t="s">
        <v>39</v>
      </c>
      <c r="F5761">
        <v>21273.87</v>
      </c>
      <c r="G5761" s="1">
        <v>45807</v>
      </c>
      <c r="H5761" s="1">
        <v>45824</v>
      </c>
      <c r="I5761" t="s">
        <v>19</v>
      </c>
      <c r="J5761">
        <v>17</v>
      </c>
      <c r="K5761">
        <v>15</v>
      </c>
      <c r="L5761" t="s">
        <v>20</v>
      </c>
      <c r="M5761" t="s">
        <v>55</v>
      </c>
      <c r="N5761" t="s">
        <v>30</v>
      </c>
      <c r="O5761">
        <f t="shared" si="534"/>
        <v>1</v>
      </c>
      <c r="P5761" t="str">
        <f t="shared" si="535"/>
        <v>Valid</v>
      </c>
      <c r="Q5761" t="str">
        <f>_xlfn.XLOOKUP(B5761,Customers!$A:$A,Customers!$C:$C,"Not Found")</f>
        <v>Central</v>
      </c>
      <c r="R5761" t="str">
        <f t="shared" si="536"/>
        <v>North</v>
      </c>
      <c r="S5761" t="str">
        <f t="shared" si="537"/>
        <v>Critical Illness</v>
      </c>
      <c r="T5761" t="str">
        <f t="shared" si="538"/>
        <v>SLA Breach</v>
      </c>
      <c r="U5761">
        <f t="shared" si="539"/>
        <v>2</v>
      </c>
    </row>
    <row r="5762" spans="1:21" x14ac:dyDescent="0.3">
      <c r="A5762" t="s">
        <v>10249</v>
      </c>
      <c r="B5762" t="s">
        <v>3594</v>
      </c>
      <c r="C5762" t="s">
        <v>3595</v>
      </c>
      <c r="D5762" t="s">
        <v>59</v>
      </c>
      <c r="E5762" t="s">
        <v>39</v>
      </c>
      <c r="F5762">
        <v>46623.93</v>
      </c>
      <c r="G5762" s="1">
        <v>45670</v>
      </c>
      <c r="H5762" s="1">
        <v>45676</v>
      </c>
      <c r="I5762" t="s">
        <v>19</v>
      </c>
      <c r="J5762">
        <v>6</v>
      </c>
      <c r="K5762">
        <v>15</v>
      </c>
      <c r="L5762" t="s">
        <v>590</v>
      </c>
      <c r="M5762" t="s">
        <v>55</v>
      </c>
      <c r="N5762" t="s">
        <v>22</v>
      </c>
      <c r="O5762">
        <f t="shared" ref="O5762:O5825" si="540">COUNTIF($A:$A,A5762)</f>
        <v>1</v>
      </c>
      <c r="P5762" t="str">
        <f t="shared" ref="P5762:P5825" si="541">IF(F5762="","Missing Amount","Valid")</f>
        <v>Valid</v>
      </c>
      <c r="Q5762" t="str">
        <f>_xlfn.XLOOKUP(B5762,Customers!$A:$A,Customers!$C:$C,"Not Found")</f>
        <v>North</v>
      </c>
      <c r="R5762" t="str">
        <f t="shared" ref="R5762:R5825" si="542">IF(E5762="",Q5762,E5762)</f>
        <v>North</v>
      </c>
      <c r="S5762" t="str">
        <f t="shared" ref="S5762:S5825" si="543">IF(D5762="Hospitalisation","Hospitalization",IF(D5762="Medical Emerg.","Medical Emergency",IF(D5762="Property dmg","Property Damage",IF(D5762="Vehicle dmg","Vehicle Damage",D5762))))</f>
        <v>Critical Illness</v>
      </c>
      <c r="T5762" t="str">
        <f t="shared" ref="T5762:T5825" si="544">IF(J5762&gt;K5762,"SLA Breach","Within SLA")</f>
        <v>Within SLA</v>
      </c>
      <c r="U5762">
        <f t="shared" ref="U5762:U5825" si="545">IF(J5762&gt;K5762,J5762-K5762,0)</f>
        <v>0</v>
      </c>
    </row>
    <row r="5763" spans="1:21" x14ac:dyDescent="0.3">
      <c r="A5763" t="s">
        <v>10250</v>
      </c>
      <c r="B5763" t="s">
        <v>6547</v>
      </c>
      <c r="C5763" t="s">
        <v>6548</v>
      </c>
      <c r="D5763" t="s">
        <v>154</v>
      </c>
      <c r="E5763" t="s">
        <v>18</v>
      </c>
      <c r="F5763">
        <v>63616.639999999999</v>
      </c>
      <c r="G5763" s="1">
        <v>45803</v>
      </c>
      <c r="H5763" s="1">
        <v>45808</v>
      </c>
      <c r="I5763" t="s">
        <v>19</v>
      </c>
      <c r="J5763">
        <v>5</v>
      </c>
      <c r="K5763">
        <v>10</v>
      </c>
      <c r="L5763" t="s">
        <v>388</v>
      </c>
      <c r="M5763" t="s">
        <v>21</v>
      </c>
      <c r="N5763" t="s">
        <v>22</v>
      </c>
      <c r="O5763">
        <f t="shared" si="540"/>
        <v>1</v>
      </c>
      <c r="P5763" t="str">
        <f t="shared" si="541"/>
        <v>Valid</v>
      </c>
      <c r="Q5763" t="str">
        <f>_xlfn.XLOOKUP(B5763,Customers!$A:$A,Customers!$C:$C,"Not Found")</f>
        <v>East</v>
      </c>
      <c r="R5763" t="str">
        <f t="shared" si="542"/>
        <v>South</v>
      </c>
      <c r="S5763" t="str">
        <f t="shared" si="543"/>
        <v>Vehicle Damage</v>
      </c>
      <c r="T5763" t="str">
        <f t="shared" si="544"/>
        <v>Within SLA</v>
      </c>
      <c r="U5763">
        <f t="shared" si="545"/>
        <v>0</v>
      </c>
    </row>
    <row r="5764" spans="1:21" x14ac:dyDescent="0.3">
      <c r="A5764" t="s">
        <v>10251</v>
      </c>
      <c r="B5764" t="s">
        <v>2053</v>
      </c>
      <c r="C5764" t="s">
        <v>10252</v>
      </c>
      <c r="D5764" t="s">
        <v>46</v>
      </c>
      <c r="E5764" t="s">
        <v>18</v>
      </c>
      <c r="F5764">
        <v>176800.71</v>
      </c>
      <c r="G5764" s="1">
        <v>45883</v>
      </c>
      <c r="H5764" s="1">
        <v>45893</v>
      </c>
      <c r="I5764" t="s">
        <v>19</v>
      </c>
      <c r="J5764">
        <v>10</v>
      </c>
      <c r="K5764">
        <v>10</v>
      </c>
      <c r="L5764" t="s">
        <v>787</v>
      </c>
      <c r="M5764" t="s">
        <v>21</v>
      </c>
      <c r="N5764" t="s">
        <v>42</v>
      </c>
      <c r="O5764">
        <f t="shared" si="540"/>
        <v>1</v>
      </c>
      <c r="P5764" t="str">
        <f t="shared" si="541"/>
        <v>Valid</v>
      </c>
      <c r="Q5764" t="str">
        <f>_xlfn.XLOOKUP(B5764,Customers!$A:$A,Customers!$C:$C,"Not Found")</f>
        <v>East</v>
      </c>
      <c r="R5764" t="str">
        <f t="shared" si="542"/>
        <v>South</v>
      </c>
      <c r="S5764" t="str">
        <f t="shared" si="543"/>
        <v>Theft</v>
      </c>
      <c r="T5764" t="str">
        <f t="shared" si="544"/>
        <v>Within SLA</v>
      </c>
      <c r="U5764">
        <f t="shared" si="545"/>
        <v>0</v>
      </c>
    </row>
    <row r="5765" spans="1:21" x14ac:dyDescent="0.3">
      <c r="A5765" t="s">
        <v>10253</v>
      </c>
      <c r="B5765" t="s">
        <v>496</v>
      </c>
      <c r="C5765" t="s">
        <v>497</v>
      </c>
      <c r="D5765" t="s">
        <v>92</v>
      </c>
      <c r="E5765" t="s">
        <v>18</v>
      </c>
      <c r="F5765">
        <v>12151.07</v>
      </c>
      <c r="G5765" s="1">
        <v>45951</v>
      </c>
      <c r="H5765" s="1">
        <v>45954</v>
      </c>
      <c r="I5765" t="s">
        <v>19</v>
      </c>
      <c r="J5765">
        <v>3</v>
      </c>
      <c r="K5765">
        <v>7</v>
      </c>
      <c r="L5765" t="s">
        <v>341</v>
      </c>
      <c r="M5765" t="s">
        <v>94</v>
      </c>
      <c r="N5765" t="s">
        <v>30</v>
      </c>
      <c r="O5765">
        <f t="shared" si="540"/>
        <v>1</v>
      </c>
      <c r="P5765" t="str">
        <f t="shared" si="541"/>
        <v>Valid</v>
      </c>
      <c r="Q5765" t="str">
        <f>_xlfn.XLOOKUP(B5765,Customers!$A:$A,Customers!$C:$C,"Not Found")</f>
        <v>West</v>
      </c>
      <c r="R5765" t="str">
        <f t="shared" si="542"/>
        <v>South</v>
      </c>
      <c r="S5765" t="str">
        <f t="shared" si="543"/>
        <v>Baggage Loss</v>
      </c>
      <c r="T5765" t="str">
        <f t="shared" si="544"/>
        <v>Within SLA</v>
      </c>
      <c r="U5765">
        <f t="shared" si="545"/>
        <v>0</v>
      </c>
    </row>
    <row r="5766" spans="1:21" x14ac:dyDescent="0.3">
      <c r="A5766" t="s">
        <v>10254</v>
      </c>
      <c r="B5766" t="s">
        <v>2891</v>
      </c>
      <c r="C5766" t="s">
        <v>2892</v>
      </c>
      <c r="D5766" t="s">
        <v>34</v>
      </c>
      <c r="E5766" t="s">
        <v>173</v>
      </c>
      <c r="F5766">
        <v>1345456.25</v>
      </c>
      <c r="G5766" s="1">
        <v>45975</v>
      </c>
      <c r="H5766" s="1">
        <v>45992</v>
      </c>
      <c r="I5766" t="s">
        <v>19</v>
      </c>
      <c r="J5766">
        <v>17</v>
      </c>
      <c r="K5766">
        <v>20</v>
      </c>
      <c r="L5766" t="s">
        <v>278</v>
      </c>
      <c r="M5766" t="s">
        <v>29</v>
      </c>
      <c r="N5766" t="s">
        <v>30</v>
      </c>
      <c r="O5766">
        <f t="shared" si="540"/>
        <v>1</v>
      </c>
      <c r="P5766" t="str">
        <f t="shared" si="541"/>
        <v>Valid</v>
      </c>
      <c r="Q5766" t="str">
        <f>_xlfn.XLOOKUP(B5766,Customers!$A:$A,Customers!$C:$C,"Not Found")</f>
        <v>Central</v>
      </c>
      <c r="R5766" t="str">
        <f t="shared" si="542"/>
        <v>Central</v>
      </c>
      <c r="S5766" t="str">
        <f t="shared" si="543"/>
        <v>Death Benefit</v>
      </c>
      <c r="T5766" t="str">
        <f t="shared" si="544"/>
        <v>Within SLA</v>
      </c>
      <c r="U5766">
        <f t="shared" si="545"/>
        <v>0</v>
      </c>
    </row>
    <row r="5767" spans="1:21" x14ac:dyDescent="0.3">
      <c r="A5767" t="s">
        <v>10255</v>
      </c>
      <c r="B5767" t="s">
        <v>1204</v>
      </c>
      <c r="C5767" t="s">
        <v>1205</v>
      </c>
      <c r="D5767" t="s">
        <v>216</v>
      </c>
      <c r="E5767" t="s">
        <v>27</v>
      </c>
      <c r="F5767">
        <v>112948.05</v>
      </c>
      <c r="G5767" s="1">
        <v>45985</v>
      </c>
      <c r="H5767" s="1">
        <v>45992</v>
      </c>
      <c r="I5767" t="s">
        <v>19</v>
      </c>
      <c r="J5767">
        <v>7</v>
      </c>
      <c r="K5767">
        <v>15</v>
      </c>
      <c r="L5767" t="s">
        <v>244</v>
      </c>
      <c r="M5767" t="s">
        <v>55</v>
      </c>
      <c r="N5767" t="s">
        <v>30</v>
      </c>
      <c r="O5767">
        <f t="shared" si="540"/>
        <v>1</v>
      </c>
      <c r="P5767" t="str">
        <f t="shared" si="541"/>
        <v>Valid</v>
      </c>
      <c r="Q5767" t="str">
        <f>_xlfn.XLOOKUP(B5767,Customers!$A:$A,Customers!$C:$C,"Not Found")</f>
        <v>West</v>
      </c>
      <c r="R5767" t="str">
        <f t="shared" si="542"/>
        <v>West</v>
      </c>
      <c r="S5767" t="str">
        <f t="shared" si="543"/>
        <v>Outpatient</v>
      </c>
      <c r="T5767" t="str">
        <f t="shared" si="544"/>
        <v>Within SLA</v>
      </c>
      <c r="U5767">
        <f t="shared" si="545"/>
        <v>0</v>
      </c>
    </row>
    <row r="5768" spans="1:21" x14ac:dyDescent="0.3">
      <c r="A5768" t="s">
        <v>10256</v>
      </c>
      <c r="B5768" t="s">
        <v>7604</v>
      </c>
      <c r="C5768" t="s">
        <v>7605</v>
      </c>
      <c r="D5768" t="s">
        <v>102</v>
      </c>
      <c r="E5768" t="s">
        <v>27</v>
      </c>
      <c r="F5768">
        <v>408217.41</v>
      </c>
      <c r="G5768" s="1">
        <v>45981</v>
      </c>
      <c r="H5768" s="1">
        <v>45990</v>
      </c>
      <c r="I5768" t="s">
        <v>19</v>
      </c>
      <c r="J5768">
        <v>9</v>
      </c>
      <c r="K5768">
        <v>20</v>
      </c>
      <c r="L5768" t="s">
        <v>331</v>
      </c>
      <c r="M5768" t="s">
        <v>29</v>
      </c>
      <c r="N5768" t="s">
        <v>30</v>
      </c>
      <c r="O5768">
        <f t="shared" si="540"/>
        <v>1</v>
      </c>
      <c r="P5768" t="str">
        <f t="shared" si="541"/>
        <v>Valid</v>
      </c>
      <c r="Q5768" t="str">
        <f>_xlfn.XLOOKUP(B5768,Customers!$A:$A,Customers!$C:$C,"Not Found")</f>
        <v>West</v>
      </c>
      <c r="R5768" t="str">
        <f t="shared" si="542"/>
        <v>West</v>
      </c>
      <c r="S5768" t="str">
        <f t="shared" si="543"/>
        <v>Maturity</v>
      </c>
      <c r="T5768" t="str">
        <f t="shared" si="544"/>
        <v>Within SLA</v>
      </c>
      <c r="U5768">
        <f t="shared" si="545"/>
        <v>0</v>
      </c>
    </row>
    <row r="5769" spans="1:21" x14ac:dyDescent="0.3">
      <c r="A5769" t="s">
        <v>10257</v>
      </c>
      <c r="B5769" t="s">
        <v>416</v>
      </c>
      <c r="C5769" t="s">
        <v>4736</v>
      </c>
      <c r="D5769" t="s">
        <v>46</v>
      </c>
      <c r="E5769" t="s">
        <v>39</v>
      </c>
      <c r="F5769">
        <v>165211.44</v>
      </c>
      <c r="G5769" s="1">
        <v>45795</v>
      </c>
      <c r="I5769" t="s">
        <v>64</v>
      </c>
      <c r="J5769">
        <v>8</v>
      </c>
      <c r="K5769">
        <v>12</v>
      </c>
      <c r="L5769" t="s">
        <v>491</v>
      </c>
      <c r="M5769" t="s">
        <v>49</v>
      </c>
      <c r="N5769" t="s">
        <v>30</v>
      </c>
      <c r="O5769">
        <f t="shared" si="540"/>
        <v>1</v>
      </c>
      <c r="P5769" t="str">
        <f t="shared" si="541"/>
        <v>Valid</v>
      </c>
      <c r="Q5769" t="str">
        <f>_xlfn.XLOOKUP(B5769,Customers!$A:$A,Customers!$C:$C,"Not Found")</f>
        <v>East</v>
      </c>
      <c r="R5769" t="str">
        <f t="shared" si="542"/>
        <v>North</v>
      </c>
      <c r="S5769" t="str">
        <f t="shared" si="543"/>
        <v>Theft</v>
      </c>
      <c r="T5769" t="str">
        <f t="shared" si="544"/>
        <v>Within SLA</v>
      </c>
      <c r="U5769">
        <f t="shared" si="545"/>
        <v>0</v>
      </c>
    </row>
    <row r="5770" spans="1:21" x14ac:dyDescent="0.3">
      <c r="A5770" t="s">
        <v>10258</v>
      </c>
      <c r="B5770" t="s">
        <v>1674</v>
      </c>
      <c r="C5770" t="s">
        <v>9316</v>
      </c>
      <c r="D5770" t="s">
        <v>17</v>
      </c>
      <c r="E5770" t="s">
        <v>39</v>
      </c>
      <c r="F5770">
        <v>24456.99</v>
      </c>
      <c r="G5770" s="1">
        <v>45745</v>
      </c>
      <c r="H5770" s="1">
        <v>45756</v>
      </c>
      <c r="I5770" t="s">
        <v>19</v>
      </c>
      <c r="J5770">
        <v>11</v>
      </c>
      <c r="K5770">
        <v>10</v>
      </c>
      <c r="L5770" t="s">
        <v>548</v>
      </c>
      <c r="M5770" t="s">
        <v>21</v>
      </c>
      <c r="N5770" t="s">
        <v>30</v>
      </c>
      <c r="O5770">
        <f t="shared" si="540"/>
        <v>1</v>
      </c>
      <c r="P5770" t="str">
        <f t="shared" si="541"/>
        <v>Valid</v>
      </c>
      <c r="Q5770" t="str">
        <f>_xlfn.XLOOKUP(B5770,Customers!$A:$A,Customers!$C:$C,"Not Found")</f>
        <v>South</v>
      </c>
      <c r="R5770" t="str">
        <f t="shared" si="542"/>
        <v>North</v>
      </c>
      <c r="S5770" t="str">
        <f t="shared" si="543"/>
        <v>Accident</v>
      </c>
      <c r="T5770" t="str">
        <f t="shared" si="544"/>
        <v>SLA Breach</v>
      </c>
      <c r="U5770">
        <f t="shared" si="545"/>
        <v>1</v>
      </c>
    </row>
    <row r="5771" spans="1:21" x14ac:dyDescent="0.3">
      <c r="A5771" t="s">
        <v>10259</v>
      </c>
      <c r="B5771" t="s">
        <v>3264</v>
      </c>
      <c r="C5771" t="s">
        <v>3265</v>
      </c>
      <c r="D5771" t="s">
        <v>17</v>
      </c>
      <c r="E5771" t="s">
        <v>173</v>
      </c>
      <c r="F5771">
        <v>41717.21</v>
      </c>
      <c r="G5771" s="1">
        <v>45712</v>
      </c>
      <c r="H5771" s="1">
        <v>45724</v>
      </c>
      <c r="I5771" t="s">
        <v>19</v>
      </c>
      <c r="J5771">
        <v>12</v>
      </c>
      <c r="K5771">
        <v>10</v>
      </c>
      <c r="L5771" t="s">
        <v>548</v>
      </c>
      <c r="M5771" t="s">
        <v>21</v>
      </c>
      <c r="N5771" t="s">
        <v>30</v>
      </c>
      <c r="O5771">
        <f t="shared" si="540"/>
        <v>1</v>
      </c>
      <c r="P5771" t="str">
        <f t="shared" si="541"/>
        <v>Valid</v>
      </c>
      <c r="Q5771" t="str">
        <f>_xlfn.XLOOKUP(B5771,Customers!$A:$A,Customers!$C:$C,"Not Found")</f>
        <v>South</v>
      </c>
      <c r="R5771" t="str">
        <f t="shared" si="542"/>
        <v>Central</v>
      </c>
      <c r="S5771" t="str">
        <f t="shared" si="543"/>
        <v>Accident</v>
      </c>
      <c r="T5771" t="str">
        <f t="shared" si="544"/>
        <v>SLA Breach</v>
      </c>
      <c r="U5771">
        <f t="shared" si="545"/>
        <v>2</v>
      </c>
    </row>
    <row r="5772" spans="1:21" x14ac:dyDescent="0.3">
      <c r="A5772" t="s">
        <v>10260</v>
      </c>
      <c r="B5772" t="s">
        <v>2115</v>
      </c>
      <c r="C5772" t="s">
        <v>7275</v>
      </c>
      <c r="D5772" t="s">
        <v>59</v>
      </c>
      <c r="E5772" t="s">
        <v>27</v>
      </c>
      <c r="F5772">
        <v>41188.99</v>
      </c>
      <c r="G5772" s="1">
        <v>45712</v>
      </c>
      <c r="H5772" s="1">
        <v>45739</v>
      </c>
      <c r="I5772" t="s">
        <v>19</v>
      </c>
      <c r="J5772">
        <v>27</v>
      </c>
      <c r="K5772">
        <v>15</v>
      </c>
      <c r="L5772" t="s">
        <v>310</v>
      </c>
      <c r="M5772" t="s">
        <v>55</v>
      </c>
      <c r="N5772" t="s">
        <v>42</v>
      </c>
      <c r="O5772">
        <f t="shared" si="540"/>
        <v>1</v>
      </c>
      <c r="P5772" t="str">
        <f t="shared" si="541"/>
        <v>Valid</v>
      </c>
      <c r="Q5772" t="str">
        <f>_xlfn.XLOOKUP(B5772,Customers!$A:$A,Customers!$C:$C,"Not Found")</f>
        <v>West</v>
      </c>
      <c r="R5772" t="str">
        <f t="shared" si="542"/>
        <v>West</v>
      </c>
      <c r="S5772" t="str">
        <f t="shared" si="543"/>
        <v>Critical Illness</v>
      </c>
      <c r="T5772" t="str">
        <f t="shared" si="544"/>
        <v>SLA Breach</v>
      </c>
      <c r="U5772">
        <f t="shared" si="545"/>
        <v>12</v>
      </c>
    </row>
    <row r="5773" spans="1:21" x14ac:dyDescent="0.3">
      <c r="A5773" t="s">
        <v>10261</v>
      </c>
      <c r="B5773" t="s">
        <v>3223</v>
      </c>
      <c r="C5773" t="s">
        <v>8720</v>
      </c>
      <c r="D5773" t="s">
        <v>46</v>
      </c>
      <c r="E5773" t="s">
        <v>27</v>
      </c>
      <c r="F5773">
        <v>93006.9</v>
      </c>
      <c r="G5773" s="1">
        <v>45671</v>
      </c>
      <c r="H5773" s="1">
        <v>45675</v>
      </c>
      <c r="I5773" t="s">
        <v>19</v>
      </c>
      <c r="J5773">
        <v>4</v>
      </c>
      <c r="K5773">
        <v>10</v>
      </c>
      <c r="L5773" t="s">
        <v>373</v>
      </c>
      <c r="M5773" t="s">
        <v>21</v>
      </c>
      <c r="N5773" t="s">
        <v>30</v>
      </c>
      <c r="O5773">
        <f t="shared" si="540"/>
        <v>1</v>
      </c>
      <c r="P5773" t="str">
        <f t="shared" si="541"/>
        <v>Valid</v>
      </c>
      <c r="Q5773" t="str">
        <f>_xlfn.XLOOKUP(B5773,Customers!$A:$A,Customers!$C:$C,"Not Found")</f>
        <v>North</v>
      </c>
      <c r="R5773" t="str">
        <f t="shared" si="542"/>
        <v>West</v>
      </c>
      <c r="S5773" t="str">
        <f t="shared" si="543"/>
        <v>Theft</v>
      </c>
      <c r="T5773" t="str">
        <f t="shared" si="544"/>
        <v>Within SLA</v>
      </c>
      <c r="U5773">
        <f t="shared" si="545"/>
        <v>0</v>
      </c>
    </row>
    <row r="5774" spans="1:21" x14ac:dyDescent="0.3">
      <c r="A5774" t="s">
        <v>10262</v>
      </c>
      <c r="B5774" t="s">
        <v>10263</v>
      </c>
      <c r="C5774" t="s">
        <v>10264</v>
      </c>
      <c r="D5774" t="s">
        <v>46</v>
      </c>
      <c r="E5774" t="s">
        <v>18</v>
      </c>
      <c r="F5774">
        <v>33886.11</v>
      </c>
      <c r="G5774" s="1">
        <v>45894</v>
      </c>
      <c r="H5774" s="1">
        <v>45897</v>
      </c>
      <c r="I5774" t="s">
        <v>19</v>
      </c>
      <c r="J5774">
        <v>3</v>
      </c>
      <c r="K5774">
        <v>10</v>
      </c>
      <c r="L5774" t="s">
        <v>132</v>
      </c>
      <c r="M5774" t="s">
        <v>21</v>
      </c>
      <c r="N5774" t="s">
        <v>22</v>
      </c>
      <c r="O5774">
        <f t="shared" si="540"/>
        <v>1</v>
      </c>
      <c r="P5774" t="str">
        <f t="shared" si="541"/>
        <v>Valid</v>
      </c>
      <c r="Q5774" t="str">
        <f>_xlfn.XLOOKUP(B5774,Customers!$A:$A,Customers!$C:$C,"Not Found")</f>
        <v>South</v>
      </c>
      <c r="R5774" t="str">
        <f t="shared" si="542"/>
        <v>South</v>
      </c>
      <c r="S5774" t="str">
        <f t="shared" si="543"/>
        <v>Theft</v>
      </c>
      <c r="T5774" t="str">
        <f t="shared" si="544"/>
        <v>Within SLA</v>
      </c>
      <c r="U5774">
        <f t="shared" si="545"/>
        <v>0</v>
      </c>
    </row>
    <row r="5775" spans="1:21" x14ac:dyDescent="0.3">
      <c r="A5775" t="s">
        <v>10265</v>
      </c>
      <c r="B5775" t="s">
        <v>2532</v>
      </c>
      <c r="C5775" t="s">
        <v>2533</v>
      </c>
      <c r="D5775" t="s">
        <v>69</v>
      </c>
      <c r="E5775" t="s">
        <v>74</v>
      </c>
      <c r="F5775">
        <v>89790.89</v>
      </c>
      <c r="G5775" s="1">
        <v>45765</v>
      </c>
      <c r="H5775" s="1">
        <v>45782</v>
      </c>
      <c r="I5775" t="s">
        <v>19</v>
      </c>
      <c r="J5775">
        <v>17</v>
      </c>
      <c r="K5775">
        <v>12</v>
      </c>
      <c r="L5775" t="s">
        <v>353</v>
      </c>
      <c r="M5775" t="s">
        <v>49</v>
      </c>
      <c r="N5775" t="s">
        <v>30</v>
      </c>
      <c r="O5775">
        <f t="shared" si="540"/>
        <v>1</v>
      </c>
      <c r="P5775" t="str">
        <f t="shared" si="541"/>
        <v>Valid</v>
      </c>
      <c r="Q5775" t="str">
        <f>_xlfn.XLOOKUP(B5775,Customers!$A:$A,Customers!$C:$C,"Not Found")</f>
        <v>Central</v>
      </c>
      <c r="R5775" t="str">
        <f t="shared" si="542"/>
        <v>East</v>
      </c>
      <c r="S5775" t="str">
        <f t="shared" si="543"/>
        <v>Property Damage</v>
      </c>
      <c r="T5775" t="str">
        <f t="shared" si="544"/>
        <v>SLA Breach</v>
      </c>
      <c r="U5775">
        <f t="shared" si="545"/>
        <v>5</v>
      </c>
    </row>
    <row r="5776" spans="1:21" x14ac:dyDescent="0.3">
      <c r="A5776" t="s">
        <v>10266</v>
      </c>
      <c r="B5776" t="s">
        <v>805</v>
      </c>
      <c r="C5776" t="s">
        <v>2795</v>
      </c>
      <c r="D5776" t="s">
        <v>46</v>
      </c>
      <c r="E5776" t="s">
        <v>74</v>
      </c>
      <c r="F5776">
        <v>39524.67</v>
      </c>
      <c r="G5776" s="1">
        <v>45827</v>
      </c>
      <c r="H5776" s="1">
        <v>45839</v>
      </c>
      <c r="I5776" t="s">
        <v>19</v>
      </c>
      <c r="J5776">
        <v>12</v>
      </c>
      <c r="K5776">
        <v>10</v>
      </c>
      <c r="L5776" t="s">
        <v>166</v>
      </c>
      <c r="M5776" t="s">
        <v>21</v>
      </c>
      <c r="N5776" t="s">
        <v>30</v>
      </c>
      <c r="O5776">
        <f t="shared" si="540"/>
        <v>1</v>
      </c>
      <c r="P5776" t="str">
        <f t="shared" si="541"/>
        <v>Valid</v>
      </c>
      <c r="Q5776" t="str">
        <f>_xlfn.XLOOKUP(B5776,Customers!$A:$A,Customers!$C:$C,"Not Found")</f>
        <v>East</v>
      </c>
      <c r="R5776" t="str">
        <f t="shared" si="542"/>
        <v>East</v>
      </c>
      <c r="S5776" t="str">
        <f t="shared" si="543"/>
        <v>Theft</v>
      </c>
      <c r="T5776" t="str">
        <f t="shared" si="544"/>
        <v>SLA Breach</v>
      </c>
      <c r="U5776">
        <f t="shared" si="545"/>
        <v>2</v>
      </c>
    </row>
    <row r="5777" spans="1:21" x14ac:dyDescent="0.3">
      <c r="A5777" t="s">
        <v>10267</v>
      </c>
      <c r="B5777" t="s">
        <v>439</v>
      </c>
      <c r="C5777" t="s">
        <v>440</v>
      </c>
      <c r="D5777" t="s">
        <v>216</v>
      </c>
      <c r="E5777" t="s">
        <v>39</v>
      </c>
      <c r="F5777">
        <v>201634.13</v>
      </c>
      <c r="G5777" s="1">
        <v>45772</v>
      </c>
      <c r="H5777" s="1">
        <v>45788</v>
      </c>
      <c r="I5777" t="s">
        <v>19</v>
      </c>
      <c r="J5777">
        <v>16</v>
      </c>
      <c r="K5777">
        <v>15</v>
      </c>
      <c r="L5777" t="s">
        <v>590</v>
      </c>
      <c r="M5777" t="s">
        <v>55</v>
      </c>
      <c r="N5777" t="s">
        <v>30</v>
      </c>
      <c r="O5777">
        <f t="shared" si="540"/>
        <v>1</v>
      </c>
      <c r="P5777" t="str">
        <f t="shared" si="541"/>
        <v>Valid</v>
      </c>
      <c r="Q5777" t="str">
        <f>_xlfn.XLOOKUP(B5777,Customers!$A:$A,Customers!$C:$C,"Not Found")</f>
        <v>South</v>
      </c>
      <c r="R5777" t="str">
        <f t="shared" si="542"/>
        <v>North</v>
      </c>
      <c r="S5777" t="str">
        <f t="shared" si="543"/>
        <v>Outpatient</v>
      </c>
      <c r="T5777" t="str">
        <f t="shared" si="544"/>
        <v>SLA Breach</v>
      </c>
      <c r="U5777">
        <f t="shared" si="545"/>
        <v>1</v>
      </c>
    </row>
    <row r="5778" spans="1:21" x14ac:dyDescent="0.3">
      <c r="A5778" t="s">
        <v>10268</v>
      </c>
      <c r="B5778" t="s">
        <v>6965</v>
      </c>
      <c r="C5778" t="s">
        <v>10269</v>
      </c>
      <c r="D5778" t="s">
        <v>46</v>
      </c>
      <c r="E5778" t="s">
        <v>27</v>
      </c>
      <c r="F5778">
        <v>40995.5</v>
      </c>
      <c r="G5778" s="1">
        <v>45837</v>
      </c>
      <c r="I5778" t="s">
        <v>64</v>
      </c>
      <c r="J5778">
        <v>28</v>
      </c>
      <c r="K5778">
        <v>10</v>
      </c>
      <c r="L5778" t="s">
        <v>1047</v>
      </c>
      <c r="M5778" t="s">
        <v>21</v>
      </c>
      <c r="N5778" t="s">
        <v>42</v>
      </c>
      <c r="O5778">
        <f t="shared" si="540"/>
        <v>1</v>
      </c>
      <c r="P5778" t="str">
        <f t="shared" si="541"/>
        <v>Valid</v>
      </c>
      <c r="Q5778" t="str">
        <f>_xlfn.XLOOKUP(B5778,Customers!$A:$A,Customers!$C:$C,"Not Found")</f>
        <v>West</v>
      </c>
      <c r="R5778" t="str">
        <f t="shared" si="542"/>
        <v>West</v>
      </c>
      <c r="S5778" t="str">
        <f t="shared" si="543"/>
        <v>Theft</v>
      </c>
      <c r="T5778" t="str">
        <f t="shared" si="544"/>
        <v>SLA Breach</v>
      </c>
      <c r="U5778">
        <f t="shared" si="545"/>
        <v>18</v>
      </c>
    </row>
    <row r="5779" spans="1:21" x14ac:dyDescent="0.3">
      <c r="A5779" t="s">
        <v>10270</v>
      </c>
      <c r="B5779" t="s">
        <v>2314</v>
      </c>
      <c r="C5779" t="s">
        <v>7670</v>
      </c>
      <c r="D5779" t="s">
        <v>59</v>
      </c>
      <c r="E5779" t="s">
        <v>18</v>
      </c>
      <c r="F5779">
        <v>38934.480000000003</v>
      </c>
      <c r="G5779" s="1">
        <v>45800</v>
      </c>
      <c r="I5779" t="s">
        <v>64</v>
      </c>
      <c r="J5779">
        <v>10</v>
      </c>
      <c r="K5779">
        <v>15</v>
      </c>
      <c r="L5779" t="s">
        <v>341</v>
      </c>
      <c r="M5779" t="s">
        <v>55</v>
      </c>
      <c r="N5779" t="s">
        <v>30</v>
      </c>
      <c r="O5779">
        <f t="shared" si="540"/>
        <v>1</v>
      </c>
      <c r="P5779" t="str">
        <f t="shared" si="541"/>
        <v>Valid</v>
      </c>
      <c r="Q5779" t="str">
        <f>_xlfn.XLOOKUP(B5779,Customers!$A:$A,Customers!$C:$C,"Not Found")</f>
        <v>Central</v>
      </c>
      <c r="R5779" t="str">
        <f t="shared" si="542"/>
        <v>South</v>
      </c>
      <c r="S5779" t="str">
        <f t="shared" si="543"/>
        <v>Critical Illness</v>
      </c>
      <c r="T5779" t="str">
        <f t="shared" si="544"/>
        <v>Within SLA</v>
      </c>
      <c r="U5779">
        <f t="shared" si="545"/>
        <v>0</v>
      </c>
    </row>
    <row r="5780" spans="1:21" x14ac:dyDescent="0.3">
      <c r="A5780" t="s">
        <v>10271</v>
      </c>
      <c r="B5780" t="s">
        <v>9079</v>
      </c>
      <c r="C5780" t="s">
        <v>9080</v>
      </c>
      <c r="D5780" t="s">
        <v>53</v>
      </c>
      <c r="E5780" t="s">
        <v>74</v>
      </c>
      <c r="F5780">
        <v>108840.11</v>
      </c>
      <c r="G5780" s="1">
        <v>45853</v>
      </c>
      <c r="H5780" s="1">
        <v>45873</v>
      </c>
      <c r="I5780" t="s">
        <v>47</v>
      </c>
      <c r="J5780">
        <v>20</v>
      </c>
      <c r="K5780">
        <v>15</v>
      </c>
      <c r="L5780" t="s">
        <v>223</v>
      </c>
      <c r="M5780" t="s">
        <v>55</v>
      </c>
      <c r="N5780" t="s">
        <v>42</v>
      </c>
      <c r="O5780">
        <f t="shared" si="540"/>
        <v>1</v>
      </c>
      <c r="P5780" t="str">
        <f t="shared" si="541"/>
        <v>Valid</v>
      </c>
      <c r="Q5780" t="str">
        <f>_xlfn.XLOOKUP(B5780,Customers!$A:$A,Customers!$C:$C,"Not Found")</f>
        <v>North</v>
      </c>
      <c r="R5780" t="str">
        <f t="shared" si="542"/>
        <v>East</v>
      </c>
      <c r="S5780" t="str">
        <f t="shared" si="543"/>
        <v>Hospitalization</v>
      </c>
      <c r="T5780" t="str">
        <f t="shared" si="544"/>
        <v>SLA Breach</v>
      </c>
      <c r="U5780">
        <f t="shared" si="545"/>
        <v>5</v>
      </c>
    </row>
    <row r="5781" spans="1:21" x14ac:dyDescent="0.3">
      <c r="A5781" t="s">
        <v>10272</v>
      </c>
      <c r="B5781" t="s">
        <v>722</v>
      </c>
      <c r="C5781" t="s">
        <v>723</v>
      </c>
      <c r="D5781" t="s">
        <v>59</v>
      </c>
      <c r="E5781" t="s">
        <v>39</v>
      </c>
      <c r="F5781">
        <v>76425.740000000005</v>
      </c>
      <c r="G5781" s="1">
        <v>45706</v>
      </c>
      <c r="I5781" t="s">
        <v>64</v>
      </c>
      <c r="J5781">
        <v>8</v>
      </c>
      <c r="K5781">
        <v>15</v>
      </c>
      <c r="L5781" t="s">
        <v>28</v>
      </c>
      <c r="M5781" t="s">
        <v>55</v>
      </c>
      <c r="N5781" t="s">
        <v>30</v>
      </c>
      <c r="O5781">
        <f t="shared" si="540"/>
        <v>1</v>
      </c>
      <c r="P5781" t="str">
        <f t="shared" si="541"/>
        <v>Valid</v>
      </c>
      <c r="Q5781" t="str">
        <f>_xlfn.XLOOKUP(B5781,Customers!$A:$A,Customers!$C:$C,"Not Found")</f>
        <v>South</v>
      </c>
      <c r="R5781" t="str">
        <f t="shared" si="542"/>
        <v>North</v>
      </c>
      <c r="S5781" t="str">
        <f t="shared" si="543"/>
        <v>Critical Illness</v>
      </c>
      <c r="T5781" t="str">
        <f t="shared" si="544"/>
        <v>Within SLA</v>
      </c>
      <c r="U5781">
        <f t="shared" si="545"/>
        <v>0</v>
      </c>
    </row>
    <row r="5782" spans="1:21" x14ac:dyDescent="0.3">
      <c r="A5782" t="s">
        <v>10273</v>
      </c>
      <c r="B5782" t="s">
        <v>7309</v>
      </c>
      <c r="C5782" t="s">
        <v>7310</v>
      </c>
      <c r="D5782" t="s">
        <v>46</v>
      </c>
      <c r="E5782" t="s">
        <v>27</v>
      </c>
      <c r="F5782">
        <v>151593.84</v>
      </c>
      <c r="G5782" s="1">
        <v>45959</v>
      </c>
      <c r="H5782" s="1">
        <v>45966</v>
      </c>
      <c r="I5782" t="s">
        <v>19</v>
      </c>
      <c r="J5782">
        <v>7</v>
      </c>
      <c r="K5782">
        <v>10</v>
      </c>
      <c r="L5782" t="s">
        <v>610</v>
      </c>
      <c r="M5782" t="s">
        <v>21</v>
      </c>
      <c r="N5782" t="s">
        <v>30</v>
      </c>
      <c r="O5782">
        <f t="shared" si="540"/>
        <v>1</v>
      </c>
      <c r="P5782" t="str">
        <f t="shared" si="541"/>
        <v>Valid</v>
      </c>
      <c r="Q5782" t="str">
        <f>_xlfn.XLOOKUP(B5782,Customers!$A:$A,Customers!$C:$C,"Not Found")</f>
        <v>North</v>
      </c>
      <c r="R5782" t="str">
        <f t="shared" si="542"/>
        <v>West</v>
      </c>
      <c r="S5782" t="str">
        <f t="shared" si="543"/>
        <v>Theft</v>
      </c>
      <c r="T5782" t="str">
        <f t="shared" si="544"/>
        <v>Within SLA</v>
      </c>
      <c r="U5782">
        <f t="shared" si="545"/>
        <v>0</v>
      </c>
    </row>
    <row r="5783" spans="1:21" x14ac:dyDescent="0.3">
      <c r="A5783" t="s">
        <v>10274</v>
      </c>
      <c r="B5783" t="s">
        <v>7558</v>
      </c>
      <c r="C5783" t="s">
        <v>7559</v>
      </c>
      <c r="D5783" t="s">
        <v>216</v>
      </c>
      <c r="E5783" t="s">
        <v>27</v>
      </c>
      <c r="F5783">
        <v>97201.09</v>
      </c>
      <c r="G5783" s="1">
        <v>45822</v>
      </c>
      <c r="H5783" s="1">
        <v>45837</v>
      </c>
      <c r="I5783" t="s">
        <v>19</v>
      </c>
      <c r="J5783">
        <v>15</v>
      </c>
      <c r="K5783">
        <v>15</v>
      </c>
      <c r="L5783" t="s">
        <v>411</v>
      </c>
      <c r="M5783" t="s">
        <v>55</v>
      </c>
      <c r="N5783" t="s">
        <v>30</v>
      </c>
      <c r="O5783">
        <f t="shared" si="540"/>
        <v>1</v>
      </c>
      <c r="P5783" t="str">
        <f t="shared" si="541"/>
        <v>Valid</v>
      </c>
      <c r="Q5783" t="str">
        <f>_xlfn.XLOOKUP(B5783,Customers!$A:$A,Customers!$C:$C,"Not Found")</f>
        <v>East</v>
      </c>
      <c r="R5783" t="str">
        <f t="shared" si="542"/>
        <v>West</v>
      </c>
      <c r="S5783" t="str">
        <f t="shared" si="543"/>
        <v>Outpatient</v>
      </c>
      <c r="T5783" t="str">
        <f t="shared" si="544"/>
        <v>Within SLA</v>
      </c>
      <c r="U5783">
        <f t="shared" si="545"/>
        <v>0</v>
      </c>
    </row>
    <row r="5784" spans="1:21" x14ac:dyDescent="0.3">
      <c r="A5784" t="s">
        <v>10275</v>
      </c>
      <c r="B5784" t="s">
        <v>6768</v>
      </c>
      <c r="C5784" t="s">
        <v>6769</v>
      </c>
      <c r="D5784" t="s">
        <v>26</v>
      </c>
      <c r="E5784" t="s">
        <v>18</v>
      </c>
      <c r="F5784">
        <v>335696.76</v>
      </c>
      <c r="G5784" s="1">
        <v>45890</v>
      </c>
      <c r="H5784" s="1">
        <v>45910</v>
      </c>
      <c r="I5784" t="s">
        <v>19</v>
      </c>
      <c r="J5784">
        <v>20</v>
      </c>
      <c r="K5784">
        <v>20</v>
      </c>
      <c r="L5784" t="s">
        <v>300</v>
      </c>
      <c r="M5784" t="s">
        <v>29</v>
      </c>
      <c r="N5784" t="s">
        <v>30</v>
      </c>
      <c r="O5784">
        <f t="shared" si="540"/>
        <v>1</v>
      </c>
      <c r="P5784" t="str">
        <f t="shared" si="541"/>
        <v>Valid</v>
      </c>
      <c r="Q5784" t="str">
        <f>_xlfn.XLOOKUP(B5784,Customers!$A:$A,Customers!$C:$C,"Not Found")</f>
        <v>North</v>
      </c>
      <c r="R5784" t="str">
        <f t="shared" si="542"/>
        <v>South</v>
      </c>
      <c r="S5784" t="str">
        <f t="shared" si="543"/>
        <v>Disability</v>
      </c>
      <c r="T5784" t="str">
        <f t="shared" si="544"/>
        <v>Within SLA</v>
      </c>
      <c r="U5784">
        <f t="shared" si="545"/>
        <v>0</v>
      </c>
    </row>
    <row r="5785" spans="1:21" x14ac:dyDescent="0.3">
      <c r="A5785" t="s">
        <v>10276</v>
      </c>
      <c r="B5785" t="s">
        <v>5801</v>
      </c>
      <c r="C5785" t="s">
        <v>7264</v>
      </c>
      <c r="D5785" t="s">
        <v>69</v>
      </c>
      <c r="E5785" t="s">
        <v>173</v>
      </c>
      <c r="F5785">
        <v>182400.17</v>
      </c>
      <c r="G5785" s="1">
        <v>45973</v>
      </c>
      <c r="H5785" s="1">
        <v>45988</v>
      </c>
      <c r="I5785" t="s">
        <v>19</v>
      </c>
      <c r="J5785">
        <v>15</v>
      </c>
      <c r="K5785">
        <v>12</v>
      </c>
      <c r="L5785" t="s">
        <v>155</v>
      </c>
      <c r="M5785" t="s">
        <v>49</v>
      </c>
      <c r="N5785" t="s">
        <v>22</v>
      </c>
      <c r="O5785">
        <f t="shared" si="540"/>
        <v>1</v>
      </c>
      <c r="P5785" t="str">
        <f t="shared" si="541"/>
        <v>Valid</v>
      </c>
      <c r="Q5785" t="str">
        <f>_xlfn.XLOOKUP(B5785,Customers!$A:$A,Customers!$C:$C,"Not Found")</f>
        <v>West</v>
      </c>
      <c r="R5785" t="str">
        <f t="shared" si="542"/>
        <v>Central</v>
      </c>
      <c r="S5785" t="str">
        <f t="shared" si="543"/>
        <v>Property Damage</v>
      </c>
      <c r="T5785" t="str">
        <f t="shared" si="544"/>
        <v>SLA Breach</v>
      </c>
      <c r="U5785">
        <f t="shared" si="545"/>
        <v>3</v>
      </c>
    </row>
    <row r="5786" spans="1:21" x14ac:dyDescent="0.3">
      <c r="A5786" t="s">
        <v>10277</v>
      </c>
      <c r="B5786" t="s">
        <v>9434</v>
      </c>
      <c r="C5786" t="s">
        <v>10278</v>
      </c>
      <c r="D5786" t="s">
        <v>154</v>
      </c>
      <c r="E5786" t="s">
        <v>18</v>
      </c>
      <c r="F5786">
        <v>82127.37</v>
      </c>
      <c r="G5786" s="1">
        <v>45687</v>
      </c>
      <c r="I5786" t="s">
        <v>40</v>
      </c>
      <c r="J5786">
        <v>16</v>
      </c>
      <c r="K5786">
        <v>10</v>
      </c>
      <c r="L5786" t="s">
        <v>75</v>
      </c>
      <c r="M5786" t="s">
        <v>21</v>
      </c>
      <c r="N5786" t="s">
        <v>42</v>
      </c>
      <c r="O5786">
        <f t="shared" si="540"/>
        <v>1</v>
      </c>
      <c r="P5786" t="str">
        <f t="shared" si="541"/>
        <v>Valid</v>
      </c>
      <c r="Q5786" t="str">
        <f>_xlfn.XLOOKUP(B5786,Customers!$A:$A,Customers!$C:$C,"Not Found")</f>
        <v>East</v>
      </c>
      <c r="R5786" t="str">
        <f t="shared" si="542"/>
        <v>South</v>
      </c>
      <c r="S5786" t="str">
        <f t="shared" si="543"/>
        <v>Vehicle Damage</v>
      </c>
      <c r="T5786" t="str">
        <f t="shared" si="544"/>
        <v>SLA Breach</v>
      </c>
      <c r="U5786">
        <f t="shared" si="545"/>
        <v>6</v>
      </c>
    </row>
    <row r="5787" spans="1:21" x14ac:dyDescent="0.3">
      <c r="A5787" t="s">
        <v>10279</v>
      </c>
      <c r="B5787" t="s">
        <v>8637</v>
      </c>
      <c r="C5787" t="s">
        <v>8638</v>
      </c>
      <c r="D5787" t="s">
        <v>111</v>
      </c>
      <c r="E5787" t="s">
        <v>173</v>
      </c>
      <c r="F5787">
        <v>172477.03</v>
      </c>
      <c r="G5787" s="1">
        <v>45735</v>
      </c>
      <c r="I5787" t="s">
        <v>40</v>
      </c>
      <c r="J5787">
        <v>3</v>
      </c>
      <c r="K5787">
        <v>12</v>
      </c>
      <c r="L5787" t="s">
        <v>681</v>
      </c>
      <c r="M5787" t="s">
        <v>49</v>
      </c>
      <c r="N5787" t="s">
        <v>30</v>
      </c>
      <c r="O5787">
        <f t="shared" si="540"/>
        <v>1</v>
      </c>
      <c r="P5787" t="str">
        <f t="shared" si="541"/>
        <v>Valid</v>
      </c>
      <c r="Q5787" t="str">
        <f>_xlfn.XLOOKUP(B5787,Customers!$A:$A,Customers!$C:$C,"Not Found")</f>
        <v>North</v>
      </c>
      <c r="R5787" t="str">
        <f t="shared" si="542"/>
        <v>Central</v>
      </c>
      <c r="S5787" t="str">
        <f t="shared" si="543"/>
        <v>Fire</v>
      </c>
      <c r="T5787" t="str">
        <f t="shared" si="544"/>
        <v>Within SLA</v>
      </c>
      <c r="U5787">
        <f t="shared" si="545"/>
        <v>0</v>
      </c>
    </row>
    <row r="5788" spans="1:21" x14ac:dyDescent="0.3">
      <c r="A5788" t="s">
        <v>10280</v>
      </c>
      <c r="B5788" t="s">
        <v>3185</v>
      </c>
      <c r="C5788" t="s">
        <v>3186</v>
      </c>
      <c r="D5788" t="s">
        <v>154</v>
      </c>
      <c r="E5788" t="s">
        <v>27</v>
      </c>
      <c r="F5788">
        <v>96514.46</v>
      </c>
      <c r="G5788" s="1">
        <v>45838</v>
      </c>
      <c r="H5788" s="1">
        <v>45863</v>
      </c>
      <c r="I5788" t="s">
        <v>19</v>
      </c>
      <c r="J5788">
        <v>25</v>
      </c>
      <c r="K5788">
        <v>10</v>
      </c>
      <c r="L5788" t="s">
        <v>404</v>
      </c>
      <c r="M5788" t="s">
        <v>21</v>
      </c>
      <c r="N5788" t="s">
        <v>88</v>
      </c>
      <c r="O5788">
        <f t="shared" si="540"/>
        <v>1</v>
      </c>
      <c r="P5788" t="str">
        <f t="shared" si="541"/>
        <v>Valid</v>
      </c>
      <c r="Q5788" t="str">
        <f>_xlfn.XLOOKUP(B5788,Customers!$A:$A,Customers!$C:$C,"Not Found")</f>
        <v>East</v>
      </c>
      <c r="R5788" t="str">
        <f t="shared" si="542"/>
        <v>West</v>
      </c>
      <c r="S5788" t="str">
        <f t="shared" si="543"/>
        <v>Vehicle Damage</v>
      </c>
      <c r="T5788" t="str">
        <f t="shared" si="544"/>
        <v>SLA Breach</v>
      </c>
      <c r="U5788">
        <f t="shared" si="545"/>
        <v>15</v>
      </c>
    </row>
    <row r="5789" spans="1:21" x14ac:dyDescent="0.3">
      <c r="A5789" t="s">
        <v>10281</v>
      </c>
      <c r="B5789" t="s">
        <v>6167</v>
      </c>
      <c r="C5789" t="s">
        <v>10058</v>
      </c>
      <c r="D5789" t="s">
        <v>17</v>
      </c>
      <c r="E5789" t="s">
        <v>173</v>
      </c>
      <c r="F5789">
        <v>49217.37</v>
      </c>
      <c r="G5789" s="1">
        <v>45886</v>
      </c>
      <c r="H5789" s="1">
        <v>45904</v>
      </c>
      <c r="I5789" t="s">
        <v>19</v>
      </c>
      <c r="J5789">
        <v>18</v>
      </c>
      <c r="K5789">
        <v>10</v>
      </c>
      <c r="L5789" t="s">
        <v>580</v>
      </c>
      <c r="M5789" t="s">
        <v>21</v>
      </c>
      <c r="N5789" t="s">
        <v>42</v>
      </c>
      <c r="O5789">
        <f t="shared" si="540"/>
        <v>1</v>
      </c>
      <c r="P5789" t="str">
        <f t="shared" si="541"/>
        <v>Valid</v>
      </c>
      <c r="Q5789" t="str">
        <f>_xlfn.XLOOKUP(B5789,Customers!$A:$A,Customers!$C:$C,"Not Found")</f>
        <v>East</v>
      </c>
      <c r="R5789" t="str">
        <f t="shared" si="542"/>
        <v>Central</v>
      </c>
      <c r="S5789" t="str">
        <f t="shared" si="543"/>
        <v>Accident</v>
      </c>
      <c r="T5789" t="str">
        <f t="shared" si="544"/>
        <v>SLA Breach</v>
      </c>
      <c r="U5789">
        <f t="shared" si="545"/>
        <v>8</v>
      </c>
    </row>
    <row r="5790" spans="1:21" x14ac:dyDescent="0.3">
      <c r="A5790" t="s">
        <v>10282</v>
      </c>
      <c r="B5790" t="s">
        <v>1714</v>
      </c>
      <c r="C5790" t="s">
        <v>10283</v>
      </c>
      <c r="D5790" t="s">
        <v>59</v>
      </c>
      <c r="E5790" t="s">
        <v>27</v>
      </c>
      <c r="F5790">
        <v>36492.18</v>
      </c>
      <c r="G5790" s="1">
        <v>45816</v>
      </c>
      <c r="H5790" s="1">
        <v>45827</v>
      </c>
      <c r="I5790" t="s">
        <v>19</v>
      </c>
      <c r="J5790">
        <v>11</v>
      </c>
      <c r="K5790">
        <v>15</v>
      </c>
      <c r="L5790" t="s">
        <v>159</v>
      </c>
      <c r="M5790" t="s">
        <v>55</v>
      </c>
      <c r="N5790" t="s">
        <v>30</v>
      </c>
      <c r="O5790">
        <f t="shared" si="540"/>
        <v>1</v>
      </c>
      <c r="P5790" t="str">
        <f t="shared" si="541"/>
        <v>Valid</v>
      </c>
      <c r="Q5790" t="str">
        <f>_xlfn.XLOOKUP(B5790,Customers!$A:$A,Customers!$C:$C,"Not Found")</f>
        <v>North</v>
      </c>
      <c r="R5790" t="str">
        <f t="shared" si="542"/>
        <v>West</v>
      </c>
      <c r="S5790" t="str">
        <f t="shared" si="543"/>
        <v>Critical Illness</v>
      </c>
      <c r="T5790" t="str">
        <f t="shared" si="544"/>
        <v>Within SLA</v>
      </c>
      <c r="U5790">
        <f t="shared" si="545"/>
        <v>0</v>
      </c>
    </row>
    <row r="5791" spans="1:21" x14ac:dyDescent="0.3">
      <c r="A5791" t="s">
        <v>10284</v>
      </c>
      <c r="B5791" t="s">
        <v>4308</v>
      </c>
      <c r="C5791" t="s">
        <v>4309</v>
      </c>
      <c r="D5791" t="s">
        <v>17</v>
      </c>
      <c r="E5791" t="s">
        <v>74</v>
      </c>
      <c r="F5791">
        <v>54294.09</v>
      </c>
      <c r="G5791" s="1">
        <v>45670</v>
      </c>
      <c r="H5791" s="1">
        <v>45684</v>
      </c>
      <c r="I5791" t="s">
        <v>47</v>
      </c>
      <c r="J5791">
        <v>14</v>
      </c>
      <c r="K5791">
        <v>10</v>
      </c>
      <c r="L5791" t="s">
        <v>112</v>
      </c>
      <c r="M5791" t="s">
        <v>21</v>
      </c>
      <c r="N5791" t="s">
        <v>22</v>
      </c>
      <c r="O5791">
        <f t="shared" si="540"/>
        <v>1</v>
      </c>
      <c r="P5791" t="str">
        <f t="shared" si="541"/>
        <v>Valid</v>
      </c>
      <c r="Q5791" t="str">
        <f>_xlfn.XLOOKUP(B5791,Customers!$A:$A,Customers!$C:$C,"Not Found")</f>
        <v>Central</v>
      </c>
      <c r="R5791" t="str">
        <f t="shared" si="542"/>
        <v>East</v>
      </c>
      <c r="S5791" t="str">
        <f t="shared" si="543"/>
        <v>Accident</v>
      </c>
      <c r="T5791" t="str">
        <f t="shared" si="544"/>
        <v>SLA Breach</v>
      </c>
      <c r="U5791">
        <f t="shared" si="545"/>
        <v>4</v>
      </c>
    </row>
    <row r="5792" spans="1:21" x14ac:dyDescent="0.3">
      <c r="A5792" t="s">
        <v>10285</v>
      </c>
      <c r="B5792" t="s">
        <v>488</v>
      </c>
      <c r="C5792" t="s">
        <v>10286</v>
      </c>
      <c r="D5792" t="s">
        <v>46</v>
      </c>
      <c r="E5792" t="s">
        <v>18</v>
      </c>
      <c r="F5792">
        <v>16532.009999999998</v>
      </c>
      <c r="G5792" s="1">
        <v>45889</v>
      </c>
      <c r="H5792" s="1">
        <v>45896</v>
      </c>
      <c r="I5792" t="s">
        <v>19</v>
      </c>
      <c r="J5792">
        <v>7</v>
      </c>
      <c r="K5792">
        <v>10</v>
      </c>
      <c r="L5792" t="s">
        <v>28</v>
      </c>
      <c r="M5792" t="s">
        <v>21</v>
      </c>
      <c r="N5792" t="s">
        <v>30</v>
      </c>
      <c r="O5792">
        <f t="shared" si="540"/>
        <v>1</v>
      </c>
      <c r="P5792" t="str">
        <f t="shared" si="541"/>
        <v>Valid</v>
      </c>
      <c r="Q5792" t="str">
        <f>_xlfn.XLOOKUP(B5792,Customers!$A:$A,Customers!$C:$C,"Not Found")</f>
        <v>Central</v>
      </c>
      <c r="R5792" t="str">
        <f t="shared" si="542"/>
        <v>South</v>
      </c>
      <c r="S5792" t="str">
        <f t="shared" si="543"/>
        <v>Theft</v>
      </c>
      <c r="T5792" t="str">
        <f t="shared" si="544"/>
        <v>Within SLA</v>
      </c>
      <c r="U5792">
        <f t="shared" si="545"/>
        <v>0</v>
      </c>
    </row>
    <row r="5793" spans="1:21" x14ac:dyDescent="0.3">
      <c r="A5793" t="s">
        <v>10287</v>
      </c>
      <c r="B5793" t="s">
        <v>10288</v>
      </c>
      <c r="C5793" t="s">
        <v>10289</v>
      </c>
      <c r="D5793" t="s">
        <v>154</v>
      </c>
      <c r="E5793" t="s">
        <v>27</v>
      </c>
      <c r="F5793">
        <v>37729.919999999998</v>
      </c>
      <c r="G5793" s="1">
        <v>45873</v>
      </c>
      <c r="I5793" t="s">
        <v>64</v>
      </c>
      <c r="J5793">
        <v>15</v>
      </c>
      <c r="K5793">
        <v>10</v>
      </c>
      <c r="L5793" t="s">
        <v>83</v>
      </c>
      <c r="M5793" t="s">
        <v>21</v>
      </c>
      <c r="N5793" t="s">
        <v>30</v>
      </c>
      <c r="O5793">
        <f t="shared" si="540"/>
        <v>1</v>
      </c>
      <c r="P5793" t="str">
        <f t="shared" si="541"/>
        <v>Valid</v>
      </c>
      <c r="Q5793" t="str">
        <f>_xlfn.XLOOKUP(B5793,Customers!$A:$A,Customers!$C:$C,"Not Found")</f>
        <v>North</v>
      </c>
      <c r="R5793" t="str">
        <f t="shared" si="542"/>
        <v>West</v>
      </c>
      <c r="S5793" t="str">
        <f t="shared" si="543"/>
        <v>Vehicle Damage</v>
      </c>
      <c r="T5793" t="str">
        <f t="shared" si="544"/>
        <v>SLA Breach</v>
      </c>
      <c r="U5793">
        <f t="shared" si="545"/>
        <v>5</v>
      </c>
    </row>
    <row r="5794" spans="1:21" x14ac:dyDescent="0.3">
      <c r="A5794" t="s">
        <v>10290</v>
      </c>
      <c r="B5794" t="s">
        <v>4637</v>
      </c>
      <c r="C5794" t="s">
        <v>10291</v>
      </c>
      <c r="D5794" t="s">
        <v>46</v>
      </c>
      <c r="E5794" t="s">
        <v>27</v>
      </c>
      <c r="F5794">
        <v>47128.99</v>
      </c>
      <c r="G5794" s="1">
        <v>45663</v>
      </c>
      <c r="I5794" t="s">
        <v>40</v>
      </c>
      <c r="J5794">
        <v>18</v>
      </c>
      <c r="K5794">
        <v>10</v>
      </c>
      <c r="L5794" t="s">
        <v>353</v>
      </c>
      <c r="M5794" t="s">
        <v>21</v>
      </c>
      <c r="N5794" t="s">
        <v>88</v>
      </c>
      <c r="O5794">
        <f t="shared" si="540"/>
        <v>1</v>
      </c>
      <c r="P5794" t="str">
        <f t="shared" si="541"/>
        <v>Valid</v>
      </c>
      <c r="Q5794" t="str">
        <f>_xlfn.XLOOKUP(B5794,Customers!$A:$A,Customers!$C:$C,"Not Found")</f>
        <v>North</v>
      </c>
      <c r="R5794" t="str">
        <f t="shared" si="542"/>
        <v>West</v>
      </c>
      <c r="S5794" t="str">
        <f t="shared" si="543"/>
        <v>Theft</v>
      </c>
      <c r="T5794" t="str">
        <f t="shared" si="544"/>
        <v>SLA Breach</v>
      </c>
      <c r="U5794">
        <f t="shared" si="545"/>
        <v>8</v>
      </c>
    </row>
    <row r="5795" spans="1:21" x14ac:dyDescent="0.3">
      <c r="A5795" t="s">
        <v>10292</v>
      </c>
      <c r="B5795" t="s">
        <v>815</v>
      </c>
      <c r="C5795" t="s">
        <v>6590</v>
      </c>
      <c r="D5795" t="s">
        <v>46</v>
      </c>
      <c r="E5795" t="s">
        <v>74</v>
      </c>
      <c r="F5795">
        <v>141639.23000000001</v>
      </c>
      <c r="G5795" s="1">
        <v>45971</v>
      </c>
      <c r="I5795" t="s">
        <v>40</v>
      </c>
      <c r="J5795">
        <v>3</v>
      </c>
      <c r="K5795">
        <v>10</v>
      </c>
      <c r="L5795" t="s">
        <v>813</v>
      </c>
      <c r="M5795" t="s">
        <v>21</v>
      </c>
      <c r="N5795" t="s">
        <v>22</v>
      </c>
      <c r="O5795">
        <f t="shared" si="540"/>
        <v>1</v>
      </c>
      <c r="P5795" t="str">
        <f t="shared" si="541"/>
        <v>Valid</v>
      </c>
      <c r="Q5795" t="str">
        <f>_xlfn.XLOOKUP(B5795,Customers!$A:$A,Customers!$C:$C,"Not Found")</f>
        <v>East</v>
      </c>
      <c r="R5795" t="str">
        <f t="shared" si="542"/>
        <v>East</v>
      </c>
      <c r="S5795" t="str">
        <f t="shared" si="543"/>
        <v>Theft</v>
      </c>
      <c r="T5795" t="str">
        <f t="shared" si="544"/>
        <v>Within SLA</v>
      </c>
      <c r="U5795">
        <f t="shared" si="545"/>
        <v>0</v>
      </c>
    </row>
    <row r="5796" spans="1:21" x14ac:dyDescent="0.3">
      <c r="A5796" t="s">
        <v>10293</v>
      </c>
      <c r="B5796" t="s">
        <v>3346</v>
      </c>
      <c r="C5796" t="s">
        <v>3347</v>
      </c>
      <c r="D5796" t="s">
        <v>182</v>
      </c>
      <c r="E5796" t="s">
        <v>27</v>
      </c>
      <c r="F5796">
        <v>25484.99</v>
      </c>
      <c r="G5796" s="1">
        <v>45955</v>
      </c>
      <c r="H5796" s="1">
        <v>45958</v>
      </c>
      <c r="I5796" t="s">
        <v>19</v>
      </c>
      <c r="J5796">
        <v>3</v>
      </c>
      <c r="K5796">
        <v>7</v>
      </c>
      <c r="L5796" t="s">
        <v>174</v>
      </c>
      <c r="M5796" t="s">
        <v>94</v>
      </c>
      <c r="N5796" t="s">
        <v>30</v>
      </c>
      <c r="O5796">
        <f t="shared" si="540"/>
        <v>1</v>
      </c>
      <c r="P5796" t="str">
        <f t="shared" si="541"/>
        <v>Valid</v>
      </c>
      <c r="Q5796" t="str">
        <f>_xlfn.XLOOKUP(B5796,Customers!$A:$A,Customers!$C:$C,"Not Found")</f>
        <v>West</v>
      </c>
      <c r="R5796" t="str">
        <f t="shared" si="542"/>
        <v>West</v>
      </c>
      <c r="S5796" t="str">
        <f t="shared" si="543"/>
        <v>Trip Cancellation</v>
      </c>
      <c r="T5796" t="str">
        <f t="shared" si="544"/>
        <v>Within SLA</v>
      </c>
      <c r="U5796">
        <f t="shared" si="545"/>
        <v>0</v>
      </c>
    </row>
    <row r="5797" spans="1:21" x14ac:dyDescent="0.3">
      <c r="A5797" t="s">
        <v>10294</v>
      </c>
      <c r="B5797" t="s">
        <v>3436</v>
      </c>
      <c r="C5797" t="s">
        <v>8756</v>
      </c>
      <c r="D5797" t="s">
        <v>53</v>
      </c>
      <c r="E5797" t="s">
        <v>74</v>
      </c>
      <c r="F5797">
        <v>249176.85</v>
      </c>
      <c r="G5797" s="1">
        <v>45752</v>
      </c>
      <c r="H5797" s="1">
        <v>45769</v>
      </c>
      <c r="I5797" t="s">
        <v>19</v>
      </c>
      <c r="J5797">
        <v>17</v>
      </c>
      <c r="K5797">
        <v>15</v>
      </c>
      <c r="L5797" t="s">
        <v>296</v>
      </c>
      <c r="M5797" t="s">
        <v>55</v>
      </c>
      <c r="N5797" t="s">
        <v>30</v>
      </c>
      <c r="O5797">
        <f t="shared" si="540"/>
        <v>1</v>
      </c>
      <c r="P5797" t="str">
        <f t="shared" si="541"/>
        <v>Valid</v>
      </c>
      <c r="Q5797" t="str">
        <f>_xlfn.XLOOKUP(B5797,Customers!$A:$A,Customers!$C:$C,"Not Found")</f>
        <v>South</v>
      </c>
      <c r="R5797" t="str">
        <f t="shared" si="542"/>
        <v>East</v>
      </c>
      <c r="S5797" t="str">
        <f t="shared" si="543"/>
        <v>Hospitalization</v>
      </c>
      <c r="T5797" t="str">
        <f t="shared" si="544"/>
        <v>SLA Breach</v>
      </c>
      <c r="U5797">
        <f t="shared" si="545"/>
        <v>2</v>
      </c>
    </row>
    <row r="5798" spans="1:21" x14ac:dyDescent="0.3">
      <c r="A5798" t="s">
        <v>10295</v>
      </c>
      <c r="B5798" t="s">
        <v>3072</v>
      </c>
      <c r="C5798" t="s">
        <v>3073</v>
      </c>
      <c r="D5798" t="s">
        <v>53</v>
      </c>
      <c r="E5798" t="s">
        <v>39</v>
      </c>
      <c r="F5798">
        <v>108267.91</v>
      </c>
      <c r="G5798" s="1">
        <v>45862</v>
      </c>
      <c r="H5798" s="1">
        <v>45883</v>
      </c>
      <c r="I5798" t="s">
        <v>19</v>
      </c>
      <c r="J5798">
        <v>21</v>
      </c>
      <c r="K5798">
        <v>15</v>
      </c>
      <c r="L5798" t="s">
        <v>450</v>
      </c>
      <c r="M5798" t="s">
        <v>55</v>
      </c>
      <c r="N5798" t="s">
        <v>42</v>
      </c>
      <c r="O5798">
        <f t="shared" si="540"/>
        <v>1</v>
      </c>
      <c r="P5798" t="str">
        <f t="shared" si="541"/>
        <v>Valid</v>
      </c>
      <c r="Q5798" t="str">
        <f>_xlfn.XLOOKUP(B5798,Customers!$A:$A,Customers!$C:$C,"Not Found")</f>
        <v>East</v>
      </c>
      <c r="R5798" t="str">
        <f t="shared" si="542"/>
        <v>North</v>
      </c>
      <c r="S5798" t="str">
        <f t="shared" si="543"/>
        <v>Hospitalization</v>
      </c>
      <c r="T5798" t="str">
        <f t="shared" si="544"/>
        <v>SLA Breach</v>
      </c>
      <c r="U5798">
        <f t="shared" si="545"/>
        <v>6</v>
      </c>
    </row>
    <row r="5799" spans="1:21" x14ac:dyDescent="0.3">
      <c r="A5799" t="s">
        <v>10296</v>
      </c>
      <c r="B5799" t="s">
        <v>4003</v>
      </c>
      <c r="C5799" t="s">
        <v>10297</v>
      </c>
      <c r="D5799" t="s">
        <v>59</v>
      </c>
      <c r="E5799" t="s">
        <v>39</v>
      </c>
      <c r="F5799">
        <v>27629.91</v>
      </c>
      <c r="G5799" s="1">
        <v>45930</v>
      </c>
      <c r="I5799" t="s">
        <v>64</v>
      </c>
      <c r="J5799">
        <v>15</v>
      </c>
      <c r="K5799">
        <v>15</v>
      </c>
      <c r="L5799" t="s">
        <v>268</v>
      </c>
      <c r="M5799" t="s">
        <v>55</v>
      </c>
      <c r="N5799" t="s">
        <v>42</v>
      </c>
      <c r="O5799">
        <f t="shared" si="540"/>
        <v>1</v>
      </c>
      <c r="P5799" t="str">
        <f t="shared" si="541"/>
        <v>Valid</v>
      </c>
      <c r="Q5799" t="str">
        <f>_xlfn.XLOOKUP(B5799,Customers!$A:$A,Customers!$C:$C,"Not Found")</f>
        <v>South</v>
      </c>
      <c r="R5799" t="str">
        <f t="shared" si="542"/>
        <v>North</v>
      </c>
      <c r="S5799" t="str">
        <f t="shared" si="543"/>
        <v>Critical Illness</v>
      </c>
      <c r="T5799" t="str">
        <f t="shared" si="544"/>
        <v>Within SLA</v>
      </c>
      <c r="U5799">
        <f t="shared" si="545"/>
        <v>0</v>
      </c>
    </row>
    <row r="5800" spans="1:21" x14ac:dyDescent="0.3">
      <c r="A5800" t="s">
        <v>10298</v>
      </c>
      <c r="B5800" t="s">
        <v>887</v>
      </c>
      <c r="C5800" t="s">
        <v>888</v>
      </c>
      <c r="D5800" t="s">
        <v>34</v>
      </c>
      <c r="E5800" t="s">
        <v>27</v>
      </c>
      <c r="F5800">
        <v>593024.18999999994</v>
      </c>
      <c r="G5800" s="1">
        <v>45807</v>
      </c>
      <c r="I5800" t="s">
        <v>40</v>
      </c>
      <c r="J5800">
        <v>24</v>
      </c>
      <c r="K5800">
        <v>20</v>
      </c>
      <c r="L5800" t="s">
        <v>41</v>
      </c>
      <c r="M5800" t="s">
        <v>29</v>
      </c>
      <c r="N5800" t="s">
        <v>30</v>
      </c>
      <c r="O5800">
        <f t="shared" si="540"/>
        <v>1</v>
      </c>
      <c r="P5800" t="str">
        <f t="shared" si="541"/>
        <v>Valid</v>
      </c>
      <c r="Q5800" t="str">
        <f>_xlfn.XLOOKUP(B5800,Customers!$A:$A,Customers!$C:$C,"Not Found")</f>
        <v>West</v>
      </c>
      <c r="R5800" t="str">
        <f t="shared" si="542"/>
        <v>West</v>
      </c>
      <c r="S5800" t="str">
        <f t="shared" si="543"/>
        <v>Death Benefit</v>
      </c>
      <c r="T5800" t="str">
        <f t="shared" si="544"/>
        <v>SLA Breach</v>
      </c>
      <c r="U5800">
        <f t="shared" si="545"/>
        <v>4</v>
      </c>
    </row>
    <row r="5801" spans="1:21" x14ac:dyDescent="0.3">
      <c r="A5801" t="s">
        <v>10299</v>
      </c>
      <c r="B5801" t="s">
        <v>775</v>
      </c>
      <c r="C5801" t="s">
        <v>3301</v>
      </c>
      <c r="D5801" t="s">
        <v>34</v>
      </c>
      <c r="E5801" t="s">
        <v>27</v>
      </c>
      <c r="F5801">
        <v>554296.68000000005</v>
      </c>
      <c r="G5801" s="1">
        <v>45685</v>
      </c>
      <c r="H5801" s="1">
        <v>45696</v>
      </c>
      <c r="I5801" t="s">
        <v>19</v>
      </c>
      <c r="J5801">
        <v>11</v>
      </c>
      <c r="K5801">
        <v>20</v>
      </c>
      <c r="L5801" t="s">
        <v>610</v>
      </c>
      <c r="M5801" t="s">
        <v>29</v>
      </c>
      <c r="N5801" t="s">
        <v>22</v>
      </c>
      <c r="O5801">
        <f t="shared" si="540"/>
        <v>1</v>
      </c>
      <c r="P5801" t="str">
        <f t="shared" si="541"/>
        <v>Valid</v>
      </c>
      <c r="Q5801" t="str">
        <f>_xlfn.XLOOKUP(B5801,Customers!$A:$A,Customers!$C:$C,"Not Found")</f>
        <v>North</v>
      </c>
      <c r="R5801" t="str">
        <f t="shared" si="542"/>
        <v>West</v>
      </c>
      <c r="S5801" t="str">
        <f t="shared" si="543"/>
        <v>Death Benefit</v>
      </c>
      <c r="T5801" t="str">
        <f t="shared" si="544"/>
        <v>Within SLA</v>
      </c>
      <c r="U5801">
        <f t="shared" si="545"/>
        <v>0</v>
      </c>
    </row>
    <row r="5802" spans="1:21" x14ac:dyDescent="0.3">
      <c r="A5802" t="s">
        <v>10300</v>
      </c>
      <c r="B5802" t="s">
        <v>1242</v>
      </c>
      <c r="C5802" t="s">
        <v>1816</v>
      </c>
      <c r="D5802" t="s">
        <v>46</v>
      </c>
      <c r="E5802" t="s">
        <v>27</v>
      </c>
      <c r="F5802">
        <v>20494.849999999999</v>
      </c>
      <c r="G5802" s="1">
        <v>45792</v>
      </c>
      <c r="H5802" s="1">
        <v>45800</v>
      </c>
      <c r="I5802" t="s">
        <v>19</v>
      </c>
      <c r="J5802">
        <v>8</v>
      </c>
      <c r="K5802">
        <v>10</v>
      </c>
      <c r="L5802" t="s">
        <v>268</v>
      </c>
      <c r="M5802" t="s">
        <v>21</v>
      </c>
      <c r="N5802" t="s">
        <v>30</v>
      </c>
      <c r="O5802">
        <f t="shared" si="540"/>
        <v>1</v>
      </c>
      <c r="P5802" t="str">
        <f t="shared" si="541"/>
        <v>Valid</v>
      </c>
      <c r="Q5802" t="str">
        <f>_xlfn.XLOOKUP(B5802,Customers!$A:$A,Customers!$C:$C,"Not Found")</f>
        <v>North</v>
      </c>
      <c r="R5802" t="str">
        <f t="shared" si="542"/>
        <v>West</v>
      </c>
      <c r="S5802" t="str">
        <f t="shared" si="543"/>
        <v>Theft</v>
      </c>
      <c r="T5802" t="str">
        <f t="shared" si="544"/>
        <v>Within SLA</v>
      </c>
      <c r="U5802">
        <f t="shared" si="545"/>
        <v>0</v>
      </c>
    </row>
    <row r="5803" spans="1:21" x14ac:dyDescent="0.3">
      <c r="A5803" t="s">
        <v>10301</v>
      </c>
      <c r="B5803" t="s">
        <v>2279</v>
      </c>
      <c r="C5803" t="s">
        <v>2280</v>
      </c>
      <c r="D5803" t="s">
        <v>116</v>
      </c>
      <c r="E5803" t="s">
        <v>74</v>
      </c>
      <c r="F5803">
        <v>45115.78</v>
      </c>
      <c r="G5803" s="1">
        <v>45777</v>
      </c>
      <c r="H5803" s="1">
        <v>45800</v>
      </c>
      <c r="I5803" t="s">
        <v>19</v>
      </c>
      <c r="J5803">
        <v>23</v>
      </c>
      <c r="K5803">
        <v>7</v>
      </c>
      <c r="L5803" t="s">
        <v>561</v>
      </c>
      <c r="M5803" t="s">
        <v>94</v>
      </c>
      <c r="N5803" t="s">
        <v>88</v>
      </c>
      <c r="O5803">
        <f t="shared" si="540"/>
        <v>1</v>
      </c>
      <c r="P5803" t="str">
        <f t="shared" si="541"/>
        <v>Valid</v>
      </c>
      <c r="Q5803" t="str">
        <f>_xlfn.XLOOKUP(B5803,Customers!$A:$A,Customers!$C:$C,"Not Found")</f>
        <v>North</v>
      </c>
      <c r="R5803" t="str">
        <f t="shared" si="542"/>
        <v>East</v>
      </c>
      <c r="S5803" t="str">
        <f t="shared" si="543"/>
        <v>Medical Emergency</v>
      </c>
      <c r="T5803" t="str">
        <f t="shared" si="544"/>
        <v>SLA Breach</v>
      </c>
      <c r="U5803">
        <f t="shared" si="545"/>
        <v>16</v>
      </c>
    </row>
    <row r="5804" spans="1:21" x14ac:dyDescent="0.3">
      <c r="A5804" t="s">
        <v>10302</v>
      </c>
      <c r="B5804" t="s">
        <v>6933</v>
      </c>
      <c r="C5804" t="s">
        <v>6934</v>
      </c>
      <c r="D5804" t="s">
        <v>92</v>
      </c>
      <c r="E5804" t="s">
        <v>18</v>
      </c>
      <c r="F5804">
        <v>71978.350000000006</v>
      </c>
      <c r="G5804" s="1">
        <v>45929</v>
      </c>
      <c r="H5804" s="1">
        <v>45932</v>
      </c>
      <c r="I5804" t="s">
        <v>19</v>
      </c>
      <c r="J5804">
        <v>3</v>
      </c>
      <c r="K5804">
        <v>7</v>
      </c>
      <c r="L5804" t="s">
        <v>54</v>
      </c>
      <c r="M5804" t="s">
        <v>94</v>
      </c>
      <c r="N5804" t="s">
        <v>22</v>
      </c>
      <c r="O5804">
        <f t="shared" si="540"/>
        <v>1</v>
      </c>
      <c r="P5804" t="str">
        <f t="shared" si="541"/>
        <v>Valid</v>
      </c>
      <c r="Q5804" t="str">
        <f>_xlfn.XLOOKUP(B5804,Customers!$A:$A,Customers!$C:$C,"Not Found")</f>
        <v>North</v>
      </c>
      <c r="R5804" t="str">
        <f t="shared" si="542"/>
        <v>South</v>
      </c>
      <c r="S5804" t="str">
        <f t="shared" si="543"/>
        <v>Baggage Loss</v>
      </c>
      <c r="T5804" t="str">
        <f t="shared" si="544"/>
        <v>Within SLA</v>
      </c>
      <c r="U5804">
        <f t="shared" si="545"/>
        <v>0</v>
      </c>
    </row>
    <row r="5805" spans="1:21" x14ac:dyDescent="0.3">
      <c r="A5805" t="s">
        <v>10303</v>
      </c>
      <c r="B5805" t="s">
        <v>4032</v>
      </c>
      <c r="C5805" t="s">
        <v>6754</v>
      </c>
      <c r="D5805" t="s">
        <v>69</v>
      </c>
      <c r="E5805" t="s">
        <v>18</v>
      </c>
      <c r="F5805">
        <v>25634.69</v>
      </c>
      <c r="G5805" s="1">
        <v>45660</v>
      </c>
      <c r="I5805" t="s">
        <v>64</v>
      </c>
      <c r="J5805">
        <v>11</v>
      </c>
      <c r="K5805">
        <v>12</v>
      </c>
      <c r="L5805" t="s">
        <v>204</v>
      </c>
      <c r="M5805" t="s">
        <v>49</v>
      </c>
      <c r="N5805" t="s">
        <v>30</v>
      </c>
      <c r="O5805">
        <f t="shared" si="540"/>
        <v>1</v>
      </c>
      <c r="P5805" t="str">
        <f t="shared" si="541"/>
        <v>Valid</v>
      </c>
      <c r="Q5805" t="str">
        <f>_xlfn.XLOOKUP(B5805,Customers!$A:$A,Customers!$C:$C,"Not Found")</f>
        <v>West</v>
      </c>
      <c r="R5805" t="str">
        <f t="shared" si="542"/>
        <v>South</v>
      </c>
      <c r="S5805" t="str">
        <f t="shared" si="543"/>
        <v>Property Damage</v>
      </c>
      <c r="T5805" t="str">
        <f t="shared" si="544"/>
        <v>Within SLA</v>
      </c>
      <c r="U5805">
        <f t="shared" si="545"/>
        <v>0</v>
      </c>
    </row>
    <row r="5806" spans="1:21" x14ac:dyDescent="0.3">
      <c r="A5806" t="s">
        <v>10304</v>
      </c>
      <c r="B5806" t="s">
        <v>3809</v>
      </c>
      <c r="C5806" t="s">
        <v>3810</v>
      </c>
      <c r="D5806" t="s">
        <v>34</v>
      </c>
      <c r="E5806" t="s">
        <v>39</v>
      </c>
      <c r="F5806">
        <v>139782.42000000001</v>
      </c>
      <c r="G5806" s="1">
        <v>45975</v>
      </c>
      <c r="H5806" s="1">
        <v>46000</v>
      </c>
      <c r="I5806" t="s">
        <v>19</v>
      </c>
      <c r="J5806">
        <v>25</v>
      </c>
      <c r="K5806">
        <v>20</v>
      </c>
      <c r="L5806" t="s">
        <v>366</v>
      </c>
      <c r="M5806" t="s">
        <v>29</v>
      </c>
      <c r="N5806" t="s">
        <v>30</v>
      </c>
      <c r="O5806">
        <f t="shared" si="540"/>
        <v>1</v>
      </c>
      <c r="P5806" t="str">
        <f t="shared" si="541"/>
        <v>Valid</v>
      </c>
      <c r="Q5806" t="str">
        <f>_xlfn.XLOOKUP(B5806,Customers!$A:$A,Customers!$C:$C,"Not Found")</f>
        <v>East</v>
      </c>
      <c r="R5806" t="str">
        <f t="shared" si="542"/>
        <v>North</v>
      </c>
      <c r="S5806" t="str">
        <f t="shared" si="543"/>
        <v>Death Benefit</v>
      </c>
      <c r="T5806" t="str">
        <f t="shared" si="544"/>
        <v>SLA Breach</v>
      </c>
      <c r="U5806">
        <f t="shared" si="545"/>
        <v>5</v>
      </c>
    </row>
    <row r="5807" spans="1:21" x14ac:dyDescent="0.3">
      <c r="A5807" t="s">
        <v>10305</v>
      </c>
      <c r="B5807" t="s">
        <v>963</v>
      </c>
      <c r="C5807" t="s">
        <v>964</v>
      </c>
      <c r="D5807" t="s">
        <v>182</v>
      </c>
      <c r="E5807" t="s">
        <v>39</v>
      </c>
      <c r="F5807">
        <v>52233.62</v>
      </c>
      <c r="G5807" s="1">
        <v>45776</v>
      </c>
      <c r="H5807" s="1">
        <v>45780</v>
      </c>
      <c r="I5807" t="s">
        <v>19</v>
      </c>
      <c r="J5807">
        <v>4</v>
      </c>
      <c r="K5807">
        <v>7</v>
      </c>
      <c r="L5807" t="s">
        <v>431</v>
      </c>
      <c r="M5807" t="s">
        <v>94</v>
      </c>
      <c r="N5807" t="s">
        <v>30</v>
      </c>
      <c r="O5807">
        <f t="shared" si="540"/>
        <v>1</v>
      </c>
      <c r="P5807" t="str">
        <f t="shared" si="541"/>
        <v>Valid</v>
      </c>
      <c r="Q5807" t="str">
        <f>_xlfn.XLOOKUP(B5807,Customers!$A:$A,Customers!$C:$C,"Not Found")</f>
        <v>Central</v>
      </c>
      <c r="R5807" t="str">
        <f t="shared" si="542"/>
        <v>North</v>
      </c>
      <c r="S5807" t="str">
        <f t="shared" si="543"/>
        <v>Trip Cancellation</v>
      </c>
      <c r="T5807" t="str">
        <f t="shared" si="544"/>
        <v>Within SLA</v>
      </c>
      <c r="U5807">
        <f t="shared" si="545"/>
        <v>0</v>
      </c>
    </row>
    <row r="5808" spans="1:21" x14ac:dyDescent="0.3">
      <c r="A5808" t="s">
        <v>10306</v>
      </c>
      <c r="B5808" t="s">
        <v>3013</v>
      </c>
      <c r="C5808" t="s">
        <v>5985</v>
      </c>
      <c r="D5808" t="s">
        <v>17</v>
      </c>
      <c r="E5808" t="s">
        <v>27</v>
      </c>
      <c r="F5808">
        <v>54420.87</v>
      </c>
      <c r="G5808" s="1">
        <v>45786</v>
      </c>
      <c r="H5808" s="1">
        <v>45802</v>
      </c>
      <c r="I5808" t="s">
        <v>19</v>
      </c>
      <c r="J5808">
        <v>16</v>
      </c>
      <c r="K5808">
        <v>10</v>
      </c>
      <c r="L5808" t="s">
        <v>580</v>
      </c>
      <c r="M5808" t="s">
        <v>21</v>
      </c>
      <c r="N5808" t="s">
        <v>42</v>
      </c>
      <c r="O5808">
        <f t="shared" si="540"/>
        <v>1</v>
      </c>
      <c r="P5808" t="str">
        <f t="shared" si="541"/>
        <v>Valid</v>
      </c>
      <c r="Q5808" t="str">
        <f>_xlfn.XLOOKUP(B5808,Customers!$A:$A,Customers!$C:$C,"Not Found")</f>
        <v>North</v>
      </c>
      <c r="R5808" t="str">
        <f t="shared" si="542"/>
        <v>West</v>
      </c>
      <c r="S5808" t="str">
        <f t="shared" si="543"/>
        <v>Accident</v>
      </c>
      <c r="T5808" t="str">
        <f t="shared" si="544"/>
        <v>SLA Breach</v>
      </c>
      <c r="U5808">
        <f t="shared" si="545"/>
        <v>6</v>
      </c>
    </row>
    <row r="5809" spans="1:21" x14ac:dyDescent="0.3">
      <c r="A5809" t="s">
        <v>10307</v>
      </c>
      <c r="B5809" t="s">
        <v>3247</v>
      </c>
      <c r="C5809" t="s">
        <v>10308</v>
      </c>
      <c r="D5809" t="s">
        <v>46</v>
      </c>
      <c r="E5809" t="s">
        <v>27</v>
      </c>
      <c r="F5809">
        <v>160165.81</v>
      </c>
      <c r="G5809" s="1">
        <v>45761</v>
      </c>
      <c r="I5809" t="s">
        <v>64</v>
      </c>
      <c r="J5809">
        <v>8</v>
      </c>
      <c r="K5809">
        <v>10</v>
      </c>
      <c r="L5809" t="s">
        <v>770</v>
      </c>
      <c r="M5809" t="s">
        <v>21</v>
      </c>
      <c r="N5809" t="s">
        <v>30</v>
      </c>
      <c r="O5809">
        <f t="shared" si="540"/>
        <v>1</v>
      </c>
      <c r="P5809" t="str">
        <f t="shared" si="541"/>
        <v>Valid</v>
      </c>
      <c r="Q5809" t="str">
        <f>_xlfn.XLOOKUP(B5809,Customers!$A:$A,Customers!$C:$C,"Not Found")</f>
        <v>Central</v>
      </c>
      <c r="R5809" t="str">
        <f t="shared" si="542"/>
        <v>West</v>
      </c>
      <c r="S5809" t="str">
        <f t="shared" si="543"/>
        <v>Theft</v>
      </c>
      <c r="T5809" t="str">
        <f t="shared" si="544"/>
        <v>Within SLA</v>
      </c>
      <c r="U5809">
        <f t="shared" si="545"/>
        <v>0</v>
      </c>
    </row>
    <row r="5810" spans="1:21" x14ac:dyDescent="0.3">
      <c r="A5810" t="s">
        <v>10309</v>
      </c>
      <c r="B5810" t="s">
        <v>5746</v>
      </c>
      <c r="C5810" t="s">
        <v>6320</v>
      </c>
      <c r="D5810" t="s">
        <v>53</v>
      </c>
      <c r="E5810" t="s">
        <v>173</v>
      </c>
      <c r="F5810">
        <v>148387.26999999999</v>
      </c>
      <c r="G5810" s="1">
        <v>45665</v>
      </c>
      <c r="I5810" t="s">
        <v>40</v>
      </c>
      <c r="J5810">
        <v>37</v>
      </c>
      <c r="K5810">
        <v>15</v>
      </c>
      <c r="L5810" t="s">
        <v>310</v>
      </c>
      <c r="M5810" t="s">
        <v>55</v>
      </c>
      <c r="N5810" t="s">
        <v>88</v>
      </c>
      <c r="O5810">
        <f t="shared" si="540"/>
        <v>1</v>
      </c>
      <c r="P5810" t="str">
        <f t="shared" si="541"/>
        <v>Valid</v>
      </c>
      <c r="Q5810" t="str">
        <f>_xlfn.XLOOKUP(B5810,Customers!$A:$A,Customers!$C:$C,"Not Found")</f>
        <v>North</v>
      </c>
      <c r="R5810" t="str">
        <f t="shared" si="542"/>
        <v>Central</v>
      </c>
      <c r="S5810" t="str">
        <f t="shared" si="543"/>
        <v>Hospitalization</v>
      </c>
      <c r="T5810" t="str">
        <f t="shared" si="544"/>
        <v>SLA Breach</v>
      </c>
      <c r="U5810">
        <f t="shared" si="545"/>
        <v>22</v>
      </c>
    </row>
    <row r="5811" spans="1:21" x14ac:dyDescent="0.3">
      <c r="A5811" t="s">
        <v>10310</v>
      </c>
      <c r="B5811" t="s">
        <v>582</v>
      </c>
      <c r="C5811" t="s">
        <v>583</v>
      </c>
      <c r="D5811" t="s">
        <v>154</v>
      </c>
      <c r="E5811" t="s">
        <v>39</v>
      </c>
      <c r="F5811">
        <v>105507.17</v>
      </c>
      <c r="G5811" s="1">
        <v>45889</v>
      </c>
      <c r="H5811" s="1">
        <v>45900</v>
      </c>
      <c r="I5811" t="s">
        <v>19</v>
      </c>
      <c r="J5811">
        <v>11</v>
      </c>
      <c r="K5811">
        <v>10</v>
      </c>
      <c r="L5811" t="s">
        <v>341</v>
      </c>
      <c r="M5811" t="s">
        <v>21</v>
      </c>
      <c r="N5811" t="s">
        <v>30</v>
      </c>
      <c r="O5811">
        <f t="shared" si="540"/>
        <v>1</v>
      </c>
      <c r="P5811" t="str">
        <f t="shared" si="541"/>
        <v>Valid</v>
      </c>
      <c r="Q5811" t="str">
        <f>_xlfn.XLOOKUP(B5811,Customers!$A:$A,Customers!$C:$C,"Not Found")</f>
        <v>East</v>
      </c>
      <c r="R5811" t="str">
        <f t="shared" si="542"/>
        <v>North</v>
      </c>
      <c r="S5811" t="str">
        <f t="shared" si="543"/>
        <v>Vehicle Damage</v>
      </c>
      <c r="T5811" t="str">
        <f t="shared" si="544"/>
        <v>SLA Breach</v>
      </c>
      <c r="U5811">
        <f t="shared" si="545"/>
        <v>1</v>
      </c>
    </row>
    <row r="5812" spans="1:21" x14ac:dyDescent="0.3">
      <c r="A5812" t="s">
        <v>10311</v>
      </c>
      <c r="B5812" t="s">
        <v>10312</v>
      </c>
      <c r="C5812" t="s">
        <v>10313</v>
      </c>
      <c r="D5812" t="s">
        <v>154</v>
      </c>
      <c r="E5812" t="s">
        <v>27</v>
      </c>
      <c r="F5812">
        <v>131505.88</v>
      </c>
      <c r="G5812" s="1">
        <v>45905</v>
      </c>
      <c r="H5812" s="1">
        <v>45919</v>
      </c>
      <c r="I5812" t="s">
        <v>19</v>
      </c>
      <c r="J5812">
        <v>14</v>
      </c>
      <c r="K5812">
        <v>10</v>
      </c>
      <c r="L5812" t="s">
        <v>20</v>
      </c>
      <c r="M5812" t="s">
        <v>21</v>
      </c>
      <c r="N5812" t="s">
        <v>30</v>
      </c>
      <c r="O5812">
        <f t="shared" si="540"/>
        <v>1</v>
      </c>
      <c r="P5812" t="str">
        <f t="shared" si="541"/>
        <v>Valid</v>
      </c>
      <c r="Q5812" t="str">
        <f>_xlfn.XLOOKUP(B5812,Customers!$A:$A,Customers!$C:$C,"Not Found")</f>
        <v>East</v>
      </c>
      <c r="R5812" t="str">
        <f t="shared" si="542"/>
        <v>West</v>
      </c>
      <c r="S5812" t="str">
        <f t="shared" si="543"/>
        <v>Vehicle Damage</v>
      </c>
      <c r="T5812" t="str">
        <f t="shared" si="544"/>
        <v>SLA Breach</v>
      </c>
      <c r="U5812">
        <f t="shared" si="545"/>
        <v>4</v>
      </c>
    </row>
    <row r="5813" spans="1:21" x14ac:dyDescent="0.3">
      <c r="A5813" t="s">
        <v>10314</v>
      </c>
      <c r="B5813" t="s">
        <v>3747</v>
      </c>
      <c r="C5813" t="s">
        <v>3748</v>
      </c>
      <c r="D5813" t="s">
        <v>102</v>
      </c>
      <c r="E5813" t="s">
        <v>74</v>
      </c>
      <c r="F5813">
        <v>166882.78</v>
      </c>
      <c r="G5813" s="1">
        <v>45756</v>
      </c>
      <c r="H5813" s="1">
        <v>45769</v>
      </c>
      <c r="I5813" t="s">
        <v>19</v>
      </c>
      <c r="J5813">
        <v>13</v>
      </c>
      <c r="K5813">
        <v>20</v>
      </c>
      <c r="L5813" t="s">
        <v>65</v>
      </c>
      <c r="M5813" t="s">
        <v>29</v>
      </c>
      <c r="N5813" t="s">
        <v>30</v>
      </c>
      <c r="O5813">
        <f t="shared" si="540"/>
        <v>1</v>
      </c>
      <c r="P5813" t="str">
        <f t="shared" si="541"/>
        <v>Valid</v>
      </c>
      <c r="Q5813" t="str">
        <f>_xlfn.XLOOKUP(B5813,Customers!$A:$A,Customers!$C:$C,"Not Found")</f>
        <v>South</v>
      </c>
      <c r="R5813" t="str">
        <f t="shared" si="542"/>
        <v>East</v>
      </c>
      <c r="S5813" t="str">
        <f t="shared" si="543"/>
        <v>Maturity</v>
      </c>
      <c r="T5813" t="str">
        <f t="shared" si="544"/>
        <v>Within SLA</v>
      </c>
      <c r="U5813">
        <f t="shared" si="545"/>
        <v>0</v>
      </c>
    </row>
    <row r="5814" spans="1:21" x14ac:dyDescent="0.3">
      <c r="A5814" t="s">
        <v>10315</v>
      </c>
      <c r="B5814" t="s">
        <v>6644</v>
      </c>
      <c r="C5814" t="s">
        <v>6645</v>
      </c>
      <c r="D5814" t="s">
        <v>17</v>
      </c>
      <c r="E5814" t="s">
        <v>18</v>
      </c>
      <c r="F5814">
        <v>50346.19</v>
      </c>
      <c r="G5814" s="1">
        <v>45699</v>
      </c>
      <c r="H5814" s="1">
        <v>45705</v>
      </c>
      <c r="I5814" t="s">
        <v>19</v>
      </c>
      <c r="J5814">
        <v>6</v>
      </c>
      <c r="K5814">
        <v>10</v>
      </c>
      <c r="L5814" t="s">
        <v>704</v>
      </c>
      <c r="M5814" t="s">
        <v>21</v>
      </c>
      <c r="N5814" t="s">
        <v>30</v>
      </c>
      <c r="O5814">
        <f t="shared" si="540"/>
        <v>1</v>
      </c>
      <c r="P5814" t="str">
        <f t="shared" si="541"/>
        <v>Valid</v>
      </c>
      <c r="Q5814" t="str">
        <f>_xlfn.XLOOKUP(B5814,Customers!$A:$A,Customers!$C:$C,"Not Found")</f>
        <v>North</v>
      </c>
      <c r="R5814" t="str">
        <f t="shared" si="542"/>
        <v>South</v>
      </c>
      <c r="S5814" t="str">
        <f t="shared" si="543"/>
        <v>Accident</v>
      </c>
      <c r="T5814" t="str">
        <f t="shared" si="544"/>
        <v>Within SLA</v>
      </c>
      <c r="U5814">
        <f t="shared" si="545"/>
        <v>0</v>
      </c>
    </row>
    <row r="5815" spans="1:21" x14ac:dyDescent="0.3">
      <c r="A5815" t="s">
        <v>10316</v>
      </c>
      <c r="B5815" t="s">
        <v>1821</v>
      </c>
      <c r="C5815" t="s">
        <v>1822</v>
      </c>
      <c r="D5815" t="s">
        <v>154</v>
      </c>
      <c r="E5815" t="s">
        <v>27</v>
      </c>
      <c r="F5815">
        <v>218187.89</v>
      </c>
      <c r="G5815" s="1">
        <v>45932</v>
      </c>
      <c r="H5815" s="1">
        <v>45939</v>
      </c>
      <c r="I5815" t="s">
        <v>19</v>
      </c>
      <c r="J5815">
        <v>7</v>
      </c>
      <c r="K5815">
        <v>10</v>
      </c>
      <c r="L5815" t="s">
        <v>193</v>
      </c>
      <c r="M5815" t="s">
        <v>21</v>
      </c>
      <c r="N5815" t="s">
        <v>30</v>
      </c>
      <c r="O5815">
        <f t="shared" si="540"/>
        <v>1</v>
      </c>
      <c r="P5815" t="str">
        <f t="shared" si="541"/>
        <v>Valid</v>
      </c>
      <c r="Q5815" t="str">
        <f>_xlfn.XLOOKUP(B5815,Customers!$A:$A,Customers!$C:$C,"Not Found")</f>
        <v>East</v>
      </c>
      <c r="R5815" t="str">
        <f t="shared" si="542"/>
        <v>West</v>
      </c>
      <c r="S5815" t="str">
        <f t="shared" si="543"/>
        <v>Vehicle Damage</v>
      </c>
      <c r="T5815" t="str">
        <f t="shared" si="544"/>
        <v>Within SLA</v>
      </c>
      <c r="U5815">
        <f t="shared" si="545"/>
        <v>0</v>
      </c>
    </row>
    <row r="5816" spans="1:21" x14ac:dyDescent="0.3">
      <c r="A5816" t="s">
        <v>10317</v>
      </c>
      <c r="B5816" t="s">
        <v>482</v>
      </c>
      <c r="C5816" t="s">
        <v>7987</v>
      </c>
      <c r="D5816" t="s">
        <v>59</v>
      </c>
      <c r="E5816" t="s">
        <v>173</v>
      </c>
      <c r="F5816">
        <v>64133.279999999999</v>
      </c>
      <c r="G5816" s="1">
        <v>45889</v>
      </c>
      <c r="H5816" s="1">
        <v>45898</v>
      </c>
      <c r="I5816" t="s">
        <v>19</v>
      </c>
      <c r="J5816">
        <v>9</v>
      </c>
      <c r="K5816">
        <v>15</v>
      </c>
      <c r="L5816" t="s">
        <v>60</v>
      </c>
      <c r="M5816" t="s">
        <v>55</v>
      </c>
      <c r="N5816" t="s">
        <v>22</v>
      </c>
      <c r="O5816">
        <f t="shared" si="540"/>
        <v>1</v>
      </c>
      <c r="P5816" t="str">
        <f t="shared" si="541"/>
        <v>Valid</v>
      </c>
      <c r="Q5816" t="str">
        <f>_xlfn.XLOOKUP(B5816,Customers!$A:$A,Customers!$C:$C,"Not Found")</f>
        <v>West</v>
      </c>
      <c r="R5816" t="str">
        <f t="shared" si="542"/>
        <v>Central</v>
      </c>
      <c r="S5816" t="str">
        <f t="shared" si="543"/>
        <v>Critical Illness</v>
      </c>
      <c r="T5816" t="str">
        <f t="shared" si="544"/>
        <v>Within SLA</v>
      </c>
      <c r="U5816">
        <f t="shared" si="545"/>
        <v>0</v>
      </c>
    </row>
    <row r="5817" spans="1:21" x14ac:dyDescent="0.3">
      <c r="A5817" t="s">
        <v>10318</v>
      </c>
      <c r="B5817" t="s">
        <v>5098</v>
      </c>
      <c r="C5817" t="s">
        <v>10319</v>
      </c>
      <c r="D5817" t="s">
        <v>154</v>
      </c>
      <c r="E5817" t="s">
        <v>18</v>
      </c>
      <c r="F5817">
        <v>125427.29</v>
      </c>
      <c r="G5817" s="1">
        <v>45755</v>
      </c>
      <c r="H5817" s="1">
        <v>45774</v>
      </c>
      <c r="I5817" t="s">
        <v>47</v>
      </c>
      <c r="J5817">
        <v>19</v>
      </c>
      <c r="K5817">
        <v>10</v>
      </c>
      <c r="L5817" t="s">
        <v>223</v>
      </c>
      <c r="M5817" t="s">
        <v>21</v>
      </c>
      <c r="N5817" t="s">
        <v>88</v>
      </c>
      <c r="O5817">
        <f t="shared" si="540"/>
        <v>1</v>
      </c>
      <c r="P5817" t="str">
        <f t="shared" si="541"/>
        <v>Valid</v>
      </c>
      <c r="Q5817" t="str">
        <f>_xlfn.XLOOKUP(B5817,Customers!$A:$A,Customers!$C:$C,"Not Found")</f>
        <v>East</v>
      </c>
      <c r="R5817" t="str">
        <f t="shared" si="542"/>
        <v>South</v>
      </c>
      <c r="S5817" t="str">
        <f t="shared" si="543"/>
        <v>Vehicle Damage</v>
      </c>
      <c r="T5817" t="str">
        <f t="shared" si="544"/>
        <v>SLA Breach</v>
      </c>
      <c r="U5817">
        <f t="shared" si="545"/>
        <v>9</v>
      </c>
    </row>
    <row r="5818" spans="1:21" x14ac:dyDescent="0.3">
      <c r="A5818" t="s">
        <v>10320</v>
      </c>
      <c r="B5818" t="s">
        <v>10321</v>
      </c>
      <c r="C5818" t="s">
        <v>10322</v>
      </c>
      <c r="D5818" t="s">
        <v>92</v>
      </c>
      <c r="E5818" t="s">
        <v>27</v>
      </c>
      <c r="F5818">
        <v>24994.91</v>
      </c>
      <c r="G5818" s="1">
        <v>45881</v>
      </c>
      <c r="I5818" t="s">
        <v>40</v>
      </c>
      <c r="J5818">
        <v>3</v>
      </c>
      <c r="K5818">
        <v>7</v>
      </c>
      <c r="L5818" t="s">
        <v>404</v>
      </c>
      <c r="M5818" t="s">
        <v>94</v>
      </c>
      <c r="N5818" t="s">
        <v>30</v>
      </c>
      <c r="O5818">
        <f t="shared" si="540"/>
        <v>1</v>
      </c>
      <c r="P5818" t="str">
        <f t="shared" si="541"/>
        <v>Valid</v>
      </c>
      <c r="Q5818" t="str">
        <f>_xlfn.XLOOKUP(B5818,Customers!$A:$A,Customers!$C:$C,"Not Found")</f>
        <v>Central</v>
      </c>
      <c r="R5818" t="str">
        <f t="shared" si="542"/>
        <v>West</v>
      </c>
      <c r="S5818" t="str">
        <f t="shared" si="543"/>
        <v>Baggage Loss</v>
      </c>
      <c r="T5818" t="str">
        <f t="shared" si="544"/>
        <v>Within SLA</v>
      </c>
      <c r="U5818">
        <f t="shared" si="545"/>
        <v>0</v>
      </c>
    </row>
    <row r="5819" spans="1:21" x14ac:dyDescent="0.3">
      <c r="A5819" t="s">
        <v>10323</v>
      </c>
      <c r="B5819" t="s">
        <v>2356</v>
      </c>
      <c r="C5819" t="s">
        <v>2357</v>
      </c>
      <c r="D5819" t="s">
        <v>59</v>
      </c>
      <c r="E5819" t="s">
        <v>18</v>
      </c>
      <c r="F5819">
        <v>48946.54</v>
      </c>
      <c r="G5819" s="1">
        <v>45732</v>
      </c>
      <c r="H5819" s="1">
        <v>45738</v>
      </c>
      <c r="I5819" t="s">
        <v>19</v>
      </c>
      <c r="J5819">
        <v>6</v>
      </c>
      <c r="K5819">
        <v>15</v>
      </c>
      <c r="L5819" t="s">
        <v>610</v>
      </c>
      <c r="M5819" t="s">
        <v>55</v>
      </c>
      <c r="N5819" t="s">
        <v>22</v>
      </c>
      <c r="O5819">
        <f t="shared" si="540"/>
        <v>1</v>
      </c>
      <c r="P5819" t="str">
        <f t="shared" si="541"/>
        <v>Valid</v>
      </c>
      <c r="Q5819" t="str">
        <f>_xlfn.XLOOKUP(B5819,Customers!$A:$A,Customers!$C:$C,"Not Found")</f>
        <v>West</v>
      </c>
      <c r="R5819" t="str">
        <f t="shared" si="542"/>
        <v>South</v>
      </c>
      <c r="S5819" t="str">
        <f t="shared" si="543"/>
        <v>Critical Illness</v>
      </c>
      <c r="T5819" t="str">
        <f t="shared" si="544"/>
        <v>Within SLA</v>
      </c>
      <c r="U5819">
        <f t="shared" si="545"/>
        <v>0</v>
      </c>
    </row>
    <row r="5820" spans="1:21" x14ac:dyDescent="0.3">
      <c r="A5820" t="s">
        <v>10324</v>
      </c>
      <c r="B5820" t="s">
        <v>442</v>
      </c>
      <c r="C5820" t="s">
        <v>10325</v>
      </c>
      <c r="D5820" t="s">
        <v>59</v>
      </c>
      <c r="E5820" t="s">
        <v>39</v>
      </c>
      <c r="F5820">
        <v>42401.97</v>
      </c>
      <c r="G5820" s="1">
        <v>45870</v>
      </c>
      <c r="H5820" s="1">
        <v>45880</v>
      </c>
      <c r="I5820" t="s">
        <v>19</v>
      </c>
      <c r="J5820">
        <v>10</v>
      </c>
      <c r="K5820">
        <v>15</v>
      </c>
      <c r="L5820" t="s">
        <v>787</v>
      </c>
      <c r="M5820" t="s">
        <v>55</v>
      </c>
      <c r="N5820" t="s">
        <v>30</v>
      </c>
      <c r="O5820">
        <f t="shared" si="540"/>
        <v>1</v>
      </c>
      <c r="P5820" t="str">
        <f t="shared" si="541"/>
        <v>Valid</v>
      </c>
      <c r="Q5820" t="str">
        <f>_xlfn.XLOOKUP(B5820,Customers!$A:$A,Customers!$C:$C,"Not Found")</f>
        <v>West</v>
      </c>
      <c r="R5820" t="str">
        <f t="shared" si="542"/>
        <v>North</v>
      </c>
      <c r="S5820" t="str">
        <f t="shared" si="543"/>
        <v>Critical Illness</v>
      </c>
      <c r="T5820" t="str">
        <f t="shared" si="544"/>
        <v>Within SLA</v>
      </c>
      <c r="U5820">
        <f t="shared" si="545"/>
        <v>0</v>
      </c>
    </row>
    <row r="5821" spans="1:21" x14ac:dyDescent="0.3">
      <c r="A5821" t="s">
        <v>10326</v>
      </c>
      <c r="B5821" t="s">
        <v>1138</v>
      </c>
      <c r="C5821" t="s">
        <v>1139</v>
      </c>
      <c r="D5821" t="s">
        <v>59</v>
      </c>
      <c r="E5821" t="s">
        <v>39</v>
      </c>
      <c r="F5821">
        <v>115390.35</v>
      </c>
      <c r="G5821" s="1">
        <v>45823</v>
      </c>
      <c r="H5821" s="1">
        <v>45831</v>
      </c>
      <c r="I5821" t="s">
        <v>19</v>
      </c>
      <c r="J5821">
        <v>8</v>
      </c>
      <c r="K5821">
        <v>15</v>
      </c>
      <c r="L5821" t="s">
        <v>132</v>
      </c>
      <c r="M5821" t="s">
        <v>55</v>
      </c>
      <c r="N5821" t="s">
        <v>22</v>
      </c>
      <c r="O5821">
        <f t="shared" si="540"/>
        <v>1</v>
      </c>
      <c r="P5821" t="str">
        <f t="shared" si="541"/>
        <v>Valid</v>
      </c>
      <c r="Q5821" t="str">
        <f>_xlfn.XLOOKUP(B5821,Customers!$A:$A,Customers!$C:$C,"Not Found")</f>
        <v>East</v>
      </c>
      <c r="R5821" t="str">
        <f t="shared" si="542"/>
        <v>North</v>
      </c>
      <c r="S5821" t="str">
        <f t="shared" si="543"/>
        <v>Critical Illness</v>
      </c>
      <c r="T5821" t="str">
        <f t="shared" si="544"/>
        <v>Within SLA</v>
      </c>
      <c r="U5821">
        <f t="shared" si="545"/>
        <v>0</v>
      </c>
    </row>
    <row r="5822" spans="1:21" x14ac:dyDescent="0.3">
      <c r="A5822" t="s">
        <v>10327</v>
      </c>
      <c r="B5822" t="s">
        <v>2912</v>
      </c>
      <c r="C5822" t="s">
        <v>2913</v>
      </c>
      <c r="D5822" t="s">
        <v>46</v>
      </c>
      <c r="E5822" t="s">
        <v>39</v>
      </c>
      <c r="F5822">
        <v>143784.99</v>
      </c>
      <c r="G5822" s="1">
        <v>45721</v>
      </c>
      <c r="H5822" s="1">
        <v>45726</v>
      </c>
      <c r="I5822" t="s">
        <v>19</v>
      </c>
      <c r="J5822">
        <v>5</v>
      </c>
      <c r="K5822">
        <v>10</v>
      </c>
      <c r="L5822" t="s">
        <v>345</v>
      </c>
      <c r="M5822" t="s">
        <v>21</v>
      </c>
      <c r="N5822" t="s">
        <v>30</v>
      </c>
      <c r="O5822">
        <f t="shared" si="540"/>
        <v>1</v>
      </c>
      <c r="P5822" t="str">
        <f t="shared" si="541"/>
        <v>Valid</v>
      </c>
      <c r="Q5822" t="str">
        <f>_xlfn.XLOOKUP(B5822,Customers!$A:$A,Customers!$C:$C,"Not Found")</f>
        <v>South</v>
      </c>
      <c r="R5822" t="str">
        <f t="shared" si="542"/>
        <v>North</v>
      </c>
      <c r="S5822" t="str">
        <f t="shared" si="543"/>
        <v>Theft</v>
      </c>
      <c r="T5822" t="str">
        <f t="shared" si="544"/>
        <v>Within SLA</v>
      </c>
      <c r="U5822">
        <f t="shared" si="545"/>
        <v>0</v>
      </c>
    </row>
    <row r="5823" spans="1:21" x14ac:dyDescent="0.3">
      <c r="A5823" t="s">
        <v>10328</v>
      </c>
      <c r="B5823" t="s">
        <v>601</v>
      </c>
      <c r="C5823" t="s">
        <v>602</v>
      </c>
      <c r="D5823" t="s">
        <v>26</v>
      </c>
      <c r="E5823" t="s">
        <v>27</v>
      </c>
      <c r="F5823">
        <v>390785.75</v>
      </c>
      <c r="G5823" s="1">
        <v>45877</v>
      </c>
      <c r="H5823" s="1">
        <v>45895</v>
      </c>
      <c r="I5823" t="s">
        <v>47</v>
      </c>
      <c r="J5823">
        <v>18</v>
      </c>
      <c r="K5823">
        <v>20</v>
      </c>
      <c r="L5823" t="s">
        <v>404</v>
      </c>
      <c r="M5823" t="s">
        <v>29</v>
      </c>
      <c r="N5823" t="s">
        <v>30</v>
      </c>
      <c r="O5823">
        <f t="shared" si="540"/>
        <v>1</v>
      </c>
      <c r="P5823" t="str">
        <f t="shared" si="541"/>
        <v>Valid</v>
      </c>
      <c r="Q5823" t="str">
        <f>_xlfn.XLOOKUP(B5823,Customers!$A:$A,Customers!$C:$C,"Not Found")</f>
        <v>West</v>
      </c>
      <c r="R5823" t="str">
        <f t="shared" si="542"/>
        <v>West</v>
      </c>
      <c r="S5823" t="str">
        <f t="shared" si="543"/>
        <v>Disability</v>
      </c>
      <c r="T5823" t="str">
        <f t="shared" si="544"/>
        <v>Within SLA</v>
      </c>
      <c r="U5823">
        <f t="shared" si="545"/>
        <v>0</v>
      </c>
    </row>
    <row r="5824" spans="1:21" x14ac:dyDescent="0.3">
      <c r="A5824" t="s">
        <v>10329</v>
      </c>
      <c r="B5824" t="s">
        <v>10321</v>
      </c>
      <c r="C5824" t="s">
        <v>10330</v>
      </c>
      <c r="D5824" t="s">
        <v>182</v>
      </c>
      <c r="E5824" t="s">
        <v>39</v>
      </c>
      <c r="F5824">
        <v>33547.519999999997</v>
      </c>
      <c r="G5824" s="1">
        <v>45718</v>
      </c>
      <c r="H5824" s="1">
        <v>45719</v>
      </c>
      <c r="I5824" t="s">
        <v>47</v>
      </c>
      <c r="J5824">
        <v>1</v>
      </c>
      <c r="K5824">
        <v>7</v>
      </c>
      <c r="L5824" t="s">
        <v>323</v>
      </c>
      <c r="M5824" t="s">
        <v>94</v>
      </c>
      <c r="N5824" t="s">
        <v>22</v>
      </c>
      <c r="O5824">
        <f t="shared" si="540"/>
        <v>1</v>
      </c>
      <c r="P5824" t="str">
        <f t="shared" si="541"/>
        <v>Valid</v>
      </c>
      <c r="Q5824" t="str">
        <f>_xlfn.XLOOKUP(B5824,Customers!$A:$A,Customers!$C:$C,"Not Found")</f>
        <v>Central</v>
      </c>
      <c r="R5824" t="str">
        <f t="shared" si="542"/>
        <v>North</v>
      </c>
      <c r="S5824" t="str">
        <f t="shared" si="543"/>
        <v>Trip Cancellation</v>
      </c>
      <c r="T5824" t="str">
        <f t="shared" si="544"/>
        <v>Within SLA</v>
      </c>
      <c r="U5824">
        <f t="shared" si="545"/>
        <v>0</v>
      </c>
    </row>
    <row r="5825" spans="1:21" x14ac:dyDescent="0.3">
      <c r="A5825" t="s">
        <v>10331</v>
      </c>
      <c r="B5825" t="s">
        <v>10332</v>
      </c>
      <c r="C5825" t="s">
        <v>10333</v>
      </c>
      <c r="D5825" t="s">
        <v>46</v>
      </c>
      <c r="E5825" t="s">
        <v>27</v>
      </c>
      <c r="F5825">
        <v>49430.2</v>
      </c>
      <c r="G5825" s="1">
        <v>45954</v>
      </c>
      <c r="H5825" s="1">
        <v>45961</v>
      </c>
      <c r="I5825" t="s">
        <v>19</v>
      </c>
      <c r="J5825">
        <v>7</v>
      </c>
      <c r="K5825">
        <v>12</v>
      </c>
      <c r="L5825" t="s">
        <v>325</v>
      </c>
      <c r="M5825" t="s">
        <v>49</v>
      </c>
      <c r="N5825" t="s">
        <v>30</v>
      </c>
      <c r="O5825">
        <f t="shared" si="540"/>
        <v>1</v>
      </c>
      <c r="P5825" t="str">
        <f t="shared" si="541"/>
        <v>Valid</v>
      </c>
      <c r="Q5825" t="str">
        <f>_xlfn.XLOOKUP(B5825,Customers!$A:$A,Customers!$C:$C,"Not Found")</f>
        <v>North</v>
      </c>
      <c r="R5825" t="str">
        <f t="shared" si="542"/>
        <v>West</v>
      </c>
      <c r="S5825" t="str">
        <f t="shared" si="543"/>
        <v>Theft</v>
      </c>
      <c r="T5825" t="str">
        <f t="shared" si="544"/>
        <v>Within SLA</v>
      </c>
      <c r="U5825">
        <f t="shared" si="545"/>
        <v>0</v>
      </c>
    </row>
    <row r="5826" spans="1:21" x14ac:dyDescent="0.3">
      <c r="A5826" t="s">
        <v>10334</v>
      </c>
      <c r="B5826" t="s">
        <v>3639</v>
      </c>
      <c r="C5826" t="s">
        <v>5335</v>
      </c>
      <c r="D5826" t="s">
        <v>216</v>
      </c>
      <c r="E5826" t="s">
        <v>173</v>
      </c>
      <c r="F5826">
        <v>80633.789999999994</v>
      </c>
      <c r="G5826" s="1">
        <v>45692</v>
      </c>
      <c r="H5826" s="1">
        <v>45708</v>
      </c>
      <c r="I5826" t="s">
        <v>19</v>
      </c>
      <c r="J5826">
        <v>16</v>
      </c>
      <c r="K5826">
        <v>15</v>
      </c>
      <c r="L5826" t="s">
        <v>20</v>
      </c>
      <c r="M5826" t="s">
        <v>55</v>
      </c>
      <c r="N5826" t="s">
        <v>22</v>
      </c>
      <c r="O5826">
        <f t="shared" ref="O5826:O5889" si="546">COUNTIF($A:$A,A5826)</f>
        <v>1</v>
      </c>
      <c r="P5826" t="str">
        <f t="shared" ref="P5826:P5889" si="547">IF(F5826="","Missing Amount","Valid")</f>
        <v>Valid</v>
      </c>
      <c r="Q5826" t="str">
        <f>_xlfn.XLOOKUP(B5826,Customers!$A:$A,Customers!$C:$C,"Not Found")</f>
        <v>South</v>
      </c>
      <c r="R5826" t="str">
        <f t="shared" ref="R5826:R5889" si="548">IF(E5826="",Q5826,E5826)</f>
        <v>Central</v>
      </c>
      <c r="S5826" t="str">
        <f t="shared" ref="S5826:S5889" si="549">IF(D5826="Hospitalisation","Hospitalization",IF(D5826="Medical Emerg.","Medical Emergency",IF(D5826="Property dmg","Property Damage",IF(D5826="Vehicle dmg","Vehicle Damage",D5826))))</f>
        <v>Outpatient</v>
      </c>
      <c r="T5826" t="str">
        <f t="shared" ref="T5826:T5889" si="550">IF(J5826&gt;K5826,"SLA Breach","Within SLA")</f>
        <v>SLA Breach</v>
      </c>
      <c r="U5826">
        <f t="shared" ref="U5826:U5889" si="551">IF(J5826&gt;K5826,J5826-K5826,0)</f>
        <v>1</v>
      </c>
    </row>
    <row r="5827" spans="1:21" x14ac:dyDescent="0.3">
      <c r="A5827" t="s">
        <v>10335</v>
      </c>
      <c r="B5827" t="s">
        <v>588</v>
      </c>
      <c r="C5827" t="s">
        <v>589</v>
      </c>
      <c r="D5827" t="s">
        <v>69</v>
      </c>
      <c r="E5827" t="s">
        <v>27</v>
      </c>
      <c r="F5827">
        <v>117268.05</v>
      </c>
      <c r="G5827" s="1">
        <v>45929</v>
      </c>
      <c r="H5827" s="1">
        <v>45935</v>
      </c>
      <c r="I5827" t="s">
        <v>19</v>
      </c>
      <c r="J5827">
        <v>6</v>
      </c>
      <c r="K5827">
        <v>12</v>
      </c>
      <c r="L5827" t="s">
        <v>107</v>
      </c>
      <c r="M5827" t="s">
        <v>49</v>
      </c>
      <c r="N5827" t="s">
        <v>42</v>
      </c>
      <c r="O5827">
        <f t="shared" si="546"/>
        <v>1</v>
      </c>
      <c r="P5827" t="str">
        <f t="shared" si="547"/>
        <v>Valid</v>
      </c>
      <c r="Q5827" t="str">
        <f>_xlfn.XLOOKUP(B5827,Customers!$A:$A,Customers!$C:$C,"Not Found")</f>
        <v>North</v>
      </c>
      <c r="R5827" t="str">
        <f t="shared" si="548"/>
        <v>West</v>
      </c>
      <c r="S5827" t="str">
        <f t="shared" si="549"/>
        <v>Property Damage</v>
      </c>
      <c r="T5827" t="str">
        <f t="shared" si="550"/>
        <v>Within SLA</v>
      </c>
      <c r="U5827">
        <f t="shared" si="551"/>
        <v>0</v>
      </c>
    </row>
    <row r="5828" spans="1:21" x14ac:dyDescent="0.3">
      <c r="A5828" t="s">
        <v>10336</v>
      </c>
      <c r="B5828" t="s">
        <v>1961</v>
      </c>
      <c r="C5828" t="s">
        <v>1962</v>
      </c>
      <c r="D5828" t="s">
        <v>46</v>
      </c>
      <c r="E5828" t="s">
        <v>18</v>
      </c>
      <c r="F5828">
        <v>58867.199999999997</v>
      </c>
      <c r="G5828" s="1">
        <v>45753</v>
      </c>
      <c r="H5828" s="1">
        <v>45772</v>
      </c>
      <c r="I5828" t="s">
        <v>19</v>
      </c>
      <c r="J5828">
        <v>19</v>
      </c>
      <c r="K5828">
        <v>12</v>
      </c>
      <c r="L5828" t="s">
        <v>70</v>
      </c>
      <c r="M5828" t="s">
        <v>49</v>
      </c>
      <c r="N5828" t="s">
        <v>30</v>
      </c>
      <c r="O5828">
        <f t="shared" si="546"/>
        <v>1</v>
      </c>
      <c r="P5828" t="str">
        <f t="shared" si="547"/>
        <v>Valid</v>
      </c>
      <c r="Q5828" t="str">
        <f>_xlfn.XLOOKUP(B5828,Customers!$A:$A,Customers!$C:$C,"Not Found")</f>
        <v>Central</v>
      </c>
      <c r="R5828" t="str">
        <f t="shared" si="548"/>
        <v>South</v>
      </c>
      <c r="S5828" t="str">
        <f t="shared" si="549"/>
        <v>Theft</v>
      </c>
      <c r="T5828" t="str">
        <f t="shared" si="550"/>
        <v>SLA Breach</v>
      </c>
      <c r="U5828">
        <f t="shared" si="551"/>
        <v>7</v>
      </c>
    </row>
    <row r="5829" spans="1:21" x14ac:dyDescent="0.3">
      <c r="A5829" t="s">
        <v>10337</v>
      </c>
      <c r="B5829" t="s">
        <v>1007</v>
      </c>
      <c r="C5829" t="s">
        <v>6884</v>
      </c>
      <c r="D5829" t="s">
        <v>34</v>
      </c>
      <c r="E5829" t="s">
        <v>39</v>
      </c>
      <c r="F5829">
        <v>377196.46</v>
      </c>
      <c r="G5829" s="1">
        <v>45833</v>
      </c>
      <c r="H5829" s="1">
        <v>45854</v>
      </c>
      <c r="I5829" t="s">
        <v>19</v>
      </c>
      <c r="J5829">
        <v>21</v>
      </c>
      <c r="K5829">
        <v>20</v>
      </c>
      <c r="L5829" t="s">
        <v>70</v>
      </c>
      <c r="M5829" t="s">
        <v>29</v>
      </c>
      <c r="N5829" t="s">
        <v>30</v>
      </c>
      <c r="O5829">
        <f t="shared" si="546"/>
        <v>1</v>
      </c>
      <c r="P5829" t="str">
        <f t="shared" si="547"/>
        <v>Valid</v>
      </c>
      <c r="Q5829" t="str">
        <f>_xlfn.XLOOKUP(B5829,Customers!$A:$A,Customers!$C:$C,"Not Found")</f>
        <v>North</v>
      </c>
      <c r="R5829" t="str">
        <f t="shared" si="548"/>
        <v>North</v>
      </c>
      <c r="S5829" t="str">
        <f t="shared" si="549"/>
        <v>Death Benefit</v>
      </c>
      <c r="T5829" t="str">
        <f t="shared" si="550"/>
        <v>SLA Breach</v>
      </c>
      <c r="U5829">
        <f t="shared" si="551"/>
        <v>1</v>
      </c>
    </row>
    <row r="5830" spans="1:21" x14ac:dyDescent="0.3">
      <c r="A5830" t="s">
        <v>10338</v>
      </c>
      <c r="B5830" t="s">
        <v>539</v>
      </c>
      <c r="C5830" t="s">
        <v>540</v>
      </c>
      <c r="D5830" t="s">
        <v>26</v>
      </c>
      <c r="E5830" t="s">
        <v>74</v>
      </c>
      <c r="F5830">
        <v>181783.84</v>
      </c>
      <c r="G5830" s="1">
        <v>45942</v>
      </c>
      <c r="H5830" s="1">
        <v>45962</v>
      </c>
      <c r="I5830" t="s">
        <v>19</v>
      </c>
      <c r="J5830">
        <v>20</v>
      </c>
      <c r="K5830">
        <v>20</v>
      </c>
      <c r="L5830" t="s">
        <v>630</v>
      </c>
      <c r="M5830" t="s">
        <v>29</v>
      </c>
      <c r="N5830" t="s">
        <v>30</v>
      </c>
      <c r="O5830">
        <f t="shared" si="546"/>
        <v>1</v>
      </c>
      <c r="P5830" t="str">
        <f t="shared" si="547"/>
        <v>Valid</v>
      </c>
      <c r="Q5830" t="str">
        <f>_xlfn.XLOOKUP(B5830,Customers!$A:$A,Customers!$C:$C,"Not Found")</f>
        <v>Central</v>
      </c>
      <c r="R5830" t="str">
        <f t="shared" si="548"/>
        <v>East</v>
      </c>
      <c r="S5830" t="str">
        <f t="shared" si="549"/>
        <v>Disability</v>
      </c>
      <c r="T5830" t="str">
        <f t="shared" si="550"/>
        <v>Within SLA</v>
      </c>
      <c r="U5830">
        <f t="shared" si="551"/>
        <v>0</v>
      </c>
    </row>
    <row r="5831" spans="1:21" x14ac:dyDescent="0.3">
      <c r="A5831" t="s">
        <v>10339</v>
      </c>
      <c r="B5831" t="s">
        <v>9245</v>
      </c>
      <c r="C5831" t="s">
        <v>9246</v>
      </c>
      <c r="D5831" t="s">
        <v>46</v>
      </c>
      <c r="E5831" t="s">
        <v>39</v>
      </c>
      <c r="F5831">
        <v>80825.61</v>
      </c>
      <c r="G5831" s="1">
        <v>45984</v>
      </c>
      <c r="H5831" s="1">
        <v>45999</v>
      </c>
      <c r="I5831" t="s">
        <v>19</v>
      </c>
      <c r="J5831">
        <v>15</v>
      </c>
      <c r="K5831">
        <v>12</v>
      </c>
      <c r="L5831" t="s">
        <v>561</v>
      </c>
      <c r="M5831" t="s">
        <v>49</v>
      </c>
      <c r="N5831" t="s">
        <v>42</v>
      </c>
      <c r="O5831">
        <f t="shared" si="546"/>
        <v>1</v>
      </c>
      <c r="P5831" t="str">
        <f t="shared" si="547"/>
        <v>Valid</v>
      </c>
      <c r="Q5831" t="str">
        <f>_xlfn.XLOOKUP(B5831,Customers!$A:$A,Customers!$C:$C,"Not Found")</f>
        <v>South</v>
      </c>
      <c r="R5831" t="str">
        <f t="shared" si="548"/>
        <v>North</v>
      </c>
      <c r="S5831" t="str">
        <f t="shared" si="549"/>
        <v>Theft</v>
      </c>
      <c r="T5831" t="str">
        <f t="shared" si="550"/>
        <v>SLA Breach</v>
      </c>
      <c r="U5831">
        <f t="shared" si="551"/>
        <v>3</v>
      </c>
    </row>
    <row r="5832" spans="1:21" x14ac:dyDescent="0.3">
      <c r="A5832" t="s">
        <v>10340</v>
      </c>
      <c r="B5832" t="s">
        <v>3021</v>
      </c>
      <c r="C5832" t="s">
        <v>3022</v>
      </c>
      <c r="D5832" t="s">
        <v>17</v>
      </c>
      <c r="E5832" t="s">
        <v>18</v>
      </c>
      <c r="F5832">
        <v>101928.27</v>
      </c>
      <c r="G5832" s="1">
        <v>45824</v>
      </c>
      <c r="H5832" s="1">
        <v>45832</v>
      </c>
      <c r="I5832" t="s">
        <v>19</v>
      </c>
      <c r="J5832">
        <v>8</v>
      </c>
      <c r="K5832">
        <v>10</v>
      </c>
      <c r="L5832" t="s">
        <v>117</v>
      </c>
      <c r="M5832" t="s">
        <v>21</v>
      </c>
      <c r="N5832" t="s">
        <v>30</v>
      </c>
      <c r="O5832">
        <f t="shared" si="546"/>
        <v>1</v>
      </c>
      <c r="P5832" t="str">
        <f t="shared" si="547"/>
        <v>Valid</v>
      </c>
      <c r="Q5832" t="str">
        <f>_xlfn.XLOOKUP(B5832,Customers!$A:$A,Customers!$C:$C,"Not Found")</f>
        <v>North</v>
      </c>
      <c r="R5832" t="str">
        <f t="shared" si="548"/>
        <v>South</v>
      </c>
      <c r="S5832" t="str">
        <f t="shared" si="549"/>
        <v>Accident</v>
      </c>
      <c r="T5832" t="str">
        <f t="shared" si="550"/>
        <v>Within SLA</v>
      </c>
      <c r="U5832">
        <f t="shared" si="551"/>
        <v>0</v>
      </c>
    </row>
    <row r="5833" spans="1:21" x14ac:dyDescent="0.3">
      <c r="A5833" t="s">
        <v>10341</v>
      </c>
      <c r="B5833" t="s">
        <v>1168</v>
      </c>
      <c r="C5833" t="s">
        <v>1169</v>
      </c>
      <c r="D5833" t="s">
        <v>154</v>
      </c>
      <c r="E5833" t="s">
        <v>74</v>
      </c>
      <c r="F5833">
        <v>174332.17</v>
      </c>
      <c r="G5833" s="1">
        <v>45757</v>
      </c>
      <c r="H5833" s="1">
        <v>45769</v>
      </c>
      <c r="I5833" t="s">
        <v>19</v>
      </c>
      <c r="J5833">
        <v>12</v>
      </c>
      <c r="K5833">
        <v>10</v>
      </c>
      <c r="L5833" t="s">
        <v>227</v>
      </c>
      <c r="M5833" t="s">
        <v>21</v>
      </c>
      <c r="N5833" t="s">
        <v>30</v>
      </c>
      <c r="O5833">
        <f t="shared" si="546"/>
        <v>1</v>
      </c>
      <c r="P5833" t="str">
        <f t="shared" si="547"/>
        <v>Valid</v>
      </c>
      <c r="Q5833" t="str">
        <f>_xlfn.XLOOKUP(B5833,Customers!$A:$A,Customers!$C:$C,"Not Found")</f>
        <v>North</v>
      </c>
      <c r="R5833" t="str">
        <f t="shared" si="548"/>
        <v>East</v>
      </c>
      <c r="S5833" t="str">
        <f t="shared" si="549"/>
        <v>Vehicle Damage</v>
      </c>
      <c r="T5833" t="str">
        <f t="shared" si="550"/>
        <v>SLA Breach</v>
      </c>
      <c r="U5833">
        <f t="shared" si="551"/>
        <v>2</v>
      </c>
    </row>
    <row r="5834" spans="1:21" x14ac:dyDescent="0.3">
      <c r="A5834" t="s">
        <v>10342</v>
      </c>
      <c r="B5834" t="s">
        <v>1067</v>
      </c>
      <c r="C5834" t="s">
        <v>7916</v>
      </c>
      <c r="D5834" t="s">
        <v>34</v>
      </c>
      <c r="E5834" t="s">
        <v>27</v>
      </c>
      <c r="F5834">
        <v>760312.25</v>
      </c>
      <c r="G5834" s="1">
        <v>45906</v>
      </c>
      <c r="H5834" s="1">
        <v>45926</v>
      </c>
      <c r="I5834" t="s">
        <v>19</v>
      </c>
      <c r="J5834">
        <v>20</v>
      </c>
      <c r="K5834">
        <v>20</v>
      </c>
      <c r="L5834" t="s">
        <v>87</v>
      </c>
      <c r="M5834" t="s">
        <v>29</v>
      </c>
      <c r="N5834" t="s">
        <v>30</v>
      </c>
      <c r="O5834">
        <f t="shared" si="546"/>
        <v>1</v>
      </c>
      <c r="P5834" t="str">
        <f t="shared" si="547"/>
        <v>Valid</v>
      </c>
      <c r="Q5834" t="str">
        <f>_xlfn.XLOOKUP(B5834,Customers!$A:$A,Customers!$C:$C,"Not Found")</f>
        <v>East</v>
      </c>
      <c r="R5834" t="str">
        <f t="shared" si="548"/>
        <v>West</v>
      </c>
      <c r="S5834" t="str">
        <f t="shared" si="549"/>
        <v>Death Benefit</v>
      </c>
      <c r="T5834" t="str">
        <f t="shared" si="550"/>
        <v>Within SLA</v>
      </c>
      <c r="U5834">
        <f t="shared" si="551"/>
        <v>0</v>
      </c>
    </row>
    <row r="5835" spans="1:21" x14ac:dyDescent="0.3">
      <c r="A5835" t="s">
        <v>10343</v>
      </c>
      <c r="B5835" t="s">
        <v>2667</v>
      </c>
      <c r="C5835" t="s">
        <v>2668</v>
      </c>
      <c r="D5835" t="s">
        <v>92</v>
      </c>
      <c r="E5835" t="s">
        <v>39</v>
      </c>
      <c r="F5835">
        <v>25968.73</v>
      </c>
      <c r="G5835" s="1">
        <v>45991</v>
      </c>
      <c r="H5835" s="1">
        <v>45992</v>
      </c>
      <c r="I5835" t="s">
        <v>19</v>
      </c>
      <c r="J5835">
        <v>1</v>
      </c>
      <c r="K5835">
        <v>7</v>
      </c>
      <c r="L5835" t="s">
        <v>70</v>
      </c>
      <c r="M5835" t="s">
        <v>94</v>
      </c>
      <c r="N5835" t="s">
        <v>30</v>
      </c>
      <c r="O5835">
        <f t="shared" si="546"/>
        <v>1</v>
      </c>
      <c r="P5835" t="str">
        <f t="shared" si="547"/>
        <v>Valid</v>
      </c>
      <c r="Q5835" t="str">
        <f>_xlfn.XLOOKUP(B5835,Customers!$A:$A,Customers!$C:$C,"Not Found")</f>
        <v>East</v>
      </c>
      <c r="R5835" t="str">
        <f t="shared" si="548"/>
        <v>North</v>
      </c>
      <c r="S5835" t="str">
        <f t="shared" si="549"/>
        <v>Baggage Loss</v>
      </c>
      <c r="T5835" t="str">
        <f t="shared" si="550"/>
        <v>Within SLA</v>
      </c>
      <c r="U5835">
        <f t="shared" si="551"/>
        <v>0</v>
      </c>
    </row>
    <row r="5836" spans="1:21" x14ac:dyDescent="0.3">
      <c r="A5836" t="s">
        <v>10344</v>
      </c>
      <c r="B5836" t="s">
        <v>10345</v>
      </c>
      <c r="C5836" t="s">
        <v>10346</v>
      </c>
      <c r="D5836" t="s">
        <v>26</v>
      </c>
      <c r="E5836" t="s">
        <v>18</v>
      </c>
      <c r="F5836">
        <v>406908.85</v>
      </c>
      <c r="G5836" s="1">
        <v>45757</v>
      </c>
      <c r="H5836" s="1">
        <v>45770</v>
      </c>
      <c r="I5836" t="s">
        <v>19</v>
      </c>
      <c r="J5836">
        <v>13</v>
      </c>
      <c r="K5836">
        <v>20</v>
      </c>
      <c r="L5836" t="s">
        <v>590</v>
      </c>
      <c r="M5836" t="s">
        <v>29</v>
      </c>
      <c r="N5836" t="s">
        <v>30</v>
      </c>
      <c r="O5836">
        <f t="shared" si="546"/>
        <v>1</v>
      </c>
      <c r="P5836" t="str">
        <f t="shared" si="547"/>
        <v>Valid</v>
      </c>
      <c r="Q5836" t="str">
        <f>_xlfn.XLOOKUP(B5836,Customers!$A:$A,Customers!$C:$C,"Not Found")</f>
        <v>South</v>
      </c>
      <c r="R5836" t="str">
        <f t="shared" si="548"/>
        <v>South</v>
      </c>
      <c r="S5836" t="str">
        <f t="shared" si="549"/>
        <v>Disability</v>
      </c>
      <c r="T5836" t="str">
        <f t="shared" si="550"/>
        <v>Within SLA</v>
      </c>
      <c r="U5836">
        <f t="shared" si="551"/>
        <v>0</v>
      </c>
    </row>
    <row r="5837" spans="1:21" x14ac:dyDescent="0.3">
      <c r="A5837" t="s">
        <v>10347</v>
      </c>
      <c r="B5837" t="s">
        <v>5285</v>
      </c>
      <c r="C5837" t="s">
        <v>5435</v>
      </c>
      <c r="D5837" t="s">
        <v>46</v>
      </c>
      <c r="E5837" t="s">
        <v>173</v>
      </c>
      <c r="F5837">
        <v>93264.79</v>
      </c>
      <c r="G5837" s="1">
        <v>45786</v>
      </c>
      <c r="H5837" s="1">
        <v>45794</v>
      </c>
      <c r="I5837" t="s">
        <v>19</v>
      </c>
      <c r="J5837">
        <v>8</v>
      </c>
      <c r="K5837">
        <v>10</v>
      </c>
      <c r="L5837" t="s">
        <v>373</v>
      </c>
      <c r="M5837" t="s">
        <v>21</v>
      </c>
      <c r="N5837" t="s">
        <v>30</v>
      </c>
      <c r="O5837">
        <f t="shared" si="546"/>
        <v>1</v>
      </c>
      <c r="P5837" t="str">
        <f t="shared" si="547"/>
        <v>Valid</v>
      </c>
      <c r="Q5837" t="str">
        <f>_xlfn.XLOOKUP(B5837,Customers!$A:$A,Customers!$C:$C,"Not Found")</f>
        <v>East</v>
      </c>
      <c r="R5837" t="str">
        <f t="shared" si="548"/>
        <v>Central</v>
      </c>
      <c r="S5837" t="str">
        <f t="shared" si="549"/>
        <v>Theft</v>
      </c>
      <c r="T5837" t="str">
        <f t="shared" si="550"/>
        <v>Within SLA</v>
      </c>
      <c r="U5837">
        <f t="shared" si="551"/>
        <v>0</v>
      </c>
    </row>
    <row r="5838" spans="1:21" x14ac:dyDescent="0.3">
      <c r="A5838" t="s">
        <v>10348</v>
      </c>
      <c r="B5838" t="s">
        <v>4848</v>
      </c>
      <c r="C5838" t="s">
        <v>10349</v>
      </c>
      <c r="D5838" t="s">
        <v>216</v>
      </c>
      <c r="E5838" t="s">
        <v>173</v>
      </c>
      <c r="F5838">
        <v>121496.34</v>
      </c>
      <c r="G5838" s="1">
        <v>45935</v>
      </c>
      <c r="I5838" t="s">
        <v>40</v>
      </c>
      <c r="J5838">
        <v>20</v>
      </c>
      <c r="K5838">
        <v>15</v>
      </c>
      <c r="L5838" t="s">
        <v>244</v>
      </c>
      <c r="M5838" t="s">
        <v>55</v>
      </c>
      <c r="N5838" t="s">
        <v>30</v>
      </c>
      <c r="O5838">
        <f t="shared" si="546"/>
        <v>1</v>
      </c>
      <c r="P5838" t="str">
        <f t="shared" si="547"/>
        <v>Valid</v>
      </c>
      <c r="Q5838" t="str">
        <f>_xlfn.XLOOKUP(B5838,Customers!$A:$A,Customers!$C:$C,"Not Found")</f>
        <v>East</v>
      </c>
      <c r="R5838" t="str">
        <f t="shared" si="548"/>
        <v>Central</v>
      </c>
      <c r="S5838" t="str">
        <f t="shared" si="549"/>
        <v>Outpatient</v>
      </c>
      <c r="T5838" t="str">
        <f t="shared" si="550"/>
        <v>SLA Breach</v>
      </c>
      <c r="U5838">
        <f t="shared" si="551"/>
        <v>5</v>
      </c>
    </row>
    <row r="5839" spans="1:21" x14ac:dyDescent="0.3">
      <c r="A5839" t="s">
        <v>10350</v>
      </c>
      <c r="B5839" t="s">
        <v>5018</v>
      </c>
      <c r="C5839" t="s">
        <v>5019</v>
      </c>
      <c r="D5839" t="s">
        <v>92</v>
      </c>
      <c r="E5839" t="s">
        <v>27</v>
      </c>
      <c r="F5839">
        <v>30975.13</v>
      </c>
      <c r="G5839" s="1">
        <v>45745</v>
      </c>
      <c r="H5839" s="1">
        <v>45746</v>
      </c>
      <c r="I5839" t="s">
        <v>19</v>
      </c>
      <c r="J5839">
        <v>1</v>
      </c>
      <c r="K5839">
        <v>7</v>
      </c>
      <c r="L5839" t="s">
        <v>132</v>
      </c>
      <c r="M5839" t="s">
        <v>94</v>
      </c>
      <c r="N5839" t="s">
        <v>22</v>
      </c>
      <c r="O5839">
        <f t="shared" si="546"/>
        <v>1</v>
      </c>
      <c r="P5839" t="str">
        <f t="shared" si="547"/>
        <v>Valid</v>
      </c>
      <c r="Q5839" t="str">
        <f>_xlfn.XLOOKUP(B5839,Customers!$A:$A,Customers!$C:$C,"Not Found")</f>
        <v>East</v>
      </c>
      <c r="R5839" t="str">
        <f t="shared" si="548"/>
        <v>West</v>
      </c>
      <c r="S5839" t="str">
        <f t="shared" si="549"/>
        <v>Baggage Loss</v>
      </c>
      <c r="T5839" t="str">
        <f t="shared" si="550"/>
        <v>Within SLA</v>
      </c>
      <c r="U5839">
        <f t="shared" si="551"/>
        <v>0</v>
      </c>
    </row>
    <row r="5840" spans="1:21" x14ac:dyDescent="0.3">
      <c r="A5840" t="s">
        <v>10351</v>
      </c>
      <c r="B5840" t="s">
        <v>5884</v>
      </c>
      <c r="C5840" t="s">
        <v>9443</v>
      </c>
      <c r="D5840" t="s">
        <v>59</v>
      </c>
      <c r="E5840" t="s">
        <v>74</v>
      </c>
      <c r="F5840">
        <v>187673.81</v>
      </c>
      <c r="G5840" s="1">
        <v>45846</v>
      </c>
      <c r="I5840" t="s">
        <v>64</v>
      </c>
      <c r="J5840">
        <v>23</v>
      </c>
      <c r="K5840">
        <v>15</v>
      </c>
      <c r="L5840" t="s">
        <v>79</v>
      </c>
      <c r="M5840" t="s">
        <v>55</v>
      </c>
      <c r="N5840" t="s">
        <v>42</v>
      </c>
      <c r="O5840">
        <f t="shared" si="546"/>
        <v>1</v>
      </c>
      <c r="P5840" t="str">
        <f t="shared" si="547"/>
        <v>Valid</v>
      </c>
      <c r="Q5840" t="str">
        <f>_xlfn.XLOOKUP(B5840,Customers!$A:$A,Customers!$C:$C,"Not Found")</f>
        <v>North</v>
      </c>
      <c r="R5840" t="str">
        <f t="shared" si="548"/>
        <v>East</v>
      </c>
      <c r="S5840" t="str">
        <f t="shared" si="549"/>
        <v>Critical Illness</v>
      </c>
      <c r="T5840" t="str">
        <f t="shared" si="550"/>
        <v>SLA Breach</v>
      </c>
      <c r="U5840">
        <f t="shared" si="551"/>
        <v>8</v>
      </c>
    </row>
    <row r="5841" spans="1:21" x14ac:dyDescent="0.3">
      <c r="A5841" t="s">
        <v>10352</v>
      </c>
      <c r="B5841" t="s">
        <v>221</v>
      </c>
      <c r="C5841" t="s">
        <v>10169</v>
      </c>
      <c r="D5841" t="s">
        <v>154</v>
      </c>
      <c r="E5841" t="s">
        <v>27</v>
      </c>
      <c r="F5841">
        <v>41504.269999999997</v>
      </c>
      <c r="G5841" s="1">
        <v>45785</v>
      </c>
      <c r="H5841" s="1">
        <v>45786</v>
      </c>
      <c r="I5841" t="s">
        <v>19</v>
      </c>
      <c r="J5841">
        <v>1</v>
      </c>
      <c r="K5841">
        <v>10</v>
      </c>
      <c r="L5841" t="s">
        <v>278</v>
      </c>
      <c r="M5841" t="s">
        <v>21</v>
      </c>
      <c r="N5841" t="s">
        <v>30</v>
      </c>
      <c r="O5841">
        <f t="shared" si="546"/>
        <v>1</v>
      </c>
      <c r="P5841" t="str">
        <f t="shared" si="547"/>
        <v>Valid</v>
      </c>
      <c r="Q5841" t="str">
        <f>_xlfn.XLOOKUP(B5841,Customers!$A:$A,Customers!$C:$C,"Not Found")</f>
        <v>West</v>
      </c>
      <c r="R5841" t="str">
        <f t="shared" si="548"/>
        <v>West</v>
      </c>
      <c r="S5841" t="str">
        <f t="shared" si="549"/>
        <v>Vehicle Damage</v>
      </c>
      <c r="T5841" t="str">
        <f t="shared" si="550"/>
        <v>Within SLA</v>
      </c>
      <c r="U5841">
        <f t="shared" si="551"/>
        <v>0</v>
      </c>
    </row>
    <row r="5842" spans="1:21" x14ac:dyDescent="0.3">
      <c r="A5842" t="s">
        <v>10353</v>
      </c>
      <c r="B5842" t="s">
        <v>4721</v>
      </c>
      <c r="C5842" t="s">
        <v>4722</v>
      </c>
      <c r="D5842" t="s">
        <v>53</v>
      </c>
      <c r="E5842" t="s">
        <v>39</v>
      </c>
      <c r="F5842">
        <v>38515.94</v>
      </c>
      <c r="G5842" s="1">
        <v>45828</v>
      </c>
      <c r="H5842" s="1">
        <v>45854</v>
      </c>
      <c r="I5842" t="s">
        <v>19</v>
      </c>
      <c r="J5842">
        <v>26</v>
      </c>
      <c r="K5842">
        <v>15</v>
      </c>
      <c r="L5842" t="s">
        <v>491</v>
      </c>
      <c r="M5842" t="s">
        <v>55</v>
      </c>
      <c r="N5842" t="s">
        <v>88</v>
      </c>
      <c r="O5842">
        <f t="shared" si="546"/>
        <v>1</v>
      </c>
      <c r="P5842" t="str">
        <f t="shared" si="547"/>
        <v>Valid</v>
      </c>
      <c r="Q5842" t="str">
        <f>_xlfn.XLOOKUP(B5842,Customers!$A:$A,Customers!$C:$C,"Not Found")</f>
        <v>West</v>
      </c>
      <c r="R5842" t="str">
        <f t="shared" si="548"/>
        <v>North</v>
      </c>
      <c r="S5842" t="str">
        <f t="shared" si="549"/>
        <v>Hospitalization</v>
      </c>
      <c r="T5842" t="str">
        <f t="shared" si="550"/>
        <v>SLA Breach</v>
      </c>
      <c r="U5842">
        <f t="shared" si="551"/>
        <v>11</v>
      </c>
    </row>
    <row r="5843" spans="1:21" x14ac:dyDescent="0.3">
      <c r="A5843" t="s">
        <v>10354</v>
      </c>
      <c r="B5843" t="s">
        <v>1904</v>
      </c>
      <c r="C5843" t="s">
        <v>5108</v>
      </c>
      <c r="D5843" t="s">
        <v>216</v>
      </c>
      <c r="E5843" t="s">
        <v>173</v>
      </c>
      <c r="F5843">
        <v>101800.03</v>
      </c>
      <c r="G5843" s="1">
        <v>45853</v>
      </c>
      <c r="H5843" s="1">
        <v>45874</v>
      </c>
      <c r="I5843" t="s">
        <v>19</v>
      </c>
      <c r="J5843">
        <v>21</v>
      </c>
      <c r="K5843">
        <v>15</v>
      </c>
      <c r="L5843" t="s">
        <v>610</v>
      </c>
      <c r="M5843" t="s">
        <v>55</v>
      </c>
      <c r="N5843" t="s">
        <v>30</v>
      </c>
      <c r="O5843">
        <f t="shared" si="546"/>
        <v>1</v>
      </c>
      <c r="P5843" t="str">
        <f t="shared" si="547"/>
        <v>Valid</v>
      </c>
      <c r="Q5843" t="str">
        <f>_xlfn.XLOOKUP(B5843,Customers!$A:$A,Customers!$C:$C,"Not Found")</f>
        <v>East</v>
      </c>
      <c r="R5843" t="str">
        <f t="shared" si="548"/>
        <v>Central</v>
      </c>
      <c r="S5843" t="str">
        <f t="shared" si="549"/>
        <v>Outpatient</v>
      </c>
      <c r="T5843" t="str">
        <f t="shared" si="550"/>
        <v>SLA Breach</v>
      </c>
      <c r="U5843">
        <f t="shared" si="551"/>
        <v>6</v>
      </c>
    </row>
    <row r="5844" spans="1:21" x14ac:dyDescent="0.3">
      <c r="A5844" t="s">
        <v>10355</v>
      </c>
      <c r="B5844" t="s">
        <v>2538</v>
      </c>
      <c r="C5844" t="s">
        <v>10356</v>
      </c>
      <c r="D5844" t="s">
        <v>69</v>
      </c>
      <c r="E5844" t="s">
        <v>39</v>
      </c>
      <c r="F5844">
        <v>85501.96</v>
      </c>
      <c r="G5844" s="1">
        <v>45830</v>
      </c>
      <c r="H5844" s="1">
        <v>45842</v>
      </c>
      <c r="I5844" t="s">
        <v>19</v>
      </c>
      <c r="J5844">
        <v>12</v>
      </c>
      <c r="K5844">
        <v>12</v>
      </c>
      <c r="L5844" t="s">
        <v>345</v>
      </c>
      <c r="M5844" t="s">
        <v>49</v>
      </c>
      <c r="N5844" t="s">
        <v>30</v>
      </c>
      <c r="O5844">
        <f t="shared" si="546"/>
        <v>1</v>
      </c>
      <c r="P5844" t="str">
        <f t="shared" si="547"/>
        <v>Valid</v>
      </c>
      <c r="Q5844" t="str">
        <f>_xlfn.XLOOKUP(B5844,Customers!$A:$A,Customers!$C:$C,"Not Found")</f>
        <v>North</v>
      </c>
      <c r="R5844" t="str">
        <f t="shared" si="548"/>
        <v>North</v>
      </c>
      <c r="S5844" t="str">
        <f t="shared" si="549"/>
        <v>Property Damage</v>
      </c>
      <c r="T5844" t="str">
        <f t="shared" si="550"/>
        <v>Within SLA</v>
      </c>
      <c r="U5844">
        <f t="shared" si="551"/>
        <v>0</v>
      </c>
    </row>
    <row r="5845" spans="1:21" x14ac:dyDescent="0.3">
      <c r="A5845" t="s">
        <v>10357</v>
      </c>
      <c r="B5845" t="s">
        <v>5967</v>
      </c>
      <c r="C5845" t="s">
        <v>8324</v>
      </c>
      <c r="D5845" t="s">
        <v>34</v>
      </c>
      <c r="E5845" t="s">
        <v>27</v>
      </c>
      <c r="F5845">
        <v>992718.32</v>
      </c>
      <c r="G5845" s="1">
        <v>45816</v>
      </c>
      <c r="H5845" s="1">
        <v>45826</v>
      </c>
      <c r="I5845" t="s">
        <v>19</v>
      </c>
      <c r="J5845">
        <v>10</v>
      </c>
      <c r="K5845">
        <v>20</v>
      </c>
      <c r="L5845" t="s">
        <v>174</v>
      </c>
      <c r="M5845" t="s">
        <v>29</v>
      </c>
      <c r="N5845" t="s">
        <v>30</v>
      </c>
      <c r="O5845">
        <f t="shared" si="546"/>
        <v>1</v>
      </c>
      <c r="P5845" t="str">
        <f t="shared" si="547"/>
        <v>Valid</v>
      </c>
      <c r="Q5845" t="str">
        <f>_xlfn.XLOOKUP(B5845,Customers!$A:$A,Customers!$C:$C,"Not Found")</f>
        <v>Central</v>
      </c>
      <c r="R5845" t="str">
        <f t="shared" si="548"/>
        <v>West</v>
      </c>
      <c r="S5845" t="str">
        <f t="shared" si="549"/>
        <v>Death Benefit</v>
      </c>
      <c r="T5845" t="str">
        <f t="shared" si="550"/>
        <v>Within SLA</v>
      </c>
      <c r="U5845">
        <f t="shared" si="551"/>
        <v>0</v>
      </c>
    </row>
    <row r="5846" spans="1:21" x14ac:dyDescent="0.3">
      <c r="A5846" t="s">
        <v>10358</v>
      </c>
      <c r="B5846" t="s">
        <v>6138</v>
      </c>
      <c r="C5846" t="s">
        <v>6139</v>
      </c>
      <c r="D5846" t="s">
        <v>69</v>
      </c>
      <c r="E5846" t="s">
        <v>18</v>
      </c>
      <c r="F5846">
        <v>77379.86</v>
      </c>
      <c r="G5846" s="1">
        <v>45785</v>
      </c>
      <c r="H5846" s="1">
        <v>45794</v>
      </c>
      <c r="I5846" t="s">
        <v>19</v>
      </c>
      <c r="J5846">
        <v>9</v>
      </c>
      <c r="K5846">
        <v>12</v>
      </c>
      <c r="L5846" t="s">
        <v>491</v>
      </c>
      <c r="M5846" t="s">
        <v>49</v>
      </c>
      <c r="N5846" t="s">
        <v>30</v>
      </c>
      <c r="O5846">
        <f t="shared" si="546"/>
        <v>1</v>
      </c>
      <c r="P5846" t="str">
        <f t="shared" si="547"/>
        <v>Valid</v>
      </c>
      <c r="Q5846" t="str">
        <f>_xlfn.XLOOKUP(B5846,Customers!$A:$A,Customers!$C:$C,"Not Found")</f>
        <v>Central</v>
      </c>
      <c r="R5846" t="str">
        <f t="shared" si="548"/>
        <v>South</v>
      </c>
      <c r="S5846" t="str">
        <f t="shared" si="549"/>
        <v>Property Damage</v>
      </c>
      <c r="T5846" t="str">
        <f t="shared" si="550"/>
        <v>Within SLA</v>
      </c>
      <c r="U5846">
        <f t="shared" si="551"/>
        <v>0</v>
      </c>
    </row>
    <row r="5847" spans="1:21" x14ac:dyDescent="0.3">
      <c r="A5847" t="s">
        <v>10359</v>
      </c>
      <c r="B5847" t="s">
        <v>7894</v>
      </c>
      <c r="C5847" t="s">
        <v>7895</v>
      </c>
      <c r="D5847" t="s">
        <v>216</v>
      </c>
      <c r="E5847" t="s">
        <v>27</v>
      </c>
      <c r="F5847">
        <v>158468.78</v>
      </c>
      <c r="G5847" s="1">
        <v>45674</v>
      </c>
      <c r="H5847" s="1">
        <v>45680</v>
      </c>
      <c r="I5847" t="s">
        <v>19</v>
      </c>
      <c r="J5847">
        <v>6</v>
      </c>
      <c r="K5847">
        <v>15</v>
      </c>
      <c r="L5847" t="s">
        <v>48</v>
      </c>
      <c r="M5847" t="s">
        <v>55</v>
      </c>
      <c r="N5847" t="s">
        <v>22</v>
      </c>
      <c r="O5847">
        <f t="shared" si="546"/>
        <v>1</v>
      </c>
      <c r="P5847" t="str">
        <f t="shared" si="547"/>
        <v>Valid</v>
      </c>
      <c r="Q5847" t="str">
        <f>_xlfn.XLOOKUP(B5847,Customers!$A:$A,Customers!$C:$C,"Not Found")</f>
        <v>East</v>
      </c>
      <c r="R5847" t="str">
        <f t="shared" si="548"/>
        <v>West</v>
      </c>
      <c r="S5847" t="str">
        <f t="shared" si="549"/>
        <v>Outpatient</v>
      </c>
      <c r="T5847" t="str">
        <f t="shared" si="550"/>
        <v>Within SLA</v>
      </c>
      <c r="U5847">
        <f t="shared" si="551"/>
        <v>0</v>
      </c>
    </row>
    <row r="5848" spans="1:21" x14ac:dyDescent="0.3">
      <c r="A5848" t="s">
        <v>10360</v>
      </c>
      <c r="B5848" t="s">
        <v>2610</v>
      </c>
      <c r="C5848" t="s">
        <v>2611</v>
      </c>
      <c r="D5848" t="s">
        <v>92</v>
      </c>
      <c r="E5848" t="s">
        <v>27</v>
      </c>
      <c r="F5848">
        <v>38858.49</v>
      </c>
      <c r="G5848" s="1">
        <v>45919</v>
      </c>
      <c r="H5848" s="1">
        <v>45929</v>
      </c>
      <c r="I5848" t="s">
        <v>19</v>
      </c>
      <c r="J5848">
        <v>10</v>
      </c>
      <c r="K5848">
        <v>7</v>
      </c>
      <c r="L5848" t="s">
        <v>150</v>
      </c>
      <c r="M5848" t="s">
        <v>94</v>
      </c>
      <c r="N5848" t="s">
        <v>30</v>
      </c>
      <c r="O5848">
        <f t="shared" si="546"/>
        <v>1</v>
      </c>
      <c r="P5848" t="str">
        <f t="shared" si="547"/>
        <v>Valid</v>
      </c>
      <c r="Q5848" t="str">
        <f>_xlfn.XLOOKUP(B5848,Customers!$A:$A,Customers!$C:$C,"Not Found")</f>
        <v>East</v>
      </c>
      <c r="R5848" t="str">
        <f t="shared" si="548"/>
        <v>West</v>
      </c>
      <c r="S5848" t="str">
        <f t="shared" si="549"/>
        <v>Baggage Loss</v>
      </c>
      <c r="T5848" t="str">
        <f t="shared" si="550"/>
        <v>SLA Breach</v>
      </c>
      <c r="U5848">
        <f t="shared" si="551"/>
        <v>3</v>
      </c>
    </row>
    <row r="5849" spans="1:21" x14ac:dyDescent="0.3">
      <c r="A5849" t="s">
        <v>10361</v>
      </c>
      <c r="B5849" t="s">
        <v>3303</v>
      </c>
      <c r="C5849" t="s">
        <v>4859</v>
      </c>
      <c r="D5849" t="s">
        <v>69</v>
      </c>
      <c r="E5849" t="s">
        <v>27</v>
      </c>
      <c r="F5849">
        <v>42186.07</v>
      </c>
      <c r="G5849" s="1">
        <v>45776</v>
      </c>
      <c r="H5849" s="1">
        <v>45792</v>
      </c>
      <c r="I5849" t="s">
        <v>19</v>
      </c>
      <c r="J5849">
        <v>16</v>
      </c>
      <c r="K5849">
        <v>12</v>
      </c>
      <c r="L5849" t="s">
        <v>193</v>
      </c>
      <c r="M5849" t="s">
        <v>49</v>
      </c>
      <c r="N5849" t="s">
        <v>42</v>
      </c>
      <c r="O5849">
        <f t="shared" si="546"/>
        <v>1</v>
      </c>
      <c r="P5849" t="str">
        <f t="shared" si="547"/>
        <v>Valid</v>
      </c>
      <c r="Q5849" t="str">
        <f>_xlfn.XLOOKUP(B5849,Customers!$A:$A,Customers!$C:$C,"Not Found")</f>
        <v>West</v>
      </c>
      <c r="R5849" t="str">
        <f t="shared" si="548"/>
        <v>West</v>
      </c>
      <c r="S5849" t="str">
        <f t="shared" si="549"/>
        <v>Property Damage</v>
      </c>
      <c r="T5849" t="str">
        <f t="shared" si="550"/>
        <v>SLA Breach</v>
      </c>
      <c r="U5849">
        <f t="shared" si="551"/>
        <v>4</v>
      </c>
    </row>
    <row r="5850" spans="1:21" x14ac:dyDescent="0.3">
      <c r="A5850" t="s">
        <v>10362</v>
      </c>
      <c r="B5850" t="s">
        <v>321</v>
      </c>
      <c r="C5850" t="s">
        <v>322</v>
      </c>
      <c r="D5850" t="s">
        <v>69</v>
      </c>
      <c r="E5850" t="s">
        <v>18</v>
      </c>
      <c r="F5850">
        <v>154082.04</v>
      </c>
      <c r="G5850" s="1">
        <v>45682</v>
      </c>
      <c r="H5850" s="1">
        <v>45685</v>
      </c>
      <c r="I5850" t="s">
        <v>19</v>
      </c>
      <c r="J5850">
        <v>3</v>
      </c>
      <c r="K5850">
        <v>12</v>
      </c>
      <c r="L5850" t="s">
        <v>431</v>
      </c>
      <c r="M5850" t="s">
        <v>49</v>
      </c>
      <c r="N5850" t="s">
        <v>30</v>
      </c>
      <c r="O5850">
        <f t="shared" si="546"/>
        <v>1</v>
      </c>
      <c r="P5850" t="str">
        <f t="shared" si="547"/>
        <v>Valid</v>
      </c>
      <c r="Q5850" t="str">
        <f>_xlfn.XLOOKUP(B5850,Customers!$A:$A,Customers!$C:$C,"Not Found")</f>
        <v>East</v>
      </c>
      <c r="R5850" t="str">
        <f t="shared" si="548"/>
        <v>South</v>
      </c>
      <c r="S5850" t="str">
        <f t="shared" si="549"/>
        <v>Property Damage</v>
      </c>
      <c r="T5850" t="str">
        <f t="shared" si="550"/>
        <v>Within SLA</v>
      </c>
      <c r="U5850">
        <f t="shared" si="551"/>
        <v>0</v>
      </c>
    </row>
    <row r="5851" spans="1:21" x14ac:dyDescent="0.3">
      <c r="A5851" t="s">
        <v>10363</v>
      </c>
      <c r="B5851" t="s">
        <v>588</v>
      </c>
      <c r="C5851" t="s">
        <v>589</v>
      </c>
      <c r="D5851" t="s">
        <v>69</v>
      </c>
      <c r="E5851" t="s">
        <v>74</v>
      </c>
      <c r="F5851">
        <v>68592.72</v>
      </c>
      <c r="G5851" s="1">
        <v>45822</v>
      </c>
      <c r="I5851" t="s">
        <v>40</v>
      </c>
      <c r="J5851">
        <v>17</v>
      </c>
      <c r="K5851">
        <v>12</v>
      </c>
      <c r="L5851" t="s">
        <v>310</v>
      </c>
      <c r="M5851" t="s">
        <v>49</v>
      </c>
      <c r="N5851" t="s">
        <v>30</v>
      </c>
      <c r="O5851">
        <f t="shared" si="546"/>
        <v>1</v>
      </c>
      <c r="P5851" t="str">
        <f t="shared" si="547"/>
        <v>Valid</v>
      </c>
      <c r="Q5851" t="str">
        <f>_xlfn.XLOOKUP(B5851,Customers!$A:$A,Customers!$C:$C,"Not Found")</f>
        <v>North</v>
      </c>
      <c r="R5851" t="str">
        <f t="shared" si="548"/>
        <v>East</v>
      </c>
      <c r="S5851" t="str">
        <f t="shared" si="549"/>
        <v>Property Damage</v>
      </c>
      <c r="T5851" t="str">
        <f t="shared" si="550"/>
        <v>SLA Breach</v>
      </c>
      <c r="U5851">
        <f t="shared" si="551"/>
        <v>5</v>
      </c>
    </row>
    <row r="5852" spans="1:21" x14ac:dyDescent="0.3">
      <c r="A5852" t="s">
        <v>10364</v>
      </c>
      <c r="B5852" t="s">
        <v>2254</v>
      </c>
      <c r="C5852" t="s">
        <v>2255</v>
      </c>
      <c r="D5852" t="s">
        <v>17</v>
      </c>
      <c r="E5852" t="s">
        <v>74</v>
      </c>
      <c r="F5852">
        <v>295162.68</v>
      </c>
      <c r="G5852" s="1">
        <v>45932</v>
      </c>
      <c r="H5852" s="1">
        <v>45944</v>
      </c>
      <c r="I5852" t="s">
        <v>19</v>
      </c>
      <c r="J5852">
        <v>12</v>
      </c>
      <c r="K5852">
        <v>10</v>
      </c>
      <c r="L5852" t="s">
        <v>65</v>
      </c>
      <c r="M5852" t="s">
        <v>21</v>
      </c>
      <c r="N5852" t="s">
        <v>30</v>
      </c>
      <c r="O5852">
        <f t="shared" si="546"/>
        <v>1</v>
      </c>
      <c r="P5852" t="str">
        <f t="shared" si="547"/>
        <v>Valid</v>
      </c>
      <c r="Q5852" t="str">
        <f>_xlfn.XLOOKUP(B5852,Customers!$A:$A,Customers!$C:$C,"Not Found")</f>
        <v>West</v>
      </c>
      <c r="R5852" t="str">
        <f t="shared" si="548"/>
        <v>East</v>
      </c>
      <c r="S5852" t="str">
        <f t="shared" si="549"/>
        <v>Accident</v>
      </c>
      <c r="T5852" t="str">
        <f t="shared" si="550"/>
        <v>SLA Breach</v>
      </c>
      <c r="U5852">
        <f t="shared" si="551"/>
        <v>2</v>
      </c>
    </row>
    <row r="5853" spans="1:21" x14ac:dyDescent="0.3">
      <c r="A5853" t="s">
        <v>10365</v>
      </c>
      <c r="B5853" t="s">
        <v>2607</v>
      </c>
      <c r="C5853" t="s">
        <v>7052</v>
      </c>
      <c r="D5853" t="s">
        <v>216</v>
      </c>
      <c r="E5853" t="s">
        <v>27</v>
      </c>
      <c r="F5853">
        <v>48478.09</v>
      </c>
      <c r="G5853" s="1">
        <v>45879</v>
      </c>
      <c r="H5853" s="1">
        <v>45881</v>
      </c>
      <c r="I5853" t="s">
        <v>19</v>
      </c>
      <c r="J5853">
        <v>2</v>
      </c>
      <c r="K5853">
        <v>15</v>
      </c>
      <c r="L5853" t="s">
        <v>117</v>
      </c>
      <c r="M5853" t="s">
        <v>55</v>
      </c>
      <c r="N5853" t="s">
        <v>30</v>
      </c>
      <c r="O5853">
        <f t="shared" si="546"/>
        <v>1</v>
      </c>
      <c r="P5853" t="str">
        <f t="shared" si="547"/>
        <v>Valid</v>
      </c>
      <c r="Q5853" t="str">
        <f>_xlfn.XLOOKUP(B5853,Customers!$A:$A,Customers!$C:$C,"Not Found")</f>
        <v>North</v>
      </c>
      <c r="R5853" t="str">
        <f t="shared" si="548"/>
        <v>West</v>
      </c>
      <c r="S5853" t="str">
        <f t="shared" si="549"/>
        <v>Outpatient</v>
      </c>
      <c r="T5853" t="str">
        <f t="shared" si="550"/>
        <v>Within SLA</v>
      </c>
      <c r="U5853">
        <f t="shared" si="551"/>
        <v>0</v>
      </c>
    </row>
    <row r="5854" spans="1:21" x14ac:dyDescent="0.3">
      <c r="A5854" t="s">
        <v>10366</v>
      </c>
      <c r="B5854" t="s">
        <v>7079</v>
      </c>
      <c r="C5854" t="s">
        <v>7080</v>
      </c>
      <c r="D5854" t="s">
        <v>26</v>
      </c>
      <c r="E5854" t="s">
        <v>74</v>
      </c>
      <c r="F5854">
        <v>156910.23000000001</v>
      </c>
      <c r="G5854" s="1">
        <v>45856</v>
      </c>
      <c r="H5854" s="1">
        <v>45879</v>
      </c>
      <c r="I5854" t="s">
        <v>47</v>
      </c>
      <c r="J5854">
        <v>23</v>
      </c>
      <c r="K5854">
        <v>20</v>
      </c>
      <c r="L5854" t="s">
        <v>83</v>
      </c>
      <c r="M5854" t="s">
        <v>29</v>
      </c>
      <c r="N5854" t="s">
        <v>30</v>
      </c>
      <c r="O5854">
        <f t="shared" si="546"/>
        <v>1</v>
      </c>
      <c r="P5854" t="str">
        <f t="shared" si="547"/>
        <v>Valid</v>
      </c>
      <c r="Q5854" t="str">
        <f>_xlfn.XLOOKUP(B5854,Customers!$A:$A,Customers!$C:$C,"Not Found")</f>
        <v>South</v>
      </c>
      <c r="R5854" t="str">
        <f t="shared" si="548"/>
        <v>East</v>
      </c>
      <c r="S5854" t="str">
        <f t="shared" si="549"/>
        <v>Disability</v>
      </c>
      <c r="T5854" t="str">
        <f t="shared" si="550"/>
        <v>SLA Breach</v>
      </c>
      <c r="U5854">
        <f t="shared" si="551"/>
        <v>3</v>
      </c>
    </row>
    <row r="5855" spans="1:21" x14ac:dyDescent="0.3">
      <c r="A5855" t="s">
        <v>10367</v>
      </c>
      <c r="B5855" t="s">
        <v>1033</v>
      </c>
      <c r="C5855" t="s">
        <v>1034</v>
      </c>
      <c r="D5855" t="s">
        <v>34</v>
      </c>
      <c r="E5855" t="s">
        <v>74</v>
      </c>
      <c r="F5855">
        <v>69198.350000000006</v>
      </c>
      <c r="G5855" s="1">
        <v>45976</v>
      </c>
      <c r="H5855" s="1">
        <v>45995</v>
      </c>
      <c r="I5855" t="s">
        <v>19</v>
      </c>
      <c r="J5855">
        <v>19</v>
      </c>
      <c r="K5855">
        <v>20</v>
      </c>
      <c r="L5855" t="s">
        <v>388</v>
      </c>
      <c r="M5855" t="s">
        <v>29</v>
      </c>
      <c r="N5855" t="s">
        <v>30</v>
      </c>
      <c r="O5855">
        <f t="shared" si="546"/>
        <v>1</v>
      </c>
      <c r="P5855" t="str">
        <f t="shared" si="547"/>
        <v>Valid</v>
      </c>
      <c r="Q5855" t="str">
        <f>_xlfn.XLOOKUP(B5855,Customers!$A:$A,Customers!$C:$C,"Not Found")</f>
        <v>North</v>
      </c>
      <c r="R5855" t="str">
        <f t="shared" si="548"/>
        <v>East</v>
      </c>
      <c r="S5855" t="str">
        <f t="shared" si="549"/>
        <v>Death Benefit</v>
      </c>
      <c r="T5855" t="str">
        <f t="shared" si="550"/>
        <v>Within SLA</v>
      </c>
      <c r="U5855">
        <f t="shared" si="551"/>
        <v>0</v>
      </c>
    </row>
    <row r="5856" spans="1:21" x14ac:dyDescent="0.3">
      <c r="A5856" t="s">
        <v>10368</v>
      </c>
      <c r="B5856" t="s">
        <v>1536</v>
      </c>
      <c r="C5856" t="s">
        <v>5313</v>
      </c>
      <c r="D5856" t="s">
        <v>26</v>
      </c>
      <c r="E5856" t="s">
        <v>27</v>
      </c>
      <c r="F5856">
        <v>173767.36</v>
      </c>
      <c r="G5856" s="1">
        <v>45882</v>
      </c>
      <c r="H5856" s="1">
        <v>45899</v>
      </c>
      <c r="I5856" t="s">
        <v>19</v>
      </c>
      <c r="J5856">
        <v>17</v>
      </c>
      <c r="K5856">
        <v>20</v>
      </c>
      <c r="L5856" t="s">
        <v>561</v>
      </c>
      <c r="M5856" t="s">
        <v>29</v>
      </c>
      <c r="N5856" t="s">
        <v>30</v>
      </c>
      <c r="O5856">
        <f t="shared" si="546"/>
        <v>1</v>
      </c>
      <c r="P5856" t="str">
        <f t="shared" si="547"/>
        <v>Valid</v>
      </c>
      <c r="Q5856" t="str">
        <f>_xlfn.XLOOKUP(B5856,Customers!$A:$A,Customers!$C:$C,"Not Found")</f>
        <v>North</v>
      </c>
      <c r="R5856" t="str">
        <f t="shared" si="548"/>
        <v>West</v>
      </c>
      <c r="S5856" t="str">
        <f t="shared" si="549"/>
        <v>Disability</v>
      </c>
      <c r="T5856" t="str">
        <f t="shared" si="550"/>
        <v>Within SLA</v>
      </c>
      <c r="U5856">
        <f t="shared" si="551"/>
        <v>0</v>
      </c>
    </row>
    <row r="5857" spans="1:21" x14ac:dyDescent="0.3">
      <c r="A5857" t="s">
        <v>10369</v>
      </c>
      <c r="B5857" t="s">
        <v>1690</v>
      </c>
      <c r="C5857" t="s">
        <v>1691</v>
      </c>
      <c r="D5857" t="s">
        <v>154</v>
      </c>
      <c r="E5857" t="s">
        <v>39</v>
      </c>
      <c r="F5857">
        <v>99313.67</v>
      </c>
      <c r="G5857" s="1">
        <v>45977</v>
      </c>
      <c r="H5857" s="1">
        <v>45987</v>
      </c>
      <c r="I5857" t="s">
        <v>19</v>
      </c>
      <c r="J5857">
        <v>10</v>
      </c>
      <c r="K5857">
        <v>10</v>
      </c>
      <c r="L5857" t="s">
        <v>178</v>
      </c>
      <c r="M5857" t="s">
        <v>21</v>
      </c>
      <c r="N5857" t="s">
        <v>22</v>
      </c>
      <c r="O5857">
        <f t="shared" si="546"/>
        <v>1</v>
      </c>
      <c r="P5857" t="str">
        <f t="shared" si="547"/>
        <v>Valid</v>
      </c>
      <c r="Q5857" t="str">
        <f>_xlfn.XLOOKUP(B5857,Customers!$A:$A,Customers!$C:$C,"Not Found")</f>
        <v>West</v>
      </c>
      <c r="R5857" t="str">
        <f t="shared" si="548"/>
        <v>North</v>
      </c>
      <c r="S5857" t="str">
        <f t="shared" si="549"/>
        <v>Vehicle Damage</v>
      </c>
      <c r="T5857" t="str">
        <f t="shared" si="550"/>
        <v>Within SLA</v>
      </c>
      <c r="U5857">
        <f t="shared" si="551"/>
        <v>0</v>
      </c>
    </row>
    <row r="5858" spans="1:21" x14ac:dyDescent="0.3">
      <c r="A5858" t="s">
        <v>10370</v>
      </c>
      <c r="B5858" t="s">
        <v>3722</v>
      </c>
      <c r="C5858" t="s">
        <v>10371</v>
      </c>
      <c r="D5858" t="s">
        <v>69</v>
      </c>
      <c r="E5858" t="s">
        <v>27</v>
      </c>
      <c r="F5858">
        <v>53614.19</v>
      </c>
      <c r="G5858" s="1">
        <v>45956</v>
      </c>
      <c r="H5858" s="1">
        <v>45971</v>
      </c>
      <c r="I5858" t="s">
        <v>19</v>
      </c>
      <c r="J5858">
        <v>15</v>
      </c>
      <c r="K5858">
        <v>12</v>
      </c>
      <c r="L5858" t="s">
        <v>121</v>
      </c>
      <c r="M5858" t="s">
        <v>49</v>
      </c>
      <c r="N5858" t="s">
        <v>42</v>
      </c>
      <c r="O5858">
        <f t="shared" si="546"/>
        <v>1</v>
      </c>
      <c r="P5858" t="str">
        <f t="shared" si="547"/>
        <v>Valid</v>
      </c>
      <c r="Q5858" t="str">
        <f>_xlfn.XLOOKUP(B5858,Customers!$A:$A,Customers!$C:$C,"Not Found")</f>
        <v>West</v>
      </c>
      <c r="R5858" t="str">
        <f t="shared" si="548"/>
        <v>West</v>
      </c>
      <c r="S5858" t="str">
        <f t="shared" si="549"/>
        <v>Property Damage</v>
      </c>
      <c r="T5858" t="str">
        <f t="shared" si="550"/>
        <v>SLA Breach</v>
      </c>
      <c r="U5858">
        <f t="shared" si="551"/>
        <v>3</v>
      </c>
    </row>
    <row r="5859" spans="1:21" x14ac:dyDescent="0.3">
      <c r="A5859" t="s">
        <v>10372</v>
      </c>
      <c r="B5859" t="s">
        <v>8978</v>
      </c>
      <c r="C5859" t="s">
        <v>8979</v>
      </c>
      <c r="D5859" t="s">
        <v>216</v>
      </c>
      <c r="E5859" t="s">
        <v>39</v>
      </c>
      <c r="F5859">
        <v>113197.22</v>
      </c>
      <c r="G5859" s="1">
        <v>45829</v>
      </c>
      <c r="I5859" t="s">
        <v>40</v>
      </c>
      <c r="J5859">
        <v>3</v>
      </c>
      <c r="K5859">
        <v>15</v>
      </c>
      <c r="L5859" t="s">
        <v>349</v>
      </c>
      <c r="M5859" t="s">
        <v>55</v>
      </c>
      <c r="N5859" t="s">
        <v>22</v>
      </c>
      <c r="O5859">
        <f t="shared" si="546"/>
        <v>1</v>
      </c>
      <c r="P5859" t="str">
        <f t="shared" si="547"/>
        <v>Valid</v>
      </c>
      <c r="Q5859" t="str">
        <f>_xlfn.XLOOKUP(B5859,Customers!$A:$A,Customers!$C:$C,"Not Found")</f>
        <v>West</v>
      </c>
      <c r="R5859" t="str">
        <f t="shared" si="548"/>
        <v>North</v>
      </c>
      <c r="S5859" t="str">
        <f t="shared" si="549"/>
        <v>Outpatient</v>
      </c>
      <c r="T5859" t="str">
        <f t="shared" si="550"/>
        <v>Within SLA</v>
      </c>
      <c r="U5859">
        <f t="shared" si="551"/>
        <v>0</v>
      </c>
    </row>
    <row r="5860" spans="1:21" x14ac:dyDescent="0.3">
      <c r="A5860" t="s">
        <v>10373</v>
      </c>
      <c r="B5860" t="s">
        <v>2976</v>
      </c>
      <c r="C5860" t="s">
        <v>10159</v>
      </c>
      <c r="D5860" t="s">
        <v>46</v>
      </c>
      <c r="E5860" t="s">
        <v>27</v>
      </c>
      <c r="F5860">
        <v>123975.07</v>
      </c>
      <c r="G5860" s="1">
        <v>45681</v>
      </c>
      <c r="H5860" s="1">
        <v>45684</v>
      </c>
      <c r="I5860" t="s">
        <v>19</v>
      </c>
      <c r="J5860">
        <v>3</v>
      </c>
      <c r="K5860">
        <v>12</v>
      </c>
      <c r="L5860" t="s">
        <v>427</v>
      </c>
      <c r="M5860" t="s">
        <v>49</v>
      </c>
      <c r="N5860" t="s">
        <v>22</v>
      </c>
      <c r="O5860">
        <f t="shared" si="546"/>
        <v>1</v>
      </c>
      <c r="P5860" t="str">
        <f t="shared" si="547"/>
        <v>Valid</v>
      </c>
      <c r="Q5860" t="str">
        <f>_xlfn.XLOOKUP(B5860,Customers!$A:$A,Customers!$C:$C,"Not Found")</f>
        <v>East</v>
      </c>
      <c r="R5860" t="str">
        <f t="shared" si="548"/>
        <v>West</v>
      </c>
      <c r="S5860" t="str">
        <f t="shared" si="549"/>
        <v>Theft</v>
      </c>
      <c r="T5860" t="str">
        <f t="shared" si="550"/>
        <v>Within SLA</v>
      </c>
      <c r="U5860">
        <f t="shared" si="551"/>
        <v>0</v>
      </c>
    </row>
    <row r="5861" spans="1:21" x14ac:dyDescent="0.3">
      <c r="A5861" t="s">
        <v>10374</v>
      </c>
      <c r="B5861" t="s">
        <v>10375</v>
      </c>
      <c r="C5861" t="s">
        <v>10376</v>
      </c>
      <c r="D5861" t="s">
        <v>26</v>
      </c>
      <c r="E5861" t="s">
        <v>18</v>
      </c>
      <c r="F5861">
        <v>151643.01</v>
      </c>
      <c r="G5861" s="1">
        <v>45848</v>
      </c>
      <c r="H5861" s="1">
        <v>45868</v>
      </c>
      <c r="I5861" t="s">
        <v>19</v>
      </c>
      <c r="J5861">
        <v>20</v>
      </c>
      <c r="K5861">
        <v>20</v>
      </c>
      <c r="L5861" t="s">
        <v>651</v>
      </c>
      <c r="M5861" t="s">
        <v>29</v>
      </c>
      <c r="N5861" t="s">
        <v>30</v>
      </c>
      <c r="O5861">
        <f t="shared" si="546"/>
        <v>1</v>
      </c>
      <c r="P5861" t="str">
        <f t="shared" si="547"/>
        <v>Valid</v>
      </c>
      <c r="Q5861" t="str">
        <f>_xlfn.XLOOKUP(B5861,Customers!$A:$A,Customers!$C:$C,"Not Found")</f>
        <v>West</v>
      </c>
      <c r="R5861" t="str">
        <f t="shared" si="548"/>
        <v>South</v>
      </c>
      <c r="S5861" t="str">
        <f t="shared" si="549"/>
        <v>Disability</v>
      </c>
      <c r="T5861" t="str">
        <f t="shared" si="550"/>
        <v>Within SLA</v>
      </c>
      <c r="U5861">
        <f t="shared" si="551"/>
        <v>0</v>
      </c>
    </row>
    <row r="5862" spans="1:21" x14ac:dyDescent="0.3">
      <c r="A5862" t="s">
        <v>10377</v>
      </c>
      <c r="B5862" t="s">
        <v>2434</v>
      </c>
      <c r="C5862" t="s">
        <v>2435</v>
      </c>
      <c r="D5862" t="s">
        <v>17</v>
      </c>
      <c r="E5862" t="s">
        <v>27</v>
      </c>
      <c r="F5862">
        <v>57336.72</v>
      </c>
      <c r="G5862" s="1">
        <v>45974</v>
      </c>
      <c r="H5862" s="1">
        <v>45984</v>
      </c>
      <c r="I5862" t="s">
        <v>19</v>
      </c>
      <c r="J5862">
        <v>10</v>
      </c>
      <c r="K5862">
        <v>10</v>
      </c>
      <c r="L5862" t="s">
        <v>580</v>
      </c>
      <c r="M5862" t="s">
        <v>21</v>
      </c>
      <c r="N5862" t="s">
        <v>22</v>
      </c>
      <c r="O5862">
        <f t="shared" si="546"/>
        <v>1</v>
      </c>
      <c r="P5862" t="str">
        <f t="shared" si="547"/>
        <v>Valid</v>
      </c>
      <c r="Q5862" t="str">
        <f>_xlfn.XLOOKUP(B5862,Customers!$A:$A,Customers!$C:$C,"Not Found")</f>
        <v>West</v>
      </c>
      <c r="R5862" t="str">
        <f t="shared" si="548"/>
        <v>West</v>
      </c>
      <c r="S5862" t="str">
        <f t="shared" si="549"/>
        <v>Accident</v>
      </c>
      <c r="T5862" t="str">
        <f t="shared" si="550"/>
        <v>Within SLA</v>
      </c>
      <c r="U5862">
        <f t="shared" si="551"/>
        <v>0</v>
      </c>
    </row>
    <row r="5863" spans="1:21" x14ac:dyDescent="0.3">
      <c r="A5863" t="s">
        <v>10378</v>
      </c>
      <c r="B5863" t="s">
        <v>7620</v>
      </c>
      <c r="C5863" t="s">
        <v>7701</v>
      </c>
      <c r="D5863" t="s">
        <v>17</v>
      </c>
      <c r="E5863" t="s">
        <v>39</v>
      </c>
      <c r="F5863">
        <v>33591.879999999997</v>
      </c>
      <c r="G5863" s="1">
        <v>45891</v>
      </c>
      <c r="H5863" s="1">
        <v>45902</v>
      </c>
      <c r="I5863" t="s">
        <v>19</v>
      </c>
      <c r="J5863">
        <v>11</v>
      </c>
      <c r="K5863">
        <v>10</v>
      </c>
      <c r="L5863" t="s">
        <v>20</v>
      </c>
      <c r="M5863" t="s">
        <v>21</v>
      </c>
      <c r="N5863" t="s">
        <v>22</v>
      </c>
      <c r="O5863">
        <f t="shared" si="546"/>
        <v>1</v>
      </c>
      <c r="P5863" t="str">
        <f t="shared" si="547"/>
        <v>Valid</v>
      </c>
      <c r="Q5863" t="str">
        <f>_xlfn.XLOOKUP(B5863,Customers!$A:$A,Customers!$C:$C,"Not Found")</f>
        <v>South</v>
      </c>
      <c r="R5863" t="str">
        <f t="shared" si="548"/>
        <v>North</v>
      </c>
      <c r="S5863" t="str">
        <f t="shared" si="549"/>
        <v>Accident</v>
      </c>
      <c r="T5863" t="str">
        <f t="shared" si="550"/>
        <v>SLA Breach</v>
      </c>
      <c r="U5863">
        <f t="shared" si="551"/>
        <v>1</v>
      </c>
    </row>
    <row r="5864" spans="1:21" x14ac:dyDescent="0.3">
      <c r="A5864" t="s">
        <v>10379</v>
      </c>
      <c r="B5864" t="s">
        <v>3423</v>
      </c>
      <c r="C5864" t="s">
        <v>5681</v>
      </c>
      <c r="D5864" t="s">
        <v>46</v>
      </c>
      <c r="E5864" t="s">
        <v>74</v>
      </c>
      <c r="F5864">
        <v>108267.65</v>
      </c>
      <c r="G5864" s="1">
        <v>45732</v>
      </c>
      <c r="H5864" s="1">
        <v>45743</v>
      </c>
      <c r="I5864" t="s">
        <v>19</v>
      </c>
      <c r="J5864">
        <v>11</v>
      </c>
      <c r="K5864">
        <v>10</v>
      </c>
      <c r="L5864" t="s">
        <v>787</v>
      </c>
      <c r="M5864" t="s">
        <v>21</v>
      </c>
      <c r="N5864" t="s">
        <v>30</v>
      </c>
      <c r="O5864">
        <f t="shared" si="546"/>
        <v>1</v>
      </c>
      <c r="P5864" t="str">
        <f t="shared" si="547"/>
        <v>Valid</v>
      </c>
      <c r="Q5864" t="str">
        <f>_xlfn.XLOOKUP(B5864,Customers!$A:$A,Customers!$C:$C,"Not Found")</f>
        <v>Central</v>
      </c>
      <c r="R5864" t="str">
        <f t="shared" si="548"/>
        <v>East</v>
      </c>
      <c r="S5864" t="str">
        <f t="shared" si="549"/>
        <v>Theft</v>
      </c>
      <c r="T5864" t="str">
        <f t="shared" si="550"/>
        <v>SLA Breach</v>
      </c>
      <c r="U5864">
        <f t="shared" si="551"/>
        <v>1</v>
      </c>
    </row>
    <row r="5865" spans="1:21" x14ac:dyDescent="0.3">
      <c r="A5865" t="s">
        <v>10380</v>
      </c>
      <c r="B5865" t="s">
        <v>975</v>
      </c>
      <c r="C5865" t="s">
        <v>9255</v>
      </c>
      <c r="D5865" t="s">
        <v>59</v>
      </c>
      <c r="E5865" t="s">
        <v>39</v>
      </c>
      <c r="F5865">
        <v>24786.86</v>
      </c>
      <c r="G5865" s="1">
        <v>45936</v>
      </c>
      <c r="H5865" s="1">
        <v>45954</v>
      </c>
      <c r="I5865" t="s">
        <v>19</v>
      </c>
      <c r="J5865">
        <v>18</v>
      </c>
      <c r="K5865">
        <v>15</v>
      </c>
      <c r="L5865" t="s">
        <v>103</v>
      </c>
      <c r="M5865" t="s">
        <v>55</v>
      </c>
      <c r="N5865" t="s">
        <v>42</v>
      </c>
      <c r="O5865">
        <f t="shared" si="546"/>
        <v>1</v>
      </c>
      <c r="P5865" t="str">
        <f t="shared" si="547"/>
        <v>Valid</v>
      </c>
      <c r="Q5865" t="str">
        <f>_xlfn.XLOOKUP(B5865,Customers!$A:$A,Customers!$C:$C,"Not Found")</f>
        <v>North</v>
      </c>
      <c r="R5865" t="str">
        <f t="shared" si="548"/>
        <v>North</v>
      </c>
      <c r="S5865" t="str">
        <f t="shared" si="549"/>
        <v>Critical Illness</v>
      </c>
      <c r="T5865" t="str">
        <f t="shared" si="550"/>
        <v>SLA Breach</v>
      </c>
      <c r="U5865">
        <f t="shared" si="551"/>
        <v>3</v>
      </c>
    </row>
    <row r="5866" spans="1:21" x14ac:dyDescent="0.3">
      <c r="A5866" t="s">
        <v>10381</v>
      </c>
      <c r="B5866" t="s">
        <v>5442</v>
      </c>
      <c r="C5866" t="s">
        <v>5443</v>
      </c>
      <c r="D5866" t="s">
        <v>154</v>
      </c>
      <c r="E5866" t="s">
        <v>173</v>
      </c>
      <c r="F5866">
        <v>100026.37</v>
      </c>
      <c r="G5866" s="1">
        <v>45938</v>
      </c>
      <c r="H5866" s="1">
        <v>45949</v>
      </c>
      <c r="I5866" t="s">
        <v>19</v>
      </c>
      <c r="J5866">
        <v>11</v>
      </c>
      <c r="K5866">
        <v>10</v>
      </c>
      <c r="L5866" t="s">
        <v>282</v>
      </c>
      <c r="M5866" t="s">
        <v>21</v>
      </c>
      <c r="N5866" t="s">
        <v>30</v>
      </c>
      <c r="O5866">
        <f t="shared" si="546"/>
        <v>1</v>
      </c>
      <c r="P5866" t="str">
        <f t="shared" si="547"/>
        <v>Valid</v>
      </c>
      <c r="Q5866" t="str">
        <f>_xlfn.XLOOKUP(B5866,Customers!$A:$A,Customers!$C:$C,"Not Found")</f>
        <v>North</v>
      </c>
      <c r="R5866" t="str">
        <f t="shared" si="548"/>
        <v>Central</v>
      </c>
      <c r="S5866" t="str">
        <f t="shared" si="549"/>
        <v>Vehicle Damage</v>
      </c>
      <c r="T5866" t="str">
        <f t="shared" si="550"/>
        <v>SLA Breach</v>
      </c>
      <c r="U5866">
        <f t="shared" si="551"/>
        <v>1</v>
      </c>
    </row>
    <row r="5867" spans="1:21" x14ac:dyDescent="0.3">
      <c r="A5867" t="s">
        <v>10382</v>
      </c>
      <c r="B5867" t="s">
        <v>3417</v>
      </c>
      <c r="C5867" t="s">
        <v>3418</v>
      </c>
      <c r="D5867" t="s">
        <v>111</v>
      </c>
      <c r="E5867" t="s">
        <v>39</v>
      </c>
      <c r="F5867">
        <v>65571.8</v>
      </c>
      <c r="G5867" s="1">
        <v>45906</v>
      </c>
      <c r="H5867" s="1">
        <v>45929</v>
      </c>
      <c r="I5867" t="s">
        <v>19</v>
      </c>
      <c r="J5867">
        <v>23</v>
      </c>
      <c r="K5867">
        <v>12</v>
      </c>
      <c r="L5867" t="s">
        <v>1047</v>
      </c>
      <c r="M5867" t="s">
        <v>49</v>
      </c>
      <c r="N5867" t="s">
        <v>30</v>
      </c>
      <c r="O5867">
        <f t="shared" si="546"/>
        <v>1</v>
      </c>
      <c r="P5867" t="str">
        <f t="shared" si="547"/>
        <v>Valid</v>
      </c>
      <c r="Q5867" t="str">
        <f>_xlfn.XLOOKUP(B5867,Customers!$A:$A,Customers!$C:$C,"Not Found")</f>
        <v>East</v>
      </c>
      <c r="R5867" t="str">
        <f t="shared" si="548"/>
        <v>North</v>
      </c>
      <c r="S5867" t="str">
        <f t="shared" si="549"/>
        <v>Fire</v>
      </c>
      <c r="T5867" t="str">
        <f t="shared" si="550"/>
        <v>SLA Breach</v>
      </c>
      <c r="U5867">
        <f t="shared" si="551"/>
        <v>11</v>
      </c>
    </row>
    <row r="5868" spans="1:21" x14ac:dyDescent="0.3">
      <c r="A5868" t="s">
        <v>10383</v>
      </c>
      <c r="B5868" t="s">
        <v>4780</v>
      </c>
      <c r="C5868" t="s">
        <v>4781</v>
      </c>
      <c r="D5868" t="s">
        <v>216</v>
      </c>
      <c r="E5868" t="s">
        <v>74</v>
      </c>
      <c r="F5868">
        <v>87384.5</v>
      </c>
      <c r="G5868" s="1">
        <v>45710</v>
      </c>
      <c r="H5868" s="1">
        <v>45725</v>
      </c>
      <c r="I5868" t="s">
        <v>19</v>
      </c>
      <c r="J5868">
        <v>15</v>
      </c>
      <c r="K5868">
        <v>15</v>
      </c>
      <c r="L5868" t="s">
        <v>610</v>
      </c>
      <c r="M5868" t="s">
        <v>55</v>
      </c>
      <c r="N5868" t="s">
        <v>30</v>
      </c>
      <c r="O5868">
        <f t="shared" si="546"/>
        <v>1</v>
      </c>
      <c r="P5868" t="str">
        <f t="shared" si="547"/>
        <v>Valid</v>
      </c>
      <c r="Q5868" t="str">
        <f>_xlfn.XLOOKUP(B5868,Customers!$A:$A,Customers!$C:$C,"Not Found")</f>
        <v>East</v>
      </c>
      <c r="R5868" t="str">
        <f t="shared" si="548"/>
        <v>East</v>
      </c>
      <c r="S5868" t="str">
        <f t="shared" si="549"/>
        <v>Outpatient</v>
      </c>
      <c r="T5868" t="str">
        <f t="shared" si="550"/>
        <v>Within SLA</v>
      </c>
      <c r="U5868">
        <f t="shared" si="551"/>
        <v>0</v>
      </c>
    </row>
    <row r="5869" spans="1:21" x14ac:dyDescent="0.3">
      <c r="A5869" t="s">
        <v>10384</v>
      </c>
      <c r="B5869" t="s">
        <v>4574</v>
      </c>
      <c r="C5869" t="s">
        <v>5660</v>
      </c>
      <c r="D5869" t="s">
        <v>46</v>
      </c>
      <c r="E5869" t="s">
        <v>39</v>
      </c>
      <c r="F5869">
        <v>83855.41</v>
      </c>
      <c r="G5869" s="1">
        <v>45898</v>
      </c>
      <c r="H5869" s="1">
        <v>45906</v>
      </c>
      <c r="I5869" t="s">
        <v>47</v>
      </c>
      <c r="J5869">
        <v>8</v>
      </c>
      <c r="K5869">
        <v>10</v>
      </c>
      <c r="L5869" t="s">
        <v>136</v>
      </c>
      <c r="M5869" t="s">
        <v>21</v>
      </c>
      <c r="N5869" t="s">
        <v>30</v>
      </c>
      <c r="O5869">
        <f t="shared" si="546"/>
        <v>1</v>
      </c>
      <c r="P5869" t="str">
        <f t="shared" si="547"/>
        <v>Valid</v>
      </c>
      <c r="Q5869" t="str">
        <f>_xlfn.XLOOKUP(B5869,Customers!$A:$A,Customers!$C:$C,"Not Found")</f>
        <v>West</v>
      </c>
      <c r="R5869" t="str">
        <f t="shared" si="548"/>
        <v>North</v>
      </c>
      <c r="S5869" t="str">
        <f t="shared" si="549"/>
        <v>Theft</v>
      </c>
      <c r="T5869" t="str">
        <f t="shared" si="550"/>
        <v>Within SLA</v>
      </c>
      <c r="U5869">
        <f t="shared" si="551"/>
        <v>0</v>
      </c>
    </row>
    <row r="5870" spans="1:21" x14ac:dyDescent="0.3">
      <c r="A5870" t="s">
        <v>10385</v>
      </c>
      <c r="B5870" t="s">
        <v>10386</v>
      </c>
      <c r="C5870" t="s">
        <v>10387</v>
      </c>
      <c r="D5870" t="s">
        <v>46</v>
      </c>
      <c r="E5870" t="s">
        <v>27</v>
      </c>
      <c r="F5870">
        <v>67898.509999999995</v>
      </c>
      <c r="G5870" s="1">
        <v>45946</v>
      </c>
      <c r="I5870" t="s">
        <v>64</v>
      </c>
      <c r="J5870">
        <v>8</v>
      </c>
      <c r="K5870">
        <v>10</v>
      </c>
      <c r="L5870" t="s">
        <v>183</v>
      </c>
      <c r="M5870" t="s">
        <v>21</v>
      </c>
      <c r="N5870" t="s">
        <v>30</v>
      </c>
      <c r="O5870">
        <f t="shared" si="546"/>
        <v>1</v>
      </c>
      <c r="P5870" t="str">
        <f t="shared" si="547"/>
        <v>Valid</v>
      </c>
      <c r="Q5870" t="str">
        <f>_xlfn.XLOOKUP(B5870,Customers!$A:$A,Customers!$C:$C,"Not Found")</f>
        <v>South</v>
      </c>
      <c r="R5870" t="str">
        <f t="shared" si="548"/>
        <v>West</v>
      </c>
      <c r="S5870" t="str">
        <f t="shared" si="549"/>
        <v>Theft</v>
      </c>
      <c r="T5870" t="str">
        <f t="shared" si="550"/>
        <v>Within SLA</v>
      </c>
      <c r="U5870">
        <f t="shared" si="551"/>
        <v>0</v>
      </c>
    </row>
    <row r="5871" spans="1:21" x14ac:dyDescent="0.3">
      <c r="A5871" t="s">
        <v>10388</v>
      </c>
      <c r="B5871" t="s">
        <v>7737</v>
      </c>
      <c r="C5871" t="s">
        <v>9992</v>
      </c>
      <c r="D5871" t="s">
        <v>46</v>
      </c>
      <c r="E5871" t="s">
        <v>18</v>
      </c>
      <c r="F5871">
        <v>236613.87</v>
      </c>
      <c r="G5871" s="1">
        <v>45807</v>
      </c>
      <c r="H5871" s="1">
        <v>45822</v>
      </c>
      <c r="I5871" t="s">
        <v>19</v>
      </c>
      <c r="J5871">
        <v>15</v>
      </c>
      <c r="K5871">
        <v>10</v>
      </c>
      <c r="L5871" t="s">
        <v>787</v>
      </c>
      <c r="M5871" t="s">
        <v>21</v>
      </c>
      <c r="N5871" t="s">
        <v>42</v>
      </c>
      <c r="O5871">
        <f t="shared" si="546"/>
        <v>1</v>
      </c>
      <c r="P5871" t="str">
        <f t="shared" si="547"/>
        <v>Valid</v>
      </c>
      <c r="Q5871" t="str">
        <f>_xlfn.XLOOKUP(B5871,Customers!$A:$A,Customers!$C:$C,"Not Found")</f>
        <v>Central</v>
      </c>
      <c r="R5871" t="str">
        <f t="shared" si="548"/>
        <v>South</v>
      </c>
      <c r="S5871" t="str">
        <f t="shared" si="549"/>
        <v>Theft</v>
      </c>
      <c r="T5871" t="str">
        <f t="shared" si="550"/>
        <v>SLA Breach</v>
      </c>
      <c r="U5871">
        <f t="shared" si="551"/>
        <v>5</v>
      </c>
    </row>
    <row r="5872" spans="1:21" x14ac:dyDescent="0.3">
      <c r="A5872" t="s">
        <v>10389</v>
      </c>
      <c r="B5872" t="s">
        <v>1345</v>
      </c>
      <c r="C5872" t="s">
        <v>1346</v>
      </c>
      <c r="D5872" t="s">
        <v>69</v>
      </c>
      <c r="E5872" t="s">
        <v>74</v>
      </c>
      <c r="F5872">
        <v>79905.33</v>
      </c>
      <c r="G5872" s="1">
        <v>45886</v>
      </c>
      <c r="H5872" s="1">
        <v>45893</v>
      </c>
      <c r="I5872" t="s">
        <v>19</v>
      </c>
      <c r="J5872">
        <v>7</v>
      </c>
      <c r="K5872">
        <v>12</v>
      </c>
      <c r="L5872" t="s">
        <v>282</v>
      </c>
      <c r="M5872" t="s">
        <v>49</v>
      </c>
      <c r="N5872" t="s">
        <v>30</v>
      </c>
      <c r="O5872">
        <f t="shared" si="546"/>
        <v>1</v>
      </c>
      <c r="P5872" t="str">
        <f t="shared" si="547"/>
        <v>Valid</v>
      </c>
      <c r="Q5872" t="str">
        <f>_xlfn.XLOOKUP(B5872,Customers!$A:$A,Customers!$C:$C,"Not Found")</f>
        <v>Central</v>
      </c>
      <c r="R5872" t="str">
        <f t="shared" si="548"/>
        <v>East</v>
      </c>
      <c r="S5872" t="str">
        <f t="shared" si="549"/>
        <v>Property Damage</v>
      </c>
      <c r="T5872" t="str">
        <f t="shared" si="550"/>
        <v>Within SLA</v>
      </c>
      <c r="U5872">
        <f t="shared" si="551"/>
        <v>0</v>
      </c>
    </row>
    <row r="5873" spans="1:21" x14ac:dyDescent="0.3">
      <c r="A5873" t="s">
        <v>10390</v>
      </c>
      <c r="B5873" t="s">
        <v>7597</v>
      </c>
      <c r="C5873" t="s">
        <v>9631</v>
      </c>
      <c r="D5873" t="s">
        <v>46</v>
      </c>
      <c r="E5873" t="s">
        <v>39</v>
      </c>
      <c r="F5873">
        <v>25449.75</v>
      </c>
      <c r="G5873" s="1">
        <v>45948</v>
      </c>
      <c r="H5873" s="1">
        <v>45950</v>
      </c>
      <c r="I5873" t="s">
        <v>19</v>
      </c>
      <c r="J5873">
        <v>2</v>
      </c>
      <c r="K5873">
        <v>10</v>
      </c>
      <c r="L5873" t="s">
        <v>174</v>
      </c>
      <c r="M5873" t="s">
        <v>21</v>
      </c>
      <c r="N5873" t="s">
        <v>30</v>
      </c>
      <c r="O5873">
        <f t="shared" si="546"/>
        <v>1</v>
      </c>
      <c r="P5873" t="str">
        <f t="shared" si="547"/>
        <v>Valid</v>
      </c>
      <c r="Q5873" t="str">
        <f>_xlfn.XLOOKUP(B5873,Customers!$A:$A,Customers!$C:$C,"Not Found")</f>
        <v>South</v>
      </c>
      <c r="R5873" t="str">
        <f t="shared" si="548"/>
        <v>North</v>
      </c>
      <c r="S5873" t="str">
        <f t="shared" si="549"/>
        <v>Theft</v>
      </c>
      <c r="T5873" t="str">
        <f t="shared" si="550"/>
        <v>Within SLA</v>
      </c>
      <c r="U5873">
        <f t="shared" si="551"/>
        <v>0</v>
      </c>
    </row>
    <row r="5874" spans="1:21" x14ac:dyDescent="0.3">
      <c r="A5874" t="s">
        <v>10391</v>
      </c>
      <c r="B5874" t="s">
        <v>5637</v>
      </c>
      <c r="C5874" t="s">
        <v>5638</v>
      </c>
      <c r="D5874" t="s">
        <v>216</v>
      </c>
      <c r="E5874" t="s">
        <v>18</v>
      </c>
      <c r="F5874">
        <v>332585.33</v>
      </c>
      <c r="G5874" s="1">
        <v>45903</v>
      </c>
      <c r="H5874" s="1">
        <v>45914</v>
      </c>
      <c r="I5874" t="s">
        <v>19</v>
      </c>
      <c r="J5874">
        <v>11</v>
      </c>
      <c r="K5874">
        <v>15</v>
      </c>
      <c r="L5874" t="s">
        <v>610</v>
      </c>
      <c r="M5874" t="s">
        <v>55</v>
      </c>
      <c r="N5874" t="s">
        <v>30</v>
      </c>
      <c r="O5874">
        <f t="shared" si="546"/>
        <v>1</v>
      </c>
      <c r="P5874" t="str">
        <f t="shared" si="547"/>
        <v>Valid</v>
      </c>
      <c r="Q5874" t="str">
        <f>_xlfn.XLOOKUP(B5874,Customers!$A:$A,Customers!$C:$C,"Not Found")</f>
        <v>South</v>
      </c>
      <c r="R5874" t="str">
        <f t="shared" si="548"/>
        <v>South</v>
      </c>
      <c r="S5874" t="str">
        <f t="shared" si="549"/>
        <v>Outpatient</v>
      </c>
      <c r="T5874" t="str">
        <f t="shared" si="550"/>
        <v>Within SLA</v>
      </c>
      <c r="U5874">
        <f t="shared" si="551"/>
        <v>0</v>
      </c>
    </row>
    <row r="5875" spans="1:21" x14ac:dyDescent="0.3">
      <c r="A5875" t="s">
        <v>10392</v>
      </c>
      <c r="B5875" t="s">
        <v>8978</v>
      </c>
      <c r="C5875" t="s">
        <v>8979</v>
      </c>
      <c r="D5875" t="s">
        <v>216</v>
      </c>
      <c r="E5875" t="s">
        <v>39</v>
      </c>
      <c r="F5875">
        <v>103128.34</v>
      </c>
      <c r="G5875" s="1">
        <v>45879</v>
      </c>
      <c r="H5875" s="1">
        <v>45893</v>
      </c>
      <c r="I5875" t="s">
        <v>19</v>
      </c>
      <c r="J5875">
        <v>14</v>
      </c>
      <c r="K5875">
        <v>15</v>
      </c>
      <c r="L5875" t="s">
        <v>787</v>
      </c>
      <c r="M5875" t="s">
        <v>55</v>
      </c>
      <c r="N5875" t="s">
        <v>22</v>
      </c>
      <c r="O5875">
        <f t="shared" si="546"/>
        <v>1</v>
      </c>
      <c r="P5875" t="str">
        <f t="shared" si="547"/>
        <v>Valid</v>
      </c>
      <c r="Q5875" t="str">
        <f>_xlfn.XLOOKUP(B5875,Customers!$A:$A,Customers!$C:$C,"Not Found")</f>
        <v>West</v>
      </c>
      <c r="R5875" t="str">
        <f t="shared" si="548"/>
        <v>North</v>
      </c>
      <c r="S5875" t="str">
        <f t="shared" si="549"/>
        <v>Outpatient</v>
      </c>
      <c r="T5875" t="str">
        <f t="shared" si="550"/>
        <v>Within SLA</v>
      </c>
      <c r="U5875">
        <f t="shared" si="551"/>
        <v>0</v>
      </c>
    </row>
    <row r="5876" spans="1:21" x14ac:dyDescent="0.3">
      <c r="A5876" t="s">
        <v>10393</v>
      </c>
      <c r="B5876" t="s">
        <v>997</v>
      </c>
      <c r="C5876" t="s">
        <v>998</v>
      </c>
      <c r="D5876" t="s">
        <v>26</v>
      </c>
      <c r="E5876" t="s">
        <v>74</v>
      </c>
      <c r="F5876">
        <v>316059.36</v>
      </c>
      <c r="G5876" s="1">
        <v>45797</v>
      </c>
      <c r="I5876" t="s">
        <v>40</v>
      </c>
      <c r="J5876">
        <v>41</v>
      </c>
      <c r="K5876">
        <v>20</v>
      </c>
      <c r="L5876" t="s">
        <v>140</v>
      </c>
      <c r="M5876" t="s">
        <v>29</v>
      </c>
      <c r="N5876" t="s">
        <v>88</v>
      </c>
      <c r="O5876">
        <f t="shared" si="546"/>
        <v>1</v>
      </c>
      <c r="P5876" t="str">
        <f t="shared" si="547"/>
        <v>Valid</v>
      </c>
      <c r="Q5876" t="str">
        <f>_xlfn.XLOOKUP(B5876,Customers!$A:$A,Customers!$C:$C,"Not Found")</f>
        <v>North</v>
      </c>
      <c r="R5876" t="str">
        <f t="shared" si="548"/>
        <v>East</v>
      </c>
      <c r="S5876" t="str">
        <f t="shared" si="549"/>
        <v>Disability</v>
      </c>
      <c r="T5876" t="str">
        <f t="shared" si="550"/>
        <v>SLA Breach</v>
      </c>
      <c r="U5876">
        <f t="shared" si="551"/>
        <v>21</v>
      </c>
    </row>
    <row r="5877" spans="1:21" x14ac:dyDescent="0.3">
      <c r="A5877" t="s">
        <v>10394</v>
      </c>
      <c r="B5877" t="s">
        <v>1055</v>
      </c>
      <c r="C5877" t="s">
        <v>1056</v>
      </c>
      <c r="D5877" t="s">
        <v>92</v>
      </c>
      <c r="E5877" t="s">
        <v>39</v>
      </c>
      <c r="F5877">
        <v>122903.21</v>
      </c>
      <c r="G5877" s="1">
        <v>45711</v>
      </c>
      <c r="H5877" s="1">
        <v>45713</v>
      </c>
      <c r="I5877" t="s">
        <v>19</v>
      </c>
      <c r="J5877">
        <v>2</v>
      </c>
      <c r="K5877">
        <v>7</v>
      </c>
      <c r="L5877" t="s">
        <v>630</v>
      </c>
      <c r="M5877" t="s">
        <v>94</v>
      </c>
      <c r="N5877" t="s">
        <v>30</v>
      </c>
      <c r="O5877">
        <f t="shared" si="546"/>
        <v>1</v>
      </c>
      <c r="P5877" t="str">
        <f t="shared" si="547"/>
        <v>Valid</v>
      </c>
      <c r="Q5877" t="str">
        <f>_xlfn.XLOOKUP(B5877,Customers!$A:$A,Customers!$C:$C,"Not Found")</f>
        <v>North</v>
      </c>
      <c r="R5877" t="str">
        <f t="shared" si="548"/>
        <v>North</v>
      </c>
      <c r="S5877" t="str">
        <f t="shared" si="549"/>
        <v>Baggage Loss</v>
      </c>
      <c r="T5877" t="str">
        <f t="shared" si="550"/>
        <v>Within SLA</v>
      </c>
      <c r="U5877">
        <f t="shared" si="551"/>
        <v>0</v>
      </c>
    </row>
    <row r="5878" spans="1:21" x14ac:dyDescent="0.3">
      <c r="A5878" t="s">
        <v>10395</v>
      </c>
      <c r="B5878" t="s">
        <v>10396</v>
      </c>
      <c r="C5878" t="s">
        <v>10397</v>
      </c>
      <c r="D5878" t="s">
        <v>154</v>
      </c>
      <c r="E5878" t="s">
        <v>173</v>
      </c>
      <c r="F5878">
        <v>26532.22</v>
      </c>
      <c r="G5878" s="1">
        <v>45748</v>
      </c>
      <c r="I5878" t="s">
        <v>40</v>
      </c>
      <c r="J5878">
        <v>24</v>
      </c>
      <c r="K5878">
        <v>10</v>
      </c>
      <c r="L5878" t="s">
        <v>561</v>
      </c>
      <c r="M5878" t="s">
        <v>21</v>
      </c>
      <c r="N5878" t="s">
        <v>88</v>
      </c>
      <c r="O5878">
        <f t="shared" si="546"/>
        <v>1</v>
      </c>
      <c r="P5878" t="str">
        <f t="shared" si="547"/>
        <v>Valid</v>
      </c>
      <c r="Q5878" t="str">
        <f>_xlfn.XLOOKUP(B5878,Customers!$A:$A,Customers!$C:$C,"Not Found")</f>
        <v>West</v>
      </c>
      <c r="R5878" t="str">
        <f t="shared" si="548"/>
        <v>Central</v>
      </c>
      <c r="S5878" t="str">
        <f t="shared" si="549"/>
        <v>Vehicle Damage</v>
      </c>
      <c r="T5878" t="str">
        <f t="shared" si="550"/>
        <v>SLA Breach</v>
      </c>
      <c r="U5878">
        <f t="shared" si="551"/>
        <v>14</v>
      </c>
    </row>
    <row r="5879" spans="1:21" x14ac:dyDescent="0.3">
      <c r="A5879" t="s">
        <v>10398</v>
      </c>
      <c r="B5879" t="s">
        <v>2513</v>
      </c>
      <c r="C5879" t="s">
        <v>8268</v>
      </c>
      <c r="D5879" t="s">
        <v>92</v>
      </c>
      <c r="E5879" t="s">
        <v>18</v>
      </c>
      <c r="F5879">
        <v>27173.48</v>
      </c>
      <c r="G5879" s="1">
        <v>45857</v>
      </c>
      <c r="I5879" t="s">
        <v>64</v>
      </c>
      <c r="J5879">
        <v>20</v>
      </c>
      <c r="K5879">
        <v>7</v>
      </c>
      <c r="L5879" t="s">
        <v>193</v>
      </c>
      <c r="M5879" t="s">
        <v>94</v>
      </c>
      <c r="N5879" t="s">
        <v>88</v>
      </c>
      <c r="O5879">
        <f t="shared" si="546"/>
        <v>1</v>
      </c>
      <c r="P5879" t="str">
        <f t="shared" si="547"/>
        <v>Valid</v>
      </c>
      <c r="Q5879" t="str">
        <f>_xlfn.XLOOKUP(B5879,Customers!$A:$A,Customers!$C:$C,"Not Found")</f>
        <v>East</v>
      </c>
      <c r="R5879" t="str">
        <f t="shared" si="548"/>
        <v>South</v>
      </c>
      <c r="S5879" t="str">
        <f t="shared" si="549"/>
        <v>Baggage Loss</v>
      </c>
      <c r="T5879" t="str">
        <f t="shared" si="550"/>
        <v>SLA Breach</v>
      </c>
      <c r="U5879">
        <f t="shared" si="551"/>
        <v>13</v>
      </c>
    </row>
    <row r="5880" spans="1:21" x14ac:dyDescent="0.3">
      <c r="A5880" t="s">
        <v>10399</v>
      </c>
      <c r="B5880" t="s">
        <v>4957</v>
      </c>
      <c r="C5880" t="s">
        <v>8255</v>
      </c>
      <c r="D5880" t="s">
        <v>46</v>
      </c>
      <c r="E5880" t="s">
        <v>27</v>
      </c>
      <c r="F5880">
        <v>30713</v>
      </c>
      <c r="G5880" s="1">
        <v>45903</v>
      </c>
      <c r="H5880" s="1">
        <v>45922</v>
      </c>
      <c r="I5880" t="s">
        <v>19</v>
      </c>
      <c r="J5880">
        <v>19</v>
      </c>
      <c r="K5880">
        <v>10</v>
      </c>
      <c r="L5880" t="s">
        <v>41</v>
      </c>
      <c r="M5880" t="s">
        <v>21</v>
      </c>
      <c r="N5880" t="s">
        <v>88</v>
      </c>
      <c r="O5880">
        <f t="shared" si="546"/>
        <v>1</v>
      </c>
      <c r="P5880" t="str">
        <f t="shared" si="547"/>
        <v>Valid</v>
      </c>
      <c r="Q5880" t="str">
        <f>_xlfn.XLOOKUP(B5880,Customers!$A:$A,Customers!$C:$C,"Not Found")</f>
        <v>East</v>
      </c>
      <c r="R5880" t="str">
        <f t="shared" si="548"/>
        <v>West</v>
      </c>
      <c r="S5880" t="str">
        <f t="shared" si="549"/>
        <v>Theft</v>
      </c>
      <c r="T5880" t="str">
        <f t="shared" si="550"/>
        <v>SLA Breach</v>
      </c>
      <c r="U5880">
        <f t="shared" si="551"/>
        <v>9</v>
      </c>
    </row>
    <row r="5881" spans="1:21" x14ac:dyDescent="0.3">
      <c r="A5881" t="s">
        <v>10400</v>
      </c>
      <c r="B5881" t="s">
        <v>2677</v>
      </c>
      <c r="C5881" t="s">
        <v>10401</v>
      </c>
      <c r="D5881" t="s">
        <v>182</v>
      </c>
      <c r="E5881" t="s">
        <v>18</v>
      </c>
      <c r="F5881">
        <v>26754.36</v>
      </c>
      <c r="G5881" s="1">
        <v>45761</v>
      </c>
      <c r="H5881" s="1">
        <v>45768</v>
      </c>
      <c r="I5881" t="s">
        <v>19</v>
      </c>
      <c r="J5881">
        <v>7</v>
      </c>
      <c r="K5881">
        <v>7</v>
      </c>
      <c r="L5881" t="s">
        <v>349</v>
      </c>
      <c r="M5881" t="s">
        <v>94</v>
      </c>
      <c r="N5881" t="s">
        <v>22</v>
      </c>
      <c r="O5881">
        <f t="shared" si="546"/>
        <v>1</v>
      </c>
      <c r="P5881" t="str">
        <f t="shared" si="547"/>
        <v>Valid</v>
      </c>
      <c r="Q5881" t="str">
        <f>_xlfn.XLOOKUP(B5881,Customers!$A:$A,Customers!$C:$C,"Not Found")</f>
        <v>Central</v>
      </c>
      <c r="R5881" t="str">
        <f t="shared" si="548"/>
        <v>South</v>
      </c>
      <c r="S5881" t="str">
        <f t="shared" si="549"/>
        <v>Trip Cancellation</v>
      </c>
      <c r="T5881" t="str">
        <f t="shared" si="550"/>
        <v>Within SLA</v>
      </c>
      <c r="U5881">
        <f t="shared" si="551"/>
        <v>0</v>
      </c>
    </row>
    <row r="5882" spans="1:21" x14ac:dyDescent="0.3">
      <c r="A5882" t="s">
        <v>10402</v>
      </c>
      <c r="B5882" t="s">
        <v>3313</v>
      </c>
      <c r="C5882" t="s">
        <v>3314</v>
      </c>
      <c r="D5882" t="s">
        <v>111</v>
      </c>
      <c r="E5882" t="s">
        <v>18</v>
      </c>
      <c r="F5882">
        <v>41556.74</v>
      </c>
      <c r="G5882" s="1">
        <v>45785</v>
      </c>
      <c r="H5882" s="1">
        <v>45797</v>
      </c>
      <c r="I5882" t="s">
        <v>19</v>
      </c>
      <c r="J5882">
        <v>12</v>
      </c>
      <c r="K5882">
        <v>12</v>
      </c>
      <c r="L5882" t="s">
        <v>278</v>
      </c>
      <c r="M5882" t="s">
        <v>49</v>
      </c>
      <c r="N5882" t="s">
        <v>30</v>
      </c>
      <c r="O5882">
        <f t="shared" si="546"/>
        <v>1</v>
      </c>
      <c r="P5882" t="str">
        <f t="shared" si="547"/>
        <v>Valid</v>
      </c>
      <c r="Q5882" t="str">
        <f>_xlfn.XLOOKUP(B5882,Customers!$A:$A,Customers!$C:$C,"Not Found")</f>
        <v>North</v>
      </c>
      <c r="R5882" t="str">
        <f t="shared" si="548"/>
        <v>South</v>
      </c>
      <c r="S5882" t="str">
        <f t="shared" si="549"/>
        <v>Fire</v>
      </c>
      <c r="T5882" t="str">
        <f t="shared" si="550"/>
        <v>Within SLA</v>
      </c>
      <c r="U5882">
        <f t="shared" si="551"/>
        <v>0</v>
      </c>
    </row>
    <row r="5883" spans="1:21" x14ac:dyDescent="0.3">
      <c r="A5883" t="s">
        <v>10403</v>
      </c>
      <c r="B5883" t="s">
        <v>5957</v>
      </c>
      <c r="C5883" t="s">
        <v>10404</v>
      </c>
      <c r="D5883" t="s">
        <v>92</v>
      </c>
      <c r="E5883" t="s">
        <v>27</v>
      </c>
      <c r="F5883">
        <v>30497.45</v>
      </c>
      <c r="G5883" s="1">
        <v>45725</v>
      </c>
      <c r="H5883" s="1">
        <v>45731</v>
      </c>
      <c r="I5883" t="s">
        <v>19</v>
      </c>
      <c r="J5883">
        <v>6</v>
      </c>
      <c r="K5883">
        <v>7</v>
      </c>
      <c r="L5883" t="s">
        <v>166</v>
      </c>
      <c r="M5883" t="s">
        <v>94</v>
      </c>
      <c r="N5883" t="s">
        <v>30</v>
      </c>
      <c r="O5883">
        <f t="shared" si="546"/>
        <v>1</v>
      </c>
      <c r="P5883" t="str">
        <f t="shared" si="547"/>
        <v>Valid</v>
      </c>
      <c r="Q5883" t="str">
        <f>_xlfn.XLOOKUP(B5883,Customers!$A:$A,Customers!$C:$C,"Not Found")</f>
        <v>West</v>
      </c>
      <c r="R5883" t="str">
        <f t="shared" si="548"/>
        <v>West</v>
      </c>
      <c r="S5883" t="str">
        <f t="shared" si="549"/>
        <v>Baggage Loss</v>
      </c>
      <c r="T5883" t="str">
        <f t="shared" si="550"/>
        <v>Within SLA</v>
      </c>
      <c r="U5883">
        <f t="shared" si="551"/>
        <v>0</v>
      </c>
    </row>
    <row r="5884" spans="1:21" x14ac:dyDescent="0.3">
      <c r="A5884" t="s">
        <v>10405</v>
      </c>
      <c r="B5884" t="s">
        <v>10236</v>
      </c>
      <c r="C5884" t="s">
        <v>10237</v>
      </c>
      <c r="D5884" t="s">
        <v>46</v>
      </c>
      <c r="E5884" t="s">
        <v>27</v>
      </c>
      <c r="F5884">
        <v>106708.34</v>
      </c>
      <c r="G5884" s="1">
        <v>45775</v>
      </c>
      <c r="H5884" s="1">
        <v>45781</v>
      </c>
      <c r="I5884" t="s">
        <v>19</v>
      </c>
      <c r="J5884">
        <v>6</v>
      </c>
      <c r="K5884">
        <v>12</v>
      </c>
      <c r="L5884" t="s">
        <v>491</v>
      </c>
      <c r="M5884" t="s">
        <v>49</v>
      </c>
      <c r="N5884" t="s">
        <v>22</v>
      </c>
      <c r="O5884">
        <f t="shared" si="546"/>
        <v>1</v>
      </c>
      <c r="P5884" t="str">
        <f t="shared" si="547"/>
        <v>Valid</v>
      </c>
      <c r="Q5884" t="str">
        <f>_xlfn.XLOOKUP(B5884,Customers!$A:$A,Customers!$C:$C,"Not Found")</f>
        <v>North</v>
      </c>
      <c r="R5884" t="str">
        <f t="shared" si="548"/>
        <v>West</v>
      </c>
      <c r="S5884" t="str">
        <f t="shared" si="549"/>
        <v>Theft</v>
      </c>
      <c r="T5884" t="str">
        <f t="shared" si="550"/>
        <v>Within SLA</v>
      </c>
      <c r="U5884">
        <f t="shared" si="551"/>
        <v>0</v>
      </c>
    </row>
    <row r="5885" spans="1:21" x14ac:dyDescent="0.3">
      <c r="A5885" t="s">
        <v>10406</v>
      </c>
      <c r="B5885" t="s">
        <v>1950</v>
      </c>
      <c r="C5885" t="s">
        <v>1951</v>
      </c>
      <c r="D5885" t="s">
        <v>216</v>
      </c>
      <c r="E5885" t="s">
        <v>27</v>
      </c>
      <c r="F5885">
        <v>79779.63</v>
      </c>
      <c r="G5885" s="1">
        <v>45874</v>
      </c>
      <c r="H5885" s="1">
        <v>45893</v>
      </c>
      <c r="I5885" t="s">
        <v>19</v>
      </c>
      <c r="J5885">
        <v>19</v>
      </c>
      <c r="K5885">
        <v>15</v>
      </c>
      <c r="L5885" t="s">
        <v>60</v>
      </c>
      <c r="M5885" t="s">
        <v>55</v>
      </c>
      <c r="N5885" t="s">
        <v>88</v>
      </c>
      <c r="O5885">
        <f t="shared" si="546"/>
        <v>1</v>
      </c>
      <c r="P5885" t="str">
        <f t="shared" si="547"/>
        <v>Valid</v>
      </c>
      <c r="Q5885" t="str">
        <f>_xlfn.XLOOKUP(B5885,Customers!$A:$A,Customers!$C:$C,"Not Found")</f>
        <v>South</v>
      </c>
      <c r="R5885" t="str">
        <f t="shared" si="548"/>
        <v>West</v>
      </c>
      <c r="S5885" t="str">
        <f t="shared" si="549"/>
        <v>Outpatient</v>
      </c>
      <c r="T5885" t="str">
        <f t="shared" si="550"/>
        <v>SLA Breach</v>
      </c>
      <c r="U5885">
        <f t="shared" si="551"/>
        <v>4</v>
      </c>
    </row>
    <row r="5886" spans="1:21" x14ac:dyDescent="0.3">
      <c r="A5886" t="s">
        <v>10407</v>
      </c>
      <c r="B5886" t="s">
        <v>5428</v>
      </c>
      <c r="C5886" t="s">
        <v>10408</v>
      </c>
      <c r="D5886" t="s">
        <v>46</v>
      </c>
      <c r="E5886" t="s">
        <v>27</v>
      </c>
      <c r="F5886">
        <v>14283.52</v>
      </c>
      <c r="G5886" s="1">
        <v>45658</v>
      </c>
      <c r="H5886" s="1">
        <v>45671</v>
      </c>
      <c r="I5886" t="s">
        <v>19</v>
      </c>
      <c r="J5886">
        <v>13</v>
      </c>
      <c r="K5886">
        <v>10</v>
      </c>
      <c r="L5886" t="s">
        <v>548</v>
      </c>
      <c r="M5886" t="s">
        <v>21</v>
      </c>
      <c r="N5886" t="s">
        <v>30</v>
      </c>
      <c r="O5886">
        <f t="shared" si="546"/>
        <v>1</v>
      </c>
      <c r="P5886" t="str">
        <f t="shared" si="547"/>
        <v>Valid</v>
      </c>
      <c r="Q5886" t="str">
        <f>_xlfn.XLOOKUP(B5886,Customers!$A:$A,Customers!$C:$C,"Not Found")</f>
        <v>South</v>
      </c>
      <c r="R5886" t="str">
        <f t="shared" si="548"/>
        <v>West</v>
      </c>
      <c r="S5886" t="str">
        <f t="shared" si="549"/>
        <v>Theft</v>
      </c>
      <c r="T5886" t="str">
        <f t="shared" si="550"/>
        <v>SLA Breach</v>
      </c>
      <c r="U5886">
        <f t="shared" si="551"/>
        <v>3</v>
      </c>
    </row>
    <row r="5887" spans="1:21" x14ac:dyDescent="0.3">
      <c r="A5887" t="s">
        <v>10409</v>
      </c>
      <c r="B5887" t="s">
        <v>3677</v>
      </c>
      <c r="C5887" t="s">
        <v>3937</v>
      </c>
      <c r="D5887" t="s">
        <v>69</v>
      </c>
      <c r="E5887" t="s">
        <v>39</v>
      </c>
      <c r="F5887">
        <v>174100.14</v>
      </c>
      <c r="G5887" s="1">
        <v>45872</v>
      </c>
      <c r="H5887" s="1">
        <v>45891</v>
      </c>
      <c r="I5887" t="s">
        <v>47</v>
      </c>
      <c r="J5887">
        <v>19</v>
      </c>
      <c r="K5887">
        <v>12</v>
      </c>
      <c r="L5887" t="s">
        <v>183</v>
      </c>
      <c r="M5887" t="s">
        <v>49</v>
      </c>
      <c r="N5887" t="s">
        <v>42</v>
      </c>
      <c r="O5887">
        <f t="shared" si="546"/>
        <v>1</v>
      </c>
      <c r="P5887" t="str">
        <f t="shared" si="547"/>
        <v>Valid</v>
      </c>
      <c r="Q5887" t="str">
        <f>_xlfn.XLOOKUP(B5887,Customers!$A:$A,Customers!$C:$C,"Not Found")</f>
        <v>North</v>
      </c>
      <c r="R5887" t="str">
        <f t="shared" si="548"/>
        <v>North</v>
      </c>
      <c r="S5887" t="str">
        <f t="shared" si="549"/>
        <v>Property Damage</v>
      </c>
      <c r="T5887" t="str">
        <f t="shared" si="550"/>
        <v>SLA Breach</v>
      </c>
      <c r="U5887">
        <f t="shared" si="551"/>
        <v>7</v>
      </c>
    </row>
    <row r="5888" spans="1:21" x14ac:dyDescent="0.3">
      <c r="A5888" t="s">
        <v>10410</v>
      </c>
      <c r="B5888" t="s">
        <v>2727</v>
      </c>
      <c r="C5888" t="s">
        <v>9228</v>
      </c>
      <c r="D5888" t="s">
        <v>17</v>
      </c>
      <c r="E5888" t="s">
        <v>173</v>
      </c>
      <c r="F5888">
        <v>53788.03</v>
      </c>
      <c r="G5888" s="1">
        <v>45678</v>
      </c>
      <c r="H5888" s="1">
        <v>45698</v>
      </c>
      <c r="I5888" t="s">
        <v>19</v>
      </c>
      <c r="J5888">
        <v>20</v>
      </c>
      <c r="K5888">
        <v>10</v>
      </c>
      <c r="L5888" t="s">
        <v>606</v>
      </c>
      <c r="M5888" t="s">
        <v>21</v>
      </c>
      <c r="N5888" t="s">
        <v>42</v>
      </c>
      <c r="O5888">
        <f t="shared" si="546"/>
        <v>1</v>
      </c>
      <c r="P5888" t="str">
        <f t="shared" si="547"/>
        <v>Valid</v>
      </c>
      <c r="Q5888" t="str">
        <f>_xlfn.XLOOKUP(B5888,Customers!$A:$A,Customers!$C:$C,"Not Found")</f>
        <v>South</v>
      </c>
      <c r="R5888" t="str">
        <f t="shared" si="548"/>
        <v>Central</v>
      </c>
      <c r="S5888" t="str">
        <f t="shared" si="549"/>
        <v>Accident</v>
      </c>
      <c r="T5888" t="str">
        <f t="shared" si="550"/>
        <v>SLA Breach</v>
      </c>
      <c r="U5888">
        <f t="shared" si="551"/>
        <v>10</v>
      </c>
    </row>
    <row r="5889" spans="1:21" x14ac:dyDescent="0.3">
      <c r="A5889" t="s">
        <v>10411</v>
      </c>
      <c r="B5889" t="s">
        <v>6855</v>
      </c>
      <c r="C5889" t="s">
        <v>10412</v>
      </c>
      <c r="D5889" t="s">
        <v>182</v>
      </c>
      <c r="E5889" t="s">
        <v>74</v>
      </c>
      <c r="F5889">
        <v>159274.92000000001</v>
      </c>
      <c r="G5889" s="1">
        <v>45976</v>
      </c>
      <c r="H5889" s="1">
        <v>45982</v>
      </c>
      <c r="I5889" t="s">
        <v>19</v>
      </c>
      <c r="J5889">
        <v>6</v>
      </c>
      <c r="K5889">
        <v>7</v>
      </c>
      <c r="L5889" t="s">
        <v>501</v>
      </c>
      <c r="M5889" t="s">
        <v>94</v>
      </c>
      <c r="N5889" t="s">
        <v>30</v>
      </c>
      <c r="O5889">
        <f t="shared" si="546"/>
        <v>1</v>
      </c>
      <c r="P5889" t="str">
        <f t="shared" si="547"/>
        <v>Valid</v>
      </c>
      <c r="Q5889" t="str">
        <f>_xlfn.XLOOKUP(B5889,Customers!$A:$A,Customers!$C:$C,"Not Found")</f>
        <v>South</v>
      </c>
      <c r="R5889" t="str">
        <f t="shared" si="548"/>
        <v>East</v>
      </c>
      <c r="S5889" t="str">
        <f t="shared" si="549"/>
        <v>Trip Cancellation</v>
      </c>
      <c r="T5889" t="str">
        <f t="shared" si="550"/>
        <v>Within SLA</v>
      </c>
      <c r="U5889">
        <f t="shared" si="551"/>
        <v>0</v>
      </c>
    </row>
    <row r="5890" spans="1:21" x14ac:dyDescent="0.3">
      <c r="A5890" t="s">
        <v>10413</v>
      </c>
      <c r="B5890" t="s">
        <v>10288</v>
      </c>
      <c r="C5890" t="s">
        <v>10289</v>
      </c>
      <c r="D5890" t="s">
        <v>17</v>
      </c>
      <c r="E5890" t="s">
        <v>173</v>
      </c>
      <c r="F5890">
        <v>46084.31</v>
      </c>
      <c r="G5890" s="1">
        <v>45904</v>
      </c>
      <c r="H5890" s="1">
        <v>45919</v>
      </c>
      <c r="I5890" t="s">
        <v>19</v>
      </c>
      <c r="J5890">
        <v>15</v>
      </c>
      <c r="K5890">
        <v>10</v>
      </c>
      <c r="L5890" t="s">
        <v>491</v>
      </c>
      <c r="M5890" t="s">
        <v>21</v>
      </c>
      <c r="N5890" t="s">
        <v>42</v>
      </c>
      <c r="O5890">
        <f t="shared" ref="O5890:O5953" si="552">COUNTIF($A:$A,A5890)</f>
        <v>1</v>
      </c>
      <c r="P5890" t="str">
        <f t="shared" ref="P5890:P5953" si="553">IF(F5890="","Missing Amount","Valid")</f>
        <v>Valid</v>
      </c>
      <c r="Q5890" t="str">
        <f>_xlfn.XLOOKUP(B5890,Customers!$A:$A,Customers!$C:$C,"Not Found")</f>
        <v>North</v>
      </c>
      <c r="R5890" t="str">
        <f t="shared" ref="R5890:R5953" si="554">IF(E5890="",Q5890,E5890)</f>
        <v>Central</v>
      </c>
      <c r="S5890" t="str">
        <f t="shared" ref="S5890:S5953" si="555">IF(D5890="Hospitalisation","Hospitalization",IF(D5890="Medical Emerg.","Medical Emergency",IF(D5890="Property dmg","Property Damage",IF(D5890="Vehicle dmg","Vehicle Damage",D5890))))</f>
        <v>Accident</v>
      </c>
      <c r="T5890" t="str">
        <f t="shared" ref="T5890:T5953" si="556">IF(J5890&gt;K5890,"SLA Breach","Within SLA")</f>
        <v>SLA Breach</v>
      </c>
      <c r="U5890">
        <f t="shared" ref="U5890:U5953" si="557">IF(J5890&gt;K5890,J5890-K5890,0)</f>
        <v>5</v>
      </c>
    </row>
    <row r="5891" spans="1:21" x14ac:dyDescent="0.3">
      <c r="A5891" t="s">
        <v>10414</v>
      </c>
      <c r="B5891" t="s">
        <v>1975</v>
      </c>
      <c r="C5891" t="s">
        <v>1976</v>
      </c>
      <c r="D5891" t="s">
        <v>46</v>
      </c>
      <c r="E5891" t="s">
        <v>27</v>
      </c>
      <c r="F5891">
        <v>41404.83</v>
      </c>
      <c r="G5891" s="1">
        <v>45984</v>
      </c>
      <c r="H5891" s="1">
        <v>45994</v>
      </c>
      <c r="I5891" t="s">
        <v>19</v>
      </c>
      <c r="J5891">
        <v>10</v>
      </c>
      <c r="K5891">
        <v>10</v>
      </c>
      <c r="L5891" t="s">
        <v>427</v>
      </c>
      <c r="M5891" t="s">
        <v>21</v>
      </c>
      <c r="N5891" t="s">
        <v>30</v>
      </c>
      <c r="O5891">
        <f t="shared" si="552"/>
        <v>1</v>
      </c>
      <c r="P5891" t="str">
        <f t="shared" si="553"/>
        <v>Valid</v>
      </c>
      <c r="Q5891" t="str">
        <f>_xlfn.XLOOKUP(B5891,Customers!$A:$A,Customers!$C:$C,"Not Found")</f>
        <v>East</v>
      </c>
      <c r="R5891" t="str">
        <f t="shared" si="554"/>
        <v>West</v>
      </c>
      <c r="S5891" t="str">
        <f t="shared" si="555"/>
        <v>Theft</v>
      </c>
      <c r="T5891" t="str">
        <f t="shared" si="556"/>
        <v>Within SLA</v>
      </c>
      <c r="U5891">
        <f t="shared" si="557"/>
        <v>0</v>
      </c>
    </row>
    <row r="5892" spans="1:21" x14ac:dyDescent="0.3">
      <c r="A5892" t="s">
        <v>10415</v>
      </c>
      <c r="B5892" t="s">
        <v>2758</v>
      </c>
      <c r="C5892" t="s">
        <v>2759</v>
      </c>
      <c r="D5892" t="s">
        <v>182</v>
      </c>
      <c r="E5892" t="s">
        <v>18</v>
      </c>
      <c r="F5892">
        <v>32103.54</v>
      </c>
      <c r="G5892" s="1">
        <v>45781</v>
      </c>
      <c r="H5892" s="1">
        <v>45790</v>
      </c>
      <c r="I5892" t="s">
        <v>19</v>
      </c>
      <c r="J5892">
        <v>9</v>
      </c>
      <c r="K5892">
        <v>7</v>
      </c>
      <c r="L5892" t="s">
        <v>491</v>
      </c>
      <c r="M5892" t="s">
        <v>94</v>
      </c>
      <c r="N5892" t="s">
        <v>30</v>
      </c>
      <c r="O5892">
        <f t="shared" si="552"/>
        <v>1</v>
      </c>
      <c r="P5892" t="str">
        <f t="shared" si="553"/>
        <v>Valid</v>
      </c>
      <c r="Q5892" t="str">
        <f>_xlfn.XLOOKUP(B5892,Customers!$A:$A,Customers!$C:$C,"Not Found")</f>
        <v>Central</v>
      </c>
      <c r="R5892" t="str">
        <f t="shared" si="554"/>
        <v>South</v>
      </c>
      <c r="S5892" t="str">
        <f t="shared" si="555"/>
        <v>Trip Cancellation</v>
      </c>
      <c r="T5892" t="str">
        <f t="shared" si="556"/>
        <v>SLA Breach</v>
      </c>
      <c r="U5892">
        <f t="shared" si="557"/>
        <v>2</v>
      </c>
    </row>
    <row r="5893" spans="1:21" x14ac:dyDescent="0.3">
      <c r="A5893" t="s">
        <v>10416</v>
      </c>
      <c r="B5893" t="s">
        <v>9856</v>
      </c>
      <c r="C5893" t="s">
        <v>9857</v>
      </c>
      <c r="D5893" t="s">
        <v>53</v>
      </c>
      <c r="E5893" t="s">
        <v>74</v>
      </c>
      <c r="F5893">
        <v>36741.93</v>
      </c>
      <c r="G5893" s="1">
        <v>45794</v>
      </c>
      <c r="H5893" s="1">
        <v>45816</v>
      </c>
      <c r="I5893" t="s">
        <v>47</v>
      </c>
      <c r="J5893">
        <v>22</v>
      </c>
      <c r="K5893">
        <v>15</v>
      </c>
      <c r="L5893" t="s">
        <v>630</v>
      </c>
      <c r="M5893" t="s">
        <v>55</v>
      </c>
      <c r="N5893" t="s">
        <v>30</v>
      </c>
      <c r="O5893">
        <f t="shared" si="552"/>
        <v>1</v>
      </c>
      <c r="P5893" t="str">
        <f t="shared" si="553"/>
        <v>Valid</v>
      </c>
      <c r="Q5893" t="str">
        <f>_xlfn.XLOOKUP(B5893,Customers!$A:$A,Customers!$C:$C,"Not Found")</f>
        <v>North</v>
      </c>
      <c r="R5893" t="str">
        <f t="shared" si="554"/>
        <v>East</v>
      </c>
      <c r="S5893" t="str">
        <f t="shared" si="555"/>
        <v>Hospitalization</v>
      </c>
      <c r="T5893" t="str">
        <f t="shared" si="556"/>
        <v>SLA Breach</v>
      </c>
      <c r="U5893">
        <f t="shared" si="557"/>
        <v>7</v>
      </c>
    </row>
    <row r="5894" spans="1:21" x14ac:dyDescent="0.3">
      <c r="A5894" t="s">
        <v>10417</v>
      </c>
      <c r="B5894" t="s">
        <v>3316</v>
      </c>
      <c r="C5894" t="s">
        <v>7015</v>
      </c>
      <c r="D5894" t="s">
        <v>26</v>
      </c>
      <c r="E5894" t="s">
        <v>173</v>
      </c>
      <c r="F5894">
        <v>641694.16</v>
      </c>
      <c r="G5894" s="1">
        <v>45818</v>
      </c>
      <c r="H5894" s="1">
        <v>45836</v>
      </c>
      <c r="I5894" t="s">
        <v>19</v>
      </c>
      <c r="J5894">
        <v>18</v>
      </c>
      <c r="K5894">
        <v>20</v>
      </c>
      <c r="L5894" t="s">
        <v>787</v>
      </c>
      <c r="M5894" t="s">
        <v>29</v>
      </c>
      <c r="N5894" t="s">
        <v>30</v>
      </c>
      <c r="O5894">
        <f t="shared" si="552"/>
        <v>1</v>
      </c>
      <c r="P5894" t="str">
        <f t="shared" si="553"/>
        <v>Valid</v>
      </c>
      <c r="Q5894" t="str">
        <f>_xlfn.XLOOKUP(B5894,Customers!$A:$A,Customers!$C:$C,"Not Found")</f>
        <v>East</v>
      </c>
      <c r="R5894" t="str">
        <f t="shared" si="554"/>
        <v>Central</v>
      </c>
      <c r="S5894" t="str">
        <f t="shared" si="555"/>
        <v>Disability</v>
      </c>
      <c r="T5894" t="str">
        <f t="shared" si="556"/>
        <v>Within SLA</v>
      </c>
      <c r="U5894">
        <f t="shared" si="557"/>
        <v>0</v>
      </c>
    </row>
    <row r="5895" spans="1:21" x14ac:dyDescent="0.3">
      <c r="A5895" t="s">
        <v>10418</v>
      </c>
      <c r="B5895" t="s">
        <v>2028</v>
      </c>
      <c r="C5895" t="s">
        <v>2029</v>
      </c>
      <c r="D5895" t="s">
        <v>26</v>
      </c>
      <c r="E5895" t="s">
        <v>39</v>
      </c>
      <c r="F5895">
        <v>157734.37</v>
      </c>
      <c r="G5895" s="1">
        <v>45717</v>
      </c>
      <c r="H5895" s="1">
        <v>45732</v>
      </c>
      <c r="I5895" t="s">
        <v>19</v>
      </c>
      <c r="J5895">
        <v>15</v>
      </c>
      <c r="K5895">
        <v>20</v>
      </c>
      <c r="L5895" t="s">
        <v>132</v>
      </c>
      <c r="M5895" t="s">
        <v>29</v>
      </c>
      <c r="N5895" t="s">
        <v>30</v>
      </c>
      <c r="O5895">
        <f t="shared" si="552"/>
        <v>1</v>
      </c>
      <c r="P5895" t="str">
        <f t="shared" si="553"/>
        <v>Valid</v>
      </c>
      <c r="Q5895" t="str">
        <f>_xlfn.XLOOKUP(B5895,Customers!$A:$A,Customers!$C:$C,"Not Found")</f>
        <v>East</v>
      </c>
      <c r="R5895" t="str">
        <f t="shared" si="554"/>
        <v>North</v>
      </c>
      <c r="S5895" t="str">
        <f t="shared" si="555"/>
        <v>Disability</v>
      </c>
      <c r="T5895" t="str">
        <f t="shared" si="556"/>
        <v>Within SLA</v>
      </c>
      <c r="U5895">
        <f t="shared" si="557"/>
        <v>0</v>
      </c>
    </row>
    <row r="5896" spans="1:21" x14ac:dyDescent="0.3">
      <c r="A5896" t="s">
        <v>10419</v>
      </c>
      <c r="B5896" t="s">
        <v>2842</v>
      </c>
      <c r="C5896" t="s">
        <v>10420</v>
      </c>
      <c r="D5896" t="s">
        <v>154</v>
      </c>
      <c r="E5896" t="s">
        <v>18</v>
      </c>
      <c r="F5896">
        <v>36661.919999999998</v>
      </c>
      <c r="G5896" s="1">
        <v>45898</v>
      </c>
      <c r="H5896" s="1">
        <v>45899</v>
      </c>
      <c r="I5896" t="s">
        <v>19</v>
      </c>
      <c r="J5896">
        <v>1</v>
      </c>
      <c r="K5896">
        <v>10</v>
      </c>
      <c r="L5896" t="s">
        <v>770</v>
      </c>
      <c r="M5896" t="s">
        <v>21</v>
      </c>
      <c r="N5896" t="s">
        <v>30</v>
      </c>
      <c r="O5896">
        <f t="shared" si="552"/>
        <v>1</v>
      </c>
      <c r="P5896" t="str">
        <f t="shared" si="553"/>
        <v>Valid</v>
      </c>
      <c r="Q5896" t="str">
        <f>_xlfn.XLOOKUP(B5896,Customers!$A:$A,Customers!$C:$C,"Not Found")</f>
        <v>West</v>
      </c>
      <c r="R5896" t="str">
        <f t="shared" si="554"/>
        <v>South</v>
      </c>
      <c r="S5896" t="str">
        <f t="shared" si="555"/>
        <v>Vehicle Damage</v>
      </c>
      <c r="T5896" t="str">
        <f t="shared" si="556"/>
        <v>Within SLA</v>
      </c>
      <c r="U5896">
        <f t="shared" si="557"/>
        <v>0</v>
      </c>
    </row>
    <row r="5897" spans="1:21" x14ac:dyDescent="0.3">
      <c r="A5897" t="s">
        <v>10421</v>
      </c>
      <c r="B5897" t="s">
        <v>2356</v>
      </c>
      <c r="C5897" t="s">
        <v>9465</v>
      </c>
      <c r="D5897" t="s">
        <v>111</v>
      </c>
      <c r="E5897" t="s">
        <v>27</v>
      </c>
      <c r="F5897">
        <v>183758.87</v>
      </c>
      <c r="G5897" s="1">
        <v>45704</v>
      </c>
      <c r="H5897" s="1">
        <v>45705</v>
      </c>
      <c r="I5897" t="s">
        <v>19</v>
      </c>
      <c r="J5897">
        <v>1</v>
      </c>
      <c r="K5897">
        <v>12</v>
      </c>
      <c r="L5897" t="s">
        <v>112</v>
      </c>
      <c r="M5897" t="s">
        <v>49</v>
      </c>
      <c r="N5897" t="s">
        <v>30</v>
      </c>
      <c r="O5897">
        <f t="shared" si="552"/>
        <v>1</v>
      </c>
      <c r="P5897" t="str">
        <f t="shared" si="553"/>
        <v>Valid</v>
      </c>
      <c r="Q5897" t="str">
        <f>_xlfn.XLOOKUP(B5897,Customers!$A:$A,Customers!$C:$C,"Not Found")</f>
        <v>West</v>
      </c>
      <c r="R5897" t="str">
        <f t="shared" si="554"/>
        <v>West</v>
      </c>
      <c r="S5897" t="str">
        <f t="shared" si="555"/>
        <v>Fire</v>
      </c>
      <c r="T5897" t="str">
        <f t="shared" si="556"/>
        <v>Within SLA</v>
      </c>
      <c r="U5897">
        <f t="shared" si="557"/>
        <v>0</v>
      </c>
    </row>
    <row r="5898" spans="1:21" x14ac:dyDescent="0.3">
      <c r="A5898" t="s">
        <v>10422</v>
      </c>
      <c r="B5898" t="s">
        <v>6132</v>
      </c>
      <c r="C5898" t="s">
        <v>6133</v>
      </c>
      <c r="D5898" t="s">
        <v>111</v>
      </c>
      <c r="F5898">
        <v>126239.42</v>
      </c>
      <c r="G5898" s="1">
        <v>45940</v>
      </c>
      <c r="H5898" s="1">
        <v>45951</v>
      </c>
      <c r="I5898" t="s">
        <v>47</v>
      </c>
      <c r="J5898">
        <v>11</v>
      </c>
      <c r="K5898">
        <v>12</v>
      </c>
      <c r="L5898" t="s">
        <v>183</v>
      </c>
      <c r="M5898" t="s">
        <v>49</v>
      </c>
      <c r="N5898" t="s">
        <v>30</v>
      </c>
      <c r="O5898">
        <f t="shared" si="552"/>
        <v>1</v>
      </c>
      <c r="P5898" t="str">
        <f t="shared" si="553"/>
        <v>Valid</v>
      </c>
      <c r="Q5898" t="str">
        <f>_xlfn.XLOOKUP(B5898,Customers!$A:$A,Customers!$C:$C,"Not Found")</f>
        <v>South</v>
      </c>
      <c r="R5898" t="str">
        <f t="shared" si="554"/>
        <v>South</v>
      </c>
      <c r="S5898" t="str">
        <f t="shared" si="555"/>
        <v>Fire</v>
      </c>
      <c r="T5898" t="str">
        <f t="shared" si="556"/>
        <v>Within SLA</v>
      </c>
      <c r="U5898">
        <f t="shared" si="557"/>
        <v>0</v>
      </c>
    </row>
    <row r="5899" spans="1:21" x14ac:dyDescent="0.3">
      <c r="A5899" t="s">
        <v>10423</v>
      </c>
      <c r="B5899" t="s">
        <v>3809</v>
      </c>
      <c r="C5899" t="s">
        <v>3810</v>
      </c>
      <c r="D5899" t="s">
        <v>26</v>
      </c>
      <c r="E5899" t="s">
        <v>18</v>
      </c>
      <c r="F5899">
        <v>340037.58</v>
      </c>
      <c r="G5899" s="1">
        <v>45983</v>
      </c>
      <c r="H5899" s="1">
        <v>45998</v>
      </c>
      <c r="I5899" t="s">
        <v>47</v>
      </c>
      <c r="J5899">
        <v>15</v>
      </c>
      <c r="K5899">
        <v>20</v>
      </c>
      <c r="L5899" t="s">
        <v>128</v>
      </c>
      <c r="M5899" t="s">
        <v>29</v>
      </c>
      <c r="N5899" t="s">
        <v>30</v>
      </c>
      <c r="O5899">
        <f t="shared" si="552"/>
        <v>1</v>
      </c>
      <c r="P5899" t="str">
        <f t="shared" si="553"/>
        <v>Valid</v>
      </c>
      <c r="Q5899" t="str">
        <f>_xlfn.XLOOKUP(B5899,Customers!$A:$A,Customers!$C:$C,"Not Found")</f>
        <v>East</v>
      </c>
      <c r="R5899" t="str">
        <f t="shared" si="554"/>
        <v>South</v>
      </c>
      <c r="S5899" t="str">
        <f t="shared" si="555"/>
        <v>Disability</v>
      </c>
      <c r="T5899" t="str">
        <f t="shared" si="556"/>
        <v>Within SLA</v>
      </c>
      <c r="U5899">
        <f t="shared" si="557"/>
        <v>0</v>
      </c>
    </row>
    <row r="5900" spans="1:21" x14ac:dyDescent="0.3">
      <c r="A5900" t="s">
        <v>10424</v>
      </c>
      <c r="B5900" t="s">
        <v>10263</v>
      </c>
      <c r="C5900" t="s">
        <v>10264</v>
      </c>
      <c r="D5900" t="s">
        <v>46</v>
      </c>
      <c r="E5900" t="s">
        <v>27</v>
      </c>
      <c r="F5900">
        <v>26857.62</v>
      </c>
      <c r="G5900" s="1">
        <v>45744</v>
      </c>
      <c r="H5900" s="1">
        <v>45745</v>
      </c>
      <c r="I5900" t="s">
        <v>19</v>
      </c>
      <c r="J5900">
        <v>1</v>
      </c>
      <c r="K5900">
        <v>10</v>
      </c>
      <c r="L5900" t="s">
        <v>174</v>
      </c>
      <c r="M5900" t="s">
        <v>21</v>
      </c>
      <c r="N5900" t="s">
        <v>30</v>
      </c>
      <c r="O5900">
        <f t="shared" si="552"/>
        <v>1</v>
      </c>
      <c r="P5900" t="str">
        <f t="shared" si="553"/>
        <v>Valid</v>
      </c>
      <c r="Q5900" t="str">
        <f>_xlfn.XLOOKUP(B5900,Customers!$A:$A,Customers!$C:$C,"Not Found")</f>
        <v>South</v>
      </c>
      <c r="R5900" t="str">
        <f t="shared" si="554"/>
        <v>West</v>
      </c>
      <c r="S5900" t="str">
        <f t="shared" si="555"/>
        <v>Theft</v>
      </c>
      <c r="T5900" t="str">
        <f t="shared" si="556"/>
        <v>Within SLA</v>
      </c>
      <c r="U5900">
        <f t="shared" si="557"/>
        <v>0</v>
      </c>
    </row>
    <row r="5901" spans="1:21" x14ac:dyDescent="0.3">
      <c r="A5901" t="s">
        <v>10425</v>
      </c>
      <c r="B5901" t="s">
        <v>1674</v>
      </c>
      <c r="C5901" t="s">
        <v>10426</v>
      </c>
      <c r="D5901" t="s">
        <v>53</v>
      </c>
      <c r="E5901" t="s">
        <v>173</v>
      </c>
      <c r="F5901">
        <v>159813.15</v>
      </c>
      <c r="G5901" s="1">
        <v>45790</v>
      </c>
      <c r="H5901" s="1">
        <v>45799</v>
      </c>
      <c r="I5901" t="s">
        <v>19</v>
      </c>
      <c r="J5901">
        <v>9</v>
      </c>
      <c r="K5901">
        <v>15</v>
      </c>
      <c r="L5901" t="s">
        <v>103</v>
      </c>
      <c r="M5901" t="s">
        <v>55</v>
      </c>
      <c r="N5901" t="s">
        <v>30</v>
      </c>
      <c r="O5901">
        <f t="shared" si="552"/>
        <v>1</v>
      </c>
      <c r="P5901" t="str">
        <f t="shared" si="553"/>
        <v>Valid</v>
      </c>
      <c r="Q5901" t="str">
        <f>_xlfn.XLOOKUP(B5901,Customers!$A:$A,Customers!$C:$C,"Not Found")</f>
        <v>South</v>
      </c>
      <c r="R5901" t="str">
        <f t="shared" si="554"/>
        <v>Central</v>
      </c>
      <c r="S5901" t="str">
        <f t="shared" si="555"/>
        <v>Hospitalization</v>
      </c>
      <c r="T5901" t="str">
        <f t="shared" si="556"/>
        <v>Within SLA</v>
      </c>
      <c r="U5901">
        <f t="shared" si="557"/>
        <v>0</v>
      </c>
    </row>
    <row r="5902" spans="1:21" x14ac:dyDescent="0.3">
      <c r="A5902" t="s">
        <v>10427</v>
      </c>
      <c r="B5902" t="s">
        <v>4012</v>
      </c>
      <c r="C5902" t="s">
        <v>4013</v>
      </c>
      <c r="D5902" t="s">
        <v>26</v>
      </c>
      <c r="E5902" t="s">
        <v>74</v>
      </c>
      <c r="F5902">
        <v>153462.29</v>
      </c>
      <c r="G5902" s="1">
        <v>45669</v>
      </c>
      <c r="I5902" t="s">
        <v>40</v>
      </c>
      <c r="J5902">
        <v>34</v>
      </c>
      <c r="K5902">
        <v>20</v>
      </c>
      <c r="L5902" t="s">
        <v>501</v>
      </c>
      <c r="M5902" t="s">
        <v>29</v>
      </c>
      <c r="N5902" t="s">
        <v>88</v>
      </c>
      <c r="O5902">
        <f t="shared" si="552"/>
        <v>1</v>
      </c>
      <c r="P5902" t="str">
        <f t="shared" si="553"/>
        <v>Valid</v>
      </c>
      <c r="Q5902" t="str">
        <f>_xlfn.XLOOKUP(B5902,Customers!$A:$A,Customers!$C:$C,"Not Found")</f>
        <v>West</v>
      </c>
      <c r="R5902" t="str">
        <f t="shared" si="554"/>
        <v>East</v>
      </c>
      <c r="S5902" t="str">
        <f t="shared" si="555"/>
        <v>Disability</v>
      </c>
      <c r="T5902" t="str">
        <f t="shared" si="556"/>
        <v>SLA Breach</v>
      </c>
      <c r="U5902">
        <f t="shared" si="557"/>
        <v>14</v>
      </c>
    </row>
    <row r="5903" spans="1:21" x14ac:dyDescent="0.3">
      <c r="A5903" t="s">
        <v>10428</v>
      </c>
      <c r="B5903" t="s">
        <v>2038</v>
      </c>
      <c r="C5903" t="s">
        <v>2039</v>
      </c>
      <c r="D5903" t="s">
        <v>216</v>
      </c>
      <c r="E5903" t="s">
        <v>173</v>
      </c>
      <c r="F5903">
        <v>27698.32</v>
      </c>
      <c r="G5903" s="1">
        <v>45772</v>
      </c>
      <c r="I5903" t="s">
        <v>64</v>
      </c>
      <c r="J5903">
        <v>23</v>
      </c>
      <c r="K5903">
        <v>15</v>
      </c>
      <c r="L5903" t="s">
        <v>208</v>
      </c>
      <c r="M5903" t="s">
        <v>55</v>
      </c>
      <c r="N5903" t="s">
        <v>42</v>
      </c>
      <c r="O5903">
        <f t="shared" si="552"/>
        <v>1</v>
      </c>
      <c r="P5903" t="str">
        <f t="shared" si="553"/>
        <v>Valid</v>
      </c>
      <c r="Q5903" t="str">
        <f>_xlfn.XLOOKUP(B5903,Customers!$A:$A,Customers!$C:$C,"Not Found")</f>
        <v>North</v>
      </c>
      <c r="R5903" t="str">
        <f t="shared" si="554"/>
        <v>Central</v>
      </c>
      <c r="S5903" t="str">
        <f t="shared" si="555"/>
        <v>Outpatient</v>
      </c>
      <c r="T5903" t="str">
        <f t="shared" si="556"/>
        <v>SLA Breach</v>
      </c>
      <c r="U5903">
        <f t="shared" si="557"/>
        <v>8</v>
      </c>
    </row>
    <row r="5904" spans="1:21" x14ac:dyDescent="0.3">
      <c r="A5904" t="s">
        <v>10429</v>
      </c>
      <c r="B5904" t="s">
        <v>5807</v>
      </c>
      <c r="C5904" t="s">
        <v>8110</v>
      </c>
      <c r="D5904" t="s">
        <v>216</v>
      </c>
      <c r="E5904" t="s">
        <v>39</v>
      </c>
      <c r="F5904">
        <v>108087.58</v>
      </c>
      <c r="G5904" s="1">
        <v>45728</v>
      </c>
      <c r="H5904" s="1">
        <v>45733</v>
      </c>
      <c r="I5904" t="s">
        <v>19</v>
      </c>
      <c r="J5904">
        <v>5</v>
      </c>
      <c r="K5904">
        <v>15</v>
      </c>
      <c r="L5904" t="s">
        <v>208</v>
      </c>
      <c r="M5904" t="s">
        <v>55</v>
      </c>
      <c r="N5904" t="s">
        <v>30</v>
      </c>
      <c r="O5904">
        <f t="shared" si="552"/>
        <v>1</v>
      </c>
      <c r="P5904" t="str">
        <f t="shared" si="553"/>
        <v>Valid</v>
      </c>
      <c r="Q5904" t="str">
        <f>_xlfn.XLOOKUP(B5904,Customers!$A:$A,Customers!$C:$C,"Not Found")</f>
        <v>East</v>
      </c>
      <c r="R5904" t="str">
        <f t="shared" si="554"/>
        <v>North</v>
      </c>
      <c r="S5904" t="str">
        <f t="shared" si="555"/>
        <v>Outpatient</v>
      </c>
      <c r="T5904" t="str">
        <f t="shared" si="556"/>
        <v>Within SLA</v>
      </c>
      <c r="U5904">
        <f t="shared" si="557"/>
        <v>0</v>
      </c>
    </row>
    <row r="5905" spans="1:21" x14ac:dyDescent="0.3">
      <c r="A5905" t="s">
        <v>10430</v>
      </c>
      <c r="B5905" t="s">
        <v>8824</v>
      </c>
      <c r="C5905" t="s">
        <v>8825</v>
      </c>
      <c r="D5905" t="s">
        <v>53</v>
      </c>
      <c r="E5905" t="s">
        <v>18</v>
      </c>
      <c r="F5905">
        <v>73919.69</v>
      </c>
      <c r="G5905" s="1">
        <v>45865</v>
      </c>
      <c r="H5905" s="1">
        <v>45888</v>
      </c>
      <c r="I5905" t="s">
        <v>19</v>
      </c>
      <c r="J5905">
        <v>23</v>
      </c>
      <c r="K5905">
        <v>15</v>
      </c>
      <c r="L5905" t="s">
        <v>268</v>
      </c>
      <c r="M5905" t="s">
        <v>55</v>
      </c>
      <c r="N5905" t="s">
        <v>42</v>
      </c>
      <c r="O5905">
        <f t="shared" si="552"/>
        <v>1</v>
      </c>
      <c r="P5905" t="str">
        <f t="shared" si="553"/>
        <v>Valid</v>
      </c>
      <c r="Q5905" t="str">
        <f>_xlfn.XLOOKUP(B5905,Customers!$A:$A,Customers!$C:$C,"Not Found")</f>
        <v>West</v>
      </c>
      <c r="R5905" t="str">
        <f t="shared" si="554"/>
        <v>South</v>
      </c>
      <c r="S5905" t="str">
        <f t="shared" si="555"/>
        <v>Hospitalization</v>
      </c>
      <c r="T5905" t="str">
        <f t="shared" si="556"/>
        <v>SLA Breach</v>
      </c>
      <c r="U5905">
        <f t="shared" si="557"/>
        <v>8</v>
      </c>
    </row>
    <row r="5906" spans="1:21" x14ac:dyDescent="0.3">
      <c r="A5906" t="s">
        <v>10431</v>
      </c>
      <c r="B5906" t="s">
        <v>4519</v>
      </c>
      <c r="C5906" t="s">
        <v>4520</v>
      </c>
      <c r="D5906" t="s">
        <v>111</v>
      </c>
      <c r="E5906" t="s">
        <v>39</v>
      </c>
      <c r="F5906">
        <v>94161.58</v>
      </c>
      <c r="G5906" s="1">
        <v>45920</v>
      </c>
      <c r="H5906" s="1">
        <v>45932</v>
      </c>
      <c r="I5906" t="s">
        <v>19</v>
      </c>
      <c r="J5906">
        <v>12</v>
      </c>
      <c r="K5906">
        <v>12</v>
      </c>
      <c r="L5906" t="s">
        <v>227</v>
      </c>
      <c r="M5906" t="s">
        <v>49</v>
      </c>
      <c r="N5906" t="s">
        <v>30</v>
      </c>
      <c r="O5906">
        <f t="shared" si="552"/>
        <v>1</v>
      </c>
      <c r="P5906" t="str">
        <f t="shared" si="553"/>
        <v>Valid</v>
      </c>
      <c r="Q5906" t="str">
        <f>_xlfn.XLOOKUP(B5906,Customers!$A:$A,Customers!$C:$C,"Not Found")</f>
        <v>Central</v>
      </c>
      <c r="R5906" t="str">
        <f t="shared" si="554"/>
        <v>North</v>
      </c>
      <c r="S5906" t="str">
        <f t="shared" si="555"/>
        <v>Fire</v>
      </c>
      <c r="T5906" t="str">
        <f t="shared" si="556"/>
        <v>Within SLA</v>
      </c>
      <c r="U5906">
        <f t="shared" si="557"/>
        <v>0</v>
      </c>
    </row>
    <row r="5907" spans="1:21" x14ac:dyDescent="0.3">
      <c r="A5907" t="s">
        <v>10432</v>
      </c>
      <c r="B5907" t="s">
        <v>142</v>
      </c>
      <c r="C5907" t="s">
        <v>143</v>
      </c>
      <c r="D5907" t="s">
        <v>111</v>
      </c>
      <c r="E5907" t="s">
        <v>18</v>
      </c>
      <c r="F5907">
        <v>169936.18</v>
      </c>
      <c r="G5907" s="1">
        <v>45677</v>
      </c>
      <c r="H5907" s="1">
        <v>45687</v>
      </c>
      <c r="I5907" t="s">
        <v>19</v>
      </c>
      <c r="J5907">
        <v>10</v>
      </c>
      <c r="K5907">
        <v>12</v>
      </c>
      <c r="L5907" t="s">
        <v>296</v>
      </c>
      <c r="M5907" t="s">
        <v>49</v>
      </c>
      <c r="N5907" t="s">
        <v>30</v>
      </c>
      <c r="O5907">
        <f t="shared" si="552"/>
        <v>1</v>
      </c>
      <c r="P5907" t="str">
        <f t="shared" si="553"/>
        <v>Valid</v>
      </c>
      <c r="Q5907" t="str">
        <f>_xlfn.XLOOKUP(B5907,Customers!$A:$A,Customers!$C:$C,"Not Found")</f>
        <v>West</v>
      </c>
      <c r="R5907" t="str">
        <f t="shared" si="554"/>
        <v>South</v>
      </c>
      <c r="S5907" t="str">
        <f t="shared" si="555"/>
        <v>Fire</v>
      </c>
      <c r="T5907" t="str">
        <f t="shared" si="556"/>
        <v>Within SLA</v>
      </c>
      <c r="U5907">
        <f t="shared" si="557"/>
        <v>0</v>
      </c>
    </row>
    <row r="5908" spans="1:21" x14ac:dyDescent="0.3">
      <c r="A5908" t="s">
        <v>10433</v>
      </c>
      <c r="B5908" t="s">
        <v>2667</v>
      </c>
      <c r="C5908" t="s">
        <v>3267</v>
      </c>
      <c r="D5908" t="s">
        <v>46</v>
      </c>
      <c r="E5908" t="s">
        <v>27</v>
      </c>
      <c r="F5908">
        <v>89359.87</v>
      </c>
      <c r="G5908" s="1">
        <v>45715</v>
      </c>
      <c r="I5908" t="s">
        <v>64</v>
      </c>
      <c r="J5908">
        <v>9</v>
      </c>
      <c r="K5908">
        <v>12</v>
      </c>
      <c r="L5908" t="s">
        <v>450</v>
      </c>
      <c r="M5908" t="s">
        <v>49</v>
      </c>
      <c r="N5908" t="s">
        <v>30</v>
      </c>
      <c r="O5908">
        <f t="shared" si="552"/>
        <v>1</v>
      </c>
      <c r="P5908" t="str">
        <f t="shared" si="553"/>
        <v>Valid</v>
      </c>
      <c r="Q5908" t="str">
        <f>_xlfn.XLOOKUP(B5908,Customers!$A:$A,Customers!$C:$C,"Not Found")</f>
        <v>East</v>
      </c>
      <c r="R5908" t="str">
        <f t="shared" si="554"/>
        <v>West</v>
      </c>
      <c r="S5908" t="str">
        <f t="shared" si="555"/>
        <v>Theft</v>
      </c>
      <c r="T5908" t="str">
        <f t="shared" si="556"/>
        <v>Within SLA</v>
      </c>
      <c r="U5908">
        <f t="shared" si="557"/>
        <v>0</v>
      </c>
    </row>
    <row r="5909" spans="1:21" x14ac:dyDescent="0.3">
      <c r="A5909" t="s">
        <v>10434</v>
      </c>
      <c r="B5909" t="s">
        <v>1020</v>
      </c>
      <c r="C5909" t="s">
        <v>10435</v>
      </c>
      <c r="D5909" t="s">
        <v>111</v>
      </c>
      <c r="E5909" t="s">
        <v>39</v>
      </c>
      <c r="F5909">
        <v>35286.39</v>
      </c>
      <c r="G5909" s="1">
        <v>45874</v>
      </c>
      <c r="I5909" t="s">
        <v>40</v>
      </c>
      <c r="J5909">
        <v>24</v>
      </c>
      <c r="K5909">
        <v>12</v>
      </c>
      <c r="L5909" t="s">
        <v>366</v>
      </c>
      <c r="M5909" t="s">
        <v>49</v>
      </c>
      <c r="N5909" t="s">
        <v>88</v>
      </c>
      <c r="O5909">
        <f t="shared" si="552"/>
        <v>1</v>
      </c>
      <c r="P5909" t="str">
        <f t="shared" si="553"/>
        <v>Valid</v>
      </c>
      <c r="Q5909" t="str">
        <f>_xlfn.XLOOKUP(B5909,Customers!$A:$A,Customers!$C:$C,"Not Found")</f>
        <v>West</v>
      </c>
      <c r="R5909" t="str">
        <f t="shared" si="554"/>
        <v>North</v>
      </c>
      <c r="S5909" t="str">
        <f t="shared" si="555"/>
        <v>Fire</v>
      </c>
      <c r="T5909" t="str">
        <f t="shared" si="556"/>
        <v>SLA Breach</v>
      </c>
      <c r="U5909">
        <f t="shared" si="557"/>
        <v>12</v>
      </c>
    </row>
    <row r="5910" spans="1:21" x14ac:dyDescent="0.3">
      <c r="A5910" t="s">
        <v>10436</v>
      </c>
      <c r="B5910" t="s">
        <v>4229</v>
      </c>
      <c r="C5910" t="s">
        <v>4230</v>
      </c>
      <c r="D5910" t="s">
        <v>102</v>
      </c>
      <c r="E5910" t="s">
        <v>74</v>
      </c>
      <c r="F5910">
        <v>240560.95</v>
      </c>
      <c r="G5910" s="1">
        <v>45810</v>
      </c>
      <c r="I5910" t="s">
        <v>64</v>
      </c>
      <c r="J5910">
        <v>25</v>
      </c>
      <c r="K5910">
        <v>20</v>
      </c>
      <c r="L5910" t="s">
        <v>296</v>
      </c>
      <c r="M5910" t="s">
        <v>29</v>
      </c>
      <c r="N5910" t="s">
        <v>42</v>
      </c>
      <c r="O5910">
        <f t="shared" si="552"/>
        <v>1</v>
      </c>
      <c r="P5910" t="str">
        <f t="shared" si="553"/>
        <v>Valid</v>
      </c>
      <c r="Q5910" t="str">
        <f>_xlfn.XLOOKUP(B5910,Customers!$A:$A,Customers!$C:$C,"Not Found")</f>
        <v>East</v>
      </c>
      <c r="R5910" t="str">
        <f t="shared" si="554"/>
        <v>East</v>
      </c>
      <c r="S5910" t="str">
        <f t="shared" si="555"/>
        <v>Maturity</v>
      </c>
      <c r="T5910" t="str">
        <f t="shared" si="556"/>
        <v>SLA Breach</v>
      </c>
      <c r="U5910">
        <f t="shared" si="557"/>
        <v>5</v>
      </c>
    </row>
    <row r="5911" spans="1:21" x14ac:dyDescent="0.3">
      <c r="A5911" t="s">
        <v>10437</v>
      </c>
      <c r="B5911" t="s">
        <v>859</v>
      </c>
      <c r="C5911" t="s">
        <v>10438</v>
      </c>
      <c r="D5911" t="s">
        <v>46</v>
      </c>
      <c r="E5911" t="s">
        <v>27</v>
      </c>
      <c r="F5911">
        <v>132633.75</v>
      </c>
      <c r="G5911" s="1">
        <v>45950</v>
      </c>
      <c r="H5911" s="1">
        <v>45973</v>
      </c>
      <c r="I5911" t="s">
        <v>19</v>
      </c>
      <c r="J5911">
        <v>23</v>
      </c>
      <c r="K5911">
        <v>12</v>
      </c>
      <c r="L5911" t="s">
        <v>491</v>
      </c>
      <c r="M5911" t="s">
        <v>49</v>
      </c>
      <c r="N5911" t="s">
        <v>88</v>
      </c>
      <c r="O5911">
        <f t="shared" si="552"/>
        <v>1</v>
      </c>
      <c r="P5911" t="str">
        <f t="shared" si="553"/>
        <v>Valid</v>
      </c>
      <c r="Q5911" t="str">
        <f>_xlfn.XLOOKUP(B5911,Customers!$A:$A,Customers!$C:$C,"Not Found")</f>
        <v>East</v>
      </c>
      <c r="R5911" t="str">
        <f t="shared" si="554"/>
        <v>West</v>
      </c>
      <c r="S5911" t="str">
        <f t="shared" si="555"/>
        <v>Theft</v>
      </c>
      <c r="T5911" t="str">
        <f t="shared" si="556"/>
        <v>SLA Breach</v>
      </c>
      <c r="U5911">
        <f t="shared" si="557"/>
        <v>11</v>
      </c>
    </row>
    <row r="5912" spans="1:21" x14ac:dyDescent="0.3">
      <c r="A5912" t="s">
        <v>10439</v>
      </c>
      <c r="B5912" t="s">
        <v>1242</v>
      </c>
      <c r="C5912" t="s">
        <v>1816</v>
      </c>
      <c r="D5912" t="s">
        <v>17</v>
      </c>
      <c r="E5912" t="s">
        <v>27</v>
      </c>
      <c r="F5912">
        <v>72984.44</v>
      </c>
      <c r="G5912" s="1">
        <v>45921</v>
      </c>
      <c r="H5912" s="1">
        <v>45927</v>
      </c>
      <c r="I5912" t="s">
        <v>19</v>
      </c>
      <c r="J5912">
        <v>6</v>
      </c>
      <c r="K5912">
        <v>10</v>
      </c>
      <c r="L5912" t="s">
        <v>300</v>
      </c>
      <c r="M5912" t="s">
        <v>21</v>
      </c>
      <c r="N5912" t="s">
        <v>22</v>
      </c>
      <c r="O5912">
        <f t="shared" si="552"/>
        <v>1</v>
      </c>
      <c r="P5912" t="str">
        <f t="shared" si="553"/>
        <v>Valid</v>
      </c>
      <c r="Q5912" t="str">
        <f>_xlfn.XLOOKUP(B5912,Customers!$A:$A,Customers!$C:$C,"Not Found")</f>
        <v>North</v>
      </c>
      <c r="R5912" t="str">
        <f t="shared" si="554"/>
        <v>West</v>
      </c>
      <c r="S5912" t="str">
        <f t="shared" si="555"/>
        <v>Accident</v>
      </c>
      <c r="T5912" t="str">
        <f t="shared" si="556"/>
        <v>Within SLA</v>
      </c>
      <c r="U5912">
        <f t="shared" si="557"/>
        <v>0</v>
      </c>
    </row>
    <row r="5913" spans="1:21" x14ac:dyDescent="0.3">
      <c r="A5913" t="s">
        <v>10440</v>
      </c>
      <c r="B5913" t="s">
        <v>3313</v>
      </c>
      <c r="C5913" t="s">
        <v>3314</v>
      </c>
      <c r="D5913" t="s">
        <v>46</v>
      </c>
      <c r="E5913" t="s">
        <v>27</v>
      </c>
      <c r="F5913">
        <v>97912.44</v>
      </c>
      <c r="G5913" s="1">
        <v>45899</v>
      </c>
      <c r="I5913" t="s">
        <v>40</v>
      </c>
      <c r="J5913">
        <v>13</v>
      </c>
      <c r="K5913">
        <v>12</v>
      </c>
      <c r="L5913" t="s">
        <v>227</v>
      </c>
      <c r="M5913" t="s">
        <v>49</v>
      </c>
      <c r="N5913" t="s">
        <v>30</v>
      </c>
      <c r="O5913">
        <f t="shared" si="552"/>
        <v>1</v>
      </c>
      <c r="P5913" t="str">
        <f t="shared" si="553"/>
        <v>Valid</v>
      </c>
      <c r="Q5913" t="str">
        <f>_xlfn.XLOOKUP(B5913,Customers!$A:$A,Customers!$C:$C,"Not Found")</f>
        <v>North</v>
      </c>
      <c r="R5913" t="str">
        <f t="shared" si="554"/>
        <v>West</v>
      </c>
      <c r="S5913" t="str">
        <f t="shared" si="555"/>
        <v>Theft</v>
      </c>
      <c r="T5913" t="str">
        <f t="shared" si="556"/>
        <v>SLA Breach</v>
      </c>
      <c r="U5913">
        <f t="shared" si="557"/>
        <v>1</v>
      </c>
    </row>
    <row r="5914" spans="1:21" x14ac:dyDescent="0.3">
      <c r="A5914" t="s">
        <v>10441</v>
      </c>
      <c r="B5914" t="s">
        <v>4229</v>
      </c>
      <c r="C5914" t="s">
        <v>4230</v>
      </c>
      <c r="D5914" t="s">
        <v>34</v>
      </c>
      <c r="E5914" t="s">
        <v>74</v>
      </c>
      <c r="F5914">
        <v>1437933.22</v>
      </c>
      <c r="G5914" s="1">
        <v>45982</v>
      </c>
      <c r="H5914" s="1">
        <v>46001</v>
      </c>
      <c r="I5914" t="s">
        <v>19</v>
      </c>
      <c r="J5914">
        <v>19</v>
      </c>
      <c r="K5914">
        <v>20</v>
      </c>
      <c r="L5914" t="s">
        <v>353</v>
      </c>
      <c r="M5914" t="s">
        <v>29</v>
      </c>
      <c r="N5914" t="s">
        <v>22</v>
      </c>
      <c r="O5914">
        <f t="shared" si="552"/>
        <v>1</v>
      </c>
      <c r="P5914" t="str">
        <f t="shared" si="553"/>
        <v>Valid</v>
      </c>
      <c r="Q5914" t="str">
        <f>_xlfn.XLOOKUP(B5914,Customers!$A:$A,Customers!$C:$C,"Not Found")</f>
        <v>East</v>
      </c>
      <c r="R5914" t="str">
        <f t="shared" si="554"/>
        <v>East</v>
      </c>
      <c r="S5914" t="str">
        <f t="shared" si="555"/>
        <v>Death Benefit</v>
      </c>
      <c r="T5914" t="str">
        <f t="shared" si="556"/>
        <v>Within SLA</v>
      </c>
      <c r="U5914">
        <f t="shared" si="557"/>
        <v>0</v>
      </c>
    </row>
    <row r="5915" spans="1:21" x14ac:dyDescent="0.3">
      <c r="A5915" t="s">
        <v>10442</v>
      </c>
      <c r="B5915" t="s">
        <v>8004</v>
      </c>
      <c r="C5915" t="s">
        <v>8005</v>
      </c>
      <c r="D5915" t="s">
        <v>34</v>
      </c>
      <c r="E5915" t="s">
        <v>173</v>
      </c>
      <c r="F5915">
        <v>882323.9</v>
      </c>
      <c r="G5915" s="1">
        <v>45797</v>
      </c>
      <c r="H5915" s="1">
        <v>45829</v>
      </c>
      <c r="I5915" t="s">
        <v>19</v>
      </c>
      <c r="J5915">
        <v>32</v>
      </c>
      <c r="K5915">
        <v>20</v>
      </c>
      <c r="L5915" t="s">
        <v>541</v>
      </c>
      <c r="M5915" t="s">
        <v>29</v>
      </c>
      <c r="N5915" t="s">
        <v>42</v>
      </c>
      <c r="O5915">
        <f t="shared" si="552"/>
        <v>1</v>
      </c>
      <c r="P5915" t="str">
        <f t="shared" si="553"/>
        <v>Valid</v>
      </c>
      <c r="Q5915" t="str">
        <f>_xlfn.XLOOKUP(B5915,Customers!$A:$A,Customers!$C:$C,"Not Found")</f>
        <v>North</v>
      </c>
      <c r="R5915" t="str">
        <f t="shared" si="554"/>
        <v>Central</v>
      </c>
      <c r="S5915" t="str">
        <f t="shared" si="555"/>
        <v>Death Benefit</v>
      </c>
      <c r="T5915" t="str">
        <f t="shared" si="556"/>
        <v>SLA Breach</v>
      </c>
      <c r="U5915">
        <f t="shared" si="557"/>
        <v>12</v>
      </c>
    </row>
    <row r="5916" spans="1:21" x14ac:dyDescent="0.3">
      <c r="A5916" t="s">
        <v>10443</v>
      </c>
      <c r="B5916" t="s">
        <v>6045</v>
      </c>
      <c r="C5916" t="s">
        <v>6203</v>
      </c>
      <c r="D5916" t="s">
        <v>102</v>
      </c>
      <c r="E5916" t="s">
        <v>27</v>
      </c>
      <c r="F5916">
        <v>137450.26999999999</v>
      </c>
      <c r="G5916" s="1">
        <v>45877</v>
      </c>
      <c r="I5916" t="s">
        <v>40</v>
      </c>
      <c r="J5916">
        <v>20</v>
      </c>
      <c r="K5916">
        <v>20</v>
      </c>
      <c r="L5916" t="s">
        <v>136</v>
      </c>
      <c r="M5916" t="s">
        <v>29</v>
      </c>
      <c r="N5916" t="s">
        <v>42</v>
      </c>
      <c r="O5916">
        <f t="shared" si="552"/>
        <v>1</v>
      </c>
      <c r="P5916" t="str">
        <f t="shared" si="553"/>
        <v>Valid</v>
      </c>
      <c r="Q5916" t="str">
        <f>_xlfn.XLOOKUP(B5916,Customers!$A:$A,Customers!$C:$C,"Not Found")</f>
        <v>Central</v>
      </c>
      <c r="R5916" t="str">
        <f t="shared" si="554"/>
        <v>West</v>
      </c>
      <c r="S5916" t="str">
        <f t="shared" si="555"/>
        <v>Maturity</v>
      </c>
      <c r="T5916" t="str">
        <f t="shared" si="556"/>
        <v>Within SLA</v>
      </c>
      <c r="U5916">
        <f t="shared" si="557"/>
        <v>0</v>
      </c>
    </row>
    <row r="5917" spans="1:21" x14ac:dyDescent="0.3">
      <c r="A5917" t="s">
        <v>10444</v>
      </c>
      <c r="B5917" t="s">
        <v>3273</v>
      </c>
      <c r="C5917" t="s">
        <v>3274</v>
      </c>
      <c r="D5917" t="s">
        <v>182</v>
      </c>
      <c r="E5917" t="s">
        <v>173</v>
      </c>
      <c r="F5917">
        <v>12318.3</v>
      </c>
      <c r="G5917" s="1">
        <v>45696</v>
      </c>
      <c r="H5917" s="1">
        <v>45707</v>
      </c>
      <c r="I5917" t="s">
        <v>19</v>
      </c>
      <c r="J5917">
        <v>11</v>
      </c>
      <c r="K5917">
        <v>7</v>
      </c>
      <c r="L5917" t="s">
        <v>282</v>
      </c>
      <c r="M5917" t="s">
        <v>94</v>
      </c>
      <c r="N5917" t="s">
        <v>30</v>
      </c>
      <c r="O5917">
        <f t="shared" si="552"/>
        <v>1</v>
      </c>
      <c r="P5917" t="str">
        <f t="shared" si="553"/>
        <v>Valid</v>
      </c>
      <c r="Q5917" t="str">
        <f>_xlfn.XLOOKUP(B5917,Customers!$A:$A,Customers!$C:$C,"Not Found")</f>
        <v>East</v>
      </c>
      <c r="R5917" t="str">
        <f t="shared" si="554"/>
        <v>Central</v>
      </c>
      <c r="S5917" t="str">
        <f t="shared" si="555"/>
        <v>Trip Cancellation</v>
      </c>
      <c r="T5917" t="str">
        <f t="shared" si="556"/>
        <v>SLA Breach</v>
      </c>
      <c r="U5917">
        <f t="shared" si="557"/>
        <v>4</v>
      </c>
    </row>
    <row r="5918" spans="1:21" x14ac:dyDescent="0.3">
      <c r="A5918" t="s">
        <v>10445</v>
      </c>
      <c r="B5918" t="s">
        <v>550</v>
      </c>
      <c r="C5918" t="s">
        <v>6214</v>
      </c>
      <c r="D5918" t="s">
        <v>69</v>
      </c>
      <c r="E5918" t="s">
        <v>173</v>
      </c>
      <c r="F5918">
        <v>260446.66</v>
      </c>
      <c r="G5918" s="1">
        <v>45690</v>
      </c>
      <c r="H5918" s="1">
        <v>45704</v>
      </c>
      <c r="I5918" t="s">
        <v>19</v>
      </c>
      <c r="J5918">
        <v>14</v>
      </c>
      <c r="K5918">
        <v>12</v>
      </c>
      <c r="L5918" t="s">
        <v>427</v>
      </c>
      <c r="M5918" t="s">
        <v>49</v>
      </c>
      <c r="N5918" t="s">
        <v>30</v>
      </c>
      <c r="O5918">
        <f t="shared" si="552"/>
        <v>1</v>
      </c>
      <c r="P5918" t="str">
        <f t="shared" si="553"/>
        <v>Valid</v>
      </c>
      <c r="Q5918" t="str">
        <f>_xlfn.XLOOKUP(B5918,Customers!$A:$A,Customers!$C:$C,"Not Found")</f>
        <v>North</v>
      </c>
      <c r="R5918" t="str">
        <f t="shared" si="554"/>
        <v>Central</v>
      </c>
      <c r="S5918" t="str">
        <f t="shared" si="555"/>
        <v>Property Damage</v>
      </c>
      <c r="T5918" t="str">
        <f t="shared" si="556"/>
        <v>SLA Breach</v>
      </c>
      <c r="U5918">
        <f t="shared" si="557"/>
        <v>2</v>
      </c>
    </row>
    <row r="5919" spans="1:21" x14ac:dyDescent="0.3">
      <c r="A5919" t="s">
        <v>10446</v>
      </c>
      <c r="B5919" t="s">
        <v>1360</v>
      </c>
      <c r="C5919" t="s">
        <v>5276</v>
      </c>
      <c r="D5919" t="s">
        <v>102</v>
      </c>
      <c r="E5919" t="s">
        <v>173</v>
      </c>
      <c r="F5919">
        <v>599608.6</v>
      </c>
      <c r="G5919" s="1">
        <v>45738</v>
      </c>
      <c r="H5919" s="1">
        <v>45765</v>
      </c>
      <c r="I5919" t="s">
        <v>19</v>
      </c>
      <c r="J5919">
        <v>27</v>
      </c>
      <c r="K5919">
        <v>20</v>
      </c>
      <c r="L5919" t="s">
        <v>325</v>
      </c>
      <c r="M5919" t="s">
        <v>29</v>
      </c>
      <c r="N5919" t="s">
        <v>30</v>
      </c>
      <c r="O5919">
        <f t="shared" si="552"/>
        <v>1</v>
      </c>
      <c r="P5919" t="str">
        <f t="shared" si="553"/>
        <v>Valid</v>
      </c>
      <c r="Q5919" t="str">
        <f>_xlfn.XLOOKUP(B5919,Customers!$A:$A,Customers!$C:$C,"Not Found")</f>
        <v>North</v>
      </c>
      <c r="R5919" t="str">
        <f t="shared" si="554"/>
        <v>Central</v>
      </c>
      <c r="S5919" t="str">
        <f t="shared" si="555"/>
        <v>Maturity</v>
      </c>
      <c r="T5919" t="str">
        <f t="shared" si="556"/>
        <v>SLA Breach</v>
      </c>
      <c r="U5919">
        <f t="shared" si="557"/>
        <v>7</v>
      </c>
    </row>
    <row r="5920" spans="1:21" x14ac:dyDescent="0.3">
      <c r="A5920" t="s">
        <v>10447</v>
      </c>
      <c r="B5920" t="s">
        <v>5717</v>
      </c>
      <c r="C5920" t="s">
        <v>5718</v>
      </c>
      <c r="D5920" t="s">
        <v>59</v>
      </c>
      <c r="E5920" t="s">
        <v>39</v>
      </c>
      <c r="F5920">
        <v>222370.86</v>
      </c>
      <c r="G5920" s="1">
        <v>45756</v>
      </c>
      <c r="H5920" s="1">
        <v>45765</v>
      </c>
      <c r="I5920" t="s">
        <v>19</v>
      </c>
      <c r="J5920">
        <v>9</v>
      </c>
      <c r="K5920">
        <v>15</v>
      </c>
      <c r="L5920" t="s">
        <v>75</v>
      </c>
      <c r="M5920" t="s">
        <v>55</v>
      </c>
      <c r="N5920" t="s">
        <v>30</v>
      </c>
      <c r="O5920">
        <f t="shared" si="552"/>
        <v>1</v>
      </c>
      <c r="P5920" t="str">
        <f t="shared" si="553"/>
        <v>Valid</v>
      </c>
      <c r="Q5920" t="str">
        <f>_xlfn.XLOOKUP(B5920,Customers!$A:$A,Customers!$C:$C,"Not Found")</f>
        <v>West</v>
      </c>
      <c r="R5920" t="str">
        <f t="shared" si="554"/>
        <v>North</v>
      </c>
      <c r="S5920" t="str">
        <f t="shared" si="555"/>
        <v>Critical Illness</v>
      </c>
      <c r="T5920" t="str">
        <f t="shared" si="556"/>
        <v>Within SLA</v>
      </c>
      <c r="U5920">
        <f t="shared" si="557"/>
        <v>0</v>
      </c>
    </row>
    <row r="5921" spans="1:21" x14ac:dyDescent="0.3">
      <c r="A5921" t="s">
        <v>10448</v>
      </c>
      <c r="B5921" t="s">
        <v>442</v>
      </c>
      <c r="C5921" t="s">
        <v>10325</v>
      </c>
      <c r="D5921" t="s">
        <v>53</v>
      </c>
      <c r="E5921" t="s">
        <v>74</v>
      </c>
      <c r="F5921">
        <v>63684.77</v>
      </c>
      <c r="G5921" s="1">
        <v>45746</v>
      </c>
      <c r="I5921" t="s">
        <v>64</v>
      </c>
      <c r="J5921">
        <v>20</v>
      </c>
      <c r="K5921">
        <v>15</v>
      </c>
      <c r="L5921" t="s">
        <v>366</v>
      </c>
      <c r="M5921" t="s">
        <v>55</v>
      </c>
      <c r="N5921" t="s">
        <v>30</v>
      </c>
      <c r="O5921">
        <f t="shared" si="552"/>
        <v>1</v>
      </c>
      <c r="P5921" t="str">
        <f t="shared" si="553"/>
        <v>Valid</v>
      </c>
      <c r="Q5921" t="str">
        <f>_xlfn.XLOOKUP(B5921,Customers!$A:$A,Customers!$C:$C,"Not Found")</f>
        <v>West</v>
      </c>
      <c r="R5921" t="str">
        <f t="shared" si="554"/>
        <v>East</v>
      </c>
      <c r="S5921" t="str">
        <f t="shared" si="555"/>
        <v>Hospitalization</v>
      </c>
      <c r="T5921" t="str">
        <f t="shared" si="556"/>
        <v>SLA Breach</v>
      </c>
      <c r="U5921">
        <f t="shared" si="557"/>
        <v>5</v>
      </c>
    </row>
    <row r="5922" spans="1:21" x14ac:dyDescent="0.3">
      <c r="A5922" t="s">
        <v>10449</v>
      </c>
      <c r="B5922" t="s">
        <v>2101</v>
      </c>
      <c r="C5922" t="s">
        <v>2102</v>
      </c>
      <c r="D5922" t="s">
        <v>34</v>
      </c>
      <c r="E5922" t="s">
        <v>18</v>
      </c>
      <c r="F5922">
        <v>270304.51</v>
      </c>
      <c r="G5922" s="1">
        <v>45882</v>
      </c>
      <c r="H5922" s="1">
        <v>45898</v>
      </c>
      <c r="I5922" t="s">
        <v>19</v>
      </c>
      <c r="J5922">
        <v>16</v>
      </c>
      <c r="K5922">
        <v>20</v>
      </c>
      <c r="L5922" t="s">
        <v>681</v>
      </c>
      <c r="M5922" t="s">
        <v>29</v>
      </c>
      <c r="N5922" t="s">
        <v>30</v>
      </c>
      <c r="O5922">
        <f t="shared" si="552"/>
        <v>1</v>
      </c>
      <c r="P5922" t="str">
        <f t="shared" si="553"/>
        <v>Valid</v>
      </c>
      <c r="Q5922" t="str">
        <f>_xlfn.XLOOKUP(B5922,Customers!$A:$A,Customers!$C:$C,"Not Found")</f>
        <v>Central</v>
      </c>
      <c r="R5922" t="str">
        <f t="shared" si="554"/>
        <v>South</v>
      </c>
      <c r="S5922" t="str">
        <f t="shared" si="555"/>
        <v>Death Benefit</v>
      </c>
      <c r="T5922" t="str">
        <f t="shared" si="556"/>
        <v>Within SLA</v>
      </c>
      <c r="U5922">
        <f t="shared" si="557"/>
        <v>0</v>
      </c>
    </row>
    <row r="5923" spans="1:21" x14ac:dyDescent="0.3">
      <c r="A5923" t="s">
        <v>10450</v>
      </c>
      <c r="B5923" t="s">
        <v>8295</v>
      </c>
      <c r="C5923" t="s">
        <v>10451</v>
      </c>
      <c r="D5923" t="s">
        <v>92</v>
      </c>
      <c r="E5923" t="s">
        <v>39</v>
      </c>
      <c r="F5923">
        <v>9443.4</v>
      </c>
      <c r="G5923" s="1">
        <v>45786</v>
      </c>
      <c r="H5923" s="1">
        <v>45800</v>
      </c>
      <c r="I5923" t="s">
        <v>19</v>
      </c>
      <c r="J5923">
        <v>14</v>
      </c>
      <c r="K5923">
        <v>7</v>
      </c>
      <c r="L5923" t="s">
        <v>431</v>
      </c>
      <c r="M5923" t="s">
        <v>94</v>
      </c>
      <c r="N5923" t="s">
        <v>30</v>
      </c>
      <c r="O5923">
        <f t="shared" si="552"/>
        <v>1</v>
      </c>
      <c r="P5923" t="str">
        <f t="shared" si="553"/>
        <v>Valid</v>
      </c>
      <c r="Q5923" t="str">
        <f>_xlfn.XLOOKUP(B5923,Customers!$A:$A,Customers!$C:$C,"Not Found")</f>
        <v>North</v>
      </c>
      <c r="R5923" t="str">
        <f t="shared" si="554"/>
        <v>North</v>
      </c>
      <c r="S5923" t="str">
        <f t="shared" si="555"/>
        <v>Baggage Loss</v>
      </c>
      <c r="T5923" t="str">
        <f t="shared" si="556"/>
        <v>SLA Breach</v>
      </c>
      <c r="U5923">
        <f t="shared" si="557"/>
        <v>7</v>
      </c>
    </row>
    <row r="5924" spans="1:21" x14ac:dyDescent="0.3">
      <c r="A5924" t="s">
        <v>10452</v>
      </c>
      <c r="B5924" t="s">
        <v>2118</v>
      </c>
      <c r="C5924" t="s">
        <v>2119</v>
      </c>
      <c r="D5924" t="s">
        <v>46</v>
      </c>
      <c r="E5924" t="s">
        <v>74</v>
      </c>
      <c r="F5924">
        <v>120787.65</v>
      </c>
      <c r="G5924" s="1">
        <v>45892</v>
      </c>
      <c r="H5924" s="1">
        <v>45907</v>
      </c>
      <c r="I5924" t="s">
        <v>19</v>
      </c>
      <c r="J5924">
        <v>15</v>
      </c>
      <c r="K5924">
        <v>12</v>
      </c>
      <c r="L5924" t="s">
        <v>174</v>
      </c>
      <c r="M5924" t="s">
        <v>49</v>
      </c>
      <c r="N5924" t="s">
        <v>30</v>
      </c>
      <c r="O5924">
        <f t="shared" si="552"/>
        <v>1</v>
      </c>
      <c r="P5924" t="str">
        <f t="shared" si="553"/>
        <v>Valid</v>
      </c>
      <c r="Q5924" t="str">
        <f>_xlfn.XLOOKUP(B5924,Customers!$A:$A,Customers!$C:$C,"Not Found")</f>
        <v>North</v>
      </c>
      <c r="R5924" t="str">
        <f t="shared" si="554"/>
        <v>East</v>
      </c>
      <c r="S5924" t="str">
        <f t="shared" si="555"/>
        <v>Theft</v>
      </c>
      <c r="T5924" t="str">
        <f t="shared" si="556"/>
        <v>SLA Breach</v>
      </c>
      <c r="U5924">
        <f t="shared" si="557"/>
        <v>3</v>
      </c>
    </row>
    <row r="5925" spans="1:21" x14ac:dyDescent="0.3">
      <c r="A5925" t="s">
        <v>10453</v>
      </c>
      <c r="B5925" t="s">
        <v>4637</v>
      </c>
      <c r="C5925" t="s">
        <v>4638</v>
      </c>
      <c r="D5925" t="s">
        <v>111</v>
      </c>
      <c r="E5925" t="s">
        <v>39</v>
      </c>
      <c r="F5925">
        <v>72624.740000000005</v>
      </c>
      <c r="G5925" s="1">
        <v>45702</v>
      </c>
      <c r="H5925" s="1">
        <v>45712</v>
      </c>
      <c r="I5925" t="s">
        <v>19</v>
      </c>
      <c r="J5925">
        <v>10</v>
      </c>
      <c r="K5925">
        <v>12</v>
      </c>
      <c r="L5925" t="s">
        <v>75</v>
      </c>
      <c r="M5925" t="s">
        <v>49</v>
      </c>
      <c r="N5925" t="s">
        <v>22</v>
      </c>
      <c r="O5925">
        <f t="shared" si="552"/>
        <v>1</v>
      </c>
      <c r="P5925" t="str">
        <f t="shared" si="553"/>
        <v>Valid</v>
      </c>
      <c r="Q5925" t="str">
        <f>_xlfn.XLOOKUP(B5925,Customers!$A:$A,Customers!$C:$C,"Not Found")</f>
        <v>North</v>
      </c>
      <c r="R5925" t="str">
        <f t="shared" si="554"/>
        <v>North</v>
      </c>
      <c r="S5925" t="str">
        <f t="shared" si="555"/>
        <v>Fire</v>
      </c>
      <c r="T5925" t="str">
        <f t="shared" si="556"/>
        <v>Within SLA</v>
      </c>
      <c r="U5925">
        <f t="shared" si="557"/>
        <v>0</v>
      </c>
    </row>
    <row r="5926" spans="1:21" x14ac:dyDescent="0.3">
      <c r="A5926" t="s">
        <v>10454</v>
      </c>
      <c r="B5926" t="s">
        <v>3866</v>
      </c>
      <c r="C5926" t="s">
        <v>6678</v>
      </c>
      <c r="D5926" t="s">
        <v>216</v>
      </c>
      <c r="E5926" t="s">
        <v>74</v>
      </c>
      <c r="F5926">
        <v>51174.06</v>
      </c>
      <c r="G5926" s="1">
        <v>45776</v>
      </c>
      <c r="I5926" t="s">
        <v>40</v>
      </c>
      <c r="J5926">
        <v>14</v>
      </c>
      <c r="K5926">
        <v>15</v>
      </c>
      <c r="L5926" t="s">
        <v>117</v>
      </c>
      <c r="M5926" t="s">
        <v>55</v>
      </c>
      <c r="N5926" t="s">
        <v>30</v>
      </c>
      <c r="O5926">
        <f t="shared" si="552"/>
        <v>1</v>
      </c>
      <c r="P5926" t="str">
        <f t="shared" si="553"/>
        <v>Valid</v>
      </c>
      <c r="Q5926" t="str">
        <f>_xlfn.XLOOKUP(B5926,Customers!$A:$A,Customers!$C:$C,"Not Found")</f>
        <v>East</v>
      </c>
      <c r="R5926" t="str">
        <f t="shared" si="554"/>
        <v>East</v>
      </c>
      <c r="S5926" t="str">
        <f t="shared" si="555"/>
        <v>Outpatient</v>
      </c>
      <c r="T5926" t="str">
        <f t="shared" si="556"/>
        <v>Within SLA</v>
      </c>
      <c r="U5926">
        <f t="shared" si="557"/>
        <v>0</v>
      </c>
    </row>
    <row r="5927" spans="1:21" x14ac:dyDescent="0.3">
      <c r="A5927" t="s">
        <v>10455</v>
      </c>
      <c r="B5927" t="s">
        <v>751</v>
      </c>
      <c r="C5927" t="s">
        <v>1587</v>
      </c>
      <c r="D5927" t="s">
        <v>59</v>
      </c>
      <c r="E5927" t="s">
        <v>27</v>
      </c>
      <c r="F5927">
        <v>154947.17000000001</v>
      </c>
      <c r="G5927" s="1">
        <v>45850</v>
      </c>
      <c r="H5927" s="1">
        <v>45861</v>
      </c>
      <c r="I5927" t="s">
        <v>19</v>
      </c>
      <c r="J5927">
        <v>11</v>
      </c>
      <c r="K5927">
        <v>15</v>
      </c>
      <c r="L5927" t="s">
        <v>41</v>
      </c>
      <c r="M5927" t="s">
        <v>55</v>
      </c>
      <c r="N5927" t="s">
        <v>22</v>
      </c>
      <c r="O5927">
        <f t="shared" si="552"/>
        <v>1</v>
      </c>
      <c r="P5927" t="str">
        <f t="shared" si="553"/>
        <v>Valid</v>
      </c>
      <c r="Q5927" t="str">
        <f>_xlfn.XLOOKUP(B5927,Customers!$A:$A,Customers!$C:$C,"Not Found")</f>
        <v>East</v>
      </c>
      <c r="R5927" t="str">
        <f t="shared" si="554"/>
        <v>West</v>
      </c>
      <c r="S5927" t="str">
        <f t="shared" si="555"/>
        <v>Critical Illness</v>
      </c>
      <c r="T5927" t="str">
        <f t="shared" si="556"/>
        <v>Within SLA</v>
      </c>
      <c r="U5927">
        <f t="shared" si="557"/>
        <v>0</v>
      </c>
    </row>
    <row r="5928" spans="1:21" x14ac:dyDescent="0.3">
      <c r="A5928" t="s">
        <v>10456</v>
      </c>
      <c r="B5928" t="s">
        <v>1855</v>
      </c>
      <c r="C5928" t="s">
        <v>1856</v>
      </c>
      <c r="D5928" t="s">
        <v>69</v>
      </c>
      <c r="E5928" t="s">
        <v>18</v>
      </c>
      <c r="F5928">
        <v>99397.95</v>
      </c>
      <c r="G5928" s="1">
        <v>45989</v>
      </c>
      <c r="H5928" s="1">
        <v>46001</v>
      </c>
      <c r="I5928" t="s">
        <v>19</v>
      </c>
      <c r="J5928">
        <v>12</v>
      </c>
      <c r="K5928">
        <v>12</v>
      </c>
      <c r="L5928" t="s">
        <v>121</v>
      </c>
      <c r="M5928" t="s">
        <v>49</v>
      </c>
      <c r="N5928" t="s">
        <v>30</v>
      </c>
      <c r="O5928">
        <f t="shared" si="552"/>
        <v>1</v>
      </c>
      <c r="P5928" t="str">
        <f t="shared" si="553"/>
        <v>Valid</v>
      </c>
      <c r="Q5928" t="str">
        <f>_xlfn.XLOOKUP(B5928,Customers!$A:$A,Customers!$C:$C,"Not Found")</f>
        <v>North</v>
      </c>
      <c r="R5928" t="str">
        <f t="shared" si="554"/>
        <v>South</v>
      </c>
      <c r="S5928" t="str">
        <f t="shared" si="555"/>
        <v>Property Damage</v>
      </c>
      <c r="T5928" t="str">
        <f t="shared" si="556"/>
        <v>Within SLA</v>
      </c>
      <c r="U5928">
        <f t="shared" si="557"/>
        <v>0</v>
      </c>
    </row>
    <row r="5929" spans="1:21" x14ac:dyDescent="0.3">
      <c r="A5929" t="s">
        <v>10457</v>
      </c>
      <c r="B5929" t="s">
        <v>6986</v>
      </c>
      <c r="C5929" t="s">
        <v>6987</v>
      </c>
      <c r="D5929" t="s">
        <v>154</v>
      </c>
      <c r="E5929" t="s">
        <v>173</v>
      </c>
      <c r="F5929">
        <v>111108.97</v>
      </c>
      <c r="G5929" s="1">
        <v>45780</v>
      </c>
      <c r="H5929" s="1">
        <v>45790</v>
      </c>
      <c r="I5929" t="s">
        <v>19</v>
      </c>
      <c r="J5929">
        <v>10</v>
      </c>
      <c r="K5929">
        <v>10</v>
      </c>
      <c r="L5929" t="s">
        <v>140</v>
      </c>
      <c r="M5929" t="s">
        <v>21</v>
      </c>
      <c r="N5929" t="s">
        <v>30</v>
      </c>
      <c r="O5929">
        <f t="shared" si="552"/>
        <v>1</v>
      </c>
      <c r="P5929" t="str">
        <f t="shared" si="553"/>
        <v>Valid</v>
      </c>
      <c r="Q5929" t="str">
        <f>_xlfn.XLOOKUP(B5929,Customers!$A:$A,Customers!$C:$C,"Not Found")</f>
        <v>West</v>
      </c>
      <c r="R5929" t="str">
        <f t="shared" si="554"/>
        <v>Central</v>
      </c>
      <c r="S5929" t="str">
        <f t="shared" si="555"/>
        <v>Vehicle Damage</v>
      </c>
      <c r="T5929" t="str">
        <f t="shared" si="556"/>
        <v>Within SLA</v>
      </c>
      <c r="U5929">
        <f t="shared" si="557"/>
        <v>0</v>
      </c>
    </row>
    <row r="5930" spans="1:21" x14ac:dyDescent="0.3">
      <c r="A5930" t="s">
        <v>10458</v>
      </c>
      <c r="B5930" t="s">
        <v>6132</v>
      </c>
      <c r="C5930" t="s">
        <v>6133</v>
      </c>
      <c r="D5930" t="s">
        <v>111</v>
      </c>
      <c r="E5930" t="s">
        <v>27</v>
      </c>
      <c r="G5930" s="1">
        <v>45847</v>
      </c>
      <c r="H5930" s="1">
        <v>45859</v>
      </c>
      <c r="I5930" t="s">
        <v>19</v>
      </c>
      <c r="J5930">
        <v>12</v>
      </c>
      <c r="K5930">
        <v>12</v>
      </c>
      <c r="L5930" t="s">
        <v>87</v>
      </c>
      <c r="M5930" t="s">
        <v>49</v>
      </c>
      <c r="N5930" t="s">
        <v>30</v>
      </c>
      <c r="O5930">
        <f t="shared" si="552"/>
        <v>1</v>
      </c>
      <c r="P5930" t="str">
        <f t="shared" si="553"/>
        <v>Missing Amount</v>
      </c>
      <c r="Q5930" t="str">
        <f>_xlfn.XLOOKUP(B5930,Customers!$A:$A,Customers!$C:$C,"Not Found")</f>
        <v>South</v>
      </c>
      <c r="R5930" t="str">
        <f t="shared" si="554"/>
        <v>West</v>
      </c>
      <c r="S5930" t="str">
        <f t="shared" si="555"/>
        <v>Fire</v>
      </c>
      <c r="T5930" t="str">
        <f t="shared" si="556"/>
        <v>Within SLA</v>
      </c>
      <c r="U5930">
        <f t="shared" si="557"/>
        <v>0</v>
      </c>
    </row>
    <row r="5931" spans="1:21" x14ac:dyDescent="0.3">
      <c r="A5931" t="s">
        <v>10459</v>
      </c>
      <c r="B5931" t="s">
        <v>1428</v>
      </c>
      <c r="C5931" t="s">
        <v>7719</v>
      </c>
      <c r="D5931" t="s">
        <v>46</v>
      </c>
      <c r="E5931" t="s">
        <v>27</v>
      </c>
      <c r="F5931">
        <v>92823.11</v>
      </c>
      <c r="G5931" s="1">
        <v>45823</v>
      </c>
      <c r="I5931" t="s">
        <v>64</v>
      </c>
      <c r="J5931">
        <v>1</v>
      </c>
      <c r="K5931">
        <v>10</v>
      </c>
      <c r="L5931" t="s">
        <v>174</v>
      </c>
      <c r="M5931" t="s">
        <v>21</v>
      </c>
      <c r="N5931" t="s">
        <v>30</v>
      </c>
      <c r="O5931">
        <f t="shared" si="552"/>
        <v>1</v>
      </c>
      <c r="P5931" t="str">
        <f t="shared" si="553"/>
        <v>Valid</v>
      </c>
      <c r="Q5931" t="str">
        <f>_xlfn.XLOOKUP(B5931,Customers!$A:$A,Customers!$C:$C,"Not Found")</f>
        <v>South</v>
      </c>
      <c r="R5931" t="str">
        <f t="shared" si="554"/>
        <v>West</v>
      </c>
      <c r="S5931" t="str">
        <f t="shared" si="555"/>
        <v>Theft</v>
      </c>
      <c r="T5931" t="str">
        <f t="shared" si="556"/>
        <v>Within SLA</v>
      </c>
      <c r="U5931">
        <f t="shared" si="557"/>
        <v>0</v>
      </c>
    </row>
    <row r="5932" spans="1:21" x14ac:dyDescent="0.3">
      <c r="A5932" t="s">
        <v>10460</v>
      </c>
      <c r="B5932" t="s">
        <v>5884</v>
      </c>
      <c r="C5932" t="s">
        <v>9443</v>
      </c>
      <c r="D5932" t="s">
        <v>216</v>
      </c>
      <c r="E5932" t="s">
        <v>39</v>
      </c>
      <c r="F5932">
        <v>36216.519999999997</v>
      </c>
      <c r="G5932" s="1">
        <v>45662</v>
      </c>
      <c r="H5932" s="1">
        <v>45671</v>
      </c>
      <c r="I5932" t="s">
        <v>19</v>
      </c>
      <c r="J5932">
        <v>9</v>
      </c>
      <c r="K5932">
        <v>15</v>
      </c>
      <c r="L5932" t="s">
        <v>606</v>
      </c>
      <c r="M5932" t="s">
        <v>55</v>
      </c>
      <c r="N5932" t="s">
        <v>30</v>
      </c>
      <c r="O5932">
        <f t="shared" si="552"/>
        <v>1</v>
      </c>
      <c r="P5932" t="str">
        <f t="shared" si="553"/>
        <v>Valid</v>
      </c>
      <c r="Q5932" t="str">
        <f>_xlfn.XLOOKUP(B5932,Customers!$A:$A,Customers!$C:$C,"Not Found")</f>
        <v>North</v>
      </c>
      <c r="R5932" t="str">
        <f t="shared" si="554"/>
        <v>North</v>
      </c>
      <c r="S5932" t="str">
        <f t="shared" si="555"/>
        <v>Outpatient</v>
      </c>
      <c r="T5932" t="str">
        <f t="shared" si="556"/>
        <v>Within SLA</v>
      </c>
      <c r="U5932">
        <f t="shared" si="557"/>
        <v>0</v>
      </c>
    </row>
    <row r="5933" spans="1:21" x14ac:dyDescent="0.3">
      <c r="A5933" t="s">
        <v>10461</v>
      </c>
      <c r="B5933" t="s">
        <v>2651</v>
      </c>
      <c r="C5933" t="s">
        <v>2652</v>
      </c>
      <c r="D5933" t="s">
        <v>154</v>
      </c>
      <c r="E5933" t="s">
        <v>173</v>
      </c>
      <c r="F5933">
        <v>34221.26</v>
      </c>
      <c r="G5933" s="1">
        <v>45753</v>
      </c>
      <c r="H5933" s="1">
        <v>45764</v>
      </c>
      <c r="I5933" t="s">
        <v>19</v>
      </c>
      <c r="J5933">
        <v>11</v>
      </c>
      <c r="K5933">
        <v>10</v>
      </c>
      <c r="L5933" t="s">
        <v>159</v>
      </c>
      <c r="M5933" t="s">
        <v>21</v>
      </c>
      <c r="N5933" t="s">
        <v>30</v>
      </c>
      <c r="O5933">
        <f t="shared" si="552"/>
        <v>1</v>
      </c>
      <c r="P5933" t="str">
        <f t="shared" si="553"/>
        <v>Valid</v>
      </c>
      <c r="Q5933" t="str">
        <f>_xlfn.XLOOKUP(B5933,Customers!$A:$A,Customers!$C:$C,"Not Found")</f>
        <v>Central</v>
      </c>
      <c r="R5933" t="str">
        <f t="shared" si="554"/>
        <v>Central</v>
      </c>
      <c r="S5933" t="str">
        <f t="shared" si="555"/>
        <v>Vehicle Damage</v>
      </c>
      <c r="T5933" t="str">
        <f t="shared" si="556"/>
        <v>SLA Breach</v>
      </c>
      <c r="U5933">
        <f t="shared" si="557"/>
        <v>1</v>
      </c>
    </row>
    <row r="5934" spans="1:21" x14ac:dyDescent="0.3">
      <c r="A5934" t="s">
        <v>10462</v>
      </c>
      <c r="B5934" t="s">
        <v>1810</v>
      </c>
      <c r="C5934" t="s">
        <v>5003</v>
      </c>
      <c r="D5934" t="s">
        <v>59</v>
      </c>
      <c r="E5934" t="s">
        <v>39</v>
      </c>
      <c r="F5934">
        <v>114129.65</v>
      </c>
      <c r="G5934" s="1">
        <v>45754</v>
      </c>
      <c r="H5934" s="1">
        <v>45787</v>
      </c>
      <c r="I5934" t="s">
        <v>19</v>
      </c>
      <c r="J5934">
        <v>33</v>
      </c>
      <c r="K5934">
        <v>15</v>
      </c>
      <c r="L5934" t="s">
        <v>83</v>
      </c>
      <c r="M5934" t="s">
        <v>55</v>
      </c>
      <c r="N5934" t="s">
        <v>88</v>
      </c>
      <c r="O5934">
        <f t="shared" si="552"/>
        <v>1</v>
      </c>
      <c r="P5934" t="str">
        <f t="shared" si="553"/>
        <v>Valid</v>
      </c>
      <c r="Q5934" t="str">
        <f>_xlfn.XLOOKUP(B5934,Customers!$A:$A,Customers!$C:$C,"Not Found")</f>
        <v>West</v>
      </c>
      <c r="R5934" t="str">
        <f t="shared" si="554"/>
        <v>North</v>
      </c>
      <c r="S5934" t="str">
        <f t="shared" si="555"/>
        <v>Critical Illness</v>
      </c>
      <c r="T5934" t="str">
        <f t="shared" si="556"/>
        <v>SLA Breach</v>
      </c>
      <c r="U5934">
        <f t="shared" si="557"/>
        <v>18</v>
      </c>
    </row>
    <row r="5935" spans="1:21" x14ac:dyDescent="0.3">
      <c r="A5935" t="s">
        <v>10463</v>
      </c>
      <c r="B5935" t="s">
        <v>198</v>
      </c>
      <c r="C5935" t="s">
        <v>3532</v>
      </c>
      <c r="D5935" t="s">
        <v>26</v>
      </c>
      <c r="E5935" t="s">
        <v>27</v>
      </c>
      <c r="F5935">
        <v>901349.84</v>
      </c>
      <c r="G5935" s="1">
        <v>45809</v>
      </c>
      <c r="H5935" s="1">
        <v>45831</v>
      </c>
      <c r="I5935" t="s">
        <v>19</v>
      </c>
      <c r="J5935">
        <v>22</v>
      </c>
      <c r="K5935">
        <v>20</v>
      </c>
      <c r="L5935" t="s">
        <v>325</v>
      </c>
      <c r="M5935" t="s">
        <v>29</v>
      </c>
      <c r="N5935" t="s">
        <v>30</v>
      </c>
      <c r="O5935">
        <f t="shared" si="552"/>
        <v>1</v>
      </c>
      <c r="P5935" t="str">
        <f t="shared" si="553"/>
        <v>Valid</v>
      </c>
      <c r="Q5935" t="str">
        <f>_xlfn.XLOOKUP(B5935,Customers!$A:$A,Customers!$C:$C,"Not Found")</f>
        <v>West</v>
      </c>
      <c r="R5935" t="str">
        <f t="shared" si="554"/>
        <v>West</v>
      </c>
      <c r="S5935" t="str">
        <f t="shared" si="555"/>
        <v>Disability</v>
      </c>
      <c r="T5935" t="str">
        <f t="shared" si="556"/>
        <v>SLA Breach</v>
      </c>
      <c r="U5935">
        <f t="shared" si="557"/>
        <v>2</v>
      </c>
    </row>
    <row r="5936" spans="1:21" x14ac:dyDescent="0.3">
      <c r="A5936" t="s">
        <v>10464</v>
      </c>
      <c r="B5936" t="s">
        <v>4096</v>
      </c>
      <c r="C5936" t="s">
        <v>4097</v>
      </c>
      <c r="D5936" t="s">
        <v>46</v>
      </c>
      <c r="E5936" t="s">
        <v>39</v>
      </c>
      <c r="F5936">
        <v>88014.32</v>
      </c>
      <c r="G5936" s="1">
        <v>45719</v>
      </c>
      <c r="H5936" s="1">
        <v>45727</v>
      </c>
      <c r="I5936" t="s">
        <v>19</v>
      </c>
      <c r="J5936">
        <v>8</v>
      </c>
      <c r="K5936">
        <v>10</v>
      </c>
      <c r="L5936" t="s">
        <v>325</v>
      </c>
      <c r="M5936" t="s">
        <v>21</v>
      </c>
      <c r="N5936" t="s">
        <v>30</v>
      </c>
      <c r="O5936">
        <f t="shared" si="552"/>
        <v>1</v>
      </c>
      <c r="P5936" t="str">
        <f t="shared" si="553"/>
        <v>Valid</v>
      </c>
      <c r="Q5936" t="str">
        <f>_xlfn.XLOOKUP(B5936,Customers!$A:$A,Customers!$C:$C,"Not Found")</f>
        <v>Central</v>
      </c>
      <c r="R5936" t="str">
        <f t="shared" si="554"/>
        <v>North</v>
      </c>
      <c r="S5936" t="str">
        <f t="shared" si="555"/>
        <v>Theft</v>
      </c>
      <c r="T5936" t="str">
        <f t="shared" si="556"/>
        <v>Within SLA</v>
      </c>
      <c r="U5936">
        <f t="shared" si="557"/>
        <v>0</v>
      </c>
    </row>
    <row r="5937" spans="1:21" x14ac:dyDescent="0.3">
      <c r="A5937" t="s">
        <v>10465</v>
      </c>
      <c r="B5937" t="s">
        <v>1013</v>
      </c>
      <c r="C5937" t="s">
        <v>1014</v>
      </c>
      <c r="D5937" t="s">
        <v>17</v>
      </c>
      <c r="E5937" t="s">
        <v>39</v>
      </c>
      <c r="F5937">
        <v>65655.009999999995</v>
      </c>
      <c r="G5937" s="1">
        <v>45896</v>
      </c>
      <c r="H5937" s="1">
        <v>45903</v>
      </c>
      <c r="I5937" t="s">
        <v>19</v>
      </c>
      <c r="J5937">
        <v>7</v>
      </c>
      <c r="K5937">
        <v>10</v>
      </c>
      <c r="L5937" t="s">
        <v>121</v>
      </c>
      <c r="M5937" t="s">
        <v>21</v>
      </c>
      <c r="N5937" t="s">
        <v>30</v>
      </c>
      <c r="O5937">
        <f t="shared" si="552"/>
        <v>1</v>
      </c>
      <c r="P5937" t="str">
        <f t="shared" si="553"/>
        <v>Valid</v>
      </c>
      <c r="Q5937" t="str">
        <f>_xlfn.XLOOKUP(B5937,Customers!$A:$A,Customers!$C:$C,"Not Found")</f>
        <v>Central</v>
      </c>
      <c r="R5937" t="str">
        <f t="shared" si="554"/>
        <v>North</v>
      </c>
      <c r="S5937" t="str">
        <f t="shared" si="555"/>
        <v>Accident</v>
      </c>
      <c r="T5937" t="str">
        <f t="shared" si="556"/>
        <v>Within SLA</v>
      </c>
      <c r="U5937">
        <f t="shared" si="557"/>
        <v>0</v>
      </c>
    </row>
    <row r="5938" spans="1:21" x14ac:dyDescent="0.3">
      <c r="A5938" t="s">
        <v>10466</v>
      </c>
      <c r="B5938" t="s">
        <v>2903</v>
      </c>
      <c r="C5938" t="s">
        <v>2904</v>
      </c>
      <c r="D5938" t="s">
        <v>17</v>
      </c>
      <c r="E5938" t="s">
        <v>18</v>
      </c>
      <c r="F5938">
        <v>172584.07</v>
      </c>
      <c r="G5938" s="1">
        <v>45816</v>
      </c>
      <c r="H5938" s="1">
        <v>45839</v>
      </c>
      <c r="I5938" t="s">
        <v>47</v>
      </c>
      <c r="J5938">
        <v>23</v>
      </c>
      <c r="K5938">
        <v>10</v>
      </c>
      <c r="L5938" t="s">
        <v>651</v>
      </c>
      <c r="M5938" t="s">
        <v>21</v>
      </c>
      <c r="N5938" t="s">
        <v>42</v>
      </c>
      <c r="O5938">
        <f t="shared" si="552"/>
        <v>1</v>
      </c>
      <c r="P5938" t="str">
        <f t="shared" si="553"/>
        <v>Valid</v>
      </c>
      <c r="Q5938" t="str">
        <f>_xlfn.XLOOKUP(B5938,Customers!$A:$A,Customers!$C:$C,"Not Found")</f>
        <v>North</v>
      </c>
      <c r="R5938" t="str">
        <f t="shared" si="554"/>
        <v>South</v>
      </c>
      <c r="S5938" t="str">
        <f t="shared" si="555"/>
        <v>Accident</v>
      </c>
      <c r="T5938" t="str">
        <f t="shared" si="556"/>
        <v>SLA Breach</v>
      </c>
      <c r="U5938">
        <f t="shared" si="557"/>
        <v>13</v>
      </c>
    </row>
    <row r="5939" spans="1:21" x14ac:dyDescent="0.3">
      <c r="A5939" t="s">
        <v>10467</v>
      </c>
      <c r="B5939" t="s">
        <v>5994</v>
      </c>
      <c r="C5939" t="s">
        <v>5995</v>
      </c>
      <c r="D5939" t="s">
        <v>59</v>
      </c>
      <c r="E5939" t="s">
        <v>27</v>
      </c>
      <c r="F5939">
        <v>73765.990000000005</v>
      </c>
      <c r="G5939" s="1">
        <v>45687</v>
      </c>
      <c r="H5939" s="1">
        <v>45700</v>
      </c>
      <c r="I5939" t="s">
        <v>19</v>
      </c>
      <c r="J5939">
        <v>13</v>
      </c>
      <c r="K5939">
        <v>15</v>
      </c>
      <c r="L5939" t="s">
        <v>345</v>
      </c>
      <c r="M5939" t="s">
        <v>55</v>
      </c>
      <c r="N5939" t="s">
        <v>22</v>
      </c>
      <c r="O5939">
        <f t="shared" si="552"/>
        <v>1</v>
      </c>
      <c r="P5939" t="str">
        <f t="shared" si="553"/>
        <v>Valid</v>
      </c>
      <c r="Q5939" t="str">
        <f>_xlfn.XLOOKUP(B5939,Customers!$A:$A,Customers!$C:$C,"Not Found")</f>
        <v>North</v>
      </c>
      <c r="R5939" t="str">
        <f t="shared" si="554"/>
        <v>West</v>
      </c>
      <c r="S5939" t="str">
        <f t="shared" si="555"/>
        <v>Critical Illness</v>
      </c>
      <c r="T5939" t="str">
        <f t="shared" si="556"/>
        <v>Within SLA</v>
      </c>
      <c r="U5939">
        <f t="shared" si="557"/>
        <v>0</v>
      </c>
    </row>
    <row r="5940" spans="1:21" x14ac:dyDescent="0.3">
      <c r="A5940" t="s">
        <v>10468</v>
      </c>
      <c r="B5940" t="s">
        <v>4596</v>
      </c>
      <c r="C5940" t="s">
        <v>4597</v>
      </c>
      <c r="D5940" t="s">
        <v>34</v>
      </c>
      <c r="E5940" t="s">
        <v>173</v>
      </c>
      <c r="F5940">
        <v>178755.3</v>
      </c>
      <c r="G5940" s="1">
        <v>45777</v>
      </c>
      <c r="I5940" t="s">
        <v>40</v>
      </c>
      <c r="J5940">
        <v>21</v>
      </c>
      <c r="K5940">
        <v>20</v>
      </c>
      <c r="L5940" t="s">
        <v>541</v>
      </c>
      <c r="M5940" t="s">
        <v>29</v>
      </c>
      <c r="N5940" t="s">
        <v>30</v>
      </c>
      <c r="O5940">
        <f t="shared" si="552"/>
        <v>1</v>
      </c>
      <c r="P5940" t="str">
        <f t="shared" si="553"/>
        <v>Valid</v>
      </c>
      <c r="Q5940" t="str">
        <f>_xlfn.XLOOKUP(B5940,Customers!$A:$A,Customers!$C:$C,"Not Found")</f>
        <v>East</v>
      </c>
      <c r="R5940" t="str">
        <f t="shared" si="554"/>
        <v>Central</v>
      </c>
      <c r="S5940" t="str">
        <f t="shared" si="555"/>
        <v>Death Benefit</v>
      </c>
      <c r="T5940" t="str">
        <f t="shared" si="556"/>
        <v>SLA Breach</v>
      </c>
      <c r="U5940">
        <f t="shared" si="557"/>
        <v>1</v>
      </c>
    </row>
    <row r="5941" spans="1:21" x14ac:dyDescent="0.3">
      <c r="A5941" t="s">
        <v>10469</v>
      </c>
      <c r="B5941" t="s">
        <v>2174</v>
      </c>
      <c r="C5941" t="s">
        <v>6990</v>
      </c>
      <c r="D5941" t="s">
        <v>102</v>
      </c>
      <c r="E5941" t="s">
        <v>27</v>
      </c>
      <c r="F5941">
        <v>301345.46999999997</v>
      </c>
      <c r="G5941" s="1">
        <v>45828</v>
      </c>
      <c r="H5941" s="1">
        <v>45845</v>
      </c>
      <c r="I5941" t="s">
        <v>47</v>
      </c>
      <c r="J5941">
        <v>17</v>
      </c>
      <c r="K5941">
        <v>20</v>
      </c>
      <c r="L5941" t="s">
        <v>431</v>
      </c>
      <c r="M5941" t="s">
        <v>29</v>
      </c>
      <c r="N5941" t="s">
        <v>30</v>
      </c>
      <c r="O5941">
        <f t="shared" si="552"/>
        <v>1</v>
      </c>
      <c r="P5941" t="str">
        <f t="shared" si="553"/>
        <v>Valid</v>
      </c>
      <c r="Q5941" t="str">
        <f>_xlfn.XLOOKUP(B5941,Customers!$A:$A,Customers!$C:$C,"Not Found")</f>
        <v>South</v>
      </c>
      <c r="R5941" t="str">
        <f t="shared" si="554"/>
        <v>West</v>
      </c>
      <c r="S5941" t="str">
        <f t="shared" si="555"/>
        <v>Maturity</v>
      </c>
      <c r="T5941" t="str">
        <f t="shared" si="556"/>
        <v>Within SLA</v>
      </c>
      <c r="U5941">
        <f t="shared" si="557"/>
        <v>0</v>
      </c>
    </row>
    <row r="5942" spans="1:21" x14ac:dyDescent="0.3">
      <c r="A5942" t="s">
        <v>10470</v>
      </c>
      <c r="B5942" t="s">
        <v>5148</v>
      </c>
      <c r="C5942" t="s">
        <v>5603</v>
      </c>
      <c r="D5942" t="s">
        <v>116</v>
      </c>
      <c r="E5942" t="s">
        <v>27</v>
      </c>
      <c r="F5942">
        <v>38225.08</v>
      </c>
      <c r="G5942" s="1">
        <v>45730</v>
      </c>
      <c r="H5942" s="1">
        <v>45742</v>
      </c>
      <c r="I5942" t="s">
        <v>19</v>
      </c>
      <c r="J5942">
        <v>12</v>
      </c>
      <c r="K5942">
        <v>7</v>
      </c>
      <c r="L5942" t="s">
        <v>268</v>
      </c>
      <c r="M5942" t="s">
        <v>94</v>
      </c>
      <c r="N5942" t="s">
        <v>22</v>
      </c>
      <c r="O5942">
        <f t="shared" si="552"/>
        <v>1</v>
      </c>
      <c r="P5942" t="str">
        <f t="shared" si="553"/>
        <v>Valid</v>
      </c>
      <c r="Q5942" t="str">
        <f>_xlfn.XLOOKUP(B5942,Customers!$A:$A,Customers!$C:$C,"Not Found")</f>
        <v>South</v>
      </c>
      <c r="R5942" t="str">
        <f t="shared" si="554"/>
        <v>West</v>
      </c>
      <c r="S5942" t="str">
        <f t="shared" si="555"/>
        <v>Medical Emergency</v>
      </c>
      <c r="T5942" t="str">
        <f t="shared" si="556"/>
        <v>SLA Breach</v>
      </c>
      <c r="U5942">
        <f t="shared" si="557"/>
        <v>5</v>
      </c>
    </row>
    <row r="5943" spans="1:21" x14ac:dyDescent="0.3">
      <c r="A5943" t="s">
        <v>10471</v>
      </c>
      <c r="B5943" t="s">
        <v>595</v>
      </c>
      <c r="C5943" t="s">
        <v>596</v>
      </c>
      <c r="D5943" t="s">
        <v>154</v>
      </c>
      <c r="E5943" t="s">
        <v>18</v>
      </c>
      <c r="F5943">
        <v>28540.71</v>
      </c>
      <c r="G5943" s="1">
        <v>45864</v>
      </c>
      <c r="H5943" s="1">
        <v>45869</v>
      </c>
      <c r="I5943" t="s">
        <v>19</v>
      </c>
      <c r="J5943">
        <v>5</v>
      </c>
      <c r="K5943">
        <v>10</v>
      </c>
      <c r="L5943" t="s">
        <v>353</v>
      </c>
      <c r="M5943" t="s">
        <v>21</v>
      </c>
      <c r="N5943" t="s">
        <v>22</v>
      </c>
      <c r="O5943">
        <f t="shared" si="552"/>
        <v>1</v>
      </c>
      <c r="P5943" t="str">
        <f t="shared" si="553"/>
        <v>Valid</v>
      </c>
      <c r="Q5943" t="str">
        <f>_xlfn.XLOOKUP(B5943,Customers!$A:$A,Customers!$C:$C,"Not Found")</f>
        <v>East</v>
      </c>
      <c r="R5943" t="str">
        <f t="shared" si="554"/>
        <v>South</v>
      </c>
      <c r="S5943" t="str">
        <f t="shared" si="555"/>
        <v>Vehicle Damage</v>
      </c>
      <c r="T5943" t="str">
        <f t="shared" si="556"/>
        <v>Within SLA</v>
      </c>
      <c r="U5943">
        <f t="shared" si="557"/>
        <v>0</v>
      </c>
    </row>
    <row r="5944" spans="1:21" x14ac:dyDescent="0.3">
      <c r="A5944" t="s">
        <v>10472</v>
      </c>
      <c r="B5944" t="s">
        <v>1133</v>
      </c>
      <c r="C5944" t="s">
        <v>1134</v>
      </c>
      <c r="D5944" t="s">
        <v>46</v>
      </c>
      <c r="E5944" t="s">
        <v>173</v>
      </c>
      <c r="F5944">
        <v>70689.399999999994</v>
      </c>
      <c r="G5944" s="1">
        <v>45912</v>
      </c>
      <c r="I5944" t="s">
        <v>40</v>
      </c>
      <c r="J5944">
        <v>26</v>
      </c>
      <c r="K5944">
        <v>10</v>
      </c>
      <c r="L5944" t="s">
        <v>431</v>
      </c>
      <c r="M5944" t="s">
        <v>21</v>
      </c>
      <c r="N5944" t="s">
        <v>88</v>
      </c>
      <c r="O5944">
        <f t="shared" si="552"/>
        <v>1</v>
      </c>
      <c r="P5944" t="str">
        <f t="shared" si="553"/>
        <v>Valid</v>
      </c>
      <c r="Q5944" t="str">
        <f>_xlfn.XLOOKUP(B5944,Customers!$A:$A,Customers!$C:$C,"Not Found")</f>
        <v>South</v>
      </c>
      <c r="R5944" t="str">
        <f t="shared" si="554"/>
        <v>Central</v>
      </c>
      <c r="S5944" t="str">
        <f t="shared" si="555"/>
        <v>Theft</v>
      </c>
      <c r="T5944" t="str">
        <f t="shared" si="556"/>
        <v>SLA Breach</v>
      </c>
      <c r="U5944">
        <f t="shared" si="557"/>
        <v>16</v>
      </c>
    </row>
    <row r="5945" spans="1:21" x14ac:dyDescent="0.3">
      <c r="A5945" t="s">
        <v>10473</v>
      </c>
      <c r="B5945" t="s">
        <v>6167</v>
      </c>
      <c r="C5945" t="s">
        <v>6168</v>
      </c>
      <c r="D5945" t="s">
        <v>154</v>
      </c>
      <c r="E5945" t="s">
        <v>18</v>
      </c>
      <c r="F5945">
        <v>21191.55</v>
      </c>
      <c r="G5945" s="1">
        <v>45881</v>
      </c>
      <c r="H5945" s="1">
        <v>45910</v>
      </c>
      <c r="I5945" t="s">
        <v>19</v>
      </c>
      <c r="J5945">
        <v>29</v>
      </c>
      <c r="K5945">
        <v>10</v>
      </c>
      <c r="L5945" t="s">
        <v>121</v>
      </c>
      <c r="M5945" t="s">
        <v>21</v>
      </c>
      <c r="N5945" t="s">
        <v>88</v>
      </c>
      <c r="O5945">
        <f t="shared" si="552"/>
        <v>1</v>
      </c>
      <c r="P5945" t="str">
        <f t="shared" si="553"/>
        <v>Valid</v>
      </c>
      <c r="Q5945" t="str">
        <f>_xlfn.XLOOKUP(B5945,Customers!$A:$A,Customers!$C:$C,"Not Found")</f>
        <v>East</v>
      </c>
      <c r="R5945" t="str">
        <f t="shared" si="554"/>
        <v>South</v>
      </c>
      <c r="S5945" t="str">
        <f t="shared" si="555"/>
        <v>Vehicle Damage</v>
      </c>
      <c r="T5945" t="str">
        <f t="shared" si="556"/>
        <v>SLA Breach</v>
      </c>
      <c r="U5945">
        <f t="shared" si="557"/>
        <v>19</v>
      </c>
    </row>
    <row r="5946" spans="1:21" x14ac:dyDescent="0.3">
      <c r="A5946" t="s">
        <v>10474</v>
      </c>
      <c r="B5946" t="s">
        <v>312</v>
      </c>
      <c r="C5946" t="s">
        <v>313</v>
      </c>
      <c r="D5946" t="s">
        <v>111</v>
      </c>
      <c r="E5946" t="s">
        <v>173</v>
      </c>
      <c r="F5946">
        <v>90482.02</v>
      </c>
      <c r="G5946" s="1">
        <v>45882</v>
      </c>
      <c r="I5946" t="s">
        <v>40</v>
      </c>
      <c r="J5946">
        <v>18</v>
      </c>
      <c r="K5946">
        <v>12</v>
      </c>
      <c r="L5946" t="s">
        <v>28</v>
      </c>
      <c r="M5946" t="s">
        <v>49</v>
      </c>
      <c r="N5946" t="s">
        <v>30</v>
      </c>
      <c r="O5946">
        <f t="shared" si="552"/>
        <v>1</v>
      </c>
      <c r="P5946" t="str">
        <f t="shared" si="553"/>
        <v>Valid</v>
      </c>
      <c r="Q5946" t="str">
        <f>_xlfn.XLOOKUP(B5946,Customers!$A:$A,Customers!$C:$C,"Not Found")</f>
        <v>North</v>
      </c>
      <c r="R5946" t="str">
        <f t="shared" si="554"/>
        <v>Central</v>
      </c>
      <c r="S5946" t="str">
        <f t="shared" si="555"/>
        <v>Fire</v>
      </c>
      <c r="T5946" t="str">
        <f t="shared" si="556"/>
        <v>SLA Breach</v>
      </c>
      <c r="U5946">
        <f t="shared" si="557"/>
        <v>6</v>
      </c>
    </row>
    <row r="5947" spans="1:21" x14ac:dyDescent="0.3">
      <c r="A5947" t="s">
        <v>10475</v>
      </c>
      <c r="B5947" t="s">
        <v>7152</v>
      </c>
      <c r="C5947" t="s">
        <v>9787</v>
      </c>
      <c r="D5947" t="s">
        <v>26</v>
      </c>
      <c r="E5947" t="s">
        <v>27</v>
      </c>
      <c r="F5947">
        <v>270962.03000000003</v>
      </c>
      <c r="G5947" s="1">
        <v>45966</v>
      </c>
      <c r="H5947" s="1">
        <v>45987</v>
      </c>
      <c r="I5947" t="s">
        <v>19</v>
      </c>
      <c r="J5947">
        <v>21</v>
      </c>
      <c r="K5947">
        <v>20</v>
      </c>
      <c r="L5947" t="s">
        <v>770</v>
      </c>
      <c r="M5947" t="s">
        <v>29</v>
      </c>
      <c r="N5947" t="s">
        <v>30</v>
      </c>
      <c r="O5947">
        <f t="shared" si="552"/>
        <v>1</v>
      </c>
      <c r="P5947" t="str">
        <f t="shared" si="553"/>
        <v>Valid</v>
      </c>
      <c r="Q5947" t="str">
        <f>_xlfn.XLOOKUP(B5947,Customers!$A:$A,Customers!$C:$C,"Not Found")</f>
        <v>West</v>
      </c>
      <c r="R5947" t="str">
        <f t="shared" si="554"/>
        <v>West</v>
      </c>
      <c r="S5947" t="str">
        <f t="shared" si="555"/>
        <v>Disability</v>
      </c>
      <c r="T5947" t="str">
        <f t="shared" si="556"/>
        <v>SLA Breach</v>
      </c>
      <c r="U5947">
        <f t="shared" si="557"/>
        <v>1</v>
      </c>
    </row>
    <row r="5948" spans="1:21" x14ac:dyDescent="0.3">
      <c r="A5948" t="s">
        <v>10476</v>
      </c>
      <c r="B5948" t="s">
        <v>6532</v>
      </c>
      <c r="C5948" t="s">
        <v>6618</v>
      </c>
      <c r="D5948" t="s">
        <v>17</v>
      </c>
      <c r="E5948" t="s">
        <v>18</v>
      </c>
      <c r="F5948">
        <v>63652.15</v>
      </c>
      <c r="G5948" s="1">
        <v>45833</v>
      </c>
      <c r="H5948" s="1">
        <v>45842</v>
      </c>
      <c r="I5948" t="s">
        <v>19</v>
      </c>
      <c r="J5948">
        <v>9</v>
      </c>
      <c r="K5948">
        <v>10</v>
      </c>
      <c r="L5948" t="s">
        <v>83</v>
      </c>
      <c r="M5948" t="s">
        <v>21</v>
      </c>
      <c r="N5948" t="s">
        <v>30</v>
      </c>
      <c r="O5948">
        <f t="shared" si="552"/>
        <v>1</v>
      </c>
      <c r="P5948" t="str">
        <f t="shared" si="553"/>
        <v>Valid</v>
      </c>
      <c r="Q5948" t="str">
        <f>_xlfn.XLOOKUP(B5948,Customers!$A:$A,Customers!$C:$C,"Not Found")</f>
        <v>West</v>
      </c>
      <c r="R5948" t="str">
        <f t="shared" si="554"/>
        <v>South</v>
      </c>
      <c r="S5948" t="str">
        <f t="shared" si="555"/>
        <v>Accident</v>
      </c>
      <c r="T5948" t="str">
        <f t="shared" si="556"/>
        <v>Within SLA</v>
      </c>
      <c r="U5948">
        <f t="shared" si="557"/>
        <v>0</v>
      </c>
    </row>
    <row r="5949" spans="1:21" x14ac:dyDescent="0.3">
      <c r="A5949" t="s">
        <v>10477</v>
      </c>
      <c r="B5949" t="s">
        <v>1092</v>
      </c>
      <c r="C5949" t="s">
        <v>5114</v>
      </c>
      <c r="D5949" t="s">
        <v>154</v>
      </c>
      <c r="E5949" t="s">
        <v>18</v>
      </c>
      <c r="F5949">
        <v>18204.7</v>
      </c>
      <c r="G5949" s="1">
        <v>45918</v>
      </c>
      <c r="H5949" s="1">
        <v>45933</v>
      </c>
      <c r="I5949" t="s">
        <v>19</v>
      </c>
      <c r="J5949">
        <v>15</v>
      </c>
      <c r="K5949">
        <v>10</v>
      </c>
      <c r="L5949" t="s">
        <v>353</v>
      </c>
      <c r="M5949" t="s">
        <v>21</v>
      </c>
      <c r="N5949" t="s">
        <v>42</v>
      </c>
      <c r="O5949">
        <f t="shared" si="552"/>
        <v>1</v>
      </c>
      <c r="P5949" t="str">
        <f t="shared" si="553"/>
        <v>Valid</v>
      </c>
      <c r="Q5949" t="str">
        <f>_xlfn.XLOOKUP(B5949,Customers!$A:$A,Customers!$C:$C,"Not Found")</f>
        <v>Central</v>
      </c>
      <c r="R5949" t="str">
        <f t="shared" si="554"/>
        <v>South</v>
      </c>
      <c r="S5949" t="str">
        <f t="shared" si="555"/>
        <v>Vehicle Damage</v>
      </c>
      <c r="T5949" t="str">
        <f t="shared" si="556"/>
        <v>SLA Breach</v>
      </c>
      <c r="U5949">
        <f t="shared" si="557"/>
        <v>5</v>
      </c>
    </row>
    <row r="5950" spans="1:21" x14ac:dyDescent="0.3">
      <c r="A5950" t="s">
        <v>10478</v>
      </c>
      <c r="B5950" t="s">
        <v>722</v>
      </c>
      <c r="C5950" t="s">
        <v>9170</v>
      </c>
      <c r="D5950" t="s">
        <v>59</v>
      </c>
      <c r="E5950" t="s">
        <v>27</v>
      </c>
      <c r="F5950">
        <v>90738.27</v>
      </c>
      <c r="G5950" s="1">
        <v>45772</v>
      </c>
      <c r="H5950" s="1">
        <v>45799</v>
      </c>
      <c r="I5950" t="s">
        <v>19</v>
      </c>
      <c r="J5950">
        <v>27</v>
      </c>
      <c r="K5950">
        <v>15</v>
      </c>
      <c r="L5950" t="s">
        <v>112</v>
      </c>
      <c r="M5950" t="s">
        <v>55</v>
      </c>
      <c r="N5950" t="s">
        <v>88</v>
      </c>
      <c r="O5950">
        <f t="shared" si="552"/>
        <v>1</v>
      </c>
      <c r="P5950" t="str">
        <f t="shared" si="553"/>
        <v>Valid</v>
      </c>
      <c r="Q5950" t="str">
        <f>_xlfn.XLOOKUP(B5950,Customers!$A:$A,Customers!$C:$C,"Not Found")</f>
        <v>South</v>
      </c>
      <c r="R5950" t="str">
        <f t="shared" si="554"/>
        <v>West</v>
      </c>
      <c r="S5950" t="str">
        <f t="shared" si="555"/>
        <v>Critical Illness</v>
      </c>
      <c r="T5950" t="str">
        <f t="shared" si="556"/>
        <v>SLA Breach</v>
      </c>
      <c r="U5950">
        <f t="shared" si="557"/>
        <v>12</v>
      </c>
    </row>
    <row r="5951" spans="1:21" x14ac:dyDescent="0.3">
      <c r="A5951" t="s">
        <v>10479</v>
      </c>
      <c r="B5951" t="s">
        <v>2866</v>
      </c>
      <c r="C5951" t="s">
        <v>5789</v>
      </c>
      <c r="D5951" t="s">
        <v>59</v>
      </c>
      <c r="E5951" t="s">
        <v>173</v>
      </c>
      <c r="F5951">
        <v>150009.75</v>
      </c>
      <c r="G5951" s="1">
        <v>45904</v>
      </c>
      <c r="H5951" s="1">
        <v>45926</v>
      </c>
      <c r="I5951" t="s">
        <v>19</v>
      </c>
      <c r="J5951">
        <v>22</v>
      </c>
      <c r="K5951">
        <v>15</v>
      </c>
      <c r="L5951" t="s">
        <v>242</v>
      </c>
      <c r="M5951" t="s">
        <v>55</v>
      </c>
      <c r="N5951" t="s">
        <v>30</v>
      </c>
      <c r="O5951">
        <f t="shared" si="552"/>
        <v>1</v>
      </c>
      <c r="P5951" t="str">
        <f t="shared" si="553"/>
        <v>Valid</v>
      </c>
      <c r="Q5951" t="str">
        <f>_xlfn.XLOOKUP(B5951,Customers!$A:$A,Customers!$C:$C,"Not Found")</f>
        <v>North</v>
      </c>
      <c r="R5951" t="str">
        <f t="shared" si="554"/>
        <v>Central</v>
      </c>
      <c r="S5951" t="str">
        <f t="shared" si="555"/>
        <v>Critical Illness</v>
      </c>
      <c r="T5951" t="str">
        <f t="shared" si="556"/>
        <v>SLA Breach</v>
      </c>
      <c r="U5951">
        <f t="shared" si="557"/>
        <v>7</v>
      </c>
    </row>
    <row r="5952" spans="1:21" x14ac:dyDescent="0.3">
      <c r="A5952" t="s">
        <v>10480</v>
      </c>
      <c r="B5952" t="s">
        <v>2670</v>
      </c>
      <c r="C5952" t="s">
        <v>2671</v>
      </c>
      <c r="D5952" t="s">
        <v>111</v>
      </c>
      <c r="E5952" t="s">
        <v>27</v>
      </c>
      <c r="F5952">
        <v>274712.03000000003</v>
      </c>
      <c r="G5952" s="1">
        <v>45852</v>
      </c>
      <c r="I5952" t="s">
        <v>64</v>
      </c>
      <c r="J5952">
        <v>24</v>
      </c>
      <c r="K5952">
        <v>12</v>
      </c>
      <c r="L5952" t="s">
        <v>28</v>
      </c>
      <c r="M5952" t="s">
        <v>49</v>
      </c>
      <c r="N5952" t="s">
        <v>30</v>
      </c>
      <c r="O5952">
        <f t="shared" si="552"/>
        <v>1</v>
      </c>
      <c r="P5952" t="str">
        <f t="shared" si="553"/>
        <v>Valid</v>
      </c>
      <c r="Q5952" t="str">
        <f>_xlfn.XLOOKUP(B5952,Customers!$A:$A,Customers!$C:$C,"Not Found")</f>
        <v>West</v>
      </c>
      <c r="R5952" t="str">
        <f t="shared" si="554"/>
        <v>West</v>
      </c>
      <c r="S5952" t="str">
        <f t="shared" si="555"/>
        <v>Fire</v>
      </c>
      <c r="T5952" t="str">
        <f t="shared" si="556"/>
        <v>SLA Breach</v>
      </c>
      <c r="U5952">
        <f t="shared" si="557"/>
        <v>12</v>
      </c>
    </row>
    <row r="5953" spans="1:21" x14ac:dyDescent="0.3">
      <c r="A5953" t="s">
        <v>10481</v>
      </c>
      <c r="B5953" t="s">
        <v>2494</v>
      </c>
      <c r="C5953" t="s">
        <v>2495</v>
      </c>
      <c r="D5953" t="s">
        <v>34</v>
      </c>
      <c r="E5953" t="s">
        <v>173</v>
      </c>
      <c r="F5953">
        <v>771389.49</v>
      </c>
      <c r="G5953" s="1">
        <v>45947</v>
      </c>
      <c r="H5953" s="1">
        <v>45980</v>
      </c>
      <c r="I5953" t="s">
        <v>19</v>
      </c>
      <c r="J5953">
        <v>33</v>
      </c>
      <c r="K5953">
        <v>20</v>
      </c>
      <c r="L5953" t="s">
        <v>75</v>
      </c>
      <c r="M5953" t="s">
        <v>29</v>
      </c>
      <c r="N5953" t="s">
        <v>88</v>
      </c>
      <c r="O5953">
        <f t="shared" si="552"/>
        <v>1</v>
      </c>
      <c r="P5953" t="str">
        <f t="shared" si="553"/>
        <v>Valid</v>
      </c>
      <c r="Q5953" t="str">
        <f>_xlfn.XLOOKUP(B5953,Customers!$A:$A,Customers!$C:$C,"Not Found")</f>
        <v>West</v>
      </c>
      <c r="R5953" t="str">
        <f t="shared" si="554"/>
        <v>Central</v>
      </c>
      <c r="S5953" t="str">
        <f t="shared" si="555"/>
        <v>Death Benefit</v>
      </c>
      <c r="T5953" t="str">
        <f t="shared" si="556"/>
        <v>SLA Breach</v>
      </c>
      <c r="U5953">
        <f t="shared" si="557"/>
        <v>13</v>
      </c>
    </row>
    <row r="5954" spans="1:21" x14ac:dyDescent="0.3">
      <c r="A5954" t="s">
        <v>10482</v>
      </c>
      <c r="B5954" t="s">
        <v>10483</v>
      </c>
      <c r="C5954" t="s">
        <v>10484</v>
      </c>
      <c r="D5954" t="s">
        <v>216</v>
      </c>
      <c r="E5954" t="s">
        <v>173</v>
      </c>
      <c r="F5954">
        <v>86414.02</v>
      </c>
      <c r="G5954" s="1">
        <v>45683</v>
      </c>
      <c r="H5954" s="1">
        <v>45700</v>
      </c>
      <c r="I5954" t="s">
        <v>19</v>
      </c>
      <c r="J5954">
        <v>17</v>
      </c>
      <c r="K5954">
        <v>15</v>
      </c>
      <c r="L5954" t="s">
        <v>87</v>
      </c>
      <c r="M5954" t="s">
        <v>55</v>
      </c>
      <c r="N5954" t="s">
        <v>30</v>
      </c>
      <c r="O5954">
        <f t="shared" ref="O5954:O6017" si="558">COUNTIF($A:$A,A5954)</f>
        <v>1</v>
      </c>
      <c r="P5954" t="str">
        <f t="shared" ref="P5954:P6017" si="559">IF(F5954="","Missing Amount","Valid")</f>
        <v>Valid</v>
      </c>
      <c r="Q5954" t="str">
        <f>_xlfn.XLOOKUP(B5954,Customers!$A:$A,Customers!$C:$C,"Not Found")</f>
        <v>West</v>
      </c>
      <c r="R5954" t="str">
        <f t="shared" ref="R5954:R6017" si="560">IF(E5954="",Q5954,E5954)</f>
        <v>Central</v>
      </c>
      <c r="S5954" t="str">
        <f t="shared" ref="S5954:S6017" si="561">IF(D5954="Hospitalisation","Hospitalization",IF(D5954="Medical Emerg.","Medical Emergency",IF(D5954="Property dmg","Property Damage",IF(D5954="Vehicle dmg","Vehicle Damage",D5954))))</f>
        <v>Outpatient</v>
      </c>
      <c r="T5954" t="str">
        <f t="shared" ref="T5954:T6017" si="562">IF(J5954&gt;K5954,"SLA Breach","Within SLA")</f>
        <v>SLA Breach</v>
      </c>
      <c r="U5954">
        <f t="shared" ref="U5954:U6017" si="563">IF(J5954&gt;K5954,J5954-K5954,0)</f>
        <v>2</v>
      </c>
    </row>
    <row r="5955" spans="1:21" x14ac:dyDescent="0.3">
      <c r="A5955" t="s">
        <v>10485</v>
      </c>
      <c r="B5955" t="s">
        <v>6178</v>
      </c>
      <c r="C5955" t="s">
        <v>6179</v>
      </c>
      <c r="D5955" t="s">
        <v>26</v>
      </c>
      <c r="E5955" t="s">
        <v>18</v>
      </c>
      <c r="F5955">
        <v>1502428.7</v>
      </c>
      <c r="G5955" s="1">
        <v>45963</v>
      </c>
      <c r="I5955" t="s">
        <v>40</v>
      </c>
      <c r="J5955">
        <v>27</v>
      </c>
      <c r="K5955">
        <v>20</v>
      </c>
      <c r="L5955" t="s">
        <v>20</v>
      </c>
      <c r="M5955" t="s">
        <v>29</v>
      </c>
      <c r="N5955" t="s">
        <v>42</v>
      </c>
      <c r="O5955">
        <f t="shared" si="558"/>
        <v>1</v>
      </c>
      <c r="P5955" t="str">
        <f t="shared" si="559"/>
        <v>Valid</v>
      </c>
      <c r="Q5955" t="str">
        <f>_xlfn.XLOOKUP(B5955,Customers!$A:$A,Customers!$C:$C,"Not Found")</f>
        <v>West</v>
      </c>
      <c r="R5955" t="str">
        <f t="shared" si="560"/>
        <v>South</v>
      </c>
      <c r="S5955" t="str">
        <f t="shared" si="561"/>
        <v>Disability</v>
      </c>
      <c r="T5955" t="str">
        <f t="shared" si="562"/>
        <v>SLA Breach</v>
      </c>
      <c r="U5955">
        <f t="shared" si="563"/>
        <v>7</v>
      </c>
    </row>
    <row r="5956" spans="1:21" x14ac:dyDescent="0.3">
      <c r="A5956" t="s">
        <v>10486</v>
      </c>
      <c r="B5956" t="s">
        <v>8703</v>
      </c>
      <c r="C5956" t="s">
        <v>8704</v>
      </c>
      <c r="D5956" t="s">
        <v>34</v>
      </c>
      <c r="E5956" t="s">
        <v>74</v>
      </c>
      <c r="F5956">
        <v>183044.58</v>
      </c>
      <c r="G5956" s="1">
        <v>45735</v>
      </c>
      <c r="H5956" s="1">
        <v>45768</v>
      </c>
      <c r="I5956" t="s">
        <v>19</v>
      </c>
      <c r="J5956">
        <v>33</v>
      </c>
      <c r="K5956">
        <v>20</v>
      </c>
      <c r="L5956" t="s">
        <v>282</v>
      </c>
      <c r="M5956" t="s">
        <v>29</v>
      </c>
      <c r="N5956" t="s">
        <v>88</v>
      </c>
      <c r="O5956">
        <f t="shared" si="558"/>
        <v>1</v>
      </c>
      <c r="P5956" t="str">
        <f t="shared" si="559"/>
        <v>Valid</v>
      </c>
      <c r="Q5956" t="str">
        <f>_xlfn.XLOOKUP(B5956,Customers!$A:$A,Customers!$C:$C,"Not Found")</f>
        <v>South</v>
      </c>
      <c r="R5956" t="str">
        <f t="shared" si="560"/>
        <v>East</v>
      </c>
      <c r="S5956" t="str">
        <f t="shared" si="561"/>
        <v>Death Benefit</v>
      </c>
      <c r="T5956" t="str">
        <f t="shared" si="562"/>
        <v>SLA Breach</v>
      </c>
      <c r="U5956">
        <f t="shared" si="563"/>
        <v>13</v>
      </c>
    </row>
    <row r="5957" spans="1:21" x14ac:dyDescent="0.3">
      <c r="A5957" t="s">
        <v>10487</v>
      </c>
      <c r="B5957" t="s">
        <v>2875</v>
      </c>
      <c r="C5957" t="s">
        <v>2876</v>
      </c>
      <c r="D5957" t="s">
        <v>116</v>
      </c>
      <c r="E5957" t="s">
        <v>74</v>
      </c>
      <c r="F5957">
        <v>18685.64</v>
      </c>
      <c r="G5957" s="1">
        <v>45938</v>
      </c>
      <c r="H5957" s="1">
        <v>45944</v>
      </c>
      <c r="I5957" t="s">
        <v>19</v>
      </c>
      <c r="J5957">
        <v>6</v>
      </c>
      <c r="K5957">
        <v>7</v>
      </c>
      <c r="L5957" t="s">
        <v>541</v>
      </c>
      <c r="M5957" t="s">
        <v>94</v>
      </c>
      <c r="N5957" t="s">
        <v>30</v>
      </c>
      <c r="O5957">
        <f t="shared" si="558"/>
        <v>1</v>
      </c>
      <c r="P5957" t="str">
        <f t="shared" si="559"/>
        <v>Valid</v>
      </c>
      <c r="Q5957" t="str">
        <f>_xlfn.XLOOKUP(B5957,Customers!$A:$A,Customers!$C:$C,"Not Found")</f>
        <v>West</v>
      </c>
      <c r="R5957" t="str">
        <f t="shared" si="560"/>
        <v>East</v>
      </c>
      <c r="S5957" t="str">
        <f t="shared" si="561"/>
        <v>Medical Emergency</v>
      </c>
      <c r="T5957" t="str">
        <f t="shared" si="562"/>
        <v>Within SLA</v>
      </c>
      <c r="U5957">
        <f t="shared" si="563"/>
        <v>0</v>
      </c>
    </row>
    <row r="5958" spans="1:21" x14ac:dyDescent="0.3">
      <c r="A5958" t="s">
        <v>10488</v>
      </c>
      <c r="B5958" t="s">
        <v>390</v>
      </c>
      <c r="C5958" t="s">
        <v>391</v>
      </c>
      <c r="D5958" t="s">
        <v>182</v>
      </c>
      <c r="E5958" t="s">
        <v>39</v>
      </c>
      <c r="F5958">
        <v>30354.78</v>
      </c>
      <c r="G5958" s="1">
        <v>45784</v>
      </c>
      <c r="H5958" s="1">
        <v>45797</v>
      </c>
      <c r="I5958" t="s">
        <v>19</v>
      </c>
      <c r="J5958">
        <v>13</v>
      </c>
      <c r="K5958">
        <v>7</v>
      </c>
      <c r="L5958" t="s">
        <v>204</v>
      </c>
      <c r="M5958" t="s">
        <v>94</v>
      </c>
      <c r="N5958" t="s">
        <v>30</v>
      </c>
      <c r="O5958">
        <f t="shared" si="558"/>
        <v>1</v>
      </c>
      <c r="P5958" t="str">
        <f t="shared" si="559"/>
        <v>Valid</v>
      </c>
      <c r="Q5958" t="str">
        <f>_xlfn.XLOOKUP(B5958,Customers!$A:$A,Customers!$C:$C,"Not Found")</f>
        <v>North</v>
      </c>
      <c r="R5958" t="str">
        <f t="shared" si="560"/>
        <v>North</v>
      </c>
      <c r="S5958" t="str">
        <f t="shared" si="561"/>
        <v>Trip Cancellation</v>
      </c>
      <c r="T5958" t="str">
        <f t="shared" si="562"/>
        <v>SLA Breach</v>
      </c>
      <c r="U5958">
        <f t="shared" si="563"/>
        <v>6</v>
      </c>
    </row>
    <row r="5959" spans="1:21" x14ac:dyDescent="0.3">
      <c r="A5959" t="s">
        <v>10489</v>
      </c>
      <c r="B5959" t="s">
        <v>550</v>
      </c>
      <c r="C5959" t="s">
        <v>7778</v>
      </c>
      <c r="D5959" t="s">
        <v>154</v>
      </c>
      <c r="E5959" t="s">
        <v>27</v>
      </c>
      <c r="F5959">
        <v>111280.89</v>
      </c>
      <c r="G5959" s="1">
        <v>45863</v>
      </c>
      <c r="H5959" s="1">
        <v>45872</v>
      </c>
      <c r="I5959" t="s">
        <v>19</v>
      </c>
      <c r="J5959">
        <v>9</v>
      </c>
      <c r="K5959">
        <v>10</v>
      </c>
      <c r="L5959" t="s">
        <v>548</v>
      </c>
      <c r="M5959" t="s">
        <v>21</v>
      </c>
      <c r="N5959" t="s">
        <v>30</v>
      </c>
      <c r="O5959">
        <f t="shared" si="558"/>
        <v>1</v>
      </c>
      <c r="P5959" t="str">
        <f t="shared" si="559"/>
        <v>Valid</v>
      </c>
      <c r="Q5959" t="str">
        <f>_xlfn.XLOOKUP(B5959,Customers!$A:$A,Customers!$C:$C,"Not Found")</f>
        <v>North</v>
      </c>
      <c r="R5959" t="str">
        <f t="shared" si="560"/>
        <v>West</v>
      </c>
      <c r="S5959" t="str">
        <f t="shared" si="561"/>
        <v>Vehicle Damage</v>
      </c>
      <c r="T5959" t="str">
        <f t="shared" si="562"/>
        <v>Within SLA</v>
      </c>
      <c r="U5959">
        <f t="shared" si="563"/>
        <v>0</v>
      </c>
    </row>
    <row r="5960" spans="1:21" x14ac:dyDescent="0.3">
      <c r="A5960" t="s">
        <v>10490</v>
      </c>
      <c r="B5960" t="s">
        <v>5084</v>
      </c>
      <c r="C5960" t="s">
        <v>10491</v>
      </c>
      <c r="D5960" t="s">
        <v>4731</v>
      </c>
      <c r="E5960" t="s">
        <v>18</v>
      </c>
      <c r="F5960">
        <v>45573.41</v>
      </c>
      <c r="G5960" s="1">
        <v>45769</v>
      </c>
      <c r="H5960" s="1">
        <v>45775</v>
      </c>
      <c r="I5960" t="s">
        <v>19</v>
      </c>
      <c r="J5960">
        <v>6</v>
      </c>
      <c r="K5960">
        <v>7</v>
      </c>
      <c r="L5960" t="s">
        <v>548</v>
      </c>
      <c r="M5960" t="s">
        <v>94</v>
      </c>
      <c r="N5960" t="s">
        <v>30</v>
      </c>
      <c r="O5960">
        <f t="shared" si="558"/>
        <v>1</v>
      </c>
      <c r="P5960" t="str">
        <f t="shared" si="559"/>
        <v>Valid</v>
      </c>
      <c r="Q5960" t="str">
        <f>_xlfn.XLOOKUP(B5960,Customers!$A:$A,Customers!$C:$C,"Not Found")</f>
        <v>Central</v>
      </c>
      <c r="R5960" t="str">
        <f t="shared" si="560"/>
        <v>South</v>
      </c>
      <c r="S5960" t="str">
        <f t="shared" si="561"/>
        <v>medical emergency</v>
      </c>
      <c r="T5960" t="str">
        <f t="shared" si="562"/>
        <v>Within SLA</v>
      </c>
      <c r="U5960">
        <f t="shared" si="563"/>
        <v>0</v>
      </c>
    </row>
    <row r="5961" spans="1:21" x14ac:dyDescent="0.3">
      <c r="A5961" t="s">
        <v>10492</v>
      </c>
      <c r="B5961" t="s">
        <v>1523</v>
      </c>
      <c r="C5961" t="s">
        <v>1524</v>
      </c>
      <c r="D5961" t="s">
        <v>154</v>
      </c>
      <c r="E5961" t="s">
        <v>27</v>
      </c>
      <c r="F5961">
        <v>13943.01</v>
      </c>
      <c r="G5961" s="1">
        <v>45939</v>
      </c>
      <c r="I5961" t="s">
        <v>64</v>
      </c>
      <c r="J5961">
        <v>8</v>
      </c>
      <c r="K5961">
        <v>10</v>
      </c>
      <c r="L5961" t="s">
        <v>163</v>
      </c>
      <c r="M5961" t="s">
        <v>21</v>
      </c>
      <c r="N5961" t="s">
        <v>30</v>
      </c>
      <c r="O5961">
        <f t="shared" si="558"/>
        <v>1</v>
      </c>
      <c r="P5961" t="str">
        <f t="shared" si="559"/>
        <v>Valid</v>
      </c>
      <c r="Q5961" t="str">
        <f>_xlfn.XLOOKUP(B5961,Customers!$A:$A,Customers!$C:$C,"Not Found")</f>
        <v>North</v>
      </c>
      <c r="R5961" t="str">
        <f t="shared" si="560"/>
        <v>West</v>
      </c>
      <c r="S5961" t="str">
        <f t="shared" si="561"/>
        <v>Vehicle Damage</v>
      </c>
      <c r="T5961" t="str">
        <f t="shared" si="562"/>
        <v>Within SLA</v>
      </c>
      <c r="U5961">
        <f t="shared" si="563"/>
        <v>0</v>
      </c>
    </row>
    <row r="5962" spans="1:21" x14ac:dyDescent="0.3">
      <c r="A5962" t="s">
        <v>10493</v>
      </c>
      <c r="B5962" t="s">
        <v>4883</v>
      </c>
      <c r="C5962" t="s">
        <v>10494</v>
      </c>
      <c r="D5962" t="s">
        <v>69</v>
      </c>
      <c r="E5962" t="s">
        <v>74</v>
      </c>
      <c r="F5962">
        <v>58774.17</v>
      </c>
      <c r="G5962" s="1">
        <v>45900</v>
      </c>
      <c r="H5962" s="1">
        <v>45922</v>
      </c>
      <c r="I5962" t="s">
        <v>19</v>
      </c>
      <c r="J5962">
        <v>22</v>
      </c>
      <c r="K5962">
        <v>12</v>
      </c>
      <c r="L5962" t="s">
        <v>79</v>
      </c>
      <c r="M5962" t="s">
        <v>49</v>
      </c>
      <c r="N5962" t="s">
        <v>42</v>
      </c>
      <c r="O5962">
        <f t="shared" si="558"/>
        <v>1</v>
      </c>
      <c r="P5962" t="str">
        <f t="shared" si="559"/>
        <v>Valid</v>
      </c>
      <c r="Q5962" t="str">
        <f>_xlfn.XLOOKUP(B5962,Customers!$A:$A,Customers!$C:$C,"Not Found")</f>
        <v>East</v>
      </c>
      <c r="R5962" t="str">
        <f t="shared" si="560"/>
        <v>East</v>
      </c>
      <c r="S5962" t="str">
        <f t="shared" si="561"/>
        <v>Property Damage</v>
      </c>
      <c r="T5962" t="str">
        <f t="shared" si="562"/>
        <v>SLA Breach</v>
      </c>
      <c r="U5962">
        <f t="shared" si="563"/>
        <v>10</v>
      </c>
    </row>
    <row r="5963" spans="1:21" x14ac:dyDescent="0.3">
      <c r="A5963" t="s">
        <v>10495</v>
      </c>
      <c r="B5963" t="s">
        <v>3131</v>
      </c>
      <c r="C5963" t="s">
        <v>3132</v>
      </c>
      <c r="D5963" t="s">
        <v>34</v>
      </c>
      <c r="E5963" t="s">
        <v>27</v>
      </c>
      <c r="F5963">
        <v>493959.99</v>
      </c>
      <c r="G5963" s="1">
        <v>45767</v>
      </c>
      <c r="H5963" s="1">
        <v>45787</v>
      </c>
      <c r="I5963" t="s">
        <v>19</v>
      </c>
      <c r="J5963">
        <v>20</v>
      </c>
      <c r="K5963">
        <v>20</v>
      </c>
      <c r="L5963" t="s">
        <v>166</v>
      </c>
      <c r="M5963" t="s">
        <v>29</v>
      </c>
      <c r="N5963" t="s">
        <v>30</v>
      </c>
      <c r="O5963">
        <f t="shared" si="558"/>
        <v>1</v>
      </c>
      <c r="P5963" t="str">
        <f t="shared" si="559"/>
        <v>Valid</v>
      </c>
      <c r="Q5963" t="str">
        <f>_xlfn.XLOOKUP(B5963,Customers!$A:$A,Customers!$C:$C,"Not Found")</f>
        <v>East</v>
      </c>
      <c r="R5963" t="str">
        <f t="shared" si="560"/>
        <v>West</v>
      </c>
      <c r="S5963" t="str">
        <f t="shared" si="561"/>
        <v>Death Benefit</v>
      </c>
      <c r="T5963" t="str">
        <f t="shared" si="562"/>
        <v>Within SLA</v>
      </c>
      <c r="U5963">
        <f t="shared" si="563"/>
        <v>0</v>
      </c>
    </row>
    <row r="5964" spans="1:21" x14ac:dyDescent="0.3">
      <c r="A5964" t="s">
        <v>10496</v>
      </c>
      <c r="B5964" t="s">
        <v>6364</v>
      </c>
      <c r="C5964" t="s">
        <v>6365</v>
      </c>
      <c r="D5964" t="s">
        <v>26</v>
      </c>
      <c r="E5964" t="s">
        <v>74</v>
      </c>
      <c r="F5964">
        <v>168370.69</v>
      </c>
      <c r="G5964" s="1">
        <v>45702</v>
      </c>
      <c r="H5964" s="1">
        <v>45725</v>
      </c>
      <c r="I5964" t="s">
        <v>19</v>
      </c>
      <c r="J5964">
        <v>23</v>
      </c>
      <c r="K5964">
        <v>20</v>
      </c>
      <c r="L5964" t="s">
        <v>166</v>
      </c>
      <c r="M5964" t="s">
        <v>29</v>
      </c>
      <c r="N5964" t="s">
        <v>42</v>
      </c>
      <c r="O5964">
        <f t="shared" si="558"/>
        <v>1</v>
      </c>
      <c r="P5964" t="str">
        <f t="shared" si="559"/>
        <v>Valid</v>
      </c>
      <c r="Q5964" t="str">
        <f>_xlfn.XLOOKUP(B5964,Customers!$A:$A,Customers!$C:$C,"Not Found")</f>
        <v>North</v>
      </c>
      <c r="R5964" t="str">
        <f t="shared" si="560"/>
        <v>East</v>
      </c>
      <c r="S5964" t="str">
        <f t="shared" si="561"/>
        <v>Disability</v>
      </c>
      <c r="T5964" t="str">
        <f t="shared" si="562"/>
        <v>SLA Breach</v>
      </c>
      <c r="U5964">
        <f t="shared" si="563"/>
        <v>3</v>
      </c>
    </row>
    <row r="5965" spans="1:21" x14ac:dyDescent="0.3">
      <c r="A5965" t="s">
        <v>10497</v>
      </c>
      <c r="B5965" t="s">
        <v>1470</v>
      </c>
      <c r="C5965" t="s">
        <v>1471</v>
      </c>
      <c r="D5965" t="s">
        <v>46</v>
      </c>
      <c r="E5965" t="s">
        <v>74</v>
      </c>
      <c r="F5965">
        <v>59782.29</v>
      </c>
      <c r="G5965" s="1">
        <v>45975</v>
      </c>
      <c r="I5965" t="s">
        <v>64</v>
      </c>
      <c r="J5965">
        <v>5</v>
      </c>
      <c r="K5965">
        <v>10</v>
      </c>
      <c r="L5965" t="s">
        <v>103</v>
      </c>
      <c r="M5965" t="s">
        <v>21</v>
      </c>
      <c r="N5965" t="s">
        <v>30</v>
      </c>
      <c r="O5965">
        <f t="shared" si="558"/>
        <v>1</v>
      </c>
      <c r="P5965" t="str">
        <f t="shared" si="559"/>
        <v>Valid</v>
      </c>
      <c r="Q5965" t="str">
        <f>_xlfn.XLOOKUP(B5965,Customers!$A:$A,Customers!$C:$C,"Not Found")</f>
        <v>East</v>
      </c>
      <c r="R5965" t="str">
        <f t="shared" si="560"/>
        <v>East</v>
      </c>
      <c r="S5965" t="str">
        <f t="shared" si="561"/>
        <v>Theft</v>
      </c>
      <c r="T5965" t="str">
        <f t="shared" si="562"/>
        <v>Within SLA</v>
      </c>
      <c r="U5965">
        <f t="shared" si="563"/>
        <v>0</v>
      </c>
    </row>
    <row r="5966" spans="1:21" x14ac:dyDescent="0.3">
      <c r="A5966" t="s">
        <v>10498</v>
      </c>
      <c r="B5966" t="s">
        <v>3453</v>
      </c>
      <c r="C5966" t="s">
        <v>3454</v>
      </c>
      <c r="D5966" t="s">
        <v>17</v>
      </c>
      <c r="E5966" t="s">
        <v>39</v>
      </c>
      <c r="F5966">
        <v>82089.03</v>
      </c>
      <c r="G5966" s="1">
        <v>45983</v>
      </c>
      <c r="H5966" s="1">
        <v>46001</v>
      </c>
      <c r="I5966" t="s">
        <v>19</v>
      </c>
      <c r="J5966">
        <v>18</v>
      </c>
      <c r="K5966">
        <v>10</v>
      </c>
      <c r="L5966" t="s">
        <v>163</v>
      </c>
      <c r="M5966" t="s">
        <v>21</v>
      </c>
      <c r="N5966" t="s">
        <v>88</v>
      </c>
      <c r="O5966">
        <f t="shared" si="558"/>
        <v>1</v>
      </c>
      <c r="P5966" t="str">
        <f t="shared" si="559"/>
        <v>Valid</v>
      </c>
      <c r="Q5966" t="str">
        <f>_xlfn.XLOOKUP(B5966,Customers!$A:$A,Customers!$C:$C,"Not Found")</f>
        <v>Central</v>
      </c>
      <c r="R5966" t="str">
        <f t="shared" si="560"/>
        <v>North</v>
      </c>
      <c r="S5966" t="str">
        <f t="shared" si="561"/>
        <v>Accident</v>
      </c>
      <c r="T5966" t="str">
        <f t="shared" si="562"/>
        <v>SLA Breach</v>
      </c>
      <c r="U5966">
        <f t="shared" si="563"/>
        <v>8</v>
      </c>
    </row>
    <row r="5967" spans="1:21" x14ac:dyDescent="0.3">
      <c r="A5967" t="s">
        <v>10499</v>
      </c>
      <c r="B5967" t="s">
        <v>1592</v>
      </c>
      <c r="C5967" t="s">
        <v>10500</v>
      </c>
      <c r="D5967" t="s">
        <v>154</v>
      </c>
      <c r="E5967" t="s">
        <v>27</v>
      </c>
      <c r="F5967">
        <v>89011.13</v>
      </c>
      <c r="G5967" s="1">
        <v>45715</v>
      </c>
      <c r="H5967" s="1">
        <v>45717</v>
      </c>
      <c r="I5967" t="s">
        <v>19</v>
      </c>
      <c r="J5967">
        <v>2</v>
      </c>
      <c r="K5967">
        <v>10</v>
      </c>
      <c r="L5967" t="s">
        <v>136</v>
      </c>
      <c r="M5967" t="s">
        <v>21</v>
      </c>
      <c r="N5967" t="s">
        <v>30</v>
      </c>
      <c r="O5967">
        <f t="shared" si="558"/>
        <v>1</v>
      </c>
      <c r="P5967" t="str">
        <f t="shared" si="559"/>
        <v>Valid</v>
      </c>
      <c r="Q5967" t="str">
        <f>_xlfn.XLOOKUP(B5967,Customers!$A:$A,Customers!$C:$C,"Not Found")</f>
        <v>South</v>
      </c>
      <c r="R5967" t="str">
        <f t="shared" si="560"/>
        <v>West</v>
      </c>
      <c r="S5967" t="str">
        <f t="shared" si="561"/>
        <v>Vehicle Damage</v>
      </c>
      <c r="T5967" t="str">
        <f t="shared" si="562"/>
        <v>Within SLA</v>
      </c>
      <c r="U5967">
        <f t="shared" si="563"/>
        <v>0</v>
      </c>
    </row>
    <row r="5968" spans="1:21" x14ac:dyDescent="0.3">
      <c r="A5968" t="s">
        <v>10501</v>
      </c>
      <c r="B5968" t="s">
        <v>6268</v>
      </c>
      <c r="C5968" t="s">
        <v>6269</v>
      </c>
      <c r="D5968" t="s">
        <v>111</v>
      </c>
      <c r="E5968" t="s">
        <v>18</v>
      </c>
      <c r="F5968">
        <v>192466.63</v>
      </c>
      <c r="G5968" s="1">
        <v>45764</v>
      </c>
      <c r="H5968" s="1">
        <v>45781</v>
      </c>
      <c r="I5968" t="s">
        <v>19</v>
      </c>
      <c r="J5968">
        <v>17</v>
      </c>
      <c r="K5968">
        <v>12</v>
      </c>
      <c r="L5968" t="s">
        <v>770</v>
      </c>
      <c r="M5968" t="s">
        <v>49</v>
      </c>
      <c r="N5968" t="s">
        <v>42</v>
      </c>
      <c r="O5968">
        <f t="shared" si="558"/>
        <v>1</v>
      </c>
      <c r="P5968" t="str">
        <f t="shared" si="559"/>
        <v>Valid</v>
      </c>
      <c r="Q5968" t="str">
        <f>_xlfn.XLOOKUP(B5968,Customers!$A:$A,Customers!$C:$C,"Not Found")</f>
        <v>West</v>
      </c>
      <c r="R5968" t="str">
        <f t="shared" si="560"/>
        <v>South</v>
      </c>
      <c r="S5968" t="str">
        <f t="shared" si="561"/>
        <v>Fire</v>
      </c>
      <c r="T5968" t="str">
        <f t="shared" si="562"/>
        <v>SLA Breach</v>
      </c>
      <c r="U5968">
        <f t="shared" si="563"/>
        <v>5</v>
      </c>
    </row>
    <row r="5969" spans="1:21" x14ac:dyDescent="0.3">
      <c r="A5969" t="s">
        <v>10502</v>
      </c>
      <c r="B5969" t="s">
        <v>582</v>
      </c>
      <c r="C5969" t="s">
        <v>583</v>
      </c>
      <c r="D5969" t="s">
        <v>154</v>
      </c>
      <c r="E5969" t="s">
        <v>74</v>
      </c>
      <c r="F5969">
        <v>148504.47</v>
      </c>
      <c r="G5969" s="1">
        <v>45734</v>
      </c>
      <c r="I5969" t="s">
        <v>64</v>
      </c>
      <c r="J5969">
        <v>14</v>
      </c>
      <c r="K5969">
        <v>10</v>
      </c>
      <c r="L5969" t="s">
        <v>310</v>
      </c>
      <c r="M5969" t="s">
        <v>21</v>
      </c>
      <c r="N5969" t="s">
        <v>30</v>
      </c>
      <c r="O5969">
        <f t="shared" si="558"/>
        <v>1</v>
      </c>
      <c r="P5969" t="str">
        <f t="shared" si="559"/>
        <v>Valid</v>
      </c>
      <c r="Q5969" t="str">
        <f>_xlfn.XLOOKUP(B5969,Customers!$A:$A,Customers!$C:$C,"Not Found")</f>
        <v>East</v>
      </c>
      <c r="R5969" t="str">
        <f t="shared" si="560"/>
        <v>East</v>
      </c>
      <c r="S5969" t="str">
        <f t="shared" si="561"/>
        <v>Vehicle Damage</v>
      </c>
      <c r="T5969" t="str">
        <f t="shared" si="562"/>
        <v>SLA Breach</v>
      </c>
      <c r="U5969">
        <f t="shared" si="563"/>
        <v>4</v>
      </c>
    </row>
    <row r="5970" spans="1:21" x14ac:dyDescent="0.3">
      <c r="A5970" t="s">
        <v>10503</v>
      </c>
      <c r="B5970" t="s">
        <v>2428</v>
      </c>
      <c r="C5970" t="s">
        <v>5728</v>
      </c>
      <c r="D5970" t="s">
        <v>111</v>
      </c>
      <c r="E5970" t="s">
        <v>27</v>
      </c>
      <c r="F5970">
        <v>165944.21</v>
      </c>
      <c r="G5970" s="1">
        <v>45733</v>
      </c>
      <c r="I5970" t="s">
        <v>64</v>
      </c>
      <c r="J5970">
        <v>27</v>
      </c>
      <c r="K5970">
        <v>12</v>
      </c>
      <c r="L5970" t="s">
        <v>590</v>
      </c>
      <c r="M5970" t="s">
        <v>49</v>
      </c>
      <c r="N5970" t="s">
        <v>88</v>
      </c>
      <c r="O5970">
        <f t="shared" si="558"/>
        <v>1</v>
      </c>
      <c r="P5970" t="str">
        <f t="shared" si="559"/>
        <v>Valid</v>
      </c>
      <c r="Q5970" t="str">
        <f>_xlfn.XLOOKUP(B5970,Customers!$A:$A,Customers!$C:$C,"Not Found")</f>
        <v>North</v>
      </c>
      <c r="R5970" t="str">
        <f t="shared" si="560"/>
        <v>West</v>
      </c>
      <c r="S5970" t="str">
        <f t="shared" si="561"/>
        <v>Fire</v>
      </c>
      <c r="T5970" t="str">
        <f t="shared" si="562"/>
        <v>SLA Breach</v>
      </c>
      <c r="U5970">
        <f t="shared" si="563"/>
        <v>15</v>
      </c>
    </row>
    <row r="5971" spans="1:21" x14ac:dyDescent="0.3">
      <c r="A5971" t="s">
        <v>10504</v>
      </c>
      <c r="B5971" t="s">
        <v>1339</v>
      </c>
      <c r="C5971" t="s">
        <v>1340</v>
      </c>
      <c r="D5971" t="s">
        <v>154</v>
      </c>
      <c r="E5971" t="s">
        <v>74</v>
      </c>
      <c r="F5971">
        <v>29269.29</v>
      </c>
      <c r="G5971" s="1">
        <v>45710</v>
      </c>
      <c r="H5971" s="1">
        <v>45728</v>
      </c>
      <c r="I5971" t="s">
        <v>19</v>
      </c>
      <c r="J5971">
        <v>18</v>
      </c>
      <c r="K5971">
        <v>10</v>
      </c>
      <c r="L5971" t="s">
        <v>20</v>
      </c>
      <c r="M5971" t="s">
        <v>21</v>
      </c>
      <c r="N5971" t="s">
        <v>30</v>
      </c>
      <c r="O5971">
        <f t="shared" si="558"/>
        <v>1</v>
      </c>
      <c r="P5971" t="str">
        <f t="shared" si="559"/>
        <v>Valid</v>
      </c>
      <c r="Q5971" t="str">
        <f>_xlfn.XLOOKUP(B5971,Customers!$A:$A,Customers!$C:$C,"Not Found")</f>
        <v>South</v>
      </c>
      <c r="R5971" t="str">
        <f t="shared" si="560"/>
        <v>East</v>
      </c>
      <c r="S5971" t="str">
        <f t="shared" si="561"/>
        <v>Vehicle Damage</v>
      </c>
      <c r="T5971" t="str">
        <f t="shared" si="562"/>
        <v>SLA Breach</v>
      </c>
      <c r="U5971">
        <f t="shared" si="563"/>
        <v>8</v>
      </c>
    </row>
    <row r="5972" spans="1:21" x14ac:dyDescent="0.3">
      <c r="A5972" t="s">
        <v>10505</v>
      </c>
      <c r="B5972" t="s">
        <v>7576</v>
      </c>
      <c r="C5972" t="s">
        <v>10506</v>
      </c>
      <c r="D5972" t="s">
        <v>102</v>
      </c>
      <c r="E5972" t="s">
        <v>18</v>
      </c>
      <c r="F5972">
        <v>439205.46</v>
      </c>
      <c r="G5972" s="1">
        <v>45901</v>
      </c>
      <c r="H5972" s="1">
        <v>45909</v>
      </c>
      <c r="I5972" t="s">
        <v>19</v>
      </c>
      <c r="J5972">
        <v>8</v>
      </c>
      <c r="K5972">
        <v>20</v>
      </c>
      <c r="L5972" t="s">
        <v>278</v>
      </c>
      <c r="M5972" t="s">
        <v>29</v>
      </c>
      <c r="N5972" t="s">
        <v>22</v>
      </c>
      <c r="O5972">
        <f t="shared" si="558"/>
        <v>1</v>
      </c>
      <c r="P5972" t="str">
        <f t="shared" si="559"/>
        <v>Valid</v>
      </c>
      <c r="Q5972" t="str">
        <f>_xlfn.XLOOKUP(B5972,Customers!$A:$A,Customers!$C:$C,"Not Found")</f>
        <v>West</v>
      </c>
      <c r="R5972" t="str">
        <f t="shared" si="560"/>
        <v>South</v>
      </c>
      <c r="S5972" t="str">
        <f t="shared" si="561"/>
        <v>Maturity</v>
      </c>
      <c r="T5972" t="str">
        <f t="shared" si="562"/>
        <v>Within SLA</v>
      </c>
      <c r="U5972">
        <f t="shared" si="563"/>
        <v>0</v>
      </c>
    </row>
    <row r="5973" spans="1:21" x14ac:dyDescent="0.3">
      <c r="A5973" t="s">
        <v>10507</v>
      </c>
      <c r="B5973" t="s">
        <v>1285</v>
      </c>
      <c r="C5973" t="s">
        <v>2586</v>
      </c>
      <c r="D5973" t="s">
        <v>216</v>
      </c>
      <c r="E5973" t="s">
        <v>18</v>
      </c>
      <c r="F5973">
        <v>171706.89</v>
      </c>
      <c r="G5973" s="1">
        <v>45917</v>
      </c>
      <c r="H5973" s="1">
        <v>45926</v>
      </c>
      <c r="I5973" t="s">
        <v>19</v>
      </c>
      <c r="J5973">
        <v>9</v>
      </c>
      <c r="K5973">
        <v>15</v>
      </c>
      <c r="L5973" t="s">
        <v>787</v>
      </c>
      <c r="M5973" t="s">
        <v>55</v>
      </c>
      <c r="N5973" t="s">
        <v>30</v>
      </c>
      <c r="O5973">
        <f t="shared" si="558"/>
        <v>1</v>
      </c>
      <c r="P5973" t="str">
        <f t="shared" si="559"/>
        <v>Valid</v>
      </c>
      <c r="Q5973" t="str">
        <f>_xlfn.XLOOKUP(B5973,Customers!$A:$A,Customers!$C:$C,"Not Found")</f>
        <v>South</v>
      </c>
      <c r="R5973" t="str">
        <f t="shared" si="560"/>
        <v>South</v>
      </c>
      <c r="S5973" t="str">
        <f t="shared" si="561"/>
        <v>Outpatient</v>
      </c>
      <c r="T5973" t="str">
        <f t="shared" si="562"/>
        <v>Within SLA</v>
      </c>
      <c r="U5973">
        <f t="shared" si="563"/>
        <v>0</v>
      </c>
    </row>
    <row r="5974" spans="1:21" x14ac:dyDescent="0.3">
      <c r="A5974" t="s">
        <v>10508</v>
      </c>
      <c r="B5974" t="s">
        <v>2884</v>
      </c>
      <c r="C5974" t="s">
        <v>10509</v>
      </c>
      <c r="D5974" t="s">
        <v>46</v>
      </c>
      <c r="E5974" t="s">
        <v>74</v>
      </c>
      <c r="F5974">
        <v>87283.14</v>
      </c>
      <c r="G5974" s="1">
        <v>45860</v>
      </c>
      <c r="H5974" s="1">
        <v>45861</v>
      </c>
      <c r="I5974" t="s">
        <v>47</v>
      </c>
      <c r="J5974">
        <v>1</v>
      </c>
      <c r="K5974">
        <v>10</v>
      </c>
      <c r="L5974" t="s">
        <v>60</v>
      </c>
      <c r="M5974" t="s">
        <v>21</v>
      </c>
      <c r="N5974" t="s">
        <v>22</v>
      </c>
      <c r="O5974">
        <f t="shared" si="558"/>
        <v>1</v>
      </c>
      <c r="P5974" t="str">
        <f t="shared" si="559"/>
        <v>Valid</v>
      </c>
      <c r="Q5974" t="str">
        <f>_xlfn.XLOOKUP(B5974,Customers!$A:$A,Customers!$C:$C,"Not Found")</f>
        <v>South</v>
      </c>
      <c r="R5974" t="str">
        <f t="shared" si="560"/>
        <v>East</v>
      </c>
      <c r="S5974" t="str">
        <f t="shared" si="561"/>
        <v>Theft</v>
      </c>
      <c r="T5974" t="str">
        <f t="shared" si="562"/>
        <v>Within SLA</v>
      </c>
      <c r="U5974">
        <f t="shared" si="563"/>
        <v>0</v>
      </c>
    </row>
    <row r="5975" spans="1:21" x14ac:dyDescent="0.3">
      <c r="A5975" t="s">
        <v>10510</v>
      </c>
      <c r="B5975" t="s">
        <v>10312</v>
      </c>
      <c r="C5975" t="s">
        <v>10511</v>
      </c>
      <c r="D5975" t="s">
        <v>34</v>
      </c>
      <c r="E5975" t="s">
        <v>18</v>
      </c>
      <c r="F5975">
        <v>693745.83</v>
      </c>
      <c r="G5975" s="1">
        <v>45803</v>
      </c>
      <c r="H5975" s="1">
        <v>45816</v>
      </c>
      <c r="I5975" t="s">
        <v>19</v>
      </c>
      <c r="J5975">
        <v>13</v>
      </c>
      <c r="K5975">
        <v>20</v>
      </c>
      <c r="L5975" t="s">
        <v>323</v>
      </c>
      <c r="M5975" t="s">
        <v>29</v>
      </c>
      <c r="N5975" t="s">
        <v>30</v>
      </c>
      <c r="O5975">
        <f t="shared" si="558"/>
        <v>1</v>
      </c>
      <c r="P5975" t="str">
        <f t="shared" si="559"/>
        <v>Valid</v>
      </c>
      <c r="Q5975" t="str">
        <f>_xlfn.XLOOKUP(B5975,Customers!$A:$A,Customers!$C:$C,"Not Found")</f>
        <v>East</v>
      </c>
      <c r="R5975" t="str">
        <f t="shared" si="560"/>
        <v>South</v>
      </c>
      <c r="S5975" t="str">
        <f t="shared" si="561"/>
        <v>Death Benefit</v>
      </c>
      <c r="T5975" t="str">
        <f t="shared" si="562"/>
        <v>Within SLA</v>
      </c>
      <c r="U5975">
        <f t="shared" si="563"/>
        <v>0</v>
      </c>
    </row>
    <row r="5976" spans="1:21" x14ac:dyDescent="0.3">
      <c r="A5976" t="s">
        <v>10512</v>
      </c>
      <c r="B5976" t="s">
        <v>2448</v>
      </c>
      <c r="C5976" t="s">
        <v>3957</v>
      </c>
      <c r="D5976" t="s">
        <v>26</v>
      </c>
      <c r="E5976" t="s">
        <v>18</v>
      </c>
      <c r="F5976">
        <v>350090.25</v>
      </c>
      <c r="G5976" s="1">
        <v>45985</v>
      </c>
      <c r="H5976" s="1">
        <v>46001</v>
      </c>
      <c r="I5976" t="s">
        <v>47</v>
      </c>
      <c r="J5976">
        <v>16</v>
      </c>
      <c r="K5976">
        <v>20</v>
      </c>
      <c r="L5976" t="s">
        <v>431</v>
      </c>
      <c r="M5976" t="s">
        <v>29</v>
      </c>
      <c r="N5976" t="s">
        <v>30</v>
      </c>
      <c r="O5976">
        <f t="shared" si="558"/>
        <v>1</v>
      </c>
      <c r="P5976" t="str">
        <f t="shared" si="559"/>
        <v>Valid</v>
      </c>
      <c r="Q5976" t="str">
        <f>_xlfn.XLOOKUP(B5976,Customers!$A:$A,Customers!$C:$C,"Not Found")</f>
        <v>West</v>
      </c>
      <c r="R5976" t="str">
        <f t="shared" si="560"/>
        <v>South</v>
      </c>
      <c r="S5976" t="str">
        <f t="shared" si="561"/>
        <v>Disability</v>
      </c>
      <c r="T5976" t="str">
        <f t="shared" si="562"/>
        <v>Within SLA</v>
      </c>
      <c r="U5976">
        <f t="shared" si="563"/>
        <v>0</v>
      </c>
    </row>
    <row r="5977" spans="1:21" x14ac:dyDescent="0.3">
      <c r="A5977" t="s">
        <v>10513</v>
      </c>
      <c r="B5977" t="s">
        <v>355</v>
      </c>
      <c r="C5977" t="s">
        <v>356</v>
      </c>
      <c r="D5977" t="s">
        <v>111</v>
      </c>
      <c r="E5977" t="s">
        <v>18</v>
      </c>
      <c r="F5977">
        <v>101284.66</v>
      </c>
      <c r="G5977" s="1">
        <v>45904</v>
      </c>
      <c r="H5977" s="1">
        <v>45916</v>
      </c>
      <c r="I5977" t="s">
        <v>19</v>
      </c>
      <c r="J5977">
        <v>12</v>
      </c>
      <c r="K5977">
        <v>12</v>
      </c>
      <c r="L5977" t="s">
        <v>491</v>
      </c>
      <c r="M5977" t="s">
        <v>49</v>
      </c>
      <c r="N5977" t="s">
        <v>42</v>
      </c>
      <c r="O5977">
        <f t="shared" si="558"/>
        <v>1</v>
      </c>
      <c r="P5977" t="str">
        <f t="shared" si="559"/>
        <v>Valid</v>
      </c>
      <c r="Q5977" t="str">
        <f>_xlfn.XLOOKUP(B5977,Customers!$A:$A,Customers!$C:$C,"Not Found")</f>
        <v>Central</v>
      </c>
      <c r="R5977" t="str">
        <f t="shared" si="560"/>
        <v>South</v>
      </c>
      <c r="S5977" t="str">
        <f t="shared" si="561"/>
        <v>Fire</v>
      </c>
      <c r="T5977" t="str">
        <f t="shared" si="562"/>
        <v>Within SLA</v>
      </c>
      <c r="U5977">
        <f t="shared" si="563"/>
        <v>0</v>
      </c>
    </row>
    <row r="5978" spans="1:21" x14ac:dyDescent="0.3">
      <c r="A5978" t="s">
        <v>10514</v>
      </c>
      <c r="B5978" t="s">
        <v>1604</v>
      </c>
      <c r="C5978" t="s">
        <v>1605</v>
      </c>
      <c r="D5978" t="s">
        <v>53</v>
      </c>
      <c r="E5978" t="s">
        <v>74</v>
      </c>
      <c r="F5978">
        <v>49013.08</v>
      </c>
      <c r="G5978" s="1">
        <v>45677</v>
      </c>
      <c r="I5978" t="s">
        <v>64</v>
      </c>
      <c r="J5978">
        <v>23</v>
      </c>
      <c r="K5978">
        <v>15</v>
      </c>
      <c r="L5978" t="s">
        <v>704</v>
      </c>
      <c r="M5978" t="s">
        <v>55</v>
      </c>
      <c r="N5978" t="s">
        <v>30</v>
      </c>
      <c r="O5978">
        <f t="shared" si="558"/>
        <v>1</v>
      </c>
      <c r="P5978" t="str">
        <f t="shared" si="559"/>
        <v>Valid</v>
      </c>
      <c r="Q5978" t="str">
        <f>_xlfn.XLOOKUP(B5978,Customers!$A:$A,Customers!$C:$C,"Not Found")</f>
        <v>East</v>
      </c>
      <c r="R5978" t="str">
        <f t="shared" si="560"/>
        <v>East</v>
      </c>
      <c r="S5978" t="str">
        <f t="shared" si="561"/>
        <v>Hospitalization</v>
      </c>
      <c r="T5978" t="str">
        <f t="shared" si="562"/>
        <v>SLA Breach</v>
      </c>
      <c r="U5978">
        <f t="shared" si="563"/>
        <v>8</v>
      </c>
    </row>
    <row r="5979" spans="1:21" x14ac:dyDescent="0.3">
      <c r="A5979" t="s">
        <v>10515</v>
      </c>
      <c r="B5979" t="s">
        <v>10516</v>
      </c>
      <c r="C5979" t="s">
        <v>10517</v>
      </c>
      <c r="D5979" t="s">
        <v>46</v>
      </c>
      <c r="E5979" t="s">
        <v>74</v>
      </c>
      <c r="F5979">
        <v>243888.07</v>
      </c>
      <c r="G5979" s="1">
        <v>45828</v>
      </c>
      <c r="H5979" s="1">
        <v>45860</v>
      </c>
      <c r="I5979" t="s">
        <v>47</v>
      </c>
      <c r="J5979">
        <v>32</v>
      </c>
      <c r="K5979">
        <v>10</v>
      </c>
      <c r="L5979" t="s">
        <v>345</v>
      </c>
      <c r="M5979" t="s">
        <v>21</v>
      </c>
      <c r="N5979" t="s">
        <v>88</v>
      </c>
      <c r="O5979">
        <f t="shared" si="558"/>
        <v>1</v>
      </c>
      <c r="P5979" t="str">
        <f t="shared" si="559"/>
        <v>Valid</v>
      </c>
      <c r="Q5979" t="str">
        <f>_xlfn.XLOOKUP(B5979,Customers!$A:$A,Customers!$C:$C,"Not Found")</f>
        <v>North</v>
      </c>
      <c r="R5979" t="str">
        <f t="shared" si="560"/>
        <v>East</v>
      </c>
      <c r="S5979" t="str">
        <f t="shared" si="561"/>
        <v>Theft</v>
      </c>
      <c r="T5979" t="str">
        <f t="shared" si="562"/>
        <v>SLA Breach</v>
      </c>
      <c r="U5979">
        <f t="shared" si="563"/>
        <v>22</v>
      </c>
    </row>
    <row r="5980" spans="1:21" x14ac:dyDescent="0.3">
      <c r="A5980" t="s">
        <v>10518</v>
      </c>
      <c r="B5980" t="s">
        <v>3229</v>
      </c>
      <c r="C5980" t="s">
        <v>3230</v>
      </c>
      <c r="D5980" t="s">
        <v>116</v>
      </c>
      <c r="E5980" t="s">
        <v>74</v>
      </c>
      <c r="F5980">
        <v>15206.86</v>
      </c>
      <c r="G5980" s="1">
        <v>45714</v>
      </c>
      <c r="H5980" s="1">
        <v>45722</v>
      </c>
      <c r="I5980" t="s">
        <v>19</v>
      </c>
      <c r="J5980">
        <v>8</v>
      </c>
      <c r="K5980">
        <v>7</v>
      </c>
      <c r="L5980" t="s">
        <v>373</v>
      </c>
      <c r="M5980" t="s">
        <v>94</v>
      </c>
      <c r="N5980" t="s">
        <v>30</v>
      </c>
      <c r="O5980">
        <f t="shared" si="558"/>
        <v>1</v>
      </c>
      <c r="P5980" t="str">
        <f t="shared" si="559"/>
        <v>Valid</v>
      </c>
      <c r="Q5980" t="str">
        <f>_xlfn.XLOOKUP(B5980,Customers!$A:$A,Customers!$C:$C,"Not Found")</f>
        <v>East</v>
      </c>
      <c r="R5980" t="str">
        <f t="shared" si="560"/>
        <v>East</v>
      </c>
      <c r="S5980" t="str">
        <f t="shared" si="561"/>
        <v>Medical Emergency</v>
      </c>
      <c r="T5980" t="str">
        <f t="shared" si="562"/>
        <v>SLA Breach</v>
      </c>
      <c r="U5980">
        <f t="shared" si="563"/>
        <v>1</v>
      </c>
    </row>
    <row r="5981" spans="1:21" x14ac:dyDescent="0.3">
      <c r="A5981" t="s">
        <v>10519</v>
      </c>
      <c r="B5981" t="s">
        <v>9467</v>
      </c>
      <c r="C5981" t="s">
        <v>10520</v>
      </c>
      <c r="D5981" t="s">
        <v>59</v>
      </c>
      <c r="E5981" t="s">
        <v>74</v>
      </c>
      <c r="F5981">
        <v>84736.03</v>
      </c>
      <c r="G5981" s="1">
        <v>45792</v>
      </c>
      <c r="H5981" s="1">
        <v>45827</v>
      </c>
      <c r="I5981" t="s">
        <v>19</v>
      </c>
      <c r="J5981">
        <v>35</v>
      </c>
      <c r="K5981">
        <v>15</v>
      </c>
      <c r="L5981" t="s">
        <v>681</v>
      </c>
      <c r="M5981" t="s">
        <v>55</v>
      </c>
      <c r="N5981" t="s">
        <v>88</v>
      </c>
      <c r="O5981">
        <f t="shared" si="558"/>
        <v>1</v>
      </c>
      <c r="P5981" t="str">
        <f t="shared" si="559"/>
        <v>Valid</v>
      </c>
      <c r="Q5981" t="str">
        <f>_xlfn.XLOOKUP(B5981,Customers!$A:$A,Customers!$C:$C,"Not Found")</f>
        <v>East</v>
      </c>
      <c r="R5981" t="str">
        <f t="shared" si="560"/>
        <v>East</v>
      </c>
      <c r="S5981" t="str">
        <f t="shared" si="561"/>
        <v>Critical Illness</v>
      </c>
      <c r="T5981" t="str">
        <f t="shared" si="562"/>
        <v>SLA Breach</v>
      </c>
      <c r="U5981">
        <f t="shared" si="563"/>
        <v>20</v>
      </c>
    </row>
    <row r="5982" spans="1:21" x14ac:dyDescent="0.3">
      <c r="A5982" t="s">
        <v>10521</v>
      </c>
      <c r="B5982" t="s">
        <v>6389</v>
      </c>
      <c r="C5982" t="s">
        <v>10522</v>
      </c>
      <c r="D5982" t="s">
        <v>216</v>
      </c>
      <c r="E5982" t="s">
        <v>74</v>
      </c>
      <c r="F5982">
        <v>67428.13</v>
      </c>
      <c r="G5982" s="1">
        <v>45789</v>
      </c>
      <c r="H5982" s="1">
        <v>45800</v>
      </c>
      <c r="I5982" t="s">
        <v>19</v>
      </c>
      <c r="J5982">
        <v>11</v>
      </c>
      <c r="K5982">
        <v>15</v>
      </c>
      <c r="L5982" t="s">
        <v>48</v>
      </c>
      <c r="M5982" t="s">
        <v>55</v>
      </c>
      <c r="N5982" t="s">
        <v>30</v>
      </c>
      <c r="O5982">
        <f t="shared" si="558"/>
        <v>1</v>
      </c>
      <c r="P5982" t="str">
        <f t="shared" si="559"/>
        <v>Valid</v>
      </c>
      <c r="Q5982" t="str">
        <f>_xlfn.XLOOKUP(B5982,Customers!$A:$A,Customers!$C:$C,"Not Found")</f>
        <v>North</v>
      </c>
      <c r="R5982" t="str">
        <f t="shared" si="560"/>
        <v>East</v>
      </c>
      <c r="S5982" t="str">
        <f t="shared" si="561"/>
        <v>Outpatient</v>
      </c>
      <c r="T5982" t="str">
        <f t="shared" si="562"/>
        <v>Within SLA</v>
      </c>
      <c r="U5982">
        <f t="shared" si="563"/>
        <v>0</v>
      </c>
    </row>
    <row r="5983" spans="1:21" x14ac:dyDescent="0.3">
      <c r="A5983" t="s">
        <v>10523</v>
      </c>
      <c r="B5983" t="s">
        <v>932</v>
      </c>
      <c r="C5983" t="s">
        <v>4344</v>
      </c>
      <c r="D5983" t="s">
        <v>46</v>
      </c>
      <c r="E5983" t="s">
        <v>18</v>
      </c>
      <c r="F5983">
        <v>27307.38</v>
      </c>
      <c r="G5983" s="1">
        <v>45957</v>
      </c>
      <c r="H5983" s="1">
        <v>45964</v>
      </c>
      <c r="I5983" t="s">
        <v>19</v>
      </c>
      <c r="J5983">
        <v>7</v>
      </c>
      <c r="K5983">
        <v>10</v>
      </c>
      <c r="L5983" t="s">
        <v>28</v>
      </c>
      <c r="M5983" t="s">
        <v>21</v>
      </c>
      <c r="N5983" t="s">
        <v>30</v>
      </c>
      <c r="O5983">
        <f t="shared" si="558"/>
        <v>1</v>
      </c>
      <c r="P5983" t="str">
        <f t="shared" si="559"/>
        <v>Valid</v>
      </c>
      <c r="Q5983" t="str">
        <f>_xlfn.XLOOKUP(B5983,Customers!$A:$A,Customers!$C:$C,"Not Found")</f>
        <v>North</v>
      </c>
      <c r="R5983" t="str">
        <f t="shared" si="560"/>
        <v>South</v>
      </c>
      <c r="S5983" t="str">
        <f t="shared" si="561"/>
        <v>Theft</v>
      </c>
      <c r="T5983" t="str">
        <f t="shared" si="562"/>
        <v>Within SLA</v>
      </c>
      <c r="U5983">
        <f t="shared" si="563"/>
        <v>0</v>
      </c>
    </row>
    <row r="5984" spans="1:21" x14ac:dyDescent="0.3">
      <c r="A5984" t="s">
        <v>10524</v>
      </c>
      <c r="B5984" t="s">
        <v>2166</v>
      </c>
      <c r="C5984" t="s">
        <v>10525</v>
      </c>
      <c r="D5984" t="s">
        <v>69</v>
      </c>
      <c r="E5984" t="s">
        <v>173</v>
      </c>
      <c r="F5984">
        <v>195936.66</v>
      </c>
      <c r="G5984" s="1">
        <v>45932</v>
      </c>
      <c r="I5984" t="s">
        <v>40</v>
      </c>
      <c r="J5984">
        <v>22</v>
      </c>
      <c r="K5984">
        <v>12</v>
      </c>
      <c r="L5984" t="s">
        <v>150</v>
      </c>
      <c r="M5984" t="s">
        <v>49</v>
      </c>
      <c r="N5984" t="s">
        <v>42</v>
      </c>
      <c r="O5984">
        <f t="shared" si="558"/>
        <v>1</v>
      </c>
      <c r="P5984" t="str">
        <f t="shared" si="559"/>
        <v>Valid</v>
      </c>
      <c r="Q5984" t="str">
        <f>_xlfn.XLOOKUP(B5984,Customers!$A:$A,Customers!$C:$C,"Not Found")</f>
        <v>North</v>
      </c>
      <c r="R5984" t="str">
        <f t="shared" si="560"/>
        <v>Central</v>
      </c>
      <c r="S5984" t="str">
        <f t="shared" si="561"/>
        <v>Property Damage</v>
      </c>
      <c r="T5984" t="str">
        <f t="shared" si="562"/>
        <v>SLA Breach</v>
      </c>
      <c r="U5984">
        <f t="shared" si="563"/>
        <v>10</v>
      </c>
    </row>
    <row r="5985" spans="1:21" x14ac:dyDescent="0.3">
      <c r="A5985" t="s">
        <v>10526</v>
      </c>
      <c r="B5985" t="s">
        <v>5804</v>
      </c>
      <c r="C5985" t="s">
        <v>5805</v>
      </c>
      <c r="D5985" t="s">
        <v>102</v>
      </c>
      <c r="E5985" t="s">
        <v>74</v>
      </c>
      <c r="F5985">
        <v>414926.87</v>
      </c>
      <c r="G5985" s="1">
        <v>45802</v>
      </c>
      <c r="H5985" s="1">
        <v>45827</v>
      </c>
      <c r="I5985" t="s">
        <v>47</v>
      </c>
      <c r="J5985">
        <v>25</v>
      </c>
      <c r="K5985">
        <v>20</v>
      </c>
      <c r="L5985" t="s">
        <v>163</v>
      </c>
      <c r="M5985" t="s">
        <v>29</v>
      </c>
      <c r="N5985" t="s">
        <v>42</v>
      </c>
      <c r="O5985">
        <f t="shared" si="558"/>
        <v>1</v>
      </c>
      <c r="P5985" t="str">
        <f t="shared" si="559"/>
        <v>Valid</v>
      </c>
      <c r="Q5985" t="str">
        <f>_xlfn.XLOOKUP(B5985,Customers!$A:$A,Customers!$C:$C,"Not Found")</f>
        <v>West</v>
      </c>
      <c r="R5985" t="str">
        <f t="shared" si="560"/>
        <v>East</v>
      </c>
      <c r="S5985" t="str">
        <f t="shared" si="561"/>
        <v>Maturity</v>
      </c>
      <c r="T5985" t="str">
        <f t="shared" si="562"/>
        <v>SLA Breach</v>
      </c>
      <c r="U5985">
        <f t="shared" si="563"/>
        <v>5</v>
      </c>
    </row>
    <row r="5986" spans="1:21" x14ac:dyDescent="0.3">
      <c r="A5986" t="s">
        <v>10527</v>
      </c>
      <c r="B5986" t="s">
        <v>10516</v>
      </c>
      <c r="C5986" t="s">
        <v>10528</v>
      </c>
      <c r="D5986" t="s">
        <v>53</v>
      </c>
      <c r="E5986" t="s">
        <v>27</v>
      </c>
      <c r="F5986">
        <v>99607.44</v>
      </c>
      <c r="G5986" s="1">
        <v>45915</v>
      </c>
      <c r="I5986" t="s">
        <v>64</v>
      </c>
      <c r="J5986">
        <v>21</v>
      </c>
      <c r="K5986">
        <v>15</v>
      </c>
      <c r="L5986" t="s">
        <v>411</v>
      </c>
      <c r="M5986" t="s">
        <v>55</v>
      </c>
      <c r="N5986" t="s">
        <v>42</v>
      </c>
      <c r="O5986">
        <f t="shared" si="558"/>
        <v>1</v>
      </c>
      <c r="P5986" t="str">
        <f t="shared" si="559"/>
        <v>Valid</v>
      </c>
      <c r="Q5986" t="str">
        <f>_xlfn.XLOOKUP(B5986,Customers!$A:$A,Customers!$C:$C,"Not Found")</f>
        <v>North</v>
      </c>
      <c r="R5986" t="str">
        <f t="shared" si="560"/>
        <v>West</v>
      </c>
      <c r="S5986" t="str">
        <f t="shared" si="561"/>
        <v>Hospitalization</v>
      </c>
      <c r="T5986" t="str">
        <f t="shared" si="562"/>
        <v>SLA Breach</v>
      </c>
      <c r="U5986">
        <f t="shared" si="563"/>
        <v>6</v>
      </c>
    </row>
    <row r="5987" spans="1:21" x14ac:dyDescent="0.3">
      <c r="A5987" t="s">
        <v>10529</v>
      </c>
      <c r="B5987" t="s">
        <v>6937</v>
      </c>
      <c r="C5987" t="s">
        <v>6938</v>
      </c>
      <c r="D5987" t="s">
        <v>102</v>
      </c>
      <c r="E5987" t="s">
        <v>74</v>
      </c>
      <c r="F5987">
        <v>199534.51</v>
      </c>
      <c r="G5987" s="1">
        <v>45864</v>
      </c>
      <c r="H5987" s="1">
        <v>45891</v>
      </c>
      <c r="I5987" t="s">
        <v>19</v>
      </c>
      <c r="J5987">
        <v>27</v>
      </c>
      <c r="K5987">
        <v>20</v>
      </c>
      <c r="L5987" t="s">
        <v>178</v>
      </c>
      <c r="M5987" t="s">
        <v>29</v>
      </c>
      <c r="N5987" t="s">
        <v>42</v>
      </c>
      <c r="O5987">
        <f t="shared" si="558"/>
        <v>1</v>
      </c>
      <c r="P5987" t="str">
        <f t="shared" si="559"/>
        <v>Valid</v>
      </c>
      <c r="Q5987" t="str">
        <f>_xlfn.XLOOKUP(B5987,Customers!$A:$A,Customers!$C:$C,"Not Found")</f>
        <v>South</v>
      </c>
      <c r="R5987" t="str">
        <f t="shared" si="560"/>
        <v>East</v>
      </c>
      <c r="S5987" t="str">
        <f t="shared" si="561"/>
        <v>Maturity</v>
      </c>
      <c r="T5987" t="str">
        <f t="shared" si="562"/>
        <v>SLA Breach</v>
      </c>
      <c r="U5987">
        <f t="shared" si="563"/>
        <v>7</v>
      </c>
    </row>
    <row r="5988" spans="1:21" x14ac:dyDescent="0.3">
      <c r="A5988" t="s">
        <v>10530</v>
      </c>
      <c r="B5988" t="s">
        <v>260</v>
      </c>
      <c r="C5988" t="s">
        <v>2412</v>
      </c>
      <c r="D5988" t="s">
        <v>154</v>
      </c>
      <c r="E5988" t="s">
        <v>18</v>
      </c>
      <c r="F5988">
        <v>93745.67</v>
      </c>
      <c r="G5988" s="1">
        <v>45843</v>
      </c>
      <c r="I5988" t="s">
        <v>64</v>
      </c>
      <c r="J5988">
        <v>17</v>
      </c>
      <c r="K5988">
        <v>10</v>
      </c>
      <c r="L5988" t="s">
        <v>159</v>
      </c>
      <c r="M5988" t="s">
        <v>21</v>
      </c>
      <c r="N5988" t="s">
        <v>42</v>
      </c>
      <c r="O5988">
        <f t="shared" si="558"/>
        <v>1</v>
      </c>
      <c r="P5988" t="str">
        <f t="shared" si="559"/>
        <v>Valid</v>
      </c>
      <c r="Q5988" t="str">
        <f>_xlfn.XLOOKUP(B5988,Customers!$A:$A,Customers!$C:$C,"Not Found")</f>
        <v>East</v>
      </c>
      <c r="R5988" t="str">
        <f t="shared" si="560"/>
        <v>South</v>
      </c>
      <c r="S5988" t="str">
        <f t="shared" si="561"/>
        <v>Vehicle Damage</v>
      </c>
      <c r="T5988" t="str">
        <f t="shared" si="562"/>
        <v>SLA Breach</v>
      </c>
      <c r="U5988">
        <f t="shared" si="563"/>
        <v>7</v>
      </c>
    </row>
    <row r="5989" spans="1:21" x14ac:dyDescent="0.3">
      <c r="A5989" t="s">
        <v>10531</v>
      </c>
      <c r="B5989" t="s">
        <v>1852</v>
      </c>
      <c r="C5989" t="s">
        <v>10532</v>
      </c>
      <c r="D5989" t="s">
        <v>59</v>
      </c>
      <c r="E5989" t="s">
        <v>27</v>
      </c>
      <c r="F5989">
        <v>71731.34</v>
      </c>
      <c r="G5989" s="1">
        <v>45944</v>
      </c>
      <c r="I5989" t="s">
        <v>64</v>
      </c>
      <c r="J5989">
        <v>32</v>
      </c>
      <c r="K5989">
        <v>15</v>
      </c>
      <c r="L5989" t="s">
        <v>242</v>
      </c>
      <c r="M5989" t="s">
        <v>55</v>
      </c>
      <c r="N5989" t="s">
        <v>88</v>
      </c>
      <c r="O5989">
        <f t="shared" si="558"/>
        <v>1</v>
      </c>
      <c r="P5989" t="str">
        <f t="shared" si="559"/>
        <v>Valid</v>
      </c>
      <c r="Q5989" t="str">
        <f>_xlfn.XLOOKUP(B5989,Customers!$A:$A,Customers!$C:$C,"Not Found")</f>
        <v>Central</v>
      </c>
      <c r="R5989" t="str">
        <f t="shared" si="560"/>
        <v>West</v>
      </c>
      <c r="S5989" t="str">
        <f t="shared" si="561"/>
        <v>Critical Illness</v>
      </c>
      <c r="T5989" t="str">
        <f t="shared" si="562"/>
        <v>SLA Breach</v>
      </c>
      <c r="U5989">
        <f t="shared" si="563"/>
        <v>17</v>
      </c>
    </row>
    <row r="5990" spans="1:21" x14ac:dyDescent="0.3">
      <c r="A5990" t="s">
        <v>10533</v>
      </c>
      <c r="B5990" t="s">
        <v>1033</v>
      </c>
      <c r="C5990" t="s">
        <v>1034</v>
      </c>
      <c r="D5990" t="s">
        <v>34</v>
      </c>
      <c r="E5990" t="s">
        <v>39</v>
      </c>
      <c r="F5990">
        <v>410120.47</v>
      </c>
      <c r="G5990" s="1">
        <v>45866</v>
      </c>
      <c r="H5990" s="1">
        <v>45887</v>
      </c>
      <c r="I5990" t="s">
        <v>19</v>
      </c>
      <c r="J5990">
        <v>21</v>
      </c>
      <c r="K5990">
        <v>20</v>
      </c>
      <c r="L5990" t="s">
        <v>427</v>
      </c>
      <c r="M5990" t="s">
        <v>29</v>
      </c>
      <c r="N5990" t="s">
        <v>30</v>
      </c>
      <c r="O5990">
        <f t="shared" si="558"/>
        <v>1</v>
      </c>
      <c r="P5990" t="str">
        <f t="shared" si="559"/>
        <v>Valid</v>
      </c>
      <c r="Q5990" t="str">
        <f>_xlfn.XLOOKUP(B5990,Customers!$A:$A,Customers!$C:$C,"Not Found")</f>
        <v>North</v>
      </c>
      <c r="R5990" t="str">
        <f t="shared" si="560"/>
        <v>North</v>
      </c>
      <c r="S5990" t="str">
        <f t="shared" si="561"/>
        <v>Death Benefit</v>
      </c>
      <c r="T5990" t="str">
        <f t="shared" si="562"/>
        <v>SLA Breach</v>
      </c>
      <c r="U5990">
        <f t="shared" si="563"/>
        <v>1</v>
      </c>
    </row>
    <row r="5991" spans="1:21" x14ac:dyDescent="0.3">
      <c r="A5991" t="s">
        <v>10534</v>
      </c>
      <c r="B5991" t="s">
        <v>929</v>
      </c>
      <c r="C5991" t="s">
        <v>8684</v>
      </c>
      <c r="D5991" t="s">
        <v>46</v>
      </c>
      <c r="E5991" t="s">
        <v>173</v>
      </c>
      <c r="F5991">
        <v>165319.01</v>
      </c>
      <c r="G5991" s="1">
        <v>45729</v>
      </c>
      <c r="I5991" t="s">
        <v>64</v>
      </c>
      <c r="J5991">
        <v>12</v>
      </c>
      <c r="K5991">
        <v>10</v>
      </c>
      <c r="L5991" t="s">
        <v>373</v>
      </c>
      <c r="M5991" t="s">
        <v>21</v>
      </c>
      <c r="N5991" t="s">
        <v>30</v>
      </c>
      <c r="O5991">
        <f t="shared" si="558"/>
        <v>1</v>
      </c>
      <c r="P5991" t="str">
        <f t="shared" si="559"/>
        <v>Valid</v>
      </c>
      <c r="Q5991" t="str">
        <f>_xlfn.XLOOKUP(B5991,Customers!$A:$A,Customers!$C:$C,"Not Found")</f>
        <v>West</v>
      </c>
      <c r="R5991" t="str">
        <f t="shared" si="560"/>
        <v>Central</v>
      </c>
      <c r="S5991" t="str">
        <f t="shared" si="561"/>
        <v>Theft</v>
      </c>
      <c r="T5991" t="str">
        <f t="shared" si="562"/>
        <v>SLA Breach</v>
      </c>
      <c r="U5991">
        <f t="shared" si="563"/>
        <v>2</v>
      </c>
    </row>
    <row r="5992" spans="1:21" x14ac:dyDescent="0.3">
      <c r="A5992" t="s">
        <v>10535</v>
      </c>
      <c r="B5992" t="s">
        <v>3247</v>
      </c>
      <c r="C5992" t="s">
        <v>3248</v>
      </c>
      <c r="D5992" t="s">
        <v>59</v>
      </c>
      <c r="E5992" t="s">
        <v>74</v>
      </c>
      <c r="F5992">
        <v>17362.650000000001</v>
      </c>
      <c r="G5992" s="1">
        <v>45790</v>
      </c>
      <c r="H5992" s="1">
        <v>45806</v>
      </c>
      <c r="I5992" t="s">
        <v>19</v>
      </c>
      <c r="J5992">
        <v>16</v>
      </c>
      <c r="K5992">
        <v>15</v>
      </c>
      <c r="L5992" t="s">
        <v>140</v>
      </c>
      <c r="M5992" t="s">
        <v>55</v>
      </c>
      <c r="N5992" t="s">
        <v>42</v>
      </c>
      <c r="O5992">
        <f t="shared" si="558"/>
        <v>1</v>
      </c>
      <c r="P5992" t="str">
        <f t="shared" si="559"/>
        <v>Valid</v>
      </c>
      <c r="Q5992" t="str">
        <f>_xlfn.XLOOKUP(B5992,Customers!$A:$A,Customers!$C:$C,"Not Found")</f>
        <v>Central</v>
      </c>
      <c r="R5992" t="str">
        <f t="shared" si="560"/>
        <v>East</v>
      </c>
      <c r="S5992" t="str">
        <f t="shared" si="561"/>
        <v>Critical Illness</v>
      </c>
      <c r="T5992" t="str">
        <f t="shared" si="562"/>
        <v>SLA Breach</v>
      </c>
      <c r="U5992">
        <f t="shared" si="563"/>
        <v>1</v>
      </c>
    </row>
    <row r="5993" spans="1:21" x14ac:dyDescent="0.3">
      <c r="A5993" t="s">
        <v>10536</v>
      </c>
      <c r="B5993" t="s">
        <v>739</v>
      </c>
      <c r="C5993" t="s">
        <v>740</v>
      </c>
      <c r="D5993" t="s">
        <v>34</v>
      </c>
      <c r="E5993" t="s">
        <v>39</v>
      </c>
      <c r="F5993">
        <v>575457.56999999995</v>
      </c>
      <c r="G5993" s="1">
        <v>45792</v>
      </c>
      <c r="H5993" s="1">
        <v>45812</v>
      </c>
      <c r="I5993" t="s">
        <v>19</v>
      </c>
      <c r="J5993">
        <v>20</v>
      </c>
      <c r="K5993">
        <v>20</v>
      </c>
      <c r="L5993" t="s">
        <v>28</v>
      </c>
      <c r="M5993" t="s">
        <v>29</v>
      </c>
      <c r="N5993" t="s">
        <v>30</v>
      </c>
      <c r="O5993">
        <f t="shared" si="558"/>
        <v>1</v>
      </c>
      <c r="P5993" t="str">
        <f t="shared" si="559"/>
        <v>Valid</v>
      </c>
      <c r="Q5993" t="str">
        <f>_xlfn.XLOOKUP(B5993,Customers!$A:$A,Customers!$C:$C,"Not Found")</f>
        <v>North</v>
      </c>
      <c r="R5993" t="str">
        <f t="shared" si="560"/>
        <v>North</v>
      </c>
      <c r="S5993" t="str">
        <f t="shared" si="561"/>
        <v>Death Benefit</v>
      </c>
      <c r="T5993" t="str">
        <f t="shared" si="562"/>
        <v>Within SLA</v>
      </c>
      <c r="U5993">
        <f t="shared" si="563"/>
        <v>0</v>
      </c>
    </row>
    <row r="5994" spans="1:21" x14ac:dyDescent="0.3">
      <c r="A5994" t="s">
        <v>10537</v>
      </c>
      <c r="B5994" t="s">
        <v>3771</v>
      </c>
      <c r="C5994" t="s">
        <v>3772</v>
      </c>
      <c r="D5994" t="s">
        <v>216</v>
      </c>
      <c r="E5994" t="s">
        <v>18</v>
      </c>
      <c r="F5994">
        <v>397583.83</v>
      </c>
      <c r="G5994" s="1">
        <v>45939</v>
      </c>
      <c r="I5994" t="s">
        <v>40</v>
      </c>
      <c r="J5994">
        <v>9</v>
      </c>
      <c r="K5994">
        <v>15</v>
      </c>
      <c r="L5994" t="s">
        <v>404</v>
      </c>
      <c r="M5994" t="s">
        <v>55</v>
      </c>
      <c r="N5994" t="s">
        <v>22</v>
      </c>
      <c r="O5994">
        <f t="shared" si="558"/>
        <v>1</v>
      </c>
      <c r="P5994" t="str">
        <f t="shared" si="559"/>
        <v>Valid</v>
      </c>
      <c r="Q5994" t="str">
        <f>_xlfn.XLOOKUP(B5994,Customers!$A:$A,Customers!$C:$C,"Not Found")</f>
        <v>South</v>
      </c>
      <c r="R5994" t="str">
        <f t="shared" si="560"/>
        <v>South</v>
      </c>
      <c r="S5994" t="str">
        <f t="shared" si="561"/>
        <v>Outpatient</v>
      </c>
      <c r="T5994" t="str">
        <f t="shared" si="562"/>
        <v>Within SLA</v>
      </c>
      <c r="U5994">
        <f t="shared" si="563"/>
        <v>0</v>
      </c>
    </row>
    <row r="5995" spans="1:21" x14ac:dyDescent="0.3">
      <c r="A5995" t="s">
        <v>10538</v>
      </c>
      <c r="B5995" t="s">
        <v>1604</v>
      </c>
      <c r="C5995" t="s">
        <v>1605</v>
      </c>
      <c r="D5995" t="s">
        <v>216</v>
      </c>
      <c r="E5995" t="s">
        <v>27</v>
      </c>
      <c r="F5995">
        <v>260134.77</v>
      </c>
      <c r="G5995" s="1">
        <v>45706</v>
      </c>
      <c r="H5995" s="1">
        <v>45717</v>
      </c>
      <c r="I5995" t="s">
        <v>19</v>
      </c>
      <c r="J5995">
        <v>11</v>
      </c>
      <c r="K5995">
        <v>15</v>
      </c>
      <c r="L5995" t="s">
        <v>103</v>
      </c>
      <c r="M5995" t="s">
        <v>55</v>
      </c>
      <c r="N5995" t="s">
        <v>22</v>
      </c>
      <c r="O5995">
        <f t="shared" si="558"/>
        <v>1</v>
      </c>
      <c r="P5995" t="str">
        <f t="shared" si="559"/>
        <v>Valid</v>
      </c>
      <c r="Q5995" t="str">
        <f>_xlfn.XLOOKUP(B5995,Customers!$A:$A,Customers!$C:$C,"Not Found")</f>
        <v>East</v>
      </c>
      <c r="R5995" t="str">
        <f t="shared" si="560"/>
        <v>West</v>
      </c>
      <c r="S5995" t="str">
        <f t="shared" si="561"/>
        <v>Outpatient</v>
      </c>
      <c r="T5995" t="str">
        <f t="shared" si="562"/>
        <v>Within SLA</v>
      </c>
      <c r="U5995">
        <f t="shared" si="563"/>
        <v>0</v>
      </c>
    </row>
    <row r="5996" spans="1:21" x14ac:dyDescent="0.3">
      <c r="A5996" t="s">
        <v>10539</v>
      </c>
      <c r="B5996" t="s">
        <v>1999</v>
      </c>
      <c r="C5996" t="s">
        <v>9015</v>
      </c>
      <c r="D5996" t="s">
        <v>182</v>
      </c>
      <c r="E5996" t="s">
        <v>39</v>
      </c>
      <c r="F5996">
        <v>49582.559999999998</v>
      </c>
      <c r="G5996" s="1">
        <v>45817</v>
      </c>
      <c r="H5996" s="1">
        <v>45818</v>
      </c>
      <c r="I5996" t="s">
        <v>19</v>
      </c>
      <c r="J5996">
        <v>1</v>
      </c>
      <c r="K5996">
        <v>7</v>
      </c>
      <c r="L5996" t="s">
        <v>204</v>
      </c>
      <c r="M5996" t="s">
        <v>94</v>
      </c>
      <c r="N5996" t="s">
        <v>22</v>
      </c>
      <c r="O5996">
        <f t="shared" si="558"/>
        <v>1</v>
      </c>
      <c r="P5996" t="str">
        <f t="shared" si="559"/>
        <v>Valid</v>
      </c>
      <c r="Q5996" t="str">
        <f>_xlfn.XLOOKUP(B5996,Customers!$A:$A,Customers!$C:$C,"Not Found")</f>
        <v>North</v>
      </c>
      <c r="R5996" t="str">
        <f t="shared" si="560"/>
        <v>North</v>
      </c>
      <c r="S5996" t="str">
        <f t="shared" si="561"/>
        <v>Trip Cancellation</v>
      </c>
      <c r="T5996" t="str">
        <f t="shared" si="562"/>
        <v>Within SLA</v>
      </c>
      <c r="U5996">
        <f t="shared" si="563"/>
        <v>0</v>
      </c>
    </row>
    <row r="5997" spans="1:21" x14ac:dyDescent="0.3">
      <c r="A5997" t="s">
        <v>10540</v>
      </c>
      <c r="B5997" t="s">
        <v>3213</v>
      </c>
      <c r="C5997" t="s">
        <v>3214</v>
      </c>
      <c r="D5997" t="s">
        <v>111</v>
      </c>
      <c r="E5997" t="s">
        <v>18</v>
      </c>
      <c r="F5997">
        <v>243645.24</v>
      </c>
      <c r="G5997" s="1">
        <v>45839</v>
      </c>
      <c r="H5997" s="1">
        <v>45853</v>
      </c>
      <c r="I5997" t="s">
        <v>19</v>
      </c>
      <c r="J5997">
        <v>14</v>
      </c>
      <c r="K5997">
        <v>12</v>
      </c>
      <c r="L5997" t="s">
        <v>349</v>
      </c>
      <c r="M5997" t="s">
        <v>49</v>
      </c>
      <c r="N5997" t="s">
        <v>30</v>
      </c>
      <c r="O5997">
        <f t="shared" si="558"/>
        <v>1</v>
      </c>
      <c r="P5997" t="str">
        <f t="shared" si="559"/>
        <v>Valid</v>
      </c>
      <c r="Q5997" t="str">
        <f>_xlfn.XLOOKUP(B5997,Customers!$A:$A,Customers!$C:$C,"Not Found")</f>
        <v>North</v>
      </c>
      <c r="R5997" t="str">
        <f t="shared" si="560"/>
        <v>South</v>
      </c>
      <c r="S5997" t="str">
        <f t="shared" si="561"/>
        <v>Fire</v>
      </c>
      <c r="T5997" t="str">
        <f t="shared" si="562"/>
        <v>SLA Breach</v>
      </c>
      <c r="U5997">
        <f t="shared" si="563"/>
        <v>2</v>
      </c>
    </row>
    <row r="5998" spans="1:21" x14ac:dyDescent="0.3">
      <c r="A5998" t="s">
        <v>10541</v>
      </c>
      <c r="B5998" t="s">
        <v>15</v>
      </c>
      <c r="C5998" t="s">
        <v>1953</v>
      </c>
      <c r="D5998" t="s">
        <v>53</v>
      </c>
      <c r="E5998" t="s">
        <v>173</v>
      </c>
      <c r="F5998">
        <v>48930.879999999997</v>
      </c>
      <c r="G5998" s="1">
        <v>45976</v>
      </c>
      <c r="H5998" s="1">
        <v>46000</v>
      </c>
      <c r="I5998" t="s">
        <v>19</v>
      </c>
      <c r="J5998">
        <v>24</v>
      </c>
      <c r="K5998">
        <v>15</v>
      </c>
      <c r="L5998" t="s">
        <v>323</v>
      </c>
      <c r="M5998" t="s">
        <v>55</v>
      </c>
      <c r="N5998" t="s">
        <v>88</v>
      </c>
      <c r="O5998">
        <f t="shared" si="558"/>
        <v>1</v>
      </c>
      <c r="P5998" t="str">
        <f t="shared" si="559"/>
        <v>Valid</v>
      </c>
      <c r="Q5998" t="str">
        <f>_xlfn.XLOOKUP(B5998,Customers!$A:$A,Customers!$C:$C,"Not Found")</f>
        <v>West</v>
      </c>
      <c r="R5998" t="str">
        <f t="shared" si="560"/>
        <v>Central</v>
      </c>
      <c r="S5998" t="str">
        <f t="shared" si="561"/>
        <v>Hospitalization</v>
      </c>
      <c r="T5998" t="str">
        <f t="shared" si="562"/>
        <v>SLA Breach</v>
      </c>
      <c r="U5998">
        <f t="shared" si="563"/>
        <v>9</v>
      </c>
    </row>
    <row r="5999" spans="1:21" x14ac:dyDescent="0.3">
      <c r="A5999" t="s">
        <v>10542</v>
      </c>
      <c r="B5999" t="s">
        <v>1282</v>
      </c>
      <c r="C5999" t="s">
        <v>1283</v>
      </c>
      <c r="D5999" t="s">
        <v>182</v>
      </c>
      <c r="E5999" t="s">
        <v>18</v>
      </c>
      <c r="F5999">
        <v>35072.339999999997</v>
      </c>
      <c r="G5999" s="1">
        <v>45921</v>
      </c>
      <c r="H5999" s="1">
        <v>45927</v>
      </c>
      <c r="I5999" t="s">
        <v>19</v>
      </c>
      <c r="J5999">
        <v>6</v>
      </c>
      <c r="K5999">
        <v>7</v>
      </c>
      <c r="L5999" t="s">
        <v>159</v>
      </c>
      <c r="M5999" t="s">
        <v>94</v>
      </c>
      <c r="N5999" t="s">
        <v>30</v>
      </c>
      <c r="O5999">
        <f t="shared" si="558"/>
        <v>1</v>
      </c>
      <c r="P5999" t="str">
        <f t="shared" si="559"/>
        <v>Valid</v>
      </c>
      <c r="Q5999" t="str">
        <f>_xlfn.XLOOKUP(B5999,Customers!$A:$A,Customers!$C:$C,"Not Found")</f>
        <v>West</v>
      </c>
      <c r="R5999" t="str">
        <f t="shared" si="560"/>
        <v>South</v>
      </c>
      <c r="S5999" t="str">
        <f t="shared" si="561"/>
        <v>Trip Cancellation</v>
      </c>
      <c r="T5999" t="str">
        <f t="shared" si="562"/>
        <v>Within SLA</v>
      </c>
      <c r="U5999">
        <f t="shared" si="563"/>
        <v>0</v>
      </c>
    </row>
    <row r="6000" spans="1:21" x14ac:dyDescent="0.3">
      <c r="A6000" t="s">
        <v>10543</v>
      </c>
      <c r="B6000" t="s">
        <v>5804</v>
      </c>
      <c r="C6000" t="s">
        <v>5805</v>
      </c>
      <c r="D6000" t="s">
        <v>34</v>
      </c>
      <c r="E6000" t="s">
        <v>39</v>
      </c>
      <c r="F6000">
        <v>272134.03999999998</v>
      </c>
      <c r="G6000" s="1">
        <v>45745</v>
      </c>
      <c r="H6000" s="1">
        <v>45760</v>
      </c>
      <c r="I6000" t="s">
        <v>19</v>
      </c>
      <c r="J6000">
        <v>15</v>
      </c>
      <c r="K6000">
        <v>20</v>
      </c>
      <c r="L6000" t="s">
        <v>323</v>
      </c>
      <c r="M6000" t="s">
        <v>29</v>
      </c>
      <c r="N6000" t="s">
        <v>30</v>
      </c>
      <c r="O6000">
        <f t="shared" si="558"/>
        <v>1</v>
      </c>
      <c r="P6000" t="str">
        <f t="shared" si="559"/>
        <v>Valid</v>
      </c>
      <c r="Q6000" t="str">
        <f>_xlfn.XLOOKUP(B6000,Customers!$A:$A,Customers!$C:$C,"Not Found")</f>
        <v>West</v>
      </c>
      <c r="R6000" t="str">
        <f t="shared" si="560"/>
        <v>North</v>
      </c>
      <c r="S6000" t="str">
        <f t="shared" si="561"/>
        <v>Death Benefit</v>
      </c>
      <c r="T6000" t="str">
        <f t="shared" si="562"/>
        <v>Within SLA</v>
      </c>
      <c r="U6000">
        <f t="shared" si="563"/>
        <v>0</v>
      </c>
    </row>
    <row r="6001" spans="1:21" x14ac:dyDescent="0.3">
      <c r="A6001" t="s">
        <v>10544</v>
      </c>
      <c r="B6001" t="s">
        <v>2887</v>
      </c>
      <c r="C6001" t="s">
        <v>4505</v>
      </c>
      <c r="D6001" t="s">
        <v>46</v>
      </c>
      <c r="E6001" t="s">
        <v>39</v>
      </c>
      <c r="F6001">
        <v>81192.89</v>
      </c>
      <c r="G6001" s="1">
        <v>45676</v>
      </c>
      <c r="H6001" s="1">
        <v>45693</v>
      </c>
      <c r="I6001" t="s">
        <v>19</v>
      </c>
      <c r="J6001">
        <v>17</v>
      </c>
      <c r="K6001">
        <v>12</v>
      </c>
      <c r="L6001" t="s">
        <v>323</v>
      </c>
      <c r="M6001" t="s">
        <v>49</v>
      </c>
      <c r="N6001" t="s">
        <v>88</v>
      </c>
      <c r="O6001">
        <f t="shared" si="558"/>
        <v>1</v>
      </c>
      <c r="P6001" t="str">
        <f t="shared" si="559"/>
        <v>Valid</v>
      </c>
      <c r="Q6001" t="str">
        <f>_xlfn.XLOOKUP(B6001,Customers!$A:$A,Customers!$C:$C,"Not Found")</f>
        <v>East</v>
      </c>
      <c r="R6001" t="str">
        <f t="shared" si="560"/>
        <v>North</v>
      </c>
      <c r="S6001" t="str">
        <f t="shared" si="561"/>
        <v>Theft</v>
      </c>
      <c r="T6001" t="str">
        <f t="shared" si="562"/>
        <v>SLA Breach</v>
      </c>
      <c r="U6001">
        <f t="shared" si="563"/>
        <v>5</v>
      </c>
    </row>
    <row r="6002" spans="1:21" x14ac:dyDescent="0.3">
      <c r="A6002" t="s">
        <v>10545</v>
      </c>
      <c r="B6002" t="s">
        <v>5428</v>
      </c>
      <c r="C6002" t="s">
        <v>5429</v>
      </c>
      <c r="D6002" t="s">
        <v>26</v>
      </c>
      <c r="E6002" t="s">
        <v>74</v>
      </c>
      <c r="F6002">
        <v>570308.03</v>
      </c>
      <c r="G6002" s="1">
        <v>45700</v>
      </c>
      <c r="H6002" s="1">
        <v>45735</v>
      </c>
      <c r="I6002" t="s">
        <v>19</v>
      </c>
      <c r="J6002">
        <v>35</v>
      </c>
      <c r="K6002">
        <v>20</v>
      </c>
      <c r="L6002" t="s">
        <v>212</v>
      </c>
      <c r="M6002" t="s">
        <v>29</v>
      </c>
      <c r="N6002" t="s">
        <v>88</v>
      </c>
      <c r="O6002">
        <f t="shared" si="558"/>
        <v>1</v>
      </c>
      <c r="P6002" t="str">
        <f t="shared" si="559"/>
        <v>Valid</v>
      </c>
      <c r="Q6002" t="str">
        <f>_xlfn.XLOOKUP(B6002,Customers!$A:$A,Customers!$C:$C,"Not Found")</f>
        <v>South</v>
      </c>
      <c r="R6002" t="str">
        <f t="shared" si="560"/>
        <v>East</v>
      </c>
      <c r="S6002" t="str">
        <f t="shared" si="561"/>
        <v>Disability</v>
      </c>
      <c r="T6002" t="str">
        <f t="shared" si="562"/>
        <v>SLA Breach</v>
      </c>
      <c r="U6002">
        <f t="shared" si="563"/>
        <v>15</v>
      </c>
    </row>
    <row r="6003" spans="1:21" x14ac:dyDescent="0.3">
      <c r="A6003" t="s">
        <v>10546</v>
      </c>
      <c r="B6003" t="s">
        <v>1010</v>
      </c>
      <c r="C6003" t="s">
        <v>7664</v>
      </c>
      <c r="D6003" t="s">
        <v>53</v>
      </c>
      <c r="E6003" t="s">
        <v>74</v>
      </c>
      <c r="F6003">
        <v>74759.759999999995</v>
      </c>
      <c r="G6003" s="1">
        <v>45678</v>
      </c>
      <c r="H6003" s="1">
        <v>45695</v>
      </c>
      <c r="I6003" t="s">
        <v>19</v>
      </c>
      <c r="J6003">
        <v>17</v>
      </c>
      <c r="K6003">
        <v>15</v>
      </c>
      <c r="L6003" t="s">
        <v>174</v>
      </c>
      <c r="M6003" t="s">
        <v>55</v>
      </c>
      <c r="N6003" t="s">
        <v>30</v>
      </c>
      <c r="O6003">
        <f t="shared" si="558"/>
        <v>1</v>
      </c>
      <c r="P6003" t="str">
        <f t="shared" si="559"/>
        <v>Valid</v>
      </c>
      <c r="Q6003" t="str">
        <f>_xlfn.XLOOKUP(B6003,Customers!$A:$A,Customers!$C:$C,"Not Found")</f>
        <v>South</v>
      </c>
      <c r="R6003" t="str">
        <f t="shared" si="560"/>
        <v>East</v>
      </c>
      <c r="S6003" t="str">
        <f t="shared" si="561"/>
        <v>Hospitalization</v>
      </c>
      <c r="T6003" t="str">
        <f t="shared" si="562"/>
        <v>SLA Breach</v>
      </c>
      <c r="U6003">
        <f t="shared" si="563"/>
        <v>2</v>
      </c>
    </row>
    <row r="6004" spans="1:21" x14ac:dyDescent="0.3">
      <c r="A6004" t="s">
        <v>10547</v>
      </c>
      <c r="B6004" t="s">
        <v>5862</v>
      </c>
      <c r="C6004" t="s">
        <v>5863</v>
      </c>
      <c r="D6004" t="s">
        <v>34</v>
      </c>
      <c r="E6004" t="s">
        <v>27</v>
      </c>
      <c r="F6004">
        <v>89880.22</v>
      </c>
      <c r="G6004" s="1">
        <v>45793</v>
      </c>
      <c r="H6004" s="1">
        <v>45802</v>
      </c>
      <c r="I6004" t="s">
        <v>19</v>
      </c>
      <c r="J6004">
        <v>9</v>
      </c>
      <c r="K6004">
        <v>20</v>
      </c>
      <c r="L6004" t="s">
        <v>150</v>
      </c>
      <c r="M6004" t="s">
        <v>29</v>
      </c>
      <c r="N6004" t="s">
        <v>22</v>
      </c>
      <c r="O6004">
        <f t="shared" si="558"/>
        <v>1</v>
      </c>
      <c r="P6004" t="str">
        <f t="shared" si="559"/>
        <v>Valid</v>
      </c>
      <c r="Q6004" t="str">
        <f>_xlfn.XLOOKUP(B6004,Customers!$A:$A,Customers!$C:$C,"Not Found")</f>
        <v>South</v>
      </c>
      <c r="R6004" t="str">
        <f t="shared" si="560"/>
        <v>West</v>
      </c>
      <c r="S6004" t="str">
        <f t="shared" si="561"/>
        <v>Death Benefit</v>
      </c>
      <c r="T6004" t="str">
        <f t="shared" si="562"/>
        <v>Within SLA</v>
      </c>
      <c r="U6004">
        <f t="shared" si="563"/>
        <v>0</v>
      </c>
    </row>
    <row r="6005" spans="1:21" x14ac:dyDescent="0.3">
      <c r="A6005" t="s">
        <v>10548</v>
      </c>
      <c r="B6005" t="s">
        <v>2903</v>
      </c>
      <c r="C6005" t="s">
        <v>2904</v>
      </c>
      <c r="D6005" t="s">
        <v>46</v>
      </c>
      <c r="E6005" t="s">
        <v>173</v>
      </c>
      <c r="F6005">
        <v>86434.65</v>
      </c>
      <c r="G6005" s="1">
        <v>45905</v>
      </c>
      <c r="H6005" s="1">
        <v>45914</v>
      </c>
      <c r="I6005" t="s">
        <v>19</v>
      </c>
      <c r="J6005">
        <v>9</v>
      </c>
      <c r="K6005">
        <v>10</v>
      </c>
      <c r="L6005" t="s">
        <v>41</v>
      </c>
      <c r="M6005" t="s">
        <v>21</v>
      </c>
      <c r="N6005" t="s">
        <v>22</v>
      </c>
      <c r="O6005">
        <f t="shared" si="558"/>
        <v>1</v>
      </c>
      <c r="P6005" t="str">
        <f t="shared" si="559"/>
        <v>Valid</v>
      </c>
      <c r="Q6005" t="str">
        <f>_xlfn.XLOOKUP(B6005,Customers!$A:$A,Customers!$C:$C,"Not Found")</f>
        <v>North</v>
      </c>
      <c r="R6005" t="str">
        <f t="shared" si="560"/>
        <v>Central</v>
      </c>
      <c r="S6005" t="str">
        <f t="shared" si="561"/>
        <v>Theft</v>
      </c>
      <c r="T6005" t="str">
        <f t="shared" si="562"/>
        <v>Within SLA</v>
      </c>
      <c r="U6005">
        <f t="shared" si="563"/>
        <v>0</v>
      </c>
    </row>
    <row r="6006" spans="1:21" x14ac:dyDescent="0.3">
      <c r="A6006" t="s">
        <v>10549</v>
      </c>
      <c r="B6006" t="s">
        <v>1876</v>
      </c>
      <c r="C6006" t="s">
        <v>1877</v>
      </c>
      <c r="D6006" t="s">
        <v>17</v>
      </c>
      <c r="E6006" t="s">
        <v>39</v>
      </c>
      <c r="F6006">
        <v>63838.62</v>
      </c>
      <c r="G6006" s="1">
        <v>45877</v>
      </c>
      <c r="H6006" s="1">
        <v>45885</v>
      </c>
      <c r="I6006" t="s">
        <v>19</v>
      </c>
      <c r="J6006">
        <v>8</v>
      </c>
      <c r="K6006">
        <v>10</v>
      </c>
      <c r="L6006" t="s">
        <v>183</v>
      </c>
      <c r="M6006" t="s">
        <v>21</v>
      </c>
      <c r="N6006" t="s">
        <v>30</v>
      </c>
      <c r="O6006">
        <f t="shared" si="558"/>
        <v>1</v>
      </c>
      <c r="P6006" t="str">
        <f t="shared" si="559"/>
        <v>Valid</v>
      </c>
      <c r="Q6006" t="str">
        <f>_xlfn.XLOOKUP(B6006,Customers!$A:$A,Customers!$C:$C,"Not Found")</f>
        <v>North</v>
      </c>
      <c r="R6006" t="str">
        <f t="shared" si="560"/>
        <v>North</v>
      </c>
      <c r="S6006" t="str">
        <f t="shared" si="561"/>
        <v>Accident</v>
      </c>
      <c r="T6006" t="str">
        <f t="shared" si="562"/>
        <v>Within SLA</v>
      </c>
      <c r="U6006">
        <f t="shared" si="563"/>
        <v>0</v>
      </c>
    </row>
    <row r="6007" spans="1:21" x14ac:dyDescent="0.3">
      <c r="A6007" t="s">
        <v>10550</v>
      </c>
      <c r="B6007" t="s">
        <v>10551</v>
      </c>
      <c r="C6007" t="s">
        <v>10552</v>
      </c>
      <c r="D6007" t="s">
        <v>46</v>
      </c>
      <c r="E6007" t="s">
        <v>39</v>
      </c>
      <c r="F6007">
        <v>101994.92</v>
      </c>
      <c r="G6007" s="1">
        <v>45895</v>
      </c>
      <c r="I6007" t="s">
        <v>40</v>
      </c>
      <c r="J6007">
        <v>5</v>
      </c>
      <c r="K6007">
        <v>10</v>
      </c>
      <c r="L6007" t="s">
        <v>183</v>
      </c>
      <c r="M6007" t="s">
        <v>21</v>
      </c>
      <c r="N6007" t="s">
        <v>30</v>
      </c>
      <c r="O6007">
        <f t="shared" si="558"/>
        <v>1</v>
      </c>
      <c r="P6007" t="str">
        <f t="shared" si="559"/>
        <v>Valid</v>
      </c>
      <c r="Q6007" t="str">
        <f>_xlfn.XLOOKUP(B6007,Customers!$A:$A,Customers!$C:$C,"Not Found")</f>
        <v>East</v>
      </c>
      <c r="R6007" t="str">
        <f t="shared" si="560"/>
        <v>North</v>
      </c>
      <c r="S6007" t="str">
        <f t="shared" si="561"/>
        <v>Theft</v>
      </c>
      <c r="T6007" t="str">
        <f t="shared" si="562"/>
        <v>Within SLA</v>
      </c>
      <c r="U6007">
        <f t="shared" si="563"/>
        <v>0</v>
      </c>
    </row>
    <row r="6008" spans="1:21" x14ac:dyDescent="0.3">
      <c r="A6008" t="s">
        <v>10553</v>
      </c>
      <c r="B6008" t="s">
        <v>2965</v>
      </c>
      <c r="C6008" t="s">
        <v>10554</v>
      </c>
      <c r="D6008" t="s">
        <v>216</v>
      </c>
      <c r="E6008" t="s">
        <v>18</v>
      </c>
      <c r="F6008">
        <v>65126.83</v>
      </c>
      <c r="G6008" s="1">
        <v>45835</v>
      </c>
      <c r="I6008" t="s">
        <v>64</v>
      </c>
      <c r="J6008">
        <v>15</v>
      </c>
      <c r="K6008">
        <v>15</v>
      </c>
      <c r="L6008" t="s">
        <v>310</v>
      </c>
      <c r="M6008" t="s">
        <v>55</v>
      </c>
      <c r="N6008" t="s">
        <v>22</v>
      </c>
      <c r="O6008">
        <f t="shared" si="558"/>
        <v>1</v>
      </c>
      <c r="P6008" t="str">
        <f t="shared" si="559"/>
        <v>Valid</v>
      </c>
      <c r="Q6008" t="str">
        <f>_xlfn.XLOOKUP(B6008,Customers!$A:$A,Customers!$C:$C,"Not Found")</f>
        <v>South</v>
      </c>
      <c r="R6008" t="str">
        <f t="shared" si="560"/>
        <v>South</v>
      </c>
      <c r="S6008" t="str">
        <f t="shared" si="561"/>
        <v>Outpatient</v>
      </c>
      <c r="T6008" t="str">
        <f t="shared" si="562"/>
        <v>Within SLA</v>
      </c>
      <c r="U6008">
        <f t="shared" si="563"/>
        <v>0</v>
      </c>
    </row>
    <row r="6009" spans="1:21" x14ac:dyDescent="0.3">
      <c r="A6009" t="s">
        <v>10555</v>
      </c>
      <c r="B6009" t="s">
        <v>77</v>
      </c>
      <c r="C6009" t="s">
        <v>10556</v>
      </c>
      <c r="D6009" t="s">
        <v>116</v>
      </c>
      <c r="E6009" t="s">
        <v>18</v>
      </c>
      <c r="F6009">
        <v>9790.06</v>
      </c>
      <c r="G6009" s="1">
        <v>45792</v>
      </c>
      <c r="H6009" s="1">
        <v>45794</v>
      </c>
      <c r="I6009" t="s">
        <v>19</v>
      </c>
      <c r="J6009">
        <v>2</v>
      </c>
      <c r="K6009">
        <v>7</v>
      </c>
      <c r="L6009" t="s">
        <v>325</v>
      </c>
      <c r="M6009" t="s">
        <v>94</v>
      </c>
      <c r="N6009" t="s">
        <v>30</v>
      </c>
      <c r="O6009">
        <f t="shared" si="558"/>
        <v>1</v>
      </c>
      <c r="P6009" t="str">
        <f t="shared" si="559"/>
        <v>Valid</v>
      </c>
      <c r="Q6009" t="str">
        <f>_xlfn.XLOOKUP(B6009,Customers!$A:$A,Customers!$C:$C,"Not Found")</f>
        <v>West</v>
      </c>
      <c r="R6009" t="str">
        <f t="shared" si="560"/>
        <v>South</v>
      </c>
      <c r="S6009" t="str">
        <f t="shared" si="561"/>
        <v>Medical Emergency</v>
      </c>
      <c r="T6009" t="str">
        <f t="shared" si="562"/>
        <v>Within SLA</v>
      </c>
      <c r="U6009">
        <f t="shared" si="563"/>
        <v>0</v>
      </c>
    </row>
    <row r="6010" spans="1:21" x14ac:dyDescent="0.3">
      <c r="A6010" t="s">
        <v>10557</v>
      </c>
      <c r="B6010" t="s">
        <v>1441</v>
      </c>
      <c r="C6010" t="s">
        <v>2282</v>
      </c>
      <c r="D6010" t="s">
        <v>46</v>
      </c>
      <c r="E6010" t="s">
        <v>39</v>
      </c>
      <c r="F6010">
        <v>34503.15</v>
      </c>
      <c r="G6010" s="1">
        <v>45933</v>
      </c>
      <c r="H6010" s="1">
        <v>45943</v>
      </c>
      <c r="I6010" t="s">
        <v>19</v>
      </c>
      <c r="J6010">
        <v>10</v>
      </c>
      <c r="K6010">
        <v>10</v>
      </c>
      <c r="L6010" t="s">
        <v>491</v>
      </c>
      <c r="M6010" t="s">
        <v>21</v>
      </c>
      <c r="N6010" t="s">
        <v>30</v>
      </c>
      <c r="O6010">
        <f t="shared" si="558"/>
        <v>1</v>
      </c>
      <c r="P6010" t="str">
        <f t="shared" si="559"/>
        <v>Valid</v>
      </c>
      <c r="Q6010" t="str">
        <f>_xlfn.XLOOKUP(B6010,Customers!$A:$A,Customers!$C:$C,"Not Found")</f>
        <v>South</v>
      </c>
      <c r="R6010" t="str">
        <f t="shared" si="560"/>
        <v>North</v>
      </c>
      <c r="S6010" t="str">
        <f t="shared" si="561"/>
        <v>Theft</v>
      </c>
      <c r="T6010" t="str">
        <f t="shared" si="562"/>
        <v>Within SLA</v>
      </c>
      <c r="U6010">
        <f t="shared" si="563"/>
        <v>0</v>
      </c>
    </row>
    <row r="6011" spans="1:21" x14ac:dyDescent="0.3">
      <c r="A6011" t="s">
        <v>10558</v>
      </c>
      <c r="B6011" t="s">
        <v>2021</v>
      </c>
      <c r="C6011" t="s">
        <v>10559</v>
      </c>
      <c r="D6011" t="s">
        <v>216</v>
      </c>
      <c r="E6011" t="s">
        <v>18</v>
      </c>
      <c r="F6011">
        <v>46884.6</v>
      </c>
      <c r="G6011" s="1">
        <v>45778</v>
      </c>
      <c r="H6011" s="1">
        <v>45783</v>
      </c>
      <c r="I6011" t="s">
        <v>19</v>
      </c>
      <c r="J6011">
        <v>5</v>
      </c>
      <c r="K6011">
        <v>15</v>
      </c>
      <c r="L6011" t="s">
        <v>431</v>
      </c>
      <c r="M6011" t="s">
        <v>55</v>
      </c>
      <c r="N6011" t="s">
        <v>30</v>
      </c>
      <c r="O6011">
        <f t="shared" si="558"/>
        <v>1</v>
      </c>
      <c r="P6011" t="str">
        <f t="shared" si="559"/>
        <v>Valid</v>
      </c>
      <c r="Q6011" t="str">
        <f>_xlfn.XLOOKUP(B6011,Customers!$A:$A,Customers!$C:$C,"Not Found")</f>
        <v>West</v>
      </c>
      <c r="R6011" t="str">
        <f t="shared" si="560"/>
        <v>South</v>
      </c>
      <c r="S6011" t="str">
        <f t="shared" si="561"/>
        <v>Outpatient</v>
      </c>
      <c r="T6011" t="str">
        <f t="shared" si="562"/>
        <v>Within SLA</v>
      </c>
      <c r="U6011">
        <f t="shared" si="563"/>
        <v>0</v>
      </c>
    </row>
    <row r="6012" spans="1:21" x14ac:dyDescent="0.3">
      <c r="A6012" t="s">
        <v>10560</v>
      </c>
      <c r="B6012" t="s">
        <v>1557</v>
      </c>
      <c r="C6012" t="s">
        <v>7979</v>
      </c>
      <c r="D6012" t="s">
        <v>53</v>
      </c>
      <c r="E6012" t="s">
        <v>27</v>
      </c>
      <c r="F6012">
        <v>43583.839999999997</v>
      </c>
      <c r="G6012" s="1">
        <v>45853</v>
      </c>
      <c r="I6012" t="s">
        <v>40</v>
      </c>
      <c r="J6012">
        <v>26</v>
      </c>
      <c r="K6012">
        <v>15</v>
      </c>
      <c r="L6012" t="s">
        <v>606</v>
      </c>
      <c r="M6012" t="s">
        <v>55</v>
      </c>
      <c r="N6012" t="s">
        <v>88</v>
      </c>
      <c r="O6012">
        <f t="shared" si="558"/>
        <v>1</v>
      </c>
      <c r="P6012" t="str">
        <f t="shared" si="559"/>
        <v>Valid</v>
      </c>
      <c r="Q6012" t="str">
        <f>_xlfn.XLOOKUP(B6012,Customers!$A:$A,Customers!$C:$C,"Not Found")</f>
        <v>South</v>
      </c>
      <c r="R6012" t="str">
        <f t="shared" si="560"/>
        <v>West</v>
      </c>
      <c r="S6012" t="str">
        <f t="shared" si="561"/>
        <v>Hospitalization</v>
      </c>
      <c r="T6012" t="str">
        <f t="shared" si="562"/>
        <v>SLA Breach</v>
      </c>
      <c r="U6012">
        <f t="shared" si="563"/>
        <v>11</v>
      </c>
    </row>
    <row r="6013" spans="1:21" x14ac:dyDescent="0.3">
      <c r="A6013" t="s">
        <v>10561</v>
      </c>
      <c r="B6013" t="s">
        <v>2513</v>
      </c>
      <c r="C6013" t="s">
        <v>8268</v>
      </c>
      <c r="D6013" t="s">
        <v>92</v>
      </c>
      <c r="E6013" t="s">
        <v>39</v>
      </c>
      <c r="F6013">
        <v>20810.669999999998</v>
      </c>
      <c r="G6013" s="1">
        <v>45752</v>
      </c>
      <c r="H6013" s="1">
        <v>45774</v>
      </c>
      <c r="I6013" t="s">
        <v>19</v>
      </c>
      <c r="J6013">
        <v>22</v>
      </c>
      <c r="K6013">
        <v>7</v>
      </c>
      <c r="L6013" t="s">
        <v>178</v>
      </c>
      <c r="M6013" t="s">
        <v>94</v>
      </c>
      <c r="N6013" t="s">
        <v>88</v>
      </c>
      <c r="O6013">
        <f t="shared" si="558"/>
        <v>1</v>
      </c>
      <c r="P6013" t="str">
        <f t="shared" si="559"/>
        <v>Valid</v>
      </c>
      <c r="Q6013" t="str">
        <f>_xlfn.XLOOKUP(B6013,Customers!$A:$A,Customers!$C:$C,"Not Found")</f>
        <v>East</v>
      </c>
      <c r="R6013" t="str">
        <f t="shared" si="560"/>
        <v>North</v>
      </c>
      <c r="S6013" t="str">
        <f t="shared" si="561"/>
        <v>Baggage Loss</v>
      </c>
      <c r="T6013" t="str">
        <f t="shared" si="562"/>
        <v>SLA Breach</v>
      </c>
      <c r="U6013">
        <f t="shared" si="563"/>
        <v>15</v>
      </c>
    </row>
    <row r="6014" spans="1:21" x14ac:dyDescent="0.3">
      <c r="A6014" t="s">
        <v>10562</v>
      </c>
      <c r="B6014" t="s">
        <v>3379</v>
      </c>
      <c r="C6014" t="s">
        <v>3380</v>
      </c>
      <c r="D6014" t="s">
        <v>59</v>
      </c>
      <c r="E6014" t="s">
        <v>173</v>
      </c>
      <c r="F6014">
        <v>136368.22</v>
      </c>
      <c r="G6014" s="1">
        <v>45779</v>
      </c>
      <c r="H6014" s="1">
        <v>45801</v>
      </c>
      <c r="I6014" t="s">
        <v>19</v>
      </c>
      <c r="J6014">
        <v>22</v>
      </c>
      <c r="K6014">
        <v>15</v>
      </c>
      <c r="L6014" t="s">
        <v>178</v>
      </c>
      <c r="M6014" t="s">
        <v>55</v>
      </c>
      <c r="N6014" t="s">
        <v>42</v>
      </c>
      <c r="O6014">
        <f t="shared" si="558"/>
        <v>1</v>
      </c>
      <c r="P6014" t="str">
        <f t="shared" si="559"/>
        <v>Valid</v>
      </c>
      <c r="Q6014" t="str">
        <f>_xlfn.XLOOKUP(B6014,Customers!$A:$A,Customers!$C:$C,"Not Found")</f>
        <v>East</v>
      </c>
      <c r="R6014" t="str">
        <f t="shared" si="560"/>
        <v>Central</v>
      </c>
      <c r="S6014" t="str">
        <f t="shared" si="561"/>
        <v>Critical Illness</v>
      </c>
      <c r="T6014" t="str">
        <f t="shared" si="562"/>
        <v>SLA Breach</v>
      </c>
      <c r="U6014">
        <f t="shared" si="563"/>
        <v>7</v>
      </c>
    </row>
    <row r="6015" spans="1:21" x14ac:dyDescent="0.3">
      <c r="A6015" t="s">
        <v>10563</v>
      </c>
      <c r="B6015" t="s">
        <v>6038</v>
      </c>
      <c r="C6015" t="s">
        <v>10564</v>
      </c>
      <c r="D6015" t="s">
        <v>17</v>
      </c>
      <c r="E6015" t="s">
        <v>173</v>
      </c>
      <c r="F6015">
        <v>26485.11</v>
      </c>
      <c r="G6015" s="1">
        <v>45678</v>
      </c>
      <c r="H6015" s="1">
        <v>45707</v>
      </c>
      <c r="I6015" t="s">
        <v>47</v>
      </c>
      <c r="J6015">
        <v>29</v>
      </c>
      <c r="K6015">
        <v>10</v>
      </c>
      <c r="L6015" t="s">
        <v>323</v>
      </c>
      <c r="M6015" t="s">
        <v>21</v>
      </c>
      <c r="N6015" t="s">
        <v>88</v>
      </c>
      <c r="O6015">
        <f t="shared" si="558"/>
        <v>1</v>
      </c>
      <c r="P6015" t="str">
        <f t="shared" si="559"/>
        <v>Valid</v>
      </c>
      <c r="Q6015" t="str">
        <f>_xlfn.XLOOKUP(B6015,Customers!$A:$A,Customers!$C:$C,"Not Found")</f>
        <v>East</v>
      </c>
      <c r="R6015" t="str">
        <f t="shared" si="560"/>
        <v>Central</v>
      </c>
      <c r="S6015" t="str">
        <f t="shared" si="561"/>
        <v>Accident</v>
      </c>
      <c r="T6015" t="str">
        <f t="shared" si="562"/>
        <v>SLA Breach</v>
      </c>
      <c r="U6015">
        <f t="shared" si="563"/>
        <v>19</v>
      </c>
    </row>
    <row r="6016" spans="1:21" x14ac:dyDescent="0.3">
      <c r="A6016" t="s">
        <v>10565</v>
      </c>
      <c r="B6016" t="s">
        <v>3613</v>
      </c>
      <c r="C6016" t="s">
        <v>3614</v>
      </c>
      <c r="D6016" t="s">
        <v>102</v>
      </c>
      <c r="E6016" t="s">
        <v>74</v>
      </c>
      <c r="F6016">
        <v>532591.56000000006</v>
      </c>
      <c r="G6016" s="1">
        <v>45861</v>
      </c>
      <c r="H6016" s="1">
        <v>45893</v>
      </c>
      <c r="I6016" t="s">
        <v>19</v>
      </c>
      <c r="J6016">
        <v>32</v>
      </c>
      <c r="K6016">
        <v>20</v>
      </c>
      <c r="L6016" t="s">
        <v>70</v>
      </c>
      <c r="M6016" t="s">
        <v>29</v>
      </c>
      <c r="N6016" t="s">
        <v>42</v>
      </c>
      <c r="O6016">
        <f t="shared" si="558"/>
        <v>1</v>
      </c>
      <c r="P6016" t="str">
        <f t="shared" si="559"/>
        <v>Valid</v>
      </c>
      <c r="Q6016" t="str">
        <f>_xlfn.XLOOKUP(B6016,Customers!$A:$A,Customers!$C:$C,"Not Found")</f>
        <v>Central</v>
      </c>
      <c r="R6016" t="str">
        <f t="shared" si="560"/>
        <v>East</v>
      </c>
      <c r="S6016" t="str">
        <f t="shared" si="561"/>
        <v>Maturity</v>
      </c>
      <c r="T6016" t="str">
        <f t="shared" si="562"/>
        <v>SLA Breach</v>
      </c>
      <c r="U6016">
        <f t="shared" si="563"/>
        <v>12</v>
      </c>
    </row>
    <row r="6017" spans="1:21" x14ac:dyDescent="0.3">
      <c r="A6017" t="s">
        <v>10566</v>
      </c>
      <c r="B6017" t="s">
        <v>1698</v>
      </c>
      <c r="C6017" t="s">
        <v>3121</v>
      </c>
      <c r="D6017" t="s">
        <v>53</v>
      </c>
      <c r="E6017" t="s">
        <v>173</v>
      </c>
      <c r="F6017">
        <v>37237.78</v>
      </c>
      <c r="G6017" s="1">
        <v>45829</v>
      </c>
      <c r="H6017" s="1">
        <v>45851</v>
      </c>
      <c r="I6017" t="s">
        <v>19</v>
      </c>
      <c r="J6017">
        <v>22</v>
      </c>
      <c r="K6017">
        <v>15</v>
      </c>
      <c r="L6017" t="s">
        <v>79</v>
      </c>
      <c r="M6017" t="s">
        <v>55</v>
      </c>
      <c r="N6017" t="s">
        <v>42</v>
      </c>
      <c r="O6017">
        <f t="shared" si="558"/>
        <v>1</v>
      </c>
      <c r="P6017" t="str">
        <f t="shared" si="559"/>
        <v>Valid</v>
      </c>
      <c r="Q6017" t="str">
        <f>_xlfn.XLOOKUP(B6017,Customers!$A:$A,Customers!$C:$C,"Not Found")</f>
        <v>Central</v>
      </c>
      <c r="R6017" t="str">
        <f t="shared" si="560"/>
        <v>Central</v>
      </c>
      <c r="S6017" t="str">
        <f t="shared" si="561"/>
        <v>Hospitalization</v>
      </c>
      <c r="T6017" t="str">
        <f t="shared" si="562"/>
        <v>SLA Breach</v>
      </c>
      <c r="U6017">
        <f t="shared" si="563"/>
        <v>7</v>
      </c>
    </row>
    <row r="6018" spans="1:21" x14ac:dyDescent="0.3">
      <c r="A6018" t="s">
        <v>10567</v>
      </c>
      <c r="B6018" t="s">
        <v>3655</v>
      </c>
      <c r="C6018" t="s">
        <v>3656</v>
      </c>
      <c r="D6018" t="s">
        <v>116</v>
      </c>
      <c r="E6018" t="s">
        <v>27</v>
      </c>
      <c r="F6018">
        <v>23417.13</v>
      </c>
      <c r="G6018" s="1">
        <v>45763</v>
      </c>
      <c r="H6018" s="1">
        <v>45776</v>
      </c>
      <c r="I6018" t="s">
        <v>19</v>
      </c>
      <c r="J6018">
        <v>13</v>
      </c>
      <c r="K6018">
        <v>7</v>
      </c>
      <c r="L6018" t="s">
        <v>227</v>
      </c>
      <c r="M6018" t="s">
        <v>94</v>
      </c>
      <c r="N6018" t="s">
        <v>30</v>
      </c>
      <c r="O6018">
        <f t="shared" ref="O6018:O6081" si="564">COUNTIF($A:$A,A6018)</f>
        <v>1</v>
      </c>
      <c r="P6018" t="str">
        <f t="shared" ref="P6018:P6081" si="565">IF(F6018="","Missing Amount","Valid")</f>
        <v>Valid</v>
      </c>
      <c r="Q6018" t="str">
        <f>_xlfn.XLOOKUP(B6018,Customers!$A:$A,Customers!$C:$C,"Not Found")</f>
        <v>South</v>
      </c>
      <c r="R6018" t="str">
        <f t="shared" ref="R6018:R6081" si="566">IF(E6018="",Q6018,E6018)</f>
        <v>West</v>
      </c>
      <c r="S6018" t="str">
        <f t="shared" ref="S6018:S6081" si="567">IF(D6018="Hospitalisation","Hospitalization",IF(D6018="Medical Emerg.","Medical Emergency",IF(D6018="Property dmg","Property Damage",IF(D6018="Vehicle dmg","Vehicle Damage",D6018))))</f>
        <v>Medical Emergency</v>
      </c>
      <c r="T6018" t="str">
        <f t="shared" ref="T6018:T6081" si="568">IF(J6018&gt;K6018,"SLA Breach","Within SLA")</f>
        <v>SLA Breach</v>
      </c>
      <c r="U6018">
        <f t="shared" ref="U6018:U6081" si="569">IF(J6018&gt;K6018,J6018-K6018,0)</f>
        <v>6</v>
      </c>
    </row>
    <row r="6019" spans="1:21" x14ac:dyDescent="0.3">
      <c r="A6019" t="s">
        <v>10568</v>
      </c>
      <c r="B6019" t="s">
        <v>6855</v>
      </c>
      <c r="C6019" t="s">
        <v>6856</v>
      </c>
      <c r="D6019" t="s">
        <v>46</v>
      </c>
      <c r="E6019" t="s">
        <v>18</v>
      </c>
      <c r="F6019">
        <v>107481.37</v>
      </c>
      <c r="G6019" s="1">
        <v>45863</v>
      </c>
      <c r="H6019" s="1">
        <v>45871</v>
      </c>
      <c r="I6019" t="s">
        <v>19</v>
      </c>
      <c r="J6019">
        <v>8</v>
      </c>
      <c r="K6019">
        <v>12</v>
      </c>
      <c r="L6019" t="s">
        <v>541</v>
      </c>
      <c r="M6019" t="s">
        <v>49</v>
      </c>
      <c r="N6019" t="s">
        <v>30</v>
      </c>
      <c r="O6019">
        <f t="shared" si="564"/>
        <v>1</v>
      </c>
      <c r="P6019" t="str">
        <f t="shared" si="565"/>
        <v>Valid</v>
      </c>
      <c r="Q6019" t="str">
        <f>_xlfn.XLOOKUP(B6019,Customers!$A:$A,Customers!$C:$C,"Not Found")</f>
        <v>South</v>
      </c>
      <c r="R6019" t="str">
        <f t="shared" si="566"/>
        <v>South</v>
      </c>
      <c r="S6019" t="str">
        <f t="shared" si="567"/>
        <v>Theft</v>
      </c>
      <c r="T6019" t="str">
        <f t="shared" si="568"/>
        <v>Within SLA</v>
      </c>
      <c r="U6019">
        <f t="shared" si="569"/>
        <v>0</v>
      </c>
    </row>
    <row r="6020" spans="1:21" x14ac:dyDescent="0.3">
      <c r="A6020" t="s">
        <v>10569</v>
      </c>
      <c r="B6020" t="s">
        <v>4047</v>
      </c>
      <c r="C6020" t="s">
        <v>4274</v>
      </c>
      <c r="D6020" t="s">
        <v>46</v>
      </c>
      <c r="E6020" t="s">
        <v>74</v>
      </c>
      <c r="F6020">
        <v>53495.27</v>
      </c>
      <c r="G6020" s="1">
        <v>45701</v>
      </c>
      <c r="I6020" t="s">
        <v>64</v>
      </c>
      <c r="J6020">
        <v>14</v>
      </c>
      <c r="K6020">
        <v>10</v>
      </c>
      <c r="L6020" t="s">
        <v>323</v>
      </c>
      <c r="M6020" t="s">
        <v>21</v>
      </c>
      <c r="N6020" t="s">
        <v>30</v>
      </c>
      <c r="O6020">
        <f t="shared" si="564"/>
        <v>1</v>
      </c>
      <c r="P6020" t="str">
        <f t="shared" si="565"/>
        <v>Valid</v>
      </c>
      <c r="Q6020" t="str">
        <f>_xlfn.XLOOKUP(B6020,Customers!$A:$A,Customers!$C:$C,"Not Found")</f>
        <v>South</v>
      </c>
      <c r="R6020" t="str">
        <f t="shared" si="566"/>
        <v>East</v>
      </c>
      <c r="S6020" t="str">
        <f t="shared" si="567"/>
        <v>Theft</v>
      </c>
      <c r="T6020" t="str">
        <f t="shared" si="568"/>
        <v>SLA Breach</v>
      </c>
      <c r="U6020">
        <f t="shared" si="569"/>
        <v>4</v>
      </c>
    </row>
    <row r="6021" spans="1:21" x14ac:dyDescent="0.3">
      <c r="A6021" t="s">
        <v>10570</v>
      </c>
      <c r="B6021" t="s">
        <v>1248</v>
      </c>
      <c r="C6021" t="s">
        <v>7245</v>
      </c>
      <c r="D6021" t="s">
        <v>26</v>
      </c>
      <c r="E6021" t="s">
        <v>39</v>
      </c>
      <c r="F6021">
        <v>449439.05</v>
      </c>
      <c r="G6021" s="1">
        <v>45947</v>
      </c>
      <c r="H6021" s="1">
        <v>45966</v>
      </c>
      <c r="I6021" t="s">
        <v>47</v>
      </c>
      <c r="J6021">
        <v>19</v>
      </c>
      <c r="K6021">
        <v>20</v>
      </c>
      <c r="L6021" t="s">
        <v>54</v>
      </c>
      <c r="M6021" t="s">
        <v>29</v>
      </c>
      <c r="N6021" t="s">
        <v>30</v>
      </c>
      <c r="O6021">
        <f t="shared" si="564"/>
        <v>1</v>
      </c>
      <c r="P6021" t="str">
        <f t="shared" si="565"/>
        <v>Valid</v>
      </c>
      <c r="Q6021" t="str">
        <f>_xlfn.XLOOKUP(B6021,Customers!$A:$A,Customers!$C:$C,"Not Found")</f>
        <v>East</v>
      </c>
      <c r="R6021" t="str">
        <f t="shared" si="566"/>
        <v>North</v>
      </c>
      <c r="S6021" t="str">
        <f t="shared" si="567"/>
        <v>Disability</v>
      </c>
      <c r="T6021" t="str">
        <f t="shared" si="568"/>
        <v>Within SLA</v>
      </c>
      <c r="U6021">
        <f t="shared" si="569"/>
        <v>0</v>
      </c>
    </row>
    <row r="6022" spans="1:21" x14ac:dyDescent="0.3">
      <c r="A6022" t="s">
        <v>10571</v>
      </c>
      <c r="B6022" t="s">
        <v>2746</v>
      </c>
      <c r="C6022" t="s">
        <v>2747</v>
      </c>
      <c r="D6022" t="s">
        <v>46</v>
      </c>
      <c r="E6022" t="s">
        <v>74</v>
      </c>
      <c r="F6022">
        <v>60577.52</v>
      </c>
      <c r="G6022" s="1">
        <v>45668</v>
      </c>
      <c r="H6022" s="1">
        <v>45687</v>
      </c>
      <c r="I6022" t="s">
        <v>19</v>
      </c>
      <c r="J6022">
        <v>19</v>
      </c>
      <c r="K6022">
        <v>10</v>
      </c>
      <c r="L6022" t="s">
        <v>541</v>
      </c>
      <c r="M6022" t="s">
        <v>21</v>
      </c>
      <c r="N6022" t="s">
        <v>30</v>
      </c>
      <c r="O6022">
        <f t="shared" si="564"/>
        <v>1</v>
      </c>
      <c r="P6022" t="str">
        <f t="shared" si="565"/>
        <v>Valid</v>
      </c>
      <c r="Q6022" t="str">
        <f>_xlfn.XLOOKUP(B6022,Customers!$A:$A,Customers!$C:$C,"Not Found")</f>
        <v>North</v>
      </c>
      <c r="R6022" t="str">
        <f t="shared" si="566"/>
        <v>East</v>
      </c>
      <c r="S6022" t="str">
        <f t="shared" si="567"/>
        <v>Theft</v>
      </c>
      <c r="T6022" t="str">
        <f t="shared" si="568"/>
        <v>SLA Breach</v>
      </c>
      <c r="U6022">
        <f t="shared" si="569"/>
        <v>9</v>
      </c>
    </row>
    <row r="6023" spans="1:21" x14ac:dyDescent="0.3">
      <c r="A6023" t="s">
        <v>10572</v>
      </c>
      <c r="B6023" t="s">
        <v>4942</v>
      </c>
      <c r="C6023" t="s">
        <v>8607</v>
      </c>
      <c r="D6023" t="s">
        <v>34</v>
      </c>
      <c r="E6023" t="s">
        <v>27</v>
      </c>
      <c r="F6023">
        <v>270913.73</v>
      </c>
      <c r="G6023" s="1">
        <v>45838</v>
      </c>
      <c r="I6023" t="s">
        <v>64</v>
      </c>
      <c r="J6023">
        <v>19</v>
      </c>
      <c r="K6023">
        <v>20</v>
      </c>
      <c r="L6023" t="s">
        <v>341</v>
      </c>
      <c r="M6023" t="s">
        <v>29</v>
      </c>
      <c r="N6023" t="s">
        <v>30</v>
      </c>
      <c r="O6023">
        <f t="shared" si="564"/>
        <v>1</v>
      </c>
      <c r="P6023" t="str">
        <f t="shared" si="565"/>
        <v>Valid</v>
      </c>
      <c r="Q6023" t="str">
        <f>_xlfn.XLOOKUP(B6023,Customers!$A:$A,Customers!$C:$C,"Not Found")</f>
        <v>South</v>
      </c>
      <c r="R6023" t="str">
        <f t="shared" si="566"/>
        <v>West</v>
      </c>
      <c r="S6023" t="str">
        <f t="shared" si="567"/>
        <v>Death Benefit</v>
      </c>
      <c r="T6023" t="str">
        <f t="shared" si="568"/>
        <v>Within SLA</v>
      </c>
      <c r="U6023">
        <f t="shared" si="569"/>
        <v>0</v>
      </c>
    </row>
    <row r="6024" spans="1:21" x14ac:dyDescent="0.3">
      <c r="A6024" t="s">
        <v>10573</v>
      </c>
      <c r="B6024" t="s">
        <v>416</v>
      </c>
      <c r="C6024" t="s">
        <v>5257</v>
      </c>
      <c r="D6024" t="s">
        <v>154</v>
      </c>
      <c r="E6024" t="s">
        <v>74</v>
      </c>
      <c r="F6024">
        <v>13870.1</v>
      </c>
      <c r="G6024" s="1">
        <v>45747</v>
      </c>
      <c r="I6024" t="s">
        <v>40</v>
      </c>
      <c r="J6024">
        <v>7</v>
      </c>
      <c r="K6024">
        <v>10</v>
      </c>
      <c r="L6024" t="s">
        <v>349</v>
      </c>
      <c r="M6024" t="s">
        <v>21</v>
      </c>
      <c r="N6024" t="s">
        <v>30</v>
      </c>
      <c r="O6024">
        <f t="shared" si="564"/>
        <v>1</v>
      </c>
      <c r="P6024" t="str">
        <f t="shared" si="565"/>
        <v>Valid</v>
      </c>
      <c r="Q6024" t="str">
        <f>_xlfn.XLOOKUP(B6024,Customers!$A:$A,Customers!$C:$C,"Not Found")</f>
        <v>East</v>
      </c>
      <c r="R6024" t="str">
        <f t="shared" si="566"/>
        <v>East</v>
      </c>
      <c r="S6024" t="str">
        <f t="shared" si="567"/>
        <v>Vehicle Damage</v>
      </c>
      <c r="T6024" t="str">
        <f t="shared" si="568"/>
        <v>Within SLA</v>
      </c>
      <c r="U6024">
        <f t="shared" si="569"/>
        <v>0</v>
      </c>
    </row>
    <row r="6025" spans="1:21" x14ac:dyDescent="0.3">
      <c r="A6025" t="s">
        <v>10574</v>
      </c>
      <c r="B6025" t="s">
        <v>2811</v>
      </c>
      <c r="C6025" t="s">
        <v>2812</v>
      </c>
      <c r="D6025" t="s">
        <v>17</v>
      </c>
      <c r="E6025" t="s">
        <v>18</v>
      </c>
      <c r="F6025">
        <v>84341.75</v>
      </c>
      <c r="G6025" s="1">
        <v>45708</v>
      </c>
      <c r="H6025" s="1">
        <v>45717</v>
      </c>
      <c r="I6025" t="s">
        <v>19</v>
      </c>
      <c r="J6025">
        <v>9</v>
      </c>
      <c r="K6025">
        <v>10</v>
      </c>
      <c r="L6025" t="s">
        <v>193</v>
      </c>
      <c r="M6025" t="s">
        <v>21</v>
      </c>
      <c r="N6025" t="s">
        <v>30</v>
      </c>
      <c r="O6025">
        <f t="shared" si="564"/>
        <v>1</v>
      </c>
      <c r="P6025" t="str">
        <f t="shared" si="565"/>
        <v>Valid</v>
      </c>
      <c r="Q6025" t="str">
        <f>_xlfn.XLOOKUP(B6025,Customers!$A:$A,Customers!$C:$C,"Not Found")</f>
        <v>North</v>
      </c>
      <c r="R6025" t="str">
        <f t="shared" si="566"/>
        <v>South</v>
      </c>
      <c r="S6025" t="str">
        <f t="shared" si="567"/>
        <v>Accident</v>
      </c>
      <c r="T6025" t="str">
        <f t="shared" si="568"/>
        <v>Within SLA</v>
      </c>
      <c r="U6025">
        <f t="shared" si="569"/>
        <v>0</v>
      </c>
    </row>
    <row r="6026" spans="1:21" x14ac:dyDescent="0.3">
      <c r="A6026" t="s">
        <v>10575</v>
      </c>
      <c r="B6026" t="s">
        <v>3750</v>
      </c>
      <c r="C6026" t="s">
        <v>8382</v>
      </c>
      <c r="D6026" t="s">
        <v>216</v>
      </c>
      <c r="E6026" t="s">
        <v>27</v>
      </c>
      <c r="F6026">
        <v>288235.65000000002</v>
      </c>
      <c r="G6026" s="1">
        <v>45715</v>
      </c>
      <c r="I6026" t="s">
        <v>40</v>
      </c>
      <c r="J6026">
        <v>10</v>
      </c>
      <c r="K6026">
        <v>15</v>
      </c>
      <c r="L6026" t="s">
        <v>70</v>
      </c>
      <c r="M6026" t="s">
        <v>55</v>
      </c>
      <c r="N6026" t="s">
        <v>30</v>
      </c>
      <c r="O6026">
        <f t="shared" si="564"/>
        <v>1</v>
      </c>
      <c r="P6026" t="str">
        <f t="shared" si="565"/>
        <v>Valid</v>
      </c>
      <c r="Q6026" t="str">
        <f>_xlfn.XLOOKUP(B6026,Customers!$A:$A,Customers!$C:$C,"Not Found")</f>
        <v>South</v>
      </c>
      <c r="R6026" t="str">
        <f t="shared" si="566"/>
        <v>West</v>
      </c>
      <c r="S6026" t="str">
        <f t="shared" si="567"/>
        <v>Outpatient</v>
      </c>
      <c r="T6026" t="str">
        <f t="shared" si="568"/>
        <v>Within SLA</v>
      </c>
      <c r="U6026">
        <f t="shared" si="569"/>
        <v>0</v>
      </c>
    </row>
    <row r="6027" spans="1:21" x14ac:dyDescent="0.3">
      <c r="A6027" t="s">
        <v>10576</v>
      </c>
      <c r="B6027" t="s">
        <v>742</v>
      </c>
      <c r="C6027" t="s">
        <v>743</v>
      </c>
      <c r="D6027" t="s">
        <v>92</v>
      </c>
      <c r="E6027" t="s">
        <v>173</v>
      </c>
      <c r="F6027">
        <v>21789.81</v>
      </c>
      <c r="G6027" s="1">
        <v>45760</v>
      </c>
      <c r="H6027" s="1">
        <v>45776</v>
      </c>
      <c r="I6027" t="s">
        <v>19</v>
      </c>
      <c r="J6027">
        <v>16</v>
      </c>
      <c r="K6027">
        <v>7</v>
      </c>
      <c r="L6027" t="s">
        <v>310</v>
      </c>
      <c r="M6027" t="s">
        <v>94</v>
      </c>
      <c r="N6027" t="s">
        <v>30</v>
      </c>
      <c r="O6027">
        <f t="shared" si="564"/>
        <v>1</v>
      </c>
      <c r="P6027" t="str">
        <f t="shared" si="565"/>
        <v>Valid</v>
      </c>
      <c r="Q6027" t="str">
        <f>_xlfn.XLOOKUP(B6027,Customers!$A:$A,Customers!$C:$C,"Not Found")</f>
        <v>North</v>
      </c>
      <c r="R6027" t="str">
        <f t="shared" si="566"/>
        <v>Central</v>
      </c>
      <c r="S6027" t="str">
        <f t="shared" si="567"/>
        <v>Baggage Loss</v>
      </c>
      <c r="T6027" t="str">
        <f t="shared" si="568"/>
        <v>SLA Breach</v>
      </c>
      <c r="U6027">
        <f t="shared" si="569"/>
        <v>9</v>
      </c>
    </row>
    <row r="6028" spans="1:21" x14ac:dyDescent="0.3">
      <c r="A6028" t="s">
        <v>10577</v>
      </c>
      <c r="B6028" t="s">
        <v>5890</v>
      </c>
      <c r="C6028" t="s">
        <v>5891</v>
      </c>
      <c r="D6028" t="s">
        <v>154</v>
      </c>
      <c r="E6028" t="s">
        <v>39</v>
      </c>
      <c r="F6028">
        <v>99853.48</v>
      </c>
      <c r="G6028" s="1">
        <v>45869</v>
      </c>
      <c r="H6028" s="1">
        <v>45895</v>
      </c>
      <c r="I6028" t="s">
        <v>19</v>
      </c>
      <c r="J6028">
        <v>26</v>
      </c>
      <c r="K6028">
        <v>10</v>
      </c>
      <c r="L6028" t="s">
        <v>54</v>
      </c>
      <c r="M6028" t="s">
        <v>21</v>
      </c>
      <c r="N6028" t="s">
        <v>88</v>
      </c>
      <c r="O6028">
        <f t="shared" si="564"/>
        <v>1</v>
      </c>
      <c r="P6028" t="str">
        <f t="shared" si="565"/>
        <v>Valid</v>
      </c>
      <c r="Q6028" t="str">
        <f>_xlfn.XLOOKUP(B6028,Customers!$A:$A,Customers!$C:$C,"Not Found")</f>
        <v>Central</v>
      </c>
      <c r="R6028" t="str">
        <f t="shared" si="566"/>
        <v>North</v>
      </c>
      <c r="S6028" t="str">
        <f t="shared" si="567"/>
        <v>Vehicle Damage</v>
      </c>
      <c r="T6028" t="str">
        <f t="shared" si="568"/>
        <v>SLA Breach</v>
      </c>
      <c r="U6028">
        <f t="shared" si="569"/>
        <v>16</v>
      </c>
    </row>
    <row r="6029" spans="1:21" x14ac:dyDescent="0.3">
      <c r="A6029" t="s">
        <v>10578</v>
      </c>
      <c r="B6029" t="s">
        <v>1024</v>
      </c>
      <c r="C6029" t="s">
        <v>10579</v>
      </c>
      <c r="D6029" t="s">
        <v>182</v>
      </c>
      <c r="E6029" t="s">
        <v>18</v>
      </c>
      <c r="F6029">
        <v>17561.64</v>
      </c>
      <c r="G6029" s="1">
        <v>45920</v>
      </c>
      <c r="I6029" t="s">
        <v>40</v>
      </c>
      <c r="J6029">
        <v>17</v>
      </c>
      <c r="K6029">
        <v>7</v>
      </c>
      <c r="L6029" t="s">
        <v>296</v>
      </c>
      <c r="M6029" t="s">
        <v>94</v>
      </c>
      <c r="N6029" t="s">
        <v>88</v>
      </c>
      <c r="O6029">
        <f t="shared" si="564"/>
        <v>1</v>
      </c>
      <c r="P6029" t="str">
        <f t="shared" si="565"/>
        <v>Valid</v>
      </c>
      <c r="Q6029" t="str">
        <f>_xlfn.XLOOKUP(B6029,Customers!$A:$A,Customers!$C:$C,"Not Found")</f>
        <v>Central</v>
      </c>
      <c r="R6029" t="str">
        <f t="shared" si="566"/>
        <v>South</v>
      </c>
      <c r="S6029" t="str">
        <f t="shared" si="567"/>
        <v>Trip Cancellation</v>
      </c>
      <c r="T6029" t="str">
        <f t="shared" si="568"/>
        <v>SLA Breach</v>
      </c>
      <c r="U6029">
        <f t="shared" si="569"/>
        <v>10</v>
      </c>
    </row>
    <row r="6030" spans="1:21" x14ac:dyDescent="0.3">
      <c r="A6030" t="s">
        <v>10580</v>
      </c>
      <c r="B6030" t="s">
        <v>2995</v>
      </c>
      <c r="C6030" t="s">
        <v>2996</v>
      </c>
      <c r="D6030" t="s">
        <v>26</v>
      </c>
      <c r="E6030" t="s">
        <v>39</v>
      </c>
      <c r="F6030">
        <v>569234.59</v>
      </c>
      <c r="G6030" s="1">
        <v>45969</v>
      </c>
      <c r="H6030" s="1">
        <v>45991</v>
      </c>
      <c r="I6030" t="s">
        <v>19</v>
      </c>
      <c r="J6030">
        <v>22</v>
      </c>
      <c r="K6030">
        <v>20</v>
      </c>
      <c r="L6030" t="s">
        <v>183</v>
      </c>
      <c r="M6030" t="s">
        <v>29</v>
      </c>
      <c r="N6030" t="s">
        <v>42</v>
      </c>
      <c r="O6030">
        <f t="shared" si="564"/>
        <v>1</v>
      </c>
      <c r="P6030" t="str">
        <f t="shared" si="565"/>
        <v>Valid</v>
      </c>
      <c r="Q6030" t="str">
        <f>_xlfn.XLOOKUP(B6030,Customers!$A:$A,Customers!$C:$C,"Not Found")</f>
        <v>West</v>
      </c>
      <c r="R6030" t="str">
        <f t="shared" si="566"/>
        <v>North</v>
      </c>
      <c r="S6030" t="str">
        <f t="shared" si="567"/>
        <v>Disability</v>
      </c>
      <c r="T6030" t="str">
        <f t="shared" si="568"/>
        <v>SLA Breach</v>
      </c>
      <c r="U6030">
        <f t="shared" si="569"/>
        <v>2</v>
      </c>
    </row>
    <row r="6031" spans="1:21" x14ac:dyDescent="0.3">
      <c r="A6031" t="s">
        <v>10581</v>
      </c>
      <c r="B6031" t="s">
        <v>8368</v>
      </c>
      <c r="C6031" t="s">
        <v>8369</v>
      </c>
      <c r="D6031" t="s">
        <v>92</v>
      </c>
      <c r="E6031" t="s">
        <v>173</v>
      </c>
      <c r="F6031">
        <v>42035.519999999997</v>
      </c>
      <c r="G6031" s="1">
        <v>45864</v>
      </c>
      <c r="I6031" t="s">
        <v>64</v>
      </c>
      <c r="J6031">
        <v>9</v>
      </c>
      <c r="K6031">
        <v>7</v>
      </c>
      <c r="L6031" t="s">
        <v>548</v>
      </c>
      <c r="M6031" t="s">
        <v>94</v>
      </c>
      <c r="N6031" t="s">
        <v>30</v>
      </c>
      <c r="O6031">
        <f t="shared" si="564"/>
        <v>1</v>
      </c>
      <c r="P6031" t="str">
        <f t="shared" si="565"/>
        <v>Valid</v>
      </c>
      <c r="Q6031" t="str">
        <f>_xlfn.XLOOKUP(B6031,Customers!$A:$A,Customers!$C:$C,"Not Found")</f>
        <v>North</v>
      </c>
      <c r="R6031" t="str">
        <f t="shared" si="566"/>
        <v>Central</v>
      </c>
      <c r="S6031" t="str">
        <f t="shared" si="567"/>
        <v>Baggage Loss</v>
      </c>
      <c r="T6031" t="str">
        <f t="shared" si="568"/>
        <v>SLA Breach</v>
      </c>
      <c r="U6031">
        <f t="shared" si="569"/>
        <v>2</v>
      </c>
    </row>
    <row r="6032" spans="1:21" x14ac:dyDescent="0.3">
      <c r="A6032" t="s">
        <v>10582</v>
      </c>
      <c r="B6032" t="s">
        <v>1357</v>
      </c>
      <c r="C6032" t="s">
        <v>1358</v>
      </c>
      <c r="D6032" t="s">
        <v>154</v>
      </c>
      <c r="E6032" t="s">
        <v>74</v>
      </c>
      <c r="F6032">
        <v>51218.8</v>
      </c>
      <c r="G6032" s="1">
        <v>45823</v>
      </c>
      <c r="H6032" s="1">
        <v>45838</v>
      </c>
      <c r="I6032" t="s">
        <v>19</v>
      </c>
      <c r="J6032">
        <v>15</v>
      </c>
      <c r="K6032">
        <v>10</v>
      </c>
      <c r="L6032" t="s">
        <v>580</v>
      </c>
      <c r="M6032" t="s">
        <v>21</v>
      </c>
      <c r="N6032" t="s">
        <v>42</v>
      </c>
      <c r="O6032">
        <f t="shared" si="564"/>
        <v>1</v>
      </c>
      <c r="P6032" t="str">
        <f t="shared" si="565"/>
        <v>Valid</v>
      </c>
      <c r="Q6032" t="str">
        <f>_xlfn.XLOOKUP(B6032,Customers!$A:$A,Customers!$C:$C,"Not Found")</f>
        <v>South</v>
      </c>
      <c r="R6032" t="str">
        <f t="shared" si="566"/>
        <v>East</v>
      </c>
      <c r="S6032" t="str">
        <f t="shared" si="567"/>
        <v>Vehicle Damage</v>
      </c>
      <c r="T6032" t="str">
        <f t="shared" si="568"/>
        <v>SLA Breach</v>
      </c>
      <c r="U6032">
        <f t="shared" si="569"/>
        <v>5</v>
      </c>
    </row>
    <row r="6033" spans="1:21" x14ac:dyDescent="0.3">
      <c r="A6033" t="s">
        <v>10583</v>
      </c>
      <c r="B6033" t="s">
        <v>8440</v>
      </c>
      <c r="C6033" t="s">
        <v>8441</v>
      </c>
      <c r="D6033" t="s">
        <v>154</v>
      </c>
      <c r="E6033" t="s">
        <v>39</v>
      </c>
      <c r="F6033">
        <v>49071.95</v>
      </c>
      <c r="G6033" s="1">
        <v>45915</v>
      </c>
      <c r="H6033" s="1">
        <v>45928</v>
      </c>
      <c r="I6033" t="s">
        <v>19</v>
      </c>
      <c r="J6033">
        <v>13</v>
      </c>
      <c r="K6033">
        <v>10</v>
      </c>
      <c r="L6033" t="s">
        <v>204</v>
      </c>
      <c r="M6033" t="s">
        <v>21</v>
      </c>
      <c r="N6033" t="s">
        <v>42</v>
      </c>
      <c r="O6033">
        <f t="shared" si="564"/>
        <v>1</v>
      </c>
      <c r="P6033" t="str">
        <f t="shared" si="565"/>
        <v>Valid</v>
      </c>
      <c r="Q6033" t="str">
        <f>_xlfn.XLOOKUP(B6033,Customers!$A:$A,Customers!$C:$C,"Not Found")</f>
        <v>Central</v>
      </c>
      <c r="R6033" t="str">
        <f t="shared" si="566"/>
        <v>North</v>
      </c>
      <c r="S6033" t="str">
        <f t="shared" si="567"/>
        <v>Vehicle Damage</v>
      </c>
      <c r="T6033" t="str">
        <f t="shared" si="568"/>
        <v>SLA Breach</v>
      </c>
      <c r="U6033">
        <f t="shared" si="569"/>
        <v>3</v>
      </c>
    </row>
    <row r="6034" spans="1:21" x14ac:dyDescent="0.3">
      <c r="A6034" t="s">
        <v>10584</v>
      </c>
      <c r="B6034" t="s">
        <v>1387</v>
      </c>
      <c r="C6034" t="s">
        <v>1388</v>
      </c>
      <c r="D6034" t="s">
        <v>182</v>
      </c>
      <c r="E6034" t="s">
        <v>74</v>
      </c>
      <c r="F6034">
        <v>45634.86</v>
      </c>
      <c r="G6034" s="1">
        <v>45929</v>
      </c>
      <c r="I6034" t="s">
        <v>40</v>
      </c>
      <c r="J6034">
        <v>7</v>
      </c>
      <c r="K6034">
        <v>7</v>
      </c>
      <c r="L6034" t="s">
        <v>296</v>
      </c>
      <c r="M6034" t="s">
        <v>94</v>
      </c>
      <c r="N6034" t="s">
        <v>30</v>
      </c>
      <c r="O6034">
        <f t="shared" si="564"/>
        <v>1</v>
      </c>
      <c r="P6034" t="str">
        <f t="shared" si="565"/>
        <v>Valid</v>
      </c>
      <c r="Q6034" t="str">
        <f>_xlfn.XLOOKUP(B6034,Customers!$A:$A,Customers!$C:$C,"Not Found")</f>
        <v>South</v>
      </c>
      <c r="R6034" t="str">
        <f t="shared" si="566"/>
        <v>East</v>
      </c>
      <c r="S6034" t="str">
        <f t="shared" si="567"/>
        <v>Trip Cancellation</v>
      </c>
      <c r="T6034" t="str">
        <f t="shared" si="568"/>
        <v>Within SLA</v>
      </c>
      <c r="U6034">
        <f t="shared" si="569"/>
        <v>0</v>
      </c>
    </row>
    <row r="6035" spans="1:21" x14ac:dyDescent="0.3">
      <c r="A6035" t="s">
        <v>10585</v>
      </c>
      <c r="B6035" t="s">
        <v>3336</v>
      </c>
      <c r="C6035" t="s">
        <v>3337</v>
      </c>
      <c r="D6035" t="s">
        <v>182</v>
      </c>
      <c r="E6035" t="s">
        <v>74</v>
      </c>
      <c r="F6035">
        <v>30808.62</v>
      </c>
      <c r="G6035" s="1">
        <v>45796</v>
      </c>
      <c r="I6035" t="s">
        <v>64</v>
      </c>
      <c r="J6035">
        <v>11</v>
      </c>
      <c r="K6035">
        <v>7</v>
      </c>
      <c r="L6035" t="s">
        <v>606</v>
      </c>
      <c r="M6035" t="s">
        <v>94</v>
      </c>
      <c r="N6035" t="s">
        <v>30</v>
      </c>
      <c r="O6035">
        <f t="shared" si="564"/>
        <v>1</v>
      </c>
      <c r="P6035" t="str">
        <f t="shared" si="565"/>
        <v>Valid</v>
      </c>
      <c r="Q6035" t="str">
        <f>_xlfn.XLOOKUP(B6035,Customers!$A:$A,Customers!$C:$C,"Not Found")</f>
        <v>East</v>
      </c>
      <c r="R6035" t="str">
        <f t="shared" si="566"/>
        <v>East</v>
      </c>
      <c r="S6035" t="str">
        <f t="shared" si="567"/>
        <v>Trip Cancellation</v>
      </c>
      <c r="T6035" t="str">
        <f t="shared" si="568"/>
        <v>SLA Breach</v>
      </c>
      <c r="U6035">
        <f t="shared" si="569"/>
        <v>4</v>
      </c>
    </row>
    <row r="6036" spans="1:21" x14ac:dyDescent="0.3">
      <c r="A6036" t="s">
        <v>10586</v>
      </c>
      <c r="B6036" t="s">
        <v>2445</v>
      </c>
      <c r="C6036" t="s">
        <v>3541</v>
      </c>
      <c r="D6036" t="s">
        <v>46</v>
      </c>
      <c r="E6036" t="s">
        <v>39</v>
      </c>
      <c r="F6036">
        <v>29194.94</v>
      </c>
      <c r="G6036" s="1">
        <v>45797</v>
      </c>
      <c r="H6036" s="1">
        <v>45800</v>
      </c>
      <c r="I6036" t="s">
        <v>19</v>
      </c>
      <c r="J6036">
        <v>3</v>
      </c>
      <c r="K6036">
        <v>10</v>
      </c>
      <c r="L6036" t="s">
        <v>208</v>
      </c>
      <c r="M6036" t="s">
        <v>21</v>
      </c>
      <c r="N6036" t="s">
        <v>30</v>
      </c>
      <c r="O6036">
        <f t="shared" si="564"/>
        <v>1</v>
      </c>
      <c r="P6036" t="str">
        <f t="shared" si="565"/>
        <v>Valid</v>
      </c>
      <c r="Q6036" t="str">
        <f>_xlfn.XLOOKUP(B6036,Customers!$A:$A,Customers!$C:$C,"Not Found")</f>
        <v>North</v>
      </c>
      <c r="R6036" t="str">
        <f t="shared" si="566"/>
        <v>North</v>
      </c>
      <c r="S6036" t="str">
        <f t="shared" si="567"/>
        <v>Theft</v>
      </c>
      <c r="T6036" t="str">
        <f t="shared" si="568"/>
        <v>Within SLA</v>
      </c>
      <c r="U6036">
        <f t="shared" si="569"/>
        <v>0</v>
      </c>
    </row>
    <row r="6037" spans="1:21" x14ac:dyDescent="0.3">
      <c r="A6037" t="s">
        <v>10587</v>
      </c>
      <c r="B6037" t="s">
        <v>3232</v>
      </c>
      <c r="C6037" t="s">
        <v>3233</v>
      </c>
      <c r="D6037" t="s">
        <v>182</v>
      </c>
      <c r="E6037" t="s">
        <v>173</v>
      </c>
      <c r="F6037">
        <v>11111.29</v>
      </c>
      <c r="G6037" s="1">
        <v>45680</v>
      </c>
      <c r="H6037" s="1">
        <v>45685</v>
      </c>
      <c r="I6037" t="s">
        <v>19</v>
      </c>
      <c r="J6037">
        <v>5</v>
      </c>
      <c r="K6037">
        <v>7</v>
      </c>
      <c r="L6037" t="s">
        <v>35</v>
      </c>
      <c r="M6037" t="s">
        <v>94</v>
      </c>
      <c r="N6037" t="s">
        <v>30</v>
      </c>
      <c r="O6037">
        <f t="shared" si="564"/>
        <v>1</v>
      </c>
      <c r="P6037" t="str">
        <f t="shared" si="565"/>
        <v>Valid</v>
      </c>
      <c r="Q6037" t="str">
        <f>_xlfn.XLOOKUP(B6037,Customers!$A:$A,Customers!$C:$C,"Not Found")</f>
        <v>West</v>
      </c>
      <c r="R6037" t="str">
        <f t="shared" si="566"/>
        <v>Central</v>
      </c>
      <c r="S6037" t="str">
        <f t="shared" si="567"/>
        <v>Trip Cancellation</v>
      </c>
      <c r="T6037" t="str">
        <f t="shared" si="568"/>
        <v>Within SLA</v>
      </c>
      <c r="U6037">
        <f t="shared" si="569"/>
        <v>0</v>
      </c>
    </row>
    <row r="6038" spans="1:21" x14ac:dyDescent="0.3">
      <c r="A6038" t="s">
        <v>10588</v>
      </c>
      <c r="B6038" t="s">
        <v>470</v>
      </c>
      <c r="C6038" t="s">
        <v>471</v>
      </c>
      <c r="D6038" t="s">
        <v>182</v>
      </c>
      <c r="E6038" t="s">
        <v>27</v>
      </c>
      <c r="F6038">
        <v>43972.14</v>
      </c>
      <c r="G6038" s="1">
        <v>45663</v>
      </c>
      <c r="I6038" t="s">
        <v>64</v>
      </c>
      <c r="J6038">
        <v>15</v>
      </c>
      <c r="K6038">
        <v>7</v>
      </c>
      <c r="L6038" t="s">
        <v>373</v>
      </c>
      <c r="M6038" t="s">
        <v>94</v>
      </c>
      <c r="N6038" t="s">
        <v>30</v>
      </c>
      <c r="O6038">
        <f t="shared" si="564"/>
        <v>1</v>
      </c>
      <c r="P6038" t="str">
        <f t="shared" si="565"/>
        <v>Valid</v>
      </c>
      <c r="Q6038" t="str">
        <f>_xlfn.XLOOKUP(B6038,Customers!$A:$A,Customers!$C:$C,"Not Found")</f>
        <v>North</v>
      </c>
      <c r="R6038" t="str">
        <f t="shared" si="566"/>
        <v>West</v>
      </c>
      <c r="S6038" t="str">
        <f t="shared" si="567"/>
        <v>Trip Cancellation</v>
      </c>
      <c r="T6038" t="str">
        <f t="shared" si="568"/>
        <v>SLA Breach</v>
      </c>
      <c r="U6038">
        <f t="shared" si="569"/>
        <v>8</v>
      </c>
    </row>
    <row r="6039" spans="1:21" x14ac:dyDescent="0.3">
      <c r="A6039" t="s">
        <v>10589</v>
      </c>
      <c r="B6039" t="s">
        <v>882</v>
      </c>
      <c r="C6039" t="s">
        <v>6400</v>
      </c>
      <c r="D6039" t="s">
        <v>59</v>
      </c>
      <c r="E6039" t="s">
        <v>39</v>
      </c>
      <c r="F6039">
        <v>51761.35</v>
      </c>
      <c r="G6039" s="1">
        <v>45955</v>
      </c>
      <c r="H6039" s="1">
        <v>45975</v>
      </c>
      <c r="I6039" t="s">
        <v>19</v>
      </c>
      <c r="J6039">
        <v>20</v>
      </c>
      <c r="K6039">
        <v>15</v>
      </c>
      <c r="L6039" t="s">
        <v>166</v>
      </c>
      <c r="M6039" t="s">
        <v>55</v>
      </c>
      <c r="N6039" t="s">
        <v>30</v>
      </c>
      <c r="O6039">
        <f t="shared" si="564"/>
        <v>1</v>
      </c>
      <c r="P6039" t="str">
        <f t="shared" si="565"/>
        <v>Valid</v>
      </c>
      <c r="Q6039" t="str">
        <f>_xlfn.XLOOKUP(B6039,Customers!$A:$A,Customers!$C:$C,"Not Found")</f>
        <v>North</v>
      </c>
      <c r="R6039" t="str">
        <f t="shared" si="566"/>
        <v>North</v>
      </c>
      <c r="S6039" t="str">
        <f t="shared" si="567"/>
        <v>Critical Illness</v>
      </c>
      <c r="T6039" t="str">
        <f t="shared" si="568"/>
        <v>SLA Breach</v>
      </c>
      <c r="U6039">
        <f t="shared" si="569"/>
        <v>5</v>
      </c>
    </row>
    <row r="6040" spans="1:21" x14ac:dyDescent="0.3">
      <c r="A6040" t="s">
        <v>10590</v>
      </c>
      <c r="B6040" t="s">
        <v>10591</v>
      </c>
      <c r="C6040" t="s">
        <v>10592</v>
      </c>
      <c r="D6040" t="s">
        <v>26</v>
      </c>
      <c r="E6040" t="s">
        <v>173</v>
      </c>
      <c r="F6040">
        <v>306958.46999999997</v>
      </c>
      <c r="G6040" s="1">
        <v>45947</v>
      </c>
      <c r="I6040" t="s">
        <v>40</v>
      </c>
      <c r="J6040">
        <v>26</v>
      </c>
      <c r="K6040">
        <v>20</v>
      </c>
      <c r="L6040" t="s">
        <v>787</v>
      </c>
      <c r="M6040" t="s">
        <v>29</v>
      </c>
      <c r="N6040" t="s">
        <v>30</v>
      </c>
      <c r="O6040">
        <f t="shared" si="564"/>
        <v>1</v>
      </c>
      <c r="P6040" t="str">
        <f t="shared" si="565"/>
        <v>Valid</v>
      </c>
      <c r="Q6040" t="str">
        <f>_xlfn.XLOOKUP(B6040,Customers!$A:$A,Customers!$C:$C,"Not Found")</f>
        <v>South</v>
      </c>
      <c r="R6040" t="str">
        <f t="shared" si="566"/>
        <v>Central</v>
      </c>
      <c r="S6040" t="str">
        <f t="shared" si="567"/>
        <v>Disability</v>
      </c>
      <c r="T6040" t="str">
        <f t="shared" si="568"/>
        <v>SLA Breach</v>
      </c>
      <c r="U6040">
        <f t="shared" si="569"/>
        <v>6</v>
      </c>
    </row>
    <row r="6041" spans="1:21" x14ac:dyDescent="0.3">
      <c r="A6041" t="s">
        <v>10593</v>
      </c>
      <c r="B6041" t="s">
        <v>8358</v>
      </c>
      <c r="C6041" t="s">
        <v>8359</v>
      </c>
      <c r="D6041" t="s">
        <v>69</v>
      </c>
      <c r="E6041" t="s">
        <v>39</v>
      </c>
      <c r="F6041">
        <v>161215.41</v>
      </c>
      <c r="G6041" s="1">
        <v>45774</v>
      </c>
      <c r="H6041" s="1">
        <v>45784</v>
      </c>
      <c r="I6041" t="s">
        <v>19</v>
      </c>
      <c r="J6041">
        <v>10</v>
      </c>
      <c r="K6041">
        <v>12</v>
      </c>
      <c r="L6041" t="s">
        <v>252</v>
      </c>
      <c r="M6041" t="s">
        <v>49</v>
      </c>
      <c r="N6041" t="s">
        <v>30</v>
      </c>
      <c r="O6041">
        <f t="shared" si="564"/>
        <v>1</v>
      </c>
      <c r="P6041" t="str">
        <f t="shared" si="565"/>
        <v>Valid</v>
      </c>
      <c r="Q6041" t="str">
        <f>_xlfn.XLOOKUP(B6041,Customers!$A:$A,Customers!$C:$C,"Not Found")</f>
        <v>South</v>
      </c>
      <c r="R6041" t="str">
        <f t="shared" si="566"/>
        <v>North</v>
      </c>
      <c r="S6041" t="str">
        <f t="shared" si="567"/>
        <v>Property Damage</v>
      </c>
      <c r="T6041" t="str">
        <f t="shared" si="568"/>
        <v>Within SLA</v>
      </c>
      <c r="U6041">
        <f t="shared" si="569"/>
        <v>0</v>
      </c>
    </row>
    <row r="6042" spans="1:21" x14ac:dyDescent="0.3">
      <c r="A6042" t="s">
        <v>10594</v>
      </c>
      <c r="B6042" t="s">
        <v>5524</v>
      </c>
      <c r="C6042" t="s">
        <v>5525</v>
      </c>
      <c r="D6042" t="s">
        <v>216</v>
      </c>
      <c r="E6042" t="s">
        <v>39</v>
      </c>
      <c r="F6042">
        <v>38902.129999999997</v>
      </c>
      <c r="G6042" s="1">
        <v>45973</v>
      </c>
      <c r="H6042" s="1">
        <v>45988</v>
      </c>
      <c r="I6042" t="s">
        <v>19</v>
      </c>
      <c r="J6042">
        <v>15</v>
      </c>
      <c r="K6042">
        <v>15</v>
      </c>
      <c r="L6042" t="s">
        <v>93</v>
      </c>
      <c r="M6042" t="s">
        <v>55</v>
      </c>
      <c r="N6042" t="s">
        <v>30</v>
      </c>
      <c r="O6042">
        <f t="shared" si="564"/>
        <v>1</v>
      </c>
      <c r="P6042" t="str">
        <f t="shared" si="565"/>
        <v>Valid</v>
      </c>
      <c r="Q6042" t="str">
        <f>_xlfn.XLOOKUP(B6042,Customers!$A:$A,Customers!$C:$C,"Not Found")</f>
        <v>West</v>
      </c>
      <c r="R6042" t="str">
        <f t="shared" si="566"/>
        <v>North</v>
      </c>
      <c r="S6042" t="str">
        <f t="shared" si="567"/>
        <v>Outpatient</v>
      </c>
      <c r="T6042" t="str">
        <f t="shared" si="568"/>
        <v>Within SLA</v>
      </c>
      <c r="U6042">
        <f t="shared" si="569"/>
        <v>0</v>
      </c>
    </row>
    <row r="6043" spans="1:21" x14ac:dyDescent="0.3">
      <c r="A6043" t="s">
        <v>10595</v>
      </c>
      <c r="B6043" t="s">
        <v>4379</v>
      </c>
      <c r="C6043" t="s">
        <v>4380</v>
      </c>
      <c r="D6043" t="s">
        <v>102</v>
      </c>
      <c r="E6043" t="s">
        <v>18</v>
      </c>
      <c r="F6043">
        <v>155173.41</v>
      </c>
      <c r="G6043" s="1">
        <v>45685</v>
      </c>
      <c r="H6043" s="1">
        <v>45695</v>
      </c>
      <c r="I6043" t="s">
        <v>19</v>
      </c>
      <c r="J6043">
        <v>10</v>
      </c>
      <c r="K6043">
        <v>20</v>
      </c>
      <c r="L6043" t="s">
        <v>404</v>
      </c>
      <c r="M6043" t="s">
        <v>29</v>
      </c>
      <c r="N6043" t="s">
        <v>22</v>
      </c>
      <c r="O6043">
        <f t="shared" si="564"/>
        <v>1</v>
      </c>
      <c r="P6043" t="str">
        <f t="shared" si="565"/>
        <v>Valid</v>
      </c>
      <c r="Q6043" t="str">
        <f>_xlfn.XLOOKUP(B6043,Customers!$A:$A,Customers!$C:$C,"Not Found")</f>
        <v>East</v>
      </c>
      <c r="R6043" t="str">
        <f t="shared" si="566"/>
        <v>South</v>
      </c>
      <c r="S6043" t="str">
        <f t="shared" si="567"/>
        <v>Maturity</v>
      </c>
      <c r="T6043" t="str">
        <f t="shared" si="568"/>
        <v>Within SLA</v>
      </c>
      <c r="U6043">
        <f t="shared" si="569"/>
        <v>0</v>
      </c>
    </row>
    <row r="6044" spans="1:21" x14ac:dyDescent="0.3">
      <c r="A6044" t="s">
        <v>10596</v>
      </c>
      <c r="B6044" t="s">
        <v>4529</v>
      </c>
      <c r="C6044" t="s">
        <v>8855</v>
      </c>
      <c r="D6044" t="s">
        <v>17</v>
      </c>
      <c r="E6044" t="s">
        <v>39</v>
      </c>
      <c r="F6044">
        <v>186624.76</v>
      </c>
      <c r="G6044" s="1">
        <v>45977</v>
      </c>
      <c r="I6044" t="s">
        <v>40</v>
      </c>
      <c r="J6044">
        <v>1</v>
      </c>
      <c r="K6044">
        <v>10</v>
      </c>
      <c r="L6044" t="s">
        <v>107</v>
      </c>
      <c r="M6044" t="s">
        <v>21</v>
      </c>
      <c r="N6044" t="s">
        <v>30</v>
      </c>
      <c r="O6044">
        <f t="shared" si="564"/>
        <v>1</v>
      </c>
      <c r="P6044" t="str">
        <f t="shared" si="565"/>
        <v>Valid</v>
      </c>
      <c r="Q6044" t="str">
        <f>_xlfn.XLOOKUP(B6044,Customers!$A:$A,Customers!$C:$C,"Not Found")</f>
        <v>South</v>
      </c>
      <c r="R6044" t="str">
        <f t="shared" si="566"/>
        <v>North</v>
      </c>
      <c r="S6044" t="str">
        <f t="shared" si="567"/>
        <v>Accident</v>
      </c>
      <c r="T6044" t="str">
        <f t="shared" si="568"/>
        <v>Within SLA</v>
      </c>
      <c r="U6044">
        <f t="shared" si="569"/>
        <v>0</v>
      </c>
    </row>
    <row r="6045" spans="1:21" x14ac:dyDescent="0.3">
      <c r="A6045" t="s">
        <v>10597</v>
      </c>
      <c r="B6045" t="s">
        <v>4436</v>
      </c>
      <c r="C6045" t="s">
        <v>4437</v>
      </c>
      <c r="D6045" t="s">
        <v>69</v>
      </c>
      <c r="E6045" t="s">
        <v>74</v>
      </c>
      <c r="F6045">
        <v>84140.92</v>
      </c>
      <c r="G6045" s="1">
        <v>45854</v>
      </c>
      <c r="I6045" t="s">
        <v>40</v>
      </c>
      <c r="J6045">
        <v>25</v>
      </c>
      <c r="K6045">
        <v>12</v>
      </c>
      <c r="L6045" t="s">
        <v>140</v>
      </c>
      <c r="M6045" t="s">
        <v>49</v>
      </c>
      <c r="N6045" t="s">
        <v>88</v>
      </c>
      <c r="O6045">
        <f t="shared" si="564"/>
        <v>1</v>
      </c>
      <c r="P6045" t="str">
        <f t="shared" si="565"/>
        <v>Valid</v>
      </c>
      <c r="Q6045" t="str">
        <f>_xlfn.XLOOKUP(B6045,Customers!$A:$A,Customers!$C:$C,"Not Found")</f>
        <v>West</v>
      </c>
      <c r="R6045" t="str">
        <f t="shared" si="566"/>
        <v>East</v>
      </c>
      <c r="S6045" t="str">
        <f t="shared" si="567"/>
        <v>Property Damage</v>
      </c>
      <c r="T6045" t="str">
        <f t="shared" si="568"/>
        <v>SLA Breach</v>
      </c>
      <c r="U6045">
        <f t="shared" si="569"/>
        <v>13</v>
      </c>
    </row>
    <row r="6046" spans="1:21" x14ac:dyDescent="0.3">
      <c r="A6046" t="s">
        <v>10598</v>
      </c>
      <c r="B6046" t="s">
        <v>1295</v>
      </c>
      <c r="C6046" t="s">
        <v>1296</v>
      </c>
      <c r="D6046" t="s">
        <v>46</v>
      </c>
      <c r="E6046" t="s">
        <v>18</v>
      </c>
      <c r="F6046">
        <v>126057.47</v>
      </c>
      <c r="G6046" s="1">
        <v>45832</v>
      </c>
      <c r="H6046" s="1">
        <v>45838</v>
      </c>
      <c r="I6046" t="s">
        <v>19</v>
      </c>
      <c r="J6046">
        <v>6</v>
      </c>
      <c r="K6046">
        <v>10</v>
      </c>
      <c r="L6046" t="s">
        <v>411</v>
      </c>
      <c r="M6046" t="s">
        <v>21</v>
      </c>
      <c r="N6046" t="s">
        <v>30</v>
      </c>
      <c r="O6046">
        <f t="shared" si="564"/>
        <v>1</v>
      </c>
      <c r="P6046" t="str">
        <f t="shared" si="565"/>
        <v>Valid</v>
      </c>
      <c r="Q6046" t="str">
        <f>_xlfn.XLOOKUP(B6046,Customers!$A:$A,Customers!$C:$C,"Not Found")</f>
        <v>Central</v>
      </c>
      <c r="R6046" t="str">
        <f t="shared" si="566"/>
        <v>South</v>
      </c>
      <c r="S6046" t="str">
        <f t="shared" si="567"/>
        <v>Theft</v>
      </c>
      <c r="T6046" t="str">
        <f t="shared" si="568"/>
        <v>Within SLA</v>
      </c>
      <c r="U6046">
        <f t="shared" si="569"/>
        <v>0</v>
      </c>
    </row>
    <row r="6047" spans="1:21" x14ac:dyDescent="0.3">
      <c r="A6047" t="s">
        <v>10599</v>
      </c>
      <c r="B6047" t="s">
        <v>10177</v>
      </c>
      <c r="C6047" t="s">
        <v>10178</v>
      </c>
      <c r="D6047" t="s">
        <v>111</v>
      </c>
      <c r="E6047" t="s">
        <v>39</v>
      </c>
      <c r="F6047">
        <v>561271.57999999996</v>
      </c>
      <c r="G6047" s="1">
        <v>45906</v>
      </c>
      <c r="H6047" s="1">
        <v>45938</v>
      </c>
      <c r="I6047" t="s">
        <v>19</v>
      </c>
      <c r="J6047">
        <v>32</v>
      </c>
      <c r="K6047">
        <v>12</v>
      </c>
      <c r="L6047" t="s">
        <v>651</v>
      </c>
      <c r="M6047" t="s">
        <v>49</v>
      </c>
      <c r="N6047" t="s">
        <v>88</v>
      </c>
      <c r="O6047">
        <f t="shared" si="564"/>
        <v>1</v>
      </c>
      <c r="P6047" t="str">
        <f t="shared" si="565"/>
        <v>Valid</v>
      </c>
      <c r="Q6047" t="str">
        <f>_xlfn.XLOOKUP(B6047,Customers!$A:$A,Customers!$C:$C,"Not Found")</f>
        <v>West</v>
      </c>
      <c r="R6047" t="str">
        <f t="shared" si="566"/>
        <v>North</v>
      </c>
      <c r="S6047" t="str">
        <f t="shared" si="567"/>
        <v>Fire</v>
      </c>
      <c r="T6047" t="str">
        <f t="shared" si="568"/>
        <v>SLA Breach</v>
      </c>
      <c r="U6047">
        <f t="shared" si="569"/>
        <v>20</v>
      </c>
    </row>
    <row r="6048" spans="1:21" x14ac:dyDescent="0.3">
      <c r="A6048" t="s">
        <v>10600</v>
      </c>
      <c r="B6048" t="s">
        <v>4113</v>
      </c>
      <c r="C6048" t="s">
        <v>4114</v>
      </c>
      <c r="D6048" t="s">
        <v>46</v>
      </c>
      <c r="E6048" t="s">
        <v>173</v>
      </c>
      <c r="F6048">
        <v>128503.34</v>
      </c>
      <c r="G6048" s="1">
        <v>45733</v>
      </c>
      <c r="H6048" s="1">
        <v>45754</v>
      </c>
      <c r="I6048" t="s">
        <v>19</v>
      </c>
      <c r="J6048">
        <v>21</v>
      </c>
      <c r="K6048">
        <v>12</v>
      </c>
      <c r="L6048" t="s">
        <v>223</v>
      </c>
      <c r="M6048" t="s">
        <v>49</v>
      </c>
      <c r="N6048" t="s">
        <v>42</v>
      </c>
      <c r="O6048">
        <f t="shared" si="564"/>
        <v>1</v>
      </c>
      <c r="P6048" t="str">
        <f t="shared" si="565"/>
        <v>Valid</v>
      </c>
      <c r="Q6048" t="str">
        <f>_xlfn.XLOOKUP(B6048,Customers!$A:$A,Customers!$C:$C,"Not Found")</f>
        <v>East</v>
      </c>
      <c r="R6048" t="str">
        <f t="shared" si="566"/>
        <v>Central</v>
      </c>
      <c r="S6048" t="str">
        <f t="shared" si="567"/>
        <v>Theft</v>
      </c>
      <c r="T6048" t="str">
        <f t="shared" si="568"/>
        <v>SLA Breach</v>
      </c>
      <c r="U6048">
        <f t="shared" si="569"/>
        <v>9</v>
      </c>
    </row>
    <row r="6049" spans="1:21" x14ac:dyDescent="0.3">
      <c r="A6049" t="s">
        <v>10601</v>
      </c>
      <c r="B6049" t="s">
        <v>1222</v>
      </c>
      <c r="C6049" t="s">
        <v>1223</v>
      </c>
      <c r="D6049" t="s">
        <v>26</v>
      </c>
      <c r="E6049" t="s">
        <v>18</v>
      </c>
      <c r="F6049">
        <v>171307.71</v>
      </c>
      <c r="G6049" s="1">
        <v>45817</v>
      </c>
      <c r="H6049" s="1">
        <v>45846</v>
      </c>
      <c r="I6049" t="s">
        <v>19</v>
      </c>
      <c r="J6049">
        <v>29</v>
      </c>
      <c r="K6049">
        <v>20</v>
      </c>
      <c r="L6049" t="s">
        <v>331</v>
      </c>
      <c r="M6049" t="s">
        <v>29</v>
      </c>
      <c r="N6049" t="s">
        <v>42</v>
      </c>
      <c r="O6049">
        <f t="shared" si="564"/>
        <v>1</v>
      </c>
      <c r="P6049" t="str">
        <f t="shared" si="565"/>
        <v>Valid</v>
      </c>
      <c r="Q6049" t="str">
        <f>_xlfn.XLOOKUP(B6049,Customers!$A:$A,Customers!$C:$C,"Not Found")</f>
        <v>North</v>
      </c>
      <c r="R6049" t="str">
        <f t="shared" si="566"/>
        <v>South</v>
      </c>
      <c r="S6049" t="str">
        <f t="shared" si="567"/>
        <v>Disability</v>
      </c>
      <c r="T6049" t="str">
        <f t="shared" si="568"/>
        <v>SLA Breach</v>
      </c>
      <c r="U6049">
        <f t="shared" si="569"/>
        <v>9</v>
      </c>
    </row>
    <row r="6050" spans="1:21" x14ac:dyDescent="0.3">
      <c r="A6050" t="s">
        <v>10602</v>
      </c>
      <c r="B6050" t="s">
        <v>105</v>
      </c>
      <c r="C6050" t="s">
        <v>106</v>
      </c>
      <c r="D6050" t="s">
        <v>17</v>
      </c>
      <c r="E6050" t="s">
        <v>18</v>
      </c>
      <c r="F6050">
        <v>70594.789999999994</v>
      </c>
      <c r="G6050" s="1">
        <v>45734</v>
      </c>
      <c r="H6050" s="1">
        <v>45749</v>
      </c>
      <c r="I6050" t="s">
        <v>19</v>
      </c>
      <c r="J6050">
        <v>15</v>
      </c>
      <c r="K6050">
        <v>10</v>
      </c>
      <c r="L6050" t="s">
        <v>590</v>
      </c>
      <c r="M6050" t="s">
        <v>21</v>
      </c>
      <c r="N6050" t="s">
        <v>42</v>
      </c>
      <c r="O6050">
        <f t="shared" si="564"/>
        <v>1</v>
      </c>
      <c r="P6050" t="str">
        <f t="shared" si="565"/>
        <v>Valid</v>
      </c>
      <c r="Q6050" t="str">
        <f>_xlfn.XLOOKUP(B6050,Customers!$A:$A,Customers!$C:$C,"Not Found")</f>
        <v>West</v>
      </c>
      <c r="R6050" t="str">
        <f t="shared" si="566"/>
        <v>South</v>
      </c>
      <c r="S6050" t="str">
        <f t="shared" si="567"/>
        <v>Accident</v>
      </c>
      <c r="T6050" t="str">
        <f t="shared" si="568"/>
        <v>SLA Breach</v>
      </c>
      <c r="U6050">
        <f t="shared" si="569"/>
        <v>5</v>
      </c>
    </row>
    <row r="6051" spans="1:21" x14ac:dyDescent="0.3">
      <c r="A6051" t="s">
        <v>10603</v>
      </c>
      <c r="B6051" t="s">
        <v>847</v>
      </c>
      <c r="C6051" t="s">
        <v>1723</v>
      </c>
      <c r="D6051" t="s">
        <v>46</v>
      </c>
      <c r="E6051" t="s">
        <v>18</v>
      </c>
      <c r="F6051">
        <v>57493.86</v>
      </c>
      <c r="G6051" s="1">
        <v>45863</v>
      </c>
      <c r="H6051" s="1">
        <v>45874</v>
      </c>
      <c r="I6051" t="s">
        <v>19</v>
      </c>
      <c r="J6051">
        <v>11</v>
      </c>
      <c r="K6051">
        <v>10</v>
      </c>
      <c r="L6051" t="s">
        <v>373</v>
      </c>
      <c r="M6051" t="s">
        <v>21</v>
      </c>
      <c r="N6051" t="s">
        <v>42</v>
      </c>
      <c r="O6051">
        <f t="shared" si="564"/>
        <v>1</v>
      </c>
      <c r="P6051" t="str">
        <f t="shared" si="565"/>
        <v>Valid</v>
      </c>
      <c r="Q6051" t="str">
        <f>_xlfn.XLOOKUP(B6051,Customers!$A:$A,Customers!$C:$C,"Not Found")</f>
        <v>North</v>
      </c>
      <c r="R6051" t="str">
        <f t="shared" si="566"/>
        <v>South</v>
      </c>
      <c r="S6051" t="str">
        <f t="shared" si="567"/>
        <v>Theft</v>
      </c>
      <c r="T6051" t="str">
        <f t="shared" si="568"/>
        <v>SLA Breach</v>
      </c>
      <c r="U6051">
        <f t="shared" si="569"/>
        <v>1</v>
      </c>
    </row>
    <row r="6052" spans="1:21" x14ac:dyDescent="0.3">
      <c r="A6052" t="s">
        <v>10604</v>
      </c>
      <c r="B6052" t="s">
        <v>2887</v>
      </c>
      <c r="C6052" t="s">
        <v>2888</v>
      </c>
      <c r="D6052" t="s">
        <v>111</v>
      </c>
      <c r="E6052" t="s">
        <v>27</v>
      </c>
      <c r="F6052">
        <v>114906.56</v>
      </c>
      <c r="G6052" s="1">
        <v>45797</v>
      </c>
      <c r="H6052" s="1">
        <v>45812</v>
      </c>
      <c r="I6052" t="s">
        <v>19</v>
      </c>
      <c r="J6052">
        <v>15</v>
      </c>
      <c r="K6052">
        <v>12</v>
      </c>
      <c r="L6052" t="s">
        <v>388</v>
      </c>
      <c r="M6052" t="s">
        <v>49</v>
      </c>
      <c r="N6052" t="s">
        <v>42</v>
      </c>
      <c r="O6052">
        <f t="shared" si="564"/>
        <v>1</v>
      </c>
      <c r="P6052" t="str">
        <f t="shared" si="565"/>
        <v>Valid</v>
      </c>
      <c r="Q6052" t="str">
        <f>_xlfn.XLOOKUP(B6052,Customers!$A:$A,Customers!$C:$C,"Not Found")</f>
        <v>East</v>
      </c>
      <c r="R6052" t="str">
        <f t="shared" si="566"/>
        <v>West</v>
      </c>
      <c r="S6052" t="str">
        <f t="shared" si="567"/>
        <v>Fire</v>
      </c>
      <c r="T6052" t="str">
        <f t="shared" si="568"/>
        <v>SLA Breach</v>
      </c>
      <c r="U6052">
        <f t="shared" si="569"/>
        <v>3</v>
      </c>
    </row>
    <row r="6053" spans="1:21" x14ac:dyDescent="0.3">
      <c r="A6053" t="s">
        <v>10605</v>
      </c>
      <c r="B6053" t="s">
        <v>5170</v>
      </c>
      <c r="C6053" t="s">
        <v>5171</v>
      </c>
      <c r="D6053" t="s">
        <v>53</v>
      </c>
      <c r="E6053" t="s">
        <v>39</v>
      </c>
      <c r="F6053">
        <v>135471.29999999999</v>
      </c>
      <c r="G6053" s="1">
        <v>45797</v>
      </c>
      <c r="H6053" s="1">
        <v>45812</v>
      </c>
      <c r="I6053" t="s">
        <v>47</v>
      </c>
      <c r="J6053">
        <v>15</v>
      </c>
      <c r="K6053">
        <v>15</v>
      </c>
      <c r="L6053" t="s">
        <v>282</v>
      </c>
      <c r="M6053" t="s">
        <v>55</v>
      </c>
      <c r="N6053" t="s">
        <v>30</v>
      </c>
      <c r="O6053">
        <f t="shared" si="564"/>
        <v>1</v>
      </c>
      <c r="P6053" t="str">
        <f t="shared" si="565"/>
        <v>Valid</v>
      </c>
      <c r="Q6053" t="str">
        <f>_xlfn.XLOOKUP(B6053,Customers!$A:$A,Customers!$C:$C,"Not Found")</f>
        <v>North</v>
      </c>
      <c r="R6053" t="str">
        <f t="shared" si="566"/>
        <v>North</v>
      </c>
      <c r="S6053" t="str">
        <f t="shared" si="567"/>
        <v>Hospitalization</v>
      </c>
      <c r="T6053" t="str">
        <f t="shared" si="568"/>
        <v>Within SLA</v>
      </c>
      <c r="U6053">
        <f t="shared" si="569"/>
        <v>0</v>
      </c>
    </row>
    <row r="6054" spans="1:21" x14ac:dyDescent="0.3">
      <c r="A6054" t="s">
        <v>10606</v>
      </c>
      <c r="B6054" t="s">
        <v>4871</v>
      </c>
      <c r="C6054" t="s">
        <v>4872</v>
      </c>
      <c r="D6054" t="s">
        <v>154</v>
      </c>
      <c r="E6054" t="s">
        <v>39</v>
      </c>
      <c r="F6054">
        <v>111601.47</v>
      </c>
      <c r="G6054" s="1">
        <v>45907</v>
      </c>
      <c r="I6054" t="s">
        <v>40</v>
      </c>
      <c r="J6054">
        <v>9</v>
      </c>
      <c r="K6054">
        <v>10</v>
      </c>
      <c r="L6054" t="s">
        <v>388</v>
      </c>
      <c r="M6054" t="s">
        <v>21</v>
      </c>
      <c r="N6054" t="s">
        <v>30</v>
      </c>
      <c r="O6054">
        <f t="shared" si="564"/>
        <v>1</v>
      </c>
      <c r="P6054" t="str">
        <f t="shared" si="565"/>
        <v>Valid</v>
      </c>
      <c r="Q6054" t="str">
        <f>_xlfn.XLOOKUP(B6054,Customers!$A:$A,Customers!$C:$C,"Not Found")</f>
        <v>South</v>
      </c>
      <c r="R6054" t="str">
        <f t="shared" si="566"/>
        <v>North</v>
      </c>
      <c r="S6054" t="str">
        <f t="shared" si="567"/>
        <v>Vehicle Damage</v>
      </c>
      <c r="T6054" t="str">
        <f t="shared" si="568"/>
        <v>Within SLA</v>
      </c>
      <c r="U6054">
        <f t="shared" si="569"/>
        <v>0</v>
      </c>
    </row>
    <row r="6055" spans="1:21" x14ac:dyDescent="0.3">
      <c r="A6055" t="s">
        <v>10607</v>
      </c>
      <c r="B6055" t="s">
        <v>833</v>
      </c>
      <c r="C6055" t="s">
        <v>834</v>
      </c>
      <c r="D6055" t="s">
        <v>216</v>
      </c>
      <c r="E6055" t="s">
        <v>173</v>
      </c>
      <c r="F6055">
        <v>23093.59</v>
      </c>
      <c r="G6055" s="1">
        <v>45929</v>
      </c>
      <c r="H6055" s="1">
        <v>45954</v>
      </c>
      <c r="I6055" t="s">
        <v>19</v>
      </c>
      <c r="J6055">
        <v>25</v>
      </c>
      <c r="K6055">
        <v>15</v>
      </c>
      <c r="L6055" t="s">
        <v>117</v>
      </c>
      <c r="M6055" t="s">
        <v>55</v>
      </c>
      <c r="N6055" t="s">
        <v>88</v>
      </c>
      <c r="O6055">
        <f t="shared" si="564"/>
        <v>1</v>
      </c>
      <c r="P6055" t="str">
        <f t="shared" si="565"/>
        <v>Valid</v>
      </c>
      <c r="Q6055" t="str">
        <f>_xlfn.XLOOKUP(B6055,Customers!$A:$A,Customers!$C:$C,"Not Found")</f>
        <v>North</v>
      </c>
      <c r="R6055" t="str">
        <f t="shared" si="566"/>
        <v>Central</v>
      </c>
      <c r="S6055" t="str">
        <f t="shared" si="567"/>
        <v>Outpatient</v>
      </c>
      <c r="T6055" t="str">
        <f t="shared" si="568"/>
        <v>SLA Breach</v>
      </c>
      <c r="U6055">
        <f t="shared" si="569"/>
        <v>10</v>
      </c>
    </row>
    <row r="6056" spans="1:21" x14ac:dyDescent="0.3">
      <c r="A6056" t="s">
        <v>10608</v>
      </c>
      <c r="B6056" t="s">
        <v>4529</v>
      </c>
      <c r="C6056" t="s">
        <v>5163</v>
      </c>
      <c r="D6056" t="s">
        <v>46</v>
      </c>
      <c r="E6056" t="s">
        <v>39</v>
      </c>
      <c r="F6056">
        <v>238399.76</v>
      </c>
      <c r="G6056" s="1">
        <v>45944</v>
      </c>
      <c r="I6056" t="s">
        <v>64</v>
      </c>
      <c r="J6056">
        <v>15</v>
      </c>
      <c r="K6056">
        <v>12</v>
      </c>
      <c r="L6056" t="s">
        <v>117</v>
      </c>
      <c r="M6056" t="s">
        <v>49</v>
      </c>
      <c r="N6056" t="s">
        <v>30</v>
      </c>
      <c r="O6056">
        <f t="shared" si="564"/>
        <v>1</v>
      </c>
      <c r="P6056" t="str">
        <f t="shared" si="565"/>
        <v>Valid</v>
      </c>
      <c r="Q6056" t="str">
        <f>_xlfn.XLOOKUP(B6056,Customers!$A:$A,Customers!$C:$C,"Not Found")</f>
        <v>South</v>
      </c>
      <c r="R6056" t="str">
        <f t="shared" si="566"/>
        <v>North</v>
      </c>
      <c r="S6056" t="str">
        <f t="shared" si="567"/>
        <v>Theft</v>
      </c>
      <c r="T6056" t="str">
        <f t="shared" si="568"/>
        <v>SLA Breach</v>
      </c>
      <c r="U6056">
        <f t="shared" si="569"/>
        <v>3</v>
      </c>
    </row>
    <row r="6057" spans="1:21" x14ac:dyDescent="0.3">
      <c r="A6057" t="s">
        <v>10609</v>
      </c>
      <c r="B6057" t="s">
        <v>1818</v>
      </c>
      <c r="C6057" t="s">
        <v>5577</v>
      </c>
      <c r="D6057" t="s">
        <v>4731</v>
      </c>
      <c r="E6057" t="s">
        <v>173</v>
      </c>
      <c r="F6057">
        <v>35839.93</v>
      </c>
      <c r="G6057" s="1">
        <v>45919</v>
      </c>
      <c r="H6057" s="1">
        <v>45922</v>
      </c>
      <c r="I6057" t="s">
        <v>19</v>
      </c>
      <c r="J6057">
        <v>3</v>
      </c>
      <c r="K6057">
        <v>7</v>
      </c>
      <c r="L6057" t="s">
        <v>166</v>
      </c>
      <c r="M6057" t="s">
        <v>94</v>
      </c>
      <c r="N6057" t="s">
        <v>30</v>
      </c>
      <c r="O6057">
        <f t="shared" si="564"/>
        <v>1</v>
      </c>
      <c r="P6057" t="str">
        <f t="shared" si="565"/>
        <v>Valid</v>
      </c>
      <c r="Q6057" t="str">
        <f>_xlfn.XLOOKUP(B6057,Customers!$A:$A,Customers!$C:$C,"Not Found")</f>
        <v>East</v>
      </c>
      <c r="R6057" t="str">
        <f t="shared" si="566"/>
        <v>Central</v>
      </c>
      <c r="S6057" t="str">
        <f t="shared" si="567"/>
        <v>medical emergency</v>
      </c>
      <c r="T6057" t="str">
        <f t="shared" si="568"/>
        <v>Within SLA</v>
      </c>
      <c r="U6057">
        <f t="shared" si="569"/>
        <v>0</v>
      </c>
    </row>
    <row r="6058" spans="1:21" x14ac:dyDescent="0.3">
      <c r="A6058" t="s">
        <v>10610</v>
      </c>
      <c r="B6058" t="s">
        <v>2718</v>
      </c>
      <c r="C6058" t="s">
        <v>10611</v>
      </c>
      <c r="D6058" t="s">
        <v>46</v>
      </c>
      <c r="E6058" t="s">
        <v>74</v>
      </c>
      <c r="F6058">
        <v>44771.61</v>
      </c>
      <c r="G6058" s="1">
        <v>45717</v>
      </c>
      <c r="H6058" s="1">
        <v>45722</v>
      </c>
      <c r="I6058" t="s">
        <v>19</v>
      </c>
      <c r="J6058">
        <v>5</v>
      </c>
      <c r="K6058">
        <v>10</v>
      </c>
      <c r="L6058" t="s">
        <v>140</v>
      </c>
      <c r="M6058" t="s">
        <v>21</v>
      </c>
      <c r="N6058" t="s">
        <v>22</v>
      </c>
      <c r="O6058">
        <f t="shared" si="564"/>
        <v>1</v>
      </c>
      <c r="P6058" t="str">
        <f t="shared" si="565"/>
        <v>Valid</v>
      </c>
      <c r="Q6058" t="str">
        <f>_xlfn.XLOOKUP(B6058,Customers!$A:$A,Customers!$C:$C,"Not Found")</f>
        <v>Central</v>
      </c>
      <c r="R6058" t="str">
        <f t="shared" si="566"/>
        <v>East</v>
      </c>
      <c r="S6058" t="str">
        <f t="shared" si="567"/>
        <v>Theft</v>
      </c>
      <c r="T6058" t="str">
        <f t="shared" si="568"/>
        <v>Within SLA</v>
      </c>
      <c r="U6058">
        <f t="shared" si="569"/>
        <v>0</v>
      </c>
    </row>
    <row r="6059" spans="1:21" x14ac:dyDescent="0.3">
      <c r="A6059" t="s">
        <v>10612</v>
      </c>
      <c r="B6059" t="s">
        <v>1800</v>
      </c>
      <c r="C6059" t="s">
        <v>1801</v>
      </c>
      <c r="D6059" t="s">
        <v>69</v>
      </c>
      <c r="E6059" t="s">
        <v>27</v>
      </c>
      <c r="F6059">
        <v>177270.71</v>
      </c>
      <c r="G6059" s="1">
        <v>45898</v>
      </c>
      <c r="H6059" s="1">
        <v>45906</v>
      </c>
      <c r="I6059" t="s">
        <v>19</v>
      </c>
      <c r="J6059">
        <v>8</v>
      </c>
      <c r="K6059">
        <v>12</v>
      </c>
      <c r="L6059" t="s">
        <v>87</v>
      </c>
      <c r="M6059" t="s">
        <v>49</v>
      </c>
      <c r="N6059" t="s">
        <v>22</v>
      </c>
      <c r="O6059">
        <f t="shared" si="564"/>
        <v>1</v>
      </c>
      <c r="P6059" t="str">
        <f t="shared" si="565"/>
        <v>Valid</v>
      </c>
      <c r="Q6059" t="str">
        <f>_xlfn.XLOOKUP(B6059,Customers!$A:$A,Customers!$C:$C,"Not Found")</f>
        <v>East</v>
      </c>
      <c r="R6059" t="str">
        <f t="shared" si="566"/>
        <v>West</v>
      </c>
      <c r="S6059" t="str">
        <f t="shared" si="567"/>
        <v>Property Damage</v>
      </c>
      <c r="T6059" t="str">
        <f t="shared" si="568"/>
        <v>Within SLA</v>
      </c>
      <c r="U6059">
        <f t="shared" si="569"/>
        <v>0</v>
      </c>
    </row>
    <row r="6060" spans="1:21" x14ac:dyDescent="0.3">
      <c r="A6060" t="s">
        <v>10613</v>
      </c>
      <c r="B6060" t="s">
        <v>6572</v>
      </c>
      <c r="C6060" t="s">
        <v>6573</v>
      </c>
      <c r="D6060" t="s">
        <v>116</v>
      </c>
      <c r="E6060" t="s">
        <v>39</v>
      </c>
      <c r="F6060">
        <v>15155.98</v>
      </c>
      <c r="G6060" s="1">
        <v>45894</v>
      </c>
      <c r="I6060" t="s">
        <v>40</v>
      </c>
      <c r="J6060">
        <v>3</v>
      </c>
      <c r="K6060">
        <v>7</v>
      </c>
      <c r="L6060" t="s">
        <v>65</v>
      </c>
      <c r="M6060" t="s">
        <v>94</v>
      </c>
      <c r="N6060" t="s">
        <v>30</v>
      </c>
      <c r="O6060">
        <f t="shared" si="564"/>
        <v>1</v>
      </c>
      <c r="P6060" t="str">
        <f t="shared" si="565"/>
        <v>Valid</v>
      </c>
      <c r="Q6060" t="str">
        <f>_xlfn.XLOOKUP(B6060,Customers!$A:$A,Customers!$C:$C,"Not Found")</f>
        <v>West</v>
      </c>
      <c r="R6060" t="str">
        <f t="shared" si="566"/>
        <v>North</v>
      </c>
      <c r="S6060" t="str">
        <f t="shared" si="567"/>
        <v>Medical Emergency</v>
      </c>
      <c r="T6060" t="str">
        <f t="shared" si="568"/>
        <v>Within SLA</v>
      </c>
      <c r="U6060">
        <f t="shared" si="569"/>
        <v>0</v>
      </c>
    </row>
    <row r="6061" spans="1:21" x14ac:dyDescent="0.3">
      <c r="A6061" t="s">
        <v>10614</v>
      </c>
      <c r="B6061" t="s">
        <v>1242</v>
      </c>
      <c r="C6061" t="s">
        <v>8031</v>
      </c>
      <c r="D6061" t="s">
        <v>26</v>
      </c>
      <c r="E6061" t="s">
        <v>173</v>
      </c>
      <c r="F6061">
        <v>156220.42000000001</v>
      </c>
      <c r="G6061" s="1">
        <v>45664</v>
      </c>
      <c r="H6061" s="1">
        <v>45686</v>
      </c>
      <c r="I6061" t="s">
        <v>19</v>
      </c>
      <c r="J6061">
        <v>22</v>
      </c>
      <c r="K6061">
        <v>20</v>
      </c>
      <c r="L6061" t="s">
        <v>83</v>
      </c>
      <c r="M6061" t="s">
        <v>29</v>
      </c>
      <c r="N6061" t="s">
        <v>30</v>
      </c>
      <c r="O6061">
        <f t="shared" si="564"/>
        <v>1</v>
      </c>
      <c r="P6061" t="str">
        <f t="shared" si="565"/>
        <v>Valid</v>
      </c>
      <c r="Q6061" t="str">
        <f>_xlfn.XLOOKUP(B6061,Customers!$A:$A,Customers!$C:$C,"Not Found")</f>
        <v>North</v>
      </c>
      <c r="R6061" t="str">
        <f t="shared" si="566"/>
        <v>Central</v>
      </c>
      <c r="S6061" t="str">
        <f t="shared" si="567"/>
        <v>Disability</v>
      </c>
      <c r="T6061" t="str">
        <f t="shared" si="568"/>
        <v>SLA Breach</v>
      </c>
      <c r="U6061">
        <f t="shared" si="569"/>
        <v>2</v>
      </c>
    </row>
    <row r="6062" spans="1:21" x14ac:dyDescent="0.3">
      <c r="A6062" t="s">
        <v>10615</v>
      </c>
      <c r="B6062" t="s">
        <v>473</v>
      </c>
      <c r="C6062" t="s">
        <v>474</v>
      </c>
      <c r="D6062" t="s">
        <v>216</v>
      </c>
      <c r="E6062" t="s">
        <v>18</v>
      </c>
      <c r="F6062">
        <v>169183.89</v>
      </c>
      <c r="G6062" s="1">
        <v>45722</v>
      </c>
      <c r="H6062" s="1">
        <v>45733</v>
      </c>
      <c r="I6062" t="s">
        <v>19</v>
      </c>
      <c r="J6062">
        <v>11</v>
      </c>
      <c r="K6062">
        <v>15</v>
      </c>
      <c r="L6062" t="s">
        <v>787</v>
      </c>
      <c r="M6062" t="s">
        <v>55</v>
      </c>
      <c r="N6062" t="s">
        <v>30</v>
      </c>
      <c r="O6062">
        <f t="shared" si="564"/>
        <v>1</v>
      </c>
      <c r="P6062" t="str">
        <f t="shared" si="565"/>
        <v>Valid</v>
      </c>
      <c r="Q6062" t="str">
        <f>_xlfn.XLOOKUP(B6062,Customers!$A:$A,Customers!$C:$C,"Not Found")</f>
        <v>North</v>
      </c>
      <c r="R6062" t="str">
        <f t="shared" si="566"/>
        <v>South</v>
      </c>
      <c r="S6062" t="str">
        <f t="shared" si="567"/>
        <v>Outpatient</v>
      </c>
      <c r="T6062" t="str">
        <f t="shared" si="568"/>
        <v>Within SLA</v>
      </c>
      <c r="U6062">
        <f t="shared" si="569"/>
        <v>0</v>
      </c>
    </row>
    <row r="6063" spans="1:21" x14ac:dyDescent="0.3">
      <c r="A6063" t="s">
        <v>10616</v>
      </c>
      <c r="B6063" t="s">
        <v>10386</v>
      </c>
      <c r="C6063" t="s">
        <v>10617</v>
      </c>
      <c r="D6063" t="s">
        <v>102</v>
      </c>
      <c r="E6063" t="s">
        <v>39</v>
      </c>
      <c r="F6063">
        <v>313358.73</v>
      </c>
      <c r="G6063" s="1">
        <v>45830</v>
      </c>
      <c r="H6063" s="1">
        <v>45849</v>
      </c>
      <c r="I6063" t="s">
        <v>19</v>
      </c>
      <c r="J6063">
        <v>19</v>
      </c>
      <c r="K6063">
        <v>20</v>
      </c>
      <c r="L6063" t="s">
        <v>204</v>
      </c>
      <c r="M6063" t="s">
        <v>29</v>
      </c>
      <c r="N6063" t="s">
        <v>30</v>
      </c>
      <c r="O6063">
        <f t="shared" si="564"/>
        <v>1</v>
      </c>
      <c r="P6063" t="str">
        <f t="shared" si="565"/>
        <v>Valid</v>
      </c>
      <c r="Q6063" t="str">
        <f>_xlfn.XLOOKUP(B6063,Customers!$A:$A,Customers!$C:$C,"Not Found")</f>
        <v>South</v>
      </c>
      <c r="R6063" t="str">
        <f t="shared" si="566"/>
        <v>North</v>
      </c>
      <c r="S6063" t="str">
        <f t="shared" si="567"/>
        <v>Maturity</v>
      </c>
      <c r="T6063" t="str">
        <f t="shared" si="568"/>
        <v>Within SLA</v>
      </c>
      <c r="U6063">
        <f t="shared" si="569"/>
        <v>0</v>
      </c>
    </row>
    <row r="6064" spans="1:21" x14ac:dyDescent="0.3">
      <c r="A6064" t="s">
        <v>10618</v>
      </c>
      <c r="B6064" t="s">
        <v>707</v>
      </c>
      <c r="C6064" t="s">
        <v>2073</v>
      </c>
      <c r="D6064" t="s">
        <v>34</v>
      </c>
      <c r="E6064" t="s">
        <v>27</v>
      </c>
      <c r="F6064">
        <v>831125.32</v>
      </c>
      <c r="G6064" s="1">
        <v>45759</v>
      </c>
      <c r="I6064" t="s">
        <v>40</v>
      </c>
      <c r="J6064">
        <v>16</v>
      </c>
      <c r="K6064">
        <v>20</v>
      </c>
      <c r="L6064" t="s">
        <v>310</v>
      </c>
      <c r="M6064" t="s">
        <v>29</v>
      </c>
      <c r="N6064" t="s">
        <v>22</v>
      </c>
      <c r="O6064">
        <f t="shared" si="564"/>
        <v>1</v>
      </c>
      <c r="P6064" t="str">
        <f t="shared" si="565"/>
        <v>Valid</v>
      </c>
      <c r="Q6064" t="str">
        <f>_xlfn.XLOOKUP(B6064,Customers!$A:$A,Customers!$C:$C,"Not Found")</f>
        <v>North</v>
      </c>
      <c r="R6064" t="str">
        <f t="shared" si="566"/>
        <v>West</v>
      </c>
      <c r="S6064" t="str">
        <f t="shared" si="567"/>
        <v>Death Benefit</v>
      </c>
      <c r="T6064" t="str">
        <f t="shared" si="568"/>
        <v>Within SLA</v>
      </c>
      <c r="U6064">
        <f t="shared" si="569"/>
        <v>0</v>
      </c>
    </row>
    <row r="6065" spans="1:21" x14ac:dyDescent="0.3">
      <c r="A6065" t="s">
        <v>10619</v>
      </c>
      <c r="B6065" t="s">
        <v>1781</v>
      </c>
      <c r="C6065" t="s">
        <v>1782</v>
      </c>
      <c r="D6065" t="s">
        <v>17</v>
      </c>
      <c r="E6065" t="s">
        <v>39</v>
      </c>
      <c r="F6065">
        <v>41612.29</v>
      </c>
      <c r="G6065" s="1">
        <v>45920</v>
      </c>
      <c r="I6065" t="s">
        <v>64</v>
      </c>
      <c r="J6065">
        <v>10</v>
      </c>
      <c r="K6065">
        <v>10</v>
      </c>
      <c r="L6065" t="s">
        <v>178</v>
      </c>
      <c r="M6065" t="s">
        <v>21</v>
      </c>
      <c r="N6065" t="s">
        <v>30</v>
      </c>
      <c r="O6065">
        <f t="shared" si="564"/>
        <v>1</v>
      </c>
      <c r="P6065" t="str">
        <f t="shared" si="565"/>
        <v>Valid</v>
      </c>
      <c r="Q6065" t="str">
        <f>_xlfn.XLOOKUP(B6065,Customers!$A:$A,Customers!$C:$C,"Not Found")</f>
        <v>South</v>
      </c>
      <c r="R6065" t="str">
        <f t="shared" si="566"/>
        <v>North</v>
      </c>
      <c r="S6065" t="str">
        <f t="shared" si="567"/>
        <v>Accident</v>
      </c>
      <c r="T6065" t="str">
        <f t="shared" si="568"/>
        <v>Within SLA</v>
      </c>
      <c r="U6065">
        <f t="shared" si="569"/>
        <v>0</v>
      </c>
    </row>
    <row r="6066" spans="1:21" x14ac:dyDescent="0.3">
      <c r="A6066" t="s">
        <v>10620</v>
      </c>
      <c r="B6066" t="s">
        <v>1067</v>
      </c>
      <c r="C6066" t="s">
        <v>1068</v>
      </c>
      <c r="D6066" t="s">
        <v>154</v>
      </c>
      <c r="E6066" t="s">
        <v>18</v>
      </c>
      <c r="F6066">
        <v>78551.7</v>
      </c>
      <c r="G6066" s="1">
        <v>45914</v>
      </c>
      <c r="H6066" s="1">
        <v>45918</v>
      </c>
      <c r="I6066" t="s">
        <v>19</v>
      </c>
      <c r="J6066">
        <v>4</v>
      </c>
      <c r="K6066">
        <v>10</v>
      </c>
      <c r="L6066" t="s">
        <v>268</v>
      </c>
      <c r="M6066" t="s">
        <v>21</v>
      </c>
      <c r="N6066" t="s">
        <v>30</v>
      </c>
      <c r="O6066">
        <f t="shared" si="564"/>
        <v>1</v>
      </c>
      <c r="P6066" t="str">
        <f t="shared" si="565"/>
        <v>Valid</v>
      </c>
      <c r="Q6066" t="str">
        <f>_xlfn.XLOOKUP(B6066,Customers!$A:$A,Customers!$C:$C,"Not Found")</f>
        <v>East</v>
      </c>
      <c r="R6066" t="str">
        <f t="shared" si="566"/>
        <v>South</v>
      </c>
      <c r="S6066" t="str">
        <f t="shared" si="567"/>
        <v>Vehicle Damage</v>
      </c>
      <c r="T6066" t="str">
        <f t="shared" si="568"/>
        <v>Within SLA</v>
      </c>
      <c r="U6066">
        <f t="shared" si="569"/>
        <v>0</v>
      </c>
    </row>
    <row r="6067" spans="1:21" x14ac:dyDescent="0.3">
      <c r="A6067" t="s">
        <v>10621</v>
      </c>
      <c r="B6067" t="s">
        <v>77</v>
      </c>
      <c r="C6067" t="s">
        <v>1970</v>
      </c>
      <c r="D6067" t="s">
        <v>59</v>
      </c>
      <c r="E6067" t="s">
        <v>74</v>
      </c>
      <c r="F6067">
        <v>109340.52</v>
      </c>
      <c r="G6067" s="1">
        <v>45739</v>
      </c>
      <c r="I6067" t="s">
        <v>64</v>
      </c>
      <c r="J6067">
        <v>19</v>
      </c>
      <c r="K6067">
        <v>15</v>
      </c>
      <c r="L6067" t="s">
        <v>150</v>
      </c>
      <c r="M6067" t="s">
        <v>55</v>
      </c>
      <c r="N6067" t="s">
        <v>22</v>
      </c>
      <c r="O6067">
        <f t="shared" si="564"/>
        <v>1</v>
      </c>
      <c r="P6067" t="str">
        <f t="shared" si="565"/>
        <v>Valid</v>
      </c>
      <c r="Q6067" t="str">
        <f>_xlfn.XLOOKUP(B6067,Customers!$A:$A,Customers!$C:$C,"Not Found")</f>
        <v>West</v>
      </c>
      <c r="R6067" t="str">
        <f t="shared" si="566"/>
        <v>East</v>
      </c>
      <c r="S6067" t="str">
        <f t="shared" si="567"/>
        <v>Critical Illness</v>
      </c>
      <c r="T6067" t="str">
        <f t="shared" si="568"/>
        <v>SLA Breach</v>
      </c>
      <c r="U6067">
        <f t="shared" si="569"/>
        <v>4</v>
      </c>
    </row>
    <row r="6068" spans="1:21" x14ac:dyDescent="0.3">
      <c r="A6068" t="s">
        <v>10622</v>
      </c>
      <c r="B6068" t="s">
        <v>2070</v>
      </c>
      <c r="C6068" t="s">
        <v>2071</v>
      </c>
      <c r="D6068" t="s">
        <v>111</v>
      </c>
      <c r="E6068" t="s">
        <v>39</v>
      </c>
      <c r="F6068">
        <v>143209.32</v>
      </c>
      <c r="G6068" s="1">
        <v>45664</v>
      </c>
      <c r="H6068" s="1">
        <v>45672</v>
      </c>
      <c r="I6068" t="s">
        <v>19</v>
      </c>
      <c r="J6068">
        <v>8</v>
      </c>
      <c r="K6068">
        <v>12</v>
      </c>
      <c r="L6068" t="s">
        <v>65</v>
      </c>
      <c r="M6068" t="s">
        <v>49</v>
      </c>
      <c r="N6068" t="s">
        <v>30</v>
      </c>
      <c r="O6068">
        <f t="shared" si="564"/>
        <v>1</v>
      </c>
      <c r="P6068" t="str">
        <f t="shared" si="565"/>
        <v>Valid</v>
      </c>
      <c r="Q6068" t="str">
        <f>_xlfn.XLOOKUP(B6068,Customers!$A:$A,Customers!$C:$C,"Not Found")</f>
        <v>East</v>
      </c>
      <c r="R6068" t="str">
        <f t="shared" si="566"/>
        <v>North</v>
      </c>
      <c r="S6068" t="str">
        <f t="shared" si="567"/>
        <v>Fire</v>
      </c>
      <c r="T6068" t="str">
        <f t="shared" si="568"/>
        <v>Within SLA</v>
      </c>
      <c r="U6068">
        <f t="shared" si="569"/>
        <v>0</v>
      </c>
    </row>
    <row r="6069" spans="1:21" x14ac:dyDescent="0.3">
      <c r="A6069" t="s">
        <v>10623</v>
      </c>
      <c r="B6069" t="s">
        <v>3817</v>
      </c>
      <c r="C6069" t="s">
        <v>3855</v>
      </c>
      <c r="D6069" t="s">
        <v>216</v>
      </c>
      <c r="E6069" t="s">
        <v>39</v>
      </c>
      <c r="F6069">
        <v>127248.38</v>
      </c>
      <c r="G6069" s="1">
        <v>45744</v>
      </c>
      <c r="H6069" s="1">
        <v>45755</v>
      </c>
      <c r="I6069" t="s">
        <v>19</v>
      </c>
      <c r="J6069">
        <v>11</v>
      </c>
      <c r="K6069">
        <v>15</v>
      </c>
      <c r="L6069" t="s">
        <v>87</v>
      </c>
      <c r="M6069" t="s">
        <v>55</v>
      </c>
      <c r="N6069" t="s">
        <v>22</v>
      </c>
      <c r="O6069">
        <f t="shared" si="564"/>
        <v>1</v>
      </c>
      <c r="P6069" t="str">
        <f t="shared" si="565"/>
        <v>Valid</v>
      </c>
      <c r="Q6069" t="str">
        <f>_xlfn.XLOOKUP(B6069,Customers!$A:$A,Customers!$C:$C,"Not Found")</f>
        <v>North</v>
      </c>
      <c r="R6069" t="str">
        <f t="shared" si="566"/>
        <v>North</v>
      </c>
      <c r="S6069" t="str">
        <f t="shared" si="567"/>
        <v>Outpatient</v>
      </c>
      <c r="T6069" t="str">
        <f t="shared" si="568"/>
        <v>Within SLA</v>
      </c>
      <c r="U6069">
        <f t="shared" si="569"/>
        <v>0</v>
      </c>
    </row>
    <row r="6070" spans="1:21" x14ac:dyDescent="0.3">
      <c r="A6070" t="s">
        <v>10624</v>
      </c>
      <c r="B6070" t="s">
        <v>5624</v>
      </c>
      <c r="C6070" t="s">
        <v>10625</v>
      </c>
      <c r="D6070" t="s">
        <v>59</v>
      </c>
      <c r="E6070" t="s">
        <v>74</v>
      </c>
      <c r="F6070">
        <v>114594.49</v>
      </c>
      <c r="G6070" s="1">
        <v>45959</v>
      </c>
      <c r="I6070" t="s">
        <v>64</v>
      </c>
      <c r="J6070">
        <v>18</v>
      </c>
      <c r="K6070">
        <v>15</v>
      </c>
      <c r="L6070" t="s">
        <v>140</v>
      </c>
      <c r="M6070" t="s">
        <v>55</v>
      </c>
      <c r="N6070" t="s">
        <v>30</v>
      </c>
      <c r="O6070">
        <f t="shared" si="564"/>
        <v>1</v>
      </c>
      <c r="P6070" t="str">
        <f t="shared" si="565"/>
        <v>Valid</v>
      </c>
      <c r="Q6070" t="str">
        <f>_xlfn.XLOOKUP(B6070,Customers!$A:$A,Customers!$C:$C,"Not Found")</f>
        <v>Central</v>
      </c>
      <c r="R6070" t="str">
        <f t="shared" si="566"/>
        <v>East</v>
      </c>
      <c r="S6070" t="str">
        <f t="shared" si="567"/>
        <v>Critical Illness</v>
      </c>
      <c r="T6070" t="str">
        <f t="shared" si="568"/>
        <v>SLA Breach</v>
      </c>
      <c r="U6070">
        <f t="shared" si="569"/>
        <v>3</v>
      </c>
    </row>
    <row r="6071" spans="1:21" x14ac:dyDescent="0.3">
      <c r="A6071" t="s">
        <v>10626</v>
      </c>
      <c r="B6071" t="s">
        <v>10627</v>
      </c>
      <c r="C6071" t="s">
        <v>10628</v>
      </c>
      <c r="D6071" t="s">
        <v>17</v>
      </c>
      <c r="E6071" t="s">
        <v>18</v>
      </c>
      <c r="F6071">
        <v>65815.34</v>
      </c>
      <c r="G6071" s="1">
        <v>45960</v>
      </c>
      <c r="H6071" s="1">
        <v>45967</v>
      </c>
      <c r="I6071" t="s">
        <v>19</v>
      </c>
      <c r="J6071">
        <v>7</v>
      </c>
      <c r="K6071">
        <v>10</v>
      </c>
      <c r="L6071" t="s">
        <v>268</v>
      </c>
      <c r="M6071" t="s">
        <v>21</v>
      </c>
      <c r="N6071" t="s">
        <v>30</v>
      </c>
      <c r="O6071">
        <f t="shared" si="564"/>
        <v>1</v>
      </c>
      <c r="P6071" t="str">
        <f t="shared" si="565"/>
        <v>Valid</v>
      </c>
      <c r="Q6071" t="str">
        <f>_xlfn.XLOOKUP(B6071,Customers!$A:$A,Customers!$C:$C,"Not Found")</f>
        <v>Central</v>
      </c>
      <c r="R6071" t="str">
        <f t="shared" si="566"/>
        <v>South</v>
      </c>
      <c r="S6071" t="str">
        <f t="shared" si="567"/>
        <v>Accident</v>
      </c>
      <c r="T6071" t="str">
        <f t="shared" si="568"/>
        <v>Within SLA</v>
      </c>
      <c r="U6071">
        <f t="shared" si="569"/>
        <v>0</v>
      </c>
    </row>
    <row r="6072" spans="1:21" x14ac:dyDescent="0.3">
      <c r="A6072" t="s">
        <v>10629</v>
      </c>
      <c r="B6072" t="s">
        <v>1927</v>
      </c>
      <c r="C6072" t="s">
        <v>7582</v>
      </c>
      <c r="D6072" t="s">
        <v>216</v>
      </c>
      <c r="E6072" t="s">
        <v>74</v>
      </c>
      <c r="F6072">
        <v>24061.34</v>
      </c>
      <c r="G6072" s="1">
        <v>45826</v>
      </c>
      <c r="H6072" s="1">
        <v>45834</v>
      </c>
      <c r="I6072" t="s">
        <v>19</v>
      </c>
      <c r="J6072">
        <v>8</v>
      </c>
      <c r="K6072">
        <v>15</v>
      </c>
      <c r="L6072" t="s">
        <v>178</v>
      </c>
      <c r="M6072" t="s">
        <v>55</v>
      </c>
      <c r="N6072" t="s">
        <v>22</v>
      </c>
      <c r="O6072">
        <f t="shared" si="564"/>
        <v>1</v>
      </c>
      <c r="P6072" t="str">
        <f t="shared" si="565"/>
        <v>Valid</v>
      </c>
      <c r="Q6072" t="str">
        <f>_xlfn.XLOOKUP(B6072,Customers!$A:$A,Customers!$C:$C,"Not Found")</f>
        <v>North</v>
      </c>
      <c r="R6072" t="str">
        <f t="shared" si="566"/>
        <v>East</v>
      </c>
      <c r="S6072" t="str">
        <f t="shared" si="567"/>
        <v>Outpatient</v>
      </c>
      <c r="T6072" t="str">
        <f t="shared" si="568"/>
        <v>Within SLA</v>
      </c>
      <c r="U6072">
        <f t="shared" si="569"/>
        <v>0</v>
      </c>
    </row>
    <row r="6073" spans="1:21" x14ac:dyDescent="0.3">
      <c r="A6073" t="s">
        <v>10630</v>
      </c>
      <c r="B6073" t="s">
        <v>2460</v>
      </c>
      <c r="C6073" t="s">
        <v>2461</v>
      </c>
      <c r="D6073" t="s">
        <v>17</v>
      </c>
      <c r="E6073" t="s">
        <v>27</v>
      </c>
      <c r="F6073">
        <v>113988.66</v>
      </c>
      <c r="G6073" s="1">
        <v>45939</v>
      </c>
      <c r="H6073" s="1">
        <v>45950</v>
      </c>
      <c r="I6073" t="s">
        <v>19</v>
      </c>
      <c r="J6073">
        <v>11</v>
      </c>
      <c r="K6073">
        <v>10</v>
      </c>
      <c r="L6073" t="s">
        <v>450</v>
      </c>
      <c r="M6073" t="s">
        <v>21</v>
      </c>
      <c r="N6073" t="s">
        <v>30</v>
      </c>
      <c r="O6073">
        <f t="shared" si="564"/>
        <v>1</v>
      </c>
      <c r="P6073" t="str">
        <f t="shared" si="565"/>
        <v>Valid</v>
      </c>
      <c r="Q6073" t="str">
        <f>_xlfn.XLOOKUP(B6073,Customers!$A:$A,Customers!$C:$C,"Not Found")</f>
        <v>West</v>
      </c>
      <c r="R6073" t="str">
        <f t="shared" si="566"/>
        <v>West</v>
      </c>
      <c r="S6073" t="str">
        <f t="shared" si="567"/>
        <v>Accident</v>
      </c>
      <c r="T6073" t="str">
        <f t="shared" si="568"/>
        <v>SLA Breach</v>
      </c>
      <c r="U6073">
        <f t="shared" si="569"/>
        <v>1</v>
      </c>
    </row>
    <row r="6074" spans="1:21" x14ac:dyDescent="0.3">
      <c r="A6074" t="s">
        <v>10631</v>
      </c>
      <c r="B6074" t="s">
        <v>1030</v>
      </c>
      <c r="C6074" t="s">
        <v>1031</v>
      </c>
      <c r="D6074" t="s">
        <v>182</v>
      </c>
      <c r="E6074" t="s">
        <v>18</v>
      </c>
      <c r="F6074">
        <v>6412.33</v>
      </c>
      <c r="G6074" s="1">
        <v>45847</v>
      </c>
      <c r="I6074" t="s">
        <v>64</v>
      </c>
      <c r="J6074">
        <v>11</v>
      </c>
      <c r="K6074">
        <v>7</v>
      </c>
      <c r="L6074" t="s">
        <v>1047</v>
      </c>
      <c r="M6074" t="s">
        <v>94</v>
      </c>
      <c r="N6074" t="s">
        <v>42</v>
      </c>
      <c r="O6074">
        <f t="shared" si="564"/>
        <v>1</v>
      </c>
      <c r="P6074" t="str">
        <f t="shared" si="565"/>
        <v>Valid</v>
      </c>
      <c r="Q6074" t="str">
        <f>_xlfn.XLOOKUP(B6074,Customers!$A:$A,Customers!$C:$C,"Not Found")</f>
        <v>North</v>
      </c>
      <c r="R6074" t="str">
        <f t="shared" si="566"/>
        <v>South</v>
      </c>
      <c r="S6074" t="str">
        <f t="shared" si="567"/>
        <v>Trip Cancellation</v>
      </c>
      <c r="T6074" t="str">
        <f t="shared" si="568"/>
        <v>SLA Breach</v>
      </c>
      <c r="U6074">
        <f t="shared" si="569"/>
        <v>4</v>
      </c>
    </row>
    <row r="6075" spans="1:21" x14ac:dyDescent="0.3">
      <c r="A6075" t="s">
        <v>10632</v>
      </c>
      <c r="B6075" t="s">
        <v>3113</v>
      </c>
      <c r="C6075" t="s">
        <v>3114</v>
      </c>
      <c r="D6075" t="s">
        <v>216</v>
      </c>
      <c r="E6075" t="s">
        <v>18</v>
      </c>
      <c r="F6075">
        <v>38120.120000000003</v>
      </c>
      <c r="G6075" s="1">
        <v>45988</v>
      </c>
      <c r="H6075" s="1">
        <v>45994</v>
      </c>
      <c r="I6075" t="s">
        <v>19</v>
      </c>
      <c r="J6075">
        <v>6</v>
      </c>
      <c r="K6075">
        <v>15</v>
      </c>
      <c r="L6075" t="s">
        <v>813</v>
      </c>
      <c r="M6075" t="s">
        <v>55</v>
      </c>
      <c r="N6075" t="s">
        <v>30</v>
      </c>
      <c r="O6075">
        <f t="shared" si="564"/>
        <v>1</v>
      </c>
      <c r="P6075" t="str">
        <f t="shared" si="565"/>
        <v>Valid</v>
      </c>
      <c r="Q6075" t="str">
        <f>_xlfn.XLOOKUP(B6075,Customers!$A:$A,Customers!$C:$C,"Not Found")</f>
        <v>North</v>
      </c>
      <c r="R6075" t="str">
        <f t="shared" si="566"/>
        <v>South</v>
      </c>
      <c r="S6075" t="str">
        <f t="shared" si="567"/>
        <v>Outpatient</v>
      </c>
      <c r="T6075" t="str">
        <f t="shared" si="568"/>
        <v>Within SLA</v>
      </c>
      <c r="U6075">
        <f t="shared" si="569"/>
        <v>0</v>
      </c>
    </row>
    <row r="6076" spans="1:21" x14ac:dyDescent="0.3">
      <c r="A6076" t="s">
        <v>10633</v>
      </c>
      <c r="B6076" t="s">
        <v>2529</v>
      </c>
      <c r="C6076" t="s">
        <v>9483</v>
      </c>
      <c r="D6076" t="s">
        <v>92</v>
      </c>
      <c r="E6076" t="s">
        <v>18</v>
      </c>
      <c r="F6076">
        <v>18975.54</v>
      </c>
      <c r="G6076" s="1">
        <v>45709</v>
      </c>
      <c r="H6076" s="1">
        <v>45723</v>
      </c>
      <c r="I6076" t="s">
        <v>19</v>
      </c>
      <c r="J6076">
        <v>14</v>
      </c>
      <c r="K6076">
        <v>7</v>
      </c>
      <c r="L6076" t="s">
        <v>345</v>
      </c>
      <c r="M6076" t="s">
        <v>94</v>
      </c>
      <c r="N6076" t="s">
        <v>42</v>
      </c>
      <c r="O6076">
        <f t="shared" si="564"/>
        <v>1</v>
      </c>
      <c r="P6076" t="str">
        <f t="shared" si="565"/>
        <v>Valid</v>
      </c>
      <c r="Q6076" t="str">
        <f>_xlfn.XLOOKUP(B6076,Customers!$A:$A,Customers!$C:$C,"Not Found")</f>
        <v>North</v>
      </c>
      <c r="R6076" t="str">
        <f t="shared" si="566"/>
        <v>South</v>
      </c>
      <c r="S6076" t="str">
        <f t="shared" si="567"/>
        <v>Baggage Loss</v>
      </c>
      <c r="T6076" t="str">
        <f t="shared" si="568"/>
        <v>SLA Breach</v>
      </c>
      <c r="U6076">
        <f t="shared" si="569"/>
        <v>7</v>
      </c>
    </row>
    <row r="6077" spans="1:21" x14ac:dyDescent="0.3">
      <c r="A6077" t="s">
        <v>10634</v>
      </c>
      <c r="B6077" t="s">
        <v>4526</v>
      </c>
      <c r="C6077" t="s">
        <v>4527</v>
      </c>
      <c r="D6077" t="s">
        <v>34</v>
      </c>
      <c r="E6077" t="s">
        <v>18</v>
      </c>
      <c r="F6077">
        <v>539615.71</v>
      </c>
      <c r="G6077" s="1">
        <v>45824</v>
      </c>
      <c r="I6077" t="s">
        <v>64</v>
      </c>
      <c r="J6077">
        <v>22</v>
      </c>
      <c r="K6077">
        <v>20</v>
      </c>
      <c r="L6077" t="s">
        <v>1047</v>
      </c>
      <c r="M6077" t="s">
        <v>29</v>
      </c>
      <c r="N6077" t="s">
        <v>30</v>
      </c>
      <c r="O6077">
        <f t="shared" si="564"/>
        <v>1</v>
      </c>
      <c r="P6077" t="str">
        <f t="shared" si="565"/>
        <v>Valid</v>
      </c>
      <c r="Q6077" t="str">
        <f>_xlfn.XLOOKUP(B6077,Customers!$A:$A,Customers!$C:$C,"Not Found")</f>
        <v>South</v>
      </c>
      <c r="R6077" t="str">
        <f t="shared" si="566"/>
        <v>South</v>
      </c>
      <c r="S6077" t="str">
        <f t="shared" si="567"/>
        <v>Death Benefit</v>
      </c>
      <c r="T6077" t="str">
        <f t="shared" si="568"/>
        <v>SLA Breach</v>
      </c>
      <c r="U6077">
        <f t="shared" si="569"/>
        <v>2</v>
      </c>
    </row>
    <row r="6078" spans="1:21" x14ac:dyDescent="0.3">
      <c r="A6078" t="s">
        <v>10635</v>
      </c>
      <c r="B6078" t="s">
        <v>3243</v>
      </c>
      <c r="C6078" t="s">
        <v>10636</v>
      </c>
      <c r="D6078" t="s">
        <v>111</v>
      </c>
      <c r="E6078" t="s">
        <v>39</v>
      </c>
      <c r="F6078">
        <v>95205.33</v>
      </c>
      <c r="G6078" s="1">
        <v>45718</v>
      </c>
      <c r="H6078" s="1">
        <v>45744</v>
      </c>
      <c r="I6078" t="s">
        <v>19</v>
      </c>
      <c r="J6078">
        <v>26</v>
      </c>
      <c r="K6078">
        <v>12</v>
      </c>
      <c r="L6078" t="s">
        <v>1047</v>
      </c>
      <c r="M6078" t="s">
        <v>49</v>
      </c>
      <c r="N6078" t="s">
        <v>88</v>
      </c>
      <c r="O6078">
        <f t="shared" si="564"/>
        <v>1</v>
      </c>
      <c r="P6078" t="str">
        <f t="shared" si="565"/>
        <v>Valid</v>
      </c>
      <c r="Q6078" t="str">
        <f>_xlfn.XLOOKUP(B6078,Customers!$A:$A,Customers!$C:$C,"Not Found")</f>
        <v>East</v>
      </c>
      <c r="R6078" t="str">
        <f t="shared" si="566"/>
        <v>North</v>
      </c>
      <c r="S6078" t="str">
        <f t="shared" si="567"/>
        <v>Fire</v>
      </c>
      <c r="T6078" t="str">
        <f t="shared" si="568"/>
        <v>SLA Breach</v>
      </c>
      <c r="U6078">
        <f t="shared" si="569"/>
        <v>14</v>
      </c>
    </row>
    <row r="6079" spans="1:21" x14ac:dyDescent="0.3">
      <c r="A6079" t="s">
        <v>10637</v>
      </c>
      <c r="B6079" t="s">
        <v>3346</v>
      </c>
      <c r="C6079" t="s">
        <v>4874</v>
      </c>
      <c r="D6079" t="s">
        <v>34</v>
      </c>
      <c r="E6079" t="s">
        <v>74</v>
      </c>
      <c r="F6079">
        <v>1014855.42</v>
      </c>
      <c r="G6079" s="1">
        <v>45699</v>
      </c>
      <c r="I6079" t="s">
        <v>40</v>
      </c>
      <c r="J6079">
        <v>17</v>
      </c>
      <c r="K6079">
        <v>20</v>
      </c>
      <c r="L6079" t="s">
        <v>353</v>
      </c>
      <c r="M6079" t="s">
        <v>29</v>
      </c>
      <c r="N6079" t="s">
        <v>22</v>
      </c>
      <c r="O6079">
        <f t="shared" si="564"/>
        <v>1</v>
      </c>
      <c r="P6079" t="str">
        <f t="shared" si="565"/>
        <v>Valid</v>
      </c>
      <c r="Q6079" t="str">
        <f>_xlfn.XLOOKUP(B6079,Customers!$A:$A,Customers!$C:$C,"Not Found")</f>
        <v>West</v>
      </c>
      <c r="R6079" t="str">
        <f t="shared" si="566"/>
        <v>East</v>
      </c>
      <c r="S6079" t="str">
        <f t="shared" si="567"/>
        <v>Death Benefit</v>
      </c>
      <c r="T6079" t="str">
        <f t="shared" si="568"/>
        <v>Within SLA</v>
      </c>
      <c r="U6079">
        <f t="shared" si="569"/>
        <v>0</v>
      </c>
    </row>
    <row r="6080" spans="1:21" x14ac:dyDescent="0.3">
      <c r="A6080" t="s">
        <v>10638</v>
      </c>
      <c r="B6080" t="s">
        <v>1444</v>
      </c>
      <c r="C6080" t="s">
        <v>3306</v>
      </c>
      <c r="D6080" t="s">
        <v>17</v>
      </c>
      <c r="E6080" t="s">
        <v>39</v>
      </c>
      <c r="F6080">
        <v>26389.59</v>
      </c>
      <c r="G6080" s="1">
        <v>45709</v>
      </c>
      <c r="I6080" t="s">
        <v>40</v>
      </c>
      <c r="J6080">
        <v>11</v>
      </c>
      <c r="K6080">
        <v>10</v>
      </c>
      <c r="L6080" t="s">
        <v>20</v>
      </c>
      <c r="M6080" t="s">
        <v>21</v>
      </c>
      <c r="N6080" t="s">
        <v>30</v>
      </c>
      <c r="O6080">
        <f t="shared" si="564"/>
        <v>1</v>
      </c>
      <c r="P6080" t="str">
        <f t="shared" si="565"/>
        <v>Valid</v>
      </c>
      <c r="Q6080" t="str">
        <f>_xlfn.XLOOKUP(B6080,Customers!$A:$A,Customers!$C:$C,"Not Found")</f>
        <v>North</v>
      </c>
      <c r="R6080" t="str">
        <f t="shared" si="566"/>
        <v>North</v>
      </c>
      <c r="S6080" t="str">
        <f t="shared" si="567"/>
        <v>Accident</v>
      </c>
      <c r="T6080" t="str">
        <f t="shared" si="568"/>
        <v>SLA Breach</v>
      </c>
      <c r="U6080">
        <f t="shared" si="569"/>
        <v>1</v>
      </c>
    </row>
    <row r="6081" spans="1:21" x14ac:dyDescent="0.3">
      <c r="A6081" t="s">
        <v>10639</v>
      </c>
      <c r="B6081" t="s">
        <v>2366</v>
      </c>
      <c r="C6081" t="s">
        <v>5955</v>
      </c>
      <c r="D6081" t="s">
        <v>92</v>
      </c>
      <c r="E6081" t="s">
        <v>27</v>
      </c>
      <c r="F6081">
        <v>14679.09</v>
      </c>
      <c r="G6081" s="1">
        <v>45660</v>
      </c>
      <c r="I6081" t="s">
        <v>64</v>
      </c>
      <c r="J6081">
        <v>14</v>
      </c>
      <c r="K6081">
        <v>7</v>
      </c>
      <c r="L6081" t="s">
        <v>541</v>
      </c>
      <c r="M6081" t="s">
        <v>94</v>
      </c>
      <c r="N6081" t="s">
        <v>30</v>
      </c>
      <c r="O6081">
        <f t="shared" si="564"/>
        <v>1</v>
      </c>
      <c r="P6081" t="str">
        <f t="shared" si="565"/>
        <v>Valid</v>
      </c>
      <c r="Q6081" t="str">
        <f>_xlfn.XLOOKUP(B6081,Customers!$A:$A,Customers!$C:$C,"Not Found")</f>
        <v>East</v>
      </c>
      <c r="R6081" t="str">
        <f t="shared" si="566"/>
        <v>West</v>
      </c>
      <c r="S6081" t="str">
        <f t="shared" si="567"/>
        <v>Baggage Loss</v>
      </c>
      <c r="T6081" t="str">
        <f t="shared" si="568"/>
        <v>SLA Breach</v>
      </c>
      <c r="U6081">
        <f t="shared" si="569"/>
        <v>7</v>
      </c>
    </row>
    <row r="6082" spans="1:21" x14ac:dyDescent="0.3">
      <c r="A6082" t="s">
        <v>10640</v>
      </c>
      <c r="B6082" t="s">
        <v>1833</v>
      </c>
      <c r="C6082" t="s">
        <v>1834</v>
      </c>
      <c r="D6082" t="s">
        <v>59</v>
      </c>
      <c r="E6082" t="s">
        <v>39</v>
      </c>
      <c r="F6082">
        <v>19685.11</v>
      </c>
      <c r="G6082" s="1">
        <v>45973</v>
      </c>
      <c r="H6082" s="1">
        <v>45996</v>
      </c>
      <c r="I6082" t="s">
        <v>19</v>
      </c>
      <c r="J6082">
        <v>23</v>
      </c>
      <c r="K6082">
        <v>15</v>
      </c>
      <c r="L6082" t="s">
        <v>128</v>
      </c>
      <c r="M6082" t="s">
        <v>55</v>
      </c>
      <c r="N6082" t="s">
        <v>42</v>
      </c>
      <c r="O6082">
        <f t="shared" ref="O6082:O6145" si="570">COUNTIF($A:$A,A6082)</f>
        <v>1</v>
      </c>
      <c r="P6082" t="str">
        <f t="shared" ref="P6082:P6145" si="571">IF(F6082="","Missing Amount","Valid")</f>
        <v>Valid</v>
      </c>
      <c r="Q6082" t="str">
        <f>_xlfn.XLOOKUP(B6082,Customers!$A:$A,Customers!$C:$C,"Not Found")</f>
        <v>West</v>
      </c>
      <c r="R6082" t="str">
        <f t="shared" ref="R6082:R6145" si="572">IF(E6082="",Q6082,E6082)</f>
        <v>North</v>
      </c>
      <c r="S6082" t="str">
        <f t="shared" ref="S6082:S6145" si="573">IF(D6082="Hospitalisation","Hospitalization",IF(D6082="Medical Emerg.","Medical Emergency",IF(D6082="Property dmg","Property Damage",IF(D6082="Vehicle dmg","Vehicle Damage",D6082))))</f>
        <v>Critical Illness</v>
      </c>
      <c r="T6082" t="str">
        <f t="shared" ref="T6082:T6145" si="574">IF(J6082&gt;K6082,"SLA Breach","Within SLA")</f>
        <v>SLA Breach</v>
      </c>
      <c r="U6082">
        <f t="shared" ref="U6082:U6145" si="575">IF(J6082&gt;K6082,J6082-K6082,0)</f>
        <v>8</v>
      </c>
    </row>
    <row r="6083" spans="1:21" x14ac:dyDescent="0.3">
      <c r="A6083" t="s">
        <v>10641</v>
      </c>
      <c r="B6083" t="s">
        <v>4974</v>
      </c>
      <c r="C6083" t="s">
        <v>10228</v>
      </c>
      <c r="D6083" t="s">
        <v>46</v>
      </c>
      <c r="E6083" t="s">
        <v>39</v>
      </c>
      <c r="F6083">
        <v>30845.29</v>
      </c>
      <c r="G6083" s="1">
        <v>45893</v>
      </c>
      <c r="H6083" s="1">
        <v>45896</v>
      </c>
      <c r="I6083" t="s">
        <v>19</v>
      </c>
      <c r="J6083">
        <v>3</v>
      </c>
      <c r="K6083">
        <v>10</v>
      </c>
      <c r="L6083" t="s">
        <v>136</v>
      </c>
      <c r="M6083" t="s">
        <v>21</v>
      </c>
      <c r="N6083" t="s">
        <v>22</v>
      </c>
      <c r="O6083">
        <f t="shared" si="570"/>
        <v>1</v>
      </c>
      <c r="P6083" t="str">
        <f t="shared" si="571"/>
        <v>Valid</v>
      </c>
      <c r="Q6083" t="str">
        <f>_xlfn.XLOOKUP(B6083,Customers!$A:$A,Customers!$C:$C,"Not Found")</f>
        <v>East</v>
      </c>
      <c r="R6083" t="str">
        <f t="shared" si="572"/>
        <v>North</v>
      </c>
      <c r="S6083" t="str">
        <f t="shared" si="573"/>
        <v>Theft</v>
      </c>
      <c r="T6083" t="str">
        <f t="shared" si="574"/>
        <v>Within SLA</v>
      </c>
      <c r="U6083">
        <f t="shared" si="575"/>
        <v>0</v>
      </c>
    </row>
    <row r="6084" spans="1:21" x14ac:dyDescent="0.3">
      <c r="A6084" t="s">
        <v>10642</v>
      </c>
      <c r="B6084" t="s">
        <v>4793</v>
      </c>
      <c r="C6084" t="s">
        <v>4794</v>
      </c>
      <c r="D6084" t="s">
        <v>102</v>
      </c>
      <c r="E6084" t="s">
        <v>18</v>
      </c>
      <c r="F6084">
        <v>198854.59</v>
      </c>
      <c r="G6084" s="1">
        <v>45824</v>
      </c>
      <c r="I6084" t="s">
        <v>64</v>
      </c>
      <c r="J6084">
        <v>14</v>
      </c>
      <c r="K6084">
        <v>20</v>
      </c>
      <c r="L6084" t="s">
        <v>491</v>
      </c>
      <c r="M6084" t="s">
        <v>29</v>
      </c>
      <c r="N6084" t="s">
        <v>30</v>
      </c>
      <c r="O6084">
        <f t="shared" si="570"/>
        <v>1</v>
      </c>
      <c r="P6084" t="str">
        <f t="shared" si="571"/>
        <v>Valid</v>
      </c>
      <c r="Q6084" t="str">
        <f>_xlfn.XLOOKUP(B6084,Customers!$A:$A,Customers!$C:$C,"Not Found")</f>
        <v>East</v>
      </c>
      <c r="R6084" t="str">
        <f t="shared" si="572"/>
        <v>South</v>
      </c>
      <c r="S6084" t="str">
        <f t="shared" si="573"/>
        <v>Maturity</v>
      </c>
      <c r="T6084" t="str">
        <f t="shared" si="574"/>
        <v>Within SLA</v>
      </c>
      <c r="U6084">
        <f t="shared" si="575"/>
        <v>0</v>
      </c>
    </row>
    <row r="6085" spans="1:21" x14ac:dyDescent="0.3">
      <c r="A6085" t="s">
        <v>10643</v>
      </c>
      <c r="B6085" t="s">
        <v>1613</v>
      </c>
      <c r="C6085" t="s">
        <v>1614</v>
      </c>
      <c r="D6085" t="s">
        <v>53</v>
      </c>
      <c r="E6085" t="s">
        <v>18</v>
      </c>
      <c r="F6085">
        <v>220271.3</v>
      </c>
      <c r="G6085" s="1">
        <v>45930</v>
      </c>
      <c r="H6085" s="1">
        <v>45943</v>
      </c>
      <c r="I6085" t="s">
        <v>19</v>
      </c>
      <c r="J6085">
        <v>13</v>
      </c>
      <c r="K6085">
        <v>15</v>
      </c>
      <c r="L6085" t="s">
        <v>323</v>
      </c>
      <c r="M6085" t="s">
        <v>55</v>
      </c>
      <c r="N6085" t="s">
        <v>22</v>
      </c>
      <c r="O6085">
        <f t="shared" si="570"/>
        <v>1</v>
      </c>
      <c r="P6085" t="str">
        <f t="shared" si="571"/>
        <v>Valid</v>
      </c>
      <c r="Q6085" t="str">
        <f>_xlfn.XLOOKUP(B6085,Customers!$A:$A,Customers!$C:$C,"Not Found")</f>
        <v>East</v>
      </c>
      <c r="R6085" t="str">
        <f t="shared" si="572"/>
        <v>South</v>
      </c>
      <c r="S6085" t="str">
        <f t="shared" si="573"/>
        <v>Hospitalization</v>
      </c>
      <c r="T6085" t="str">
        <f t="shared" si="574"/>
        <v>Within SLA</v>
      </c>
      <c r="U6085">
        <f t="shared" si="575"/>
        <v>0</v>
      </c>
    </row>
    <row r="6086" spans="1:21" x14ac:dyDescent="0.3">
      <c r="A6086" t="s">
        <v>10644</v>
      </c>
      <c r="B6086" t="s">
        <v>6961</v>
      </c>
      <c r="C6086" t="s">
        <v>6962</v>
      </c>
      <c r="D6086" t="s">
        <v>111</v>
      </c>
      <c r="E6086" t="s">
        <v>27</v>
      </c>
      <c r="F6086">
        <v>217073.96</v>
      </c>
      <c r="G6086" s="1">
        <v>45847</v>
      </c>
      <c r="H6086" s="1">
        <v>45852</v>
      </c>
      <c r="I6086" t="s">
        <v>19</v>
      </c>
      <c r="J6086">
        <v>5</v>
      </c>
      <c r="K6086">
        <v>12</v>
      </c>
      <c r="L6086" t="s">
        <v>54</v>
      </c>
      <c r="M6086" t="s">
        <v>49</v>
      </c>
      <c r="N6086" t="s">
        <v>22</v>
      </c>
      <c r="O6086">
        <f t="shared" si="570"/>
        <v>1</v>
      </c>
      <c r="P6086" t="str">
        <f t="shared" si="571"/>
        <v>Valid</v>
      </c>
      <c r="Q6086" t="str">
        <f>_xlfn.XLOOKUP(B6086,Customers!$A:$A,Customers!$C:$C,"Not Found")</f>
        <v>South</v>
      </c>
      <c r="R6086" t="str">
        <f t="shared" si="572"/>
        <v>West</v>
      </c>
      <c r="S6086" t="str">
        <f t="shared" si="573"/>
        <v>Fire</v>
      </c>
      <c r="T6086" t="str">
        <f t="shared" si="574"/>
        <v>Within SLA</v>
      </c>
      <c r="U6086">
        <f t="shared" si="575"/>
        <v>0</v>
      </c>
    </row>
    <row r="6087" spans="1:21" x14ac:dyDescent="0.3">
      <c r="A6087" t="s">
        <v>10645</v>
      </c>
      <c r="B6087" t="s">
        <v>2059</v>
      </c>
      <c r="C6087" t="s">
        <v>6103</v>
      </c>
      <c r="D6087" t="s">
        <v>26</v>
      </c>
      <c r="E6087" t="s">
        <v>27</v>
      </c>
      <c r="F6087">
        <v>350294.89</v>
      </c>
      <c r="G6087" s="1">
        <v>45801</v>
      </c>
      <c r="H6087" s="1">
        <v>45824</v>
      </c>
      <c r="I6087" t="s">
        <v>19</v>
      </c>
      <c r="J6087">
        <v>23</v>
      </c>
      <c r="K6087">
        <v>20</v>
      </c>
      <c r="L6087" t="s">
        <v>150</v>
      </c>
      <c r="M6087" t="s">
        <v>29</v>
      </c>
      <c r="N6087" t="s">
        <v>42</v>
      </c>
      <c r="O6087">
        <f t="shared" si="570"/>
        <v>1</v>
      </c>
      <c r="P6087" t="str">
        <f t="shared" si="571"/>
        <v>Valid</v>
      </c>
      <c r="Q6087" t="str">
        <f>_xlfn.XLOOKUP(B6087,Customers!$A:$A,Customers!$C:$C,"Not Found")</f>
        <v>West</v>
      </c>
      <c r="R6087" t="str">
        <f t="shared" si="572"/>
        <v>West</v>
      </c>
      <c r="S6087" t="str">
        <f t="shared" si="573"/>
        <v>Disability</v>
      </c>
      <c r="T6087" t="str">
        <f t="shared" si="574"/>
        <v>SLA Breach</v>
      </c>
      <c r="U6087">
        <f t="shared" si="575"/>
        <v>3</v>
      </c>
    </row>
    <row r="6088" spans="1:21" x14ac:dyDescent="0.3">
      <c r="A6088" t="s">
        <v>10646</v>
      </c>
      <c r="B6088" t="s">
        <v>3391</v>
      </c>
      <c r="C6088" t="s">
        <v>5876</v>
      </c>
      <c r="D6088" t="s">
        <v>216</v>
      </c>
      <c r="E6088" t="s">
        <v>173</v>
      </c>
      <c r="F6088">
        <v>69431.67</v>
      </c>
      <c r="G6088" s="1">
        <v>45819</v>
      </c>
      <c r="I6088" t="s">
        <v>64</v>
      </c>
      <c r="J6088">
        <v>13</v>
      </c>
      <c r="K6088">
        <v>15</v>
      </c>
      <c r="L6088" t="s">
        <v>87</v>
      </c>
      <c r="M6088" t="s">
        <v>55</v>
      </c>
      <c r="N6088" t="s">
        <v>30</v>
      </c>
      <c r="O6088">
        <f t="shared" si="570"/>
        <v>1</v>
      </c>
      <c r="P6088" t="str">
        <f t="shared" si="571"/>
        <v>Valid</v>
      </c>
      <c r="Q6088" t="str">
        <f>_xlfn.XLOOKUP(B6088,Customers!$A:$A,Customers!$C:$C,"Not Found")</f>
        <v>East</v>
      </c>
      <c r="R6088" t="str">
        <f t="shared" si="572"/>
        <v>Central</v>
      </c>
      <c r="S6088" t="str">
        <f t="shared" si="573"/>
        <v>Outpatient</v>
      </c>
      <c r="T6088" t="str">
        <f t="shared" si="574"/>
        <v>Within SLA</v>
      </c>
      <c r="U6088">
        <f t="shared" si="575"/>
        <v>0</v>
      </c>
    </row>
    <row r="6089" spans="1:21" x14ac:dyDescent="0.3">
      <c r="A6089" t="s">
        <v>10647</v>
      </c>
      <c r="B6089" t="s">
        <v>5486</v>
      </c>
      <c r="C6089" t="s">
        <v>5487</v>
      </c>
      <c r="D6089" t="s">
        <v>59</v>
      </c>
      <c r="E6089" t="s">
        <v>18</v>
      </c>
      <c r="F6089">
        <v>139731.32999999999</v>
      </c>
      <c r="G6089" s="1">
        <v>45800</v>
      </c>
      <c r="H6089" s="1">
        <v>45807</v>
      </c>
      <c r="I6089" t="s">
        <v>19</v>
      </c>
      <c r="J6089">
        <v>7</v>
      </c>
      <c r="K6089">
        <v>15</v>
      </c>
      <c r="L6089" t="s">
        <v>132</v>
      </c>
      <c r="M6089" t="s">
        <v>55</v>
      </c>
      <c r="N6089" t="s">
        <v>30</v>
      </c>
      <c r="O6089">
        <f t="shared" si="570"/>
        <v>1</v>
      </c>
      <c r="P6089" t="str">
        <f t="shared" si="571"/>
        <v>Valid</v>
      </c>
      <c r="Q6089" t="str">
        <f>_xlfn.XLOOKUP(B6089,Customers!$A:$A,Customers!$C:$C,"Not Found")</f>
        <v>South</v>
      </c>
      <c r="R6089" t="str">
        <f t="shared" si="572"/>
        <v>South</v>
      </c>
      <c r="S6089" t="str">
        <f t="shared" si="573"/>
        <v>Critical Illness</v>
      </c>
      <c r="T6089" t="str">
        <f t="shared" si="574"/>
        <v>Within SLA</v>
      </c>
      <c r="U6089">
        <f t="shared" si="575"/>
        <v>0</v>
      </c>
    </row>
    <row r="6090" spans="1:21" x14ac:dyDescent="0.3">
      <c r="A6090" t="s">
        <v>10648</v>
      </c>
      <c r="B6090" t="s">
        <v>1890</v>
      </c>
      <c r="C6090" t="s">
        <v>4411</v>
      </c>
      <c r="D6090" t="s">
        <v>53</v>
      </c>
      <c r="E6090" t="s">
        <v>39</v>
      </c>
      <c r="F6090">
        <v>194405.03</v>
      </c>
      <c r="G6090" s="1">
        <v>45793</v>
      </c>
      <c r="I6090" t="s">
        <v>64</v>
      </c>
      <c r="J6090">
        <v>23</v>
      </c>
      <c r="K6090">
        <v>15</v>
      </c>
      <c r="L6090" t="s">
        <v>561</v>
      </c>
      <c r="M6090" t="s">
        <v>55</v>
      </c>
      <c r="N6090" t="s">
        <v>42</v>
      </c>
      <c r="O6090">
        <f t="shared" si="570"/>
        <v>1</v>
      </c>
      <c r="P6090" t="str">
        <f t="shared" si="571"/>
        <v>Valid</v>
      </c>
      <c r="Q6090" t="str">
        <f>_xlfn.XLOOKUP(B6090,Customers!$A:$A,Customers!$C:$C,"Not Found")</f>
        <v>South</v>
      </c>
      <c r="R6090" t="str">
        <f t="shared" si="572"/>
        <v>North</v>
      </c>
      <c r="S6090" t="str">
        <f t="shared" si="573"/>
        <v>Hospitalization</v>
      </c>
      <c r="T6090" t="str">
        <f t="shared" si="574"/>
        <v>SLA Breach</v>
      </c>
      <c r="U6090">
        <f t="shared" si="575"/>
        <v>8</v>
      </c>
    </row>
    <row r="6091" spans="1:21" x14ac:dyDescent="0.3">
      <c r="A6091" t="s">
        <v>10649</v>
      </c>
      <c r="B6091" t="s">
        <v>6855</v>
      </c>
      <c r="C6091" t="s">
        <v>6856</v>
      </c>
      <c r="D6091" t="s">
        <v>111</v>
      </c>
      <c r="E6091" t="s">
        <v>173</v>
      </c>
      <c r="F6091">
        <v>72247.45</v>
      </c>
      <c r="G6091" s="1">
        <v>45938</v>
      </c>
      <c r="H6091" s="1">
        <v>45954</v>
      </c>
      <c r="I6091" t="s">
        <v>19</v>
      </c>
      <c r="J6091">
        <v>16</v>
      </c>
      <c r="K6091">
        <v>12</v>
      </c>
      <c r="L6091" t="s">
        <v>450</v>
      </c>
      <c r="M6091" t="s">
        <v>49</v>
      </c>
      <c r="N6091" t="s">
        <v>42</v>
      </c>
      <c r="O6091">
        <f t="shared" si="570"/>
        <v>1</v>
      </c>
      <c r="P6091" t="str">
        <f t="shared" si="571"/>
        <v>Valid</v>
      </c>
      <c r="Q6091" t="str">
        <f>_xlfn.XLOOKUP(B6091,Customers!$A:$A,Customers!$C:$C,"Not Found")</f>
        <v>South</v>
      </c>
      <c r="R6091" t="str">
        <f t="shared" si="572"/>
        <v>Central</v>
      </c>
      <c r="S6091" t="str">
        <f t="shared" si="573"/>
        <v>Fire</v>
      </c>
      <c r="T6091" t="str">
        <f t="shared" si="574"/>
        <v>SLA Breach</v>
      </c>
      <c r="U6091">
        <f t="shared" si="575"/>
        <v>4</v>
      </c>
    </row>
    <row r="6092" spans="1:21" x14ac:dyDescent="0.3">
      <c r="A6092" t="s">
        <v>10650</v>
      </c>
      <c r="B6092" t="s">
        <v>4711</v>
      </c>
      <c r="C6092" t="s">
        <v>5456</v>
      </c>
      <c r="D6092" t="s">
        <v>216</v>
      </c>
      <c r="E6092" t="s">
        <v>27</v>
      </c>
      <c r="F6092">
        <v>59558.21</v>
      </c>
      <c r="G6092" s="1">
        <v>45982</v>
      </c>
      <c r="H6092" s="1">
        <v>45998</v>
      </c>
      <c r="I6092" t="s">
        <v>19</v>
      </c>
      <c r="J6092">
        <v>16</v>
      </c>
      <c r="K6092">
        <v>15</v>
      </c>
      <c r="L6092" t="s">
        <v>227</v>
      </c>
      <c r="M6092" t="s">
        <v>55</v>
      </c>
      <c r="N6092" t="s">
        <v>30</v>
      </c>
      <c r="O6092">
        <f t="shared" si="570"/>
        <v>1</v>
      </c>
      <c r="P6092" t="str">
        <f t="shared" si="571"/>
        <v>Valid</v>
      </c>
      <c r="Q6092" t="str">
        <f>_xlfn.XLOOKUP(B6092,Customers!$A:$A,Customers!$C:$C,"Not Found")</f>
        <v>South</v>
      </c>
      <c r="R6092" t="str">
        <f t="shared" si="572"/>
        <v>West</v>
      </c>
      <c r="S6092" t="str">
        <f t="shared" si="573"/>
        <v>Outpatient</v>
      </c>
      <c r="T6092" t="str">
        <f t="shared" si="574"/>
        <v>SLA Breach</v>
      </c>
      <c r="U6092">
        <f t="shared" si="575"/>
        <v>1</v>
      </c>
    </row>
    <row r="6093" spans="1:21" x14ac:dyDescent="0.3">
      <c r="A6093" t="s">
        <v>10651</v>
      </c>
      <c r="B6093" t="s">
        <v>3885</v>
      </c>
      <c r="C6093" t="s">
        <v>3886</v>
      </c>
      <c r="D6093" t="s">
        <v>59</v>
      </c>
      <c r="E6093" t="s">
        <v>39</v>
      </c>
      <c r="F6093">
        <v>64212.57</v>
      </c>
      <c r="G6093" s="1">
        <v>45720</v>
      </c>
      <c r="H6093" s="1">
        <v>45739</v>
      </c>
      <c r="I6093" t="s">
        <v>19</v>
      </c>
      <c r="J6093">
        <v>19</v>
      </c>
      <c r="K6093">
        <v>15</v>
      </c>
      <c r="L6093" t="s">
        <v>212</v>
      </c>
      <c r="M6093" t="s">
        <v>55</v>
      </c>
      <c r="N6093" t="s">
        <v>42</v>
      </c>
      <c r="O6093">
        <f t="shared" si="570"/>
        <v>1</v>
      </c>
      <c r="P6093" t="str">
        <f t="shared" si="571"/>
        <v>Valid</v>
      </c>
      <c r="Q6093" t="str">
        <f>_xlfn.XLOOKUP(B6093,Customers!$A:$A,Customers!$C:$C,"Not Found")</f>
        <v>East</v>
      </c>
      <c r="R6093" t="str">
        <f t="shared" si="572"/>
        <v>North</v>
      </c>
      <c r="S6093" t="str">
        <f t="shared" si="573"/>
        <v>Critical Illness</v>
      </c>
      <c r="T6093" t="str">
        <f t="shared" si="574"/>
        <v>SLA Breach</v>
      </c>
      <c r="U6093">
        <f t="shared" si="575"/>
        <v>4</v>
      </c>
    </row>
    <row r="6094" spans="1:21" x14ac:dyDescent="0.3">
      <c r="A6094" t="s">
        <v>10652</v>
      </c>
      <c r="B6094" t="s">
        <v>1303</v>
      </c>
      <c r="C6094" t="s">
        <v>1304</v>
      </c>
      <c r="D6094" t="s">
        <v>53</v>
      </c>
      <c r="E6094" t="s">
        <v>39</v>
      </c>
      <c r="F6094">
        <v>27528.69</v>
      </c>
      <c r="G6094" s="1">
        <v>45903</v>
      </c>
      <c r="H6094" s="1">
        <v>45935</v>
      </c>
      <c r="I6094" t="s">
        <v>19</v>
      </c>
      <c r="J6094">
        <v>32</v>
      </c>
      <c r="K6094">
        <v>15</v>
      </c>
      <c r="L6094" t="s">
        <v>178</v>
      </c>
      <c r="M6094" t="s">
        <v>55</v>
      </c>
      <c r="N6094" t="s">
        <v>88</v>
      </c>
      <c r="O6094">
        <f t="shared" si="570"/>
        <v>1</v>
      </c>
      <c r="P6094" t="str">
        <f t="shared" si="571"/>
        <v>Valid</v>
      </c>
      <c r="Q6094" t="str">
        <f>_xlfn.XLOOKUP(B6094,Customers!$A:$A,Customers!$C:$C,"Not Found")</f>
        <v>West</v>
      </c>
      <c r="R6094" t="str">
        <f t="shared" si="572"/>
        <v>North</v>
      </c>
      <c r="S6094" t="str">
        <f t="shared" si="573"/>
        <v>Hospitalization</v>
      </c>
      <c r="T6094" t="str">
        <f t="shared" si="574"/>
        <v>SLA Breach</v>
      </c>
      <c r="U6094">
        <f t="shared" si="575"/>
        <v>17</v>
      </c>
    </row>
    <row r="6095" spans="1:21" x14ac:dyDescent="0.3">
      <c r="A6095" t="s">
        <v>10653</v>
      </c>
      <c r="B6095" t="s">
        <v>7319</v>
      </c>
      <c r="C6095" t="s">
        <v>7320</v>
      </c>
      <c r="D6095" t="s">
        <v>53</v>
      </c>
      <c r="E6095" t="s">
        <v>74</v>
      </c>
      <c r="F6095">
        <v>186747.64</v>
      </c>
      <c r="G6095" s="1">
        <v>45679</v>
      </c>
      <c r="H6095" s="1">
        <v>45694</v>
      </c>
      <c r="I6095" t="s">
        <v>19</v>
      </c>
      <c r="J6095">
        <v>15</v>
      </c>
      <c r="K6095">
        <v>15</v>
      </c>
      <c r="L6095" t="s">
        <v>491</v>
      </c>
      <c r="M6095" t="s">
        <v>55</v>
      </c>
      <c r="N6095" t="s">
        <v>30</v>
      </c>
      <c r="O6095">
        <f t="shared" si="570"/>
        <v>1</v>
      </c>
      <c r="P6095" t="str">
        <f t="shared" si="571"/>
        <v>Valid</v>
      </c>
      <c r="Q6095" t="str">
        <f>_xlfn.XLOOKUP(B6095,Customers!$A:$A,Customers!$C:$C,"Not Found")</f>
        <v>East</v>
      </c>
      <c r="R6095" t="str">
        <f t="shared" si="572"/>
        <v>East</v>
      </c>
      <c r="S6095" t="str">
        <f t="shared" si="573"/>
        <v>Hospitalization</v>
      </c>
      <c r="T6095" t="str">
        <f t="shared" si="574"/>
        <v>Within SLA</v>
      </c>
      <c r="U6095">
        <f t="shared" si="575"/>
        <v>0</v>
      </c>
    </row>
    <row r="6096" spans="1:21" x14ac:dyDescent="0.3">
      <c r="A6096" t="s">
        <v>10654</v>
      </c>
      <c r="B6096" t="s">
        <v>2428</v>
      </c>
      <c r="C6096" t="s">
        <v>9811</v>
      </c>
      <c r="D6096" t="s">
        <v>92</v>
      </c>
      <c r="E6096" t="s">
        <v>18</v>
      </c>
      <c r="F6096">
        <v>20531.900000000001</v>
      </c>
      <c r="G6096" s="1">
        <v>45923</v>
      </c>
      <c r="H6096" s="1">
        <v>45944</v>
      </c>
      <c r="I6096" t="s">
        <v>19</v>
      </c>
      <c r="J6096">
        <v>21</v>
      </c>
      <c r="K6096">
        <v>7</v>
      </c>
      <c r="L6096" t="s">
        <v>353</v>
      </c>
      <c r="M6096" t="s">
        <v>94</v>
      </c>
      <c r="N6096" t="s">
        <v>42</v>
      </c>
      <c r="O6096">
        <f t="shared" si="570"/>
        <v>1</v>
      </c>
      <c r="P6096" t="str">
        <f t="shared" si="571"/>
        <v>Valid</v>
      </c>
      <c r="Q6096" t="str">
        <f>_xlfn.XLOOKUP(B6096,Customers!$A:$A,Customers!$C:$C,"Not Found")</f>
        <v>North</v>
      </c>
      <c r="R6096" t="str">
        <f t="shared" si="572"/>
        <v>South</v>
      </c>
      <c r="S6096" t="str">
        <f t="shared" si="573"/>
        <v>Baggage Loss</v>
      </c>
      <c r="T6096" t="str">
        <f t="shared" si="574"/>
        <v>SLA Breach</v>
      </c>
      <c r="U6096">
        <f t="shared" si="575"/>
        <v>14</v>
      </c>
    </row>
    <row r="6097" spans="1:21" x14ac:dyDescent="0.3">
      <c r="A6097" t="s">
        <v>10655</v>
      </c>
      <c r="B6097" t="s">
        <v>4363</v>
      </c>
      <c r="C6097" t="s">
        <v>7607</v>
      </c>
      <c r="D6097" t="s">
        <v>53</v>
      </c>
      <c r="E6097" t="s">
        <v>74</v>
      </c>
      <c r="F6097">
        <v>70426.990000000005</v>
      </c>
      <c r="G6097" s="1">
        <v>45980</v>
      </c>
      <c r="I6097" t="s">
        <v>64</v>
      </c>
      <c r="J6097">
        <v>14</v>
      </c>
      <c r="K6097">
        <v>15</v>
      </c>
      <c r="L6097" t="s">
        <v>541</v>
      </c>
      <c r="M6097" t="s">
        <v>55</v>
      </c>
      <c r="N6097" t="s">
        <v>30</v>
      </c>
      <c r="O6097">
        <f t="shared" si="570"/>
        <v>1</v>
      </c>
      <c r="P6097" t="str">
        <f t="shared" si="571"/>
        <v>Valid</v>
      </c>
      <c r="Q6097" t="str">
        <f>_xlfn.XLOOKUP(B6097,Customers!$A:$A,Customers!$C:$C,"Not Found")</f>
        <v>South</v>
      </c>
      <c r="R6097" t="str">
        <f t="shared" si="572"/>
        <v>East</v>
      </c>
      <c r="S6097" t="str">
        <f t="shared" si="573"/>
        <v>Hospitalization</v>
      </c>
      <c r="T6097" t="str">
        <f t="shared" si="574"/>
        <v>Within SLA</v>
      </c>
      <c r="U6097">
        <f t="shared" si="575"/>
        <v>0</v>
      </c>
    </row>
    <row r="6098" spans="1:21" x14ac:dyDescent="0.3">
      <c r="A6098" t="s">
        <v>10656</v>
      </c>
      <c r="B6098" t="s">
        <v>5981</v>
      </c>
      <c r="C6098" t="s">
        <v>5982</v>
      </c>
      <c r="D6098" t="s">
        <v>46</v>
      </c>
      <c r="E6098" t="s">
        <v>39</v>
      </c>
      <c r="F6098">
        <v>167465.21</v>
      </c>
      <c r="G6098" s="1">
        <v>45899</v>
      </c>
      <c r="H6098" s="1">
        <v>45907</v>
      </c>
      <c r="I6098" t="s">
        <v>19</v>
      </c>
      <c r="J6098">
        <v>8</v>
      </c>
      <c r="K6098">
        <v>10</v>
      </c>
      <c r="L6098" t="s">
        <v>150</v>
      </c>
      <c r="M6098" t="s">
        <v>21</v>
      </c>
      <c r="N6098" t="s">
        <v>30</v>
      </c>
      <c r="O6098">
        <f t="shared" si="570"/>
        <v>1</v>
      </c>
      <c r="P6098" t="str">
        <f t="shared" si="571"/>
        <v>Valid</v>
      </c>
      <c r="Q6098" t="str">
        <f>_xlfn.XLOOKUP(B6098,Customers!$A:$A,Customers!$C:$C,"Not Found")</f>
        <v>East</v>
      </c>
      <c r="R6098" t="str">
        <f t="shared" si="572"/>
        <v>North</v>
      </c>
      <c r="S6098" t="str">
        <f t="shared" si="573"/>
        <v>Theft</v>
      </c>
      <c r="T6098" t="str">
        <f t="shared" si="574"/>
        <v>Within SLA</v>
      </c>
      <c r="U6098">
        <f t="shared" si="575"/>
        <v>0</v>
      </c>
    </row>
    <row r="6099" spans="1:21" x14ac:dyDescent="0.3">
      <c r="A6099" t="s">
        <v>10657</v>
      </c>
      <c r="B6099" t="s">
        <v>808</v>
      </c>
      <c r="C6099" t="s">
        <v>809</v>
      </c>
      <c r="D6099" t="s">
        <v>53</v>
      </c>
      <c r="E6099" t="s">
        <v>173</v>
      </c>
      <c r="F6099">
        <v>59854.18</v>
      </c>
      <c r="G6099" s="1">
        <v>45839</v>
      </c>
      <c r="H6099" s="1">
        <v>45857</v>
      </c>
      <c r="I6099" t="s">
        <v>19</v>
      </c>
      <c r="J6099">
        <v>18</v>
      </c>
      <c r="K6099">
        <v>15</v>
      </c>
      <c r="L6099" t="s">
        <v>166</v>
      </c>
      <c r="M6099" t="s">
        <v>55</v>
      </c>
      <c r="N6099" t="s">
        <v>30</v>
      </c>
      <c r="O6099">
        <f t="shared" si="570"/>
        <v>1</v>
      </c>
      <c r="P6099" t="str">
        <f t="shared" si="571"/>
        <v>Valid</v>
      </c>
      <c r="Q6099" t="str">
        <f>_xlfn.XLOOKUP(B6099,Customers!$A:$A,Customers!$C:$C,"Not Found")</f>
        <v>South</v>
      </c>
      <c r="R6099" t="str">
        <f t="shared" si="572"/>
        <v>Central</v>
      </c>
      <c r="S6099" t="str">
        <f t="shared" si="573"/>
        <v>Hospitalization</v>
      </c>
      <c r="T6099" t="str">
        <f t="shared" si="574"/>
        <v>SLA Breach</v>
      </c>
      <c r="U6099">
        <f t="shared" si="575"/>
        <v>3</v>
      </c>
    </row>
    <row r="6100" spans="1:21" x14ac:dyDescent="0.3">
      <c r="A6100" t="s">
        <v>10658</v>
      </c>
      <c r="B6100" t="s">
        <v>2497</v>
      </c>
      <c r="C6100" t="s">
        <v>6236</v>
      </c>
      <c r="D6100" t="s">
        <v>102</v>
      </c>
      <c r="E6100" t="s">
        <v>74</v>
      </c>
      <c r="F6100">
        <v>683159.62</v>
      </c>
      <c r="G6100" s="1">
        <v>45975</v>
      </c>
      <c r="H6100" s="1">
        <v>46005</v>
      </c>
      <c r="I6100" t="s">
        <v>19</v>
      </c>
      <c r="J6100">
        <v>30</v>
      </c>
      <c r="K6100">
        <v>20</v>
      </c>
      <c r="L6100" t="s">
        <v>590</v>
      </c>
      <c r="M6100" t="s">
        <v>29</v>
      </c>
      <c r="N6100" t="s">
        <v>30</v>
      </c>
      <c r="O6100">
        <f t="shared" si="570"/>
        <v>1</v>
      </c>
      <c r="P6100" t="str">
        <f t="shared" si="571"/>
        <v>Valid</v>
      </c>
      <c r="Q6100" t="str">
        <f>_xlfn.XLOOKUP(B6100,Customers!$A:$A,Customers!$C:$C,"Not Found")</f>
        <v>West</v>
      </c>
      <c r="R6100" t="str">
        <f t="shared" si="572"/>
        <v>East</v>
      </c>
      <c r="S6100" t="str">
        <f t="shared" si="573"/>
        <v>Maturity</v>
      </c>
      <c r="T6100" t="str">
        <f t="shared" si="574"/>
        <v>SLA Breach</v>
      </c>
      <c r="U6100">
        <f t="shared" si="575"/>
        <v>10</v>
      </c>
    </row>
    <row r="6101" spans="1:21" x14ac:dyDescent="0.3">
      <c r="A6101" t="s">
        <v>10659</v>
      </c>
      <c r="B6101" t="s">
        <v>4656</v>
      </c>
      <c r="C6101" t="s">
        <v>4657</v>
      </c>
      <c r="D6101" t="s">
        <v>17</v>
      </c>
      <c r="E6101" t="s">
        <v>27</v>
      </c>
      <c r="F6101">
        <v>20864.939999999999</v>
      </c>
      <c r="G6101" s="1">
        <v>45915</v>
      </c>
      <c r="H6101" s="1">
        <v>45929</v>
      </c>
      <c r="I6101" t="s">
        <v>19</v>
      </c>
      <c r="J6101">
        <v>14</v>
      </c>
      <c r="K6101">
        <v>10</v>
      </c>
      <c r="L6101" t="s">
        <v>128</v>
      </c>
      <c r="M6101" t="s">
        <v>21</v>
      </c>
      <c r="N6101" t="s">
        <v>42</v>
      </c>
      <c r="O6101">
        <f t="shared" si="570"/>
        <v>1</v>
      </c>
      <c r="P6101" t="str">
        <f t="shared" si="571"/>
        <v>Valid</v>
      </c>
      <c r="Q6101" t="str">
        <f>_xlfn.XLOOKUP(B6101,Customers!$A:$A,Customers!$C:$C,"Not Found")</f>
        <v>East</v>
      </c>
      <c r="R6101" t="str">
        <f t="shared" si="572"/>
        <v>West</v>
      </c>
      <c r="S6101" t="str">
        <f t="shared" si="573"/>
        <v>Accident</v>
      </c>
      <c r="T6101" t="str">
        <f t="shared" si="574"/>
        <v>SLA Breach</v>
      </c>
      <c r="U6101">
        <f t="shared" si="575"/>
        <v>4</v>
      </c>
    </row>
    <row r="6102" spans="1:21" x14ac:dyDescent="0.3">
      <c r="A6102" t="s">
        <v>10660</v>
      </c>
      <c r="B6102" t="s">
        <v>5486</v>
      </c>
      <c r="C6102" t="s">
        <v>5487</v>
      </c>
      <c r="D6102" t="s">
        <v>53</v>
      </c>
      <c r="E6102" t="s">
        <v>39</v>
      </c>
      <c r="F6102">
        <v>122436.2</v>
      </c>
      <c r="G6102" s="1">
        <v>45920</v>
      </c>
      <c r="H6102" s="1">
        <v>45951</v>
      </c>
      <c r="I6102" t="s">
        <v>19</v>
      </c>
      <c r="J6102">
        <v>31</v>
      </c>
      <c r="K6102">
        <v>15</v>
      </c>
      <c r="L6102" t="s">
        <v>128</v>
      </c>
      <c r="M6102" t="s">
        <v>55</v>
      </c>
      <c r="N6102" t="s">
        <v>88</v>
      </c>
      <c r="O6102">
        <f t="shared" si="570"/>
        <v>1</v>
      </c>
      <c r="P6102" t="str">
        <f t="shared" si="571"/>
        <v>Valid</v>
      </c>
      <c r="Q6102" t="str">
        <f>_xlfn.XLOOKUP(B6102,Customers!$A:$A,Customers!$C:$C,"Not Found")</f>
        <v>South</v>
      </c>
      <c r="R6102" t="str">
        <f t="shared" si="572"/>
        <v>North</v>
      </c>
      <c r="S6102" t="str">
        <f t="shared" si="573"/>
        <v>Hospitalization</v>
      </c>
      <c r="T6102" t="str">
        <f t="shared" si="574"/>
        <v>SLA Breach</v>
      </c>
      <c r="U6102">
        <f t="shared" si="575"/>
        <v>16</v>
      </c>
    </row>
    <row r="6103" spans="1:21" x14ac:dyDescent="0.3">
      <c r="A6103" t="s">
        <v>10661</v>
      </c>
      <c r="B6103" t="s">
        <v>6426</v>
      </c>
      <c r="C6103" t="s">
        <v>6427</v>
      </c>
      <c r="D6103" t="s">
        <v>46</v>
      </c>
      <c r="E6103" t="s">
        <v>74</v>
      </c>
      <c r="F6103">
        <v>48658.84</v>
      </c>
      <c r="G6103" s="1">
        <v>45976</v>
      </c>
      <c r="H6103" s="1">
        <v>45991</v>
      </c>
      <c r="I6103" t="s">
        <v>19</v>
      </c>
      <c r="J6103">
        <v>15</v>
      </c>
      <c r="K6103">
        <v>10</v>
      </c>
      <c r="L6103" t="s">
        <v>411</v>
      </c>
      <c r="M6103" t="s">
        <v>21</v>
      </c>
      <c r="N6103" t="s">
        <v>30</v>
      </c>
      <c r="O6103">
        <f t="shared" si="570"/>
        <v>1</v>
      </c>
      <c r="P6103" t="str">
        <f t="shared" si="571"/>
        <v>Valid</v>
      </c>
      <c r="Q6103" t="str">
        <f>_xlfn.XLOOKUP(B6103,Customers!$A:$A,Customers!$C:$C,"Not Found")</f>
        <v>West</v>
      </c>
      <c r="R6103" t="str">
        <f t="shared" si="572"/>
        <v>East</v>
      </c>
      <c r="S6103" t="str">
        <f t="shared" si="573"/>
        <v>Theft</v>
      </c>
      <c r="T6103" t="str">
        <f t="shared" si="574"/>
        <v>SLA Breach</v>
      </c>
      <c r="U6103">
        <f t="shared" si="575"/>
        <v>5</v>
      </c>
    </row>
    <row r="6104" spans="1:21" x14ac:dyDescent="0.3">
      <c r="A6104" t="s">
        <v>10662</v>
      </c>
      <c r="B6104" t="s">
        <v>2146</v>
      </c>
      <c r="C6104" t="s">
        <v>9502</v>
      </c>
      <c r="D6104" t="s">
        <v>17</v>
      </c>
      <c r="E6104" t="s">
        <v>173</v>
      </c>
      <c r="F6104">
        <v>23284.29</v>
      </c>
      <c r="G6104" s="1">
        <v>45839</v>
      </c>
      <c r="H6104" s="1">
        <v>45847</v>
      </c>
      <c r="I6104" t="s">
        <v>47</v>
      </c>
      <c r="J6104">
        <v>8</v>
      </c>
      <c r="K6104">
        <v>10</v>
      </c>
      <c r="L6104" t="s">
        <v>150</v>
      </c>
      <c r="M6104" t="s">
        <v>21</v>
      </c>
      <c r="N6104" t="s">
        <v>30</v>
      </c>
      <c r="O6104">
        <f t="shared" si="570"/>
        <v>1</v>
      </c>
      <c r="P6104" t="str">
        <f t="shared" si="571"/>
        <v>Valid</v>
      </c>
      <c r="Q6104" t="str">
        <f>_xlfn.XLOOKUP(B6104,Customers!$A:$A,Customers!$C:$C,"Not Found")</f>
        <v>South</v>
      </c>
      <c r="R6104" t="str">
        <f t="shared" si="572"/>
        <v>Central</v>
      </c>
      <c r="S6104" t="str">
        <f t="shared" si="573"/>
        <v>Accident</v>
      </c>
      <c r="T6104" t="str">
        <f t="shared" si="574"/>
        <v>Within SLA</v>
      </c>
      <c r="U6104">
        <f t="shared" si="575"/>
        <v>0</v>
      </c>
    </row>
    <row r="6105" spans="1:21" x14ac:dyDescent="0.3">
      <c r="A6105" t="s">
        <v>10663</v>
      </c>
      <c r="B6105" t="s">
        <v>3290</v>
      </c>
      <c r="C6105" t="s">
        <v>4960</v>
      </c>
      <c r="D6105" t="s">
        <v>17</v>
      </c>
      <c r="E6105" t="s">
        <v>39</v>
      </c>
      <c r="F6105">
        <v>31071.98</v>
      </c>
      <c r="G6105" s="1">
        <v>45928</v>
      </c>
      <c r="H6105" s="1">
        <v>45951</v>
      </c>
      <c r="I6105" t="s">
        <v>19</v>
      </c>
      <c r="J6105">
        <v>23</v>
      </c>
      <c r="K6105">
        <v>10</v>
      </c>
      <c r="L6105" t="s">
        <v>70</v>
      </c>
      <c r="M6105" t="s">
        <v>21</v>
      </c>
      <c r="N6105" t="s">
        <v>88</v>
      </c>
      <c r="O6105">
        <f t="shared" si="570"/>
        <v>1</v>
      </c>
      <c r="P6105" t="str">
        <f t="shared" si="571"/>
        <v>Valid</v>
      </c>
      <c r="Q6105" t="str">
        <f>_xlfn.XLOOKUP(B6105,Customers!$A:$A,Customers!$C:$C,"Not Found")</f>
        <v>North</v>
      </c>
      <c r="R6105" t="str">
        <f t="shared" si="572"/>
        <v>North</v>
      </c>
      <c r="S6105" t="str">
        <f t="shared" si="573"/>
        <v>Accident</v>
      </c>
      <c r="T6105" t="str">
        <f t="shared" si="574"/>
        <v>SLA Breach</v>
      </c>
      <c r="U6105">
        <f t="shared" si="575"/>
        <v>13</v>
      </c>
    </row>
    <row r="6106" spans="1:21" x14ac:dyDescent="0.3">
      <c r="A6106" t="s">
        <v>10664</v>
      </c>
      <c r="B6106" t="s">
        <v>1714</v>
      </c>
      <c r="C6106" t="s">
        <v>1715</v>
      </c>
      <c r="D6106" t="s">
        <v>111</v>
      </c>
      <c r="E6106" t="s">
        <v>74</v>
      </c>
      <c r="F6106">
        <v>120511</v>
      </c>
      <c r="G6106" s="1">
        <v>45958</v>
      </c>
      <c r="H6106" s="1">
        <v>45971</v>
      </c>
      <c r="I6106" t="s">
        <v>19</v>
      </c>
      <c r="J6106">
        <v>13</v>
      </c>
      <c r="K6106">
        <v>12</v>
      </c>
      <c r="L6106" t="s">
        <v>112</v>
      </c>
      <c r="M6106" t="s">
        <v>49</v>
      </c>
      <c r="N6106" t="s">
        <v>30</v>
      </c>
      <c r="O6106">
        <f t="shared" si="570"/>
        <v>1</v>
      </c>
      <c r="P6106" t="str">
        <f t="shared" si="571"/>
        <v>Valid</v>
      </c>
      <c r="Q6106" t="str">
        <f>_xlfn.XLOOKUP(B6106,Customers!$A:$A,Customers!$C:$C,"Not Found")</f>
        <v>North</v>
      </c>
      <c r="R6106" t="str">
        <f t="shared" si="572"/>
        <v>East</v>
      </c>
      <c r="S6106" t="str">
        <f t="shared" si="573"/>
        <v>Fire</v>
      </c>
      <c r="T6106" t="str">
        <f t="shared" si="574"/>
        <v>SLA Breach</v>
      </c>
      <c r="U6106">
        <f t="shared" si="575"/>
        <v>1</v>
      </c>
    </row>
    <row r="6107" spans="1:21" x14ac:dyDescent="0.3">
      <c r="A6107" t="s">
        <v>10665</v>
      </c>
      <c r="B6107" t="s">
        <v>467</v>
      </c>
      <c r="C6107" t="s">
        <v>468</v>
      </c>
      <c r="D6107" t="s">
        <v>216</v>
      </c>
      <c r="E6107" t="s">
        <v>18</v>
      </c>
      <c r="F6107">
        <v>45543.9</v>
      </c>
      <c r="G6107" s="1">
        <v>45814</v>
      </c>
      <c r="I6107" t="s">
        <v>64</v>
      </c>
      <c r="J6107">
        <v>4</v>
      </c>
      <c r="K6107">
        <v>15</v>
      </c>
      <c r="L6107" t="s">
        <v>681</v>
      </c>
      <c r="M6107" t="s">
        <v>55</v>
      </c>
      <c r="N6107" t="s">
        <v>22</v>
      </c>
      <c r="O6107">
        <f t="shared" si="570"/>
        <v>1</v>
      </c>
      <c r="P6107" t="str">
        <f t="shared" si="571"/>
        <v>Valid</v>
      </c>
      <c r="Q6107" t="str">
        <f>_xlfn.XLOOKUP(B6107,Customers!$A:$A,Customers!$C:$C,"Not Found")</f>
        <v>North</v>
      </c>
      <c r="R6107" t="str">
        <f t="shared" si="572"/>
        <v>South</v>
      </c>
      <c r="S6107" t="str">
        <f t="shared" si="573"/>
        <v>Outpatient</v>
      </c>
      <c r="T6107" t="str">
        <f t="shared" si="574"/>
        <v>Within SLA</v>
      </c>
      <c r="U6107">
        <f t="shared" si="575"/>
        <v>0</v>
      </c>
    </row>
    <row r="6108" spans="1:21" x14ac:dyDescent="0.3">
      <c r="A6108" t="s">
        <v>10666</v>
      </c>
      <c r="B6108" t="s">
        <v>3190</v>
      </c>
      <c r="C6108" t="s">
        <v>3191</v>
      </c>
      <c r="D6108" t="s">
        <v>46</v>
      </c>
      <c r="E6108" t="s">
        <v>74</v>
      </c>
      <c r="F6108">
        <v>83374.36</v>
      </c>
      <c r="G6108" s="1">
        <v>45901</v>
      </c>
      <c r="H6108" s="1">
        <v>45921</v>
      </c>
      <c r="I6108" t="s">
        <v>19</v>
      </c>
      <c r="J6108">
        <v>20</v>
      </c>
      <c r="K6108">
        <v>10</v>
      </c>
      <c r="L6108" t="s">
        <v>770</v>
      </c>
      <c r="M6108" t="s">
        <v>21</v>
      </c>
      <c r="N6108" t="s">
        <v>42</v>
      </c>
      <c r="O6108">
        <f t="shared" si="570"/>
        <v>1</v>
      </c>
      <c r="P6108" t="str">
        <f t="shared" si="571"/>
        <v>Valid</v>
      </c>
      <c r="Q6108" t="str">
        <f>_xlfn.XLOOKUP(B6108,Customers!$A:$A,Customers!$C:$C,"Not Found")</f>
        <v>North</v>
      </c>
      <c r="R6108" t="str">
        <f t="shared" si="572"/>
        <v>East</v>
      </c>
      <c r="S6108" t="str">
        <f t="shared" si="573"/>
        <v>Theft</v>
      </c>
      <c r="T6108" t="str">
        <f t="shared" si="574"/>
        <v>SLA Breach</v>
      </c>
      <c r="U6108">
        <f t="shared" si="575"/>
        <v>10</v>
      </c>
    </row>
    <row r="6109" spans="1:21" x14ac:dyDescent="0.3">
      <c r="A6109" t="s">
        <v>10667</v>
      </c>
      <c r="B6109" t="s">
        <v>2798</v>
      </c>
      <c r="C6109" t="s">
        <v>6504</v>
      </c>
      <c r="D6109" t="s">
        <v>46</v>
      </c>
      <c r="E6109" t="s">
        <v>27</v>
      </c>
      <c r="F6109">
        <v>67762.77</v>
      </c>
      <c r="G6109" s="1">
        <v>45874</v>
      </c>
      <c r="H6109" s="1">
        <v>45880</v>
      </c>
      <c r="I6109" t="s">
        <v>19</v>
      </c>
      <c r="J6109">
        <v>6</v>
      </c>
      <c r="K6109">
        <v>12</v>
      </c>
      <c r="L6109" t="s">
        <v>501</v>
      </c>
      <c r="M6109" t="s">
        <v>49</v>
      </c>
      <c r="N6109" t="s">
        <v>22</v>
      </c>
      <c r="O6109">
        <f t="shared" si="570"/>
        <v>1</v>
      </c>
      <c r="P6109" t="str">
        <f t="shared" si="571"/>
        <v>Valid</v>
      </c>
      <c r="Q6109" t="str">
        <f>_xlfn.XLOOKUP(B6109,Customers!$A:$A,Customers!$C:$C,"Not Found")</f>
        <v>East</v>
      </c>
      <c r="R6109" t="str">
        <f t="shared" si="572"/>
        <v>West</v>
      </c>
      <c r="S6109" t="str">
        <f t="shared" si="573"/>
        <v>Theft</v>
      </c>
      <c r="T6109" t="str">
        <f t="shared" si="574"/>
        <v>Within SLA</v>
      </c>
      <c r="U6109">
        <f t="shared" si="575"/>
        <v>0</v>
      </c>
    </row>
    <row r="6110" spans="1:21" x14ac:dyDescent="0.3">
      <c r="A6110" t="s">
        <v>10668</v>
      </c>
      <c r="B6110" t="s">
        <v>1511</v>
      </c>
      <c r="C6110" t="s">
        <v>10669</v>
      </c>
      <c r="D6110" t="s">
        <v>154</v>
      </c>
      <c r="E6110" t="s">
        <v>27</v>
      </c>
      <c r="F6110">
        <v>22686.12</v>
      </c>
      <c r="G6110" s="1">
        <v>45988</v>
      </c>
      <c r="H6110" s="1">
        <v>46004</v>
      </c>
      <c r="I6110" t="s">
        <v>19</v>
      </c>
      <c r="J6110">
        <v>16</v>
      </c>
      <c r="K6110">
        <v>10</v>
      </c>
      <c r="L6110" t="s">
        <v>98</v>
      </c>
      <c r="M6110" t="s">
        <v>21</v>
      </c>
      <c r="N6110" t="s">
        <v>42</v>
      </c>
      <c r="O6110">
        <f t="shared" si="570"/>
        <v>1</v>
      </c>
      <c r="P6110" t="str">
        <f t="shared" si="571"/>
        <v>Valid</v>
      </c>
      <c r="Q6110" t="str">
        <f>_xlfn.XLOOKUP(B6110,Customers!$A:$A,Customers!$C:$C,"Not Found")</f>
        <v>East</v>
      </c>
      <c r="R6110" t="str">
        <f t="shared" si="572"/>
        <v>West</v>
      </c>
      <c r="S6110" t="str">
        <f t="shared" si="573"/>
        <v>Vehicle Damage</v>
      </c>
      <c r="T6110" t="str">
        <f t="shared" si="574"/>
        <v>SLA Breach</v>
      </c>
      <c r="U6110">
        <f t="shared" si="575"/>
        <v>6</v>
      </c>
    </row>
    <row r="6111" spans="1:21" x14ac:dyDescent="0.3">
      <c r="A6111" t="s">
        <v>10670</v>
      </c>
      <c r="B6111" t="s">
        <v>1239</v>
      </c>
      <c r="C6111" t="s">
        <v>7350</v>
      </c>
      <c r="D6111" t="s">
        <v>26</v>
      </c>
      <c r="E6111" t="s">
        <v>27</v>
      </c>
      <c r="F6111">
        <v>563494.66</v>
      </c>
      <c r="G6111" s="1">
        <v>45869</v>
      </c>
      <c r="H6111" s="1">
        <v>45884</v>
      </c>
      <c r="I6111" t="s">
        <v>19</v>
      </c>
      <c r="J6111">
        <v>15</v>
      </c>
      <c r="K6111">
        <v>20</v>
      </c>
      <c r="L6111" t="s">
        <v>388</v>
      </c>
      <c r="M6111" t="s">
        <v>29</v>
      </c>
      <c r="N6111" t="s">
        <v>22</v>
      </c>
      <c r="O6111">
        <f t="shared" si="570"/>
        <v>1</v>
      </c>
      <c r="P6111" t="str">
        <f t="shared" si="571"/>
        <v>Valid</v>
      </c>
      <c r="Q6111" t="str">
        <f>_xlfn.XLOOKUP(B6111,Customers!$A:$A,Customers!$C:$C,"Not Found")</f>
        <v>North</v>
      </c>
      <c r="R6111" t="str">
        <f t="shared" si="572"/>
        <v>West</v>
      </c>
      <c r="S6111" t="str">
        <f t="shared" si="573"/>
        <v>Disability</v>
      </c>
      <c r="T6111" t="str">
        <f t="shared" si="574"/>
        <v>Within SLA</v>
      </c>
      <c r="U6111">
        <f t="shared" si="575"/>
        <v>0</v>
      </c>
    </row>
    <row r="6112" spans="1:21" x14ac:dyDescent="0.3">
      <c r="A6112" t="s">
        <v>10671</v>
      </c>
      <c r="B6112" t="s">
        <v>2254</v>
      </c>
      <c r="C6112" t="s">
        <v>9919</v>
      </c>
      <c r="D6112" t="s">
        <v>216</v>
      </c>
      <c r="E6112" t="s">
        <v>39</v>
      </c>
      <c r="F6112">
        <v>102925.83</v>
      </c>
      <c r="G6112" s="1">
        <v>45899</v>
      </c>
      <c r="H6112" s="1">
        <v>45915</v>
      </c>
      <c r="I6112" t="s">
        <v>19</v>
      </c>
      <c r="J6112">
        <v>16</v>
      </c>
      <c r="K6112">
        <v>15</v>
      </c>
      <c r="L6112" t="s">
        <v>373</v>
      </c>
      <c r="M6112" t="s">
        <v>55</v>
      </c>
      <c r="N6112" t="s">
        <v>42</v>
      </c>
      <c r="O6112">
        <f t="shared" si="570"/>
        <v>1</v>
      </c>
      <c r="P6112" t="str">
        <f t="shared" si="571"/>
        <v>Valid</v>
      </c>
      <c r="Q6112" t="str">
        <f>_xlfn.XLOOKUP(B6112,Customers!$A:$A,Customers!$C:$C,"Not Found")</f>
        <v>West</v>
      </c>
      <c r="R6112" t="str">
        <f t="shared" si="572"/>
        <v>North</v>
      </c>
      <c r="S6112" t="str">
        <f t="shared" si="573"/>
        <v>Outpatient</v>
      </c>
      <c r="T6112" t="str">
        <f t="shared" si="574"/>
        <v>SLA Breach</v>
      </c>
      <c r="U6112">
        <f t="shared" si="575"/>
        <v>1</v>
      </c>
    </row>
    <row r="6113" spans="1:21" x14ac:dyDescent="0.3">
      <c r="A6113" t="s">
        <v>10672</v>
      </c>
      <c r="B6113" t="s">
        <v>1730</v>
      </c>
      <c r="C6113" t="s">
        <v>1731</v>
      </c>
      <c r="D6113" t="s">
        <v>26</v>
      </c>
      <c r="E6113" t="s">
        <v>27</v>
      </c>
      <c r="F6113">
        <v>92928.12</v>
      </c>
      <c r="G6113" s="1">
        <v>45967</v>
      </c>
      <c r="I6113" t="s">
        <v>64</v>
      </c>
      <c r="J6113">
        <v>25</v>
      </c>
      <c r="K6113">
        <v>20</v>
      </c>
      <c r="L6113" t="s">
        <v>278</v>
      </c>
      <c r="M6113" t="s">
        <v>29</v>
      </c>
      <c r="N6113" t="s">
        <v>30</v>
      </c>
      <c r="O6113">
        <f t="shared" si="570"/>
        <v>1</v>
      </c>
      <c r="P6113" t="str">
        <f t="shared" si="571"/>
        <v>Valid</v>
      </c>
      <c r="Q6113" t="str">
        <f>_xlfn.XLOOKUP(B6113,Customers!$A:$A,Customers!$C:$C,"Not Found")</f>
        <v>South</v>
      </c>
      <c r="R6113" t="str">
        <f t="shared" si="572"/>
        <v>West</v>
      </c>
      <c r="S6113" t="str">
        <f t="shared" si="573"/>
        <v>Disability</v>
      </c>
      <c r="T6113" t="str">
        <f t="shared" si="574"/>
        <v>SLA Breach</v>
      </c>
      <c r="U6113">
        <f t="shared" si="575"/>
        <v>5</v>
      </c>
    </row>
    <row r="6114" spans="1:21" x14ac:dyDescent="0.3">
      <c r="A6114" t="s">
        <v>10673</v>
      </c>
      <c r="B6114" t="s">
        <v>8913</v>
      </c>
      <c r="C6114" t="s">
        <v>8914</v>
      </c>
      <c r="D6114" t="s">
        <v>154</v>
      </c>
      <c r="E6114" t="s">
        <v>74</v>
      </c>
      <c r="F6114">
        <v>99371.64</v>
      </c>
      <c r="G6114" s="1">
        <v>45661</v>
      </c>
      <c r="I6114" t="s">
        <v>40</v>
      </c>
      <c r="J6114">
        <v>27</v>
      </c>
      <c r="K6114">
        <v>10</v>
      </c>
      <c r="L6114" t="s">
        <v>150</v>
      </c>
      <c r="M6114" t="s">
        <v>21</v>
      </c>
      <c r="N6114" t="s">
        <v>88</v>
      </c>
      <c r="O6114">
        <f t="shared" si="570"/>
        <v>1</v>
      </c>
      <c r="P6114" t="str">
        <f t="shared" si="571"/>
        <v>Valid</v>
      </c>
      <c r="Q6114" t="str">
        <f>_xlfn.XLOOKUP(B6114,Customers!$A:$A,Customers!$C:$C,"Not Found")</f>
        <v>East</v>
      </c>
      <c r="R6114" t="str">
        <f t="shared" si="572"/>
        <v>East</v>
      </c>
      <c r="S6114" t="str">
        <f t="shared" si="573"/>
        <v>Vehicle Damage</v>
      </c>
      <c r="T6114" t="str">
        <f t="shared" si="574"/>
        <v>SLA Breach</v>
      </c>
      <c r="U6114">
        <f t="shared" si="575"/>
        <v>17</v>
      </c>
    </row>
    <row r="6115" spans="1:21" x14ac:dyDescent="0.3">
      <c r="A6115" t="s">
        <v>10674</v>
      </c>
      <c r="B6115" t="s">
        <v>1717</v>
      </c>
      <c r="C6115" t="s">
        <v>8189</v>
      </c>
      <c r="D6115" t="s">
        <v>216</v>
      </c>
      <c r="E6115" t="s">
        <v>39</v>
      </c>
      <c r="F6115">
        <v>92026.57</v>
      </c>
      <c r="G6115" s="1">
        <v>45705</v>
      </c>
      <c r="I6115" t="s">
        <v>40</v>
      </c>
      <c r="J6115">
        <v>17</v>
      </c>
      <c r="K6115">
        <v>15</v>
      </c>
      <c r="L6115" t="s">
        <v>345</v>
      </c>
      <c r="M6115" t="s">
        <v>55</v>
      </c>
      <c r="N6115" t="s">
        <v>30</v>
      </c>
      <c r="O6115">
        <f t="shared" si="570"/>
        <v>1</v>
      </c>
      <c r="P6115" t="str">
        <f t="shared" si="571"/>
        <v>Valid</v>
      </c>
      <c r="Q6115" t="str">
        <f>_xlfn.XLOOKUP(B6115,Customers!$A:$A,Customers!$C:$C,"Not Found")</f>
        <v>South</v>
      </c>
      <c r="R6115" t="str">
        <f t="shared" si="572"/>
        <v>North</v>
      </c>
      <c r="S6115" t="str">
        <f t="shared" si="573"/>
        <v>Outpatient</v>
      </c>
      <c r="T6115" t="str">
        <f t="shared" si="574"/>
        <v>SLA Breach</v>
      </c>
      <c r="U6115">
        <f t="shared" si="575"/>
        <v>2</v>
      </c>
    </row>
    <row r="6116" spans="1:21" x14ac:dyDescent="0.3">
      <c r="A6116" t="s">
        <v>10675</v>
      </c>
      <c r="B6116" t="s">
        <v>503</v>
      </c>
      <c r="C6116" t="s">
        <v>1518</v>
      </c>
      <c r="D6116" t="s">
        <v>46</v>
      </c>
      <c r="E6116" t="s">
        <v>173</v>
      </c>
      <c r="F6116">
        <v>49099.98</v>
      </c>
      <c r="G6116" s="1">
        <v>45767</v>
      </c>
      <c r="H6116" s="1">
        <v>45787</v>
      </c>
      <c r="I6116" t="s">
        <v>19</v>
      </c>
      <c r="J6116">
        <v>20</v>
      </c>
      <c r="K6116">
        <v>10</v>
      </c>
      <c r="L6116" t="s">
        <v>252</v>
      </c>
      <c r="M6116" t="s">
        <v>21</v>
      </c>
      <c r="N6116" t="s">
        <v>42</v>
      </c>
      <c r="O6116">
        <f t="shared" si="570"/>
        <v>1</v>
      </c>
      <c r="P6116" t="str">
        <f t="shared" si="571"/>
        <v>Valid</v>
      </c>
      <c r="Q6116" t="str">
        <f>_xlfn.XLOOKUP(B6116,Customers!$A:$A,Customers!$C:$C,"Not Found")</f>
        <v>East</v>
      </c>
      <c r="R6116" t="str">
        <f t="shared" si="572"/>
        <v>Central</v>
      </c>
      <c r="S6116" t="str">
        <f t="shared" si="573"/>
        <v>Theft</v>
      </c>
      <c r="T6116" t="str">
        <f t="shared" si="574"/>
        <v>SLA Breach</v>
      </c>
      <c r="U6116">
        <f t="shared" si="575"/>
        <v>10</v>
      </c>
    </row>
    <row r="6117" spans="1:21" x14ac:dyDescent="0.3">
      <c r="A6117" t="s">
        <v>10676</v>
      </c>
      <c r="B6117" t="s">
        <v>4942</v>
      </c>
      <c r="C6117" t="s">
        <v>4943</v>
      </c>
      <c r="D6117" t="s">
        <v>59</v>
      </c>
      <c r="E6117" t="s">
        <v>39</v>
      </c>
      <c r="F6117">
        <v>65884.070000000007</v>
      </c>
      <c r="G6117" s="1">
        <v>45890</v>
      </c>
      <c r="I6117" t="s">
        <v>40</v>
      </c>
      <c r="J6117">
        <v>23</v>
      </c>
      <c r="K6117">
        <v>15</v>
      </c>
      <c r="L6117" t="s">
        <v>20</v>
      </c>
      <c r="M6117" t="s">
        <v>55</v>
      </c>
      <c r="N6117" t="s">
        <v>30</v>
      </c>
      <c r="O6117">
        <f t="shared" si="570"/>
        <v>1</v>
      </c>
      <c r="P6117" t="str">
        <f t="shared" si="571"/>
        <v>Valid</v>
      </c>
      <c r="Q6117" t="str">
        <f>_xlfn.XLOOKUP(B6117,Customers!$A:$A,Customers!$C:$C,"Not Found")</f>
        <v>South</v>
      </c>
      <c r="R6117" t="str">
        <f t="shared" si="572"/>
        <v>North</v>
      </c>
      <c r="S6117" t="str">
        <f t="shared" si="573"/>
        <v>Critical Illness</v>
      </c>
      <c r="T6117" t="str">
        <f t="shared" si="574"/>
        <v>SLA Breach</v>
      </c>
      <c r="U6117">
        <f t="shared" si="575"/>
        <v>8</v>
      </c>
    </row>
    <row r="6118" spans="1:21" x14ac:dyDescent="0.3">
      <c r="A6118" t="s">
        <v>10677</v>
      </c>
      <c r="B6118" t="s">
        <v>2547</v>
      </c>
      <c r="C6118" t="s">
        <v>8819</v>
      </c>
      <c r="D6118" t="s">
        <v>46</v>
      </c>
      <c r="E6118" t="s">
        <v>39</v>
      </c>
      <c r="F6118">
        <v>262894.89</v>
      </c>
      <c r="G6118" s="1">
        <v>45804</v>
      </c>
      <c r="H6118" s="1">
        <v>45828</v>
      </c>
      <c r="I6118" t="s">
        <v>19</v>
      </c>
      <c r="J6118">
        <v>24</v>
      </c>
      <c r="K6118">
        <v>12</v>
      </c>
      <c r="L6118" t="s">
        <v>244</v>
      </c>
      <c r="M6118" t="s">
        <v>49</v>
      </c>
      <c r="N6118" t="s">
        <v>88</v>
      </c>
      <c r="O6118">
        <f t="shared" si="570"/>
        <v>1</v>
      </c>
      <c r="P6118" t="str">
        <f t="shared" si="571"/>
        <v>Valid</v>
      </c>
      <c r="Q6118" t="str">
        <f>_xlfn.XLOOKUP(B6118,Customers!$A:$A,Customers!$C:$C,"Not Found")</f>
        <v>West</v>
      </c>
      <c r="R6118" t="str">
        <f t="shared" si="572"/>
        <v>North</v>
      </c>
      <c r="S6118" t="str">
        <f t="shared" si="573"/>
        <v>Theft</v>
      </c>
      <c r="T6118" t="str">
        <f t="shared" si="574"/>
        <v>SLA Breach</v>
      </c>
      <c r="U6118">
        <f t="shared" si="575"/>
        <v>12</v>
      </c>
    </row>
    <row r="6119" spans="1:21" x14ac:dyDescent="0.3">
      <c r="A6119" t="s">
        <v>10678</v>
      </c>
      <c r="B6119" t="s">
        <v>7561</v>
      </c>
      <c r="C6119" t="s">
        <v>7562</v>
      </c>
      <c r="D6119" t="s">
        <v>46</v>
      </c>
      <c r="E6119" t="s">
        <v>27</v>
      </c>
      <c r="F6119">
        <v>79982.850000000006</v>
      </c>
      <c r="G6119" s="1">
        <v>45946</v>
      </c>
      <c r="I6119" t="s">
        <v>40</v>
      </c>
      <c r="J6119">
        <v>22</v>
      </c>
      <c r="K6119">
        <v>10</v>
      </c>
      <c r="L6119" t="s">
        <v>252</v>
      </c>
      <c r="M6119" t="s">
        <v>21</v>
      </c>
      <c r="N6119" t="s">
        <v>88</v>
      </c>
      <c r="O6119">
        <f t="shared" si="570"/>
        <v>1</v>
      </c>
      <c r="P6119" t="str">
        <f t="shared" si="571"/>
        <v>Valid</v>
      </c>
      <c r="Q6119" t="str">
        <f>_xlfn.XLOOKUP(B6119,Customers!$A:$A,Customers!$C:$C,"Not Found")</f>
        <v>East</v>
      </c>
      <c r="R6119" t="str">
        <f t="shared" si="572"/>
        <v>West</v>
      </c>
      <c r="S6119" t="str">
        <f t="shared" si="573"/>
        <v>Theft</v>
      </c>
      <c r="T6119" t="str">
        <f t="shared" si="574"/>
        <v>SLA Breach</v>
      </c>
      <c r="U6119">
        <f t="shared" si="575"/>
        <v>12</v>
      </c>
    </row>
    <row r="6120" spans="1:21" x14ac:dyDescent="0.3">
      <c r="A6120" t="s">
        <v>10679</v>
      </c>
      <c r="B6120" t="s">
        <v>5815</v>
      </c>
      <c r="C6120" t="s">
        <v>5816</v>
      </c>
      <c r="D6120" t="s">
        <v>1264</v>
      </c>
      <c r="E6120" t="s">
        <v>39</v>
      </c>
      <c r="F6120">
        <v>209684.77</v>
      </c>
      <c r="G6120" s="1">
        <v>45684</v>
      </c>
      <c r="I6120" t="s">
        <v>40</v>
      </c>
      <c r="J6120">
        <v>10</v>
      </c>
      <c r="K6120">
        <v>15</v>
      </c>
      <c r="L6120" t="s">
        <v>112</v>
      </c>
      <c r="M6120" t="s">
        <v>55</v>
      </c>
      <c r="N6120" t="s">
        <v>22</v>
      </c>
      <c r="O6120">
        <f t="shared" si="570"/>
        <v>1</v>
      </c>
      <c r="P6120" t="str">
        <f t="shared" si="571"/>
        <v>Valid</v>
      </c>
      <c r="Q6120" t="str">
        <f>_xlfn.XLOOKUP(B6120,Customers!$A:$A,Customers!$C:$C,"Not Found")</f>
        <v>West</v>
      </c>
      <c r="R6120" t="str">
        <f t="shared" si="572"/>
        <v>North</v>
      </c>
      <c r="S6120" t="str">
        <f t="shared" si="573"/>
        <v>hospitalization</v>
      </c>
      <c r="T6120" t="str">
        <f t="shared" si="574"/>
        <v>Within SLA</v>
      </c>
      <c r="U6120">
        <f t="shared" si="575"/>
        <v>0</v>
      </c>
    </row>
    <row r="6121" spans="1:21" x14ac:dyDescent="0.3">
      <c r="A6121" t="s">
        <v>10680</v>
      </c>
      <c r="B6121" t="s">
        <v>5509</v>
      </c>
      <c r="C6121" t="s">
        <v>5510</v>
      </c>
      <c r="D6121" t="s">
        <v>111</v>
      </c>
      <c r="E6121" t="s">
        <v>39</v>
      </c>
      <c r="F6121">
        <v>149865.26</v>
      </c>
      <c r="G6121" s="1">
        <v>45777</v>
      </c>
      <c r="H6121" s="1">
        <v>45785</v>
      </c>
      <c r="I6121" t="s">
        <v>19</v>
      </c>
      <c r="J6121">
        <v>8</v>
      </c>
      <c r="K6121">
        <v>12</v>
      </c>
      <c r="L6121" t="s">
        <v>223</v>
      </c>
      <c r="M6121" t="s">
        <v>49</v>
      </c>
      <c r="N6121" t="s">
        <v>30</v>
      </c>
      <c r="O6121">
        <f t="shared" si="570"/>
        <v>1</v>
      </c>
      <c r="P6121" t="str">
        <f t="shared" si="571"/>
        <v>Valid</v>
      </c>
      <c r="Q6121" t="str">
        <f>_xlfn.XLOOKUP(B6121,Customers!$A:$A,Customers!$C:$C,"Not Found")</f>
        <v>North</v>
      </c>
      <c r="R6121" t="str">
        <f t="shared" si="572"/>
        <v>North</v>
      </c>
      <c r="S6121" t="str">
        <f t="shared" si="573"/>
        <v>Fire</v>
      </c>
      <c r="T6121" t="str">
        <f t="shared" si="574"/>
        <v>Within SLA</v>
      </c>
      <c r="U6121">
        <f t="shared" si="575"/>
        <v>0</v>
      </c>
    </row>
    <row r="6122" spans="1:21" x14ac:dyDescent="0.3">
      <c r="A6122" t="s">
        <v>10681</v>
      </c>
      <c r="B6122" t="s">
        <v>2721</v>
      </c>
      <c r="C6122" t="s">
        <v>3717</v>
      </c>
      <c r="D6122" t="s">
        <v>53</v>
      </c>
      <c r="E6122" t="s">
        <v>39</v>
      </c>
      <c r="F6122">
        <v>99017.62</v>
      </c>
      <c r="G6122" s="1">
        <v>45707</v>
      </c>
      <c r="H6122" s="1">
        <v>45717</v>
      </c>
      <c r="I6122" t="s">
        <v>19</v>
      </c>
      <c r="J6122">
        <v>10</v>
      </c>
      <c r="K6122">
        <v>15</v>
      </c>
      <c r="L6122" t="s">
        <v>174</v>
      </c>
      <c r="M6122" t="s">
        <v>55</v>
      </c>
      <c r="N6122" t="s">
        <v>22</v>
      </c>
      <c r="O6122">
        <f t="shared" si="570"/>
        <v>1</v>
      </c>
      <c r="P6122" t="str">
        <f t="shared" si="571"/>
        <v>Valid</v>
      </c>
      <c r="Q6122" t="str">
        <f>_xlfn.XLOOKUP(B6122,Customers!$A:$A,Customers!$C:$C,"Not Found")</f>
        <v>North</v>
      </c>
      <c r="R6122" t="str">
        <f t="shared" si="572"/>
        <v>North</v>
      </c>
      <c r="S6122" t="str">
        <f t="shared" si="573"/>
        <v>Hospitalization</v>
      </c>
      <c r="T6122" t="str">
        <f t="shared" si="574"/>
        <v>Within SLA</v>
      </c>
      <c r="U6122">
        <f t="shared" si="575"/>
        <v>0</v>
      </c>
    </row>
    <row r="6123" spans="1:21" x14ac:dyDescent="0.3">
      <c r="A6123" t="s">
        <v>10682</v>
      </c>
      <c r="B6123" t="s">
        <v>1438</v>
      </c>
      <c r="C6123" t="s">
        <v>10683</v>
      </c>
      <c r="D6123" t="s">
        <v>53</v>
      </c>
      <c r="E6123" t="s">
        <v>173</v>
      </c>
      <c r="F6123">
        <v>51956.77</v>
      </c>
      <c r="G6123" s="1">
        <v>45894</v>
      </c>
      <c r="I6123" t="s">
        <v>64</v>
      </c>
      <c r="J6123">
        <v>27</v>
      </c>
      <c r="K6123">
        <v>15</v>
      </c>
      <c r="L6123" t="s">
        <v>35</v>
      </c>
      <c r="M6123" t="s">
        <v>55</v>
      </c>
      <c r="N6123" t="s">
        <v>88</v>
      </c>
      <c r="O6123">
        <f t="shared" si="570"/>
        <v>1</v>
      </c>
      <c r="P6123" t="str">
        <f t="shared" si="571"/>
        <v>Valid</v>
      </c>
      <c r="Q6123" t="str">
        <f>_xlfn.XLOOKUP(B6123,Customers!$A:$A,Customers!$C:$C,"Not Found")</f>
        <v>North</v>
      </c>
      <c r="R6123" t="str">
        <f t="shared" si="572"/>
        <v>Central</v>
      </c>
      <c r="S6123" t="str">
        <f t="shared" si="573"/>
        <v>Hospitalization</v>
      </c>
      <c r="T6123" t="str">
        <f t="shared" si="574"/>
        <v>SLA Breach</v>
      </c>
      <c r="U6123">
        <f t="shared" si="575"/>
        <v>12</v>
      </c>
    </row>
    <row r="6124" spans="1:21" x14ac:dyDescent="0.3">
      <c r="A6124" t="s">
        <v>10684</v>
      </c>
      <c r="B6124" t="s">
        <v>10685</v>
      </c>
      <c r="C6124" t="s">
        <v>10686</v>
      </c>
      <c r="D6124" t="s">
        <v>59</v>
      </c>
      <c r="E6124" t="s">
        <v>39</v>
      </c>
      <c r="F6124">
        <v>94180.800000000003</v>
      </c>
      <c r="G6124" s="1">
        <v>45748</v>
      </c>
      <c r="H6124" s="1">
        <v>45754</v>
      </c>
      <c r="I6124" t="s">
        <v>19</v>
      </c>
      <c r="J6124">
        <v>6</v>
      </c>
      <c r="K6124">
        <v>15</v>
      </c>
      <c r="L6124" t="s">
        <v>163</v>
      </c>
      <c r="M6124" t="s">
        <v>55</v>
      </c>
      <c r="N6124" t="s">
        <v>30</v>
      </c>
      <c r="O6124">
        <f t="shared" si="570"/>
        <v>1</v>
      </c>
      <c r="P6124" t="str">
        <f t="shared" si="571"/>
        <v>Valid</v>
      </c>
      <c r="Q6124" t="str">
        <f>_xlfn.XLOOKUP(B6124,Customers!$A:$A,Customers!$C:$C,"Not Found")</f>
        <v>West</v>
      </c>
      <c r="R6124" t="str">
        <f t="shared" si="572"/>
        <v>North</v>
      </c>
      <c r="S6124" t="str">
        <f t="shared" si="573"/>
        <v>Critical Illness</v>
      </c>
      <c r="T6124" t="str">
        <f t="shared" si="574"/>
        <v>Within SLA</v>
      </c>
      <c r="U6124">
        <f t="shared" si="575"/>
        <v>0</v>
      </c>
    </row>
    <row r="6125" spans="1:21" x14ac:dyDescent="0.3">
      <c r="A6125" t="s">
        <v>10687</v>
      </c>
      <c r="B6125" t="s">
        <v>2345</v>
      </c>
      <c r="C6125" t="s">
        <v>2346</v>
      </c>
      <c r="D6125" t="s">
        <v>53</v>
      </c>
      <c r="E6125" t="s">
        <v>18</v>
      </c>
      <c r="F6125">
        <v>165058.79</v>
      </c>
      <c r="G6125" s="1">
        <v>45741</v>
      </c>
      <c r="H6125" s="1">
        <v>45751</v>
      </c>
      <c r="I6125" t="s">
        <v>19</v>
      </c>
      <c r="J6125">
        <v>10</v>
      </c>
      <c r="K6125">
        <v>15</v>
      </c>
      <c r="L6125" t="s">
        <v>93</v>
      </c>
      <c r="M6125" t="s">
        <v>55</v>
      </c>
      <c r="N6125" t="s">
        <v>30</v>
      </c>
      <c r="O6125">
        <f t="shared" si="570"/>
        <v>1</v>
      </c>
      <c r="P6125" t="str">
        <f t="shared" si="571"/>
        <v>Valid</v>
      </c>
      <c r="Q6125" t="str">
        <f>_xlfn.XLOOKUP(B6125,Customers!$A:$A,Customers!$C:$C,"Not Found")</f>
        <v>West</v>
      </c>
      <c r="R6125" t="str">
        <f t="shared" si="572"/>
        <v>South</v>
      </c>
      <c r="S6125" t="str">
        <f t="shared" si="573"/>
        <v>Hospitalization</v>
      </c>
      <c r="T6125" t="str">
        <f t="shared" si="574"/>
        <v>Within SLA</v>
      </c>
      <c r="U6125">
        <f t="shared" si="575"/>
        <v>0</v>
      </c>
    </row>
    <row r="6126" spans="1:21" x14ac:dyDescent="0.3">
      <c r="A6126" t="s">
        <v>10688</v>
      </c>
      <c r="B6126" t="s">
        <v>10689</v>
      </c>
      <c r="C6126" t="s">
        <v>10690</v>
      </c>
      <c r="D6126" t="s">
        <v>154</v>
      </c>
      <c r="E6126" t="s">
        <v>39</v>
      </c>
      <c r="F6126">
        <v>68523.679999999993</v>
      </c>
      <c r="G6126" s="1">
        <v>45861</v>
      </c>
      <c r="H6126" s="1">
        <v>45868</v>
      </c>
      <c r="I6126" t="s">
        <v>47</v>
      </c>
      <c r="J6126">
        <v>7</v>
      </c>
      <c r="K6126">
        <v>10</v>
      </c>
      <c r="L6126" t="s">
        <v>813</v>
      </c>
      <c r="M6126" t="s">
        <v>21</v>
      </c>
      <c r="N6126" t="s">
        <v>30</v>
      </c>
      <c r="O6126">
        <f t="shared" si="570"/>
        <v>1</v>
      </c>
      <c r="P6126" t="str">
        <f t="shared" si="571"/>
        <v>Valid</v>
      </c>
      <c r="Q6126" t="str">
        <f>_xlfn.XLOOKUP(B6126,Customers!$A:$A,Customers!$C:$C,"Not Found")</f>
        <v>North</v>
      </c>
      <c r="R6126" t="str">
        <f t="shared" si="572"/>
        <v>North</v>
      </c>
      <c r="S6126" t="str">
        <f t="shared" si="573"/>
        <v>Vehicle Damage</v>
      </c>
      <c r="T6126" t="str">
        <f t="shared" si="574"/>
        <v>Within SLA</v>
      </c>
      <c r="U6126">
        <f t="shared" si="575"/>
        <v>0</v>
      </c>
    </row>
    <row r="6127" spans="1:21" x14ac:dyDescent="0.3">
      <c r="A6127" t="s">
        <v>10691</v>
      </c>
      <c r="B6127" t="s">
        <v>1098</v>
      </c>
      <c r="C6127" t="s">
        <v>7295</v>
      </c>
      <c r="D6127" t="s">
        <v>46</v>
      </c>
      <c r="E6127" t="s">
        <v>18</v>
      </c>
      <c r="F6127">
        <v>228844.04</v>
      </c>
      <c r="G6127" s="1">
        <v>45687</v>
      </c>
      <c r="H6127" s="1">
        <v>45702</v>
      </c>
      <c r="I6127" t="s">
        <v>19</v>
      </c>
      <c r="J6127">
        <v>15</v>
      </c>
      <c r="K6127">
        <v>10</v>
      </c>
      <c r="L6127" t="s">
        <v>204</v>
      </c>
      <c r="M6127" t="s">
        <v>21</v>
      </c>
      <c r="N6127" t="s">
        <v>30</v>
      </c>
      <c r="O6127">
        <f t="shared" si="570"/>
        <v>1</v>
      </c>
      <c r="P6127" t="str">
        <f t="shared" si="571"/>
        <v>Valid</v>
      </c>
      <c r="Q6127" t="str">
        <f>_xlfn.XLOOKUP(B6127,Customers!$A:$A,Customers!$C:$C,"Not Found")</f>
        <v>East</v>
      </c>
      <c r="R6127" t="str">
        <f t="shared" si="572"/>
        <v>South</v>
      </c>
      <c r="S6127" t="str">
        <f t="shared" si="573"/>
        <v>Theft</v>
      </c>
      <c r="T6127" t="str">
        <f t="shared" si="574"/>
        <v>SLA Breach</v>
      </c>
      <c r="U6127">
        <f t="shared" si="575"/>
        <v>5</v>
      </c>
    </row>
    <row r="6128" spans="1:21" x14ac:dyDescent="0.3">
      <c r="A6128" t="s">
        <v>10692</v>
      </c>
      <c r="B6128" t="s">
        <v>5994</v>
      </c>
      <c r="C6128" t="s">
        <v>8029</v>
      </c>
      <c r="D6128" t="s">
        <v>17</v>
      </c>
      <c r="E6128" t="s">
        <v>18</v>
      </c>
      <c r="F6128">
        <v>126098.86</v>
      </c>
      <c r="G6128" s="1">
        <v>45968</v>
      </c>
      <c r="H6128" s="1">
        <v>45977</v>
      </c>
      <c r="I6128" t="s">
        <v>19</v>
      </c>
      <c r="J6128">
        <v>9</v>
      </c>
      <c r="K6128">
        <v>10</v>
      </c>
      <c r="L6128" t="s">
        <v>681</v>
      </c>
      <c r="M6128" t="s">
        <v>21</v>
      </c>
      <c r="N6128" t="s">
        <v>42</v>
      </c>
      <c r="O6128">
        <f t="shared" si="570"/>
        <v>1</v>
      </c>
      <c r="P6128" t="str">
        <f t="shared" si="571"/>
        <v>Valid</v>
      </c>
      <c r="Q6128" t="str">
        <f>_xlfn.XLOOKUP(B6128,Customers!$A:$A,Customers!$C:$C,"Not Found")</f>
        <v>North</v>
      </c>
      <c r="R6128" t="str">
        <f t="shared" si="572"/>
        <v>South</v>
      </c>
      <c r="S6128" t="str">
        <f t="shared" si="573"/>
        <v>Accident</v>
      </c>
      <c r="T6128" t="str">
        <f t="shared" si="574"/>
        <v>Within SLA</v>
      </c>
      <c r="U6128">
        <f t="shared" si="575"/>
        <v>0</v>
      </c>
    </row>
    <row r="6129" spans="1:21" x14ac:dyDescent="0.3">
      <c r="A6129" t="s">
        <v>10693</v>
      </c>
      <c r="B6129" t="s">
        <v>1171</v>
      </c>
      <c r="C6129" t="s">
        <v>10694</v>
      </c>
      <c r="D6129" t="s">
        <v>116</v>
      </c>
      <c r="E6129" t="s">
        <v>173</v>
      </c>
      <c r="F6129">
        <v>13767.9</v>
      </c>
      <c r="G6129" s="1">
        <v>45666</v>
      </c>
      <c r="H6129" s="1">
        <v>45672</v>
      </c>
      <c r="I6129" t="s">
        <v>19</v>
      </c>
      <c r="J6129">
        <v>6</v>
      </c>
      <c r="K6129">
        <v>7</v>
      </c>
      <c r="L6129" t="s">
        <v>282</v>
      </c>
      <c r="M6129" t="s">
        <v>94</v>
      </c>
      <c r="N6129" t="s">
        <v>30</v>
      </c>
      <c r="O6129">
        <f t="shared" si="570"/>
        <v>1</v>
      </c>
      <c r="P6129" t="str">
        <f t="shared" si="571"/>
        <v>Valid</v>
      </c>
      <c r="Q6129" t="str">
        <f>_xlfn.XLOOKUP(B6129,Customers!$A:$A,Customers!$C:$C,"Not Found")</f>
        <v>West</v>
      </c>
      <c r="R6129" t="str">
        <f t="shared" si="572"/>
        <v>Central</v>
      </c>
      <c r="S6129" t="str">
        <f t="shared" si="573"/>
        <v>Medical Emergency</v>
      </c>
      <c r="T6129" t="str">
        <f t="shared" si="574"/>
        <v>Within SLA</v>
      </c>
      <c r="U6129">
        <f t="shared" si="575"/>
        <v>0</v>
      </c>
    </row>
    <row r="6130" spans="1:21" x14ac:dyDescent="0.3">
      <c r="A6130" t="s">
        <v>10695</v>
      </c>
      <c r="B6130" t="s">
        <v>10696</v>
      </c>
      <c r="C6130" t="s">
        <v>10697</v>
      </c>
      <c r="D6130" t="s">
        <v>154</v>
      </c>
      <c r="E6130" t="s">
        <v>27</v>
      </c>
      <c r="F6130">
        <v>47427.39</v>
      </c>
      <c r="G6130" s="1">
        <v>45772</v>
      </c>
      <c r="H6130" s="1">
        <v>45777</v>
      </c>
      <c r="I6130" t="s">
        <v>19</v>
      </c>
      <c r="J6130">
        <v>5</v>
      </c>
      <c r="K6130">
        <v>10</v>
      </c>
      <c r="L6130" t="s">
        <v>704</v>
      </c>
      <c r="M6130" t="s">
        <v>21</v>
      </c>
      <c r="N6130" t="s">
        <v>30</v>
      </c>
      <c r="O6130">
        <f t="shared" si="570"/>
        <v>1</v>
      </c>
      <c r="P6130" t="str">
        <f t="shared" si="571"/>
        <v>Valid</v>
      </c>
      <c r="Q6130" t="str">
        <f>_xlfn.XLOOKUP(B6130,Customers!$A:$A,Customers!$C:$C,"Not Found")</f>
        <v>East</v>
      </c>
      <c r="R6130" t="str">
        <f t="shared" si="572"/>
        <v>West</v>
      </c>
      <c r="S6130" t="str">
        <f t="shared" si="573"/>
        <v>Vehicle Damage</v>
      </c>
      <c r="T6130" t="str">
        <f t="shared" si="574"/>
        <v>Within SLA</v>
      </c>
      <c r="U6130">
        <f t="shared" si="575"/>
        <v>0</v>
      </c>
    </row>
    <row r="6131" spans="1:21" x14ac:dyDescent="0.3">
      <c r="A6131" t="s">
        <v>10698</v>
      </c>
      <c r="B6131" t="s">
        <v>10699</v>
      </c>
      <c r="C6131" t="s">
        <v>10700</v>
      </c>
      <c r="D6131" t="s">
        <v>53</v>
      </c>
      <c r="E6131" t="s">
        <v>173</v>
      </c>
      <c r="F6131">
        <v>131672.65</v>
      </c>
      <c r="G6131" s="1">
        <v>45834</v>
      </c>
      <c r="I6131" t="s">
        <v>40</v>
      </c>
      <c r="J6131">
        <v>24</v>
      </c>
      <c r="K6131">
        <v>15</v>
      </c>
      <c r="L6131" t="s">
        <v>103</v>
      </c>
      <c r="M6131" t="s">
        <v>55</v>
      </c>
      <c r="N6131" t="s">
        <v>42</v>
      </c>
      <c r="O6131">
        <f t="shared" si="570"/>
        <v>1</v>
      </c>
      <c r="P6131" t="str">
        <f t="shared" si="571"/>
        <v>Valid</v>
      </c>
      <c r="Q6131" t="str">
        <f>_xlfn.XLOOKUP(B6131,Customers!$A:$A,Customers!$C:$C,"Not Found")</f>
        <v>West</v>
      </c>
      <c r="R6131" t="str">
        <f t="shared" si="572"/>
        <v>Central</v>
      </c>
      <c r="S6131" t="str">
        <f t="shared" si="573"/>
        <v>Hospitalization</v>
      </c>
      <c r="T6131" t="str">
        <f t="shared" si="574"/>
        <v>SLA Breach</v>
      </c>
      <c r="U6131">
        <f t="shared" si="575"/>
        <v>9</v>
      </c>
    </row>
    <row r="6132" spans="1:21" x14ac:dyDescent="0.3">
      <c r="A6132" t="s">
        <v>10701</v>
      </c>
      <c r="B6132" t="s">
        <v>9434</v>
      </c>
      <c r="C6132" t="s">
        <v>9435</v>
      </c>
      <c r="D6132" t="s">
        <v>102</v>
      </c>
      <c r="E6132" t="s">
        <v>27</v>
      </c>
      <c r="F6132">
        <v>111192.98</v>
      </c>
      <c r="G6132" s="1">
        <v>45661</v>
      </c>
      <c r="H6132" s="1">
        <v>45674</v>
      </c>
      <c r="I6132" t="s">
        <v>19</v>
      </c>
      <c r="J6132">
        <v>13</v>
      </c>
      <c r="K6132">
        <v>20</v>
      </c>
      <c r="L6132" t="s">
        <v>178</v>
      </c>
      <c r="M6132" t="s">
        <v>29</v>
      </c>
      <c r="N6132" t="s">
        <v>30</v>
      </c>
      <c r="O6132">
        <f t="shared" si="570"/>
        <v>1</v>
      </c>
      <c r="P6132" t="str">
        <f t="shared" si="571"/>
        <v>Valid</v>
      </c>
      <c r="Q6132" t="str">
        <f>_xlfn.XLOOKUP(B6132,Customers!$A:$A,Customers!$C:$C,"Not Found")</f>
        <v>East</v>
      </c>
      <c r="R6132" t="str">
        <f t="shared" si="572"/>
        <v>West</v>
      </c>
      <c r="S6132" t="str">
        <f t="shared" si="573"/>
        <v>Maturity</v>
      </c>
      <c r="T6132" t="str">
        <f t="shared" si="574"/>
        <v>Within SLA</v>
      </c>
      <c r="U6132">
        <f t="shared" si="575"/>
        <v>0</v>
      </c>
    </row>
    <row r="6133" spans="1:21" x14ac:dyDescent="0.3">
      <c r="A6133" t="s">
        <v>10702</v>
      </c>
      <c r="B6133" t="s">
        <v>1645</v>
      </c>
      <c r="C6133" t="s">
        <v>1646</v>
      </c>
      <c r="D6133" t="s">
        <v>34</v>
      </c>
      <c r="E6133" t="s">
        <v>18</v>
      </c>
      <c r="F6133">
        <v>278129.40000000002</v>
      </c>
      <c r="G6133" s="1">
        <v>45675</v>
      </c>
      <c r="H6133" s="1">
        <v>45694</v>
      </c>
      <c r="I6133" t="s">
        <v>19</v>
      </c>
      <c r="J6133">
        <v>19</v>
      </c>
      <c r="K6133">
        <v>20</v>
      </c>
      <c r="L6133" t="s">
        <v>79</v>
      </c>
      <c r="M6133" t="s">
        <v>29</v>
      </c>
      <c r="N6133" t="s">
        <v>22</v>
      </c>
      <c r="O6133">
        <f t="shared" si="570"/>
        <v>1</v>
      </c>
      <c r="P6133" t="str">
        <f t="shared" si="571"/>
        <v>Valid</v>
      </c>
      <c r="Q6133" t="str">
        <f>_xlfn.XLOOKUP(B6133,Customers!$A:$A,Customers!$C:$C,"Not Found")</f>
        <v>South</v>
      </c>
      <c r="R6133" t="str">
        <f t="shared" si="572"/>
        <v>South</v>
      </c>
      <c r="S6133" t="str">
        <f t="shared" si="573"/>
        <v>Death Benefit</v>
      </c>
      <c r="T6133" t="str">
        <f t="shared" si="574"/>
        <v>Within SLA</v>
      </c>
      <c r="U6133">
        <f t="shared" si="575"/>
        <v>0</v>
      </c>
    </row>
    <row r="6134" spans="1:21" x14ac:dyDescent="0.3">
      <c r="A6134" t="s">
        <v>10703</v>
      </c>
      <c r="B6134" t="s">
        <v>10704</v>
      </c>
      <c r="C6134" t="s">
        <v>10705</v>
      </c>
      <c r="D6134" t="s">
        <v>216</v>
      </c>
      <c r="E6134" t="s">
        <v>39</v>
      </c>
      <c r="F6134">
        <v>46359.65</v>
      </c>
      <c r="G6134" s="1">
        <v>45985</v>
      </c>
      <c r="H6134" s="1">
        <v>45997</v>
      </c>
      <c r="I6134" t="s">
        <v>19</v>
      </c>
      <c r="J6134">
        <v>12</v>
      </c>
      <c r="K6134">
        <v>15</v>
      </c>
      <c r="L6134" t="s">
        <v>770</v>
      </c>
      <c r="M6134" t="s">
        <v>55</v>
      </c>
      <c r="N6134" t="s">
        <v>30</v>
      </c>
      <c r="O6134">
        <f t="shared" si="570"/>
        <v>1</v>
      </c>
      <c r="P6134" t="str">
        <f t="shared" si="571"/>
        <v>Valid</v>
      </c>
      <c r="Q6134" t="str">
        <f>_xlfn.XLOOKUP(B6134,Customers!$A:$A,Customers!$C:$C,"Not Found")</f>
        <v>Central</v>
      </c>
      <c r="R6134" t="str">
        <f t="shared" si="572"/>
        <v>North</v>
      </c>
      <c r="S6134" t="str">
        <f t="shared" si="573"/>
        <v>Outpatient</v>
      </c>
      <c r="T6134" t="str">
        <f t="shared" si="574"/>
        <v>Within SLA</v>
      </c>
      <c r="U6134">
        <f t="shared" si="575"/>
        <v>0</v>
      </c>
    </row>
    <row r="6135" spans="1:21" x14ac:dyDescent="0.3">
      <c r="A6135" t="s">
        <v>10706</v>
      </c>
      <c r="B6135" t="s">
        <v>1867</v>
      </c>
      <c r="C6135" t="s">
        <v>4523</v>
      </c>
      <c r="D6135" t="s">
        <v>59</v>
      </c>
      <c r="E6135" t="s">
        <v>74</v>
      </c>
      <c r="F6135">
        <v>87278.83</v>
      </c>
      <c r="G6135" s="1">
        <v>45855</v>
      </c>
      <c r="H6135" s="1">
        <v>45872</v>
      </c>
      <c r="I6135" t="s">
        <v>19</v>
      </c>
      <c r="J6135">
        <v>17</v>
      </c>
      <c r="K6135">
        <v>15</v>
      </c>
      <c r="L6135" t="s">
        <v>770</v>
      </c>
      <c r="M6135" t="s">
        <v>55</v>
      </c>
      <c r="N6135" t="s">
        <v>30</v>
      </c>
      <c r="O6135">
        <f t="shared" si="570"/>
        <v>1</v>
      </c>
      <c r="P6135" t="str">
        <f t="shared" si="571"/>
        <v>Valid</v>
      </c>
      <c r="Q6135" t="str">
        <f>_xlfn.XLOOKUP(B6135,Customers!$A:$A,Customers!$C:$C,"Not Found")</f>
        <v>East</v>
      </c>
      <c r="R6135" t="str">
        <f t="shared" si="572"/>
        <v>East</v>
      </c>
      <c r="S6135" t="str">
        <f t="shared" si="573"/>
        <v>Critical Illness</v>
      </c>
      <c r="T6135" t="str">
        <f t="shared" si="574"/>
        <v>SLA Breach</v>
      </c>
      <c r="U6135">
        <f t="shared" si="575"/>
        <v>2</v>
      </c>
    </row>
    <row r="6136" spans="1:21" x14ac:dyDescent="0.3">
      <c r="A6136" t="s">
        <v>10707</v>
      </c>
      <c r="B6136" t="s">
        <v>2646</v>
      </c>
      <c r="C6136" t="s">
        <v>5239</v>
      </c>
      <c r="D6136" t="s">
        <v>154</v>
      </c>
      <c r="E6136" t="s">
        <v>18</v>
      </c>
      <c r="F6136">
        <v>35636.6</v>
      </c>
      <c r="G6136" s="1">
        <v>45668</v>
      </c>
      <c r="H6136" s="1">
        <v>45677</v>
      </c>
      <c r="I6136" t="s">
        <v>47</v>
      </c>
      <c r="J6136">
        <v>9</v>
      </c>
      <c r="K6136">
        <v>10</v>
      </c>
      <c r="L6136" t="s">
        <v>65</v>
      </c>
      <c r="M6136" t="s">
        <v>21</v>
      </c>
      <c r="N6136" t="s">
        <v>22</v>
      </c>
      <c r="O6136">
        <f t="shared" si="570"/>
        <v>1</v>
      </c>
      <c r="P6136" t="str">
        <f t="shared" si="571"/>
        <v>Valid</v>
      </c>
      <c r="Q6136" t="str">
        <f>_xlfn.XLOOKUP(B6136,Customers!$A:$A,Customers!$C:$C,"Not Found")</f>
        <v>East</v>
      </c>
      <c r="R6136" t="str">
        <f t="shared" si="572"/>
        <v>South</v>
      </c>
      <c r="S6136" t="str">
        <f t="shared" si="573"/>
        <v>Vehicle Damage</v>
      </c>
      <c r="T6136" t="str">
        <f t="shared" si="574"/>
        <v>Within SLA</v>
      </c>
      <c r="U6136">
        <f t="shared" si="575"/>
        <v>0</v>
      </c>
    </row>
    <row r="6137" spans="1:21" x14ac:dyDescent="0.3">
      <c r="A6137" t="s">
        <v>10708</v>
      </c>
      <c r="B6137" t="s">
        <v>3349</v>
      </c>
      <c r="C6137" t="s">
        <v>6105</v>
      </c>
      <c r="D6137" t="s">
        <v>182</v>
      </c>
      <c r="E6137" t="s">
        <v>27</v>
      </c>
      <c r="F6137">
        <v>59496.55</v>
      </c>
      <c r="G6137" s="1">
        <v>45783</v>
      </c>
      <c r="H6137" s="1">
        <v>45784</v>
      </c>
      <c r="I6137" t="s">
        <v>19</v>
      </c>
      <c r="J6137">
        <v>1</v>
      </c>
      <c r="K6137">
        <v>7</v>
      </c>
      <c r="L6137" t="s">
        <v>65</v>
      </c>
      <c r="M6137" t="s">
        <v>94</v>
      </c>
      <c r="N6137" t="s">
        <v>30</v>
      </c>
      <c r="O6137">
        <f t="shared" si="570"/>
        <v>1</v>
      </c>
      <c r="P6137" t="str">
        <f t="shared" si="571"/>
        <v>Valid</v>
      </c>
      <c r="Q6137" t="str">
        <f>_xlfn.XLOOKUP(B6137,Customers!$A:$A,Customers!$C:$C,"Not Found")</f>
        <v>West</v>
      </c>
      <c r="R6137" t="str">
        <f t="shared" si="572"/>
        <v>West</v>
      </c>
      <c r="S6137" t="str">
        <f t="shared" si="573"/>
        <v>Trip Cancellation</v>
      </c>
      <c r="T6137" t="str">
        <f t="shared" si="574"/>
        <v>Within SLA</v>
      </c>
      <c r="U6137">
        <f t="shared" si="575"/>
        <v>0</v>
      </c>
    </row>
    <row r="6138" spans="1:21" x14ac:dyDescent="0.3">
      <c r="A6138" t="s">
        <v>10709</v>
      </c>
      <c r="B6138" t="s">
        <v>6157</v>
      </c>
      <c r="C6138" t="s">
        <v>6158</v>
      </c>
      <c r="D6138" t="s">
        <v>116</v>
      </c>
      <c r="E6138" t="s">
        <v>39</v>
      </c>
      <c r="F6138">
        <v>21546.720000000001</v>
      </c>
      <c r="G6138" s="1">
        <v>45769</v>
      </c>
      <c r="H6138" s="1">
        <v>45774</v>
      </c>
      <c r="I6138" t="s">
        <v>19</v>
      </c>
      <c r="J6138">
        <v>5</v>
      </c>
      <c r="K6138">
        <v>7</v>
      </c>
      <c r="L6138" t="s">
        <v>212</v>
      </c>
      <c r="M6138" t="s">
        <v>94</v>
      </c>
      <c r="N6138" t="s">
        <v>30</v>
      </c>
      <c r="O6138">
        <f t="shared" si="570"/>
        <v>1</v>
      </c>
      <c r="P6138" t="str">
        <f t="shared" si="571"/>
        <v>Valid</v>
      </c>
      <c r="Q6138" t="str">
        <f>_xlfn.XLOOKUP(B6138,Customers!$A:$A,Customers!$C:$C,"Not Found")</f>
        <v>North</v>
      </c>
      <c r="R6138" t="str">
        <f t="shared" si="572"/>
        <v>North</v>
      </c>
      <c r="S6138" t="str">
        <f t="shared" si="573"/>
        <v>Medical Emergency</v>
      </c>
      <c r="T6138" t="str">
        <f t="shared" si="574"/>
        <v>Within SLA</v>
      </c>
      <c r="U6138">
        <f t="shared" si="575"/>
        <v>0</v>
      </c>
    </row>
    <row r="6139" spans="1:21" x14ac:dyDescent="0.3">
      <c r="A6139" t="s">
        <v>10710</v>
      </c>
      <c r="B6139" t="s">
        <v>2646</v>
      </c>
      <c r="C6139" t="s">
        <v>3394</v>
      </c>
      <c r="D6139" t="s">
        <v>111</v>
      </c>
      <c r="E6139" t="s">
        <v>27</v>
      </c>
      <c r="F6139">
        <v>169439.81</v>
      </c>
      <c r="G6139" s="1">
        <v>45660</v>
      </c>
      <c r="H6139" s="1">
        <v>45668</v>
      </c>
      <c r="I6139" t="s">
        <v>19</v>
      </c>
      <c r="J6139">
        <v>8</v>
      </c>
      <c r="K6139">
        <v>12</v>
      </c>
      <c r="L6139" t="s">
        <v>183</v>
      </c>
      <c r="M6139" t="s">
        <v>49</v>
      </c>
      <c r="N6139" t="s">
        <v>22</v>
      </c>
      <c r="O6139">
        <f t="shared" si="570"/>
        <v>1</v>
      </c>
      <c r="P6139" t="str">
        <f t="shared" si="571"/>
        <v>Valid</v>
      </c>
      <c r="Q6139" t="str">
        <f>_xlfn.XLOOKUP(B6139,Customers!$A:$A,Customers!$C:$C,"Not Found")</f>
        <v>East</v>
      </c>
      <c r="R6139" t="str">
        <f t="shared" si="572"/>
        <v>West</v>
      </c>
      <c r="S6139" t="str">
        <f t="shared" si="573"/>
        <v>Fire</v>
      </c>
      <c r="T6139" t="str">
        <f t="shared" si="574"/>
        <v>Within SLA</v>
      </c>
      <c r="U6139">
        <f t="shared" si="575"/>
        <v>0</v>
      </c>
    </row>
    <row r="6140" spans="1:21" x14ac:dyDescent="0.3">
      <c r="A6140" t="s">
        <v>10711</v>
      </c>
      <c r="B6140" t="s">
        <v>6418</v>
      </c>
      <c r="C6140" t="s">
        <v>6419</v>
      </c>
      <c r="D6140" t="s">
        <v>216</v>
      </c>
      <c r="E6140" t="s">
        <v>18</v>
      </c>
      <c r="F6140">
        <v>32196.19</v>
      </c>
      <c r="G6140" s="1">
        <v>45848</v>
      </c>
      <c r="H6140" s="1">
        <v>45860</v>
      </c>
      <c r="I6140" t="s">
        <v>19</v>
      </c>
      <c r="J6140">
        <v>12</v>
      </c>
      <c r="K6140">
        <v>15</v>
      </c>
      <c r="L6140" t="s">
        <v>353</v>
      </c>
      <c r="M6140" t="s">
        <v>55</v>
      </c>
      <c r="N6140" t="s">
        <v>30</v>
      </c>
      <c r="O6140">
        <f t="shared" si="570"/>
        <v>1</v>
      </c>
      <c r="P6140" t="str">
        <f t="shared" si="571"/>
        <v>Valid</v>
      </c>
      <c r="Q6140" t="str">
        <f>_xlfn.XLOOKUP(B6140,Customers!$A:$A,Customers!$C:$C,"Not Found")</f>
        <v>South</v>
      </c>
      <c r="R6140" t="str">
        <f t="shared" si="572"/>
        <v>South</v>
      </c>
      <c r="S6140" t="str">
        <f t="shared" si="573"/>
        <v>Outpatient</v>
      </c>
      <c r="T6140" t="str">
        <f t="shared" si="574"/>
        <v>Within SLA</v>
      </c>
      <c r="U6140">
        <f t="shared" si="575"/>
        <v>0</v>
      </c>
    </row>
    <row r="6141" spans="1:21" x14ac:dyDescent="0.3">
      <c r="A6141" t="s">
        <v>10712</v>
      </c>
      <c r="B6141" t="s">
        <v>448</v>
      </c>
      <c r="C6141" t="s">
        <v>449</v>
      </c>
      <c r="D6141" t="s">
        <v>182</v>
      </c>
      <c r="E6141" t="s">
        <v>74</v>
      </c>
      <c r="F6141">
        <v>24610.04</v>
      </c>
      <c r="G6141" s="1">
        <v>45733</v>
      </c>
      <c r="I6141" t="s">
        <v>40</v>
      </c>
      <c r="J6141">
        <v>1</v>
      </c>
      <c r="K6141">
        <v>7</v>
      </c>
      <c r="L6141" t="s">
        <v>278</v>
      </c>
      <c r="M6141" t="s">
        <v>94</v>
      </c>
      <c r="N6141" t="s">
        <v>22</v>
      </c>
      <c r="O6141">
        <f t="shared" si="570"/>
        <v>1</v>
      </c>
      <c r="P6141" t="str">
        <f t="shared" si="571"/>
        <v>Valid</v>
      </c>
      <c r="Q6141" t="str">
        <f>_xlfn.XLOOKUP(B6141,Customers!$A:$A,Customers!$C:$C,"Not Found")</f>
        <v>East</v>
      </c>
      <c r="R6141" t="str">
        <f t="shared" si="572"/>
        <v>East</v>
      </c>
      <c r="S6141" t="str">
        <f t="shared" si="573"/>
        <v>Trip Cancellation</v>
      </c>
      <c r="T6141" t="str">
        <f t="shared" si="574"/>
        <v>Within SLA</v>
      </c>
      <c r="U6141">
        <f t="shared" si="575"/>
        <v>0</v>
      </c>
    </row>
    <row r="6142" spans="1:21" x14ac:dyDescent="0.3">
      <c r="A6142" t="s">
        <v>10713</v>
      </c>
      <c r="B6142" t="s">
        <v>3032</v>
      </c>
      <c r="C6142" t="s">
        <v>3033</v>
      </c>
      <c r="D6142" t="s">
        <v>154</v>
      </c>
      <c r="E6142" t="s">
        <v>173</v>
      </c>
      <c r="F6142">
        <v>28294.77</v>
      </c>
      <c r="G6142" s="1">
        <v>45874</v>
      </c>
      <c r="H6142" s="1">
        <v>45885</v>
      </c>
      <c r="I6142" t="s">
        <v>19</v>
      </c>
      <c r="J6142">
        <v>11</v>
      </c>
      <c r="K6142">
        <v>10</v>
      </c>
      <c r="L6142" t="s">
        <v>212</v>
      </c>
      <c r="M6142" t="s">
        <v>21</v>
      </c>
      <c r="N6142" t="s">
        <v>22</v>
      </c>
      <c r="O6142">
        <f t="shared" si="570"/>
        <v>1</v>
      </c>
      <c r="P6142" t="str">
        <f t="shared" si="571"/>
        <v>Valid</v>
      </c>
      <c r="Q6142" t="str">
        <f>_xlfn.XLOOKUP(B6142,Customers!$A:$A,Customers!$C:$C,"Not Found")</f>
        <v>South</v>
      </c>
      <c r="R6142" t="str">
        <f t="shared" si="572"/>
        <v>Central</v>
      </c>
      <c r="S6142" t="str">
        <f t="shared" si="573"/>
        <v>Vehicle Damage</v>
      </c>
      <c r="T6142" t="str">
        <f t="shared" si="574"/>
        <v>SLA Breach</v>
      </c>
      <c r="U6142">
        <f t="shared" si="575"/>
        <v>1</v>
      </c>
    </row>
    <row r="6143" spans="1:21" x14ac:dyDescent="0.3">
      <c r="A6143" t="s">
        <v>10714</v>
      </c>
      <c r="B6143" t="s">
        <v>9964</v>
      </c>
      <c r="C6143" t="s">
        <v>9965</v>
      </c>
      <c r="D6143" t="s">
        <v>53</v>
      </c>
      <c r="E6143" t="s">
        <v>39</v>
      </c>
      <c r="F6143">
        <v>184628.65</v>
      </c>
      <c r="G6143" s="1">
        <v>45904</v>
      </c>
      <c r="I6143" t="s">
        <v>40</v>
      </c>
      <c r="J6143">
        <v>12</v>
      </c>
      <c r="K6143">
        <v>15</v>
      </c>
      <c r="L6143" t="s">
        <v>349</v>
      </c>
      <c r="M6143" t="s">
        <v>55</v>
      </c>
      <c r="N6143" t="s">
        <v>30</v>
      </c>
      <c r="O6143">
        <f t="shared" si="570"/>
        <v>1</v>
      </c>
      <c r="P6143" t="str">
        <f t="shared" si="571"/>
        <v>Valid</v>
      </c>
      <c r="Q6143" t="str">
        <f>_xlfn.XLOOKUP(B6143,Customers!$A:$A,Customers!$C:$C,"Not Found")</f>
        <v>North</v>
      </c>
      <c r="R6143" t="str">
        <f t="shared" si="572"/>
        <v>North</v>
      </c>
      <c r="S6143" t="str">
        <f t="shared" si="573"/>
        <v>Hospitalization</v>
      </c>
      <c r="T6143" t="str">
        <f t="shared" si="574"/>
        <v>Within SLA</v>
      </c>
      <c r="U6143">
        <f t="shared" si="575"/>
        <v>0</v>
      </c>
    </row>
    <row r="6144" spans="1:21" x14ac:dyDescent="0.3">
      <c r="A6144" t="s">
        <v>10715</v>
      </c>
      <c r="B6144" t="s">
        <v>10716</v>
      </c>
      <c r="C6144" t="s">
        <v>10717</v>
      </c>
      <c r="D6144" t="s">
        <v>53</v>
      </c>
      <c r="E6144" t="s">
        <v>39</v>
      </c>
      <c r="F6144">
        <v>51382.44</v>
      </c>
      <c r="G6144" s="1">
        <v>45797</v>
      </c>
      <c r="H6144" s="1">
        <v>45824</v>
      </c>
      <c r="I6144" t="s">
        <v>19</v>
      </c>
      <c r="J6144">
        <v>27</v>
      </c>
      <c r="K6144">
        <v>15</v>
      </c>
      <c r="L6144" t="s">
        <v>541</v>
      </c>
      <c r="M6144" t="s">
        <v>55</v>
      </c>
      <c r="N6144" t="s">
        <v>88</v>
      </c>
      <c r="O6144">
        <f t="shared" si="570"/>
        <v>1</v>
      </c>
      <c r="P6144" t="str">
        <f t="shared" si="571"/>
        <v>Valid</v>
      </c>
      <c r="Q6144" t="str">
        <f>_xlfn.XLOOKUP(B6144,Customers!$A:$A,Customers!$C:$C,"Not Found")</f>
        <v>West</v>
      </c>
      <c r="R6144" t="str">
        <f t="shared" si="572"/>
        <v>North</v>
      </c>
      <c r="S6144" t="str">
        <f t="shared" si="573"/>
        <v>Hospitalization</v>
      </c>
      <c r="T6144" t="str">
        <f t="shared" si="574"/>
        <v>SLA Breach</v>
      </c>
      <c r="U6144">
        <f t="shared" si="575"/>
        <v>12</v>
      </c>
    </row>
    <row r="6145" spans="1:21" x14ac:dyDescent="0.3">
      <c r="A6145" t="s">
        <v>10718</v>
      </c>
      <c r="B6145" t="s">
        <v>1505</v>
      </c>
      <c r="C6145" t="s">
        <v>1506</v>
      </c>
      <c r="D6145" t="s">
        <v>59</v>
      </c>
      <c r="E6145" t="s">
        <v>39</v>
      </c>
      <c r="F6145">
        <v>80313.070000000007</v>
      </c>
      <c r="G6145" s="1">
        <v>45784</v>
      </c>
      <c r="H6145" s="1">
        <v>45802</v>
      </c>
      <c r="I6145" t="s">
        <v>19</v>
      </c>
      <c r="J6145">
        <v>18</v>
      </c>
      <c r="K6145">
        <v>15</v>
      </c>
      <c r="L6145" t="s">
        <v>155</v>
      </c>
      <c r="M6145" t="s">
        <v>55</v>
      </c>
      <c r="N6145" t="s">
        <v>42</v>
      </c>
      <c r="O6145">
        <f t="shared" si="570"/>
        <v>1</v>
      </c>
      <c r="P6145" t="str">
        <f t="shared" si="571"/>
        <v>Valid</v>
      </c>
      <c r="Q6145" t="str">
        <f>_xlfn.XLOOKUP(B6145,Customers!$A:$A,Customers!$C:$C,"Not Found")</f>
        <v>East</v>
      </c>
      <c r="R6145" t="str">
        <f t="shared" si="572"/>
        <v>North</v>
      </c>
      <c r="S6145" t="str">
        <f t="shared" si="573"/>
        <v>Critical Illness</v>
      </c>
      <c r="T6145" t="str">
        <f t="shared" si="574"/>
        <v>SLA Breach</v>
      </c>
      <c r="U6145">
        <f t="shared" si="575"/>
        <v>3</v>
      </c>
    </row>
    <row r="6146" spans="1:21" x14ac:dyDescent="0.3">
      <c r="A6146" t="s">
        <v>10719</v>
      </c>
      <c r="B6146" t="s">
        <v>507</v>
      </c>
      <c r="C6146" t="s">
        <v>508</v>
      </c>
      <c r="D6146" t="s">
        <v>46</v>
      </c>
      <c r="E6146" t="s">
        <v>18</v>
      </c>
      <c r="F6146">
        <v>81706.149999999994</v>
      </c>
      <c r="G6146" s="1">
        <v>45870</v>
      </c>
      <c r="H6146" s="1">
        <v>45871</v>
      </c>
      <c r="I6146" t="s">
        <v>19</v>
      </c>
      <c r="J6146">
        <v>1</v>
      </c>
      <c r="K6146">
        <v>10</v>
      </c>
      <c r="L6146" t="s">
        <v>388</v>
      </c>
      <c r="M6146" t="s">
        <v>21</v>
      </c>
      <c r="N6146" t="s">
        <v>22</v>
      </c>
      <c r="O6146">
        <f t="shared" ref="O6146:O6209" si="576">COUNTIF($A:$A,A6146)</f>
        <v>1</v>
      </c>
      <c r="P6146" t="str">
        <f t="shared" ref="P6146:P6209" si="577">IF(F6146="","Missing Amount","Valid")</f>
        <v>Valid</v>
      </c>
      <c r="Q6146" t="str">
        <f>_xlfn.XLOOKUP(B6146,Customers!$A:$A,Customers!$C:$C,"Not Found")</f>
        <v>North</v>
      </c>
      <c r="R6146" t="str">
        <f t="shared" ref="R6146:R6209" si="578">IF(E6146="",Q6146,E6146)</f>
        <v>South</v>
      </c>
      <c r="S6146" t="str">
        <f t="shared" ref="S6146:S6209" si="579">IF(D6146="Hospitalisation","Hospitalization",IF(D6146="Medical Emerg.","Medical Emergency",IF(D6146="Property dmg","Property Damage",IF(D6146="Vehicle dmg","Vehicle Damage",D6146))))</f>
        <v>Theft</v>
      </c>
      <c r="T6146" t="str">
        <f t="shared" ref="T6146:T6209" si="580">IF(J6146&gt;K6146,"SLA Breach","Within SLA")</f>
        <v>Within SLA</v>
      </c>
      <c r="U6146">
        <f t="shared" ref="U6146:U6209" si="581">IF(J6146&gt;K6146,J6146-K6146,0)</f>
        <v>0</v>
      </c>
    </row>
    <row r="6147" spans="1:21" x14ac:dyDescent="0.3">
      <c r="A6147" t="s">
        <v>10720</v>
      </c>
      <c r="B6147" t="s">
        <v>2242</v>
      </c>
      <c r="C6147" t="s">
        <v>3705</v>
      </c>
      <c r="D6147" t="s">
        <v>53</v>
      </c>
      <c r="E6147" t="s">
        <v>74</v>
      </c>
      <c r="F6147">
        <v>52324</v>
      </c>
      <c r="G6147" s="1">
        <v>45900</v>
      </c>
      <c r="H6147" s="1">
        <v>45924</v>
      </c>
      <c r="I6147" t="s">
        <v>19</v>
      </c>
      <c r="J6147">
        <v>24</v>
      </c>
      <c r="K6147">
        <v>15</v>
      </c>
      <c r="L6147" t="s">
        <v>606</v>
      </c>
      <c r="M6147" t="s">
        <v>55</v>
      </c>
      <c r="N6147" t="s">
        <v>42</v>
      </c>
      <c r="O6147">
        <f t="shared" si="576"/>
        <v>1</v>
      </c>
      <c r="P6147" t="str">
        <f t="shared" si="577"/>
        <v>Valid</v>
      </c>
      <c r="Q6147" t="str">
        <f>_xlfn.XLOOKUP(B6147,Customers!$A:$A,Customers!$C:$C,"Not Found")</f>
        <v>West</v>
      </c>
      <c r="R6147" t="str">
        <f t="shared" si="578"/>
        <v>East</v>
      </c>
      <c r="S6147" t="str">
        <f t="shared" si="579"/>
        <v>Hospitalization</v>
      </c>
      <c r="T6147" t="str">
        <f t="shared" si="580"/>
        <v>SLA Breach</v>
      </c>
      <c r="U6147">
        <f t="shared" si="581"/>
        <v>9</v>
      </c>
    </row>
    <row r="6148" spans="1:21" x14ac:dyDescent="0.3">
      <c r="A6148" t="s">
        <v>10721</v>
      </c>
      <c r="B6148" t="s">
        <v>3276</v>
      </c>
      <c r="C6148" t="s">
        <v>7486</v>
      </c>
      <c r="D6148" t="s">
        <v>46</v>
      </c>
      <c r="E6148" t="s">
        <v>173</v>
      </c>
      <c r="F6148">
        <v>50414.28</v>
      </c>
      <c r="G6148" s="1">
        <v>45790</v>
      </c>
      <c r="I6148" t="s">
        <v>40</v>
      </c>
      <c r="J6148">
        <v>28</v>
      </c>
      <c r="K6148">
        <v>12</v>
      </c>
      <c r="L6148" t="s">
        <v>349</v>
      </c>
      <c r="M6148" t="s">
        <v>49</v>
      </c>
      <c r="N6148" t="s">
        <v>88</v>
      </c>
      <c r="O6148">
        <f t="shared" si="576"/>
        <v>1</v>
      </c>
      <c r="P6148" t="str">
        <f t="shared" si="577"/>
        <v>Valid</v>
      </c>
      <c r="Q6148" t="str">
        <f>_xlfn.XLOOKUP(B6148,Customers!$A:$A,Customers!$C:$C,"Not Found")</f>
        <v>East</v>
      </c>
      <c r="R6148" t="str">
        <f t="shared" si="578"/>
        <v>Central</v>
      </c>
      <c r="S6148" t="str">
        <f t="shared" si="579"/>
        <v>Theft</v>
      </c>
      <c r="T6148" t="str">
        <f t="shared" si="580"/>
        <v>SLA Breach</v>
      </c>
      <c r="U6148">
        <f t="shared" si="581"/>
        <v>16</v>
      </c>
    </row>
    <row r="6149" spans="1:21" x14ac:dyDescent="0.3">
      <c r="A6149" t="s">
        <v>10722</v>
      </c>
      <c r="B6149" t="s">
        <v>390</v>
      </c>
      <c r="C6149" t="s">
        <v>3930</v>
      </c>
      <c r="D6149" t="s">
        <v>53</v>
      </c>
      <c r="E6149" t="s">
        <v>173</v>
      </c>
      <c r="F6149">
        <v>95898.41</v>
      </c>
      <c r="G6149" s="1">
        <v>45930</v>
      </c>
      <c r="H6149" s="1">
        <v>45942</v>
      </c>
      <c r="I6149" t="s">
        <v>19</v>
      </c>
      <c r="J6149">
        <v>12</v>
      </c>
      <c r="K6149">
        <v>15</v>
      </c>
      <c r="L6149" t="s">
        <v>590</v>
      </c>
      <c r="M6149" t="s">
        <v>55</v>
      </c>
      <c r="N6149" t="s">
        <v>30</v>
      </c>
      <c r="O6149">
        <f t="shared" si="576"/>
        <v>1</v>
      </c>
      <c r="P6149" t="str">
        <f t="shared" si="577"/>
        <v>Valid</v>
      </c>
      <c r="Q6149" t="str">
        <f>_xlfn.XLOOKUP(B6149,Customers!$A:$A,Customers!$C:$C,"Not Found")</f>
        <v>North</v>
      </c>
      <c r="R6149" t="str">
        <f t="shared" si="578"/>
        <v>Central</v>
      </c>
      <c r="S6149" t="str">
        <f t="shared" si="579"/>
        <v>Hospitalization</v>
      </c>
      <c r="T6149" t="str">
        <f t="shared" si="580"/>
        <v>Within SLA</v>
      </c>
      <c r="U6149">
        <f t="shared" si="581"/>
        <v>0</v>
      </c>
    </row>
    <row r="6150" spans="1:21" x14ac:dyDescent="0.3">
      <c r="A6150" t="s">
        <v>10723</v>
      </c>
      <c r="B6150" t="s">
        <v>10724</v>
      </c>
      <c r="C6150" t="s">
        <v>10725</v>
      </c>
      <c r="D6150" t="s">
        <v>46</v>
      </c>
      <c r="E6150" t="s">
        <v>27</v>
      </c>
      <c r="F6150">
        <v>31327.759999999998</v>
      </c>
      <c r="G6150" s="1">
        <v>45753</v>
      </c>
      <c r="H6150" s="1">
        <v>45763</v>
      </c>
      <c r="I6150" t="s">
        <v>19</v>
      </c>
      <c r="J6150">
        <v>10</v>
      </c>
      <c r="K6150">
        <v>12</v>
      </c>
      <c r="L6150" t="s">
        <v>590</v>
      </c>
      <c r="M6150" t="s">
        <v>49</v>
      </c>
      <c r="N6150" t="s">
        <v>42</v>
      </c>
      <c r="O6150">
        <f t="shared" si="576"/>
        <v>1</v>
      </c>
      <c r="P6150" t="str">
        <f t="shared" si="577"/>
        <v>Valid</v>
      </c>
      <c r="Q6150" t="str">
        <f>_xlfn.XLOOKUP(B6150,Customers!$A:$A,Customers!$C:$C,"Not Found")</f>
        <v>East</v>
      </c>
      <c r="R6150" t="str">
        <f t="shared" si="578"/>
        <v>West</v>
      </c>
      <c r="S6150" t="str">
        <f t="shared" si="579"/>
        <v>Theft</v>
      </c>
      <c r="T6150" t="str">
        <f t="shared" si="580"/>
        <v>Within SLA</v>
      </c>
      <c r="U6150">
        <f t="shared" si="581"/>
        <v>0</v>
      </c>
    </row>
    <row r="6151" spans="1:21" x14ac:dyDescent="0.3">
      <c r="A6151" t="s">
        <v>10726</v>
      </c>
      <c r="B6151" t="s">
        <v>4777</v>
      </c>
      <c r="C6151" t="s">
        <v>4778</v>
      </c>
      <c r="D6151" t="s">
        <v>46</v>
      </c>
      <c r="E6151" t="s">
        <v>27</v>
      </c>
      <c r="F6151">
        <v>263129.24</v>
      </c>
      <c r="G6151" s="1">
        <v>45924</v>
      </c>
      <c r="H6151" s="1">
        <v>45948</v>
      </c>
      <c r="I6151" t="s">
        <v>19</v>
      </c>
      <c r="J6151">
        <v>24</v>
      </c>
      <c r="K6151">
        <v>12</v>
      </c>
      <c r="L6151" t="s">
        <v>323</v>
      </c>
      <c r="M6151" t="s">
        <v>49</v>
      </c>
      <c r="N6151" t="s">
        <v>88</v>
      </c>
      <c r="O6151">
        <f t="shared" si="576"/>
        <v>1</v>
      </c>
      <c r="P6151" t="str">
        <f t="shared" si="577"/>
        <v>Valid</v>
      </c>
      <c r="Q6151" t="str">
        <f>_xlfn.XLOOKUP(B6151,Customers!$A:$A,Customers!$C:$C,"Not Found")</f>
        <v>Central</v>
      </c>
      <c r="R6151" t="str">
        <f t="shared" si="578"/>
        <v>West</v>
      </c>
      <c r="S6151" t="str">
        <f t="shared" si="579"/>
        <v>Theft</v>
      </c>
      <c r="T6151" t="str">
        <f t="shared" si="580"/>
        <v>SLA Breach</v>
      </c>
      <c r="U6151">
        <f t="shared" si="581"/>
        <v>12</v>
      </c>
    </row>
    <row r="6152" spans="1:21" x14ac:dyDescent="0.3">
      <c r="A6152" t="s">
        <v>10727</v>
      </c>
      <c r="B6152" t="s">
        <v>969</v>
      </c>
      <c r="C6152" t="s">
        <v>4900</v>
      </c>
      <c r="D6152" t="s">
        <v>102</v>
      </c>
      <c r="E6152" t="s">
        <v>18</v>
      </c>
      <c r="F6152">
        <v>274496.93</v>
      </c>
      <c r="G6152" s="1">
        <v>45781</v>
      </c>
      <c r="I6152" t="s">
        <v>40</v>
      </c>
      <c r="J6152">
        <v>19</v>
      </c>
      <c r="K6152">
        <v>20</v>
      </c>
      <c r="L6152" t="s">
        <v>353</v>
      </c>
      <c r="M6152" t="s">
        <v>29</v>
      </c>
      <c r="N6152" t="s">
        <v>22</v>
      </c>
      <c r="O6152">
        <f t="shared" si="576"/>
        <v>1</v>
      </c>
      <c r="P6152" t="str">
        <f t="shared" si="577"/>
        <v>Valid</v>
      </c>
      <c r="Q6152" t="str">
        <f>_xlfn.XLOOKUP(B6152,Customers!$A:$A,Customers!$C:$C,"Not Found")</f>
        <v>West</v>
      </c>
      <c r="R6152" t="str">
        <f t="shared" si="578"/>
        <v>South</v>
      </c>
      <c r="S6152" t="str">
        <f t="shared" si="579"/>
        <v>Maturity</v>
      </c>
      <c r="T6152" t="str">
        <f t="shared" si="580"/>
        <v>Within SLA</v>
      </c>
      <c r="U6152">
        <f t="shared" si="581"/>
        <v>0</v>
      </c>
    </row>
    <row r="6153" spans="1:21" x14ac:dyDescent="0.3">
      <c r="A6153" t="s">
        <v>10728</v>
      </c>
      <c r="B6153" t="s">
        <v>3948</v>
      </c>
      <c r="C6153" t="s">
        <v>4891</v>
      </c>
      <c r="D6153" t="s">
        <v>216</v>
      </c>
      <c r="E6153" t="s">
        <v>173</v>
      </c>
      <c r="F6153">
        <v>32604.47</v>
      </c>
      <c r="G6153" s="1">
        <v>45881</v>
      </c>
      <c r="H6153" s="1">
        <v>45893</v>
      </c>
      <c r="I6153" t="s">
        <v>19</v>
      </c>
      <c r="J6153">
        <v>12</v>
      </c>
      <c r="K6153">
        <v>15</v>
      </c>
      <c r="L6153" t="s">
        <v>323</v>
      </c>
      <c r="M6153" t="s">
        <v>55</v>
      </c>
      <c r="N6153" t="s">
        <v>30</v>
      </c>
      <c r="O6153">
        <f t="shared" si="576"/>
        <v>1</v>
      </c>
      <c r="P6153" t="str">
        <f t="shared" si="577"/>
        <v>Valid</v>
      </c>
      <c r="Q6153" t="str">
        <f>_xlfn.XLOOKUP(B6153,Customers!$A:$A,Customers!$C:$C,"Not Found")</f>
        <v>West</v>
      </c>
      <c r="R6153" t="str">
        <f t="shared" si="578"/>
        <v>Central</v>
      </c>
      <c r="S6153" t="str">
        <f t="shared" si="579"/>
        <v>Outpatient</v>
      </c>
      <c r="T6153" t="str">
        <f t="shared" si="580"/>
        <v>Within SLA</v>
      </c>
      <c r="U6153">
        <f t="shared" si="581"/>
        <v>0</v>
      </c>
    </row>
    <row r="6154" spans="1:21" x14ac:dyDescent="0.3">
      <c r="A6154" t="s">
        <v>10729</v>
      </c>
      <c r="B6154" t="s">
        <v>3219</v>
      </c>
      <c r="C6154" t="s">
        <v>3220</v>
      </c>
      <c r="D6154" t="s">
        <v>46</v>
      </c>
      <c r="E6154" t="s">
        <v>74</v>
      </c>
      <c r="F6154">
        <v>54727.7</v>
      </c>
      <c r="G6154" s="1">
        <v>45991</v>
      </c>
      <c r="H6154" s="1">
        <v>46003</v>
      </c>
      <c r="I6154" t="s">
        <v>47</v>
      </c>
      <c r="J6154">
        <v>12</v>
      </c>
      <c r="K6154">
        <v>10</v>
      </c>
      <c r="L6154" t="s">
        <v>590</v>
      </c>
      <c r="M6154" t="s">
        <v>21</v>
      </c>
      <c r="N6154" t="s">
        <v>30</v>
      </c>
      <c r="O6154">
        <f t="shared" si="576"/>
        <v>1</v>
      </c>
      <c r="P6154" t="str">
        <f t="shared" si="577"/>
        <v>Valid</v>
      </c>
      <c r="Q6154" t="str">
        <f>_xlfn.XLOOKUP(B6154,Customers!$A:$A,Customers!$C:$C,"Not Found")</f>
        <v>North</v>
      </c>
      <c r="R6154" t="str">
        <f t="shared" si="578"/>
        <v>East</v>
      </c>
      <c r="S6154" t="str">
        <f t="shared" si="579"/>
        <v>Theft</v>
      </c>
      <c r="T6154" t="str">
        <f t="shared" si="580"/>
        <v>SLA Breach</v>
      </c>
      <c r="U6154">
        <f t="shared" si="581"/>
        <v>2</v>
      </c>
    </row>
    <row r="6155" spans="1:21" x14ac:dyDescent="0.3">
      <c r="A6155" t="s">
        <v>10730</v>
      </c>
      <c r="B6155" t="s">
        <v>6629</v>
      </c>
      <c r="C6155" t="s">
        <v>6630</v>
      </c>
      <c r="D6155" t="s">
        <v>116</v>
      </c>
      <c r="E6155" t="s">
        <v>39</v>
      </c>
      <c r="F6155">
        <v>43674.54</v>
      </c>
      <c r="G6155" s="1">
        <v>45907</v>
      </c>
      <c r="H6155" s="1">
        <v>45914</v>
      </c>
      <c r="I6155" t="s">
        <v>19</v>
      </c>
      <c r="J6155">
        <v>7</v>
      </c>
      <c r="K6155">
        <v>7</v>
      </c>
      <c r="L6155" t="s">
        <v>227</v>
      </c>
      <c r="M6155" t="s">
        <v>94</v>
      </c>
      <c r="N6155" t="s">
        <v>22</v>
      </c>
      <c r="O6155">
        <f t="shared" si="576"/>
        <v>1</v>
      </c>
      <c r="P6155" t="str">
        <f t="shared" si="577"/>
        <v>Valid</v>
      </c>
      <c r="Q6155" t="str">
        <f>_xlfn.XLOOKUP(B6155,Customers!$A:$A,Customers!$C:$C,"Not Found")</f>
        <v>West</v>
      </c>
      <c r="R6155" t="str">
        <f t="shared" si="578"/>
        <v>North</v>
      </c>
      <c r="S6155" t="str">
        <f t="shared" si="579"/>
        <v>Medical Emergency</v>
      </c>
      <c r="T6155" t="str">
        <f t="shared" si="580"/>
        <v>Within SLA</v>
      </c>
      <c r="U6155">
        <f t="shared" si="581"/>
        <v>0</v>
      </c>
    </row>
    <row r="6156" spans="1:21" x14ac:dyDescent="0.3">
      <c r="A6156" t="s">
        <v>10731</v>
      </c>
      <c r="B6156" t="s">
        <v>2733</v>
      </c>
      <c r="C6156" t="s">
        <v>2734</v>
      </c>
      <c r="D6156" t="s">
        <v>92</v>
      </c>
      <c r="E6156" t="s">
        <v>173</v>
      </c>
      <c r="F6156">
        <v>17638.900000000001</v>
      </c>
      <c r="G6156" s="1">
        <v>45764</v>
      </c>
      <c r="H6156" s="1">
        <v>45780</v>
      </c>
      <c r="I6156" t="s">
        <v>19</v>
      </c>
      <c r="J6156">
        <v>16</v>
      </c>
      <c r="K6156">
        <v>7</v>
      </c>
      <c r="L6156" t="s">
        <v>366</v>
      </c>
      <c r="M6156" t="s">
        <v>94</v>
      </c>
      <c r="N6156" t="s">
        <v>42</v>
      </c>
      <c r="O6156">
        <f t="shared" si="576"/>
        <v>1</v>
      </c>
      <c r="P6156" t="str">
        <f t="shared" si="577"/>
        <v>Valid</v>
      </c>
      <c r="Q6156" t="str">
        <f>_xlfn.XLOOKUP(B6156,Customers!$A:$A,Customers!$C:$C,"Not Found")</f>
        <v>North</v>
      </c>
      <c r="R6156" t="str">
        <f t="shared" si="578"/>
        <v>Central</v>
      </c>
      <c r="S6156" t="str">
        <f t="shared" si="579"/>
        <v>Baggage Loss</v>
      </c>
      <c r="T6156" t="str">
        <f t="shared" si="580"/>
        <v>SLA Breach</v>
      </c>
      <c r="U6156">
        <f t="shared" si="581"/>
        <v>9</v>
      </c>
    </row>
    <row r="6157" spans="1:21" x14ac:dyDescent="0.3">
      <c r="A6157" t="s">
        <v>10732</v>
      </c>
      <c r="B6157" t="s">
        <v>2727</v>
      </c>
      <c r="C6157" t="s">
        <v>2728</v>
      </c>
      <c r="D6157" t="s">
        <v>116</v>
      </c>
      <c r="E6157" t="s">
        <v>74</v>
      </c>
      <c r="F6157">
        <v>8490.08</v>
      </c>
      <c r="G6157" s="1">
        <v>45848</v>
      </c>
      <c r="I6157" t="s">
        <v>64</v>
      </c>
      <c r="J6157">
        <v>4</v>
      </c>
      <c r="K6157">
        <v>7</v>
      </c>
      <c r="L6157" t="s">
        <v>208</v>
      </c>
      <c r="M6157" t="s">
        <v>94</v>
      </c>
      <c r="N6157" t="s">
        <v>30</v>
      </c>
      <c r="O6157">
        <f t="shared" si="576"/>
        <v>1</v>
      </c>
      <c r="P6157" t="str">
        <f t="shared" si="577"/>
        <v>Valid</v>
      </c>
      <c r="Q6157" t="str">
        <f>_xlfn.XLOOKUP(B6157,Customers!$A:$A,Customers!$C:$C,"Not Found")</f>
        <v>South</v>
      </c>
      <c r="R6157" t="str">
        <f t="shared" si="578"/>
        <v>East</v>
      </c>
      <c r="S6157" t="str">
        <f t="shared" si="579"/>
        <v>Medical Emergency</v>
      </c>
      <c r="T6157" t="str">
        <f t="shared" si="580"/>
        <v>Within SLA</v>
      </c>
      <c r="U6157">
        <f t="shared" si="581"/>
        <v>0</v>
      </c>
    </row>
    <row r="6158" spans="1:21" x14ac:dyDescent="0.3">
      <c r="A6158" t="s">
        <v>10733</v>
      </c>
      <c r="B6158" t="s">
        <v>5308</v>
      </c>
      <c r="C6158" t="s">
        <v>5309</v>
      </c>
      <c r="D6158" t="s">
        <v>182</v>
      </c>
      <c r="E6158" t="s">
        <v>39</v>
      </c>
      <c r="F6158">
        <v>27688.32</v>
      </c>
      <c r="G6158" s="1">
        <v>45725</v>
      </c>
      <c r="H6158" s="1">
        <v>45730</v>
      </c>
      <c r="I6158" t="s">
        <v>19</v>
      </c>
      <c r="J6158">
        <v>5</v>
      </c>
      <c r="K6158">
        <v>7</v>
      </c>
      <c r="L6158" t="s">
        <v>193</v>
      </c>
      <c r="M6158" t="s">
        <v>94</v>
      </c>
      <c r="N6158" t="s">
        <v>30</v>
      </c>
      <c r="O6158">
        <f t="shared" si="576"/>
        <v>1</v>
      </c>
      <c r="P6158" t="str">
        <f t="shared" si="577"/>
        <v>Valid</v>
      </c>
      <c r="Q6158" t="str">
        <f>_xlfn.XLOOKUP(B6158,Customers!$A:$A,Customers!$C:$C,"Not Found")</f>
        <v>South</v>
      </c>
      <c r="R6158" t="str">
        <f t="shared" si="578"/>
        <v>North</v>
      </c>
      <c r="S6158" t="str">
        <f t="shared" si="579"/>
        <v>Trip Cancellation</v>
      </c>
      <c r="T6158" t="str">
        <f t="shared" si="580"/>
        <v>Within SLA</v>
      </c>
      <c r="U6158">
        <f t="shared" si="581"/>
        <v>0</v>
      </c>
    </row>
    <row r="6159" spans="1:21" x14ac:dyDescent="0.3">
      <c r="A6159" t="s">
        <v>10734</v>
      </c>
      <c r="B6159" t="s">
        <v>799</v>
      </c>
      <c r="C6159" t="s">
        <v>10735</v>
      </c>
      <c r="D6159" t="s">
        <v>69</v>
      </c>
      <c r="E6159" t="s">
        <v>27</v>
      </c>
      <c r="F6159">
        <v>180412.68</v>
      </c>
      <c r="G6159" s="1">
        <v>45813</v>
      </c>
      <c r="H6159" s="1">
        <v>45823</v>
      </c>
      <c r="I6159" t="s">
        <v>19</v>
      </c>
      <c r="J6159">
        <v>10</v>
      </c>
      <c r="K6159">
        <v>12</v>
      </c>
      <c r="L6159" t="s">
        <v>193</v>
      </c>
      <c r="M6159" t="s">
        <v>49</v>
      </c>
      <c r="N6159" t="s">
        <v>22</v>
      </c>
      <c r="O6159">
        <f t="shared" si="576"/>
        <v>1</v>
      </c>
      <c r="P6159" t="str">
        <f t="shared" si="577"/>
        <v>Valid</v>
      </c>
      <c r="Q6159" t="str">
        <f>_xlfn.XLOOKUP(B6159,Customers!$A:$A,Customers!$C:$C,"Not Found")</f>
        <v>East</v>
      </c>
      <c r="R6159" t="str">
        <f t="shared" si="578"/>
        <v>West</v>
      </c>
      <c r="S6159" t="str">
        <f t="shared" si="579"/>
        <v>Property Damage</v>
      </c>
      <c r="T6159" t="str">
        <f t="shared" si="580"/>
        <v>Within SLA</v>
      </c>
      <c r="U6159">
        <f t="shared" si="581"/>
        <v>0</v>
      </c>
    </row>
    <row r="6160" spans="1:21" x14ac:dyDescent="0.3">
      <c r="A6160" t="s">
        <v>10736</v>
      </c>
      <c r="B6160" t="s">
        <v>1607</v>
      </c>
      <c r="C6160" t="s">
        <v>3049</v>
      </c>
      <c r="D6160" t="s">
        <v>102</v>
      </c>
      <c r="E6160" t="s">
        <v>18</v>
      </c>
      <c r="F6160">
        <v>349066.14</v>
      </c>
      <c r="G6160" s="1">
        <v>45864</v>
      </c>
      <c r="I6160" t="s">
        <v>40</v>
      </c>
      <c r="J6160">
        <v>16</v>
      </c>
      <c r="K6160">
        <v>20</v>
      </c>
      <c r="L6160" t="s">
        <v>227</v>
      </c>
      <c r="M6160" t="s">
        <v>29</v>
      </c>
      <c r="N6160" t="s">
        <v>22</v>
      </c>
      <c r="O6160">
        <f t="shared" si="576"/>
        <v>1</v>
      </c>
      <c r="P6160" t="str">
        <f t="shared" si="577"/>
        <v>Valid</v>
      </c>
      <c r="Q6160" t="str">
        <f>_xlfn.XLOOKUP(B6160,Customers!$A:$A,Customers!$C:$C,"Not Found")</f>
        <v>South</v>
      </c>
      <c r="R6160" t="str">
        <f t="shared" si="578"/>
        <v>South</v>
      </c>
      <c r="S6160" t="str">
        <f t="shared" si="579"/>
        <v>Maturity</v>
      </c>
      <c r="T6160" t="str">
        <f t="shared" si="580"/>
        <v>Within SLA</v>
      </c>
      <c r="U6160">
        <f t="shared" si="581"/>
        <v>0</v>
      </c>
    </row>
    <row r="6161" spans="1:21" x14ac:dyDescent="0.3">
      <c r="A6161" t="s">
        <v>10737</v>
      </c>
      <c r="B6161" t="s">
        <v>3196</v>
      </c>
      <c r="C6161" t="s">
        <v>3197</v>
      </c>
      <c r="D6161" t="s">
        <v>116</v>
      </c>
      <c r="E6161" t="s">
        <v>39</v>
      </c>
      <c r="F6161">
        <v>38978.29</v>
      </c>
      <c r="G6161" s="1">
        <v>45678</v>
      </c>
      <c r="H6161" s="1">
        <v>45683</v>
      </c>
      <c r="I6161" t="s">
        <v>19</v>
      </c>
      <c r="J6161">
        <v>5</v>
      </c>
      <c r="K6161">
        <v>7</v>
      </c>
      <c r="L6161" t="s">
        <v>132</v>
      </c>
      <c r="M6161" t="s">
        <v>94</v>
      </c>
      <c r="N6161" t="s">
        <v>30</v>
      </c>
      <c r="O6161">
        <f t="shared" si="576"/>
        <v>1</v>
      </c>
      <c r="P6161" t="str">
        <f t="shared" si="577"/>
        <v>Valid</v>
      </c>
      <c r="Q6161" t="str">
        <f>_xlfn.XLOOKUP(B6161,Customers!$A:$A,Customers!$C:$C,"Not Found")</f>
        <v>South</v>
      </c>
      <c r="R6161" t="str">
        <f t="shared" si="578"/>
        <v>North</v>
      </c>
      <c r="S6161" t="str">
        <f t="shared" si="579"/>
        <v>Medical Emergency</v>
      </c>
      <c r="T6161" t="str">
        <f t="shared" si="580"/>
        <v>Within SLA</v>
      </c>
      <c r="U6161">
        <f t="shared" si="581"/>
        <v>0</v>
      </c>
    </row>
    <row r="6162" spans="1:21" x14ac:dyDescent="0.3">
      <c r="A6162" t="s">
        <v>10738</v>
      </c>
      <c r="B6162" t="s">
        <v>2132</v>
      </c>
      <c r="C6162" t="s">
        <v>3515</v>
      </c>
      <c r="D6162" t="s">
        <v>46</v>
      </c>
      <c r="E6162" t="s">
        <v>18</v>
      </c>
      <c r="F6162">
        <v>121056.44</v>
      </c>
      <c r="G6162" s="1">
        <v>45791</v>
      </c>
      <c r="I6162" t="s">
        <v>40</v>
      </c>
      <c r="J6162">
        <v>26</v>
      </c>
      <c r="K6162">
        <v>10</v>
      </c>
      <c r="L6162" t="s">
        <v>349</v>
      </c>
      <c r="M6162" t="s">
        <v>21</v>
      </c>
      <c r="N6162" t="s">
        <v>88</v>
      </c>
      <c r="O6162">
        <f t="shared" si="576"/>
        <v>1</v>
      </c>
      <c r="P6162" t="str">
        <f t="shared" si="577"/>
        <v>Valid</v>
      </c>
      <c r="Q6162" t="str">
        <f>_xlfn.XLOOKUP(B6162,Customers!$A:$A,Customers!$C:$C,"Not Found")</f>
        <v>South</v>
      </c>
      <c r="R6162" t="str">
        <f t="shared" si="578"/>
        <v>South</v>
      </c>
      <c r="S6162" t="str">
        <f t="shared" si="579"/>
        <v>Theft</v>
      </c>
      <c r="T6162" t="str">
        <f t="shared" si="580"/>
        <v>SLA Breach</v>
      </c>
      <c r="U6162">
        <f t="shared" si="581"/>
        <v>16</v>
      </c>
    </row>
    <row r="6163" spans="1:21" x14ac:dyDescent="0.3">
      <c r="A6163" t="s">
        <v>10739</v>
      </c>
      <c r="B6163" t="s">
        <v>3753</v>
      </c>
      <c r="C6163" t="s">
        <v>3754</v>
      </c>
      <c r="D6163" t="s">
        <v>216</v>
      </c>
      <c r="E6163" t="s">
        <v>74</v>
      </c>
      <c r="F6163">
        <v>237832.34</v>
      </c>
      <c r="G6163" s="1">
        <v>45983</v>
      </c>
      <c r="H6163" s="1">
        <v>46004</v>
      </c>
      <c r="I6163" t="s">
        <v>19</v>
      </c>
      <c r="J6163">
        <v>21</v>
      </c>
      <c r="K6163">
        <v>15</v>
      </c>
      <c r="L6163" t="s">
        <v>159</v>
      </c>
      <c r="M6163" t="s">
        <v>55</v>
      </c>
      <c r="N6163" t="s">
        <v>30</v>
      </c>
      <c r="O6163">
        <f t="shared" si="576"/>
        <v>1</v>
      </c>
      <c r="P6163" t="str">
        <f t="shared" si="577"/>
        <v>Valid</v>
      </c>
      <c r="Q6163" t="str">
        <f>_xlfn.XLOOKUP(B6163,Customers!$A:$A,Customers!$C:$C,"Not Found")</f>
        <v>Central</v>
      </c>
      <c r="R6163" t="str">
        <f t="shared" si="578"/>
        <v>East</v>
      </c>
      <c r="S6163" t="str">
        <f t="shared" si="579"/>
        <v>Outpatient</v>
      </c>
      <c r="T6163" t="str">
        <f t="shared" si="580"/>
        <v>SLA Breach</v>
      </c>
      <c r="U6163">
        <f t="shared" si="581"/>
        <v>6</v>
      </c>
    </row>
    <row r="6164" spans="1:21" x14ac:dyDescent="0.3">
      <c r="A6164" t="s">
        <v>10740</v>
      </c>
      <c r="B6164" t="s">
        <v>510</v>
      </c>
      <c r="C6164" t="s">
        <v>3008</v>
      </c>
      <c r="D6164" t="s">
        <v>216</v>
      </c>
      <c r="E6164" t="s">
        <v>18</v>
      </c>
      <c r="F6164">
        <v>14760.11</v>
      </c>
      <c r="G6164" s="1">
        <v>45990</v>
      </c>
      <c r="I6164" t="s">
        <v>64</v>
      </c>
      <c r="J6164">
        <v>13</v>
      </c>
      <c r="K6164">
        <v>15</v>
      </c>
      <c r="L6164" t="s">
        <v>163</v>
      </c>
      <c r="M6164" t="s">
        <v>55</v>
      </c>
      <c r="N6164" t="s">
        <v>30</v>
      </c>
      <c r="O6164">
        <f t="shared" si="576"/>
        <v>1</v>
      </c>
      <c r="P6164" t="str">
        <f t="shared" si="577"/>
        <v>Valid</v>
      </c>
      <c r="Q6164" t="str">
        <f>_xlfn.XLOOKUP(B6164,Customers!$A:$A,Customers!$C:$C,"Not Found")</f>
        <v>South</v>
      </c>
      <c r="R6164" t="str">
        <f t="shared" si="578"/>
        <v>South</v>
      </c>
      <c r="S6164" t="str">
        <f t="shared" si="579"/>
        <v>Outpatient</v>
      </c>
      <c r="T6164" t="str">
        <f t="shared" si="580"/>
        <v>Within SLA</v>
      </c>
      <c r="U6164">
        <f t="shared" si="581"/>
        <v>0</v>
      </c>
    </row>
    <row r="6165" spans="1:21" x14ac:dyDescent="0.3">
      <c r="A6165" t="s">
        <v>10741</v>
      </c>
      <c r="B6165" t="s">
        <v>604</v>
      </c>
      <c r="C6165" t="s">
        <v>605</v>
      </c>
      <c r="D6165" t="s">
        <v>17</v>
      </c>
      <c r="E6165" t="s">
        <v>39</v>
      </c>
      <c r="F6165">
        <v>27475.84</v>
      </c>
      <c r="G6165" s="1">
        <v>45938</v>
      </c>
      <c r="I6165" t="s">
        <v>40</v>
      </c>
      <c r="J6165">
        <v>25</v>
      </c>
      <c r="K6165">
        <v>10</v>
      </c>
      <c r="L6165" t="s">
        <v>325</v>
      </c>
      <c r="M6165" t="s">
        <v>21</v>
      </c>
      <c r="N6165" t="s">
        <v>88</v>
      </c>
      <c r="O6165">
        <f t="shared" si="576"/>
        <v>1</v>
      </c>
      <c r="P6165" t="str">
        <f t="shared" si="577"/>
        <v>Valid</v>
      </c>
      <c r="Q6165" t="str">
        <f>_xlfn.XLOOKUP(B6165,Customers!$A:$A,Customers!$C:$C,"Not Found")</f>
        <v>Central</v>
      </c>
      <c r="R6165" t="str">
        <f t="shared" si="578"/>
        <v>North</v>
      </c>
      <c r="S6165" t="str">
        <f t="shared" si="579"/>
        <v>Accident</v>
      </c>
      <c r="T6165" t="str">
        <f t="shared" si="580"/>
        <v>SLA Breach</v>
      </c>
      <c r="U6165">
        <f t="shared" si="581"/>
        <v>15</v>
      </c>
    </row>
    <row r="6166" spans="1:21" x14ac:dyDescent="0.3">
      <c r="A6166" t="s">
        <v>10742</v>
      </c>
      <c r="B6166" t="s">
        <v>566</v>
      </c>
      <c r="C6166" t="s">
        <v>2479</v>
      </c>
      <c r="D6166" t="s">
        <v>53</v>
      </c>
      <c r="E6166" t="s">
        <v>18</v>
      </c>
      <c r="F6166">
        <v>94800.54</v>
      </c>
      <c r="G6166" s="1">
        <v>45896</v>
      </c>
      <c r="H6166" s="1">
        <v>45908</v>
      </c>
      <c r="I6166" t="s">
        <v>19</v>
      </c>
      <c r="J6166">
        <v>12</v>
      </c>
      <c r="K6166">
        <v>15</v>
      </c>
      <c r="L6166" t="s">
        <v>610</v>
      </c>
      <c r="M6166" t="s">
        <v>55</v>
      </c>
      <c r="N6166" t="s">
        <v>30</v>
      </c>
      <c r="O6166">
        <f t="shared" si="576"/>
        <v>1</v>
      </c>
      <c r="P6166" t="str">
        <f t="shared" si="577"/>
        <v>Valid</v>
      </c>
      <c r="Q6166" t="str">
        <f>_xlfn.XLOOKUP(B6166,Customers!$A:$A,Customers!$C:$C,"Not Found")</f>
        <v>East</v>
      </c>
      <c r="R6166" t="str">
        <f t="shared" si="578"/>
        <v>South</v>
      </c>
      <c r="S6166" t="str">
        <f t="shared" si="579"/>
        <v>Hospitalization</v>
      </c>
      <c r="T6166" t="str">
        <f t="shared" si="580"/>
        <v>Within SLA</v>
      </c>
      <c r="U6166">
        <f t="shared" si="581"/>
        <v>0</v>
      </c>
    </row>
    <row r="6167" spans="1:21" x14ac:dyDescent="0.3">
      <c r="A6167" t="s">
        <v>10743</v>
      </c>
      <c r="B6167" t="s">
        <v>221</v>
      </c>
      <c r="C6167" t="s">
        <v>10744</v>
      </c>
      <c r="D6167" t="s">
        <v>34</v>
      </c>
      <c r="E6167" t="s">
        <v>18</v>
      </c>
      <c r="F6167">
        <v>359196.23</v>
      </c>
      <c r="G6167" s="1">
        <v>45882</v>
      </c>
      <c r="H6167" s="1">
        <v>45899</v>
      </c>
      <c r="I6167" t="s">
        <v>19</v>
      </c>
      <c r="J6167">
        <v>17</v>
      </c>
      <c r="K6167">
        <v>20</v>
      </c>
      <c r="L6167" t="s">
        <v>70</v>
      </c>
      <c r="M6167" t="s">
        <v>29</v>
      </c>
      <c r="N6167" t="s">
        <v>30</v>
      </c>
      <c r="O6167">
        <f t="shared" si="576"/>
        <v>1</v>
      </c>
      <c r="P6167" t="str">
        <f t="shared" si="577"/>
        <v>Valid</v>
      </c>
      <c r="Q6167" t="str">
        <f>_xlfn.XLOOKUP(B6167,Customers!$A:$A,Customers!$C:$C,"Not Found")</f>
        <v>West</v>
      </c>
      <c r="R6167" t="str">
        <f t="shared" si="578"/>
        <v>South</v>
      </c>
      <c r="S6167" t="str">
        <f t="shared" si="579"/>
        <v>Death Benefit</v>
      </c>
      <c r="T6167" t="str">
        <f t="shared" si="580"/>
        <v>Within SLA</v>
      </c>
      <c r="U6167">
        <f t="shared" si="581"/>
        <v>0</v>
      </c>
    </row>
    <row r="6168" spans="1:21" x14ac:dyDescent="0.3">
      <c r="A6168" t="s">
        <v>10745</v>
      </c>
      <c r="B6168" t="s">
        <v>3391</v>
      </c>
      <c r="C6168" t="s">
        <v>3392</v>
      </c>
      <c r="D6168" t="s">
        <v>59</v>
      </c>
      <c r="E6168" t="s">
        <v>74</v>
      </c>
      <c r="F6168">
        <v>31059.39</v>
      </c>
      <c r="G6168" s="1">
        <v>45835</v>
      </c>
      <c r="H6168" s="1">
        <v>45854</v>
      </c>
      <c r="I6168" t="s">
        <v>19</v>
      </c>
      <c r="J6168">
        <v>19</v>
      </c>
      <c r="K6168">
        <v>15</v>
      </c>
      <c r="L6168" t="s">
        <v>128</v>
      </c>
      <c r="M6168" t="s">
        <v>55</v>
      </c>
      <c r="N6168" t="s">
        <v>30</v>
      </c>
      <c r="O6168">
        <f t="shared" si="576"/>
        <v>1</v>
      </c>
      <c r="P6168" t="str">
        <f t="shared" si="577"/>
        <v>Valid</v>
      </c>
      <c r="Q6168" t="str">
        <f>_xlfn.XLOOKUP(B6168,Customers!$A:$A,Customers!$C:$C,"Not Found")</f>
        <v>East</v>
      </c>
      <c r="R6168" t="str">
        <f t="shared" si="578"/>
        <v>East</v>
      </c>
      <c r="S6168" t="str">
        <f t="shared" si="579"/>
        <v>Critical Illness</v>
      </c>
      <c r="T6168" t="str">
        <f t="shared" si="580"/>
        <v>SLA Breach</v>
      </c>
      <c r="U6168">
        <f t="shared" si="581"/>
        <v>4</v>
      </c>
    </row>
    <row r="6169" spans="1:21" x14ac:dyDescent="0.3">
      <c r="A6169" t="s">
        <v>10746</v>
      </c>
      <c r="B6169" t="s">
        <v>3099</v>
      </c>
      <c r="C6169" t="s">
        <v>3100</v>
      </c>
      <c r="D6169" t="s">
        <v>102</v>
      </c>
      <c r="E6169" t="s">
        <v>74</v>
      </c>
      <c r="F6169">
        <v>180433.8</v>
      </c>
      <c r="G6169" s="1">
        <v>45873</v>
      </c>
      <c r="H6169" s="1">
        <v>45890</v>
      </c>
      <c r="I6169" t="s">
        <v>19</v>
      </c>
      <c r="J6169">
        <v>17</v>
      </c>
      <c r="K6169">
        <v>20</v>
      </c>
      <c r="L6169" t="s">
        <v>244</v>
      </c>
      <c r="M6169" t="s">
        <v>29</v>
      </c>
      <c r="N6169" t="s">
        <v>30</v>
      </c>
      <c r="O6169">
        <f t="shared" si="576"/>
        <v>1</v>
      </c>
      <c r="P6169" t="str">
        <f t="shared" si="577"/>
        <v>Valid</v>
      </c>
      <c r="Q6169" t="str">
        <f>_xlfn.XLOOKUP(B6169,Customers!$A:$A,Customers!$C:$C,"Not Found")</f>
        <v>East</v>
      </c>
      <c r="R6169" t="str">
        <f t="shared" si="578"/>
        <v>East</v>
      </c>
      <c r="S6169" t="str">
        <f t="shared" si="579"/>
        <v>Maturity</v>
      </c>
      <c r="T6169" t="str">
        <f t="shared" si="580"/>
        <v>Within SLA</v>
      </c>
      <c r="U6169">
        <f t="shared" si="581"/>
        <v>0</v>
      </c>
    </row>
    <row r="6170" spans="1:21" x14ac:dyDescent="0.3">
      <c r="A6170" t="s">
        <v>10747</v>
      </c>
      <c r="B6170" t="s">
        <v>1233</v>
      </c>
      <c r="C6170" t="s">
        <v>1234</v>
      </c>
      <c r="D6170" t="s">
        <v>46</v>
      </c>
      <c r="E6170" t="s">
        <v>39</v>
      </c>
      <c r="F6170">
        <v>336912.43</v>
      </c>
      <c r="G6170" s="1">
        <v>45737</v>
      </c>
      <c r="H6170" s="1">
        <v>45746</v>
      </c>
      <c r="I6170" t="s">
        <v>47</v>
      </c>
      <c r="J6170">
        <v>9</v>
      </c>
      <c r="K6170">
        <v>12</v>
      </c>
      <c r="L6170" t="s">
        <v>178</v>
      </c>
      <c r="M6170" t="s">
        <v>49</v>
      </c>
      <c r="N6170" t="s">
        <v>30</v>
      </c>
      <c r="O6170">
        <f t="shared" si="576"/>
        <v>1</v>
      </c>
      <c r="P6170" t="str">
        <f t="shared" si="577"/>
        <v>Valid</v>
      </c>
      <c r="Q6170" t="str">
        <f>_xlfn.XLOOKUP(B6170,Customers!$A:$A,Customers!$C:$C,"Not Found")</f>
        <v>South</v>
      </c>
      <c r="R6170" t="str">
        <f t="shared" si="578"/>
        <v>North</v>
      </c>
      <c r="S6170" t="str">
        <f t="shared" si="579"/>
        <v>Theft</v>
      </c>
      <c r="T6170" t="str">
        <f t="shared" si="580"/>
        <v>Within SLA</v>
      </c>
      <c r="U6170">
        <f t="shared" si="581"/>
        <v>0</v>
      </c>
    </row>
    <row r="6171" spans="1:21" x14ac:dyDescent="0.3">
      <c r="A6171" t="s">
        <v>10748</v>
      </c>
      <c r="B6171" t="s">
        <v>643</v>
      </c>
      <c r="C6171" t="s">
        <v>4985</v>
      </c>
      <c r="D6171" t="s">
        <v>69</v>
      </c>
      <c r="E6171" t="s">
        <v>18</v>
      </c>
      <c r="F6171">
        <v>87386.18</v>
      </c>
      <c r="G6171" s="1">
        <v>45850</v>
      </c>
      <c r="H6171" s="1">
        <v>45855</v>
      </c>
      <c r="I6171" t="s">
        <v>19</v>
      </c>
      <c r="J6171">
        <v>5</v>
      </c>
      <c r="K6171">
        <v>12</v>
      </c>
      <c r="L6171" t="s">
        <v>1047</v>
      </c>
      <c r="M6171" t="s">
        <v>49</v>
      </c>
      <c r="N6171" t="s">
        <v>22</v>
      </c>
      <c r="O6171">
        <f t="shared" si="576"/>
        <v>1</v>
      </c>
      <c r="P6171" t="str">
        <f t="shared" si="577"/>
        <v>Valid</v>
      </c>
      <c r="Q6171" t="str">
        <f>_xlfn.XLOOKUP(B6171,Customers!$A:$A,Customers!$C:$C,"Not Found")</f>
        <v>West</v>
      </c>
      <c r="R6171" t="str">
        <f t="shared" si="578"/>
        <v>South</v>
      </c>
      <c r="S6171" t="str">
        <f t="shared" si="579"/>
        <v>Property Damage</v>
      </c>
      <c r="T6171" t="str">
        <f t="shared" si="580"/>
        <v>Within SLA</v>
      </c>
      <c r="U6171">
        <f t="shared" si="581"/>
        <v>0</v>
      </c>
    </row>
    <row r="6172" spans="1:21" x14ac:dyDescent="0.3">
      <c r="A6172" t="s">
        <v>10749</v>
      </c>
      <c r="B6172" t="s">
        <v>1435</v>
      </c>
      <c r="C6172" t="s">
        <v>5970</v>
      </c>
      <c r="D6172" t="s">
        <v>17</v>
      </c>
      <c r="E6172" t="s">
        <v>18</v>
      </c>
      <c r="F6172">
        <v>74522.31</v>
      </c>
      <c r="G6172" s="1">
        <v>45843</v>
      </c>
      <c r="H6172" s="1">
        <v>45849</v>
      </c>
      <c r="I6172" t="s">
        <v>19</v>
      </c>
      <c r="J6172">
        <v>6</v>
      </c>
      <c r="K6172">
        <v>10</v>
      </c>
      <c r="L6172" t="s">
        <v>610</v>
      </c>
      <c r="M6172" t="s">
        <v>21</v>
      </c>
      <c r="N6172" t="s">
        <v>30</v>
      </c>
      <c r="O6172">
        <f t="shared" si="576"/>
        <v>1</v>
      </c>
      <c r="P6172" t="str">
        <f t="shared" si="577"/>
        <v>Valid</v>
      </c>
      <c r="Q6172" t="str">
        <f>_xlfn.XLOOKUP(B6172,Customers!$A:$A,Customers!$C:$C,"Not Found")</f>
        <v>Central</v>
      </c>
      <c r="R6172" t="str">
        <f t="shared" si="578"/>
        <v>South</v>
      </c>
      <c r="S6172" t="str">
        <f t="shared" si="579"/>
        <v>Accident</v>
      </c>
      <c r="T6172" t="str">
        <f t="shared" si="580"/>
        <v>Within SLA</v>
      </c>
      <c r="U6172">
        <f t="shared" si="581"/>
        <v>0</v>
      </c>
    </row>
    <row r="6173" spans="1:21" x14ac:dyDescent="0.3">
      <c r="A6173" t="s">
        <v>10750</v>
      </c>
      <c r="B6173" t="s">
        <v>3762</v>
      </c>
      <c r="C6173" t="s">
        <v>3763</v>
      </c>
      <c r="D6173" t="s">
        <v>17</v>
      </c>
      <c r="E6173" t="s">
        <v>74</v>
      </c>
      <c r="F6173">
        <v>208185.09</v>
      </c>
      <c r="G6173" s="1">
        <v>45689</v>
      </c>
      <c r="H6173" s="1">
        <v>45708</v>
      </c>
      <c r="I6173" t="s">
        <v>19</v>
      </c>
      <c r="J6173">
        <v>19</v>
      </c>
      <c r="K6173">
        <v>10</v>
      </c>
      <c r="L6173" t="s">
        <v>541</v>
      </c>
      <c r="M6173" t="s">
        <v>21</v>
      </c>
      <c r="N6173" t="s">
        <v>42</v>
      </c>
      <c r="O6173">
        <f t="shared" si="576"/>
        <v>1</v>
      </c>
      <c r="P6173" t="str">
        <f t="shared" si="577"/>
        <v>Valid</v>
      </c>
      <c r="Q6173" t="str">
        <f>_xlfn.XLOOKUP(B6173,Customers!$A:$A,Customers!$C:$C,"Not Found")</f>
        <v>East</v>
      </c>
      <c r="R6173" t="str">
        <f t="shared" si="578"/>
        <v>East</v>
      </c>
      <c r="S6173" t="str">
        <f t="shared" si="579"/>
        <v>Accident</v>
      </c>
      <c r="T6173" t="str">
        <f t="shared" si="580"/>
        <v>SLA Breach</v>
      </c>
      <c r="U6173">
        <f t="shared" si="581"/>
        <v>9</v>
      </c>
    </row>
    <row r="6174" spans="1:21" x14ac:dyDescent="0.3">
      <c r="A6174" t="s">
        <v>10751</v>
      </c>
      <c r="B6174" t="s">
        <v>1236</v>
      </c>
      <c r="C6174" t="s">
        <v>1237</v>
      </c>
      <c r="D6174" t="s">
        <v>116</v>
      </c>
      <c r="E6174" t="s">
        <v>27</v>
      </c>
      <c r="F6174">
        <v>31893.88</v>
      </c>
      <c r="G6174" s="1">
        <v>45752</v>
      </c>
      <c r="H6174" s="1">
        <v>45754</v>
      </c>
      <c r="I6174" t="s">
        <v>19</v>
      </c>
      <c r="J6174">
        <v>2</v>
      </c>
      <c r="K6174">
        <v>7</v>
      </c>
      <c r="L6174" t="s">
        <v>75</v>
      </c>
      <c r="M6174" t="s">
        <v>94</v>
      </c>
      <c r="N6174" t="s">
        <v>30</v>
      </c>
      <c r="O6174">
        <f t="shared" si="576"/>
        <v>1</v>
      </c>
      <c r="P6174" t="str">
        <f t="shared" si="577"/>
        <v>Valid</v>
      </c>
      <c r="Q6174" t="str">
        <f>_xlfn.XLOOKUP(B6174,Customers!$A:$A,Customers!$C:$C,"Not Found")</f>
        <v>North</v>
      </c>
      <c r="R6174" t="str">
        <f t="shared" si="578"/>
        <v>West</v>
      </c>
      <c r="S6174" t="str">
        <f t="shared" si="579"/>
        <v>Medical Emergency</v>
      </c>
      <c r="T6174" t="str">
        <f t="shared" si="580"/>
        <v>Within SLA</v>
      </c>
      <c r="U6174">
        <f t="shared" si="581"/>
        <v>0</v>
      </c>
    </row>
    <row r="6175" spans="1:21" x14ac:dyDescent="0.3">
      <c r="A6175" t="s">
        <v>10752</v>
      </c>
      <c r="B6175" t="s">
        <v>4443</v>
      </c>
      <c r="C6175" t="s">
        <v>4444</v>
      </c>
      <c r="D6175" t="s">
        <v>216</v>
      </c>
      <c r="E6175" t="s">
        <v>39</v>
      </c>
      <c r="F6175">
        <v>141804.04999999999</v>
      </c>
      <c r="G6175" s="1">
        <v>45764</v>
      </c>
      <c r="H6175" s="1">
        <v>45773</v>
      </c>
      <c r="I6175" t="s">
        <v>19</v>
      </c>
      <c r="J6175">
        <v>9</v>
      </c>
      <c r="K6175">
        <v>15</v>
      </c>
      <c r="L6175" t="s">
        <v>20</v>
      </c>
      <c r="M6175" t="s">
        <v>55</v>
      </c>
      <c r="N6175" t="s">
        <v>22</v>
      </c>
      <c r="O6175">
        <f t="shared" si="576"/>
        <v>1</v>
      </c>
      <c r="P6175" t="str">
        <f t="shared" si="577"/>
        <v>Valid</v>
      </c>
      <c r="Q6175" t="str">
        <f>_xlfn.XLOOKUP(B6175,Customers!$A:$A,Customers!$C:$C,"Not Found")</f>
        <v>East</v>
      </c>
      <c r="R6175" t="str">
        <f t="shared" si="578"/>
        <v>North</v>
      </c>
      <c r="S6175" t="str">
        <f t="shared" si="579"/>
        <v>Outpatient</v>
      </c>
      <c r="T6175" t="str">
        <f t="shared" si="580"/>
        <v>Within SLA</v>
      </c>
      <c r="U6175">
        <f t="shared" si="581"/>
        <v>0</v>
      </c>
    </row>
    <row r="6176" spans="1:21" x14ac:dyDescent="0.3">
      <c r="A6176" t="s">
        <v>10753</v>
      </c>
      <c r="B6176" t="s">
        <v>751</v>
      </c>
      <c r="C6176" t="s">
        <v>1105</v>
      </c>
      <c r="D6176" t="s">
        <v>53</v>
      </c>
      <c r="E6176" t="s">
        <v>39</v>
      </c>
      <c r="F6176">
        <v>123202.37</v>
      </c>
      <c r="G6176" s="1">
        <v>45886</v>
      </c>
      <c r="H6176" s="1">
        <v>45911</v>
      </c>
      <c r="I6176" t="s">
        <v>19</v>
      </c>
      <c r="J6176">
        <v>25</v>
      </c>
      <c r="K6176">
        <v>15</v>
      </c>
      <c r="L6176" t="s">
        <v>651</v>
      </c>
      <c r="M6176" t="s">
        <v>55</v>
      </c>
      <c r="N6176" t="s">
        <v>42</v>
      </c>
      <c r="O6176">
        <f t="shared" si="576"/>
        <v>1</v>
      </c>
      <c r="P6176" t="str">
        <f t="shared" si="577"/>
        <v>Valid</v>
      </c>
      <c r="Q6176" t="str">
        <f>_xlfn.XLOOKUP(B6176,Customers!$A:$A,Customers!$C:$C,"Not Found")</f>
        <v>East</v>
      </c>
      <c r="R6176" t="str">
        <f t="shared" si="578"/>
        <v>North</v>
      </c>
      <c r="S6176" t="str">
        <f t="shared" si="579"/>
        <v>Hospitalization</v>
      </c>
      <c r="T6176" t="str">
        <f t="shared" si="580"/>
        <v>SLA Breach</v>
      </c>
      <c r="U6176">
        <f t="shared" si="581"/>
        <v>10</v>
      </c>
    </row>
    <row r="6177" spans="1:21" x14ac:dyDescent="0.3">
      <c r="A6177" t="s">
        <v>10754</v>
      </c>
      <c r="B6177" t="s">
        <v>2307</v>
      </c>
      <c r="C6177" t="s">
        <v>3420</v>
      </c>
      <c r="D6177" t="s">
        <v>111</v>
      </c>
      <c r="E6177" t="s">
        <v>39</v>
      </c>
      <c r="F6177">
        <v>88421.95</v>
      </c>
      <c r="G6177" s="1">
        <v>45771</v>
      </c>
      <c r="H6177" s="1">
        <v>45774</v>
      </c>
      <c r="I6177" t="s">
        <v>19</v>
      </c>
      <c r="J6177">
        <v>3</v>
      </c>
      <c r="K6177">
        <v>12</v>
      </c>
      <c r="L6177" t="s">
        <v>373</v>
      </c>
      <c r="M6177" t="s">
        <v>49</v>
      </c>
      <c r="N6177" t="s">
        <v>22</v>
      </c>
      <c r="O6177">
        <f t="shared" si="576"/>
        <v>1</v>
      </c>
      <c r="P6177" t="str">
        <f t="shared" si="577"/>
        <v>Valid</v>
      </c>
      <c r="Q6177" t="str">
        <f>_xlfn.XLOOKUP(B6177,Customers!$A:$A,Customers!$C:$C,"Not Found")</f>
        <v>West</v>
      </c>
      <c r="R6177" t="str">
        <f t="shared" si="578"/>
        <v>North</v>
      </c>
      <c r="S6177" t="str">
        <f t="shared" si="579"/>
        <v>Fire</v>
      </c>
      <c r="T6177" t="str">
        <f t="shared" si="580"/>
        <v>Within SLA</v>
      </c>
      <c r="U6177">
        <f t="shared" si="581"/>
        <v>0</v>
      </c>
    </row>
    <row r="6178" spans="1:21" x14ac:dyDescent="0.3">
      <c r="A6178" t="s">
        <v>10755</v>
      </c>
      <c r="B6178" t="s">
        <v>10756</v>
      </c>
      <c r="C6178" t="s">
        <v>10757</v>
      </c>
      <c r="D6178" t="s">
        <v>17</v>
      </c>
      <c r="E6178" t="s">
        <v>74</v>
      </c>
      <c r="F6178">
        <v>50344.15</v>
      </c>
      <c r="G6178" s="1">
        <v>45729</v>
      </c>
      <c r="I6178" t="s">
        <v>64</v>
      </c>
      <c r="J6178">
        <v>14</v>
      </c>
      <c r="K6178">
        <v>10</v>
      </c>
      <c r="L6178" t="s">
        <v>548</v>
      </c>
      <c r="M6178" t="s">
        <v>21</v>
      </c>
      <c r="N6178" t="s">
        <v>30</v>
      </c>
      <c r="O6178">
        <f t="shared" si="576"/>
        <v>1</v>
      </c>
      <c r="P6178" t="str">
        <f t="shared" si="577"/>
        <v>Valid</v>
      </c>
      <c r="Q6178" t="str">
        <f>_xlfn.XLOOKUP(B6178,Customers!$A:$A,Customers!$C:$C,"Not Found")</f>
        <v>West</v>
      </c>
      <c r="R6178" t="str">
        <f t="shared" si="578"/>
        <v>East</v>
      </c>
      <c r="S6178" t="str">
        <f t="shared" si="579"/>
        <v>Accident</v>
      </c>
      <c r="T6178" t="str">
        <f t="shared" si="580"/>
        <v>SLA Breach</v>
      </c>
      <c r="U6178">
        <f t="shared" si="581"/>
        <v>4</v>
      </c>
    </row>
    <row r="6179" spans="1:21" x14ac:dyDescent="0.3">
      <c r="A6179" t="s">
        <v>10758</v>
      </c>
      <c r="B6179" t="s">
        <v>2463</v>
      </c>
      <c r="C6179" t="s">
        <v>10759</v>
      </c>
      <c r="D6179" t="s">
        <v>46</v>
      </c>
      <c r="E6179" t="s">
        <v>18</v>
      </c>
      <c r="F6179">
        <v>140110.69</v>
      </c>
      <c r="G6179" s="1">
        <v>45923</v>
      </c>
      <c r="H6179" s="1">
        <v>45934</v>
      </c>
      <c r="I6179" t="s">
        <v>19</v>
      </c>
      <c r="J6179">
        <v>11</v>
      </c>
      <c r="K6179">
        <v>10</v>
      </c>
      <c r="L6179" t="s">
        <v>159</v>
      </c>
      <c r="M6179" t="s">
        <v>21</v>
      </c>
      <c r="N6179" t="s">
        <v>30</v>
      </c>
      <c r="O6179">
        <f t="shared" si="576"/>
        <v>1</v>
      </c>
      <c r="P6179" t="str">
        <f t="shared" si="577"/>
        <v>Valid</v>
      </c>
      <c r="Q6179" t="str">
        <f>_xlfn.XLOOKUP(B6179,Customers!$A:$A,Customers!$C:$C,"Not Found")</f>
        <v>East</v>
      </c>
      <c r="R6179" t="str">
        <f t="shared" si="578"/>
        <v>South</v>
      </c>
      <c r="S6179" t="str">
        <f t="shared" si="579"/>
        <v>Theft</v>
      </c>
      <c r="T6179" t="str">
        <f t="shared" si="580"/>
        <v>SLA Breach</v>
      </c>
      <c r="U6179">
        <f t="shared" si="581"/>
        <v>1</v>
      </c>
    </row>
    <row r="6180" spans="1:21" x14ac:dyDescent="0.3">
      <c r="A6180" t="s">
        <v>10760</v>
      </c>
      <c r="B6180" t="s">
        <v>2758</v>
      </c>
      <c r="C6180" t="s">
        <v>2759</v>
      </c>
      <c r="D6180" t="s">
        <v>116</v>
      </c>
      <c r="E6180" t="s">
        <v>27</v>
      </c>
      <c r="F6180">
        <v>29843.3</v>
      </c>
      <c r="G6180" s="1">
        <v>45827</v>
      </c>
      <c r="H6180" s="1">
        <v>45842</v>
      </c>
      <c r="I6180" t="s">
        <v>19</v>
      </c>
      <c r="J6180">
        <v>15</v>
      </c>
      <c r="K6180">
        <v>7</v>
      </c>
      <c r="L6180" t="s">
        <v>121</v>
      </c>
      <c r="M6180" t="s">
        <v>94</v>
      </c>
      <c r="N6180" t="s">
        <v>30</v>
      </c>
      <c r="O6180">
        <f t="shared" si="576"/>
        <v>1</v>
      </c>
      <c r="P6180" t="str">
        <f t="shared" si="577"/>
        <v>Valid</v>
      </c>
      <c r="Q6180" t="str">
        <f>_xlfn.XLOOKUP(B6180,Customers!$A:$A,Customers!$C:$C,"Not Found")</f>
        <v>Central</v>
      </c>
      <c r="R6180" t="str">
        <f t="shared" si="578"/>
        <v>West</v>
      </c>
      <c r="S6180" t="str">
        <f t="shared" si="579"/>
        <v>Medical Emergency</v>
      </c>
      <c r="T6180" t="str">
        <f t="shared" si="580"/>
        <v>SLA Breach</v>
      </c>
      <c r="U6180">
        <f t="shared" si="581"/>
        <v>8</v>
      </c>
    </row>
    <row r="6181" spans="1:21" x14ac:dyDescent="0.3">
      <c r="A6181" t="s">
        <v>10761</v>
      </c>
      <c r="B6181" t="s">
        <v>10762</v>
      </c>
      <c r="C6181" t="s">
        <v>10763</v>
      </c>
      <c r="D6181" t="s">
        <v>17</v>
      </c>
      <c r="E6181" t="s">
        <v>27</v>
      </c>
      <c r="F6181">
        <v>33738.410000000003</v>
      </c>
      <c r="G6181" s="1">
        <v>45860</v>
      </c>
      <c r="I6181" t="s">
        <v>40</v>
      </c>
      <c r="J6181">
        <v>6</v>
      </c>
      <c r="K6181">
        <v>10</v>
      </c>
      <c r="L6181" t="s">
        <v>606</v>
      </c>
      <c r="M6181" t="s">
        <v>21</v>
      </c>
      <c r="N6181" t="s">
        <v>30</v>
      </c>
      <c r="O6181">
        <f t="shared" si="576"/>
        <v>1</v>
      </c>
      <c r="P6181" t="str">
        <f t="shared" si="577"/>
        <v>Valid</v>
      </c>
      <c r="Q6181" t="str">
        <f>_xlfn.XLOOKUP(B6181,Customers!$A:$A,Customers!$C:$C,"Not Found")</f>
        <v>East</v>
      </c>
      <c r="R6181" t="str">
        <f t="shared" si="578"/>
        <v>West</v>
      </c>
      <c r="S6181" t="str">
        <f t="shared" si="579"/>
        <v>Accident</v>
      </c>
      <c r="T6181" t="str">
        <f t="shared" si="580"/>
        <v>Within SLA</v>
      </c>
      <c r="U6181">
        <f t="shared" si="581"/>
        <v>0</v>
      </c>
    </row>
    <row r="6182" spans="1:21" x14ac:dyDescent="0.3">
      <c r="A6182" t="s">
        <v>10764</v>
      </c>
      <c r="B6182" t="s">
        <v>2237</v>
      </c>
      <c r="C6182" t="s">
        <v>2238</v>
      </c>
      <c r="D6182" t="s">
        <v>53</v>
      </c>
      <c r="E6182" t="s">
        <v>39</v>
      </c>
      <c r="F6182">
        <v>171770.2</v>
      </c>
      <c r="G6182" s="1">
        <v>45771</v>
      </c>
      <c r="H6182" s="1">
        <v>45789</v>
      </c>
      <c r="I6182" t="s">
        <v>19</v>
      </c>
      <c r="J6182">
        <v>18</v>
      </c>
      <c r="K6182">
        <v>15</v>
      </c>
      <c r="L6182" t="s">
        <v>174</v>
      </c>
      <c r="M6182" t="s">
        <v>55</v>
      </c>
      <c r="N6182" t="s">
        <v>42</v>
      </c>
      <c r="O6182">
        <f t="shared" si="576"/>
        <v>1</v>
      </c>
      <c r="P6182" t="str">
        <f t="shared" si="577"/>
        <v>Valid</v>
      </c>
      <c r="Q6182" t="str">
        <f>_xlfn.XLOOKUP(B6182,Customers!$A:$A,Customers!$C:$C,"Not Found")</f>
        <v>South</v>
      </c>
      <c r="R6182" t="str">
        <f t="shared" si="578"/>
        <v>North</v>
      </c>
      <c r="S6182" t="str">
        <f t="shared" si="579"/>
        <v>Hospitalization</v>
      </c>
      <c r="T6182" t="str">
        <f t="shared" si="580"/>
        <v>SLA Breach</v>
      </c>
      <c r="U6182">
        <f t="shared" si="581"/>
        <v>3</v>
      </c>
    </row>
    <row r="6183" spans="1:21" x14ac:dyDescent="0.3">
      <c r="A6183" t="s">
        <v>10765</v>
      </c>
      <c r="B6183" t="s">
        <v>3534</v>
      </c>
      <c r="C6183" t="s">
        <v>10766</v>
      </c>
      <c r="D6183" t="s">
        <v>92</v>
      </c>
      <c r="E6183" t="s">
        <v>18</v>
      </c>
      <c r="F6183">
        <v>4690.6099999999997</v>
      </c>
      <c r="G6183" s="1">
        <v>45790</v>
      </c>
      <c r="H6183" s="1">
        <v>45806</v>
      </c>
      <c r="I6183" t="s">
        <v>19</v>
      </c>
      <c r="J6183">
        <v>16</v>
      </c>
      <c r="K6183">
        <v>7</v>
      </c>
      <c r="L6183" t="s">
        <v>242</v>
      </c>
      <c r="M6183" t="s">
        <v>94</v>
      </c>
      <c r="N6183" t="s">
        <v>88</v>
      </c>
      <c r="O6183">
        <f t="shared" si="576"/>
        <v>1</v>
      </c>
      <c r="P6183" t="str">
        <f t="shared" si="577"/>
        <v>Valid</v>
      </c>
      <c r="Q6183" t="str">
        <f>_xlfn.XLOOKUP(B6183,Customers!$A:$A,Customers!$C:$C,"Not Found")</f>
        <v>South</v>
      </c>
      <c r="R6183" t="str">
        <f t="shared" si="578"/>
        <v>South</v>
      </c>
      <c r="S6183" t="str">
        <f t="shared" si="579"/>
        <v>Baggage Loss</v>
      </c>
      <c r="T6183" t="str">
        <f t="shared" si="580"/>
        <v>SLA Breach</v>
      </c>
      <c r="U6183">
        <f t="shared" si="581"/>
        <v>9</v>
      </c>
    </row>
    <row r="6184" spans="1:21" x14ac:dyDescent="0.3">
      <c r="A6184" t="s">
        <v>10767</v>
      </c>
      <c r="B6184" t="s">
        <v>10768</v>
      </c>
      <c r="C6184" t="s">
        <v>10769</v>
      </c>
      <c r="D6184" t="s">
        <v>46</v>
      </c>
      <c r="E6184" t="s">
        <v>173</v>
      </c>
      <c r="F6184">
        <v>306853.53000000003</v>
      </c>
      <c r="G6184" s="1">
        <v>45851</v>
      </c>
      <c r="H6184" s="1">
        <v>45861</v>
      </c>
      <c r="I6184" t="s">
        <v>19</v>
      </c>
      <c r="J6184">
        <v>10</v>
      </c>
      <c r="K6184">
        <v>12</v>
      </c>
      <c r="L6184" t="s">
        <v>491</v>
      </c>
      <c r="M6184" t="s">
        <v>49</v>
      </c>
      <c r="N6184" t="s">
        <v>30</v>
      </c>
      <c r="O6184">
        <f t="shared" si="576"/>
        <v>1</v>
      </c>
      <c r="P6184" t="str">
        <f t="shared" si="577"/>
        <v>Valid</v>
      </c>
      <c r="Q6184" t="str">
        <f>_xlfn.XLOOKUP(B6184,Customers!$A:$A,Customers!$C:$C,"Not Found")</f>
        <v>North</v>
      </c>
      <c r="R6184" t="str">
        <f t="shared" si="578"/>
        <v>Central</v>
      </c>
      <c r="S6184" t="str">
        <f t="shared" si="579"/>
        <v>Theft</v>
      </c>
      <c r="T6184" t="str">
        <f t="shared" si="580"/>
        <v>Within SLA</v>
      </c>
      <c r="U6184">
        <f t="shared" si="581"/>
        <v>0</v>
      </c>
    </row>
    <row r="6185" spans="1:21" x14ac:dyDescent="0.3">
      <c r="A6185" t="s">
        <v>10770</v>
      </c>
      <c r="B6185" t="s">
        <v>2231</v>
      </c>
      <c r="C6185" t="s">
        <v>10771</v>
      </c>
      <c r="D6185" t="s">
        <v>59</v>
      </c>
      <c r="E6185" t="s">
        <v>18</v>
      </c>
      <c r="F6185">
        <v>75293.34</v>
      </c>
      <c r="G6185" s="1">
        <v>45767</v>
      </c>
      <c r="H6185" s="1">
        <v>45783</v>
      </c>
      <c r="I6185" t="s">
        <v>19</v>
      </c>
      <c r="J6185">
        <v>16</v>
      </c>
      <c r="K6185">
        <v>15</v>
      </c>
      <c r="L6185" t="s">
        <v>174</v>
      </c>
      <c r="M6185" t="s">
        <v>55</v>
      </c>
      <c r="N6185" t="s">
        <v>42</v>
      </c>
      <c r="O6185">
        <f t="shared" si="576"/>
        <v>1</v>
      </c>
      <c r="P6185" t="str">
        <f t="shared" si="577"/>
        <v>Valid</v>
      </c>
      <c r="Q6185" t="str">
        <f>_xlfn.XLOOKUP(B6185,Customers!$A:$A,Customers!$C:$C,"Not Found")</f>
        <v>Central</v>
      </c>
      <c r="R6185" t="str">
        <f t="shared" si="578"/>
        <v>South</v>
      </c>
      <c r="S6185" t="str">
        <f t="shared" si="579"/>
        <v>Critical Illness</v>
      </c>
      <c r="T6185" t="str">
        <f t="shared" si="580"/>
        <v>SLA Breach</v>
      </c>
      <c r="U6185">
        <f t="shared" si="581"/>
        <v>1</v>
      </c>
    </row>
    <row r="6186" spans="1:21" x14ac:dyDescent="0.3">
      <c r="A6186" t="s">
        <v>10772</v>
      </c>
      <c r="B6186" t="s">
        <v>176</v>
      </c>
      <c r="C6186" t="s">
        <v>177</v>
      </c>
      <c r="D6186" t="s">
        <v>46</v>
      </c>
      <c r="E6186" t="s">
        <v>74</v>
      </c>
      <c r="F6186">
        <v>65338.05</v>
      </c>
      <c r="G6186" s="1">
        <v>45976</v>
      </c>
      <c r="H6186" s="1">
        <v>45992</v>
      </c>
      <c r="I6186" t="s">
        <v>19</v>
      </c>
      <c r="J6186">
        <v>16</v>
      </c>
      <c r="K6186">
        <v>10</v>
      </c>
      <c r="L6186" t="s">
        <v>349</v>
      </c>
      <c r="M6186" t="s">
        <v>21</v>
      </c>
      <c r="N6186" t="s">
        <v>42</v>
      </c>
      <c r="O6186">
        <f t="shared" si="576"/>
        <v>1</v>
      </c>
      <c r="P6186" t="str">
        <f t="shared" si="577"/>
        <v>Valid</v>
      </c>
      <c r="Q6186" t="str">
        <f>_xlfn.XLOOKUP(B6186,Customers!$A:$A,Customers!$C:$C,"Not Found")</f>
        <v>East</v>
      </c>
      <c r="R6186" t="str">
        <f t="shared" si="578"/>
        <v>East</v>
      </c>
      <c r="S6186" t="str">
        <f t="shared" si="579"/>
        <v>Theft</v>
      </c>
      <c r="T6186" t="str">
        <f t="shared" si="580"/>
        <v>SLA Breach</v>
      </c>
      <c r="U6186">
        <f t="shared" si="581"/>
        <v>6</v>
      </c>
    </row>
    <row r="6187" spans="1:21" x14ac:dyDescent="0.3">
      <c r="A6187" t="s">
        <v>10773</v>
      </c>
      <c r="B6187" t="s">
        <v>8390</v>
      </c>
      <c r="C6187" t="s">
        <v>8391</v>
      </c>
      <c r="D6187" t="s">
        <v>111</v>
      </c>
      <c r="E6187" t="s">
        <v>74</v>
      </c>
      <c r="F6187">
        <v>116099.44</v>
      </c>
      <c r="G6187" s="1">
        <v>45943</v>
      </c>
      <c r="I6187" t="s">
        <v>64</v>
      </c>
      <c r="J6187">
        <v>8</v>
      </c>
      <c r="K6187">
        <v>12</v>
      </c>
      <c r="L6187" t="s">
        <v>87</v>
      </c>
      <c r="M6187" t="s">
        <v>49</v>
      </c>
      <c r="N6187" t="s">
        <v>30</v>
      </c>
      <c r="O6187">
        <f t="shared" si="576"/>
        <v>1</v>
      </c>
      <c r="P6187" t="str">
        <f t="shared" si="577"/>
        <v>Valid</v>
      </c>
      <c r="Q6187" t="str">
        <f>_xlfn.XLOOKUP(B6187,Customers!$A:$A,Customers!$C:$C,"Not Found")</f>
        <v>Central</v>
      </c>
      <c r="R6187" t="str">
        <f t="shared" si="578"/>
        <v>East</v>
      </c>
      <c r="S6187" t="str">
        <f t="shared" si="579"/>
        <v>Fire</v>
      </c>
      <c r="T6187" t="str">
        <f t="shared" si="580"/>
        <v>Within SLA</v>
      </c>
      <c r="U6187">
        <f t="shared" si="581"/>
        <v>0</v>
      </c>
    </row>
    <row r="6188" spans="1:21" x14ac:dyDescent="0.3">
      <c r="A6188" t="s">
        <v>10774</v>
      </c>
      <c r="B6188" t="s">
        <v>2568</v>
      </c>
      <c r="C6188" t="s">
        <v>2569</v>
      </c>
      <c r="D6188" t="s">
        <v>59</v>
      </c>
      <c r="E6188" t="s">
        <v>18</v>
      </c>
      <c r="F6188">
        <v>201865.01</v>
      </c>
      <c r="G6188" s="1">
        <v>45980</v>
      </c>
      <c r="I6188" t="s">
        <v>64</v>
      </c>
      <c r="J6188">
        <v>29</v>
      </c>
      <c r="K6188">
        <v>15</v>
      </c>
      <c r="L6188" t="s">
        <v>450</v>
      </c>
      <c r="M6188" t="s">
        <v>55</v>
      </c>
      <c r="N6188" t="s">
        <v>88</v>
      </c>
      <c r="O6188">
        <f t="shared" si="576"/>
        <v>1</v>
      </c>
      <c r="P6188" t="str">
        <f t="shared" si="577"/>
        <v>Valid</v>
      </c>
      <c r="Q6188" t="str">
        <f>_xlfn.XLOOKUP(B6188,Customers!$A:$A,Customers!$C:$C,"Not Found")</f>
        <v>Central</v>
      </c>
      <c r="R6188" t="str">
        <f t="shared" si="578"/>
        <v>South</v>
      </c>
      <c r="S6188" t="str">
        <f t="shared" si="579"/>
        <v>Critical Illness</v>
      </c>
      <c r="T6188" t="str">
        <f t="shared" si="580"/>
        <v>SLA Breach</v>
      </c>
      <c r="U6188">
        <f t="shared" si="581"/>
        <v>14</v>
      </c>
    </row>
    <row r="6189" spans="1:21" x14ac:dyDescent="0.3">
      <c r="A6189" t="s">
        <v>10775</v>
      </c>
      <c r="B6189" t="s">
        <v>5690</v>
      </c>
      <c r="C6189" t="s">
        <v>5691</v>
      </c>
      <c r="D6189" t="s">
        <v>59</v>
      </c>
      <c r="E6189" t="s">
        <v>27</v>
      </c>
      <c r="F6189">
        <v>95188.87</v>
      </c>
      <c r="G6189" s="1">
        <v>45920</v>
      </c>
      <c r="H6189" s="1">
        <v>45934</v>
      </c>
      <c r="I6189" t="s">
        <v>19</v>
      </c>
      <c r="J6189">
        <v>14</v>
      </c>
      <c r="K6189">
        <v>15</v>
      </c>
      <c r="L6189" t="s">
        <v>770</v>
      </c>
      <c r="M6189" t="s">
        <v>55</v>
      </c>
      <c r="N6189" t="s">
        <v>42</v>
      </c>
      <c r="O6189">
        <f t="shared" si="576"/>
        <v>1</v>
      </c>
      <c r="P6189" t="str">
        <f t="shared" si="577"/>
        <v>Valid</v>
      </c>
      <c r="Q6189" t="str">
        <f>_xlfn.XLOOKUP(B6189,Customers!$A:$A,Customers!$C:$C,"Not Found")</f>
        <v>East</v>
      </c>
      <c r="R6189" t="str">
        <f t="shared" si="578"/>
        <v>West</v>
      </c>
      <c r="S6189" t="str">
        <f t="shared" si="579"/>
        <v>Critical Illness</v>
      </c>
      <c r="T6189" t="str">
        <f t="shared" si="580"/>
        <v>Within SLA</v>
      </c>
      <c r="U6189">
        <f t="shared" si="581"/>
        <v>0</v>
      </c>
    </row>
    <row r="6190" spans="1:21" x14ac:dyDescent="0.3">
      <c r="A6190" t="s">
        <v>10776</v>
      </c>
      <c r="B6190" t="s">
        <v>145</v>
      </c>
      <c r="C6190" t="s">
        <v>2649</v>
      </c>
      <c r="D6190" t="s">
        <v>154</v>
      </c>
      <c r="E6190" t="s">
        <v>39</v>
      </c>
      <c r="F6190">
        <v>64048.53</v>
      </c>
      <c r="G6190" s="1">
        <v>45686</v>
      </c>
      <c r="H6190" s="1">
        <v>45694</v>
      </c>
      <c r="I6190" t="s">
        <v>19</v>
      </c>
      <c r="J6190">
        <v>8</v>
      </c>
      <c r="K6190">
        <v>10</v>
      </c>
      <c r="L6190" t="s">
        <v>353</v>
      </c>
      <c r="M6190" t="s">
        <v>21</v>
      </c>
      <c r="N6190" t="s">
        <v>22</v>
      </c>
      <c r="O6190">
        <f t="shared" si="576"/>
        <v>1</v>
      </c>
      <c r="P6190" t="str">
        <f t="shared" si="577"/>
        <v>Valid</v>
      </c>
      <c r="Q6190" t="str">
        <f>_xlfn.XLOOKUP(B6190,Customers!$A:$A,Customers!$C:$C,"Not Found")</f>
        <v>South</v>
      </c>
      <c r="R6190" t="str">
        <f t="shared" si="578"/>
        <v>North</v>
      </c>
      <c r="S6190" t="str">
        <f t="shared" si="579"/>
        <v>Vehicle Damage</v>
      </c>
      <c r="T6190" t="str">
        <f t="shared" si="580"/>
        <v>Within SLA</v>
      </c>
      <c r="U6190">
        <f t="shared" si="581"/>
        <v>0</v>
      </c>
    </row>
    <row r="6191" spans="1:21" x14ac:dyDescent="0.3">
      <c r="A6191" t="s">
        <v>10777</v>
      </c>
      <c r="B6191" t="s">
        <v>8440</v>
      </c>
      <c r="C6191" t="s">
        <v>10778</v>
      </c>
      <c r="D6191" t="s">
        <v>46</v>
      </c>
      <c r="E6191" t="s">
        <v>18</v>
      </c>
      <c r="F6191">
        <v>35000.85</v>
      </c>
      <c r="G6191" s="1">
        <v>45929</v>
      </c>
      <c r="H6191" s="1">
        <v>45954</v>
      </c>
      <c r="I6191" t="s">
        <v>19</v>
      </c>
      <c r="J6191">
        <v>25</v>
      </c>
      <c r="K6191">
        <v>10</v>
      </c>
      <c r="L6191" t="s">
        <v>323</v>
      </c>
      <c r="M6191" t="s">
        <v>21</v>
      </c>
      <c r="N6191" t="s">
        <v>88</v>
      </c>
      <c r="O6191">
        <f t="shared" si="576"/>
        <v>1</v>
      </c>
      <c r="P6191" t="str">
        <f t="shared" si="577"/>
        <v>Valid</v>
      </c>
      <c r="Q6191" t="str">
        <f>_xlfn.XLOOKUP(B6191,Customers!$A:$A,Customers!$C:$C,"Not Found")</f>
        <v>Central</v>
      </c>
      <c r="R6191" t="str">
        <f t="shared" si="578"/>
        <v>South</v>
      </c>
      <c r="S6191" t="str">
        <f t="shared" si="579"/>
        <v>Theft</v>
      </c>
      <c r="T6191" t="str">
        <f t="shared" si="580"/>
        <v>SLA Breach</v>
      </c>
      <c r="U6191">
        <f t="shared" si="581"/>
        <v>15</v>
      </c>
    </row>
    <row r="6192" spans="1:21" x14ac:dyDescent="0.3">
      <c r="A6192" t="s">
        <v>10779</v>
      </c>
      <c r="B6192" t="s">
        <v>10780</v>
      </c>
      <c r="C6192" t="s">
        <v>10781</v>
      </c>
      <c r="D6192" t="s">
        <v>46</v>
      </c>
      <c r="E6192" t="s">
        <v>74</v>
      </c>
      <c r="F6192">
        <v>40875.35</v>
      </c>
      <c r="G6192" s="1">
        <v>45740</v>
      </c>
      <c r="H6192" s="1">
        <v>45746</v>
      </c>
      <c r="I6192" t="s">
        <v>19</v>
      </c>
      <c r="J6192">
        <v>6</v>
      </c>
      <c r="K6192">
        <v>10</v>
      </c>
      <c r="L6192" t="s">
        <v>159</v>
      </c>
      <c r="M6192" t="s">
        <v>21</v>
      </c>
      <c r="N6192" t="s">
        <v>22</v>
      </c>
      <c r="O6192">
        <f t="shared" si="576"/>
        <v>1</v>
      </c>
      <c r="P6192" t="str">
        <f t="shared" si="577"/>
        <v>Valid</v>
      </c>
      <c r="Q6192" t="str">
        <f>_xlfn.XLOOKUP(B6192,Customers!$A:$A,Customers!$C:$C,"Not Found")</f>
        <v>North</v>
      </c>
      <c r="R6192" t="str">
        <f t="shared" si="578"/>
        <v>East</v>
      </c>
      <c r="S6192" t="str">
        <f t="shared" si="579"/>
        <v>Theft</v>
      </c>
      <c r="T6192" t="str">
        <f t="shared" si="580"/>
        <v>Within SLA</v>
      </c>
      <c r="U6192">
        <f t="shared" si="581"/>
        <v>0</v>
      </c>
    </row>
    <row r="6193" spans="1:21" x14ac:dyDescent="0.3">
      <c r="A6193" t="s">
        <v>10782</v>
      </c>
      <c r="B6193" t="s">
        <v>1130</v>
      </c>
      <c r="C6193" t="s">
        <v>3551</v>
      </c>
      <c r="D6193" t="s">
        <v>17</v>
      </c>
      <c r="E6193" t="s">
        <v>173</v>
      </c>
      <c r="F6193">
        <v>98665.17</v>
      </c>
      <c r="G6193" s="1">
        <v>45790</v>
      </c>
      <c r="H6193" s="1">
        <v>45807</v>
      </c>
      <c r="I6193" t="s">
        <v>19</v>
      </c>
      <c r="J6193">
        <v>17</v>
      </c>
      <c r="K6193">
        <v>10</v>
      </c>
      <c r="L6193" t="s">
        <v>132</v>
      </c>
      <c r="M6193" t="s">
        <v>21</v>
      </c>
      <c r="N6193" t="s">
        <v>30</v>
      </c>
      <c r="O6193">
        <f t="shared" si="576"/>
        <v>1</v>
      </c>
      <c r="P6193" t="str">
        <f t="shared" si="577"/>
        <v>Valid</v>
      </c>
      <c r="Q6193" t="str">
        <f>_xlfn.XLOOKUP(B6193,Customers!$A:$A,Customers!$C:$C,"Not Found")</f>
        <v>South</v>
      </c>
      <c r="R6193" t="str">
        <f t="shared" si="578"/>
        <v>Central</v>
      </c>
      <c r="S6193" t="str">
        <f t="shared" si="579"/>
        <v>Accident</v>
      </c>
      <c r="T6193" t="str">
        <f t="shared" si="580"/>
        <v>SLA Breach</v>
      </c>
      <c r="U6193">
        <f t="shared" si="581"/>
        <v>7</v>
      </c>
    </row>
    <row r="6194" spans="1:21" x14ac:dyDescent="0.3">
      <c r="A6194" t="s">
        <v>10783</v>
      </c>
      <c r="B6194" t="s">
        <v>733</v>
      </c>
      <c r="C6194" t="s">
        <v>1520</v>
      </c>
      <c r="D6194" t="s">
        <v>53</v>
      </c>
      <c r="E6194" t="s">
        <v>39</v>
      </c>
      <c r="F6194">
        <v>98238.13</v>
      </c>
      <c r="G6194" s="1">
        <v>45797</v>
      </c>
      <c r="H6194" s="1">
        <v>45825</v>
      </c>
      <c r="I6194" t="s">
        <v>19</v>
      </c>
      <c r="J6194">
        <v>28</v>
      </c>
      <c r="K6194">
        <v>15</v>
      </c>
      <c r="L6194" t="s">
        <v>787</v>
      </c>
      <c r="M6194" t="s">
        <v>55</v>
      </c>
      <c r="N6194" t="s">
        <v>88</v>
      </c>
      <c r="O6194">
        <f t="shared" si="576"/>
        <v>1</v>
      </c>
      <c r="P6194" t="str">
        <f t="shared" si="577"/>
        <v>Valid</v>
      </c>
      <c r="Q6194" t="str">
        <f>_xlfn.XLOOKUP(B6194,Customers!$A:$A,Customers!$C:$C,"Not Found")</f>
        <v>South</v>
      </c>
      <c r="R6194" t="str">
        <f t="shared" si="578"/>
        <v>North</v>
      </c>
      <c r="S6194" t="str">
        <f t="shared" si="579"/>
        <v>Hospitalization</v>
      </c>
      <c r="T6194" t="str">
        <f t="shared" si="580"/>
        <v>SLA Breach</v>
      </c>
      <c r="U6194">
        <f t="shared" si="581"/>
        <v>13</v>
      </c>
    </row>
    <row r="6195" spans="1:21" x14ac:dyDescent="0.3">
      <c r="A6195" t="s">
        <v>10784</v>
      </c>
      <c r="B6195" t="s">
        <v>3107</v>
      </c>
      <c r="C6195" t="s">
        <v>3108</v>
      </c>
      <c r="D6195" t="s">
        <v>216</v>
      </c>
      <c r="E6195" t="s">
        <v>74</v>
      </c>
      <c r="F6195">
        <v>254493.86</v>
      </c>
      <c r="G6195" s="1">
        <v>45818</v>
      </c>
      <c r="H6195" s="1">
        <v>45833</v>
      </c>
      <c r="I6195" t="s">
        <v>19</v>
      </c>
      <c r="J6195">
        <v>15</v>
      </c>
      <c r="K6195">
        <v>15</v>
      </c>
      <c r="L6195" t="s">
        <v>296</v>
      </c>
      <c r="M6195" t="s">
        <v>55</v>
      </c>
      <c r="N6195" t="s">
        <v>22</v>
      </c>
      <c r="O6195">
        <f t="shared" si="576"/>
        <v>1</v>
      </c>
      <c r="P6195" t="str">
        <f t="shared" si="577"/>
        <v>Valid</v>
      </c>
      <c r="Q6195" t="str">
        <f>_xlfn.XLOOKUP(B6195,Customers!$A:$A,Customers!$C:$C,"Not Found")</f>
        <v>East</v>
      </c>
      <c r="R6195" t="str">
        <f t="shared" si="578"/>
        <v>East</v>
      </c>
      <c r="S6195" t="str">
        <f t="shared" si="579"/>
        <v>Outpatient</v>
      </c>
      <c r="T6195" t="str">
        <f t="shared" si="580"/>
        <v>Within SLA</v>
      </c>
      <c r="U6195">
        <f t="shared" si="581"/>
        <v>0</v>
      </c>
    </row>
    <row r="6196" spans="1:21" x14ac:dyDescent="0.3">
      <c r="A6196" t="s">
        <v>10785</v>
      </c>
      <c r="B6196" t="s">
        <v>873</v>
      </c>
      <c r="C6196" t="s">
        <v>3461</v>
      </c>
      <c r="D6196" t="s">
        <v>59</v>
      </c>
      <c r="E6196" t="s">
        <v>39</v>
      </c>
      <c r="F6196">
        <v>50049.279999999999</v>
      </c>
      <c r="G6196" s="1">
        <v>45925</v>
      </c>
      <c r="H6196" s="1">
        <v>45930</v>
      </c>
      <c r="I6196" t="s">
        <v>19</v>
      </c>
      <c r="J6196">
        <v>5</v>
      </c>
      <c r="K6196">
        <v>15</v>
      </c>
      <c r="L6196" t="s">
        <v>388</v>
      </c>
      <c r="M6196" t="s">
        <v>55</v>
      </c>
      <c r="N6196" t="s">
        <v>30</v>
      </c>
      <c r="O6196">
        <f t="shared" si="576"/>
        <v>1</v>
      </c>
      <c r="P6196" t="str">
        <f t="shared" si="577"/>
        <v>Valid</v>
      </c>
      <c r="Q6196" t="str">
        <f>_xlfn.XLOOKUP(B6196,Customers!$A:$A,Customers!$C:$C,"Not Found")</f>
        <v>North</v>
      </c>
      <c r="R6196" t="str">
        <f t="shared" si="578"/>
        <v>North</v>
      </c>
      <c r="S6196" t="str">
        <f t="shared" si="579"/>
        <v>Critical Illness</v>
      </c>
      <c r="T6196" t="str">
        <f t="shared" si="580"/>
        <v>Within SLA</v>
      </c>
      <c r="U6196">
        <f t="shared" si="581"/>
        <v>0</v>
      </c>
    </row>
    <row r="6197" spans="1:21" x14ac:dyDescent="0.3">
      <c r="A6197" t="s">
        <v>10786</v>
      </c>
      <c r="B6197" t="s">
        <v>482</v>
      </c>
      <c r="C6197" t="s">
        <v>7987</v>
      </c>
      <c r="D6197" t="s">
        <v>216</v>
      </c>
      <c r="E6197" t="s">
        <v>27</v>
      </c>
      <c r="F6197">
        <v>40150.36</v>
      </c>
      <c r="G6197" s="1">
        <v>45849</v>
      </c>
      <c r="H6197" s="1">
        <v>45853</v>
      </c>
      <c r="I6197" t="s">
        <v>19</v>
      </c>
      <c r="J6197">
        <v>4</v>
      </c>
      <c r="K6197">
        <v>15</v>
      </c>
      <c r="L6197" t="s">
        <v>193</v>
      </c>
      <c r="M6197" t="s">
        <v>55</v>
      </c>
      <c r="N6197" t="s">
        <v>30</v>
      </c>
      <c r="O6197">
        <f t="shared" si="576"/>
        <v>1</v>
      </c>
      <c r="P6197" t="str">
        <f t="shared" si="577"/>
        <v>Valid</v>
      </c>
      <c r="Q6197" t="str">
        <f>_xlfn.XLOOKUP(B6197,Customers!$A:$A,Customers!$C:$C,"Not Found")</f>
        <v>West</v>
      </c>
      <c r="R6197" t="str">
        <f t="shared" si="578"/>
        <v>West</v>
      </c>
      <c r="S6197" t="str">
        <f t="shared" si="579"/>
        <v>Outpatient</v>
      </c>
      <c r="T6197" t="str">
        <f t="shared" si="580"/>
        <v>Within SLA</v>
      </c>
      <c r="U6197">
        <f t="shared" si="581"/>
        <v>0</v>
      </c>
    </row>
    <row r="6198" spans="1:21" x14ac:dyDescent="0.3">
      <c r="A6198" t="s">
        <v>10787</v>
      </c>
      <c r="B6198" t="s">
        <v>10788</v>
      </c>
      <c r="C6198" t="s">
        <v>10789</v>
      </c>
      <c r="D6198" t="s">
        <v>216</v>
      </c>
      <c r="E6198" t="s">
        <v>18</v>
      </c>
      <c r="F6198">
        <v>103286.82</v>
      </c>
      <c r="G6198" s="1">
        <v>45836</v>
      </c>
      <c r="H6198" s="1">
        <v>45850</v>
      </c>
      <c r="I6198" t="s">
        <v>19</v>
      </c>
      <c r="J6198">
        <v>14</v>
      </c>
      <c r="K6198">
        <v>15</v>
      </c>
      <c r="L6198" t="s">
        <v>345</v>
      </c>
      <c r="M6198" t="s">
        <v>55</v>
      </c>
      <c r="N6198" t="s">
        <v>22</v>
      </c>
      <c r="O6198">
        <f t="shared" si="576"/>
        <v>1</v>
      </c>
      <c r="P6198" t="str">
        <f t="shared" si="577"/>
        <v>Valid</v>
      </c>
      <c r="Q6198" t="str">
        <f>_xlfn.XLOOKUP(B6198,Customers!$A:$A,Customers!$C:$C,"Not Found")</f>
        <v>South</v>
      </c>
      <c r="R6198" t="str">
        <f t="shared" si="578"/>
        <v>South</v>
      </c>
      <c r="S6198" t="str">
        <f t="shared" si="579"/>
        <v>Outpatient</v>
      </c>
      <c r="T6198" t="str">
        <f t="shared" si="580"/>
        <v>Within SLA</v>
      </c>
      <c r="U6198">
        <f t="shared" si="581"/>
        <v>0</v>
      </c>
    </row>
    <row r="6199" spans="1:21" x14ac:dyDescent="0.3">
      <c r="A6199" t="s">
        <v>10790</v>
      </c>
      <c r="B6199" t="s">
        <v>10791</v>
      </c>
      <c r="C6199" t="s">
        <v>10792</v>
      </c>
      <c r="D6199" t="s">
        <v>154</v>
      </c>
      <c r="E6199" t="s">
        <v>18</v>
      </c>
      <c r="G6199" s="1">
        <v>45722</v>
      </c>
      <c r="H6199" s="1">
        <v>45735</v>
      </c>
      <c r="I6199" t="s">
        <v>19</v>
      </c>
      <c r="J6199">
        <v>13</v>
      </c>
      <c r="K6199">
        <v>10</v>
      </c>
      <c r="L6199" t="s">
        <v>630</v>
      </c>
      <c r="M6199" t="s">
        <v>21</v>
      </c>
      <c r="N6199" t="s">
        <v>30</v>
      </c>
      <c r="O6199">
        <f t="shared" si="576"/>
        <v>1</v>
      </c>
      <c r="P6199" t="str">
        <f t="shared" si="577"/>
        <v>Missing Amount</v>
      </c>
      <c r="Q6199" t="str">
        <f>_xlfn.XLOOKUP(B6199,Customers!$A:$A,Customers!$C:$C,"Not Found")</f>
        <v>West</v>
      </c>
      <c r="R6199" t="str">
        <f t="shared" si="578"/>
        <v>South</v>
      </c>
      <c r="S6199" t="str">
        <f t="shared" si="579"/>
        <v>Vehicle Damage</v>
      </c>
      <c r="T6199" t="str">
        <f t="shared" si="580"/>
        <v>SLA Breach</v>
      </c>
      <c r="U6199">
        <f t="shared" si="581"/>
        <v>3</v>
      </c>
    </row>
    <row r="6200" spans="1:21" x14ac:dyDescent="0.3">
      <c r="A6200" t="s">
        <v>10793</v>
      </c>
      <c r="B6200" t="s">
        <v>2532</v>
      </c>
      <c r="C6200" t="s">
        <v>6870</v>
      </c>
      <c r="D6200" t="s">
        <v>111</v>
      </c>
      <c r="E6200" t="s">
        <v>173</v>
      </c>
      <c r="F6200">
        <v>50473.14</v>
      </c>
      <c r="G6200" s="1">
        <v>45925</v>
      </c>
      <c r="I6200" t="s">
        <v>40</v>
      </c>
      <c r="J6200">
        <v>18</v>
      </c>
      <c r="K6200">
        <v>12</v>
      </c>
      <c r="L6200" t="s">
        <v>208</v>
      </c>
      <c r="M6200" t="s">
        <v>49</v>
      </c>
      <c r="N6200" t="s">
        <v>30</v>
      </c>
      <c r="O6200">
        <f t="shared" si="576"/>
        <v>1</v>
      </c>
      <c r="P6200" t="str">
        <f t="shared" si="577"/>
        <v>Valid</v>
      </c>
      <c r="Q6200" t="str">
        <f>_xlfn.XLOOKUP(B6200,Customers!$A:$A,Customers!$C:$C,"Not Found")</f>
        <v>Central</v>
      </c>
      <c r="R6200" t="str">
        <f t="shared" si="578"/>
        <v>Central</v>
      </c>
      <c r="S6200" t="str">
        <f t="shared" si="579"/>
        <v>Fire</v>
      </c>
      <c r="T6200" t="str">
        <f t="shared" si="580"/>
        <v>SLA Breach</v>
      </c>
      <c r="U6200">
        <f t="shared" si="581"/>
        <v>6</v>
      </c>
    </row>
    <row r="6201" spans="1:21" x14ac:dyDescent="0.3">
      <c r="A6201" t="s">
        <v>10794</v>
      </c>
      <c r="B6201" t="s">
        <v>305</v>
      </c>
      <c r="C6201" t="s">
        <v>306</v>
      </c>
      <c r="D6201" t="s">
        <v>116</v>
      </c>
      <c r="E6201" t="s">
        <v>27</v>
      </c>
      <c r="F6201">
        <v>21409.52</v>
      </c>
      <c r="G6201" s="1">
        <v>45779</v>
      </c>
      <c r="H6201" s="1">
        <v>45798</v>
      </c>
      <c r="I6201" t="s">
        <v>19</v>
      </c>
      <c r="J6201">
        <v>19</v>
      </c>
      <c r="K6201">
        <v>7</v>
      </c>
      <c r="L6201" t="s">
        <v>35</v>
      </c>
      <c r="M6201" t="s">
        <v>94</v>
      </c>
      <c r="N6201" t="s">
        <v>42</v>
      </c>
      <c r="O6201">
        <f t="shared" si="576"/>
        <v>1</v>
      </c>
      <c r="P6201" t="str">
        <f t="shared" si="577"/>
        <v>Valid</v>
      </c>
      <c r="Q6201" t="str">
        <f>_xlfn.XLOOKUP(B6201,Customers!$A:$A,Customers!$C:$C,"Not Found")</f>
        <v>Central</v>
      </c>
      <c r="R6201" t="str">
        <f t="shared" si="578"/>
        <v>West</v>
      </c>
      <c r="S6201" t="str">
        <f t="shared" si="579"/>
        <v>Medical Emergency</v>
      </c>
      <c r="T6201" t="str">
        <f t="shared" si="580"/>
        <v>SLA Breach</v>
      </c>
      <c r="U6201">
        <f t="shared" si="581"/>
        <v>12</v>
      </c>
    </row>
    <row r="6202" spans="1:21" x14ac:dyDescent="0.3">
      <c r="A6202" t="s">
        <v>10795</v>
      </c>
      <c r="B6202" t="s">
        <v>2924</v>
      </c>
      <c r="C6202" t="s">
        <v>2925</v>
      </c>
      <c r="D6202" t="s">
        <v>154</v>
      </c>
      <c r="E6202" t="s">
        <v>39</v>
      </c>
      <c r="F6202">
        <v>102769.26</v>
      </c>
      <c r="G6202" s="1">
        <v>45880</v>
      </c>
      <c r="H6202" s="1">
        <v>45908</v>
      </c>
      <c r="I6202" t="s">
        <v>19</v>
      </c>
      <c r="J6202">
        <v>28</v>
      </c>
      <c r="K6202">
        <v>10</v>
      </c>
      <c r="L6202" t="s">
        <v>278</v>
      </c>
      <c r="M6202" t="s">
        <v>21</v>
      </c>
      <c r="N6202" t="s">
        <v>88</v>
      </c>
      <c r="O6202">
        <f t="shared" si="576"/>
        <v>1</v>
      </c>
      <c r="P6202" t="str">
        <f t="shared" si="577"/>
        <v>Valid</v>
      </c>
      <c r="Q6202" t="str">
        <f>_xlfn.XLOOKUP(B6202,Customers!$A:$A,Customers!$C:$C,"Not Found")</f>
        <v>North</v>
      </c>
      <c r="R6202" t="str">
        <f t="shared" si="578"/>
        <v>North</v>
      </c>
      <c r="S6202" t="str">
        <f t="shared" si="579"/>
        <v>Vehicle Damage</v>
      </c>
      <c r="T6202" t="str">
        <f t="shared" si="580"/>
        <v>SLA Breach</v>
      </c>
      <c r="U6202">
        <f t="shared" si="581"/>
        <v>18</v>
      </c>
    </row>
    <row r="6203" spans="1:21" x14ac:dyDescent="0.3">
      <c r="A6203" t="s">
        <v>10796</v>
      </c>
      <c r="B6203" t="s">
        <v>1674</v>
      </c>
      <c r="C6203" t="s">
        <v>9316</v>
      </c>
      <c r="D6203" t="s">
        <v>17</v>
      </c>
      <c r="E6203" t="s">
        <v>173</v>
      </c>
      <c r="F6203">
        <v>27556.33</v>
      </c>
      <c r="G6203" s="1">
        <v>45822</v>
      </c>
      <c r="H6203" s="1">
        <v>45834</v>
      </c>
      <c r="I6203" t="s">
        <v>19</v>
      </c>
      <c r="J6203">
        <v>12</v>
      </c>
      <c r="K6203">
        <v>10</v>
      </c>
      <c r="L6203" t="s">
        <v>174</v>
      </c>
      <c r="M6203" t="s">
        <v>21</v>
      </c>
      <c r="N6203" t="s">
        <v>30</v>
      </c>
      <c r="O6203">
        <f t="shared" si="576"/>
        <v>1</v>
      </c>
      <c r="P6203" t="str">
        <f t="shared" si="577"/>
        <v>Valid</v>
      </c>
      <c r="Q6203" t="str">
        <f>_xlfn.XLOOKUP(B6203,Customers!$A:$A,Customers!$C:$C,"Not Found")</f>
        <v>South</v>
      </c>
      <c r="R6203" t="str">
        <f t="shared" si="578"/>
        <v>Central</v>
      </c>
      <c r="S6203" t="str">
        <f t="shared" si="579"/>
        <v>Accident</v>
      </c>
      <c r="T6203" t="str">
        <f t="shared" si="580"/>
        <v>SLA Breach</v>
      </c>
      <c r="U6203">
        <f t="shared" si="581"/>
        <v>2</v>
      </c>
    </row>
    <row r="6204" spans="1:21" x14ac:dyDescent="0.3">
      <c r="A6204" t="s">
        <v>10797</v>
      </c>
      <c r="B6204" t="s">
        <v>1578</v>
      </c>
      <c r="C6204" t="s">
        <v>1579</v>
      </c>
      <c r="D6204" t="s">
        <v>111</v>
      </c>
      <c r="E6204" t="s">
        <v>18</v>
      </c>
      <c r="F6204">
        <v>52513.33</v>
      </c>
      <c r="G6204" s="1">
        <v>45875</v>
      </c>
      <c r="H6204" s="1">
        <v>45886</v>
      </c>
      <c r="I6204" t="s">
        <v>19</v>
      </c>
      <c r="J6204">
        <v>11</v>
      </c>
      <c r="K6204">
        <v>12</v>
      </c>
      <c r="L6204" t="s">
        <v>268</v>
      </c>
      <c r="M6204" t="s">
        <v>49</v>
      </c>
      <c r="N6204" t="s">
        <v>30</v>
      </c>
      <c r="O6204">
        <f t="shared" si="576"/>
        <v>1</v>
      </c>
      <c r="P6204" t="str">
        <f t="shared" si="577"/>
        <v>Valid</v>
      </c>
      <c r="Q6204" t="str">
        <f>_xlfn.XLOOKUP(B6204,Customers!$A:$A,Customers!$C:$C,"Not Found")</f>
        <v>East</v>
      </c>
      <c r="R6204" t="str">
        <f t="shared" si="578"/>
        <v>South</v>
      </c>
      <c r="S6204" t="str">
        <f t="shared" si="579"/>
        <v>Fire</v>
      </c>
      <c r="T6204" t="str">
        <f t="shared" si="580"/>
        <v>Within SLA</v>
      </c>
      <c r="U6204">
        <f t="shared" si="581"/>
        <v>0</v>
      </c>
    </row>
    <row r="6205" spans="1:21" x14ac:dyDescent="0.3">
      <c r="A6205" t="s">
        <v>10798</v>
      </c>
      <c r="B6205" t="s">
        <v>5994</v>
      </c>
      <c r="C6205" t="s">
        <v>8029</v>
      </c>
      <c r="D6205" t="s">
        <v>154</v>
      </c>
      <c r="E6205" t="s">
        <v>27</v>
      </c>
      <c r="F6205">
        <v>40488.61</v>
      </c>
      <c r="G6205" s="1">
        <v>45881</v>
      </c>
      <c r="H6205" s="1">
        <v>45886</v>
      </c>
      <c r="I6205" t="s">
        <v>19</v>
      </c>
      <c r="J6205">
        <v>5</v>
      </c>
      <c r="K6205">
        <v>10</v>
      </c>
      <c r="L6205" t="s">
        <v>244</v>
      </c>
      <c r="M6205" t="s">
        <v>21</v>
      </c>
      <c r="N6205" t="s">
        <v>30</v>
      </c>
      <c r="O6205">
        <f t="shared" si="576"/>
        <v>1</v>
      </c>
      <c r="P6205" t="str">
        <f t="shared" si="577"/>
        <v>Valid</v>
      </c>
      <c r="Q6205" t="str">
        <f>_xlfn.XLOOKUP(B6205,Customers!$A:$A,Customers!$C:$C,"Not Found")</f>
        <v>North</v>
      </c>
      <c r="R6205" t="str">
        <f t="shared" si="578"/>
        <v>West</v>
      </c>
      <c r="S6205" t="str">
        <f t="shared" si="579"/>
        <v>Vehicle Damage</v>
      </c>
      <c r="T6205" t="str">
        <f t="shared" si="580"/>
        <v>Within SLA</v>
      </c>
      <c r="U6205">
        <f t="shared" si="581"/>
        <v>0</v>
      </c>
    </row>
    <row r="6206" spans="1:21" x14ac:dyDescent="0.3">
      <c r="A6206" t="s">
        <v>10799</v>
      </c>
      <c r="B6206" t="s">
        <v>10221</v>
      </c>
      <c r="C6206" t="s">
        <v>10222</v>
      </c>
      <c r="D6206" t="s">
        <v>216</v>
      </c>
      <c r="E6206" t="s">
        <v>27</v>
      </c>
      <c r="F6206">
        <v>53658.53</v>
      </c>
      <c r="G6206" s="1">
        <v>45843</v>
      </c>
      <c r="H6206" s="1">
        <v>45855</v>
      </c>
      <c r="I6206" t="s">
        <v>19</v>
      </c>
      <c r="J6206">
        <v>12</v>
      </c>
      <c r="K6206">
        <v>15</v>
      </c>
      <c r="L6206" t="s">
        <v>366</v>
      </c>
      <c r="M6206" t="s">
        <v>55</v>
      </c>
      <c r="N6206" t="s">
        <v>30</v>
      </c>
      <c r="O6206">
        <f t="shared" si="576"/>
        <v>1</v>
      </c>
      <c r="P6206" t="str">
        <f t="shared" si="577"/>
        <v>Valid</v>
      </c>
      <c r="Q6206" t="str">
        <f>_xlfn.XLOOKUP(B6206,Customers!$A:$A,Customers!$C:$C,"Not Found")</f>
        <v>Central</v>
      </c>
      <c r="R6206" t="str">
        <f t="shared" si="578"/>
        <v>West</v>
      </c>
      <c r="S6206" t="str">
        <f t="shared" si="579"/>
        <v>Outpatient</v>
      </c>
      <c r="T6206" t="str">
        <f t="shared" si="580"/>
        <v>Within SLA</v>
      </c>
      <c r="U6206">
        <f t="shared" si="581"/>
        <v>0</v>
      </c>
    </row>
    <row r="6207" spans="1:21" x14ac:dyDescent="0.3">
      <c r="A6207" t="s">
        <v>10800</v>
      </c>
      <c r="B6207" t="s">
        <v>7152</v>
      </c>
      <c r="C6207" t="s">
        <v>9787</v>
      </c>
      <c r="D6207" t="s">
        <v>34</v>
      </c>
      <c r="E6207" t="s">
        <v>27</v>
      </c>
      <c r="F6207">
        <v>502332.66</v>
      </c>
      <c r="G6207" s="1">
        <v>45808</v>
      </c>
      <c r="H6207" s="1">
        <v>45829</v>
      </c>
      <c r="I6207" t="s">
        <v>19</v>
      </c>
      <c r="J6207">
        <v>21</v>
      </c>
      <c r="K6207">
        <v>20</v>
      </c>
      <c r="L6207" t="s">
        <v>864</v>
      </c>
      <c r="M6207" t="s">
        <v>29</v>
      </c>
      <c r="N6207" t="s">
        <v>30</v>
      </c>
      <c r="O6207">
        <f t="shared" si="576"/>
        <v>1</v>
      </c>
      <c r="P6207" t="str">
        <f t="shared" si="577"/>
        <v>Valid</v>
      </c>
      <c r="Q6207" t="str">
        <f>_xlfn.XLOOKUP(B6207,Customers!$A:$A,Customers!$C:$C,"Not Found")</f>
        <v>West</v>
      </c>
      <c r="R6207" t="str">
        <f t="shared" si="578"/>
        <v>West</v>
      </c>
      <c r="S6207" t="str">
        <f t="shared" si="579"/>
        <v>Death Benefit</v>
      </c>
      <c r="T6207" t="str">
        <f t="shared" si="580"/>
        <v>SLA Breach</v>
      </c>
      <c r="U6207">
        <f t="shared" si="581"/>
        <v>1</v>
      </c>
    </row>
    <row r="6208" spans="1:21" x14ac:dyDescent="0.3">
      <c r="A6208" t="s">
        <v>10801</v>
      </c>
      <c r="B6208" t="s">
        <v>7133</v>
      </c>
      <c r="C6208" t="s">
        <v>7134</v>
      </c>
      <c r="D6208" t="s">
        <v>92</v>
      </c>
      <c r="E6208" t="s">
        <v>18</v>
      </c>
      <c r="F6208">
        <v>20911.72</v>
      </c>
      <c r="G6208" s="1">
        <v>45896</v>
      </c>
      <c r="H6208" s="1">
        <v>45911</v>
      </c>
      <c r="I6208" t="s">
        <v>19</v>
      </c>
      <c r="J6208">
        <v>15</v>
      </c>
      <c r="K6208">
        <v>7</v>
      </c>
      <c r="L6208" t="s">
        <v>366</v>
      </c>
      <c r="M6208" t="s">
        <v>94</v>
      </c>
      <c r="N6208" t="s">
        <v>42</v>
      </c>
      <c r="O6208">
        <f t="shared" si="576"/>
        <v>1</v>
      </c>
      <c r="P6208" t="str">
        <f t="shared" si="577"/>
        <v>Valid</v>
      </c>
      <c r="Q6208" t="str">
        <f>_xlfn.XLOOKUP(B6208,Customers!$A:$A,Customers!$C:$C,"Not Found")</f>
        <v>South</v>
      </c>
      <c r="R6208" t="str">
        <f t="shared" si="578"/>
        <v>South</v>
      </c>
      <c r="S6208" t="str">
        <f t="shared" si="579"/>
        <v>Baggage Loss</v>
      </c>
      <c r="T6208" t="str">
        <f t="shared" si="580"/>
        <v>SLA Breach</v>
      </c>
      <c r="U6208">
        <f t="shared" si="581"/>
        <v>8</v>
      </c>
    </row>
    <row r="6209" spans="1:21" x14ac:dyDescent="0.3">
      <c r="A6209" t="s">
        <v>10802</v>
      </c>
      <c r="B6209" t="s">
        <v>2680</v>
      </c>
      <c r="C6209" t="s">
        <v>10803</v>
      </c>
      <c r="D6209" t="s">
        <v>216</v>
      </c>
      <c r="E6209" t="s">
        <v>27</v>
      </c>
      <c r="F6209">
        <v>245441.88</v>
      </c>
      <c r="G6209" s="1">
        <v>45709</v>
      </c>
      <c r="H6209" s="1">
        <v>45719</v>
      </c>
      <c r="I6209" t="s">
        <v>19</v>
      </c>
      <c r="J6209">
        <v>10</v>
      </c>
      <c r="K6209">
        <v>15</v>
      </c>
      <c r="L6209" t="s">
        <v>541</v>
      </c>
      <c r="M6209" t="s">
        <v>55</v>
      </c>
      <c r="N6209" t="s">
        <v>22</v>
      </c>
      <c r="O6209">
        <f t="shared" si="576"/>
        <v>1</v>
      </c>
      <c r="P6209" t="str">
        <f t="shared" si="577"/>
        <v>Valid</v>
      </c>
      <c r="Q6209" t="str">
        <f>_xlfn.XLOOKUP(B6209,Customers!$A:$A,Customers!$C:$C,"Not Found")</f>
        <v>North</v>
      </c>
      <c r="R6209" t="str">
        <f t="shared" si="578"/>
        <v>West</v>
      </c>
      <c r="S6209" t="str">
        <f t="shared" si="579"/>
        <v>Outpatient</v>
      </c>
      <c r="T6209" t="str">
        <f t="shared" si="580"/>
        <v>Within SLA</v>
      </c>
      <c r="U6209">
        <f t="shared" si="581"/>
        <v>0</v>
      </c>
    </row>
    <row r="6210" spans="1:21" x14ac:dyDescent="0.3">
      <c r="A6210" t="s">
        <v>10804</v>
      </c>
      <c r="B6210" t="s">
        <v>6418</v>
      </c>
      <c r="C6210" t="s">
        <v>6419</v>
      </c>
      <c r="D6210" t="s">
        <v>59</v>
      </c>
      <c r="E6210" t="s">
        <v>27</v>
      </c>
      <c r="F6210">
        <v>43150.15</v>
      </c>
      <c r="G6210" s="1">
        <v>45982</v>
      </c>
      <c r="H6210" s="1">
        <v>45983</v>
      </c>
      <c r="I6210" t="s">
        <v>19</v>
      </c>
      <c r="J6210">
        <v>1</v>
      </c>
      <c r="K6210">
        <v>15</v>
      </c>
      <c r="L6210" t="s">
        <v>136</v>
      </c>
      <c r="M6210" t="s">
        <v>55</v>
      </c>
      <c r="N6210" t="s">
        <v>22</v>
      </c>
      <c r="O6210">
        <f t="shared" ref="O6210:O6273" si="582">COUNTIF($A:$A,A6210)</f>
        <v>1</v>
      </c>
      <c r="P6210" t="str">
        <f t="shared" ref="P6210:P6273" si="583">IF(F6210="","Missing Amount","Valid")</f>
        <v>Valid</v>
      </c>
      <c r="Q6210" t="str">
        <f>_xlfn.XLOOKUP(B6210,Customers!$A:$A,Customers!$C:$C,"Not Found")</f>
        <v>South</v>
      </c>
      <c r="R6210" t="str">
        <f t="shared" ref="R6210:R6273" si="584">IF(E6210="",Q6210,E6210)</f>
        <v>West</v>
      </c>
      <c r="S6210" t="str">
        <f t="shared" ref="S6210:S6273" si="585">IF(D6210="Hospitalisation","Hospitalization",IF(D6210="Medical Emerg.","Medical Emergency",IF(D6210="Property dmg","Property Damage",IF(D6210="Vehicle dmg","Vehicle Damage",D6210))))</f>
        <v>Critical Illness</v>
      </c>
      <c r="T6210" t="str">
        <f t="shared" ref="T6210:T6273" si="586">IF(J6210&gt;K6210,"SLA Breach","Within SLA")</f>
        <v>Within SLA</v>
      </c>
      <c r="U6210">
        <f t="shared" ref="U6210:U6273" si="587">IF(J6210&gt;K6210,J6210-K6210,0)</f>
        <v>0</v>
      </c>
    </row>
    <row r="6211" spans="1:21" x14ac:dyDescent="0.3">
      <c r="A6211" t="s">
        <v>10805</v>
      </c>
      <c r="B6211" t="s">
        <v>5442</v>
      </c>
      <c r="C6211" t="s">
        <v>5443</v>
      </c>
      <c r="D6211" t="s">
        <v>17</v>
      </c>
      <c r="E6211" t="s">
        <v>18</v>
      </c>
      <c r="F6211">
        <v>82396.02</v>
      </c>
      <c r="G6211" s="1">
        <v>45799</v>
      </c>
      <c r="H6211" s="1">
        <v>45800</v>
      </c>
      <c r="I6211" t="s">
        <v>19</v>
      </c>
      <c r="J6211">
        <v>1</v>
      </c>
      <c r="K6211">
        <v>10</v>
      </c>
      <c r="L6211" t="s">
        <v>373</v>
      </c>
      <c r="M6211" t="s">
        <v>21</v>
      </c>
      <c r="N6211" t="s">
        <v>22</v>
      </c>
      <c r="O6211">
        <f t="shared" si="582"/>
        <v>1</v>
      </c>
      <c r="P6211" t="str">
        <f t="shared" si="583"/>
        <v>Valid</v>
      </c>
      <c r="Q6211" t="str">
        <f>_xlfn.XLOOKUP(B6211,Customers!$A:$A,Customers!$C:$C,"Not Found")</f>
        <v>North</v>
      </c>
      <c r="R6211" t="str">
        <f t="shared" si="584"/>
        <v>South</v>
      </c>
      <c r="S6211" t="str">
        <f t="shared" si="585"/>
        <v>Accident</v>
      </c>
      <c r="T6211" t="str">
        <f t="shared" si="586"/>
        <v>Within SLA</v>
      </c>
      <c r="U6211">
        <f t="shared" si="587"/>
        <v>0</v>
      </c>
    </row>
    <row r="6212" spans="1:21" x14ac:dyDescent="0.3">
      <c r="A6212" t="s">
        <v>10806</v>
      </c>
      <c r="B6212" t="s">
        <v>6312</v>
      </c>
      <c r="C6212" t="s">
        <v>6313</v>
      </c>
      <c r="D6212" t="s">
        <v>154</v>
      </c>
      <c r="E6212" t="s">
        <v>173</v>
      </c>
      <c r="F6212">
        <v>63326.65</v>
      </c>
      <c r="G6212" s="1">
        <v>45986</v>
      </c>
      <c r="H6212" s="1">
        <v>45996</v>
      </c>
      <c r="I6212" t="s">
        <v>19</v>
      </c>
      <c r="J6212">
        <v>10</v>
      </c>
      <c r="K6212">
        <v>10</v>
      </c>
      <c r="L6212" t="s">
        <v>813</v>
      </c>
      <c r="M6212" t="s">
        <v>21</v>
      </c>
      <c r="N6212" t="s">
        <v>22</v>
      </c>
      <c r="O6212">
        <f t="shared" si="582"/>
        <v>1</v>
      </c>
      <c r="P6212" t="str">
        <f t="shared" si="583"/>
        <v>Valid</v>
      </c>
      <c r="Q6212" t="str">
        <f>_xlfn.XLOOKUP(B6212,Customers!$A:$A,Customers!$C:$C,"Not Found")</f>
        <v>South</v>
      </c>
      <c r="R6212" t="str">
        <f t="shared" si="584"/>
        <v>Central</v>
      </c>
      <c r="S6212" t="str">
        <f t="shared" si="585"/>
        <v>Vehicle Damage</v>
      </c>
      <c r="T6212" t="str">
        <f t="shared" si="586"/>
        <v>Within SLA</v>
      </c>
      <c r="U6212">
        <f t="shared" si="587"/>
        <v>0</v>
      </c>
    </row>
    <row r="6213" spans="1:21" x14ac:dyDescent="0.3">
      <c r="A6213" t="s">
        <v>10807</v>
      </c>
      <c r="B6213" t="s">
        <v>8342</v>
      </c>
      <c r="C6213" t="s">
        <v>8343</v>
      </c>
      <c r="D6213" t="s">
        <v>59</v>
      </c>
      <c r="E6213" t="s">
        <v>18</v>
      </c>
      <c r="F6213">
        <v>85177.41</v>
      </c>
      <c r="G6213" s="1">
        <v>45835</v>
      </c>
      <c r="I6213" t="s">
        <v>40</v>
      </c>
      <c r="J6213">
        <v>9</v>
      </c>
      <c r="K6213">
        <v>15</v>
      </c>
      <c r="L6213" t="s">
        <v>590</v>
      </c>
      <c r="M6213" t="s">
        <v>55</v>
      </c>
      <c r="N6213" t="s">
        <v>30</v>
      </c>
      <c r="O6213">
        <f t="shared" si="582"/>
        <v>1</v>
      </c>
      <c r="P6213" t="str">
        <f t="shared" si="583"/>
        <v>Valid</v>
      </c>
      <c r="Q6213" t="str">
        <f>_xlfn.XLOOKUP(B6213,Customers!$A:$A,Customers!$C:$C,"Not Found")</f>
        <v>East</v>
      </c>
      <c r="R6213" t="str">
        <f t="shared" si="584"/>
        <v>South</v>
      </c>
      <c r="S6213" t="str">
        <f t="shared" si="585"/>
        <v>Critical Illness</v>
      </c>
      <c r="T6213" t="str">
        <f t="shared" si="586"/>
        <v>Within SLA</v>
      </c>
      <c r="U6213">
        <f t="shared" si="587"/>
        <v>0</v>
      </c>
    </row>
    <row r="6214" spans="1:21" x14ac:dyDescent="0.3">
      <c r="A6214" t="s">
        <v>10808</v>
      </c>
      <c r="B6214" t="s">
        <v>2494</v>
      </c>
      <c r="C6214" t="s">
        <v>2495</v>
      </c>
      <c r="D6214" t="s">
        <v>34</v>
      </c>
      <c r="E6214" t="s">
        <v>18</v>
      </c>
      <c r="F6214">
        <v>60557.17</v>
      </c>
      <c r="G6214" s="1">
        <v>45701</v>
      </c>
      <c r="H6214" s="1">
        <v>45719</v>
      </c>
      <c r="I6214" t="s">
        <v>19</v>
      </c>
      <c r="J6214">
        <v>18</v>
      </c>
      <c r="K6214">
        <v>20</v>
      </c>
      <c r="L6214" t="s">
        <v>155</v>
      </c>
      <c r="M6214" t="s">
        <v>29</v>
      </c>
      <c r="N6214" t="s">
        <v>30</v>
      </c>
      <c r="O6214">
        <f t="shared" si="582"/>
        <v>1</v>
      </c>
      <c r="P6214" t="str">
        <f t="shared" si="583"/>
        <v>Valid</v>
      </c>
      <c r="Q6214" t="str">
        <f>_xlfn.XLOOKUP(B6214,Customers!$A:$A,Customers!$C:$C,"Not Found")</f>
        <v>West</v>
      </c>
      <c r="R6214" t="str">
        <f t="shared" si="584"/>
        <v>South</v>
      </c>
      <c r="S6214" t="str">
        <f t="shared" si="585"/>
        <v>Death Benefit</v>
      </c>
      <c r="T6214" t="str">
        <f t="shared" si="586"/>
        <v>Within SLA</v>
      </c>
      <c r="U6214">
        <f t="shared" si="587"/>
        <v>0</v>
      </c>
    </row>
    <row r="6215" spans="1:21" x14ac:dyDescent="0.3">
      <c r="A6215" t="s">
        <v>10809</v>
      </c>
      <c r="B6215" t="s">
        <v>1598</v>
      </c>
      <c r="C6215" t="s">
        <v>10810</v>
      </c>
      <c r="D6215" t="s">
        <v>53</v>
      </c>
      <c r="E6215" t="s">
        <v>27</v>
      </c>
      <c r="F6215">
        <v>41650.99</v>
      </c>
      <c r="G6215" s="1">
        <v>45875</v>
      </c>
      <c r="H6215" s="1">
        <v>45881</v>
      </c>
      <c r="I6215" t="s">
        <v>19</v>
      </c>
      <c r="J6215">
        <v>6</v>
      </c>
      <c r="K6215">
        <v>15</v>
      </c>
      <c r="L6215" t="s">
        <v>132</v>
      </c>
      <c r="M6215" t="s">
        <v>55</v>
      </c>
      <c r="N6215" t="s">
        <v>30</v>
      </c>
      <c r="O6215">
        <f t="shared" si="582"/>
        <v>1</v>
      </c>
      <c r="P6215" t="str">
        <f t="shared" si="583"/>
        <v>Valid</v>
      </c>
      <c r="Q6215" t="str">
        <f>_xlfn.XLOOKUP(B6215,Customers!$A:$A,Customers!$C:$C,"Not Found")</f>
        <v>South</v>
      </c>
      <c r="R6215" t="str">
        <f t="shared" si="584"/>
        <v>West</v>
      </c>
      <c r="S6215" t="str">
        <f t="shared" si="585"/>
        <v>Hospitalization</v>
      </c>
      <c r="T6215" t="str">
        <f t="shared" si="586"/>
        <v>Within SLA</v>
      </c>
      <c r="U6215">
        <f t="shared" si="587"/>
        <v>0</v>
      </c>
    </row>
    <row r="6216" spans="1:21" x14ac:dyDescent="0.3">
      <c r="A6216" t="s">
        <v>10811</v>
      </c>
      <c r="B6216" t="s">
        <v>2811</v>
      </c>
      <c r="C6216" t="s">
        <v>2812</v>
      </c>
      <c r="D6216" t="s">
        <v>46</v>
      </c>
      <c r="E6216" t="s">
        <v>39</v>
      </c>
      <c r="F6216">
        <v>58297.72</v>
      </c>
      <c r="G6216" s="1">
        <v>45831</v>
      </c>
      <c r="I6216" t="s">
        <v>40</v>
      </c>
      <c r="J6216">
        <v>26</v>
      </c>
      <c r="K6216">
        <v>10</v>
      </c>
      <c r="L6216" t="s">
        <v>20</v>
      </c>
      <c r="M6216" t="s">
        <v>21</v>
      </c>
      <c r="N6216" t="s">
        <v>42</v>
      </c>
      <c r="O6216">
        <f t="shared" si="582"/>
        <v>1</v>
      </c>
      <c r="P6216" t="str">
        <f t="shared" si="583"/>
        <v>Valid</v>
      </c>
      <c r="Q6216" t="str">
        <f>_xlfn.XLOOKUP(B6216,Customers!$A:$A,Customers!$C:$C,"Not Found")</f>
        <v>North</v>
      </c>
      <c r="R6216" t="str">
        <f t="shared" si="584"/>
        <v>North</v>
      </c>
      <c r="S6216" t="str">
        <f t="shared" si="585"/>
        <v>Theft</v>
      </c>
      <c r="T6216" t="str">
        <f t="shared" si="586"/>
        <v>SLA Breach</v>
      </c>
      <c r="U6216">
        <f t="shared" si="587"/>
        <v>16</v>
      </c>
    </row>
    <row r="6217" spans="1:21" x14ac:dyDescent="0.3">
      <c r="A6217" t="s">
        <v>10812</v>
      </c>
      <c r="B6217" t="s">
        <v>3682</v>
      </c>
      <c r="C6217" t="s">
        <v>10813</v>
      </c>
      <c r="D6217" t="s">
        <v>46</v>
      </c>
      <c r="E6217" t="s">
        <v>27</v>
      </c>
      <c r="F6217">
        <v>30577.53</v>
      </c>
      <c r="G6217" s="1">
        <v>45943</v>
      </c>
      <c r="H6217" s="1">
        <v>45945</v>
      </c>
      <c r="I6217" t="s">
        <v>19</v>
      </c>
      <c r="J6217">
        <v>2</v>
      </c>
      <c r="K6217">
        <v>12</v>
      </c>
      <c r="L6217" t="s">
        <v>630</v>
      </c>
      <c r="M6217" t="s">
        <v>49</v>
      </c>
      <c r="N6217" t="s">
        <v>22</v>
      </c>
      <c r="O6217">
        <f t="shared" si="582"/>
        <v>1</v>
      </c>
      <c r="P6217" t="str">
        <f t="shared" si="583"/>
        <v>Valid</v>
      </c>
      <c r="Q6217" t="str">
        <f>_xlfn.XLOOKUP(B6217,Customers!$A:$A,Customers!$C:$C,"Not Found")</f>
        <v>Central</v>
      </c>
      <c r="R6217" t="str">
        <f t="shared" si="584"/>
        <v>West</v>
      </c>
      <c r="S6217" t="str">
        <f t="shared" si="585"/>
        <v>Theft</v>
      </c>
      <c r="T6217" t="str">
        <f t="shared" si="586"/>
        <v>Within SLA</v>
      </c>
      <c r="U6217">
        <f t="shared" si="587"/>
        <v>0</v>
      </c>
    </row>
    <row r="6218" spans="1:21" x14ac:dyDescent="0.3">
      <c r="A6218" t="s">
        <v>10814</v>
      </c>
      <c r="B6218" t="s">
        <v>2513</v>
      </c>
      <c r="C6218" t="s">
        <v>8268</v>
      </c>
      <c r="D6218" t="s">
        <v>182</v>
      </c>
      <c r="E6218" t="s">
        <v>18</v>
      </c>
      <c r="F6218">
        <v>4486.93</v>
      </c>
      <c r="G6218" s="1">
        <v>45937</v>
      </c>
      <c r="H6218" s="1">
        <v>45948</v>
      </c>
      <c r="I6218" t="s">
        <v>19</v>
      </c>
      <c r="J6218">
        <v>11</v>
      </c>
      <c r="K6218">
        <v>7</v>
      </c>
      <c r="L6218" t="s">
        <v>278</v>
      </c>
      <c r="M6218" t="s">
        <v>94</v>
      </c>
      <c r="N6218" t="s">
        <v>30</v>
      </c>
      <c r="O6218">
        <f t="shared" si="582"/>
        <v>1</v>
      </c>
      <c r="P6218" t="str">
        <f t="shared" si="583"/>
        <v>Valid</v>
      </c>
      <c r="Q6218" t="str">
        <f>_xlfn.XLOOKUP(B6218,Customers!$A:$A,Customers!$C:$C,"Not Found")</f>
        <v>East</v>
      </c>
      <c r="R6218" t="str">
        <f t="shared" si="584"/>
        <v>South</v>
      </c>
      <c r="S6218" t="str">
        <f t="shared" si="585"/>
        <v>Trip Cancellation</v>
      </c>
      <c r="T6218" t="str">
        <f t="shared" si="586"/>
        <v>SLA Breach</v>
      </c>
      <c r="U6218">
        <f t="shared" si="587"/>
        <v>4</v>
      </c>
    </row>
    <row r="6219" spans="1:21" x14ac:dyDescent="0.3">
      <c r="A6219" t="s">
        <v>10815</v>
      </c>
      <c r="B6219" t="s">
        <v>305</v>
      </c>
      <c r="C6219" t="s">
        <v>306</v>
      </c>
      <c r="D6219" t="s">
        <v>116</v>
      </c>
      <c r="E6219" t="s">
        <v>18</v>
      </c>
      <c r="F6219">
        <v>13445.46</v>
      </c>
      <c r="G6219" s="1">
        <v>45735</v>
      </c>
      <c r="H6219" s="1">
        <v>45736</v>
      </c>
      <c r="I6219" t="s">
        <v>19</v>
      </c>
      <c r="J6219">
        <v>1</v>
      </c>
      <c r="K6219">
        <v>7</v>
      </c>
      <c r="L6219" t="s">
        <v>610</v>
      </c>
      <c r="M6219" t="s">
        <v>94</v>
      </c>
      <c r="N6219" t="s">
        <v>30</v>
      </c>
      <c r="O6219">
        <f t="shared" si="582"/>
        <v>1</v>
      </c>
      <c r="P6219" t="str">
        <f t="shared" si="583"/>
        <v>Valid</v>
      </c>
      <c r="Q6219" t="str">
        <f>_xlfn.XLOOKUP(B6219,Customers!$A:$A,Customers!$C:$C,"Not Found")</f>
        <v>Central</v>
      </c>
      <c r="R6219" t="str">
        <f t="shared" si="584"/>
        <v>South</v>
      </c>
      <c r="S6219" t="str">
        <f t="shared" si="585"/>
        <v>Medical Emergency</v>
      </c>
      <c r="T6219" t="str">
        <f t="shared" si="586"/>
        <v>Within SLA</v>
      </c>
      <c r="U6219">
        <f t="shared" si="587"/>
        <v>0</v>
      </c>
    </row>
    <row r="6220" spans="1:21" x14ac:dyDescent="0.3">
      <c r="A6220" t="s">
        <v>10816</v>
      </c>
      <c r="B6220" t="s">
        <v>8168</v>
      </c>
      <c r="C6220" t="s">
        <v>10817</v>
      </c>
      <c r="D6220" t="s">
        <v>69</v>
      </c>
      <c r="E6220" t="s">
        <v>27</v>
      </c>
      <c r="F6220">
        <v>136966.76999999999</v>
      </c>
      <c r="G6220" s="1">
        <v>45914</v>
      </c>
      <c r="H6220" s="1">
        <v>45925</v>
      </c>
      <c r="I6220" t="s">
        <v>19</v>
      </c>
      <c r="J6220">
        <v>11</v>
      </c>
      <c r="K6220">
        <v>12</v>
      </c>
      <c r="L6220" t="s">
        <v>323</v>
      </c>
      <c r="M6220" t="s">
        <v>49</v>
      </c>
      <c r="N6220" t="s">
        <v>30</v>
      </c>
      <c r="O6220">
        <f t="shared" si="582"/>
        <v>1</v>
      </c>
      <c r="P6220" t="str">
        <f t="shared" si="583"/>
        <v>Valid</v>
      </c>
      <c r="Q6220" t="str">
        <f>_xlfn.XLOOKUP(B6220,Customers!$A:$A,Customers!$C:$C,"Not Found")</f>
        <v>West</v>
      </c>
      <c r="R6220" t="str">
        <f t="shared" si="584"/>
        <v>West</v>
      </c>
      <c r="S6220" t="str">
        <f t="shared" si="585"/>
        <v>Property Damage</v>
      </c>
      <c r="T6220" t="str">
        <f t="shared" si="586"/>
        <v>Within SLA</v>
      </c>
      <c r="U6220">
        <f t="shared" si="587"/>
        <v>0</v>
      </c>
    </row>
    <row r="6221" spans="1:21" x14ac:dyDescent="0.3">
      <c r="A6221" t="s">
        <v>10818</v>
      </c>
      <c r="B6221" t="s">
        <v>4463</v>
      </c>
      <c r="C6221" t="s">
        <v>7162</v>
      </c>
      <c r="D6221" t="s">
        <v>59</v>
      </c>
      <c r="E6221" t="s">
        <v>173</v>
      </c>
      <c r="F6221">
        <v>115913.96</v>
      </c>
      <c r="G6221" s="1">
        <v>45844</v>
      </c>
      <c r="H6221" s="1">
        <v>45854</v>
      </c>
      <c r="I6221" t="s">
        <v>19</v>
      </c>
      <c r="J6221">
        <v>10</v>
      </c>
      <c r="K6221">
        <v>15</v>
      </c>
      <c r="L6221" t="s">
        <v>117</v>
      </c>
      <c r="M6221" t="s">
        <v>55</v>
      </c>
      <c r="N6221" t="s">
        <v>30</v>
      </c>
      <c r="O6221">
        <f t="shared" si="582"/>
        <v>1</v>
      </c>
      <c r="P6221" t="str">
        <f t="shared" si="583"/>
        <v>Valid</v>
      </c>
      <c r="Q6221" t="str">
        <f>_xlfn.XLOOKUP(B6221,Customers!$A:$A,Customers!$C:$C,"Not Found")</f>
        <v>West</v>
      </c>
      <c r="R6221" t="str">
        <f t="shared" si="584"/>
        <v>Central</v>
      </c>
      <c r="S6221" t="str">
        <f t="shared" si="585"/>
        <v>Critical Illness</v>
      </c>
      <c r="T6221" t="str">
        <f t="shared" si="586"/>
        <v>Within SLA</v>
      </c>
      <c r="U6221">
        <f t="shared" si="587"/>
        <v>0</v>
      </c>
    </row>
    <row r="6222" spans="1:21" x14ac:dyDescent="0.3">
      <c r="A6222" t="s">
        <v>10819</v>
      </c>
      <c r="B6222" t="s">
        <v>1020</v>
      </c>
      <c r="C6222" t="s">
        <v>8308</v>
      </c>
      <c r="D6222" t="s">
        <v>59</v>
      </c>
      <c r="E6222" t="s">
        <v>27</v>
      </c>
      <c r="F6222">
        <v>38371.97</v>
      </c>
      <c r="G6222" s="1">
        <v>45810</v>
      </c>
      <c r="H6222" s="1">
        <v>45835</v>
      </c>
      <c r="I6222" t="s">
        <v>47</v>
      </c>
      <c r="J6222">
        <v>25</v>
      </c>
      <c r="K6222">
        <v>15</v>
      </c>
      <c r="L6222" t="s">
        <v>366</v>
      </c>
      <c r="M6222" t="s">
        <v>55</v>
      </c>
      <c r="N6222" t="s">
        <v>88</v>
      </c>
      <c r="O6222">
        <f t="shared" si="582"/>
        <v>1</v>
      </c>
      <c r="P6222" t="str">
        <f t="shared" si="583"/>
        <v>Valid</v>
      </c>
      <c r="Q6222" t="str">
        <f>_xlfn.XLOOKUP(B6222,Customers!$A:$A,Customers!$C:$C,"Not Found")</f>
        <v>West</v>
      </c>
      <c r="R6222" t="str">
        <f t="shared" si="584"/>
        <v>West</v>
      </c>
      <c r="S6222" t="str">
        <f t="shared" si="585"/>
        <v>Critical Illness</v>
      </c>
      <c r="T6222" t="str">
        <f t="shared" si="586"/>
        <v>SLA Breach</v>
      </c>
      <c r="U6222">
        <f t="shared" si="587"/>
        <v>10</v>
      </c>
    </row>
    <row r="6223" spans="1:21" x14ac:dyDescent="0.3">
      <c r="A6223" t="s">
        <v>10820</v>
      </c>
      <c r="B6223" t="s">
        <v>5907</v>
      </c>
      <c r="C6223" t="s">
        <v>10821</v>
      </c>
      <c r="D6223" t="s">
        <v>59</v>
      </c>
      <c r="E6223" t="s">
        <v>39</v>
      </c>
      <c r="F6223">
        <v>74572.45</v>
      </c>
      <c r="G6223" s="1">
        <v>45797</v>
      </c>
      <c r="H6223" s="1">
        <v>45813</v>
      </c>
      <c r="I6223" t="s">
        <v>19</v>
      </c>
      <c r="J6223">
        <v>16</v>
      </c>
      <c r="K6223">
        <v>15</v>
      </c>
      <c r="L6223" t="s">
        <v>48</v>
      </c>
      <c r="M6223" t="s">
        <v>55</v>
      </c>
      <c r="N6223" t="s">
        <v>30</v>
      </c>
      <c r="O6223">
        <f t="shared" si="582"/>
        <v>1</v>
      </c>
      <c r="P6223" t="str">
        <f t="shared" si="583"/>
        <v>Valid</v>
      </c>
      <c r="Q6223" t="str">
        <f>_xlfn.XLOOKUP(B6223,Customers!$A:$A,Customers!$C:$C,"Not Found")</f>
        <v>North</v>
      </c>
      <c r="R6223" t="str">
        <f t="shared" si="584"/>
        <v>North</v>
      </c>
      <c r="S6223" t="str">
        <f t="shared" si="585"/>
        <v>Critical Illness</v>
      </c>
      <c r="T6223" t="str">
        <f t="shared" si="586"/>
        <v>SLA Breach</v>
      </c>
      <c r="U6223">
        <f t="shared" si="587"/>
        <v>1</v>
      </c>
    </row>
    <row r="6224" spans="1:21" x14ac:dyDescent="0.3">
      <c r="A6224" t="s">
        <v>10822</v>
      </c>
      <c r="B6224" t="s">
        <v>802</v>
      </c>
      <c r="C6224" t="s">
        <v>2832</v>
      </c>
      <c r="D6224" t="s">
        <v>17</v>
      </c>
      <c r="E6224" t="s">
        <v>18</v>
      </c>
      <c r="F6224">
        <v>85608.92</v>
      </c>
      <c r="G6224" s="1">
        <v>45884</v>
      </c>
      <c r="H6224" s="1">
        <v>45896</v>
      </c>
      <c r="I6224" t="s">
        <v>19</v>
      </c>
      <c r="J6224">
        <v>12</v>
      </c>
      <c r="K6224">
        <v>10</v>
      </c>
      <c r="L6224" t="s">
        <v>681</v>
      </c>
      <c r="M6224" t="s">
        <v>21</v>
      </c>
      <c r="N6224" t="s">
        <v>30</v>
      </c>
      <c r="O6224">
        <f t="shared" si="582"/>
        <v>1</v>
      </c>
      <c r="P6224" t="str">
        <f t="shared" si="583"/>
        <v>Valid</v>
      </c>
      <c r="Q6224" t="str">
        <f>_xlfn.XLOOKUP(B6224,Customers!$A:$A,Customers!$C:$C,"Not Found")</f>
        <v>West</v>
      </c>
      <c r="R6224" t="str">
        <f t="shared" si="584"/>
        <v>South</v>
      </c>
      <c r="S6224" t="str">
        <f t="shared" si="585"/>
        <v>Accident</v>
      </c>
      <c r="T6224" t="str">
        <f t="shared" si="586"/>
        <v>SLA Breach</v>
      </c>
      <c r="U6224">
        <f t="shared" si="587"/>
        <v>2</v>
      </c>
    </row>
    <row r="6225" spans="1:21" x14ac:dyDescent="0.3">
      <c r="A6225" t="s">
        <v>10823</v>
      </c>
      <c r="B6225" t="s">
        <v>3327</v>
      </c>
      <c r="C6225" t="s">
        <v>5998</v>
      </c>
      <c r="D6225" t="s">
        <v>59</v>
      </c>
      <c r="E6225" t="s">
        <v>27</v>
      </c>
      <c r="F6225">
        <v>201130.41</v>
      </c>
      <c r="G6225" s="1">
        <v>45887</v>
      </c>
      <c r="H6225" s="1">
        <v>45895</v>
      </c>
      <c r="I6225" t="s">
        <v>19</v>
      </c>
      <c r="J6225">
        <v>8</v>
      </c>
      <c r="K6225">
        <v>15</v>
      </c>
      <c r="L6225" t="s">
        <v>404</v>
      </c>
      <c r="M6225" t="s">
        <v>55</v>
      </c>
      <c r="N6225" t="s">
        <v>22</v>
      </c>
      <c r="O6225">
        <f t="shared" si="582"/>
        <v>1</v>
      </c>
      <c r="P6225" t="str">
        <f t="shared" si="583"/>
        <v>Valid</v>
      </c>
      <c r="Q6225" t="str">
        <f>_xlfn.XLOOKUP(B6225,Customers!$A:$A,Customers!$C:$C,"Not Found")</f>
        <v>South</v>
      </c>
      <c r="R6225" t="str">
        <f t="shared" si="584"/>
        <v>West</v>
      </c>
      <c r="S6225" t="str">
        <f t="shared" si="585"/>
        <v>Critical Illness</v>
      </c>
      <c r="T6225" t="str">
        <f t="shared" si="586"/>
        <v>Within SLA</v>
      </c>
      <c r="U6225">
        <f t="shared" si="587"/>
        <v>0</v>
      </c>
    </row>
    <row r="6226" spans="1:21" x14ac:dyDescent="0.3">
      <c r="A6226" t="s">
        <v>10824</v>
      </c>
      <c r="B6226" t="s">
        <v>2378</v>
      </c>
      <c r="C6226" t="s">
        <v>7590</v>
      </c>
      <c r="D6226" t="s">
        <v>46</v>
      </c>
      <c r="E6226" t="s">
        <v>173</v>
      </c>
      <c r="F6226">
        <v>149964.71</v>
      </c>
      <c r="G6226" s="1">
        <v>45950</v>
      </c>
      <c r="H6226" s="1">
        <v>45959</v>
      </c>
      <c r="I6226" t="s">
        <v>19</v>
      </c>
      <c r="J6226">
        <v>9</v>
      </c>
      <c r="K6226">
        <v>10</v>
      </c>
      <c r="L6226" t="s">
        <v>244</v>
      </c>
      <c r="M6226" t="s">
        <v>21</v>
      </c>
      <c r="N6226" t="s">
        <v>30</v>
      </c>
      <c r="O6226">
        <f t="shared" si="582"/>
        <v>1</v>
      </c>
      <c r="P6226" t="str">
        <f t="shared" si="583"/>
        <v>Valid</v>
      </c>
      <c r="Q6226" t="str">
        <f>_xlfn.XLOOKUP(B6226,Customers!$A:$A,Customers!$C:$C,"Not Found")</f>
        <v>South</v>
      </c>
      <c r="R6226" t="str">
        <f t="shared" si="584"/>
        <v>Central</v>
      </c>
      <c r="S6226" t="str">
        <f t="shared" si="585"/>
        <v>Theft</v>
      </c>
      <c r="T6226" t="str">
        <f t="shared" si="586"/>
        <v>Within SLA</v>
      </c>
      <c r="U6226">
        <f t="shared" si="587"/>
        <v>0</v>
      </c>
    </row>
    <row r="6227" spans="1:21" x14ac:dyDescent="0.3">
      <c r="A6227" t="s">
        <v>10825</v>
      </c>
      <c r="B6227" t="s">
        <v>3735</v>
      </c>
      <c r="C6227" t="s">
        <v>3736</v>
      </c>
      <c r="D6227" t="s">
        <v>53</v>
      </c>
      <c r="E6227" t="s">
        <v>27</v>
      </c>
      <c r="F6227">
        <v>153697.54999999999</v>
      </c>
      <c r="G6227" s="1">
        <v>45950</v>
      </c>
      <c r="H6227" s="1">
        <v>45955</v>
      </c>
      <c r="I6227" t="s">
        <v>19</v>
      </c>
      <c r="J6227">
        <v>5</v>
      </c>
      <c r="K6227">
        <v>15</v>
      </c>
      <c r="L6227" t="s">
        <v>79</v>
      </c>
      <c r="M6227" t="s">
        <v>55</v>
      </c>
      <c r="N6227" t="s">
        <v>30</v>
      </c>
      <c r="O6227">
        <f t="shared" si="582"/>
        <v>1</v>
      </c>
      <c r="P6227" t="str">
        <f t="shared" si="583"/>
        <v>Valid</v>
      </c>
      <c r="Q6227" t="str">
        <f>_xlfn.XLOOKUP(B6227,Customers!$A:$A,Customers!$C:$C,"Not Found")</f>
        <v>South</v>
      </c>
      <c r="R6227" t="str">
        <f t="shared" si="584"/>
        <v>West</v>
      </c>
      <c r="S6227" t="str">
        <f t="shared" si="585"/>
        <v>Hospitalization</v>
      </c>
      <c r="T6227" t="str">
        <f t="shared" si="586"/>
        <v>Within SLA</v>
      </c>
      <c r="U6227">
        <f t="shared" si="587"/>
        <v>0</v>
      </c>
    </row>
    <row r="6228" spans="1:21" x14ac:dyDescent="0.3">
      <c r="A6228" t="s">
        <v>10826</v>
      </c>
      <c r="B6228" t="s">
        <v>2115</v>
      </c>
      <c r="C6228" t="s">
        <v>6715</v>
      </c>
      <c r="D6228" t="s">
        <v>216</v>
      </c>
      <c r="E6228" t="s">
        <v>74</v>
      </c>
      <c r="F6228">
        <v>59866.64</v>
      </c>
      <c r="G6228" s="1">
        <v>45739</v>
      </c>
      <c r="I6228" t="s">
        <v>64</v>
      </c>
      <c r="J6228">
        <v>22</v>
      </c>
      <c r="K6228">
        <v>15</v>
      </c>
      <c r="L6228" t="s">
        <v>41</v>
      </c>
      <c r="M6228" t="s">
        <v>55</v>
      </c>
      <c r="N6228" t="s">
        <v>88</v>
      </c>
      <c r="O6228">
        <f t="shared" si="582"/>
        <v>1</v>
      </c>
      <c r="P6228" t="str">
        <f t="shared" si="583"/>
        <v>Valid</v>
      </c>
      <c r="Q6228" t="str">
        <f>_xlfn.XLOOKUP(B6228,Customers!$A:$A,Customers!$C:$C,"Not Found")</f>
        <v>West</v>
      </c>
      <c r="R6228" t="str">
        <f t="shared" si="584"/>
        <v>East</v>
      </c>
      <c r="S6228" t="str">
        <f t="shared" si="585"/>
        <v>Outpatient</v>
      </c>
      <c r="T6228" t="str">
        <f t="shared" si="586"/>
        <v>SLA Breach</v>
      </c>
      <c r="U6228">
        <f t="shared" si="587"/>
        <v>7</v>
      </c>
    </row>
    <row r="6229" spans="1:21" x14ac:dyDescent="0.3">
      <c r="A6229" t="s">
        <v>10827</v>
      </c>
      <c r="B6229" t="s">
        <v>926</v>
      </c>
      <c r="C6229" t="s">
        <v>1798</v>
      </c>
      <c r="D6229" t="s">
        <v>216</v>
      </c>
      <c r="E6229" t="s">
        <v>18</v>
      </c>
      <c r="F6229">
        <v>82320.36</v>
      </c>
      <c r="G6229" s="1">
        <v>45817</v>
      </c>
      <c r="I6229" t="s">
        <v>40</v>
      </c>
      <c r="J6229">
        <v>8</v>
      </c>
      <c r="K6229">
        <v>15</v>
      </c>
      <c r="L6229" t="s">
        <v>630</v>
      </c>
      <c r="M6229" t="s">
        <v>55</v>
      </c>
      <c r="N6229" t="s">
        <v>30</v>
      </c>
      <c r="O6229">
        <f t="shared" si="582"/>
        <v>1</v>
      </c>
      <c r="P6229" t="str">
        <f t="shared" si="583"/>
        <v>Valid</v>
      </c>
      <c r="Q6229" t="str">
        <f>_xlfn.XLOOKUP(B6229,Customers!$A:$A,Customers!$C:$C,"Not Found")</f>
        <v>North</v>
      </c>
      <c r="R6229" t="str">
        <f t="shared" si="584"/>
        <v>South</v>
      </c>
      <c r="S6229" t="str">
        <f t="shared" si="585"/>
        <v>Outpatient</v>
      </c>
      <c r="T6229" t="str">
        <f t="shared" si="586"/>
        <v>Within SLA</v>
      </c>
      <c r="U6229">
        <f t="shared" si="587"/>
        <v>0</v>
      </c>
    </row>
    <row r="6230" spans="1:21" x14ac:dyDescent="0.3">
      <c r="A6230" t="s">
        <v>10828</v>
      </c>
      <c r="B6230" t="s">
        <v>3313</v>
      </c>
      <c r="C6230" t="s">
        <v>3314</v>
      </c>
      <c r="D6230" t="s">
        <v>111</v>
      </c>
      <c r="E6230" t="s">
        <v>74</v>
      </c>
      <c r="F6230">
        <v>115215.88</v>
      </c>
      <c r="G6230" s="1">
        <v>45988</v>
      </c>
      <c r="H6230" s="1">
        <v>46005</v>
      </c>
      <c r="I6230" t="s">
        <v>19</v>
      </c>
      <c r="J6230">
        <v>17</v>
      </c>
      <c r="K6230">
        <v>12</v>
      </c>
      <c r="L6230" t="s">
        <v>282</v>
      </c>
      <c r="M6230" t="s">
        <v>49</v>
      </c>
      <c r="N6230" t="s">
        <v>42</v>
      </c>
      <c r="O6230">
        <f t="shared" si="582"/>
        <v>1</v>
      </c>
      <c r="P6230" t="str">
        <f t="shared" si="583"/>
        <v>Valid</v>
      </c>
      <c r="Q6230" t="str">
        <f>_xlfn.XLOOKUP(B6230,Customers!$A:$A,Customers!$C:$C,"Not Found")</f>
        <v>North</v>
      </c>
      <c r="R6230" t="str">
        <f t="shared" si="584"/>
        <v>East</v>
      </c>
      <c r="S6230" t="str">
        <f t="shared" si="585"/>
        <v>Fire</v>
      </c>
      <c r="T6230" t="str">
        <f t="shared" si="586"/>
        <v>SLA Breach</v>
      </c>
      <c r="U6230">
        <f t="shared" si="587"/>
        <v>5</v>
      </c>
    </row>
    <row r="6231" spans="1:21" x14ac:dyDescent="0.3">
      <c r="A6231" t="s">
        <v>10829</v>
      </c>
      <c r="B6231" t="s">
        <v>152</v>
      </c>
      <c r="C6231" t="s">
        <v>3057</v>
      </c>
      <c r="D6231" t="s">
        <v>154</v>
      </c>
      <c r="E6231" t="s">
        <v>18</v>
      </c>
      <c r="F6231">
        <v>56464.22</v>
      </c>
      <c r="G6231" s="1">
        <v>45939</v>
      </c>
      <c r="H6231" s="1">
        <v>45941</v>
      </c>
      <c r="I6231" t="s">
        <v>19</v>
      </c>
      <c r="J6231">
        <v>2</v>
      </c>
      <c r="K6231">
        <v>10</v>
      </c>
      <c r="L6231" t="s">
        <v>140</v>
      </c>
      <c r="M6231" t="s">
        <v>21</v>
      </c>
      <c r="N6231" t="s">
        <v>30</v>
      </c>
      <c r="O6231">
        <f t="shared" si="582"/>
        <v>1</v>
      </c>
      <c r="P6231" t="str">
        <f t="shared" si="583"/>
        <v>Valid</v>
      </c>
      <c r="Q6231" t="str">
        <f>_xlfn.XLOOKUP(B6231,Customers!$A:$A,Customers!$C:$C,"Not Found")</f>
        <v>East</v>
      </c>
      <c r="R6231" t="str">
        <f t="shared" si="584"/>
        <v>South</v>
      </c>
      <c r="S6231" t="str">
        <f t="shared" si="585"/>
        <v>Vehicle Damage</v>
      </c>
      <c r="T6231" t="str">
        <f t="shared" si="586"/>
        <v>Within SLA</v>
      </c>
      <c r="U6231">
        <f t="shared" si="587"/>
        <v>0</v>
      </c>
    </row>
    <row r="6232" spans="1:21" x14ac:dyDescent="0.3">
      <c r="A6232" t="s">
        <v>10830</v>
      </c>
      <c r="B6232" t="s">
        <v>5562</v>
      </c>
      <c r="C6232" t="s">
        <v>5563</v>
      </c>
      <c r="D6232" t="s">
        <v>231</v>
      </c>
      <c r="E6232" t="s">
        <v>39</v>
      </c>
      <c r="F6232">
        <v>44957.69</v>
      </c>
      <c r="G6232" s="1">
        <v>45807</v>
      </c>
      <c r="I6232" t="s">
        <v>64</v>
      </c>
      <c r="J6232">
        <v>9</v>
      </c>
      <c r="K6232">
        <v>12</v>
      </c>
      <c r="L6232" t="s">
        <v>166</v>
      </c>
      <c r="M6232" t="s">
        <v>49</v>
      </c>
      <c r="N6232" t="s">
        <v>30</v>
      </c>
      <c r="O6232">
        <f t="shared" si="582"/>
        <v>1</v>
      </c>
      <c r="P6232" t="str">
        <f t="shared" si="583"/>
        <v>Valid</v>
      </c>
      <c r="Q6232" t="str">
        <f>_xlfn.XLOOKUP(B6232,Customers!$A:$A,Customers!$C:$C,"Not Found")</f>
        <v>West</v>
      </c>
      <c r="R6232" t="str">
        <f t="shared" si="584"/>
        <v>North</v>
      </c>
      <c r="S6232" t="str">
        <f t="shared" si="585"/>
        <v>property damage</v>
      </c>
      <c r="T6232" t="str">
        <f t="shared" si="586"/>
        <v>Within SLA</v>
      </c>
      <c r="U6232">
        <f t="shared" si="587"/>
        <v>0</v>
      </c>
    </row>
    <row r="6233" spans="1:21" x14ac:dyDescent="0.3">
      <c r="A6233" t="s">
        <v>10831</v>
      </c>
      <c r="B6233" t="s">
        <v>3016</v>
      </c>
      <c r="C6233" t="s">
        <v>9600</v>
      </c>
      <c r="D6233" t="s">
        <v>111</v>
      </c>
      <c r="E6233" t="s">
        <v>39</v>
      </c>
      <c r="F6233">
        <v>280673.06</v>
      </c>
      <c r="G6233" s="1">
        <v>45658</v>
      </c>
      <c r="H6233" s="1">
        <v>45671</v>
      </c>
      <c r="I6233" t="s">
        <v>19</v>
      </c>
      <c r="J6233">
        <v>13</v>
      </c>
      <c r="K6233">
        <v>12</v>
      </c>
      <c r="L6233" t="s">
        <v>278</v>
      </c>
      <c r="M6233" t="s">
        <v>49</v>
      </c>
      <c r="N6233" t="s">
        <v>30</v>
      </c>
      <c r="O6233">
        <f t="shared" si="582"/>
        <v>1</v>
      </c>
      <c r="P6233" t="str">
        <f t="shared" si="583"/>
        <v>Valid</v>
      </c>
      <c r="Q6233" t="str">
        <f>_xlfn.XLOOKUP(B6233,Customers!$A:$A,Customers!$C:$C,"Not Found")</f>
        <v>North</v>
      </c>
      <c r="R6233" t="str">
        <f t="shared" si="584"/>
        <v>North</v>
      </c>
      <c r="S6233" t="str">
        <f t="shared" si="585"/>
        <v>Fire</v>
      </c>
      <c r="T6233" t="str">
        <f t="shared" si="586"/>
        <v>SLA Breach</v>
      </c>
      <c r="U6233">
        <f t="shared" si="587"/>
        <v>1</v>
      </c>
    </row>
    <row r="6234" spans="1:21" x14ac:dyDescent="0.3">
      <c r="A6234" t="s">
        <v>10832</v>
      </c>
      <c r="B6234" t="s">
        <v>5591</v>
      </c>
      <c r="C6234" t="s">
        <v>8135</v>
      </c>
      <c r="D6234" t="s">
        <v>53</v>
      </c>
      <c r="E6234" t="s">
        <v>74</v>
      </c>
      <c r="F6234">
        <v>112613.78</v>
      </c>
      <c r="G6234" s="1">
        <v>45734</v>
      </c>
      <c r="H6234" s="1">
        <v>45746</v>
      </c>
      <c r="I6234" t="s">
        <v>19</v>
      </c>
      <c r="J6234">
        <v>12</v>
      </c>
      <c r="K6234">
        <v>15</v>
      </c>
      <c r="L6234" t="s">
        <v>212</v>
      </c>
      <c r="M6234" t="s">
        <v>55</v>
      </c>
      <c r="N6234" t="s">
        <v>22</v>
      </c>
      <c r="O6234">
        <f t="shared" si="582"/>
        <v>1</v>
      </c>
      <c r="P6234" t="str">
        <f t="shared" si="583"/>
        <v>Valid</v>
      </c>
      <c r="Q6234" t="str">
        <f>_xlfn.XLOOKUP(B6234,Customers!$A:$A,Customers!$C:$C,"Not Found")</f>
        <v>West</v>
      </c>
      <c r="R6234" t="str">
        <f t="shared" si="584"/>
        <v>East</v>
      </c>
      <c r="S6234" t="str">
        <f t="shared" si="585"/>
        <v>Hospitalization</v>
      </c>
      <c r="T6234" t="str">
        <f t="shared" si="586"/>
        <v>Within SLA</v>
      </c>
      <c r="U6234">
        <f t="shared" si="587"/>
        <v>0</v>
      </c>
    </row>
    <row r="6235" spans="1:21" x14ac:dyDescent="0.3">
      <c r="A6235" t="s">
        <v>10833</v>
      </c>
      <c r="B6235" t="s">
        <v>2231</v>
      </c>
      <c r="C6235" t="s">
        <v>3496</v>
      </c>
      <c r="D6235" t="s">
        <v>154</v>
      </c>
      <c r="E6235" t="s">
        <v>74</v>
      </c>
      <c r="F6235">
        <v>114422.43</v>
      </c>
      <c r="G6235" s="1">
        <v>45962</v>
      </c>
      <c r="H6235" s="1">
        <v>45971</v>
      </c>
      <c r="I6235" t="s">
        <v>19</v>
      </c>
      <c r="J6235">
        <v>9</v>
      </c>
      <c r="K6235">
        <v>10</v>
      </c>
      <c r="L6235" t="s">
        <v>411</v>
      </c>
      <c r="M6235" t="s">
        <v>21</v>
      </c>
      <c r="N6235" t="s">
        <v>30</v>
      </c>
      <c r="O6235">
        <f t="shared" si="582"/>
        <v>1</v>
      </c>
      <c r="P6235" t="str">
        <f t="shared" si="583"/>
        <v>Valid</v>
      </c>
      <c r="Q6235" t="str">
        <f>_xlfn.XLOOKUP(B6235,Customers!$A:$A,Customers!$C:$C,"Not Found")</f>
        <v>Central</v>
      </c>
      <c r="R6235" t="str">
        <f t="shared" si="584"/>
        <v>East</v>
      </c>
      <c r="S6235" t="str">
        <f t="shared" si="585"/>
        <v>Vehicle Damage</v>
      </c>
      <c r="T6235" t="str">
        <f t="shared" si="586"/>
        <v>Within SLA</v>
      </c>
      <c r="U6235">
        <f t="shared" si="587"/>
        <v>0</v>
      </c>
    </row>
    <row r="6236" spans="1:21" x14ac:dyDescent="0.3">
      <c r="A6236" t="s">
        <v>10834</v>
      </c>
      <c r="B6236" t="s">
        <v>2143</v>
      </c>
      <c r="C6236" t="s">
        <v>2144</v>
      </c>
      <c r="D6236" t="s">
        <v>102</v>
      </c>
      <c r="E6236" t="s">
        <v>18</v>
      </c>
      <c r="F6236">
        <v>460863.84</v>
      </c>
      <c r="G6236" s="1">
        <v>45893</v>
      </c>
      <c r="H6236" s="1">
        <v>45906</v>
      </c>
      <c r="I6236" t="s">
        <v>19</v>
      </c>
      <c r="J6236">
        <v>13</v>
      </c>
      <c r="K6236">
        <v>20</v>
      </c>
      <c r="L6236" t="s">
        <v>132</v>
      </c>
      <c r="M6236" t="s">
        <v>29</v>
      </c>
      <c r="N6236" t="s">
        <v>22</v>
      </c>
      <c r="O6236">
        <f t="shared" si="582"/>
        <v>1</v>
      </c>
      <c r="P6236" t="str">
        <f t="shared" si="583"/>
        <v>Valid</v>
      </c>
      <c r="Q6236" t="str">
        <f>_xlfn.XLOOKUP(B6236,Customers!$A:$A,Customers!$C:$C,"Not Found")</f>
        <v>South</v>
      </c>
      <c r="R6236" t="str">
        <f t="shared" si="584"/>
        <v>South</v>
      </c>
      <c r="S6236" t="str">
        <f t="shared" si="585"/>
        <v>Maturity</v>
      </c>
      <c r="T6236" t="str">
        <f t="shared" si="586"/>
        <v>Within SLA</v>
      </c>
      <c r="U6236">
        <f t="shared" si="587"/>
        <v>0</v>
      </c>
    </row>
    <row r="6237" spans="1:21" x14ac:dyDescent="0.3">
      <c r="A6237" t="s">
        <v>10835</v>
      </c>
      <c r="B6237" t="s">
        <v>8935</v>
      </c>
      <c r="C6237" t="s">
        <v>8936</v>
      </c>
      <c r="D6237" t="s">
        <v>26</v>
      </c>
      <c r="E6237" t="s">
        <v>173</v>
      </c>
      <c r="F6237">
        <v>226343.15</v>
      </c>
      <c r="G6237" s="1">
        <v>45921</v>
      </c>
      <c r="H6237" s="1">
        <v>45941</v>
      </c>
      <c r="I6237" t="s">
        <v>19</v>
      </c>
      <c r="J6237">
        <v>20</v>
      </c>
      <c r="K6237">
        <v>20</v>
      </c>
      <c r="L6237" t="s">
        <v>282</v>
      </c>
      <c r="M6237" t="s">
        <v>29</v>
      </c>
      <c r="N6237" t="s">
        <v>30</v>
      </c>
      <c r="O6237">
        <f t="shared" si="582"/>
        <v>1</v>
      </c>
      <c r="P6237" t="str">
        <f t="shared" si="583"/>
        <v>Valid</v>
      </c>
      <c r="Q6237" t="str">
        <f>_xlfn.XLOOKUP(B6237,Customers!$A:$A,Customers!$C:$C,"Not Found")</f>
        <v>Central</v>
      </c>
      <c r="R6237" t="str">
        <f t="shared" si="584"/>
        <v>Central</v>
      </c>
      <c r="S6237" t="str">
        <f t="shared" si="585"/>
        <v>Disability</v>
      </c>
      <c r="T6237" t="str">
        <f t="shared" si="586"/>
        <v>Within SLA</v>
      </c>
      <c r="U6237">
        <f t="shared" si="587"/>
        <v>0</v>
      </c>
    </row>
    <row r="6238" spans="1:21" x14ac:dyDescent="0.3">
      <c r="A6238" t="s">
        <v>10836</v>
      </c>
      <c r="B6238" t="s">
        <v>470</v>
      </c>
      <c r="C6238" t="s">
        <v>1018</v>
      </c>
      <c r="D6238" t="s">
        <v>182</v>
      </c>
      <c r="E6238" t="s">
        <v>39</v>
      </c>
      <c r="F6238">
        <v>11322.7</v>
      </c>
      <c r="G6238" s="1">
        <v>45916</v>
      </c>
      <c r="H6238" s="1">
        <v>45922</v>
      </c>
      <c r="I6238" t="s">
        <v>19</v>
      </c>
      <c r="J6238">
        <v>6</v>
      </c>
      <c r="K6238">
        <v>7</v>
      </c>
      <c r="L6238" t="s">
        <v>28</v>
      </c>
      <c r="M6238" t="s">
        <v>94</v>
      </c>
      <c r="N6238" t="s">
        <v>22</v>
      </c>
      <c r="O6238">
        <f t="shared" si="582"/>
        <v>1</v>
      </c>
      <c r="P6238" t="str">
        <f t="shared" si="583"/>
        <v>Valid</v>
      </c>
      <c r="Q6238" t="str">
        <f>_xlfn.XLOOKUP(B6238,Customers!$A:$A,Customers!$C:$C,"Not Found")</f>
        <v>North</v>
      </c>
      <c r="R6238" t="str">
        <f t="shared" si="584"/>
        <v>North</v>
      </c>
      <c r="S6238" t="str">
        <f t="shared" si="585"/>
        <v>Trip Cancellation</v>
      </c>
      <c r="T6238" t="str">
        <f t="shared" si="586"/>
        <v>Within SLA</v>
      </c>
      <c r="U6238">
        <f t="shared" si="587"/>
        <v>0</v>
      </c>
    </row>
    <row r="6239" spans="1:21" x14ac:dyDescent="0.3">
      <c r="A6239" t="s">
        <v>10837</v>
      </c>
      <c r="B6239" t="s">
        <v>533</v>
      </c>
      <c r="C6239" t="s">
        <v>1923</v>
      </c>
      <c r="D6239" t="s">
        <v>1254</v>
      </c>
      <c r="E6239" t="s">
        <v>27</v>
      </c>
      <c r="F6239">
        <v>179195.71</v>
      </c>
      <c r="G6239" s="1">
        <v>45702</v>
      </c>
      <c r="H6239" s="1">
        <v>45705</v>
      </c>
      <c r="I6239" t="s">
        <v>19</v>
      </c>
      <c r="J6239">
        <v>3</v>
      </c>
      <c r="K6239">
        <v>12</v>
      </c>
      <c r="L6239" t="s">
        <v>212</v>
      </c>
      <c r="M6239" t="s">
        <v>49</v>
      </c>
      <c r="N6239" t="s">
        <v>22</v>
      </c>
      <c r="O6239">
        <f t="shared" si="582"/>
        <v>1</v>
      </c>
      <c r="P6239" t="str">
        <f t="shared" si="583"/>
        <v>Valid</v>
      </c>
      <c r="Q6239" t="str">
        <f>_xlfn.XLOOKUP(B6239,Customers!$A:$A,Customers!$C:$C,"Not Found")</f>
        <v>Central</v>
      </c>
      <c r="R6239" t="str">
        <f t="shared" si="584"/>
        <v>West</v>
      </c>
      <c r="S6239" t="str">
        <f t="shared" si="585"/>
        <v>Property Damage</v>
      </c>
      <c r="T6239" t="str">
        <f t="shared" si="586"/>
        <v>Within SLA</v>
      </c>
      <c r="U6239">
        <f t="shared" si="587"/>
        <v>0</v>
      </c>
    </row>
    <row r="6240" spans="1:21" x14ac:dyDescent="0.3">
      <c r="A6240" t="s">
        <v>10838</v>
      </c>
      <c r="B6240" t="s">
        <v>2345</v>
      </c>
      <c r="C6240" t="s">
        <v>2346</v>
      </c>
      <c r="D6240" t="s">
        <v>59</v>
      </c>
      <c r="E6240" t="s">
        <v>27</v>
      </c>
      <c r="F6240">
        <v>132796.95000000001</v>
      </c>
      <c r="G6240" s="1">
        <v>45853</v>
      </c>
      <c r="H6240" s="1">
        <v>45857</v>
      </c>
      <c r="I6240" t="s">
        <v>19</v>
      </c>
      <c r="J6240">
        <v>4</v>
      </c>
      <c r="K6240">
        <v>15</v>
      </c>
      <c r="L6240" t="s">
        <v>98</v>
      </c>
      <c r="M6240" t="s">
        <v>55</v>
      </c>
      <c r="N6240" t="s">
        <v>30</v>
      </c>
      <c r="O6240">
        <f t="shared" si="582"/>
        <v>1</v>
      </c>
      <c r="P6240" t="str">
        <f t="shared" si="583"/>
        <v>Valid</v>
      </c>
      <c r="Q6240" t="str">
        <f>_xlfn.XLOOKUP(B6240,Customers!$A:$A,Customers!$C:$C,"Not Found")</f>
        <v>West</v>
      </c>
      <c r="R6240" t="str">
        <f t="shared" si="584"/>
        <v>West</v>
      </c>
      <c r="S6240" t="str">
        <f t="shared" si="585"/>
        <v>Critical Illness</v>
      </c>
      <c r="T6240" t="str">
        <f t="shared" si="586"/>
        <v>Within SLA</v>
      </c>
      <c r="U6240">
        <f t="shared" si="587"/>
        <v>0</v>
      </c>
    </row>
    <row r="6241" spans="1:21" x14ac:dyDescent="0.3">
      <c r="A6241" t="s">
        <v>10839</v>
      </c>
      <c r="B6241" t="s">
        <v>2118</v>
      </c>
      <c r="C6241" t="s">
        <v>8172</v>
      </c>
      <c r="D6241" t="s">
        <v>34</v>
      </c>
      <c r="E6241" t="s">
        <v>27</v>
      </c>
      <c r="F6241">
        <v>362153.89</v>
      </c>
      <c r="G6241" s="1">
        <v>45883</v>
      </c>
      <c r="H6241" s="1">
        <v>45907</v>
      </c>
      <c r="I6241" t="s">
        <v>19</v>
      </c>
      <c r="J6241">
        <v>24</v>
      </c>
      <c r="K6241">
        <v>20</v>
      </c>
      <c r="L6241" t="s">
        <v>150</v>
      </c>
      <c r="M6241" t="s">
        <v>29</v>
      </c>
      <c r="N6241" t="s">
        <v>42</v>
      </c>
      <c r="O6241">
        <f t="shared" si="582"/>
        <v>1</v>
      </c>
      <c r="P6241" t="str">
        <f t="shared" si="583"/>
        <v>Valid</v>
      </c>
      <c r="Q6241" t="str">
        <f>_xlfn.XLOOKUP(B6241,Customers!$A:$A,Customers!$C:$C,"Not Found")</f>
        <v>North</v>
      </c>
      <c r="R6241" t="str">
        <f t="shared" si="584"/>
        <v>West</v>
      </c>
      <c r="S6241" t="str">
        <f t="shared" si="585"/>
        <v>Death Benefit</v>
      </c>
      <c r="T6241" t="str">
        <f t="shared" si="586"/>
        <v>SLA Breach</v>
      </c>
      <c r="U6241">
        <f t="shared" si="587"/>
        <v>4</v>
      </c>
    </row>
    <row r="6242" spans="1:21" x14ac:dyDescent="0.3">
      <c r="A6242" t="s">
        <v>10840</v>
      </c>
      <c r="B6242" t="s">
        <v>9619</v>
      </c>
      <c r="C6242" t="s">
        <v>9620</v>
      </c>
      <c r="D6242" t="s">
        <v>46</v>
      </c>
      <c r="E6242" t="s">
        <v>27</v>
      </c>
      <c r="F6242">
        <v>263346.74</v>
      </c>
      <c r="G6242" s="1">
        <v>45689</v>
      </c>
      <c r="H6242" s="1">
        <v>45712</v>
      </c>
      <c r="I6242" t="s">
        <v>19</v>
      </c>
      <c r="J6242">
        <v>23</v>
      </c>
      <c r="K6242">
        <v>10</v>
      </c>
      <c r="L6242" t="s">
        <v>787</v>
      </c>
      <c r="M6242" t="s">
        <v>21</v>
      </c>
      <c r="N6242" t="s">
        <v>88</v>
      </c>
      <c r="O6242">
        <f t="shared" si="582"/>
        <v>1</v>
      </c>
      <c r="P6242" t="str">
        <f t="shared" si="583"/>
        <v>Valid</v>
      </c>
      <c r="Q6242" t="str">
        <f>_xlfn.XLOOKUP(B6242,Customers!$A:$A,Customers!$C:$C,"Not Found")</f>
        <v>North</v>
      </c>
      <c r="R6242" t="str">
        <f t="shared" si="584"/>
        <v>West</v>
      </c>
      <c r="S6242" t="str">
        <f t="shared" si="585"/>
        <v>Theft</v>
      </c>
      <c r="T6242" t="str">
        <f t="shared" si="586"/>
        <v>SLA Breach</v>
      </c>
      <c r="U6242">
        <f t="shared" si="587"/>
        <v>13</v>
      </c>
    </row>
    <row r="6243" spans="1:21" x14ac:dyDescent="0.3">
      <c r="A6243" t="s">
        <v>10841</v>
      </c>
      <c r="B6243" t="s">
        <v>2174</v>
      </c>
      <c r="C6243" t="s">
        <v>6990</v>
      </c>
      <c r="D6243" t="s">
        <v>34</v>
      </c>
      <c r="E6243" t="s">
        <v>27</v>
      </c>
      <c r="F6243">
        <v>207620.41</v>
      </c>
      <c r="G6243" s="1">
        <v>45829</v>
      </c>
      <c r="H6243" s="1">
        <v>45848</v>
      </c>
      <c r="I6243" t="s">
        <v>19</v>
      </c>
      <c r="J6243">
        <v>19</v>
      </c>
      <c r="K6243">
        <v>20</v>
      </c>
      <c r="L6243" t="s">
        <v>349</v>
      </c>
      <c r="M6243" t="s">
        <v>29</v>
      </c>
      <c r="N6243" t="s">
        <v>42</v>
      </c>
      <c r="O6243">
        <f t="shared" si="582"/>
        <v>1</v>
      </c>
      <c r="P6243" t="str">
        <f t="shared" si="583"/>
        <v>Valid</v>
      </c>
      <c r="Q6243" t="str">
        <f>_xlfn.XLOOKUP(B6243,Customers!$A:$A,Customers!$C:$C,"Not Found")</f>
        <v>South</v>
      </c>
      <c r="R6243" t="str">
        <f t="shared" si="584"/>
        <v>West</v>
      </c>
      <c r="S6243" t="str">
        <f t="shared" si="585"/>
        <v>Death Benefit</v>
      </c>
      <c r="T6243" t="str">
        <f t="shared" si="586"/>
        <v>Within SLA</v>
      </c>
      <c r="U6243">
        <f t="shared" si="587"/>
        <v>0</v>
      </c>
    </row>
    <row r="6244" spans="1:21" x14ac:dyDescent="0.3">
      <c r="A6244" t="s">
        <v>10842</v>
      </c>
      <c r="B6244" t="s">
        <v>1904</v>
      </c>
      <c r="C6244" t="s">
        <v>1905</v>
      </c>
      <c r="D6244" t="s">
        <v>216</v>
      </c>
      <c r="E6244" t="s">
        <v>74</v>
      </c>
      <c r="F6244">
        <v>69277.67</v>
      </c>
      <c r="G6244" s="1">
        <v>45747</v>
      </c>
      <c r="I6244" t="s">
        <v>40</v>
      </c>
      <c r="J6244">
        <v>10</v>
      </c>
      <c r="K6244">
        <v>15</v>
      </c>
      <c r="L6244" t="s">
        <v>349</v>
      </c>
      <c r="M6244" t="s">
        <v>55</v>
      </c>
      <c r="N6244" t="s">
        <v>22</v>
      </c>
      <c r="O6244">
        <f t="shared" si="582"/>
        <v>1</v>
      </c>
      <c r="P6244" t="str">
        <f t="shared" si="583"/>
        <v>Valid</v>
      </c>
      <c r="Q6244" t="str">
        <f>_xlfn.XLOOKUP(B6244,Customers!$A:$A,Customers!$C:$C,"Not Found")</f>
        <v>East</v>
      </c>
      <c r="R6244" t="str">
        <f t="shared" si="584"/>
        <v>East</v>
      </c>
      <c r="S6244" t="str">
        <f t="shared" si="585"/>
        <v>Outpatient</v>
      </c>
      <c r="T6244" t="str">
        <f t="shared" si="586"/>
        <v>Within SLA</v>
      </c>
      <c r="U6244">
        <f t="shared" si="587"/>
        <v>0</v>
      </c>
    </row>
    <row r="6245" spans="1:21" x14ac:dyDescent="0.3">
      <c r="A6245" t="s">
        <v>10843</v>
      </c>
      <c r="B6245" t="s">
        <v>5021</v>
      </c>
      <c r="C6245" t="s">
        <v>5022</v>
      </c>
      <c r="D6245" t="s">
        <v>59</v>
      </c>
      <c r="E6245" t="s">
        <v>27</v>
      </c>
      <c r="F6245">
        <v>97221.21</v>
      </c>
      <c r="G6245" s="1">
        <v>45982</v>
      </c>
      <c r="H6245" s="1">
        <v>45989</v>
      </c>
      <c r="I6245" t="s">
        <v>19</v>
      </c>
      <c r="J6245">
        <v>7</v>
      </c>
      <c r="K6245">
        <v>15</v>
      </c>
      <c r="L6245" t="s">
        <v>35</v>
      </c>
      <c r="M6245" t="s">
        <v>55</v>
      </c>
      <c r="N6245" t="s">
        <v>30</v>
      </c>
      <c r="O6245">
        <f t="shared" si="582"/>
        <v>1</v>
      </c>
      <c r="P6245" t="str">
        <f t="shared" si="583"/>
        <v>Valid</v>
      </c>
      <c r="Q6245" t="str">
        <f>_xlfn.XLOOKUP(B6245,Customers!$A:$A,Customers!$C:$C,"Not Found")</f>
        <v>East</v>
      </c>
      <c r="R6245" t="str">
        <f t="shared" si="584"/>
        <v>West</v>
      </c>
      <c r="S6245" t="str">
        <f t="shared" si="585"/>
        <v>Critical Illness</v>
      </c>
      <c r="T6245" t="str">
        <f t="shared" si="586"/>
        <v>Within SLA</v>
      </c>
      <c r="U6245">
        <f t="shared" si="587"/>
        <v>0</v>
      </c>
    </row>
    <row r="6246" spans="1:21" x14ac:dyDescent="0.3">
      <c r="A6246" t="s">
        <v>10844</v>
      </c>
      <c r="B6246" t="s">
        <v>2869</v>
      </c>
      <c r="C6246" t="s">
        <v>5241</v>
      </c>
      <c r="D6246" t="s">
        <v>59</v>
      </c>
      <c r="E6246" t="s">
        <v>173</v>
      </c>
      <c r="F6246">
        <v>61525.73</v>
      </c>
      <c r="G6246" s="1">
        <v>45742</v>
      </c>
      <c r="I6246" t="s">
        <v>40</v>
      </c>
      <c r="J6246">
        <v>11</v>
      </c>
      <c r="K6246">
        <v>15</v>
      </c>
      <c r="L6246" t="s">
        <v>70</v>
      </c>
      <c r="M6246" t="s">
        <v>55</v>
      </c>
      <c r="N6246" t="s">
        <v>22</v>
      </c>
      <c r="O6246">
        <f t="shared" si="582"/>
        <v>1</v>
      </c>
      <c r="P6246" t="str">
        <f t="shared" si="583"/>
        <v>Valid</v>
      </c>
      <c r="Q6246" t="str">
        <f>_xlfn.XLOOKUP(B6246,Customers!$A:$A,Customers!$C:$C,"Not Found")</f>
        <v>South</v>
      </c>
      <c r="R6246" t="str">
        <f t="shared" si="584"/>
        <v>Central</v>
      </c>
      <c r="S6246" t="str">
        <f t="shared" si="585"/>
        <v>Critical Illness</v>
      </c>
      <c r="T6246" t="str">
        <f t="shared" si="586"/>
        <v>Within SLA</v>
      </c>
      <c r="U6246">
        <f t="shared" si="587"/>
        <v>0</v>
      </c>
    </row>
    <row r="6247" spans="1:21" x14ac:dyDescent="0.3">
      <c r="A6247" t="s">
        <v>10845</v>
      </c>
      <c r="B6247" t="s">
        <v>8909</v>
      </c>
      <c r="C6247" t="s">
        <v>8910</v>
      </c>
      <c r="D6247" t="s">
        <v>46</v>
      </c>
      <c r="E6247" t="s">
        <v>18</v>
      </c>
      <c r="F6247">
        <v>55801.03</v>
      </c>
      <c r="G6247" s="1">
        <v>45759</v>
      </c>
      <c r="H6247" s="1">
        <v>45776</v>
      </c>
      <c r="I6247" t="s">
        <v>19</v>
      </c>
      <c r="J6247">
        <v>17</v>
      </c>
      <c r="K6247">
        <v>10</v>
      </c>
      <c r="L6247" t="s">
        <v>501</v>
      </c>
      <c r="M6247" t="s">
        <v>21</v>
      </c>
      <c r="N6247" t="s">
        <v>42</v>
      </c>
      <c r="O6247">
        <f t="shared" si="582"/>
        <v>1</v>
      </c>
      <c r="P6247" t="str">
        <f t="shared" si="583"/>
        <v>Valid</v>
      </c>
      <c r="Q6247" t="str">
        <f>_xlfn.XLOOKUP(B6247,Customers!$A:$A,Customers!$C:$C,"Not Found")</f>
        <v>North</v>
      </c>
      <c r="R6247" t="str">
        <f t="shared" si="584"/>
        <v>South</v>
      </c>
      <c r="S6247" t="str">
        <f t="shared" si="585"/>
        <v>Theft</v>
      </c>
      <c r="T6247" t="str">
        <f t="shared" si="586"/>
        <v>SLA Breach</v>
      </c>
      <c r="U6247">
        <f t="shared" si="587"/>
        <v>7</v>
      </c>
    </row>
    <row r="6248" spans="1:21" x14ac:dyDescent="0.3">
      <c r="A6248" t="s">
        <v>10846</v>
      </c>
      <c r="B6248" t="s">
        <v>5775</v>
      </c>
      <c r="C6248" t="s">
        <v>9039</v>
      </c>
      <c r="D6248" t="s">
        <v>46</v>
      </c>
      <c r="E6248" t="s">
        <v>27</v>
      </c>
      <c r="F6248">
        <v>127172.06</v>
      </c>
      <c r="G6248" s="1">
        <v>45954</v>
      </c>
      <c r="H6248" s="1">
        <v>45960</v>
      </c>
      <c r="I6248" t="s">
        <v>19</v>
      </c>
      <c r="J6248">
        <v>6</v>
      </c>
      <c r="K6248">
        <v>10</v>
      </c>
      <c r="L6248" t="s">
        <v>325</v>
      </c>
      <c r="M6248" t="s">
        <v>21</v>
      </c>
      <c r="N6248" t="s">
        <v>30</v>
      </c>
      <c r="O6248">
        <f t="shared" si="582"/>
        <v>1</v>
      </c>
      <c r="P6248" t="str">
        <f t="shared" si="583"/>
        <v>Valid</v>
      </c>
      <c r="Q6248" t="str">
        <f>_xlfn.XLOOKUP(B6248,Customers!$A:$A,Customers!$C:$C,"Not Found")</f>
        <v>West</v>
      </c>
      <c r="R6248" t="str">
        <f t="shared" si="584"/>
        <v>West</v>
      </c>
      <c r="S6248" t="str">
        <f t="shared" si="585"/>
        <v>Theft</v>
      </c>
      <c r="T6248" t="str">
        <f t="shared" si="586"/>
        <v>Within SLA</v>
      </c>
      <c r="U6248">
        <f t="shared" si="587"/>
        <v>0</v>
      </c>
    </row>
    <row r="6249" spans="1:21" x14ac:dyDescent="0.3">
      <c r="A6249" t="s">
        <v>10847</v>
      </c>
      <c r="B6249" t="s">
        <v>2852</v>
      </c>
      <c r="C6249" t="s">
        <v>10848</v>
      </c>
      <c r="D6249" t="s">
        <v>182</v>
      </c>
      <c r="E6249" t="s">
        <v>39</v>
      </c>
      <c r="F6249">
        <v>19694.34</v>
      </c>
      <c r="G6249" s="1">
        <v>45861</v>
      </c>
      <c r="H6249" s="1">
        <v>45869</v>
      </c>
      <c r="I6249" t="s">
        <v>19</v>
      </c>
      <c r="J6249">
        <v>8</v>
      </c>
      <c r="K6249">
        <v>7</v>
      </c>
      <c r="L6249" t="s">
        <v>121</v>
      </c>
      <c r="M6249" t="s">
        <v>94</v>
      </c>
      <c r="N6249" t="s">
        <v>30</v>
      </c>
      <c r="O6249">
        <f t="shared" si="582"/>
        <v>1</v>
      </c>
      <c r="P6249" t="str">
        <f t="shared" si="583"/>
        <v>Valid</v>
      </c>
      <c r="Q6249" t="str">
        <f>_xlfn.XLOOKUP(B6249,Customers!$A:$A,Customers!$C:$C,"Not Found")</f>
        <v>West</v>
      </c>
      <c r="R6249" t="str">
        <f t="shared" si="584"/>
        <v>North</v>
      </c>
      <c r="S6249" t="str">
        <f t="shared" si="585"/>
        <v>Trip Cancellation</v>
      </c>
      <c r="T6249" t="str">
        <f t="shared" si="586"/>
        <v>SLA Breach</v>
      </c>
      <c r="U6249">
        <f t="shared" si="587"/>
        <v>1</v>
      </c>
    </row>
    <row r="6250" spans="1:21" x14ac:dyDescent="0.3">
      <c r="A6250" t="s">
        <v>10849</v>
      </c>
      <c r="B6250" t="s">
        <v>1033</v>
      </c>
      <c r="C6250" t="s">
        <v>6165</v>
      </c>
      <c r="D6250" t="s">
        <v>69</v>
      </c>
      <c r="E6250" t="s">
        <v>74</v>
      </c>
      <c r="F6250">
        <v>75482.58</v>
      </c>
      <c r="G6250" s="1">
        <v>45973</v>
      </c>
      <c r="H6250" s="1">
        <v>45985</v>
      </c>
      <c r="I6250" t="s">
        <v>19</v>
      </c>
      <c r="J6250">
        <v>12</v>
      </c>
      <c r="K6250">
        <v>12</v>
      </c>
      <c r="L6250" t="s">
        <v>630</v>
      </c>
      <c r="M6250" t="s">
        <v>49</v>
      </c>
      <c r="N6250" t="s">
        <v>30</v>
      </c>
      <c r="O6250">
        <f t="shared" si="582"/>
        <v>1</v>
      </c>
      <c r="P6250" t="str">
        <f t="shared" si="583"/>
        <v>Valid</v>
      </c>
      <c r="Q6250" t="str">
        <f>_xlfn.XLOOKUP(B6250,Customers!$A:$A,Customers!$C:$C,"Not Found")</f>
        <v>North</v>
      </c>
      <c r="R6250" t="str">
        <f t="shared" si="584"/>
        <v>East</v>
      </c>
      <c r="S6250" t="str">
        <f t="shared" si="585"/>
        <v>Property Damage</v>
      </c>
      <c r="T6250" t="str">
        <f t="shared" si="586"/>
        <v>Within SLA</v>
      </c>
      <c r="U6250">
        <f t="shared" si="587"/>
        <v>0</v>
      </c>
    </row>
    <row r="6251" spans="1:21" x14ac:dyDescent="0.3">
      <c r="A6251" t="s">
        <v>10850</v>
      </c>
      <c r="B6251" t="s">
        <v>1285</v>
      </c>
      <c r="C6251" t="s">
        <v>1286</v>
      </c>
      <c r="D6251" t="s">
        <v>154</v>
      </c>
      <c r="E6251" t="s">
        <v>39</v>
      </c>
      <c r="F6251">
        <v>94614.22</v>
      </c>
      <c r="G6251" s="1">
        <v>45832</v>
      </c>
      <c r="H6251" s="1">
        <v>45840</v>
      </c>
      <c r="I6251" t="s">
        <v>19</v>
      </c>
      <c r="J6251">
        <v>8</v>
      </c>
      <c r="K6251">
        <v>10</v>
      </c>
      <c r="L6251" t="s">
        <v>121</v>
      </c>
      <c r="M6251" t="s">
        <v>21</v>
      </c>
      <c r="N6251" t="s">
        <v>30</v>
      </c>
      <c r="O6251">
        <f t="shared" si="582"/>
        <v>1</v>
      </c>
      <c r="P6251" t="str">
        <f t="shared" si="583"/>
        <v>Valid</v>
      </c>
      <c r="Q6251" t="str">
        <f>_xlfn.XLOOKUP(B6251,Customers!$A:$A,Customers!$C:$C,"Not Found")</f>
        <v>South</v>
      </c>
      <c r="R6251" t="str">
        <f t="shared" si="584"/>
        <v>North</v>
      </c>
      <c r="S6251" t="str">
        <f t="shared" si="585"/>
        <v>Vehicle Damage</v>
      </c>
      <c r="T6251" t="str">
        <f t="shared" si="586"/>
        <v>Within SLA</v>
      </c>
      <c r="U6251">
        <f t="shared" si="587"/>
        <v>0</v>
      </c>
    </row>
    <row r="6252" spans="1:21" x14ac:dyDescent="0.3">
      <c r="A6252" t="s">
        <v>10851</v>
      </c>
      <c r="B6252" t="s">
        <v>2497</v>
      </c>
      <c r="C6252" t="s">
        <v>2498</v>
      </c>
      <c r="D6252" t="s">
        <v>116</v>
      </c>
      <c r="F6252">
        <v>12722.22</v>
      </c>
      <c r="G6252" s="1">
        <v>45720</v>
      </c>
      <c r="H6252" s="1">
        <v>45724</v>
      </c>
      <c r="I6252" t="s">
        <v>19</v>
      </c>
      <c r="J6252">
        <v>4</v>
      </c>
      <c r="K6252">
        <v>7</v>
      </c>
      <c r="L6252" t="s">
        <v>35</v>
      </c>
      <c r="M6252" t="s">
        <v>94</v>
      </c>
      <c r="N6252" t="s">
        <v>30</v>
      </c>
      <c r="O6252">
        <f t="shared" si="582"/>
        <v>1</v>
      </c>
      <c r="P6252" t="str">
        <f t="shared" si="583"/>
        <v>Valid</v>
      </c>
      <c r="Q6252" t="str">
        <f>_xlfn.XLOOKUP(B6252,Customers!$A:$A,Customers!$C:$C,"Not Found")</f>
        <v>West</v>
      </c>
      <c r="R6252" t="str">
        <f t="shared" si="584"/>
        <v>West</v>
      </c>
      <c r="S6252" t="str">
        <f t="shared" si="585"/>
        <v>Medical Emergency</v>
      </c>
      <c r="T6252" t="str">
        <f t="shared" si="586"/>
        <v>Within SLA</v>
      </c>
      <c r="U6252">
        <f t="shared" si="587"/>
        <v>0</v>
      </c>
    </row>
    <row r="6253" spans="1:21" x14ac:dyDescent="0.3">
      <c r="A6253" t="s">
        <v>10852</v>
      </c>
      <c r="B6253" t="s">
        <v>6476</v>
      </c>
      <c r="C6253" t="s">
        <v>6477</v>
      </c>
      <c r="D6253" t="s">
        <v>53</v>
      </c>
      <c r="E6253" t="s">
        <v>18</v>
      </c>
      <c r="F6253">
        <v>80592.320000000007</v>
      </c>
      <c r="G6253" s="1">
        <v>45731</v>
      </c>
      <c r="H6253" s="1">
        <v>45755</v>
      </c>
      <c r="I6253" t="s">
        <v>19</v>
      </c>
      <c r="J6253">
        <v>24</v>
      </c>
      <c r="K6253">
        <v>15</v>
      </c>
      <c r="L6253" t="s">
        <v>864</v>
      </c>
      <c r="M6253" t="s">
        <v>55</v>
      </c>
      <c r="N6253" t="s">
        <v>88</v>
      </c>
      <c r="O6253">
        <f t="shared" si="582"/>
        <v>1</v>
      </c>
      <c r="P6253" t="str">
        <f t="shared" si="583"/>
        <v>Valid</v>
      </c>
      <c r="Q6253" t="str">
        <f>_xlfn.XLOOKUP(B6253,Customers!$A:$A,Customers!$C:$C,"Not Found")</f>
        <v>West</v>
      </c>
      <c r="R6253" t="str">
        <f t="shared" si="584"/>
        <v>South</v>
      </c>
      <c r="S6253" t="str">
        <f t="shared" si="585"/>
        <v>Hospitalization</v>
      </c>
      <c r="T6253" t="str">
        <f t="shared" si="586"/>
        <v>SLA Breach</v>
      </c>
      <c r="U6253">
        <f t="shared" si="587"/>
        <v>9</v>
      </c>
    </row>
    <row r="6254" spans="1:21" x14ac:dyDescent="0.3">
      <c r="A6254" t="s">
        <v>10853</v>
      </c>
      <c r="B6254" t="s">
        <v>3606</v>
      </c>
      <c r="C6254" t="s">
        <v>10854</v>
      </c>
      <c r="D6254" t="s">
        <v>154</v>
      </c>
      <c r="E6254" t="s">
        <v>18</v>
      </c>
      <c r="F6254">
        <v>59564.43</v>
      </c>
      <c r="G6254" s="1">
        <v>45714</v>
      </c>
      <c r="H6254" s="1">
        <v>45716</v>
      </c>
      <c r="I6254" t="s">
        <v>19</v>
      </c>
      <c r="J6254">
        <v>2</v>
      </c>
      <c r="K6254">
        <v>10</v>
      </c>
      <c r="L6254" t="s">
        <v>388</v>
      </c>
      <c r="M6254" t="s">
        <v>21</v>
      </c>
      <c r="N6254" t="s">
        <v>30</v>
      </c>
      <c r="O6254">
        <f t="shared" si="582"/>
        <v>1</v>
      </c>
      <c r="P6254" t="str">
        <f t="shared" si="583"/>
        <v>Valid</v>
      </c>
      <c r="Q6254" t="str">
        <f>_xlfn.XLOOKUP(B6254,Customers!$A:$A,Customers!$C:$C,"Not Found")</f>
        <v>South</v>
      </c>
      <c r="R6254" t="str">
        <f t="shared" si="584"/>
        <v>South</v>
      </c>
      <c r="S6254" t="str">
        <f t="shared" si="585"/>
        <v>Vehicle Damage</v>
      </c>
      <c r="T6254" t="str">
        <f t="shared" si="586"/>
        <v>Within SLA</v>
      </c>
      <c r="U6254">
        <f t="shared" si="587"/>
        <v>0</v>
      </c>
    </row>
    <row r="6255" spans="1:21" x14ac:dyDescent="0.3">
      <c r="A6255" t="s">
        <v>10855</v>
      </c>
      <c r="B6255" t="s">
        <v>3255</v>
      </c>
      <c r="C6255" t="s">
        <v>3256</v>
      </c>
      <c r="D6255" t="s">
        <v>216</v>
      </c>
      <c r="E6255" t="s">
        <v>18</v>
      </c>
      <c r="F6255">
        <v>127737.5</v>
      </c>
      <c r="G6255" s="1">
        <v>45929</v>
      </c>
      <c r="H6255" s="1">
        <v>45933</v>
      </c>
      <c r="I6255" t="s">
        <v>19</v>
      </c>
      <c r="J6255">
        <v>4</v>
      </c>
      <c r="K6255">
        <v>15</v>
      </c>
      <c r="L6255" t="s">
        <v>630</v>
      </c>
      <c r="M6255" t="s">
        <v>55</v>
      </c>
      <c r="N6255" t="s">
        <v>30</v>
      </c>
      <c r="O6255">
        <f t="shared" si="582"/>
        <v>1</v>
      </c>
      <c r="P6255" t="str">
        <f t="shared" si="583"/>
        <v>Valid</v>
      </c>
      <c r="Q6255" t="str">
        <f>_xlfn.XLOOKUP(B6255,Customers!$A:$A,Customers!$C:$C,"Not Found")</f>
        <v>North</v>
      </c>
      <c r="R6255" t="str">
        <f t="shared" si="584"/>
        <v>South</v>
      </c>
      <c r="S6255" t="str">
        <f t="shared" si="585"/>
        <v>Outpatient</v>
      </c>
      <c r="T6255" t="str">
        <f t="shared" si="586"/>
        <v>Within SLA</v>
      </c>
      <c r="U6255">
        <f t="shared" si="587"/>
        <v>0</v>
      </c>
    </row>
    <row r="6256" spans="1:21" x14ac:dyDescent="0.3">
      <c r="A6256" t="s">
        <v>10856</v>
      </c>
      <c r="B6256" t="s">
        <v>745</v>
      </c>
      <c r="C6256" t="s">
        <v>6978</v>
      </c>
      <c r="D6256" t="s">
        <v>69</v>
      </c>
      <c r="E6256" t="s">
        <v>27</v>
      </c>
      <c r="F6256">
        <v>185419.78</v>
      </c>
      <c r="G6256" s="1">
        <v>45666</v>
      </c>
      <c r="I6256" t="s">
        <v>40</v>
      </c>
      <c r="J6256">
        <v>10</v>
      </c>
      <c r="K6256">
        <v>12</v>
      </c>
      <c r="L6256" t="s">
        <v>121</v>
      </c>
      <c r="M6256" t="s">
        <v>49</v>
      </c>
      <c r="N6256" t="s">
        <v>22</v>
      </c>
      <c r="O6256">
        <f t="shared" si="582"/>
        <v>1</v>
      </c>
      <c r="P6256" t="str">
        <f t="shared" si="583"/>
        <v>Valid</v>
      </c>
      <c r="Q6256" t="str">
        <f>_xlfn.XLOOKUP(B6256,Customers!$A:$A,Customers!$C:$C,"Not Found")</f>
        <v>Central</v>
      </c>
      <c r="R6256" t="str">
        <f t="shared" si="584"/>
        <v>West</v>
      </c>
      <c r="S6256" t="str">
        <f t="shared" si="585"/>
        <v>Property Damage</v>
      </c>
      <c r="T6256" t="str">
        <f t="shared" si="586"/>
        <v>Within SLA</v>
      </c>
      <c r="U6256">
        <f t="shared" si="587"/>
        <v>0</v>
      </c>
    </row>
    <row r="6257" spans="1:21" x14ac:dyDescent="0.3">
      <c r="A6257" t="s">
        <v>10857</v>
      </c>
      <c r="B6257" t="s">
        <v>2955</v>
      </c>
      <c r="C6257" t="s">
        <v>4108</v>
      </c>
      <c r="D6257" t="s">
        <v>46</v>
      </c>
      <c r="E6257" t="s">
        <v>173</v>
      </c>
      <c r="F6257">
        <v>58585.08</v>
      </c>
      <c r="G6257" s="1">
        <v>45906</v>
      </c>
      <c r="H6257" s="1">
        <v>45915</v>
      </c>
      <c r="I6257" t="s">
        <v>19</v>
      </c>
      <c r="J6257">
        <v>9</v>
      </c>
      <c r="K6257">
        <v>10</v>
      </c>
      <c r="L6257" t="s">
        <v>373</v>
      </c>
      <c r="M6257" t="s">
        <v>21</v>
      </c>
      <c r="N6257" t="s">
        <v>22</v>
      </c>
      <c r="O6257">
        <f t="shared" si="582"/>
        <v>1</v>
      </c>
      <c r="P6257" t="str">
        <f t="shared" si="583"/>
        <v>Valid</v>
      </c>
      <c r="Q6257" t="str">
        <f>_xlfn.XLOOKUP(B6257,Customers!$A:$A,Customers!$C:$C,"Not Found")</f>
        <v>East</v>
      </c>
      <c r="R6257" t="str">
        <f t="shared" si="584"/>
        <v>Central</v>
      </c>
      <c r="S6257" t="str">
        <f t="shared" si="585"/>
        <v>Theft</v>
      </c>
      <c r="T6257" t="str">
        <f t="shared" si="586"/>
        <v>Within SLA</v>
      </c>
      <c r="U6257">
        <f t="shared" si="587"/>
        <v>0</v>
      </c>
    </row>
    <row r="6258" spans="1:21" x14ac:dyDescent="0.3">
      <c r="A6258" t="s">
        <v>10858</v>
      </c>
      <c r="B6258" t="s">
        <v>3247</v>
      </c>
      <c r="C6258" t="s">
        <v>6354</v>
      </c>
      <c r="D6258" t="s">
        <v>216</v>
      </c>
      <c r="E6258" t="s">
        <v>39</v>
      </c>
      <c r="F6258">
        <v>80383.149999999994</v>
      </c>
      <c r="G6258" s="1">
        <v>45805</v>
      </c>
      <c r="H6258" s="1">
        <v>45829</v>
      </c>
      <c r="I6258" t="s">
        <v>19</v>
      </c>
      <c r="J6258">
        <v>24</v>
      </c>
      <c r="K6258">
        <v>15</v>
      </c>
      <c r="L6258" t="s">
        <v>41</v>
      </c>
      <c r="M6258" t="s">
        <v>55</v>
      </c>
      <c r="N6258" t="s">
        <v>88</v>
      </c>
      <c r="O6258">
        <f t="shared" si="582"/>
        <v>1</v>
      </c>
      <c r="P6258" t="str">
        <f t="shared" si="583"/>
        <v>Valid</v>
      </c>
      <c r="Q6258" t="str">
        <f>_xlfn.XLOOKUP(B6258,Customers!$A:$A,Customers!$C:$C,"Not Found")</f>
        <v>Central</v>
      </c>
      <c r="R6258" t="str">
        <f t="shared" si="584"/>
        <v>North</v>
      </c>
      <c r="S6258" t="str">
        <f t="shared" si="585"/>
        <v>Outpatient</v>
      </c>
      <c r="T6258" t="str">
        <f t="shared" si="586"/>
        <v>SLA Breach</v>
      </c>
      <c r="U6258">
        <f t="shared" si="587"/>
        <v>9</v>
      </c>
    </row>
    <row r="6259" spans="1:21" x14ac:dyDescent="0.3">
      <c r="A6259" t="s">
        <v>10859</v>
      </c>
      <c r="B6259" t="s">
        <v>4942</v>
      </c>
      <c r="C6259" t="s">
        <v>8181</v>
      </c>
      <c r="D6259" t="s">
        <v>46</v>
      </c>
      <c r="E6259" t="s">
        <v>39</v>
      </c>
      <c r="F6259">
        <v>63530.29</v>
      </c>
      <c r="G6259" s="1">
        <v>45839</v>
      </c>
      <c r="I6259" t="s">
        <v>40</v>
      </c>
      <c r="J6259">
        <v>13</v>
      </c>
      <c r="K6259">
        <v>10</v>
      </c>
      <c r="L6259" t="s">
        <v>282</v>
      </c>
      <c r="M6259" t="s">
        <v>21</v>
      </c>
      <c r="N6259" t="s">
        <v>30</v>
      </c>
      <c r="O6259">
        <f t="shared" si="582"/>
        <v>1</v>
      </c>
      <c r="P6259" t="str">
        <f t="shared" si="583"/>
        <v>Valid</v>
      </c>
      <c r="Q6259" t="str">
        <f>_xlfn.XLOOKUP(B6259,Customers!$A:$A,Customers!$C:$C,"Not Found")</f>
        <v>South</v>
      </c>
      <c r="R6259" t="str">
        <f t="shared" si="584"/>
        <v>North</v>
      </c>
      <c r="S6259" t="str">
        <f t="shared" si="585"/>
        <v>Theft</v>
      </c>
      <c r="T6259" t="str">
        <f t="shared" si="586"/>
        <v>SLA Breach</v>
      </c>
      <c r="U6259">
        <f t="shared" si="587"/>
        <v>3</v>
      </c>
    </row>
    <row r="6260" spans="1:21" x14ac:dyDescent="0.3">
      <c r="A6260" t="s">
        <v>10860</v>
      </c>
      <c r="B6260" t="s">
        <v>2392</v>
      </c>
      <c r="C6260" t="s">
        <v>2393</v>
      </c>
      <c r="D6260" t="s">
        <v>17</v>
      </c>
      <c r="E6260" t="s">
        <v>27</v>
      </c>
      <c r="F6260">
        <v>53208.34</v>
      </c>
      <c r="G6260" s="1">
        <v>45934</v>
      </c>
      <c r="I6260" t="s">
        <v>40</v>
      </c>
      <c r="J6260">
        <v>16</v>
      </c>
      <c r="K6260">
        <v>10</v>
      </c>
      <c r="L6260" t="s">
        <v>60</v>
      </c>
      <c r="M6260" t="s">
        <v>21</v>
      </c>
      <c r="N6260" t="s">
        <v>22</v>
      </c>
      <c r="O6260">
        <f t="shared" si="582"/>
        <v>1</v>
      </c>
      <c r="P6260" t="str">
        <f t="shared" si="583"/>
        <v>Valid</v>
      </c>
      <c r="Q6260" t="str">
        <f>_xlfn.XLOOKUP(B6260,Customers!$A:$A,Customers!$C:$C,"Not Found")</f>
        <v>West</v>
      </c>
      <c r="R6260" t="str">
        <f t="shared" si="584"/>
        <v>West</v>
      </c>
      <c r="S6260" t="str">
        <f t="shared" si="585"/>
        <v>Accident</v>
      </c>
      <c r="T6260" t="str">
        <f t="shared" si="586"/>
        <v>SLA Breach</v>
      </c>
      <c r="U6260">
        <f t="shared" si="587"/>
        <v>6</v>
      </c>
    </row>
    <row r="6261" spans="1:21" x14ac:dyDescent="0.3">
      <c r="A6261" t="s">
        <v>10861</v>
      </c>
      <c r="B6261" t="s">
        <v>3915</v>
      </c>
      <c r="C6261" t="s">
        <v>3916</v>
      </c>
      <c r="D6261" t="s">
        <v>53</v>
      </c>
      <c r="E6261" t="s">
        <v>74</v>
      </c>
      <c r="F6261">
        <v>196849.57</v>
      </c>
      <c r="G6261" s="1">
        <v>45973</v>
      </c>
      <c r="H6261" s="1">
        <v>45982</v>
      </c>
      <c r="I6261" t="s">
        <v>19</v>
      </c>
      <c r="J6261">
        <v>9</v>
      </c>
      <c r="K6261">
        <v>15</v>
      </c>
      <c r="L6261" t="s">
        <v>341</v>
      </c>
      <c r="M6261" t="s">
        <v>55</v>
      </c>
      <c r="N6261" t="s">
        <v>30</v>
      </c>
      <c r="O6261">
        <f t="shared" si="582"/>
        <v>1</v>
      </c>
      <c r="P6261" t="str">
        <f t="shared" si="583"/>
        <v>Valid</v>
      </c>
      <c r="Q6261" t="str">
        <f>_xlfn.XLOOKUP(B6261,Customers!$A:$A,Customers!$C:$C,"Not Found")</f>
        <v>North</v>
      </c>
      <c r="R6261" t="str">
        <f t="shared" si="584"/>
        <v>East</v>
      </c>
      <c r="S6261" t="str">
        <f t="shared" si="585"/>
        <v>Hospitalization</v>
      </c>
      <c r="T6261" t="str">
        <f t="shared" si="586"/>
        <v>Within SLA</v>
      </c>
      <c r="U6261">
        <f t="shared" si="587"/>
        <v>0</v>
      </c>
    </row>
    <row r="6262" spans="1:21" x14ac:dyDescent="0.3">
      <c r="A6262" t="s">
        <v>10862</v>
      </c>
      <c r="B6262" t="s">
        <v>827</v>
      </c>
      <c r="C6262" t="s">
        <v>828</v>
      </c>
      <c r="D6262" t="s">
        <v>59</v>
      </c>
      <c r="E6262" t="s">
        <v>18</v>
      </c>
      <c r="F6262">
        <v>117777.75</v>
      </c>
      <c r="G6262" s="1">
        <v>45753</v>
      </c>
      <c r="H6262" s="1">
        <v>45764</v>
      </c>
      <c r="I6262" t="s">
        <v>47</v>
      </c>
      <c r="J6262">
        <v>11</v>
      </c>
      <c r="K6262">
        <v>15</v>
      </c>
      <c r="L6262" t="s">
        <v>204</v>
      </c>
      <c r="M6262" t="s">
        <v>55</v>
      </c>
      <c r="N6262" t="s">
        <v>30</v>
      </c>
      <c r="O6262">
        <f t="shared" si="582"/>
        <v>1</v>
      </c>
      <c r="P6262" t="str">
        <f t="shared" si="583"/>
        <v>Valid</v>
      </c>
      <c r="Q6262" t="str">
        <f>_xlfn.XLOOKUP(B6262,Customers!$A:$A,Customers!$C:$C,"Not Found")</f>
        <v>South</v>
      </c>
      <c r="R6262" t="str">
        <f t="shared" si="584"/>
        <v>South</v>
      </c>
      <c r="S6262" t="str">
        <f t="shared" si="585"/>
        <v>Critical Illness</v>
      </c>
      <c r="T6262" t="str">
        <f t="shared" si="586"/>
        <v>Within SLA</v>
      </c>
      <c r="U6262">
        <f t="shared" si="587"/>
        <v>0</v>
      </c>
    </row>
    <row r="6263" spans="1:21" x14ac:dyDescent="0.3">
      <c r="A6263" t="s">
        <v>10863</v>
      </c>
      <c r="B6263" t="s">
        <v>10236</v>
      </c>
      <c r="C6263" t="s">
        <v>10237</v>
      </c>
      <c r="D6263" t="s">
        <v>46</v>
      </c>
      <c r="E6263" t="s">
        <v>27</v>
      </c>
      <c r="F6263">
        <v>250516.65</v>
      </c>
      <c r="G6263" s="1">
        <v>45967</v>
      </c>
      <c r="H6263" s="1">
        <v>45979</v>
      </c>
      <c r="I6263" t="s">
        <v>19</v>
      </c>
      <c r="J6263">
        <v>12</v>
      </c>
      <c r="K6263">
        <v>12</v>
      </c>
      <c r="L6263" t="s">
        <v>41</v>
      </c>
      <c r="M6263" t="s">
        <v>49</v>
      </c>
      <c r="N6263" t="s">
        <v>22</v>
      </c>
      <c r="O6263">
        <f t="shared" si="582"/>
        <v>1</v>
      </c>
      <c r="P6263" t="str">
        <f t="shared" si="583"/>
        <v>Valid</v>
      </c>
      <c r="Q6263" t="str">
        <f>_xlfn.XLOOKUP(B6263,Customers!$A:$A,Customers!$C:$C,"Not Found")</f>
        <v>North</v>
      </c>
      <c r="R6263" t="str">
        <f t="shared" si="584"/>
        <v>West</v>
      </c>
      <c r="S6263" t="str">
        <f t="shared" si="585"/>
        <v>Theft</v>
      </c>
      <c r="T6263" t="str">
        <f t="shared" si="586"/>
        <v>Within SLA</v>
      </c>
      <c r="U6263">
        <f t="shared" si="587"/>
        <v>0</v>
      </c>
    </row>
    <row r="6264" spans="1:21" x14ac:dyDescent="0.3">
      <c r="A6264" t="s">
        <v>10864</v>
      </c>
      <c r="B6264" t="s">
        <v>8373</v>
      </c>
      <c r="C6264" t="s">
        <v>8374</v>
      </c>
      <c r="D6264" t="s">
        <v>46</v>
      </c>
      <c r="E6264" t="s">
        <v>173</v>
      </c>
      <c r="F6264">
        <v>36762.53</v>
      </c>
      <c r="G6264" s="1">
        <v>45962</v>
      </c>
      <c r="H6264" s="1">
        <v>45966</v>
      </c>
      <c r="I6264" t="s">
        <v>19</v>
      </c>
      <c r="J6264">
        <v>4</v>
      </c>
      <c r="K6264">
        <v>10</v>
      </c>
      <c r="L6264" t="s">
        <v>590</v>
      </c>
      <c r="M6264" t="s">
        <v>21</v>
      </c>
      <c r="N6264" t="s">
        <v>30</v>
      </c>
      <c r="O6264">
        <f t="shared" si="582"/>
        <v>1</v>
      </c>
      <c r="P6264" t="str">
        <f t="shared" si="583"/>
        <v>Valid</v>
      </c>
      <c r="Q6264" t="str">
        <f>_xlfn.XLOOKUP(B6264,Customers!$A:$A,Customers!$C:$C,"Not Found")</f>
        <v>East</v>
      </c>
      <c r="R6264" t="str">
        <f t="shared" si="584"/>
        <v>Central</v>
      </c>
      <c r="S6264" t="str">
        <f t="shared" si="585"/>
        <v>Theft</v>
      </c>
      <c r="T6264" t="str">
        <f t="shared" si="586"/>
        <v>Within SLA</v>
      </c>
      <c r="U6264">
        <f t="shared" si="587"/>
        <v>0</v>
      </c>
    </row>
    <row r="6265" spans="1:21" x14ac:dyDescent="0.3">
      <c r="A6265" t="s">
        <v>10865</v>
      </c>
      <c r="B6265" t="s">
        <v>3401</v>
      </c>
      <c r="C6265" t="s">
        <v>3813</v>
      </c>
      <c r="D6265" t="s">
        <v>59</v>
      </c>
      <c r="E6265" t="s">
        <v>18</v>
      </c>
      <c r="F6265">
        <v>191700.37</v>
      </c>
      <c r="G6265" s="1">
        <v>45931</v>
      </c>
      <c r="H6265" s="1">
        <v>45936</v>
      </c>
      <c r="I6265" t="s">
        <v>19</v>
      </c>
      <c r="J6265">
        <v>5</v>
      </c>
      <c r="K6265">
        <v>15</v>
      </c>
      <c r="L6265" t="s">
        <v>140</v>
      </c>
      <c r="M6265" t="s">
        <v>55</v>
      </c>
      <c r="N6265" t="s">
        <v>30</v>
      </c>
      <c r="O6265">
        <f t="shared" si="582"/>
        <v>1</v>
      </c>
      <c r="P6265" t="str">
        <f t="shared" si="583"/>
        <v>Valid</v>
      </c>
      <c r="Q6265" t="str">
        <f>_xlfn.XLOOKUP(B6265,Customers!$A:$A,Customers!$C:$C,"Not Found")</f>
        <v>South</v>
      </c>
      <c r="R6265" t="str">
        <f t="shared" si="584"/>
        <v>South</v>
      </c>
      <c r="S6265" t="str">
        <f t="shared" si="585"/>
        <v>Critical Illness</v>
      </c>
      <c r="T6265" t="str">
        <f t="shared" si="586"/>
        <v>Within SLA</v>
      </c>
      <c r="U6265">
        <f t="shared" si="587"/>
        <v>0</v>
      </c>
    </row>
    <row r="6266" spans="1:21" x14ac:dyDescent="0.3">
      <c r="A6266" t="s">
        <v>10866</v>
      </c>
      <c r="B6266" t="s">
        <v>2415</v>
      </c>
      <c r="C6266" t="s">
        <v>4056</v>
      </c>
      <c r="D6266" t="s">
        <v>154</v>
      </c>
      <c r="E6266" t="s">
        <v>74</v>
      </c>
      <c r="F6266">
        <v>70251.14</v>
      </c>
      <c r="G6266" s="1">
        <v>45699</v>
      </c>
      <c r="H6266" s="1">
        <v>45722</v>
      </c>
      <c r="I6266" t="s">
        <v>19</v>
      </c>
      <c r="J6266">
        <v>23</v>
      </c>
      <c r="K6266">
        <v>10</v>
      </c>
      <c r="L6266" t="s">
        <v>128</v>
      </c>
      <c r="M6266" t="s">
        <v>21</v>
      </c>
      <c r="N6266" t="s">
        <v>42</v>
      </c>
      <c r="O6266">
        <f t="shared" si="582"/>
        <v>1</v>
      </c>
      <c r="P6266" t="str">
        <f t="shared" si="583"/>
        <v>Valid</v>
      </c>
      <c r="Q6266" t="str">
        <f>_xlfn.XLOOKUP(B6266,Customers!$A:$A,Customers!$C:$C,"Not Found")</f>
        <v>East</v>
      </c>
      <c r="R6266" t="str">
        <f t="shared" si="584"/>
        <v>East</v>
      </c>
      <c r="S6266" t="str">
        <f t="shared" si="585"/>
        <v>Vehicle Damage</v>
      </c>
      <c r="T6266" t="str">
        <f t="shared" si="586"/>
        <v>SLA Breach</v>
      </c>
      <c r="U6266">
        <f t="shared" si="587"/>
        <v>13</v>
      </c>
    </row>
    <row r="6267" spans="1:21" x14ac:dyDescent="0.3">
      <c r="A6267" t="s">
        <v>10867</v>
      </c>
      <c r="B6267" t="s">
        <v>1975</v>
      </c>
      <c r="C6267" t="s">
        <v>5622</v>
      </c>
      <c r="D6267" t="s">
        <v>154</v>
      </c>
      <c r="E6267" t="s">
        <v>39</v>
      </c>
      <c r="F6267">
        <v>101403.68</v>
      </c>
      <c r="G6267" s="1">
        <v>45708</v>
      </c>
      <c r="I6267" t="s">
        <v>40</v>
      </c>
      <c r="J6267">
        <v>9</v>
      </c>
      <c r="K6267">
        <v>10</v>
      </c>
      <c r="L6267" t="s">
        <v>79</v>
      </c>
      <c r="M6267" t="s">
        <v>21</v>
      </c>
      <c r="N6267" t="s">
        <v>30</v>
      </c>
      <c r="O6267">
        <f t="shared" si="582"/>
        <v>1</v>
      </c>
      <c r="P6267" t="str">
        <f t="shared" si="583"/>
        <v>Valid</v>
      </c>
      <c r="Q6267" t="str">
        <f>_xlfn.XLOOKUP(B6267,Customers!$A:$A,Customers!$C:$C,"Not Found")</f>
        <v>East</v>
      </c>
      <c r="R6267" t="str">
        <f t="shared" si="584"/>
        <v>North</v>
      </c>
      <c r="S6267" t="str">
        <f t="shared" si="585"/>
        <v>Vehicle Damage</v>
      </c>
      <c r="T6267" t="str">
        <f t="shared" si="586"/>
        <v>Within SLA</v>
      </c>
      <c r="U6267">
        <f t="shared" si="587"/>
        <v>0</v>
      </c>
    </row>
    <row r="6268" spans="1:21" x14ac:dyDescent="0.3">
      <c r="A6268" t="s">
        <v>10868</v>
      </c>
      <c r="B6268" t="s">
        <v>221</v>
      </c>
      <c r="C6268" t="s">
        <v>10169</v>
      </c>
      <c r="D6268" t="s">
        <v>154</v>
      </c>
      <c r="E6268" t="s">
        <v>173</v>
      </c>
      <c r="F6268">
        <v>18793.84</v>
      </c>
      <c r="G6268" s="1">
        <v>45669</v>
      </c>
      <c r="H6268" s="1">
        <v>45677</v>
      </c>
      <c r="I6268" t="s">
        <v>19</v>
      </c>
      <c r="J6268">
        <v>8</v>
      </c>
      <c r="K6268">
        <v>10</v>
      </c>
      <c r="L6268" t="s">
        <v>501</v>
      </c>
      <c r="M6268" t="s">
        <v>21</v>
      </c>
      <c r="N6268" t="s">
        <v>30</v>
      </c>
      <c r="O6268">
        <f t="shared" si="582"/>
        <v>1</v>
      </c>
      <c r="P6268" t="str">
        <f t="shared" si="583"/>
        <v>Valid</v>
      </c>
      <c r="Q6268" t="str">
        <f>_xlfn.XLOOKUP(B6268,Customers!$A:$A,Customers!$C:$C,"Not Found")</f>
        <v>West</v>
      </c>
      <c r="R6268" t="str">
        <f t="shared" si="584"/>
        <v>Central</v>
      </c>
      <c r="S6268" t="str">
        <f t="shared" si="585"/>
        <v>Vehicle Damage</v>
      </c>
      <c r="T6268" t="str">
        <f t="shared" si="586"/>
        <v>Within SLA</v>
      </c>
      <c r="U6268">
        <f t="shared" si="587"/>
        <v>0</v>
      </c>
    </row>
    <row r="6269" spans="1:21" x14ac:dyDescent="0.3">
      <c r="A6269" t="s">
        <v>10869</v>
      </c>
      <c r="B6269" t="s">
        <v>318</v>
      </c>
      <c r="C6269" t="s">
        <v>319</v>
      </c>
      <c r="D6269" t="s">
        <v>46</v>
      </c>
      <c r="E6269" t="s">
        <v>27</v>
      </c>
      <c r="F6269">
        <v>316592.5</v>
      </c>
      <c r="G6269" s="1">
        <v>45956</v>
      </c>
      <c r="H6269" s="1">
        <v>45975</v>
      </c>
      <c r="I6269" t="s">
        <v>19</v>
      </c>
      <c r="J6269">
        <v>19</v>
      </c>
      <c r="K6269">
        <v>12</v>
      </c>
      <c r="L6269" t="s">
        <v>140</v>
      </c>
      <c r="M6269" t="s">
        <v>49</v>
      </c>
      <c r="N6269" t="s">
        <v>88</v>
      </c>
      <c r="O6269">
        <f t="shared" si="582"/>
        <v>1</v>
      </c>
      <c r="P6269" t="str">
        <f t="shared" si="583"/>
        <v>Valid</v>
      </c>
      <c r="Q6269" t="str">
        <f>_xlfn.XLOOKUP(B6269,Customers!$A:$A,Customers!$C:$C,"Not Found")</f>
        <v>North</v>
      </c>
      <c r="R6269" t="str">
        <f t="shared" si="584"/>
        <v>West</v>
      </c>
      <c r="S6269" t="str">
        <f t="shared" si="585"/>
        <v>Theft</v>
      </c>
      <c r="T6269" t="str">
        <f t="shared" si="586"/>
        <v>SLA Breach</v>
      </c>
      <c r="U6269">
        <f t="shared" si="587"/>
        <v>7</v>
      </c>
    </row>
    <row r="6270" spans="1:21" x14ac:dyDescent="0.3">
      <c r="A6270" t="s">
        <v>10870</v>
      </c>
      <c r="B6270" t="s">
        <v>1872</v>
      </c>
      <c r="C6270" t="s">
        <v>1873</v>
      </c>
      <c r="D6270" t="s">
        <v>92</v>
      </c>
      <c r="E6270" t="s">
        <v>74</v>
      </c>
      <c r="F6270">
        <v>39945.33</v>
      </c>
      <c r="G6270" s="1">
        <v>45976</v>
      </c>
      <c r="H6270" s="1">
        <v>45983</v>
      </c>
      <c r="I6270" t="s">
        <v>19</v>
      </c>
      <c r="J6270">
        <v>7</v>
      </c>
      <c r="K6270">
        <v>7</v>
      </c>
      <c r="L6270" t="s">
        <v>140</v>
      </c>
      <c r="M6270" t="s">
        <v>94</v>
      </c>
      <c r="N6270" t="s">
        <v>22</v>
      </c>
      <c r="O6270">
        <f t="shared" si="582"/>
        <v>1</v>
      </c>
      <c r="P6270" t="str">
        <f t="shared" si="583"/>
        <v>Valid</v>
      </c>
      <c r="Q6270" t="str">
        <f>_xlfn.XLOOKUP(B6270,Customers!$A:$A,Customers!$C:$C,"Not Found")</f>
        <v>Central</v>
      </c>
      <c r="R6270" t="str">
        <f t="shared" si="584"/>
        <v>East</v>
      </c>
      <c r="S6270" t="str">
        <f t="shared" si="585"/>
        <v>Baggage Loss</v>
      </c>
      <c r="T6270" t="str">
        <f t="shared" si="586"/>
        <v>Within SLA</v>
      </c>
      <c r="U6270">
        <f t="shared" si="587"/>
        <v>0</v>
      </c>
    </row>
    <row r="6271" spans="1:21" x14ac:dyDescent="0.3">
      <c r="A6271" t="s">
        <v>10871</v>
      </c>
      <c r="B6271" t="s">
        <v>4169</v>
      </c>
      <c r="C6271" t="s">
        <v>4170</v>
      </c>
      <c r="D6271" t="s">
        <v>182</v>
      </c>
      <c r="E6271" t="s">
        <v>173</v>
      </c>
      <c r="F6271">
        <v>100749.38</v>
      </c>
      <c r="G6271" s="1">
        <v>45760</v>
      </c>
      <c r="H6271" s="1">
        <v>45761</v>
      </c>
      <c r="I6271" t="s">
        <v>19</v>
      </c>
      <c r="J6271">
        <v>1</v>
      </c>
      <c r="K6271">
        <v>7</v>
      </c>
      <c r="L6271" t="s">
        <v>242</v>
      </c>
      <c r="M6271" t="s">
        <v>94</v>
      </c>
      <c r="N6271" t="s">
        <v>22</v>
      </c>
      <c r="O6271">
        <f t="shared" si="582"/>
        <v>1</v>
      </c>
      <c r="P6271" t="str">
        <f t="shared" si="583"/>
        <v>Valid</v>
      </c>
      <c r="Q6271" t="str">
        <f>_xlfn.XLOOKUP(B6271,Customers!$A:$A,Customers!$C:$C,"Not Found")</f>
        <v>North</v>
      </c>
      <c r="R6271" t="str">
        <f t="shared" si="584"/>
        <v>Central</v>
      </c>
      <c r="S6271" t="str">
        <f t="shared" si="585"/>
        <v>Trip Cancellation</v>
      </c>
      <c r="T6271" t="str">
        <f t="shared" si="586"/>
        <v>Within SLA</v>
      </c>
      <c r="U6271">
        <f t="shared" si="587"/>
        <v>0</v>
      </c>
    </row>
    <row r="6272" spans="1:21" x14ac:dyDescent="0.3">
      <c r="A6272" t="s">
        <v>10872</v>
      </c>
      <c r="B6272" t="s">
        <v>8525</v>
      </c>
      <c r="C6272" t="s">
        <v>8526</v>
      </c>
      <c r="D6272" t="s">
        <v>26</v>
      </c>
      <c r="E6272" t="s">
        <v>18</v>
      </c>
      <c r="F6272">
        <v>617986.02</v>
      </c>
      <c r="G6272" s="1">
        <v>45833</v>
      </c>
      <c r="H6272" s="1">
        <v>45847</v>
      </c>
      <c r="I6272" t="s">
        <v>19</v>
      </c>
      <c r="J6272">
        <v>14</v>
      </c>
      <c r="K6272">
        <v>20</v>
      </c>
      <c r="L6272" t="s">
        <v>98</v>
      </c>
      <c r="M6272" t="s">
        <v>29</v>
      </c>
      <c r="N6272" t="s">
        <v>30</v>
      </c>
      <c r="O6272">
        <f t="shared" si="582"/>
        <v>1</v>
      </c>
      <c r="P6272" t="str">
        <f t="shared" si="583"/>
        <v>Valid</v>
      </c>
      <c r="Q6272" t="str">
        <f>_xlfn.XLOOKUP(B6272,Customers!$A:$A,Customers!$C:$C,"Not Found")</f>
        <v>Central</v>
      </c>
      <c r="R6272" t="str">
        <f t="shared" si="584"/>
        <v>South</v>
      </c>
      <c r="S6272" t="str">
        <f t="shared" si="585"/>
        <v>Disability</v>
      </c>
      <c r="T6272" t="str">
        <f t="shared" si="586"/>
        <v>Within SLA</v>
      </c>
      <c r="U6272">
        <f t="shared" si="587"/>
        <v>0</v>
      </c>
    </row>
    <row r="6273" spans="1:21" x14ac:dyDescent="0.3">
      <c r="A6273" t="s">
        <v>10873</v>
      </c>
      <c r="B6273" t="s">
        <v>5437</v>
      </c>
      <c r="C6273" t="s">
        <v>9819</v>
      </c>
      <c r="D6273" t="s">
        <v>17</v>
      </c>
      <c r="E6273" t="s">
        <v>27</v>
      </c>
      <c r="F6273">
        <v>17178.45</v>
      </c>
      <c r="G6273" s="1">
        <v>45848</v>
      </c>
      <c r="H6273" s="1">
        <v>45859</v>
      </c>
      <c r="I6273" t="s">
        <v>47</v>
      </c>
      <c r="J6273">
        <v>11</v>
      </c>
      <c r="K6273">
        <v>10</v>
      </c>
      <c r="L6273" t="s">
        <v>79</v>
      </c>
      <c r="M6273" t="s">
        <v>21</v>
      </c>
      <c r="N6273" t="s">
        <v>42</v>
      </c>
      <c r="O6273">
        <f t="shared" si="582"/>
        <v>1</v>
      </c>
      <c r="P6273" t="str">
        <f t="shared" si="583"/>
        <v>Valid</v>
      </c>
      <c r="Q6273" t="str">
        <f>_xlfn.XLOOKUP(B6273,Customers!$A:$A,Customers!$C:$C,"Not Found")</f>
        <v>North</v>
      </c>
      <c r="R6273" t="str">
        <f t="shared" si="584"/>
        <v>West</v>
      </c>
      <c r="S6273" t="str">
        <f t="shared" si="585"/>
        <v>Accident</v>
      </c>
      <c r="T6273" t="str">
        <f t="shared" si="586"/>
        <v>SLA Breach</v>
      </c>
      <c r="U6273">
        <f t="shared" si="587"/>
        <v>1</v>
      </c>
    </row>
    <row r="6274" spans="1:21" x14ac:dyDescent="0.3">
      <c r="A6274" t="s">
        <v>10874</v>
      </c>
      <c r="B6274" t="s">
        <v>578</v>
      </c>
      <c r="C6274" t="s">
        <v>8572</v>
      </c>
      <c r="D6274" t="s">
        <v>46</v>
      </c>
      <c r="E6274" t="s">
        <v>27</v>
      </c>
      <c r="F6274">
        <v>174760.63</v>
      </c>
      <c r="G6274" s="1">
        <v>45788</v>
      </c>
      <c r="H6274" s="1">
        <v>45792</v>
      </c>
      <c r="I6274" t="s">
        <v>19</v>
      </c>
      <c r="J6274">
        <v>4</v>
      </c>
      <c r="K6274">
        <v>10</v>
      </c>
      <c r="L6274" t="s">
        <v>107</v>
      </c>
      <c r="M6274" t="s">
        <v>21</v>
      </c>
      <c r="N6274" t="s">
        <v>22</v>
      </c>
      <c r="O6274">
        <f t="shared" ref="O6274:O6337" si="588">COUNTIF($A:$A,A6274)</f>
        <v>1</v>
      </c>
      <c r="P6274" t="str">
        <f t="shared" ref="P6274:P6337" si="589">IF(F6274="","Missing Amount","Valid")</f>
        <v>Valid</v>
      </c>
      <c r="Q6274" t="str">
        <f>_xlfn.XLOOKUP(B6274,Customers!$A:$A,Customers!$C:$C,"Not Found")</f>
        <v>Central</v>
      </c>
      <c r="R6274" t="str">
        <f t="shared" ref="R6274:R6337" si="590">IF(E6274="",Q6274,E6274)</f>
        <v>West</v>
      </c>
      <c r="S6274" t="str">
        <f t="shared" ref="S6274:S6337" si="591">IF(D6274="Hospitalisation","Hospitalization",IF(D6274="Medical Emerg.","Medical Emergency",IF(D6274="Property dmg","Property Damage",IF(D6274="Vehicle dmg","Vehicle Damage",D6274))))</f>
        <v>Theft</v>
      </c>
      <c r="T6274" t="str">
        <f t="shared" ref="T6274:T6337" si="592">IF(J6274&gt;K6274,"SLA Breach","Within SLA")</f>
        <v>Within SLA</v>
      </c>
      <c r="U6274">
        <f t="shared" ref="U6274:U6337" si="593">IF(J6274&gt;K6274,J6274-K6274,0)</f>
        <v>0</v>
      </c>
    </row>
    <row r="6275" spans="1:21" x14ac:dyDescent="0.3">
      <c r="A6275" t="s">
        <v>10875</v>
      </c>
      <c r="B6275" t="s">
        <v>3290</v>
      </c>
      <c r="C6275" t="s">
        <v>3291</v>
      </c>
      <c r="D6275" t="s">
        <v>34</v>
      </c>
      <c r="E6275" t="s">
        <v>27</v>
      </c>
      <c r="F6275">
        <v>338749.39</v>
      </c>
      <c r="G6275" s="1">
        <v>45983</v>
      </c>
      <c r="H6275" s="1">
        <v>45997</v>
      </c>
      <c r="I6275" t="s">
        <v>19</v>
      </c>
      <c r="J6275">
        <v>14</v>
      </c>
      <c r="K6275">
        <v>20</v>
      </c>
      <c r="L6275" t="s">
        <v>278</v>
      </c>
      <c r="M6275" t="s">
        <v>29</v>
      </c>
      <c r="N6275" t="s">
        <v>30</v>
      </c>
      <c r="O6275">
        <f t="shared" si="588"/>
        <v>1</v>
      </c>
      <c r="P6275" t="str">
        <f t="shared" si="589"/>
        <v>Valid</v>
      </c>
      <c r="Q6275" t="str">
        <f>_xlfn.XLOOKUP(B6275,Customers!$A:$A,Customers!$C:$C,"Not Found")</f>
        <v>North</v>
      </c>
      <c r="R6275" t="str">
        <f t="shared" si="590"/>
        <v>West</v>
      </c>
      <c r="S6275" t="str">
        <f t="shared" si="591"/>
        <v>Death Benefit</v>
      </c>
      <c r="T6275" t="str">
        <f t="shared" si="592"/>
        <v>Within SLA</v>
      </c>
      <c r="U6275">
        <f t="shared" si="593"/>
        <v>0</v>
      </c>
    </row>
    <row r="6276" spans="1:21" x14ac:dyDescent="0.3">
      <c r="A6276" t="s">
        <v>10876</v>
      </c>
      <c r="B6276" t="s">
        <v>7494</v>
      </c>
      <c r="C6276" t="s">
        <v>7602</v>
      </c>
      <c r="D6276" t="s">
        <v>17</v>
      </c>
      <c r="E6276" t="s">
        <v>27</v>
      </c>
      <c r="F6276">
        <v>98655.43</v>
      </c>
      <c r="G6276" s="1">
        <v>45972</v>
      </c>
      <c r="H6276" s="1">
        <v>45981</v>
      </c>
      <c r="I6276" t="s">
        <v>19</v>
      </c>
      <c r="J6276">
        <v>9</v>
      </c>
      <c r="K6276">
        <v>10</v>
      </c>
      <c r="L6276" t="s">
        <v>83</v>
      </c>
      <c r="M6276" t="s">
        <v>21</v>
      </c>
      <c r="N6276" t="s">
        <v>30</v>
      </c>
      <c r="O6276">
        <f t="shared" si="588"/>
        <v>1</v>
      </c>
      <c r="P6276" t="str">
        <f t="shared" si="589"/>
        <v>Valid</v>
      </c>
      <c r="Q6276" t="str">
        <f>_xlfn.XLOOKUP(B6276,Customers!$A:$A,Customers!$C:$C,"Not Found")</f>
        <v>West</v>
      </c>
      <c r="R6276" t="str">
        <f t="shared" si="590"/>
        <v>West</v>
      </c>
      <c r="S6276" t="str">
        <f t="shared" si="591"/>
        <v>Accident</v>
      </c>
      <c r="T6276" t="str">
        <f t="shared" si="592"/>
        <v>Within SLA</v>
      </c>
      <c r="U6276">
        <f t="shared" si="593"/>
        <v>0</v>
      </c>
    </row>
    <row r="6277" spans="1:21" x14ac:dyDescent="0.3">
      <c r="A6277" t="s">
        <v>10877</v>
      </c>
      <c r="B6277" t="s">
        <v>6736</v>
      </c>
      <c r="C6277" t="s">
        <v>6737</v>
      </c>
      <c r="D6277" t="s">
        <v>154</v>
      </c>
      <c r="E6277" t="s">
        <v>39</v>
      </c>
      <c r="F6277">
        <v>92446.81</v>
      </c>
      <c r="G6277" s="1">
        <v>45735</v>
      </c>
      <c r="H6277" s="1">
        <v>45748</v>
      </c>
      <c r="I6277" t="s">
        <v>19</v>
      </c>
      <c r="J6277">
        <v>13</v>
      </c>
      <c r="K6277">
        <v>10</v>
      </c>
      <c r="L6277" t="s">
        <v>117</v>
      </c>
      <c r="M6277" t="s">
        <v>21</v>
      </c>
      <c r="N6277" t="s">
        <v>30</v>
      </c>
      <c r="O6277">
        <f t="shared" si="588"/>
        <v>1</v>
      </c>
      <c r="P6277" t="str">
        <f t="shared" si="589"/>
        <v>Valid</v>
      </c>
      <c r="Q6277" t="str">
        <f>_xlfn.XLOOKUP(B6277,Customers!$A:$A,Customers!$C:$C,"Not Found")</f>
        <v>North</v>
      </c>
      <c r="R6277" t="str">
        <f t="shared" si="590"/>
        <v>North</v>
      </c>
      <c r="S6277" t="str">
        <f t="shared" si="591"/>
        <v>Vehicle Damage</v>
      </c>
      <c r="T6277" t="str">
        <f t="shared" si="592"/>
        <v>SLA Breach</v>
      </c>
      <c r="U6277">
        <f t="shared" si="593"/>
        <v>3</v>
      </c>
    </row>
    <row r="6278" spans="1:21" x14ac:dyDescent="0.3">
      <c r="A6278" t="s">
        <v>10878</v>
      </c>
      <c r="B6278" t="s">
        <v>10879</v>
      </c>
      <c r="C6278" t="s">
        <v>10880</v>
      </c>
      <c r="D6278" t="s">
        <v>111</v>
      </c>
      <c r="E6278" t="s">
        <v>39</v>
      </c>
      <c r="F6278">
        <v>103163.48</v>
      </c>
      <c r="G6278" s="1">
        <v>45841</v>
      </c>
      <c r="H6278" s="1">
        <v>45852</v>
      </c>
      <c r="I6278" t="s">
        <v>19</v>
      </c>
      <c r="J6278">
        <v>11</v>
      </c>
      <c r="K6278">
        <v>12</v>
      </c>
      <c r="L6278" t="s">
        <v>107</v>
      </c>
      <c r="M6278" t="s">
        <v>49</v>
      </c>
      <c r="N6278" t="s">
        <v>30</v>
      </c>
      <c r="O6278">
        <f t="shared" si="588"/>
        <v>1</v>
      </c>
      <c r="P6278" t="str">
        <f t="shared" si="589"/>
        <v>Valid</v>
      </c>
      <c r="Q6278" t="str">
        <f>_xlfn.XLOOKUP(B6278,Customers!$A:$A,Customers!$C:$C,"Not Found")</f>
        <v>South</v>
      </c>
      <c r="R6278" t="str">
        <f t="shared" si="590"/>
        <v>North</v>
      </c>
      <c r="S6278" t="str">
        <f t="shared" si="591"/>
        <v>Fire</v>
      </c>
      <c r="T6278" t="str">
        <f t="shared" si="592"/>
        <v>Within SLA</v>
      </c>
      <c r="U6278">
        <f t="shared" si="593"/>
        <v>0</v>
      </c>
    </row>
    <row r="6279" spans="1:21" x14ac:dyDescent="0.3">
      <c r="A6279" t="s">
        <v>10881</v>
      </c>
      <c r="B6279" t="s">
        <v>6765</v>
      </c>
      <c r="C6279" t="s">
        <v>6766</v>
      </c>
      <c r="D6279" t="s">
        <v>17</v>
      </c>
      <c r="E6279" t="s">
        <v>39</v>
      </c>
      <c r="F6279">
        <v>49973.24</v>
      </c>
      <c r="G6279" s="1">
        <v>45724</v>
      </c>
      <c r="I6279" t="s">
        <v>40</v>
      </c>
      <c r="J6279">
        <v>9</v>
      </c>
      <c r="K6279">
        <v>10</v>
      </c>
      <c r="L6279" t="s">
        <v>388</v>
      </c>
      <c r="M6279" t="s">
        <v>21</v>
      </c>
      <c r="N6279" t="s">
        <v>30</v>
      </c>
      <c r="O6279">
        <f t="shared" si="588"/>
        <v>1</v>
      </c>
      <c r="P6279" t="str">
        <f t="shared" si="589"/>
        <v>Valid</v>
      </c>
      <c r="Q6279" t="str">
        <f>_xlfn.XLOOKUP(B6279,Customers!$A:$A,Customers!$C:$C,"Not Found")</f>
        <v>Central</v>
      </c>
      <c r="R6279" t="str">
        <f t="shared" si="590"/>
        <v>North</v>
      </c>
      <c r="S6279" t="str">
        <f t="shared" si="591"/>
        <v>Accident</v>
      </c>
      <c r="T6279" t="str">
        <f t="shared" si="592"/>
        <v>Within SLA</v>
      </c>
      <c r="U6279">
        <f t="shared" si="593"/>
        <v>0</v>
      </c>
    </row>
    <row r="6280" spans="1:21" x14ac:dyDescent="0.3">
      <c r="A6280" t="s">
        <v>10882</v>
      </c>
      <c r="B6280" t="s">
        <v>722</v>
      </c>
      <c r="C6280" t="s">
        <v>9170</v>
      </c>
      <c r="D6280" t="s">
        <v>59</v>
      </c>
      <c r="E6280" t="s">
        <v>173</v>
      </c>
      <c r="F6280">
        <v>134466.70000000001</v>
      </c>
      <c r="G6280" s="1">
        <v>45687</v>
      </c>
      <c r="H6280" s="1">
        <v>45710</v>
      </c>
      <c r="I6280" t="s">
        <v>19</v>
      </c>
      <c r="J6280">
        <v>23</v>
      </c>
      <c r="K6280">
        <v>15</v>
      </c>
      <c r="L6280" t="s">
        <v>140</v>
      </c>
      <c r="M6280" t="s">
        <v>55</v>
      </c>
      <c r="N6280" t="s">
        <v>42</v>
      </c>
      <c r="O6280">
        <f t="shared" si="588"/>
        <v>1</v>
      </c>
      <c r="P6280" t="str">
        <f t="shared" si="589"/>
        <v>Valid</v>
      </c>
      <c r="Q6280" t="str">
        <f>_xlfn.XLOOKUP(B6280,Customers!$A:$A,Customers!$C:$C,"Not Found")</f>
        <v>South</v>
      </c>
      <c r="R6280" t="str">
        <f t="shared" si="590"/>
        <v>Central</v>
      </c>
      <c r="S6280" t="str">
        <f t="shared" si="591"/>
        <v>Critical Illness</v>
      </c>
      <c r="T6280" t="str">
        <f t="shared" si="592"/>
        <v>SLA Breach</v>
      </c>
      <c r="U6280">
        <f t="shared" si="593"/>
        <v>8</v>
      </c>
    </row>
    <row r="6281" spans="1:21" x14ac:dyDescent="0.3">
      <c r="A6281" t="s">
        <v>10883</v>
      </c>
      <c r="B6281" t="s">
        <v>5518</v>
      </c>
      <c r="C6281" t="s">
        <v>5519</v>
      </c>
      <c r="D6281" t="s">
        <v>46</v>
      </c>
      <c r="E6281" t="s">
        <v>18</v>
      </c>
      <c r="F6281">
        <v>64042.38</v>
      </c>
      <c r="G6281" s="1">
        <v>45942</v>
      </c>
      <c r="H6281" s="1">
        <v>45954</v>
      </c>
      <c r="I6281" t="s">
        <v>19</v>
      </c>
      <c r="J6281">
        <v>12</v>
      </c>
      <c r="K6281">
        <v>12</v>
      </c>
      <c r="L6281" t="s">
        <v>28</v>
      </c>
      <c r="M6281" t="s">
        <v>49</v>
      </c>
      <c r="N6281" t="s">
        <v>42</v>
      </c>
      <c r="O6281">
        <f t="shared" si="588"/>
        <v>1</v>
      </c>
      <c r="P6281" t="str">
        <f t="shared" si="589"/>
        <v>Valid</v>
      </c>
      <c r="Q6281" t="str">
        <f>_xlfn.XLOOKUP(B6281,Customers!$A:$A,Customers!$C:$C,"Not Found")</f>
        <v>West</v>
      </c>
      <c r="R6281" t="str">
        <f t="shared" si="590"/>
        <v>South</v>
      </c>
      <c r="S6281" t="str">
        <f t="shared" si="591"/>
        <v>Theft</v>
      </c>
      <c r="T6281" t="str">
        <f t="shared" si="592"/>
        <v>Within SLA</v>
      </c>
      <c r="U6281">
        <f t="shared" si="593"/>
        <v>0</v>
      </c>
    </row>
    <row r="6282" spans="1:21" x14ac:dyDescent="0.3">
      <c r="A6282" t="s">
        <v>10884</v>
      </c>
      <c r="B6282" t="s">
        <v>2395</v>
      </c>
      <c r="C6282" t="s">
        <v>10885</v>
      </c>
      <c r="D6282" t="s">
        <v>53</v>
      </c>
      <c r="E6282" t="s">
        <v>74</v>
      </c>
      <c r="F6282">
        <v>86575.37</v>
      </c>
      <c r="G6282" s="1">
        <v>45947</v>
      </c>
      <c r="H6282" s="1">
        <v>45963</v>
      </c>
      <c r="I6282" t="s">
        <v>19</v>
      </c>
      <c r="J6282">
        <v>16</v>
      </c>
      <c r="K6282">
        <v>15</v>
      </c>
      <c r="L6282" t="s">
        <v>174</v>
      </c>
      <c r="M6282" t="s">
        <v>55</v>
      </c>
      <c r="N6282" t="s">
        <v>30</v>
      </c>
      <c r="O6282">
        <f t="shared" si="588"/>
        <v>1</v>
      </c>
      <c r="P6282" t="str">
        <f t="shared" si="589"/>
        <v>Valid</v>
      </c>
      <c r="Q6282" t="str">
        <f>_xlfn.XLOOKUP(B6282,Customers!$A:$A,Customers!$C:$C,"Not Found")</f>
        <v>West</v>
      </c>
      <c r="R6282" t="str">
        <f t="shared" si="590"/>
        <v>East</v>
      </c>
      <c r="S6282" t="str">
        <f t="shared" si="591"/>
        <v>Hospitalization</v>
      </c>
      <c r="T6282" t="str">
        <f t="shared" si="592"/>
        <v>SLA Breach</v>
      </c>
      <c r="U6282">
        <f t="shared" si="593"/>
        <v>1</v>
      </c>
    </row>
    <row r="6283" spans="1:21" x14ac:dyDescent="0.3">
      <c r="A6283" t="s">
        <v>10886</v>
      </c>
      <c r="B6283" t="s">
        <v>8395</v>
      </c>
      <c r="C6283" t="s">
        <v>10887</v>
      </c>
      <c r="D6283" t="s">
        <v>216</v>
      </c>
      <c r="E6283" t="s">
        <v>39</v>
      </c>
      <c r="F6283">
        <v>211421.31</v>
      </c>
      <c r="G6283" s="1">
        <v>45662</v>
      </c>
      <c r="H6283" s="1">
        <v>45686</v>
      </c>
      <c r="I6283" t="s">
        <v>19</v>
      </c>
      <c r="J6283">
        <v>24</v>
      </c>
      <c r="K6283">
        <v>15</v>
      </c>
      <c r="L6283" t="s">
        <v>178</v>
      </c>
      <c r="M6283" t="s">
        <v>55</v>
      </c>
      <c r="N6283" t="s">
        <v>42</v>
      </c>
      <c r="O6283">
        <f t="shared" si="588"/>
        <v>1</v>
      </c>
      <c r="P6283" t="str">
        <f t="shared" si="589"/>
        <v>Valid</v>
      </c>
      <c r="Q6283" t="str">
        <f>_xlfn.XLOOKUP(B6283,Customers!$A:$A,Customers!$C:$C,"Not Found")</f>
        <v>North</v>
      </c>
      <c r="R6283" t="str">
        <f t="shared" si="590"/>
        <v>North</v>
      </c>
      <c r="S6283" t="str">
        <f t="shared" si="591"/>
        <v>Outpatient</v>
      </c>
      <c r="T6283" t="str">
        <f t="shared" si="592"/>
        <v>SLA Breach</v>
      </c>
      <c r="U6283">
        <f t="shared" si="593"/>
        <v>9</v>
      </c>
    </row>
    <row r="6284" spans="1:21" x14ac:dyDescent="0.3">
      <c r="A6284" t="s">
        <v>10888</v>
      </c>
      <c r="B6284" t="s">
        <v>8342</v>
      </c>
      <c r="C6284" t="s">
        <v>8343</v>
      </c>
      <c r="D6284" t="s">
        <v>53</v>
      </c>
      <c r="E6284" t="s">
        <v>74</v>
      </c>
      <c r="F6284">
        <v>38474.25</v>
      </c>
      <c r="G6284" s="1">
        <v>45839</v>
      </c>
      <c r="H6284" s="1">
        <v>45850</v>
      </c>
      <c r="I6284" t="s">
        <v>19</v>
      </c>
      <c r="J6284">
        <v>11</v>
      </c>
      <c r="K6284">
        <v>15</v>
      </c>
      <c r="L6284" t="s">
        <v>107</v>
      </c>
      <c r="M6284" t="s">
        <v>55</v>
      </c>
      <c r="N6284" t="s">
        <v>30</v>
      </c>
      <c r="O6284">
        <f t="shared" si="588"/>
        <v>1</v>
      </c>
      <c r="P6284" t="str">
        <f t="shared" si="589"/>
        <v>Valid</v>
      </c>
      <c r="Q6284" t="str">
        <f>_xlfn.XLOOKUP(B6284,Customers!$A:$A,Customers!$C:$C,"Not Found")</f>
        <v>East</v>
      </c>
      <c r="R6284" t="str">
        <f t="shared" si="590"/>
        <v>East</v>
      </c>
      <c r="S6284" t="str">
        <f t="shared" si="591"/>
        <v>Hospitalization</v>
      </c>
      <c r="T6284" t="str">
        <f t="shared" si="592"/>
        <v>Within SLA</v>
      </c>
      <c r="U6284">
        <f t="shared" si="593"/>
        <v>0</v>
      </c>
    </row>
    <row r="6285" spans="1:21" x14ac:dyDescent="0.3">
      <c r="A6285" t="s">
        <v>10889</v>
      </c>
      <c r="B6285" t="s">
        <v>399</v>
      </c>
      <c r="C6285" t="s">
        <v>1767</v>
      </c>
      <c r="D6285" t="s">
        <v>92</v>
      </c>
      <c r="E6285" t="s">
        <v>18</v>
      </c>
      <c r="F6285">
        <v>26361.49</v>
      </c>
      <c r="G6285" s="1">
        <v>45716</v>
      </c>
      <c r="H6285" s="1">
        <v>45723</v>
      </c>
      <c r="I6285" t="s">
        <v>19</v>
      </c>
      <c r="J6285">
        <v>7</v>
      </c>
      <c r="K6285">
        <v>7</v>
      </c>
      <c r="L6285" t="s">
        <v>366</v>
      </c>
      <c r="M6285" t="s">
        <v>94</v>
      </c>
      <c r="N6285" t="s">
        <v>30</v>
      </c>
      <c r="O6285">
        <f t="shared" si="588"/>
        <v>1</v>
      </c>
      <c r="P6285" t="str">
        <f t="shared" si="589"/>
        <v>Valid</v>
      </c>
      <c r="Q6285" t="str">
        <f>_xlfn.XLOOKUP(B6285,Customers!$A:$A,Customers!$C:$C,"Not Found")</f>
        <v>East</v>
      </c>
      <c r="R6285" t="str">
        <f t="shared" si="590"/>
        <v>South</v>
      </c>
      <c r="S6285" t="str">
        <f t="shared" si="591"/>
        <v>Baggage Loss</v>
      </c>
      <c r="T6285" t="str">
        <f t="shared" si="592"/>
        <v>Within SLA</v>
      </c>
      <c r="U6285">
        <f t="shared" si="593"/>
        <v>0</v>
      </c>
    </row>
    <row r="6286" spans="1:21" x14ac:dyDescent="0.3">
      <c r="A6286" t="s">
        <v>10890</v>
      </c>
      <c r="B6286" t="s">
        <v>5907</v>
      </c>
      <c r="C6286" t="s">
        <v>10821</v>
      </c>
      <c r="D6286" t="s">
        <v>59</v>
      </c>
      <c r="E6286" t="s">
        <v>74</v>
      </c>
      <c r="F6286">
        <v>181620.34</v>
      </c>
      <c r="G6286" s="1">
        <v>45846</v>
      </c>
      <c r="H6286" s="1">
        <v>45859</v>
      </c>
      <c r="I6286" t="s">
        <v>19</v>
      </c>
      <c r="J6286">
        <v>13</v>
      </c>
      <c r="K6286">
        <v>15</v>
      </c>
      <c r="L6286" t="s">
        <v>35</v>
      </c>
      <c r="M6286" t="s">
        <v>55</v>
      </c>
      <c r="N6286" t="s">
        <v>22</v>
      </c>
      <c r="O6286">
        <f t="shared" si="588"/>
        <v>1</v>
      </c>
      <c r="P6286" t="str">
        <f t="shared" si="589"/>
        <v>Valid</v>
      </c>
      <c r="Q6286" t="str">
        <f>_xlfn.XLOOKUP(B6286,Customers!$A:$A,Customers!$C:$C,"Not Found")</f>
        <v>North</v>
      </c>
      <c r="R6286" t="str">
        <f t="shared" si="590"/>
        <v>East</v>
      </c>
      <c r="S6286" t="str">
        <f t="shared" si="591"/>
        <v>Critical Illness</v>
      </c>
      <c r="T6286" t="str">
        <f t="shared" si="592"/>
        <v>Within SLA</v>
      </c>
      <c r="U6286">
        <f t="shared" si="593"/>
        <v>0</v>
      </c>
    </row>
    <row r="6287" spans="1:21" x14ac:dyDescent="0.3">
      <c r="A6287" t="s">
        <v>10891</v>
      </c>
      <c r="B6287" t="s">
        <v>2811</v>
      </c>
      <c r="C6287" t="s">
        <v>2812</v>
      </c>
      <c r="D6287" t="s">
        <v>46</v>
      </c>
      <c r="F6287">
        <v>38191.81</v>
      </c>
      <c r="G6287" s="1">
        <v>45767</v>
      </c>
      <c r="H6287" s="1">
        <v>45776</v>
      </c>
      <c r="I6287" t="s">
        <v>19</v>
      </c>
      <c r="J6287">
        <v>9</v>
      </c>
      <c r="K6287">
        <v>10</v>
      </c>
      <c r="L6287" t="s">
        <v>341</v>
      </c>
      <c r="M6287" t="s">
        <v>21</v>
      </c>
      <c r="N6287" t="s">
        <v>30</v>
      </c>
      <c r="O6287">
        <f t="shared" si="588"/>
        <v>1</v>
      </c>
      <c r="P6287" t="str">
        <f t="shared" si="589"/>
        <v>Valid</v>
      </c>
      <c r="Q6287" t="str">
        <f>_xlfn.XLOOKUP(B6287,Customers!$A:$A,Customers!$C:$C,"Not Found")</f>
        <v>North</v>
      </c>
      <c r="R6287" t="str">
        <f t="shared" si="590"/>
        <v>North</v>
      </c>
      <c r="S6287" t="str">
        <f t="shared" si="591"/>
        <v>Theft</v>
      </c>
      <c r="T6287" t="str">
        <f t="shared" si="592"/>
        <v>Within SLA</v>
      </c>
      <c r="U6287">
        <f t="shared" si="593"/>
        <v>0</v>
      </c>
    </row>
    <row r="6288" spans="1:21" x14ac:dyDescent="0.3">
      <c r="A6288" t="s">
        <v>10892</v>
      </c>
      <c r="B6288" t="s">
        <v>10893</v>
      </c>
      <c r="C6288" t="s">
        <v>10894</v>
      </c>
      <c r="D6288" t="s">
        <v>26</v>
      </c>
      <c r="E6288" t="s">
        <v>39</v>
      </c>
      <c r="F6288">
        <v>86791.48</v>
      </c>
      <c r="G6288" s="1">
        <v>45836</v>
      </c>
      <c r="H6288" s="1">
        <v>45873</v>
      </c>
      <c r="I6288" t="s">
        <v>19</v>
      </c>
      <c r="J6288">
        <v>37</v>
      </c>
      <c r="K6288">
        <v>20</v>
      </c>
      <c r="L6288" t="s">
        <v>41</v>
      </c>
      <c r="M6288" t="s">
        <v>29</v>
      </c>
      <c r="N6288" t="s">
        <v>88</v>
      </c>
      <c r="O6288">
        <f t="shared" si="588"/>
        <v>1</v>
      </c>
      <c r="P6288" t="str">
        <f t="shared" si="589"/>
        <v>Valid</v>
      </c>
      <c r="Q6288" t="str">
        <f>_xlfn.XLOOKUP(B6288,Customers!$A:$A,Customers!$C:$C,"Not Found")</f>
        <v>Central</v>
      </c>
      <c r="R6288" t="str">
        <f t="shared" si="590"/>
        <v>North</v>
      </c>
      <c r="S6288" t="str">
        <f t="shared" si="591"/>
        <v>Disability</v>
      </c>
      <c r="T6288" t="str">
        <f t="shared" si="592"/>
        <v>SLA Breach</v>
      </c>
      <c r="U6288">
        <f t="shared" si="593"/>
        <v>17</v>
      </c>
    </row>
    <row r="6289" spans="1:21" x14ac:dyDescent="0.3">
      <c r="A6289" t="s">
        <v>10895</v>
      </c>
      <c r="B6289" t="s">
        <v>2228</v>
      </c>
      <c r="C6289" t="s">
        <v>5851</v>
      </c>
      <c r="D6289" t="s">
        <v>238</v>
      </c>
      <c r="E6289" t="s">
        <v>39</v>
      </c>
      <c r="F6289">
        <v>17924.7</v>
      </c>
      <c r="G6289" s="1">
        <v>45904</v>
      </c>
      <c r="H6289" s="1">
        <v>45913</v>
      </c>
      <c r="I6289" t="s">
        <v>47</v>
      </c>
      <c r="J6289">
        <v>9</v>
      </c>
      <c r="K6289">
        <v>10</v>
      </c>
      <c r="L6289" t="s">
        <v>28</v>
      </c>
      <c r="M6289" t="s">
        <v>21</v>
      </c>
      <c r="N6289" t="s">
        <v>30</v>
      </c>
      <c r="O6289">
        <f t="shared" si="588"/>
        <v>1</v>
      </c>
      <c r="P6289" t="str">
        <f t="shared" si="589"/>
        <v>Valid</v>
      </c>
      <c r="Q6289" t="str">
        <f>_xlfn.XLOOKUP(B6289,Customers!$A:$A,Customers!$C:$C,"Not Found")</f>
        <v>West</v>
      </c>
      <c r="R6289" t="str">
        <f t="shared" si="590"/>
        <v>North</v>
      </c>
      <c r="S6289" t="str">
        <f t="shared" si="591"/>
        <v>Vehicle Damage</v>
      </c>
      <c r="T6289" t="str">
        <f t="shared" si="592"/>
        <v>Within SLA</v>
      </c>
      <c r="U6289">
        <f t="shared" si="593"/>
        <v>0</v>
      </c>
    </row>
    <row r="6290" spans="1:21" x14ac:dyDescent="0.3">
      <c r="A6290" t="s">
        <v>10896</v>
      </c>
      <c r="B6290" t="s">
        <v>1400</v>
      </c>
      <c r="C6290" t="s">
        <v>1401</v>
      </c>
      <c r="D6290" t="s">
        <v>69</v>
      </c>
      <c r="E6290" t="s">
        <v>173</v>
      </c>
      <c r="G6290" s="1">
        <v>45686</v>
      </c>
      <c r="H6290" s="1">
        <v>45694</v>
      </c>
      <c r="I6290" t="s">
        <v>19</v>
      </c>
      <c r="J6290">
        <v>8</v>
      </c>
      <c r="K6290">
        <v>12</v>
      </c>
      <c r="L6290" t="s">
        <v>366</v>
      </c>
      <c r="M6290" t="s">
        <v>49</v>
      </c>
      <c r="N6290" t="s">
        <v>30</v>
      </c>
      <c r="O6290">
        <f t="shared" si="588"/>
        <v>1</v>
      </c>
      <c r="P6290" t="str">
        <f t="shared" si="589"/>
        <v>Missing Amount</v>
      </c>
      <c r="Q6290" t="str">
        <f>_xlfn.XLOOKUP(B6290,Customers!$A:$A,Customers!$C:$C,"Not Found")</f>
        <v>North</v>
      </c>
      <c r="R6290" t="str">
        <f t="shared" si="590"/>
        <v>Central</v>
      </c>
      <c r="S6290" t="str">
        <f t="shared" si="591"/>
        <v>Property Damage</v>
      </c>
      <c r="T6290" t="str">
        <f t="shared" si="592"/>
        <v>Within SLA</v>
      </c>
      <c r="U6290">
        <f t="shared" si="593"/>
        <v>0</v>
      </c>
    </row>
    <row r="6291" spans="1:21" x14ac:dyDescent="0.3">
      <c r="A6291" t="s">
        <v>10897</v>
      </c>
      <c r="B6291" t="s">
        <v>9902</v>
      </c>
      <c r="C6291" t="s">
        <v>9903</v>
      </c>
      <c r="D6291" t="s">
        <v>102</v>
      </c>
      <c r="E6291" t="s">
        <v>74</v>
      </c>
      <c r="F6291">
        <v>896507.26</v>
      </c>
      <c r="G6291" s="1">
        <v>45818</v>
      </c>
      <c r="H6291" s="1">
        <v>45838</v>
      </c>
      <c r="I6291" t="s">
        <v>19</v>
      </c>
      <c r="J6291">
        <v>20</v>
      </c>
      <c r="K6291">
        <v>20</v>
      </c>
      <c r="L6291" t="s">
        <v>411</v>
      </c>
      <c r="M6291" t="s">
        <v>29</v>
      </c>
      <c r="N6291" t="s">
        <v>22</v>
      </c>
      <c r="O6291">
        <f t="shared" si="588"/>
        <v>1</v>
      </c>
      <c r="P6291" t="str">
        <f t="shared" si="589"/>
        <v>Valid</v>
      </c>
      <c r="Q6291" t="str">
        <f>_xlfn.XLOOKUP(B6291,Customers!$A:$A,Customers!$C:$C,"Not Found")</f>
        <v>South</v>
      </c>
      <c r="R6291" t="str">
        <f t="shared" si="590"/>
        <v>East</v>
      </c>
      <c r="S6291" t="str">
        <f t="shared" si="591"/>
        <v>Maturity</v>
      </c>
      <c r="T6291" t="str">
        <f t="shared" si="592"/>
        <v>Within SLA</v>
      </c>
      <c r="U6291">
        <f t="shared" si="593"/>
        <v>0</v>
      </c>
    </row>
    <row r="6292" spans="1:21" x14ac:dyDescent="0.3">
      <c r="A6292" t="s">
        <v>10898</v>
      </c>
      <c r="B6292" t="s">
        <v>10154</v>
      </c>
      <c r="C6292" t="s">
        <v>10155</v>
      </c>
      <c r="D6292" t="s">
        <v>92</v>
      </c>
      <c r="E6292" t="s">
        <v>27</v>
      </c>
      <c r="F6292">
        <v>18272.810000000001</v>
      </c>
      <c r="G6292" s="1">
        <v>45772</v>
      </c>
      <c r="H6292" s="1">
        <v>45777</v>
      </c>
      <c r="I6292" t="s">
        <v>19</v>
      </c>
      <c r="J6292">
        <v>5</v>
      </c>
      <c r="K6292">
        <v>7</v>
      </c>
      <c r="L6292" t="s">
        <v>541</v>
      </c>
      <c r="M6292" t="s">
        <v>94</v>
      </c>
      <c r="N6292" t="s">
        <v>30</v>
      </c>
      <c r="O6292">
        <f t="shared" si="588"/>
        <v>1</v>
      </c>
      <c r="P6292" t="str">
        <f t="shared" si="589"/>
        <v>Valid</v>
      </c>
      <c r="Q6292" t="str">
        <f>_xlfn.XLOOKUP(B6292,Customers!$A:$A,Customers!$C:$C,"Not Found")</f>
        <v>South</v>
      </c>
      <c r="R6292" t="str">
        <f t="shared" si="590"/>
        <v>West</v>
      </c>
      <c r="S6292" t="str">
        <f t="shared" si="591"/>
        <v>Baggage Loss</v>
      </c>
      <c r="T6292" t="str">
        <f t="shared" si="592"/>
        <v>Within SLA</v>
      </c>
      <c r="U6292">
        <f t="shared" si="593"/>
        <v>0</v>
      </c>
    </row>
    <row r="6293" spans="1:21" x14ac:dyDescent="0.3">
      <c r="A6293" t="s">
        <v>10899</v>
      </c>
      <c r="B6293" t="s">
        <v>9033</v>
      </c>
      <c r="C6293" t="s">
        <v>9034</v>
      </c>
      <c r="D6293" t="s">
        <v>102</v>
      </c>
      <c r="E6293" t="s">
        <v>173</v>
      </c>
      <c r="F6293">
        <v>248788.86</v>
      </c>
      <c r="G6293" s="1">
        <v>45789</v>
      </c>
      <c r="H6293" s="1">
        <v>45806</v>
      </c>
      <c r="I6293" t="s">
        <v>19</v>
      </c>
      <c r="J6293">
        <v>17</v>
      </c>
      <c r="K6293">
        <v>20</v>
      </c>
      <c r="L6293" t="s">
        <v>278</v>
      </c>
      <c r="M6293" t="s">
        <v>29</v>
      </c>
      <c r="N6293" t="s">
        <v>30</v>
      </c>
      <c r="O6293">
        <f t="shared" si="588"/>
        <v>1</v>
      </c>
      <c r="P6293" t="str">
        <f t="shared" si="589"/>
        <v>Valid</v>
      </c>
      <c r="Q6293" t="str">
        <f>_xlfn.XLOOKUP(B6293,Customers!$A:$A,Customers!$C:$C,"Not Found")</f>
        <v>West</v>
      </c>
      <c r="R6293" t="str">
        <f t="shared" si="590"/>
        <v>Central</v>
      </c>
      <c r="S6293" t="str">
        <f t="shared" si="591"/>
        <v>Maturity</v>
      </c>
      <c r="T6293" t="str">
        <f t="shared" si="592"/>
        <v>Within SLA</v>
      </c>
      <c r="U6293">
        <f t="shared" si="593"/>
        <v>0</v>
      </c>
    </row>
    <row r="6294" spans="1:21" x14ac:dyDescent="0.3">
      <c r="A6294" t="s">
        <v>10900</v>
      </c>
      <c r="B6294" t="s">
        <v>4370</v>
      </c>
      <c r="C6294" t="s">
        <v>4371</v>
      </c>
      <c r="D6294" t="s">
        <v>53</v>
      </c>
      <c r="E6294" t="s">
        <v>74</v>
      </c>
      <c r="F6294">
        <v>87984.11</v>
      </c>
      <c r="G6294" s="1">
        <v>45968</v>
      </c>
      <c r="H6294" s="1">
        <v>45982</v>
      </c>
      <c r="I6294" t="s">
        <v>19</v>
      </c>
      <c r="J6294">
        <v>14</v>
      </c>
      <c r="K6294">
        <v>15</v>
      </c>
      <c r="L6294" t="s">
        <v>541</v>
      </c>
      <c r="M6294" t="s">
        <v>55</v>
      </c>
      <c r="N6294" t="s">
        <v>42</v>
      </c>
      <c r="O6294">
        <f t="shared" si="588"/>
        <v>1</v>
      </c>
      <c r="P6294" t="str">
        <f t="shared" si="589"/>
        <v>Valid</v>
      </c>
      <c r="Q6294" t="str">
        <f>_xlfn.XLOOKUP(B6294,Customers!$A:$A,Customers!$C:$C,"Not Found")</f>
        <v>Central</v>
      </c>
      <c r="R6294" t="str">
        <f t="shared" si="590"/>
        <v>East</v>
      </c>
      <c r="S6294" t="str">
        <f t="shared" si="591"/>
        <v>Hospitalization</v>
      </c>
      <c r="T6294" t="str">
        <f t="shared" si="592"/>
        <v>Within SLA</v>
      </c>
      <c r="U6294">
        <f t="shared" si="593"/>
        <v>0</v>
      </c>
    </row>
    <row r="6295" spans="1:21" x14ac:dyDescent="0.3">
      <c r="A6295" t="s">
        <v>10901</v>
      </c>
      <c r="B6295" t="s">
        <v>3279</v>
      </c>
      <c r="C6295" t="s">
        <v>10902</v>
      </c>
      <c r="D6295" t="s">
        <v>59</v>
      </c>
      <c r="E6295" t="s">
        <v>74</v>
      </c>
      <c r="F6295">
        <v>174447.77</v>
      </c>
      <c r="G6295" s="1">
        <v>45964</v>
      </c>
      <c r="H6295" s="1">
        <v>45986</v>
      </c>
      <c r="I6295" t="s">
        <v>19</v>
      </c>
      <c r="J6295">
        <v>22</v>
      </c>
      <c r="K6295">
        <v>15</v>
      </c>
      <c r="L6295" t="s">
        <v>212</v>
      </c>
      <c r="M6295" t="s">
        <v>55</v>
      </c>
      <c r="N6295" t="s">
        <v>42</v>
      </c>
      <c r="O6295">
        <f t="shared" si="588"/>
        <v>1</v>
      </c>
      <c r="P6295" t="str">
        <f t="shared" si="589"/>
        <v>Valid</v>
      </c>
      <c r="Q6295" t="str">
        <f>_xlfn.XLOOKUP(B6295,Customers!$A:$A,Customers!$C:$C,"Not Found")</f>
        <v>East</v>
      </c>
      <c r="R6295" t="str">
        <f t="shared" si="590"/>
        <v>East</v>
      </c>
      <c r="S6295" t="str">
        <f t="shared" si="591"/>
        <v>Critical Illness</v>
      </c>
      <c r="T6295" t="str">
        <f t="shared" si="592"/>
        <v>SLA Breach</v>
      </c>
      <c r="U6295">
        <f t="shared" si="593"/>
        <v>7</v>
      </c>
    </row>
    <row r="6296" spans="1:21" x14ac:dyDescent="0.3">
      <c r="A6296" t="s">
        <v>10903</v>
      </c>
      <c r="B6296" t="s">
        <v>10904</v>
      </c>
      <c r="C6296" t="s">
        <v>10905</v>
      </c>
      <c r="D6296" t="s">
        <v>216</v>
      </c>
      <c r="E6296" t="s">
        <v>74</v>
      </c>
      <c r="F6296">
        <v>148370.48000000001</v>
      </c>
      <c r="G6296" s="1">
        <v>45875</v>
      </c>
      <c r="I6296" t="s">
        <v>64</v>
      </c>
      <c r="J6296">
        <v>16</v>
      </c>
      <c r="K6296">
        <v>15</v>
      </c>
      <c r="L6296" t="s">
        <v>787</v>
      </c>
      <c r="M6296" t="s">
        <v>55</v>
      </c>
      <c r="N6296" t="s">
        <v>22</v>
      </c>
      <c r="O6296">
        <f t="shared" si="588"/>
        <v>1</v>
      </c>
      <c r="P6296" t="str">
        <f t="shared" si="589"/>
        <v>Valid</v>
      </c>
      <c r="Q6296" t="str">
        <f>_xlfn.XLOOKUP(B6296,Customers!$A:$A,Customers!$C:$C,"Not Found")</f>
        <v>South</v>
      </c>
      <c r="R6296" t="str">
        <f t="shared" si="590"/>
        <v>East</v>
      </c>
      <c r="S6296" t="str">
        <f t="shared" si="591"/>
        <v>Outpatient</v>
      </c>
      <c r="T6296" t="str">
        <f t="shared" si="592"/>
        <v>SLA Breach</v>
      </c>
      <c r="U6296">
        <f t="shared" si="593"/>
        <v>1</v>
      </c>
    </row>
    <row r="6297" spans="1:21" x14ac:dyDescent="0.3">
      <c r="A6297" t="s">
        <v>10906</v>
      </c>
      <c r="B6297" t="s">
        <v>8935</v>
      </c>
      <c r="C6297" t="s">
        <v>8936</v>
      </c>
      <c r="D6297" t="s">
        <v>34</v>
      </c>
      <c r="E6297" t="s">
        <v>39</v>
      </c>
      <c r="F6297">
        <v>271528.45</v>
      </c>
      <c r="G6297" s="1">
        <v>45910</v>
      </c>
      <c r="I6297" t="s">
        <v>40</v>
      </c>
      <c r="J6297">
        <v>20</v>
      </c>
      <c r="K6297">
        <v>20</v>
      </c>
      <c r="L6297" t="s">
        <v>331</v>
      </c>
      <c r="M6297" t="s">
        <v>29</v>
      </c>
      <c r="N6297" t="s">
        <v>22</v>
      </c>
      <c r="O6297">
        <f t="shared" si="588"/>
        <v>1</v>
      </c>
      <c r="P6297" t="str">
        <f t="shared" si="589"/>
        <v>Valid</v>
      </c>
      <c r="Q6297" t="str">
        <f>_xlfn.XLOOKUP(B6297,Customers!$A:$A,Customers!$C:$C,"Not Found")</f>
        <v>Central</v>
      </c>
      <c r="R6297" t="str">
        <f t="shared" si="590"/>
        <v>North</v>
      </c>
      <c r="S6297" t="str">
        <f t="shared" si="591"/>
        <v>Death Benefit</v>
      </c>
      <c r="T6297" t="str">
        <f t="shared" si="592"/>
        <v>Within SLA</v>
      </c>
      <c r="U6297">
        <f t="shared" si="593"/>
        <v>0</v>
      </c>
    </row>
    <row r="6298" spans="1:21" x14ac:dyDescent="0.3">
      <c r="A6298" t="s">
        <v>10907</v>
      </c>
      <c r="B6298" t="s">
        <v>3499</v>
      </c>
      <c r="C6298" t="s">
        <v>3500</v>
      </c>
      <c r="D6298" t="s">
        <v>154</v>
      </c>
      <c r="E6298" t="s">
        <v>18</v>
      </c>
      <c r="F6298">
        <v>95970.38</v>
      </c>
      <c r="G6298" s="1">
        <v>45786</v>
      </c>
      <c r="I6298" t="s">
        <v>40</v>
      </c>
      <c r="J6298">
        <v>9</v>
      </c>
      <c r="K6298">
        <v>10</v>
      </c>
      <c r="L6298" t="s">
        <v>87</v>
      </c>
      <c r="M6298" t="s">
        <v>21</v>
      </c>
      <c r="N6298" t="s">
        <v>30</v>
      </c>
      <c r="O6298">
        <f t="shared" si="588"/>
        <v>1</v>
      </c>
      <c r="P6298" t="str">
        <f t="shared" si="589"/>
        <v>Valid</v>
      </c>
      <c r="Q6298" t="str">
        <f>_xlfn.XLOOKUP(B6298,Customers!$A:$A,Customers!$C:$C,"Not Found")</f>
        <v>North</v>
      </c>
      <c r="R6298" t="str">
        <f t="shared" si="590"/>
        <v>South</v>
      </c>
      <c r="S6298" t="str">
        <f t="shared" si="591"/>
        <v>Vehicle Damage</v>
      </c>
      <c r="T6298" t="str">
        <f t="shared" si="592"/>
        <v>Within SLA</v>
      </c>
      <c r="U6298">
        <f t="shared" si="593"/>
        <v>0</v>
      </c>
    </row>
    <row r="6299" spans="1:21" x14ac:dyDescent="0.3">
      <c r="A6299" t="s">
        <v>10908</v>
      </c>
      <c r="B6299" t="s">
        <v>5907</v>
      </c>
      <c r="C6299" t="s">
        <v>5908</v>
      </c>
      <c r="D6299" t="s">
        <v>154</v>
      </c>
      <c r="E6299" t="s">
        <v>173</v>
      </c>
      <c r="F6299">
        <v>129543.03</v>
      </c>
      <c r="G6299" s="1">
        <v>45869</v>
      </c>
      <c r="H6299" s="1">
        <v>45886</v>
      </c>
      <c r="I6299" t="s">
        <v>47</v>
      </c>
      <c r="J6299">
        <v>17</v>
      </c>
      <c r="K6299">
        <v>10</v>
      </c>
      <c r="L6299" t="s">
        <v>341</v>
      </c>
      <c r="M6299" t="s">
        <v>21</v>
      </c>
      <c r="N6299" t="s">
        <v>30</v>
      </c>
      <c r="O6299">
        <f t="shared" si="588"/>
        <v>1</v>
      </c>
      <c r="P6299" t="str">
        <f t="shared" si="589"/>
        <v>Valid</v>
      </c>
      <c r="Q6299" t="str">
        <f>_xlfn.XLOOKUP(B6299,Customers!$A:$A,Customers!$C:$C,"Not Found")</f>
        <v>North</v>
      </c>
      <c r="R6299" t="str">
        <f t="shared" si="590"/>
        <v>Central</v>
      </c>
      <c r="S6299" t="str">
        <f t="shared" si="591"/>
        <v>Vehicle Damage</v>
      </c>
      <c r="T6299" t="str">
        <f t="shared" si="592"/>
        <v>SLA Breach</v>
      </c>
      <c r="U6299">
        <f t="shared" si="593"/>
        <v>7</v>
      </c>
    </row>
    <row r="6300" spans="1:21" x14ac:dyDescent="0.3">
      <c r="A6300" t="s">
        <v>10909</v>
      </c>
      <c r="B6300" t="s">
        <v>2476</v>
      </c>
      <c r="C6300" t="s">
        <v>2477</v>
      </c>
      <c r="D6300" t="s">
        <v>111</v>
      </c>
      <c r="E6300" t="s">
        <v>74</v>
      </c>
      <c r="F6300">
        <v>37747.699999999997</v>
      </c>
      <c r="G6300" s="1">
        <v>45815</v>
      </c>
      <c r="H6300" s="1">
        <v>45836</v>
      </c>
      <c r="I6300" t="s">
        <v>47</v>
      </c>
      <c r="J6300">
        <v>21</v>
      </c>
      <c r="K6300">
        <v>12</v>
      </c>
      <c r="L6300" t="s">
        <v>79</v>
      </c>
      <c r="M6300" t="s">
        <v>49</v>
      </c>
      <c r="N6300" t="s">
        <v>42</v>
      </c>
      <c r="O6300">
        <f t="shared" si="588"/>
        <v>1</v>
      </c>
      <c r="P6300" t="str">
        <f t="shared" si="589"/>
        <v>Valid</v>
      </c>
      <c r="Q6300" t="str">
        <f>_xlfn.XLOOKUP(B6300,Customers!$A:$A,Customers!$C:$C,"Not Found")</f>
        <v>North</v>
      </c>
      <c r="R6300" t="str">
        <f t="shared" si="590"/>
        <v>East</v>
      </c>
      <c r="S6300" t="str">
        <f t="shared" si="591"/>
        <v>Fire</v>
      </c>
      <c r="T6300" t="str">
        <f t="shared" si="592"/>
        <v>SLA Breach</v>
      </c>
      <c r="U6300">
        <f t="shared" si="593"/>
        <v>9</v>
      </c>
    </row>
    <row r="6301" spans="1:21" x14ac:dyDescent="0.3">
      <c r="A6301" t="s">
        <v>10910</v>
      </c>
      <c r="B6301" t="s">
        <v>6063</v>
      </c>
      <c r="C6301" t="s">
        <v>10911</v>
      </c>
      <c r="D6301" t="s">
        <v>26</v>
      </c>
      <c r="E6301" t="s">
        <v>39</v>
      </c>
      <c r="F6301">
        <v>234830.19</v>
      </c>
      <c r="G6301" s="1">
        <v>45771</v>
      </c>
      <c r="H6301" s="1">
        <v>45789</v>
      </c>
      <c r="I6301" t="s">
        <v>19</v>
      </c>
      <c r="J6301">
        <v>18</v>
      </c>
      <c r="K6301">
        <v>20</v>
      </c>
      <c r="L6301" t="s">
        <v>117</v>
      </c>
      <c r="M6301" t="s">
        <v>29</v>
      </c>
      <c r="N6301" t="s">
        <v>30</v>
      </c>
      <c r="O6301">
        <f t="shared" si="588"/>
        <v>1</v>
      </c>
      <c r="P6301" t="str">
        <f t="shared" si="589"/>
        <v>Valid</v>
      </c>
      <c r="Q6301" t="str">
        <f>_xlfn.XLOOKUP(B6301,Customers!$A:$A,Customers!$C:$C,"Not Found")</f>
        <v>Central</v>
      </c>
      <c r="R6301" t="str">
        <f t="shared" si="590"/>
        <v>North</v>
      </c>
      <c r="S6301" t="str">
        <f t="shared" si="591"/>
        <v>Disability</v>
      </c>
      <c r="T6301" t="str">
        <f t="shared" si="592"/>
        <v>Within SLA</v>
      </c>
      <c r="U6301">
        <f t="shared" si="593"/>
        <v>0</v>
      </c>
    </row>
    <row r="6302" spans="1:21" x14ac:dyDescent="0.3">
      <c r="A6302" t="s">
        <v>10912</v>
      </c>
      <c r="B6302" t="s">
        <v>2689</v>
      </c>
      <c r="C6302" t="s">
        <v>2690</v>
      </c>
      <c r="D6302" t="s">
        <v>34</v>
      </c>
      <c r="E6302" t="s">
        <v>27</v>
      </c>
      <c r="F6302">
        <v>137461.42000000001</v>
      </c>
      <c r="G6302" s="1">
        <v>45922</v>
      </c>
      <c r="I6302" t="s">
        <v>64</v>
      </c>
      <c r="J6302">
        <v>16</v>
      </c>
      <c r="K6302">
        <v>20</v>
      </c>
      <c r="L6302" t="s">
        <v>300</v>
      </c>
      <c r="M6302" t="s">
        <v>29</v>
      </c>
      <c r="N6302" t="s">
        <v>30</v>
      </c>
      <c r="O6302">
        <f t="shared" si="588"/>
        <v>1</v>
      </c>
      <c r="P6302" t="str">
        <f t="shared" si="589"/>
        <v>Valid</v>
      </c>
      <c r="Q6302" t="str">
        <f>_xlfn.XLOOKUP(B6302,Customers!$A:$A,Customers!$C:$C,"Not Found")</f>
        <v>South</v>
      </c>
      <c r="R6302" t="str">
        <f t="shared" si="590"/>
        <v>West</v>
      </c>
      <c r="S6302" t="str">
        <f t="shared" si="591"/>
        <v>Death Benefit</v>
      </c>
      <c r="T6302" t="str">
        <f t="shared" si="592"/>
        <v>Within SLA</v>
      </c>
      <c r="U6302">
        <f t="shared" si="593"/>
        <v>0</v>
      </c>
    </row>
    <row r="6303" spans="1:21" x14ac:dyDescent="0.3">
      <c r="A6303" t="s">
        <v>10913</v>
      </c>
      <c r="B6303" t="s">
        <v>1515</v>
      </c>
      <c r="C6303" t="s">
        <v>8227</v>
      </c>
      <c r="D6303" t="s">
        <v>238</v>
      </c>
      <c r="E6303" t="s">
        <v>39</v>
      </c>
      <c r="F6303">
        <v>40532.19</v>
      </c>
      <c r="G6303" s="1">
        <v>45944</v>
      </c>
      <c r="I6303" t="s">
        <v>40</v>
      </c>
      <c r="J6303">
        <v>6</v>
      </c>
      <c r="K6303">
        <v>10</v>
      </c>
      <c r="L6303" t="s">
        <v>323</v>
      </c>
      <c r="M6303" t="s">
        <v>21</v>
      </c>
      <c r="N6303" t="s">
        <v>30</v>
      </c>
      <c r="O6303">
        <f t="shared" si="588"/>
        <v>1</v>
      </c>
      <c r="P6303" t="str">
        <f t="shared" si="589"/>
        <v>Valid</v>
      </c>
      <c r="Q6303" t="str">
        <f>_xlfn.XLOOKUP(B6303,Customers!$A:$A,Customers!$C:$C,"Not Found")</f>
        <v>North</v>
      </c>
      <c r="R6303" t="str">
        <f t="shared" si="590"/>
        <v>North</v>
      </c>
      <c r="S6303" t="str">
        <f t="shared" si="591"/>
        <v>Vehicle Damage</v>
      </c>
      <c r="T6303" t="str">
        <f t="shared" si="592"/>
        <v>Within SLA</v>
      </c>
      <c r="U6303">
        <f t="shared" si="593"/>
        <v>0</v>
      </c>
    </row>
    <row r="6304" spans="1:21" x14ac:dyDescent="0.3">
      <c r="A6304" t="s">
        <v>10914</v>
      </c>
      <c r="B6304" t="s">
        <v>4507</v>
      </c>
      <c r="C6304" t="s">
        <v>8961</v>
      </c>
      <c r="D6304" t="s">
        <v>154</v>
      </c>
      <c r="E6304" t="s">
        <v>27</v>
      </c>
      <c r="F6304">
        <v>99180.79</v>
      </c>
      <c r="G6304" s="1">
        <v>45775</v>
      </c>
      <c r="H6304" s="1">
        <v>45776</v>
      </c>
      <c r="I6304" t="s">
        <v>19</v>
      </c>
      <c r="J6304">
        <v>1</v>
      </c>
      <c r="K6304">
        <v>10</v>
      </c>
      <c r="L6304" t="s">
        <v>606</v>
      </c>
      <c r="M6304" t="s">
        <v>21</v>
      </c>
      <c r="N6304" t="s">
        <v>22</v>
      </c>
      <c r="O6304">
        <f t="shared" si="588"/>
        <v>1</v>
      </c>
      <c r="P6304" t="str">
        <f t="shared" si="589"/>
        <v>Valid</v>
      </c>
      <c r="Q6304" t="str">
        <f>_xlfn.XLOOKUP(B6304,Customers!$A:$A,Customers!$C:$C,"Not Found")</f>
        <v>West</v>
      </c>
      <c r="R6304" t="str">
        <f t="shared" si="590"/>
        <v>West</v>
      </c>
      <c r="S6304" t="str">
        <f t="shared" si="591"/>
        <v>Vehicle Damage</v>
      </c>
      <c r="T6304" t="str">
        <f t="shared" si="592"/>
        <v>Within SLA</v>
      </c>
      <c r="U6304">
        <f t="shared" si="593"/>
        <v>0</v>
      </c>
    </row>
    <row r="6305" spans="1:21" x14ac:dyDescent="0.3">
      <c r="A6305" t="s">
        <v>10915</v>
      </c>
      <c r="B6305" t="s">
        <v>1210</v>
      </c>
      <c r="C6305" t="s">
        <v>1211</v>
      </c>
      <c r="D6305" t="s">
        <v>17</v>
      </c>
      <c r="F6305">
        <v>29790.99</v>
      </c>
      <c r="G6305" s="1">
        <v>45742</v>
      </c>
      <c r="H6305" s="1">
        <v>45743</v>
      </c>
      <c r="I6305" t="s">
        <v>19</v>
      </c>
      <c r="J6305">
        <v>1</v>
      </c>
      <c r="K6305">
        <v>10</v>
      </c>
      <c r="L6305" t="s">
        <v>178</v>
      </c>
      <c r="M6305" t="s">
        <v>21</v>
      </c>
      <c r="N6305" t="s">
        <v>22</v>
      </c>
      <c r="O6305">
        <f t="shared" si="588"/>
        <v>1</v>
      </c>
      <c r="P6305" t="str">
        <f t="shared" si="589"/>
        <v>Valid</v>
      </c>
      <c r="Q6305" t="str">
        <f>_xlfn.XLOOKUP(B6305,Customers!$A:$A,Customers!$C:$C,"Not Found")</f>
        <v>Central</v>
      </c>
      <c r="R6305" t="str">
        <f t="shared" si="590"/>
        <v>Central</v>
      </c>
      <c r="S6305" t="str">
        <f t="shared" si="591"/>
        <v>Accident</v>
      </c>
      <c r="T6305" t="str">
        <f t="shared" si="592"/>
        <v>Within SLA</v>
      </c>
      <c r="U6305">
        <f t="shared" si="593"/>
        <v>0</v>
      </c>
    </row>
    <row r="6306" spans="1:21" x14ac:dyDescent="0.3">
      <c r="A6306" t="s">
        <v>10916</v>
      </c>
      <c r="B6306" t="s">
        <v>5460</v>
      </c>
      <c r="C6306" t="s">
        <v>10917</v>
      </c>
      <c r="D6306" t="s">
        <v>154</v>
      </c>
      <c r="E6306" t="s">
        <v>18</v>
      </c>
      <c r="F6306">
        <v>291639.31</v>
      </c>
      <c r="G6306" s="1">
        <v>45792</v>
      </c>
      <c r="H6306" s="1">
        <v>45801</v>
      </c>
      <c r="I6306" t="s">
        <v>19</v>
      </c>
      <c r="J6306">
        <v>9</v>
      </c>
      <c r="K6306">
        <v>10</v>
      </c>
      <c r="L6306" t="s">
        <v>48</v>
      </c>
      <c r="M6306" t="s">
        <v>21</v>
      </c>
      <c r="N6306" t="s">
        <v>30</v>
      </c>
      <c r="O6306">
        <f t="shared" si="588"/>
        <v>1</v>
      </c>
      <c r="P6306" t="str">
        <f t="shared" si="589"/>
        <v>Valid</v>
      </c>
      <c r="Q6306" t="str">
        <f>_xlfn.XLOOKUP(B6306,Customers!$A:$A,Customers!$C:$C,"Not Found")</f>
        <v>West</v>
      </c>
      <c r="R6306" t="str">
        <f t="shared" si="590"/>
        <v>South</v>
      </c>
      <c r="S6306" t="str">
        <f t="shared" si="591"/>
        <v>Vehicle Damage</v>
      </c>
      <c r="T6306" t="str">
        <f t="shared" si="592"/>
        <v>Within SLA</v>
      </c>
      <c r="U6306">
        <f t="shared" si="593"/>
        <v>0</v>
      </c>
    </row>
    <row r="6307" spans="1:21" x14ac:dyDescent="0.3">
      <c r="A6307" t="s">
        <v>10918</v>
      </c>
      <c r="B6307" t="s">
        <v>1515</v>
      </c>
      <c r="C6307" t="s">
        <v>1516</v>
      </c>
      <c r="D6307" t="s">
        <v>53</v>
      </c>
      <c r="E6307" t="s">
        <v>39</v>
      </c>
      <c r="F6307">
        <v>130453.61</v>
      </c>
      <c r="G6307" s="1">
        <v>45973</v>
      </c>
      <c r="H6307" s="1">
        <v>45988</v>
      </c>
      <c r="I6307" t="s">
        <v>19</v>
      </c>
      <c r="J6307">
        <v>15</v>
      </c>
      <c r="K6307">
        <v>15</v>
      </c>
      <c r="L6307" t="s">
        <v>450</v>
      </c>
      <c r="M6307" t="s">
        <v>55</v>
      </c>
      <c r="N6307" t="s">
        <v>30</v>
      </c>
      <c r="O6307">
        <f t="shared" si="588"/>
        <v>1</v>
      </c>
      <c r="P6307" t="str">
        <f t="shared" si="589"/>
        <v>Valid</v>
      </c>
      <c r="Q6307" t="str">
        <f>_xlfn.XLOOKUP(B6307,Customers!$A:$A,Customers!$C:$C,"Not Found")</f>
        <v>North</v>
      </c>
      <c r="R6307" t="str">
        <f t="shared" si="590"/>
        <v>North</v>
      </c>
      <c r="S6307" t="str">
        <f t="shared" si="591"/>
        <v>Hospitalization</v>
      </c>
      <c r="T6307" t="str">
        <f t="shared" si="592"/>
        <v>Within SLA</v>
      </c>
      <c r="U6307">
        <f t="shared" si="593"/>
        <v>0</v>
      </c>
    </row>
    <row r="6308" spans="1:21" x14ac:dyDescent="0.3">
      <c r="A6308" t="s">
        <v>10919</v>
      </c>
      <c r="B6308" t="s">
        <v>8440</v>
      </c>
      <c r="C6308" t="s">
        <v>8441</v>
      </c>
      <c r="D6308" t="s">
        <v>46</v>
      </c>
      <c r="E6308" t="s">
        <v>74</v>
      </c>
      <c r="F6308">
        <v>44451.14</v>
      </c>
      <c r="G6308" s="1">
        <v>45915</v>
      </c>
      <c r="H6308" s="1">
        <v>45918</v>
      </c>
      <c r="I6308" t="s">
        <v>19</v>
      </c>
      <c r="J6308">
        <v>3</v>
      </c>
      <c r="K6308">
        <v>10</v>
      </c>
      <c r="L6308" t="s">
        <v>268</v>
      </c>
      <c r="M6308" t="s">
        <v>21</v>
      </c>
      <c r="N6308" t="s">
        <v>22</v>
      </c>
      <c r="O6308">
        <f t="shared" si="588"/>
        <v>1</v>
      </c>
      <c r="P6308" t="str">
        <f t="shared" si="589"/>
        <v>Valid</v>
      </c>
      <c r="Q6308" t="str">
        <f>_xlfn.XLOOKUP(B6308,Customers!$A:$A,Customers!$C:$C,"Not Found")</f>
        <v>Central</v>
      </c>
      <c r="R6308" t="str">
        <f t="shared" si="590"/>
        <v>East</v>
      </c>
      <c r="S6308" t="str">
        <f t="shared" si="591"/>
        <v>Theft</v>
      </c>
      <c r="T6308" t="str">
        <f t="shared" si="592"/>
        <v>Within SLA</v>
      </c>
      <c r="U6308">
        <f t="shared" si="593"/>
        <v>0</v>
      </c>
    </row>
    <row r="6309" spans="1:21" x14ac:dyDescent="0.3">
      <c r="A6309" t="s">
        <v>10920</v>
      </c>
      <c r="B6309" t="s">
        <v>3320</v>
      </c>
      <c r="C6309" t="s">
        <v>5232</v>
      </c>
      <c r="D6309" t="s">
        <v>53</v>
      </c>
      <c r="E6309" t="s">
        <v>27</v>
      </c>
      <c r="F6309">
        <v>78036.36</v>
      </c>
      <c r="G6309" s="1">
        <v>45744</v>
      </c>
      <c r="H6309" s="1">
        <v>45751</v>
      </c>
      <c r="I6309" t="s">
        <v>19</v>
      </c>
      <c r="J6309">
        <v>7</v>
      </c>
      <c r="K6309">
        <v>15</v>
      </c>
      <c r="L6309" t="s">
        <v>388</v>
      </c>
      <c r="M6309" t="s">
        <v>55</v>
      </c>
      <c r="N6309" t="s">
        <v>30</v>
      </c>
      <c r="O6309">
        <f t="shared" si="588"/>
        <v>1</v>
      </c>
      <c r="P6309" t="str">
        <f t="shared" si="589"/>
        <v>Valid</v>
      </c>
      <c r="Q6309" t="str">
        <f>_xlfn.XLOOKUP(B6309,Customers!$A:$A,Customers!$C:$C,"Not Found")</f>
        <v>West</v>
      </c>
      <c r="R6309" t="str">
        <f t="shared" si="590"/>
        <v>West</v>
      </c>
      <c r="S6309" t="str">
        <f t="shared" si="591"/>
        <v>Hospitalization</v>
      </c>
      <c r="T6309" t="str">
        <f t="shared" si="592"/>
        <v>Within SLA</v>
      </c>
      <c r="U6309">
        <f t="shared" si="593"/>
        <v>0</v>
      </c>
    </row>
    <row r="6310" spans="1:21" x14ac:dyDescent="0.3">
      <c r="A6310" t="s">
        <v>10921</v>
      </c>
      <c r="B6310" t="s">
        <v>2962</v>
      </c>
      <c r="C6310" t="s">
        <v>2963</v>
      </c>
      <c r="D6310" t="s">
        <v>46</v>
      </c>
      <c r="E6310" t="s">
        <v>173</v>
      </c>
      <c r="F6310">
        <v>28135.52</v>
      </c>
      <c r="G6310" s="1">
        <v>45865</v>
      </c>
      <c r="I6310" t="s">
        <v>40</v>
      </c>
      <c r="J6310">
        <v>14</v>
      </c>
      <c r="K6310">
        <v>10</v>
      </c>
      <c r="L6310" t="s">
        <v>590</v>
      </c>
      <c r="M6310" t="s">
        <v>21</v>
      </c>
      <c r="N6310" t="s">
        <v>30</v>
      </c>
      <c r="O6310">
        <f t="shared" si="588"/>
        <v>1</v>
      </c>
      <c r="P6310" t="str">
        <f t="shared" si="589"/>
        <v>Valid</v>
      </c>
      <c r="Q6310" t="str">
        <f>_xlfn.XLOOKUP(B6310,Customers!$A:$A,Customers!$C:$C,"Not Found")</f>
        <v>South</v>
      </c>
      <c r="R6310" t="str">
        <f t="shared" si="590"/>
        <v>Central</v>
      </c>
      <c r="S6310" t="str">
        <f t="shared" si="591"/>
        <v>Theft</v>
      </c>
      <c r="T6310" t="str">
        <f t="shared" si="592"/>
        <v>SLA Breach</v>
      </c>
      <c r="U6310">
        <f t="shared" si="593"/>
        <v>4</v>
      </c>
    </row>
    <row r="6311" spans="1:21" x14ac:dyDescent="0.3">
      <c r="A6311" t="s">
        <v>10922</v>
      </c>
      <c r="B6311" t="s">
        <v>1645</v>
      </c>
      <c r="C6311" t="s">
        <v>2825</v>
      </c>
      <c r="D6311" t="s">
        <v>46</v>
      </c>
      <c r="E6311" t="s">
        <v>27</v>
      </c>
      <c r="F6311">
        <v>24926.560000000001</v>
      </c>
      <c r="G6311" s="1">
        <v>45931</v>
      </c>
      <c r="H6311" s="1">
        <v>45938</v>
      </c>
      <c r="I6311" t="s">
        <v>47</v>
      </c>
      <c r="J6311">
        <v>7</v>
      </c>
      <c r="K6311">
        <v>10</v>
      </c>
      <c r="L6311" t="s">
        <v>323</v>
      </c>
      <c r="M6311" t="s">
        <v>21</v>
      </c>
      <c r="N6311" t="s">
        <v>30</v>
      </c>
      <c r="O6311">
        <f t="shared" si="588"/>
        <v>1</v>
      </c>
      <c r="P6311" t="str">
        <f t="shared" si="589"/>
        <v>Valid</v>
      </c>
      <c r="Q6311" t="str">
        <f>_xlfn.XLOOKUP(B6311,Customers!$A:$A,Customers!$C:$C,"Not Found")</f>
        <v>South</v>
      </c>
      <c r="R6311" t="str">
        <f t="shared" si="590"/>
        <v>West</v>
      </c>
      <c r="S6311" t="str">
        <f t="shared" si="591"/>
        <v>Theft</v>
      </c>
      <c r="T6311" t="str">
        <f t="shared" si="592"/>
        <v>Within SLA</v>
      </c>
      <c r="U6311">
        <f t="shared" si="593"/>
        <v>0</v>
      </c>
    </row>
    <row r="6312" spans="1:21" x14ac:dyDescent="0.3">
      <c r="A6312" t="s">
        <v>10923</v>
      </c>
      <c r="B6312" t="s">
        <v>2448</v>
      </c>
      <c r="C6312" t="s">
        <v>3957</v>
      </c>
      <c r="D6312" t="s">
        <v>26</v>
      </c>
      <c r="E6312" t="s">
        <v>39</v>
      </c>
      <c r="F6312">
        <v>233517.27</v>
      </c>
      <c r="G6312" s="1">
        <v>45777</v>
      </c>
      <c r="H6312" s="1">
        <v>45795</v>
      </c>
      <c r="I6312" t="s">
        <v>19</v>
      </c>
      <c r="J6312">
        <v>18</v>
      </c>
      <c r="K6312">
        <v>20</v>
      </c>
      <c r="L6312" t="s">
        <v>60</v>
      </c>
      <c r="M6312" t="s">
        <v>29</v>
      </c>
      <c r="N6312" t="s">
        <v>30</v>
      </c>
      <c r="O6312">
        <f t="shared" si="588"/>
        <v>1</v>
      </c>
      <c r="P6312" t="str">
        <f t="shared" si="589"/>
        <v>Valid</v>
      </c>
      <c r="Q6312" t="str">
        <f>_xlfn.XLOOKUP(B6312,Customers!$A:$A,Customers!$C:$C,"Not Found")</f>
        <v>West</v>
      </c>
      <c r="R6312" t="str">
        <f t="shared" si="590"/>
        <v>North</v>
      </c>
      <c r="S6312" t="str">
        <f t="shared" si="591"/>
        <v>Disability</v>
      </c>
      <c r="T6312" t="str">
        <f t="shared" si="592"/>
        <v>Within SLA</v>
      </c>
      <c r="U6312">
        <f t="shared" si="593"/>
        <v>0</v>
      </c>
    </row>
    <row r="6313" spans="1:21" x14ac:dyDescent="0.3">
      <c r="A6313" t="s">
        <v>10924</v>
      </c>
      <c r="B6313" t="s">
        <v>6736</v>
      </c>
      <c r="C6313" t="s">
        <v>8844</v>
      </c>
      <c r="D6313" t="s">
        <v>34</v>
      </c>
      <c r="E6313" t="s">
        <v>18</v>
      </c>
      <c r="F6313">
        <v>702276.82</v>
      </c>
      <c r="G6313" s="1">
        <v>45963</v>
      </c>
      <c r="H6313" s="1">
        <v>45980</v>
      </c>
      <c r="I6313" t="s">
        <v>47</v>
      </c>
      <c r="J6313">
        <v>17</v>
      </c>
      <c r="K6313">
        <v>20</v>
      </c>
      <c r="L6313" t="s">
        <v>132</v>
      </c>
      <c r="M6313" t="s">
        <v>29</v>
      </c>
      <c r="N6313" t="s">
        <v>30</v>
      </c>
      <c r="O6313">
        <f t="shared" si="588"/>
        <v>1</v>
      </c>
      <c r="P6313" t="str">
        <f t="shared" si="589"/>
        <v>Valid</v>
      </c>
      <c r="Q6313" t="str">
        <f>_xlfn.XLOOKUP(B6313,Customers!$A:$A,Customers!$C:$C,"Not Found")</f>
        <v>North</v>
      </c>
      <c r="R6313" t="str">
        <f t="shared" si="590"/>
        <v>South</v>
      </c>
      <c r="S6313" t="str">
        <f t="shared" si="591"/>
        <v>Death Benefit</v>
      </c>
      <c r="T6313" t="str">
        <f t="shared" si="592"/>
        <v>Within SLA</v>
      </c>
      <c r="U6313">
        <f t="shared" si="593"/>
        <v>0</v>
      </c>
    </row>
    <row r="6314" spans="1:21" x14ac:dyDescent="0.3">
      <c r="A6314" t="s">
        <v>10925</v>
      </c>
      <c r="B6314" t="s">
        <v>2231</v>
      </c>
      <c r="C6314" t="s">
        <v>3496</v>
      </c>
      <c r="D6314" t="s">
        <v>154</v>
      </c>
      <c r="E6314" t="s">
        <v>74</v>
      </c>
      <c r="F6314">
        <v>26047.53</v>
      </c>
      <c r="G6314" s="1">
        <v>45970</v>
      </c>
      <c r="H6314" s="1">
        <v>45990</v>
      </c>
      <c r="I6314" t="s">
        <v>47</v>
      </c>
      <c r="J6314">
        <v>20</v>
      </c>
      <c r="K6314">
        <v>10</v>
      </c>
      <c r="L6314" t="s">
        <v>60</v>
      </c>
      <c r="M6314" t="s">
        <v>21</v>
      </c>
      <c r="N6314" t="s">
        <v>30</v>
      </c>
      <c r="O6314">
        <f t="shared" si="588"/>
        <v>1</v>
      </c>
      <c r="P6314" t="str">
        <f t="shared" si="589"/>
        <v>Valid</v>
      </c>
      <c r="Q6314" t="str">
        <f>_xlfn.XLOOKUP(B6314,Customers!$A:$A,Customers!$C:$C,"Not Found")</f>
        <v>Central</v>
      </c>
      <c r="R6314" t="str">
        <f t="shared" si="590"/>
        <v>East</v>
      </c>
      <c r="S6314" t="str">
        <f t="shared" si="591"/>
        <v>Vehicle Damage</v>
      </c>
      <c r="T6314" t="str">
        <f t="shared" si="592"/>
        <v>SLA Breach</v>
      </c>
      <c r="U6314">
        <f t="shared" si="593"/>
        <v>10</v>
      </c>
    </row>
    <row r="6315" spans="1:21" x14ac:dyDescent="0.3">
      <c r="A6315" t="s">
        <v>10926</v>
      </c>
      <c r="B6315" t="s">
        <v>1162</v>
      </c>
      <c r="C6315" t="s">
        <v>2339</v>
      </c>
      <c r="D6315" t="s">
        <v>92</v>
      </c>
      <c r="E6315" t="s">
        <v>27</v>
      </c>
      <c r="F6315">
        <v>66864.160000000003</v>
      </c>
      <c r="G6315" s="1">
        <v>45733</v>
      </c>
      <c r="H6315" s="1">
        <v>45740</v>
      </c>
      <c r="I6315" t="s">
        <v>19</v>
      </c>
      <c r="J6315">
        <v>7</v>
      </c>
      <c r="K6315">
        <v>7</v>
      </c>
      <c r="L6315" t="s">
        <v>491</v>
      </c>
      <c r="M6315" t="s">
        <v>94</v>
      </c>
      <c r="N6315" t="s">
        <v>30</v>
      </c>
      <c r="O6315">
        <f t="shared" si="588"/>
        <v>1</v>
      </c>
      <c r="P6315" t="str">
        <f t="shared" si="589"/>
        <v>Valid</v>
      </c>
      <c r="Q6315" t="str">
        <f>_xlfn.XLOOKUP(B6315,Customers!$A:$A,Customers!$C:$C,"Not Found")</f>
        <v>Central</v>
      </c>
      <c r="R6315" t="str">
        <f t="shared" si="590"/>
        <v>West</v>
      </c>
      <c r="S6315" t="str">
        <f t="shared" si="591"/>
        <v>Baggage Loss</v>
      </c>
      <c r="T6315" t="str">
        <f t="shared" si="592"/>
        <v>Within SLA</v>
      </c>
      <c r="U6315">
        <f t="shared" si="593"/>
        <v>0</v>
      </c>
    </row>
    <row r="6316" spans="1:21" x14ac:dyDescent="0.3">
      <c r="A6316" t="s">
        <v>10927</v>
      </c>
      <c r="B6316" t="s">
        <v>1821</v>
      </c>
      <c r="C6316" t="s">
        <v>1822</v>
      </c>
      <c r="D6316" t="s">
        <v>17</v>
      </c>
      <c r="E6316" t="s">
        <v>39</v>
      </c>
      <c r="F6316">
        <v>57609.51</v>
      </c>
      <c r="G6316" s="1">
        <v>45859</v>
      </c>
      <c r="H6316" s="1">
        <v>45883</v>
      </c>
      <c r="I6316" t="s">
        <v>19</v>
      </c>
      <c r="J6316">
        <v>24</v>
      </c>
      <c r="K6316">
        <v>10</v>
      </c>
      <c r="L6316" t="s">
        <v>244</v>
      </c>
      <c r="M6316" t="s">
        <v>21</v>
      </c>
      <c r="N6316" t="s">
        <v>88</v>
      </c>
      <c r="O6316">
        <f t="shared" si="588"/>
        <v>1</v>
      </c>
      <c r="P6316" t="str">
        <f t="shared" si="589"/>
        <v>Valid</v>
      </c>
      <c r="Q6316" t="str">
        <f>_xlfn.XLOOKUP(B6316,Customers!$A:$A,Customers!$C:$C,"Not Found")</f>
        <v>East</v>
      </c>
      <c r="R6316" t="str">
        <f t="shared" si="590"/>
        <v>North</v>
      </c>
      <c r="S6316" t="str">
        <f t="shared" si="591"/>
        <v>Accident</v>
      </c>
      <c r="T6316" t="str">
        <f t="shared" si="592"/>
        <v>SLA Breach</v>
      </c>
      <c r="U6316">
        <f t="shared" si="593"/>
        <v>14</v>
      </c>
    </row>
    <row r="6317" spans="1:21" x14ac:dyDescent="0.3">
      <c r="A6317" t="s">
        <v>10928</v>
      </c>
      <c r="B6317" t="s">
        <v>10716</v>
      </c>
      <c r="C6317" t="s">
        <v>10717</v>
      </c>
      <c r="D6317" t="s">
        <v>59</v>
      </c>
      <c r="E6317" t="s">
        <v>39</v>
      </c>
      <c r="F6317">
        <v>99263.43</v>
      </c>
      <c r="G6317" s="1">
        <v>45734</v>
      </c>
      <c r="H6317" s="1">
        <v>45747</v>
      </c>
      <c r="I6317" t="s">
        <v>19</v>
      </c>
      <c r="J6317">
        <v>13</v>
      </c>
      <c r="K6317">
        <v>15</v>
      </c>
      <c r="L6317" t="s">
        <v>300</v>
      </c>
      <c r="M6317" t="s">
        <v>55</v>
      </c>
      <c r="N6317" t="s">
        <v>30</v>
      </c>
      <c r="O6317">
        <f t="shared" si="588"/>
        <v>1</v>
      </c>
      <c r="P6317" t="str">
        <f t="shared" si="589"/>
        <v>Valid</v>
      </c>
      <c r="Q6317" t="str">
        <f>_xlfn.XLOOKUP(B6317,Customers!$A:$A,Customers!$C:$C,"Not Found")</f>
        <v>West</v>
      </c>
      <c r="R6317" t="str">
        <f t="shared" si="590"/>
        <v>North</v>
      </c>
      <c r="S6317" t="str">
        <f t="shared" si="591"/>
        <v>Critical Illness</v>
      </c>
      <c r="T6317" t="str">
        <f t="shared" si="592"/>
        <v>Within SLA</v>
      </c>
      <c r="U6317">
        <f t="shared" si="593"/>
        <v>0</v>
      </c>
    </row>
    <row r="6318" spans="1:21" x14ac:dyDescent="0.3">
      <c r="A6318" t="s">
        <v>10929</v>
      </c>
      <c r="B6318" t="s">
        <v>3436</v>
      </c>
      <c r="C6318" t="s">
        <v>8756</v>
      </c>
      <c r="D6318" t="s">
        <v>59</v>
      </c>
      <c r="E6318" t="s">
        <v>39</v>
      </c>
      <c r="F6318">
        <v>89132.63</v>
      </c>
      <c r="G6318" s="1">
        <v>45882</v>
      </c>
      <c r="I6318" t="s">
        <v>64</v>
      </c>
      <c r="J6318">
        <v>28</v>
      </c>
      <c r="K6318">
        <v>15</v>
      </c>
      <c r="L6318" t="s">
        <v>136</v>
      </c>
      <c r="M6318" t="s">
        <v>55</v>
      </c>
      <c r="N6318" t="s">
        <v>88</v>
      </c>
      <c r="O6318">
        <f t="shared" si="588"/>
        <v>1</v>
      </c>
      <c r="P6318" t="str">
        <f t="shared" si="589"/>
        <v>Valid</v>
      </c>
      <c r="Q6318" t="str">
        <f>_xlfn.XLOOKUP(B6318,Customers!$A:$A,Customers!$C:$C,"Not Found")</f>
        <v>South</v>
      </c>
      <c r="R6318" t="str">
        <f t="shared" si="590"/>
        <v>North</v>
      </c>
      <c r="S6318" t="str">
        <f t="shared" si="591"/>
        <v>Critical Illness</v>
      </c>
      <c r="T6318" t="str">
        <f t="shared" si="592"/>
        <v>SLA Breach</v>
      </c>
      <c r="U6318">
        <f t="shared" si="593"/>
        <v>13</v>
      </c>
    </row>
    <row r="6319" spans="1:21" x14ac:dyDescent="0.3">
      <c r="A6319" t="s">
        <v>10930</v>
      </c>
      <c r="B6319" t="s">
        <v>618</v>
      </c>
      <c r="C6319" t="s">
        <v>4821</v>
      </c>
      <c r="D6319" t="s">
        <v>17</v>
      </c>
      <c r="E6319" t="s">
        <v>18</v>
      </c>
      <c r="F6319">
        <v>107531.52</v>
      </c>
      <c r="G6319" s="1">
        <v>45684</v>
      </c>
      <c r="H6319" s="1">
        <v>45706</v>
      </c>
      <c r="I6319" t="s">
        <v>19</v>
      </c>
      <c r="J6319">
        <v>22</v>
      </c>
      <c r="K6319">
        <v>10</v>
      </c>
      <c r="L6319" t="s">
        <v>770</v>
      </c>
      <c r="M6319" t="s">
        <v>21</v>
      </c>
      <c r="N6319" t="s">
        <v>42</v>
      </c>
      <c r="O6319">
        <f t="shared" si="588"/>
        <v>1</v>
      </c>
      <c r="P6319" t="str">
        <f t="shared" si="589"/>
        <v>Valid</v>
      </c>
      <c r="Q6319" t="str">
        <f>_xlfn.XLOOKUP(B6319,Customers!$A:$A,Customers!$C:$C,"Not Found")</f>
        <v>West</v>
      </c>
      <c r="R6319" t="str">
        <f t="shared" si="590"/>
        <v>South</v>
      </c>
      <c r="S6319" t="str">
        <f t="shared" si="591"/>
        <v>Accident</v>
      </c>
      <c r="T6319" t="str">
        <f t="shared" si="592"/>
        <v>SLA Breach</v>
      </c>
      <c r="U6319">
        <f t="shared" si="593"/>
        <v>12</v>
      </c>
    </row>
    <row r="6320" spans="1:21" x14ac:dyDescent="0.3">
      <c r="A6320" t="s">
        <v>10931</v>
      </c>
      <c r="B6320" t="s">
        <v>1219</v>
      </c>
      <c r="C6320" t="s">
        <v>2566</v>
      </c>
      <c r="D6320" t="s">
        <v>69</v>
      </c>
      <c r="E6320" t="s">
        <v>27</v>
      </c>
      <c r="F6320">
        <v>224520.38</v>
      </c>
      <c r="G6320" s="1">
        <v>45872</v>
      </c>
      <c r="I6320" t="s">
        <v>40</v>
      </c>
      <c r="J6320">
        <v>11</v>
      </c>
      <c r="K6320">
        <v>12</v>
      </c>
      <c r="L6320" t="s">
        <v>174</v>
      </c>
      <c r="M6320" t="s">
        <v>49</v>
      </c>
      <c r="N6320" t="s">
        <v>30</v>
      </c>
      <c r="O6320">
        <f t="shared" si="588"/>
        <v>1</v>
      </c>
      <c r="P6320" t="str">
        <f t="shared" si="589"/>
        <v>Valid</v>
      </c>
      <c r="Q6320" t="str">
        <f>_xlfn.XLOOKUP(B6320,Customers!$A:$A,Customers!$C:$C,"Not Found")</f>
        <v>North</v>
      </c>
      <c r="R6320" t="str">
        <f t="shared" si="590"/>
        <v>West</v>
      </c>
      <c r="S6320" t="str">
        <f t="shared" si="591"/>
        <v>Property Damage</v>
      </c>
      <c r="T6320" t="str">
        <f t="shared" si="592"/>
        <v>Within SLA</v>
      </c>
      <c r="U6320">
        <f t="shared" si="593"/>
        <v>0</v>
      </c>
    </row>
    <row r="6321" spans="1:21" x14ac:dyDescent="0.3">
      <c r="A6321" t="s">
        <v>10932</v>
      </c>
      <c r="B6321" t="s">
        <v>5247</v>
      </c>
      <c r="C6321" t="s">
        <v>5248</v>
      </c>
      <c r="D6321" t="s">
        <v>46</v>
      </c>
      <c r="E6321" t="s">
        <v>173</v>
      </c>
      <c r="F6321">
        <v>95680.83</v>
      </c>
      <c r="G6321" s="1">
        <v>45772</v>
      </c>
      <c r="H6321" s="1">
        <v>45782</v>
      </c>
      <c r="I6321" t="s">
        <v>47</v>
      </c>
      <c r="J6321">
        <v>10</v>
      </c>
      <c r="K6321">
        <v>12</v>
      </c>
      <c r="L6321" t="s">
        <v>35</v>
      </c>
      <c r="M6321" t="s">
        <v>49</v>
      </c>
      <c r="N6321" t="s">
        <v>22</v>
      </c>
      <c r="O6321">
        <f t="shared" si="588"/>
        <v>1</v>
      </c>
      <c r="P6321" t="str">
        <f t="shared" si="589"/>
        <v>Valid</v>
      </c>
      <c r="Q6321" t="str">
        <f>_xlfn.XLOOKUP(B6321,Customers!$A:$A,Customers!$C:$C,"Not Found")</f>
        <v>Central</v>
      </c>
      <c r="R6321" t="str">
        <f t="shared" si="590"/>
        <v>Central</v>
      </c>
      <c r="S6321" t="str">
        <f t="shared" si="591"/>
        <v>Theft</v>
      </c>
      <c r="T6321" t="str">
        <f t="shared" si="592"/>
        <v>Within SLA</v>
      </c>
      <c r="U6321">
        <f t="shared" si="593"/>
        <v>0</v>
      </c>
    </row>
    <row r="6322" spans="1:21" x14ac:dyDescent="0.3">
      <c r="A6322" t="s">
        <v>10933</v>
      </c>
      <c r="B6322" t="s">
        <v>10934</v>
      </c>
      <c r="C6322" t="s">
        <v>10935</v>
      </c>
      <c r="D6322" t="s">
        <v>111</v>
      </c>
      <c r="E6322" t="s">
        <v>39</v>
      </c>
      <c r="F6322">
        <v>153220.71</v>
      </c>
      <c r="G6322" s="1">
        <v>45828</v>
      </c>
      <c r="H6322" s="1">
        <v>45838</v>
      </c>
      <c r="I6322" t="s">
        <v>19</v>
      </c>
      <c r="J6322">
        <v>10</v>
      </c>
      <c r="K6322">
        <v>12</v>
      </c>
      <c r="L6322" t="s">
        <v>561</v>
      </c>
      <c r="M6322" t="s">
        <v>49</v>
      </c>
      <c r="N6322" t="s">
        <v>30</v>
      </c>
      <c r="O6322">
        <f t="shared" si="588"/>
        <v>1</v>
      </c>
      <c r="P6322" t="str">
        <f t="shared" si="589"/>
        <v>Valid</v>
      </c>
      <c r="Q6322" t="str">
        <f>_xlfn.XLOOKUP(B6322,Customers!$A:$A,Customers!$C:$C,"Not Found")</f>
        <v>North</v>
      </c>
      <c r="R6322" t="str">
        <f t="shared" si="590"/>
        <v>North</v>
      </c>
      <c r="S6322" t="str">
        <f t="shared" si="591"/>
        <v>Fire</v>
      </c>
      <c r="T6322" t="str">
        <f t="shared" si="592"/>
        <v>Within SLA</v>
      </c>
      <c r="U6322">
        <f t="shared" si="593"/>
        <v>0</v>
      </c>
    </row>
    <row r="6323" spans="1:21" x14ac:dyDescent="0.3">
      <c r="A6323" t="s">
        <v>10936</v>
      </c>
      <c r="B6323" t="s">
        <v>7103</v>
      </c>
      <c r="C6323" t="s">
        <v>7104</v>
      </c>
      <c r="D6323" t="s">
        <v>182</v>
      </c>
      <c r="E6323" t="s">
        <v>74</v>
      </c>
      <c r="F6323">
        <v>69873.740000000005</v>
      </c>
      <c r="G6323" s="1">
        <v>45825</v>
      </c>
      <c r="H6323" s="1">
        <v>45838</v>
      </c>
      <c r="I6323" t="s">
        <v>47</v>
      </c>
      <c r="J6323">
        <v>13</v>
      </c>
      <c r="K6323">
        <v>7</v>
      </c>
      <c r="L6323" t="s">
        <v>35</v>
      </c>
      <c r="M6323" t="s">
        <v>94</v>
      </c>
      <c r="N6323" t="s">
        <v>30</v>
      </c>
      <c r="O6323">
        <f t="shared" si="588"/>
        <v>1</v>
      </c>
      <c r="P6323" t="str">
        <f t="shared" si="589"/>
        <v>Valid</v>
      </c>
      <c r="Q6323" t="str">
        <f>_xlfn.XLOOKUP(B6323,Customers!$A:$A,Customers!$C:$C,"Not Found")</f>
        <v>South</v>
      </c>
      <c r="R6323" t="str">
        <f t="shared" si="590"/>
        <v>East</v>
      </c>
      <c r="S6323" t="str">
        <f t="shared" si="591"/>
        <v>Trip Cancellation</v>
      </c>
      <c r="T6323" t="str">
        <f t="shared" si="592"/>
        <v>SLA Breach</v>
      </c>
      <c r="U6323">
        <f t="shared" si="593"/>
        <v>6</v>
      </c>
    </row>
    <row r="6324" spans="1:21" x14ac:dyDescent="0.3">
      <c r="A6324" t="s">
        <v>10937</v>
      </c>
      <c r="B6324" t="s">
        <v>4214</v>
      </c>
      <c r="C6324" t="s">
        <v>4215</v>
      </c>
      <c r="D6324" t="s">
        <v>102</v>
      </c>
      <c r="E6324" t="s">
        <v>18</v>
      </c>
      <c r="F6324">
        <v>509248.8</v>
      </c>
      <c r="G6324" s="1">
        <v>45990</v>
      </c>
      <c r="I6324" t="s">
        <v>40</v>
      </c>
      <c r="J6324">
        <v>32</v>
      </c>
      <c r="K6324">
        <v>20</v>
      </c>
      <c r="L6324" t="s">
        <v>580</v>
      </c>
      <c r="M6324" t="s">
        <v>29</v>
      </c>
      <c r="N6324" t="s">
        <v>42</v>
      </c>
      <c r="O6324">
        <f t="shared" si="588"/>
        <v>1</v>
      </c>
      <c r="P6324" t="str">
        <f t="shared" si="589"/>
        <v>Valid</v>
      </c>
      <c r="Q6324" t="str">
        <f>_xlfn.XLOOKUP(B6324,Customers!$A:$A,Customers!$C:$C,"Not Found")</f>
        <v>North</v>
      </c>
      <c r="R6324" t="str">
        <f t="shared" si="590"/>
        <v>South</v>
      </c>
      <c r="S6324" t="str">
        <f t="shared" si="591"/>
        <v>Maturity</v>
      </c>
      <c r="T6324" t="str">
        <f t="shared" si="592"/>
        <v>SLA Breach</v>
      </c>
      <c r="U6324">
        <f t="shared" si="593"/>
        <v>12</v>
      </c>
    </row>
    <row r="6325" spans="1:21" x14ac:dyDescent="0.3">
      <c r="A6325" t="s">
        <v>10938</v>
      </c>
      <c r="B6325" t="s">
        <v>3216</v>
      </c>
      <c r="C6325" t="s">
        <v>3217</v>
      </c>
      <c r="D6325" t="s">
        <v>216</v>
      </c>
      <c r="E6325" t="s">
        <v>18</v>
      </c>
      <c r="F6325">
        <v>64980.85</v>
      </c>
      <c r="G6325" s="1">
        <v>45686</v>
      </c>
      <c r="H6325" s="1">
        <v>45695</v>
      </c>
      <c r="I6325" t="s">
        <v>47</v>
      </c>
      <c r="J6325">
        <v>9</v>
      </c>
      <c r="K6325">
        <v>15</v>
      </c>
      <c r="L6325" t="s">
        <v>411</v>
      </c>
      <c r="M6325" t="s">
        <v>55</v>
      </c>
      <c r="N6325" t="s">
        <v>30</v>
      </c>
      <c r="O6325">
        <f t="shared" si="588"/>
        <v>1</v>
      </c>
      <c r="P6325" t="str">
        <f t="shared" si="589"/>
        <v>Valid</v>
      </c>
      <c r="Q6325" t="str">
        <f>_xlfn.XLOOKUP(B6325,Customers!$A:$A,Customers!$C:$C,"Not Found")</f>
        <v>South</v>
      </c>
      <c r="R6325" t="str">
        <f t="shared" si="590"/>
        <v>South</v>
      </c>
      <c r="S6325" t="str">
        <f t="shared" si="591"/>
        <v>Outpatient</v>
      </c>
      <c r="T6325" t="str">
        <f t="shared" si="592"/>
        <v>Within SLA</v>
      </c>
      <c r="U6325">
        <f t="shared" si="593"/>
        <v>0</v>
      </c>
    </row>
    <row r="6326" spans="1:21" x14ac:dyDescent="0.3">
      <c r="A6326" t="s">
        <v>10939</v>
      </c>
      <c r="B6326" t="s">
        <v>653</v>
      </c>
      <c r="C6326" t="s">
        <v>654</v>
      </c>
      <c r="D6326" t="s">
        <v>26</v>
      </c>
      <c r="E6326" t="s">
        <v>39</v>
      </c>
      <c r="F6326">
        <v>264271.59999999998</v>
      </c>
      <c r="G6326" s="1">
        <v>45852</v>
      </c>
      <c r="H6326" s="1">
        <v>45873</v>
      </c>
      <c r="I6326" t="s">
        <v>47</v>
      </c>
      <c r="J6326">
        <v>21</v>
      </c>
      <c r="K6326">
        <v>20</v>
      </c>
      <c r="L6326" t="s">
        <v>548</v>
      </c>
      <c r="M6326" t="s">
        <v>29</v>
      </c>
      <c r="N6326" t="s">
        <v>30</v>
      </c>
      <c r="O6326">
        <f t="shared" si="588"/>
        <v>1</v>
      </c>
      <c r="P6326" t="str">
        <f t="shared" si="589"/>
        <v>Valid</v>
      </c>
      <c r="Q6326" t="str">
        <f>_xlfn.XLOOKUP(B6326,Customers!$A:$A,Customers!$C:$C,"Not Found")</f>
        <v>North</v>
      </c>
      <c r="R6326" t="str">
        <f t="shared" si="590"/>
        <v>North</v>
      </c>
      <c r="S6326" t="str">
        <f t="shared" si="591"/>
        <v>Disability</v>
      </c>
      <c r="T6326" t="str">
        <f t="shared" si="592"/>
        <v>SLA Breach</v>
      </c>
      <c r="U6326">
        <f t="shared" si="593"/>
        <v>1</v>
      </c>
    </row>
    <row r="6327" spans="1:21" x14ac:dyDescent="0.3">
      <c r="A6327" t="s">
        <v>10940</v>
      </c>
      <c r="B6327" t="s">
        <v>1554</v>
      </c>
      <c r="C6327" t="s">
        <v>2062</v>
      </c>
      <c r="D6327" t="s">
        <v>17</v>
      </c>
      <c r="E6327" t="s">
        <v>18</v>
      </c>
      <c r="F6327">
        <v>34231.69</v>
      </c>
      <c r="G6327" s="1">
        <v>45706</v>
      </c>
      <c r="H6327" s="1">
        <v>45712</v>
      </c>
      <c r="I6327" t="s">
        <v>19</v>
      </c>
      <c r="J6327">
        <v>6</v>
      </c>
      <c r="K6327">
        <v>10</v>
      </c>
      <c r="L6327" t="s">
        <v>787</v>
      </c>
      <c r="M6327" t="s">
        <v>21</v>
      </c>
      <c r="N6327" t="s">
        <v>22</v>
      </c>
      <c r="O6327">
        <f t="shared" si="588"/>
        <v>1</v>
      </c>
      <c r="P6327" t="str">
        <f t="shared" si="589"/>
        <v>Valid</v>
      </c>
      <c r="Q6327" t="str">
        <f>_xlfn.XLOOKUP(B6327,Customers!$A:$A,Customers!$C:$C,"Not Found")</f>
        <v>North</v>
      </c>
      <c r="R6327" t="str">
        <f t="shared" si="590"/>
        <v>South</v>
      </c>
      <c r="S6327" t="str">
        <f t="shared" si="591"/>
        <v>Accident</v>
      </c>
      <c r="T6327" t="str">
        <f t="shared" si="592"/>
        <v>Within SLA</v>
      </c>
      <c r="U6327">
        <f t="shared" si="593"/>
        <v>0</v>
      </c>
    </row>
    <row r="6328" spans="1:21" x14ac:dyDescent="0.3">
      <c r="A6328" t="s">
        <v>10941</v>
      </c>
      <c r="B6328" t="s">
        <v>2875</v>
      </c>
      <c r="C6328" t="s">
        <v>2876</v>
      </c>
      <c r="D6328" t="s">
        <v>182</v>
      </c>
      <c r="E6328" t="s">
        <v>18</v>
      </c>
      <c r="F6328">
        <v>97781.119999999995</v>
      </c>
      <c r="G6328" s="1">
        <v>45874</v>
      </c>
      <c r="H6328" s="1">
        <v>45875</v>
      </c>
      <c r="I6328" t="s">
        <v>19</v>
      </c>
      <c r="J6328">
        <v>1</v>
      </c>
      <c r="K6328">
        <v>7</v>
      </c>
      <c r="L6328" t="s">
        <v>20</v>
      </c>
      <c r="M6328" t="s">
        <v>94</v>
      </c>
      <c r="N6328" t="s">
        <v>22</v>
      </c>
      <c r="O6328">
        <f t="shared" si="588"/>
        <v>1</v>
      </c>
      <c r="P6328" t="str">
        <f t="shared" si="589"/>
        <v>Valid</v>
      </c>
      <c r="Q6328" t="str">
        <f>_xlfn.XLOOKUP(B6328,Customers!$A:$A,Customers!$C:$C,"Not Found")</f>
        <v>West</v>
      </c>
      <c r="R6328" t="str">
        <f t="shared" si="590"/>
        <v>South</v>
      </c>
      <c r="S6328" t="str">
        <f t="shared" si="591"/>
        <v>Trip Cancellation</v>
      </c>
      <c r="T6328" t="str">
        <f t="shared" si="592"/>
        <v>Within SLA</v>
      </c>
      <c r="U6328">
        <f t="shared" si="593"/>
        <v>0</v>
      </c>
    </row>
    <row r="6329" spans="1:21" x14ac:dyDescent="0.3">
      <c r="A6329" t="s">
        <v>10942</v>
      </c>
      <c r="B6329" t="s">
        <v>5942</v>
      </c>
      <c r="C6329" t="s">
        <v>5943</v>
      </c>
      <c r="D6329" t="s">
        <v>26</v>
      </c>
      <c r="E6329" t="s">
        <v>27</v>
      </c>
      <c r="F6329">
        <v>366131.02</v>
      </c>
      <c r="G6329" s="1">
        <v>45799</v>
      </c>
      <c r="I6329" t="s">
        <v>64</v>
      </c>
      <c r="J6329">
        <v>22</v>
      </c>
      <c r="K6329">
        <v>20</v>
      </c>
      <c r="L6329" t="s">
        <v>268</v>
      </c>
      <c r="M6329" t="s">
        <v>29</v>
      </c>
      <c r="N6329" t="s">
        <v>30</v>
      </c>
      <c r="O6329">
        <f t="shared" si="588"/>
        <v>1</v>
      </c>
      <c r="P6329" t="str">
        <f t="shared" si="589"/>
        <v>Valid</v>
      </c>
      <c r="Q6329" t="str">
        <f>_xlfn.XLOOKUP(B6329,Customers!$A:$A,Customers!$C:$C,"Not Found")</f>
        <v>Central</v>
      </c>
      <c r="R6329" t="str">
        <f t="shared" si="590"/>
        <v>West</v>
      </c>
      <c r="S6329" t="str">
        <f t="shared" si="591"/>
        <v>Disability</v>
      </c>
      <c r="T6329" t="str">
        <f t="shared" si="592"/>
        <v>SLA Breach</v>
      </c>
      <c r="U6329">
        <f t="shared" si="593"/>
        <v>2</v>
      </c>
    </row>
    <row r="6330" spans="1:21" x14ac:dyDescent="0.3">
      <c r="A6330" t="s">
        <v>10943</v>
      </c>
      <c r="B6330" t="s">
        <v>2792</v>
      </c>
      <c r="C6330" t="s">
        <v>3459</v>
      </c>
      <c r="D6330" t="s">
        <v>26</v>
      </c>
      <c r="E6330" t="s">
        <v>27</v>
      </c>
      <c r="F6330">
        <v>120489.45</v>
      </c>
      <c r="G6330" s="1">
        <v>45713</v>
      </c>
      <c r="I6330" t="s">
        <v>40</v>
      </c>
      <c r="J6330">
        <v>21</v>
      </c>
      <c r="K6330">
        <v>20</v>
      </c>
      <c r="L6330" t="s">
        <v>136</v>
      </c>
      <c r="M6330" t="s">
        <v>29</v>
      </c>
      <c r="N6330" t="s">
        <v>30</v>
      </c>
      <c r="O6330">
        <f t="shared" si="588"/>
        <v>1</v>
      </c>
      <c r="P6330" t="str">
        <f t="shared" si="589"/>
        <v>Valid</v>
      </c>
      <c r="Q6330" t="str">
        <f>_xlfn.XLOOKUP(B6330,Customers!$A:$A,Customers!$C:$C,"Not Found")</f>
        <v>Central</v>
      </c>
      <c r="R6330" t="str">
        <f t="shared" si="590"/>
        <v>West</v>
      </c>
      <c r="S6330" t="str">
        <f t="shared" si="591"/>
        <v>Disability</v>
      </c>
      <c r="T6330" t="str">
        <f t="shared" si="592"/>
        <v>SLA Breach</v>
      </c>
      <c r="U6330">
        <f t="shared" si="593"/>
        <v>1</v>
      </c>
    </row>
    <row r="6331" spans="1:21" x14ac:dyDescent="0.3">
      <c r="A6331" t="s">
        <v>10944</v>
      </c>
      <c r="B6331" t="s">
        <v>3586</v>
      </c>
      <c r="C6331" t="s">
        <v>8939</v>
      </c>
      <c r="D6331" t="s">
        <v>26</v>
      </c>
      <c r="E6331" t="s">
        <v>27</v>
      </c>
      <c r="F6331">
        <v>173799.47</v>
      </c>
      <c r="G6331" s="1">
        <v>45718</v>
      </c>
      <c r="I6331" t="s">
        <v>40</v>
      </c>
      <c r="J6331">
        <v>25</v>
      </c>
      <c r="K6331">
        <v>20</v>
      </c>
      <c r="L6331" t="s">
        <v>404</v>
      </c>
      <c r="M6331" t="s">
        <v>29</v>
      </c>
      <c r="N6331" t="s">
        <v>42</v>
      </c>
      <c r="O6331">
        <f t="shared" si="588"/>
        <v>1</v>
      </c>
      <c r="P6331" t="str">
        <f t="shared" si="589"/>
        <v>Valid</v>
      </c>
      <c r="Q6331" t="str">
        <f>_xlfn.XLOOKUP(B6331,Customers!$A:$A,Customers!$C:$C,"Not Found")</f>
        <v>Central</v>
      </c>
      <c r="R6331" t="str">
        <f t="shared" si="590"/>
        <v>West</v>
      </c>
      <c r="S6331" t="str">
        <f t="shared" si="591"/>
        <v>Disability</v>
      </c>
      <c r="T6331" t="str">
        <f t="shared" si="592"/>
        <v>SLA Breach</v>
      </c>
      <c r="U6331">
        <f t="shared" si="593"/>
        <v>5</v>
      </c>
    </row>
    <row r="6332" spans="1:21" x14ac:dyDescent="0.3">
      <c r="A6332" t="s">
        <v>10945</v>
      </c>
      <c r="B6332" t="s">
        <v>327</v>
      </c>
      <c r="C6332" t="s">
        <v>2761</v>
      </c>
      <c r="D6332" t="s">
        <v>92</v>
      </c>
      <c r="E6332" t="s">
        <v>74</v>
      </c>
      <c r="F6332">
        <v>27150.02</v>
      </c>
      <c r="G6332" s="1">
        <v>45699</v>
      </c>
      <c r="H6332" s="1">
        <v>45705</v>
      </c>
      <c r="I6332" t="s">
        <v>19</v>
      </c>
      <c r="J6332">
        <v>6</v>
      </c>
      <c r="K6332">
        <v>7</v>
      </c>
      <c r="L6332" t="s">
        <v>183</v>
      </c>
      <c r="M6332" t="s">
        <v>94</v>
      </c>
      <c r="N6332" t="s">
        <v>30</v>
      </c>
      <c r="O6332">
        <f t="shared" si="588"/>
        <v>1</v>
      </c>
      <c r="P6332" t="str">
        <f t="shared" si="589"/>
        <v>Valid</v>
      </c>
      <c r="Q6332" t="str">
        <f>_xlfn.XLOOKUP(B6332,Customers!$A:$A,Customers!$C:$C,"Not Found")</f>
        <v>West</v>
      </c>
      <c r="R6332" t="str">
        <f t="shared" si="590"/>
        <v>East</v>
      </c>
      <c r="S6332" t="str">
        <f t="shared" si="591"/>
        <v>Baggage Loss</v>
      </c>
      <c r="T6332" t="str">
        <f t="shared" si="592"/>
        <v>Within SLA</v>
      </c>
      <c r="U6332">
        <f t="shared" si="593"/>
        <v>0</v>
      </c>
    </row>
    <row r="6333" spans="1:21" x14ac:dyDescent="0.3">
      <c r="A6333" t="s">
        <v>10946</v>
      </c>
      <c r="B6333" t="s">
        <v>4547</v>
      </c>
      <c r="C6333" t="s">
        <v>4548</v>
      </c>
      <c r="D6333" t="s">
        <v>34</v>
      </c>
      <c r="E6333" t="s">
        <v>18</v>
      </c>
      <c r="F6333">
        <v>717754.62</v>
      </c>
      <c r="G6333" s="1">
        <v>45916</v>
      </c>
      <c r="H6333" s="1">
        <v>45934</v>
      </c>
      <c r="I6333" t="s">
        <v>19</v>
      </c>
      <c r="J6333">
        <v>18</v>
      </c>
      <c r="K6333">
        <v>20</v>
      </c>
      <c r="L6333" t="s">
        <v>83</v>
      </c>
      <c r="M6333" t="s">
        <v>29</v>
      </c>
      <c r="N6333" t="s">
        <v>30</v>
      </c>
      <c r="O6333">
        <f t="shared" si="588"/>
        <v>1</v>
      </c>
      <c r="P6333" t="str">
        <f t="shared" si="589"/>
        <v>Valid</v>
      </c>
      <c r="Q6333" t="str">
        <f>_xlfn.XLOOKUP(B6333,Customers!$A:$A,Customers!$C:$C,"Not Found")</f>
        <v>West</v>
      </c>
      <c r="R6333" t="str">
        <f t="shared" si="590"/>
        <v>South</v>
      </c>
      <c r="S6333" t="str">
        <f t="shared" si="591"/>
        <v>Death Benefit</v>
      </c>
      <c r="T6333" t="str">
        <f t="shared" si="592"/>
        <v>Within SLA</v>
      </c>
      <c r="U6333">
        <f t="shared" si="593"/>
        <v>0</v>
      </c>
    </row>
    <row r="6334" spans="1:21" x14ac:dyDescent="0.3">
      <c r="A6334" t="s">
        <v>10947</v>
      </c>
      <c r="B6334" t="s">
        <v>142</v>
      </c>
      <c r="C6334" t="s">
        <v>143</v>
      </c>
      <c r="D6334" t="s">
        <v>46</v>
      </c>
      <c r="E6334" t="s">
        <v>18</v>
      </c>
      <c r="F6334">
        <v>97157.21</v>
      </c>
      <c r="G6334" s="1">
        <v>45962</v>
      </c>
      <c r="H6334" s="1">
        <v>45981</v>
      </c>
      <c r="I6334" t="s">
        <v>47</v>
      </c>
      <c r="J6334">
        <v>19</v>
      </c>
      <c r="K6334">
        <v>12</v>
      </c>
      <c r="L6334" t="s">
        <v>128</v>
      </c>
      <c r="M6334" t="s">
        <v>49</v>
      </c>
      <c r="N6334" t="s">
        <v>42</v>
      </c>
      <c r="O6334">
        <f t="shared" si="588"/>
        <v>1</v>
      </c>
      <c r="P6334" t="str">
        <f t="shared" si="589"/>
        <v>Valid</v>
      </c>
      <c r="Q6334" t="str">
        <f>_xlfn.XLOOKUP(B6334,Customers!$A:$A,Customers!$C:$C,"Not Found")</f>
        <v>West</v>
      </c>
      <c r="R6334" t="str">
        <f t="shared" si="590"/>
        <v>South</v>
      </c>
      <c r="S6334" t="str">
        <f t="shared" si="591"/>
        <v>Theft</v>
      </c>
      <c r="T6334" t="str">
        <f t="shared" si="592"/>
        <v>SLA Breach</v>
      </c>
      <c r="U6334">
        <f t="shared" si="593"/>
        <v>7</v>
      </c>
    </row>
    <row r="6335" spans="1:21" x14ac:dyDescent="0.3">
      <c r="A6335" t="s">
        <v>10948</v>
      </c>
      <c r="B6335" t="s">
        <v>8420</v>
      </c>
      <c r="C6335" t="s">
        <v>8421</v>
      </c>
      <c r="D6335" t="s">
        <v>53</v>
      </c>
      <c r="E6335" t="s">
        <v>39</v>
      </c>
      <c r="F6335">
        <v>125866.32</v>
      </c>
      <c r="G6335" s="1">
        <v>45765</v>
      </c>
      <c r="H6335" s="1">
        <v>45773</v>
      </c>
      <c r="I6335" t="s">
        <v>19</v>
      </c>
      <c r="J6335">
        <v>8</v>
      </c>
      <c r="K6335">
        <v>15</v>
      </c>
      <c r="L6335" t="s">
        <v>349</v>
      </c>
      <c r="M6335" t="s">
        <v>55</v>
      </c>
      <c r="N6335" t="s">
        <v>30</v>
      </c>
      <c r="O6335">
        <f t="shared" si="588"/>
        <v>1</v>
      </c>
      <c r="P6335" t="str">
        <f t="shared" si="589"/>
        <v>Valid</v>
      </c>
      <c r="Q6335" t="str">
        <f>_xlfn.XLOOKUP(B6335,Customers!$A:$A,Customers!$C:$C,"Not Found")</f>
        <v>South</v>
      </c>
      <c r="R6335" t="str">
        <f t="shared" si="590"/>
        <v>North</v>
      </c>
      <c r="S6335" t="str">
        <f t="shared" si="591"/>
        <v>Hospitalization</v>
      </c>
      <c r="T6335" t="str">
        <f t="shared" si="592"/>
        <v>Within SLA</v>
      </c>
      <c r="U6335">
        <f t="shared" si="593"/>
        <v>0</v>
      </c>
    </row>
    <row r="6336" spans="1:21" x14ac:dyDescent="0.3">
      <c r="A6336" t="s">
        <v>10949</v>
      </c>
      <c r="B6336" t="s">
        <v>1933</v>
      </c>
      <c r="C6336" t="s">
        <v>10950</v>
      </c>
      <c r="D6336" t="s">
        <v>46</v>
      </c>
      <c r="E6336" t="s">
        <v>39</v>
      </c>
      <c r="F6336">
        <v>40849.300000000003</v>
      </c>
      <c r="G6336" s="1">
        <v>45785</v>
      </c>
      <c r="H6336" s="1">
        <v>45790</v>
      </c>
      <c r="I6336" t="s">
        <v>19</v>
      </c>
      <c r="J6336">
        <v>5</v>
      </c>
      <c r="K6336">
        <v>10</v>
      </c>
      <c r="L6336" t="s">
        <v>606</v>
      </c>
      <c r="M6336" t="s">
        <v>21</v>
      </c>
      <c r="N6336" t="s">
        <v>30</v>
      </c>
      <c r="O6336">
        <f t="shared" si="588"/>
        <v>1</v>
      </c>
      <c r="P6336" t="str">
        <f t="shared" si="589"/>
        <v>Valid</v>
      </c>
      <c r="Q6336" t="str">
        <f>_xlfn.XLOOKUP(B6336,Customers!$A:$A,Customers!$C:$C,"Not Found")</f>
        <v>Central</v>
      </c>
      <c r="R6336" t="str">
        <f t="shared" si="590"/>
        <v>North</v>
      </c>
      <c r="S6336" t="str">
        <f t="shared" si="591"/>
        <v>Theft</v>
      </c>
      <c r="T6336" t="str">
        <f t="shared" si="592"/>
        <v>Within SLA</v>
      </c>
      <c r="U6336">
        <f t="shared" si="593"/>
        <v>0</v>
      </c>
    </row>
    <row r="6337" spans="1:21" x14ac:dyDescent="0.3">
      <c r="A6337" t="s">
        <v>10951</v>
      </c>
      <c r="B6337" t="s">
        <v>2217</v>
      </c>
      <c r="C6337" t="s">
        <v>2218</v>
      </c>
      <c r="D6337" t="s">
        <v>46</v>
      </c>
      <c r="E6337" t="s">
        <v>39</v>
      </c>
      <c r="F6337">
        <v>98811.76</v>
      </c>
      <c r="G6337" s="1">
        <v>45673</v>
      </c>
      <c r="H6337" s="1">
        <v>45690</v>
      </c>
      <c r="I6337" t="s">
        <v>19</v>
      </c>
      <c r="J6337">
        <v>17</v>
      </c>
      <c r="K6337">
        <v>10</v>
      </c>
      <c r="L6337" t="s">
        <v>150</v>
      </c>
      <c r="M6337" t="s">
        <v>21</v>
      </c>
      <c r="N6337" t="s">
        <v>42</v>
      </c>
      <c r="O6337">
        <f t="shared" si="588"/>
        <v>1</v>
      </c>
      <c r="P6337" t="str">
        <f t="shared" si="589"/>
        <v>Valid</v>
      </c>
      <c r="Q6337" t="str">
        <f>_xlfn.XLOOKUP(B6337,Customers!$A:$A,Customers!$C:$C,"Not Found")</f>
        <v>Central</v>
      </c>
      <c r="R6337" t="str">
        <f t="shared" si="590"/>
        <v>North</v>
      </c>
      <c r="S6337" t="str">
        <f t="shared" si="591"/>
        <v>Theft</v>
      </c>
      <c r="T6337" t="str">
        <f t="shared" si="592"/>
        <v>SLA Breach</v>
      </c>
      <c r="U6337">
        <f t="shared" si="593"/>
        <v>7</v>
      </c>
    </row>
    <row r="6338" spans="1:21" x14ac:dyDescent="0.3">
      <c r="A6338" t="s">
        <v>10952</v>
      </c>
      <c r="B6338" t="s">
        <v>9106</v>
      </c>
      <c r="C6338" t="s">
        <v>10953</v>
      </c>
      <c r="D6338" t="s">
        <v>92</v>
      </c>
      <c r="E6338" t="s">
        <v>173</v>
      </c>
      <c r="F6338">
        <v>69894.23</v>
      </c>
      <c r="G6338" s="1">
        <v>45713</v>
      </c>
      <c r="H6338" s="1">
        <v>45731</v>
      </c>
      <c r="I6338" t="s">
        <v>19</v>
      </c>
      <c r="J6338">
        <v>18</v>
      </c>
      <c r="K6338">
        <v>7</v>
      </c>
      <c r="L6338" t="s">
        <v>282</v>
      </c>
      <c r="M6338" t="s">
        <v>94</v>
      </c>
      <c r="N6338" t="s">
        <v>42</v>
      </c>
      <c r="O6338">
        <f t="shared" ref="O6338:O6401" si="594">COUNTIF($A:$A,A6338)</f>
        <v>1</v>
      </c>
      <c r="P6338" t="str">
        <f t="shared" ref="P6338:P6401" si="595">IF(F6338="","Missing Amount","Valid")</f>
        <v>Valid</v>
      </c>
      <c r="Q6338" t="str">
        <f>_xlfn.XLOOKUP(B6338,Customers!$A:$A,Customers!$C:$C,"Not Found")</f>
        <v>East</v>
      </c>
      <c r="R6338" t="str">
        <f t="shared" ref="R6338:R6401" si="596">IF(E6338="",Q6338,E6338)</f>
        <v>Central</v>
      </c>
      <c r="S6338" t="str">
        <f t="shared" ref="S6338:S6401" si="597">IF(D6338="Hospitalisation","Hospitalization",IF(D6338="Medical Emerg.","Medical Emergency",IF(D6338="Property dmg","Property Damage",IF(D6338="Vehicle dmg","Vehicle Damage",D6338))))</f>
        <v>Baggage Loss</v>
      </c>
      <c r="T6338" t="str">
        <f t="shared" ref="T6338:T6401" si="598">IF(J6338&gt;K6338,"SLA Breach","Within SLA")</f>
        <v>SLA Breach</v>
      </c>
      <c r="U6338">
        <f t="shared" ref="U6338:U6401" si="599">IF(J6338&gt;K6338,J6338-K6338,0)</f>
        <v>11</v>
      </c>
    </row>
    <row r="6339" spans="1:21" x14ac:dyDescent="0.3">
      <c r="A6339" t="s">
        <v>10954</v>
      </c>
      <c r="B6339" t="s">
        <v>1020</v>
      </c>
      <c r="C6339" t="s">
        <v>10435</v>
      </c>
      <c r="D6339" t="s">
        <v>111</v>
      </c>
      <c r="E6339" t="s">
        <v>173</v>
      </c>
      <c r="F6339">
        <v>183788.46</v>
      </c>
      <c r="G6339" s="1">
        <v>45709</v>
      </c>
      <c r="H6339" s="1">
        <v>45720</v>
      </c>
      <c r="I6339" t="s">
        <v>47</v>
      </c>
      <c r="J6339">
        <v>11</v>
      </c>
      <c r="K6339">
        <v>12</v>
      </c>
      <c r="L6339" t="s">
        <v>373</v>
      </c>
      <c r="M6339" t="s">
        <v>49</v>
      </c>
      <c r="N6339" t="s">
        <v>30</v>
      </c>
      <c r="O6339">
        <f t="shared" si="594"/>
        <v>1</v>
      </c>
      <c r="P6339" t="str">
        <f t="shared" si="595"/>
        <v>Valid</v>
      </c>
      <c r="Q6339" t="str">
        <f>_xlfn.XLOOKUP(B6339,Customers!$A:$A,Customers!$C:$C,"Not Found")</f>
        <v>West</v>
      </c>
      <c r="R6339" t="str">
        <f t="shared" si="596"/>
        <v>Central</v>
      </c>
      <c r="S6339" t="str">
        <f t="shared" si="597"/>
        <v>Fire</v>
      </c>
      <c r="T6339" t="str">
        <f t="shared" si="598"/>
        <v>Within SLA</v>
      </c>
      <c r="U6339">
        <f t="shared" si="599"/>
        <v>0</v>
      </c>
    </row>
    <row r="6340" spans="1:21" x14ac:dyDescent="0.3">
      <c r="A6340" t="s">
        <v>10955</v>
      </c>
      <c r="B6340" t="s">
        <v>3784</v>
      </c>
      <c r="C6340" t="s">
        <v>10956</v>
      </c>
      <c r="D6340" t="s">
        <v>53</v>
      </c>
      <c r="E6340" t="s">
        <v>27</v>
      </c>
      <c r="F6340">
        <v>17212.41</v>
      </c>
      <c r="G6340" s="1">
        <v>45974</v>
      </c>
      <c r="H6340" s="1">
        <v>45981</v>
      </c>
      <c r="I6340" t="s">
        <v>19</v>
      </c>
      <c r="J6340">
        <v>7</v>
      </c>
      <c r="K6340">
        <v>15</v>
      </c>
      <c r="L6340" t="s">
        <v>787</v>
      </c>
      <c r="M6340" t="s">
        <v>55</v>
      </c>
      <c r="N6340" t="s">
        <v>22</v>
      </c>
      <c r="O6340">
        <f t="shared" si="594"/>
        <v>1</v>
      </c>
      <c r="P6340" t="str">
        <f t="shared" si="595"/>
        <v>Valid</v>
      </c>
      <c r="Q6340" t="str">
        <f>_xlfn.XLOOKUP(B6340,Customers!$A:$A,Customers!$C:$C,"Not Found")</f>
        <v>South</v>
      </c>
      <c r="R6340" t="str">
        <f t="shared" si="596"/>
        <v>West</v>
      </c>
      <c r="S6340" t="str">
        <f t="shared" si="597"/>
        <v>Hospitalization</v>
      </c>
      <c r="T6340" t="str">
        <f t="shared" si="598"/>
        <v>Within SLA</v>
      </c>
      <c r="U6340">
        <f t="shared" si="599"/>
        <v>0</v>
      </c>
    </row>
    <row r="6341" spans="1:21" x14ac:dyDescent="0.3">
      <c r="A6341" t="s">
        <v>10957</v>
      </c>
      <c r="B6341" t="s">
        <v>4845</v>
      </c>
      <c r="C6341" t="s">
        <v>4846</v>
      </c>
      <c r="D6341" t="s">
        <v>17</v>
      </c>
      <c r="E6341" t="s">
        <v>74</v>
      </c>
      <c r="F6341">
        <v>58863.15</v>
      </c>
      <c r="G6341" s="1">
        <v>45760</v>
      </c>
      <c r="H6341" s="1">
        <v>45786</v>
      </c>
      <c r="I6341" t="s">
        <v>19</v>
      </c>
      <c r="J6341">
        <v>26</v>
      </c>
      <c r="K6341">
        <v>10</v>
      </c>
      <c r="L6341" t="s">
        <v>159</v>
      </c>
      <c r="M6341" t="s">
        <v>21</v>
      </c>
      <c r="N6341" t="s">
        <v>88</v>
      </c>
      <c r="O6341">
        <f t="shared" si="594"/>
        <v>1</v>
      </c>
      <c r="P6341" t="str">
        <f t="shared" si="595"/>
        <v>Valid</v>
      </c>
      <c r="Q6341" t="str">
        <f>_xlfn.XLOOKUP(B6341,Customers!$A:$A,Customers!$C:$C,"Not Found")</f>
        <v>West</v>
      </c>
      <c r="R6341" t="str">
        <f t="shared" si="596"/>
        <v>East</v>
      </c>
      <c r="S6341" t="str">
        <f t="shared" si="597"/>
        <v>Accident</v>
      </c>
      <c r="T6341" t="str">
        <f t="shared" si="598"/>
        <v>SLA Breach</v>
      </c>
      <c r="U6341">
        <f t="shared" si="599"/>
        <v>16</v>
      </c>
    </row>
    <row r="6342" spans="1:21" x14ac:dyDescent="0.3">
      <c r="A6342" t="s">
        <v>10958</v>
      </c>
      <c r="B6342" t="s">
        <v>5352</v>
      </c>
      <c r="C6342" t="s">
        <v>6438</v>
      </c>
      <c r="D6342" t="s">
        <v>102</v>
      </c>
      <c r="E6342" t="s">
        <v>27</v>
      </c>
      <c r="F6342">
        <v>150847.4</v>
      </c>
      <c r="G6342" s="1">
        <v>45919</v>
      </c>
      <c r="H6342" s="1">
        <v>45937</v>
      </c>
      <c r="I6342" t="s">
        <v>19</v>
      </c>
      <c r="J6342">
        <v>18</v>
      </c>
      <c r="K6342">
        <v>20</v>
      </c>
      <c r="L6342" t="s">
        <v>450</v>
      </c>
      <c r="M6342" t="s">
        <v>29</v>
      </c>
      <c r="N6342" t="s">
        <v>42</v>
      </c>
      <c r="O6342">
        <f t="shared" si="594"/>
        <v>1</v>
      </c>
      <c r="P6342" t="str">
        <f t="shared" si="595"/>
        <v>Valid</v>
      </c>
      <c r="Q6342" t="str">
        <f>_xlfn.XLOOKUP(B6342,Customers!$A:$A,Customers!$C:$C,"Not Found")</f>
        <v>West</v>
      </c>
      <c r="R6342" t="str">
        <f t="shared" si="596"/>
        <v>West</v>
      </c>
      <c r="S6342" t="str">
        <f t="shared" si="597"/>
        <v>Maturity</v>
      </c>
      <c r="T6342" t="str">
        <f t="shared" si="598"/>
        <v>Within SLA</v>
      </c>
      <c r="U6342">
        <f t="shared" si="599"/>
        <v>0</v>
      </c>
    </row>
    <row r="6343" spans="1:21" x14ac:dyDescent="0.3">
      <c r="A6343" t="s">
        <v>10959</v>
      </c>
      <c r="B6343" t="s">
        <v>4214</v>
      </c>
      <c r="C6343" t="s">
        <v>4215</v>
      </c>
      <c r="D6343" t="s">
        <v>26</v>
      </c>
      <c r="E6343" t="s">
        <v>74</v>
      </c>
      <c r="F6343">
        <v>464097.41</v>
      </c>
      <c r="G6343" s="1">
        <v>45706</v>
      </c>
      <c r="H6343" s="1">
        <v>45726</v>
      </c>
      <c r="I6343" t="s">
        <v>19</v>
      </c>
      <c r="J6343">
        <v>20</v>
      </c>
      <c r="K6343">
        <v>20</v>
      </c>
      <c r="L6343" t="s">
        <v>166</v>
      </c>
      <c r="M6343" t="s">
        <v>29</v>
      </c>
      <c r="N6343" t="s">
        <v>30</v>
      </c>
      <c r="O6343">
        <f t="shared" si="594"/>
        <v>1</v>
      </c>
      <c r="P6343" t="str">
        <f t="shared" si="595"/>
        <v>Valid</v>
      </c>
      <c r="Q6343" t="str">
        <f>_xlfn.XLOOKUP(B6343,Customers!$A:$A,Customers!$C:$C,"Not Found")</f>
        <v>North</v>
      </c>
      <c r="R6343" t="str">
        <f t="shared" si="596"/>
        <v>East</v>
      </c>
      <c r="S6343" t="str">
        <f t="shared" si="597"/>
        <v>Disability</v>
      </c>
      <c r="T6343" t="str">
        <f t="shared" si="598"/>
        <v>Within SLA</v>
      </c>
      <c r="U6343">
        <f t="shared" si="599"/>
        <v>0</v>
      </c>
    </row>
    <row r="6344" spans="1:21" x14ac:dyDescent="0.3">
      <c r="A6344" t="s">
        <v>10960</v>
      </c>
      <c r="B6344" t="s">
        <v>2965</v>
      </c>
      <c r="C6344" t="s">
        <v>5245</v>
      </c>
      <c r="D6344" t="s">
        <v>46</v>
      </c>
      <c r="E6344" t="s">
        <v>27</v>
      </c>
      <c r="F6344">
        <v>115139.01</v>
      </c>
      <c r="G6344" s="1">
        <v>45717</v>
      </c>
      <c r="I6344" t="s">
        <v>64</v>
      </c>
      <c r="J6344">
        <v>10</v>
      </c>
      <c r="K6344">
        <v>12</v>
      </c>
      <c r="L6344" t="s">
        <v>48</v>
      </c>
      <c r="M6344" t="s">
        <v>49</v>
      </c>
      <c r="N6344" t="s">
        <v>42</v>
      </c>
      <c r="O6344">
        <f t="shared" si="594"/>
        <v>1</v>
      </c>
      <c r="P6344" t="str">
        <f t="shared" si="595"/>
        <v>Valid</v>
      </c>
      <c r="Q6344" t="str">
        <f>_xlfn.XLOOKUP(B6344,Customers!$A:$A,Customers!$C:$C,"Not Found")</f>
        <v>South</v>
      </c>
      <c r="R6344" t="str">
        <f t="shared" si="596"/>
        <v>West</v>
      </c>
      <c r="S6344" t="str">
        <f t="shared" si="597"/>
        <v>Theft</v>
      </c>
      <c r="T6344" t="str">
        <f t="shared" si="598"/>
        <v>Within SLA</v>
      </c>
      <c r="U6344">
        <f t="shared" si="599"/>
        <v>0</v>
      </c>
    </row>
    <row r="6345" spans="1:21" x14ac:dyDescent="0.3">
      <c r="A6345" t="s">
        <v>10961</v>
      </c>
      <c r="B6345" t="s">
        <v>8525</v>
      </c>
      <c r="C6345" t="s">
        <v>8526</v>
      </c>
      <c r="D6345" t="s">
        <v>26</v>
      </c>
      <c r="E6345" t="s">
        <v>39</v>
      </c>
      <c r="F6345">
        <v>912662.37</v>
      </c>
      <c r="G6345" s="1">
        <v>45729</v>
      </c>
      <c r="H6345" s="1">
        <v>45763</v>
      </c>
      <c r="I6345" t="s">
        <v>19</v>
      </c>
      <c r="J6345">
        <v>34</v>
      </c>
      <c r="K6345">
        <v>20</v>
      </c>
      <c r="L6345" t="s">
        <v>83</v>
      </c>
      <c r="M6345" t="s">
        <v>29</v>
      </c>
      <c r="N6345" t="s">
        <v>42</v>
      </c>
      <c r="O6345">
        <f t="shared" si="594"/>
        <v>1</v>
      </c>
      <c r="P6345" t="str">
        <f t="shared" si="595"/>
        <v>Valid</v>
      </c>
      <c r="Q6345" t="str">
        <f>_xlfn.XLOOKUP(B6345,Customers!$A:$A,Customers!$C:$C,"Not Found")</f>
        <v>Central</v>
      </c>
      <c r="R6345" t="str">
        <f t="shared" si="596"/>
        <v>North</v>
      </c>
      <c r="S6345" t="str">
        <f t="shared" si="597"/>
        <v>Disability</v>
      </c>
      <c r="T6345" t="str">
        <f t="shared" si="598"/>
        <v>SLA Breach</v>
      </c>
      <c r="U6345">
        <f t="shared" si="599"/>
        <v>14</v>
      </c>
    </row>
    <row r="6346" spans="1:21" x14ac:dyDescent="0.3">
      <c r="A6346" t="s">
        <v>10962</v>
      </c>
      <c r="B6346" t="s">
        <v>4266</v>
      </c>
      <c r="C6346" t="s">
        <v>4267</v>
      </c>
      <c r="D6346" t="s">
        <v>17</v>
      </c>
      <c r="E6346" t="s">
        <v>173</v>
      </c>
      <c r="F6346">
        <v>52371.05</v>
      </c>
      <c r="G6346" s="1">
        <v>45722</v>
      </c>
      <c r="H6346" s="1">
        <v>45751</v>
      </c>
      <c r="I6346" t="s">
        <v>47</v>
      </c>
      <c r="J6346">
        <v>29</v>
      </c>
      <c r="K6346">
        <v>10</v>
      </c>
      <c r="L6346" t="s">
        <v>345</v>
      </c>
      <c r="M6346" t="s">
        <v>21</v>
      </c>
      <c r="N6346" t="s">
        <v>42</v>
      </c>
      <c r="O6346">
        <f t="shared" si="594"/>
        <v>1</v>
      </c>
      <c r="P6346" t="str">
        <f t="shared" si="595"/>
        <v>Valid</v>
      </c>
      <c r="Q6346" t="str">
        <f>_xlfn.XLOOKUP(B6346,Customers!$A:$A,Customers!$C:$C,"Not Found")</f>
        <v>East</v>
      </c>
      <c r="R6346" t="str">
        <f t="shared" si="596"/>
        <v>Central</v>
      </c>
      <c r="S6346" t="str">
        <f t="shared" si="597"/>
        <v>Accident</v>
      </c>
      <c r="T6346" t="str">
        <f t="shared" si="598"/>
        <v>SLA Breach</v>
      </c>
      <c r="U6346">
        <f t="shared" si="599"/>
        <v>19</v>
      </c>
    </row>
    <row r="6347" spans="1:21" x14ac:dyDescent="0.3">
      <c r="A6347" t="s">
        <v>10963</v>
      </c>
      <c r="B6347" t="s">
        <v>6551</v>
      </c>
      <c r="C6347" t="s">
        <v>6552</v>
      </c>
      <c r="D6347" t="s">
        <v>116</v>
      </c>
      <c r="E6347" t="s">
        <v>27</v>
      </c>
      <c r="F6347">
        <v>31454.32</v>
      </c>
      <c r="G6347" s="1">
        <v>45727</v>
      </c>
      <c r="H6347" s="1">
        <v>45739</v>
      </c>
      <c r="I6347" t="s">
        <v>19</v>
      </c>
      <c r="J6347">
        <v>12</v>
      </c>
      <c r="K6347">
        <v>7</v>
      </c>
      <c r="L6347" t="s">
        <v>427</v>
      </c>
      <c r="M6347" t="s">
        <v>94</v>
      </c>
      <c r="N6347" t="s">
        <v>42</v>
      </c>
      <c r="O6347">
        <f t="shared" si="594"/>
        <v>1</v>
      </c>
      <c r="P6347" t="str">
        <f t="shared" si="595"/>
        <v>Valid</v>
      </c>
      <c r="Q6347" t="str">
        <f>_xlfn.XLOOKUP(B6347,Customers!$A:$A,Customers!$C:$C,"Not Found")</f>
        <v>North</v>
      </c>
      <c r="R6347" t="str">
        <f t="shared" si="596"/>
        <v>West</v>
      </c>
      <c r="S6347" t="str">
        <f t="shared" si="597"/>
        <v>Medical Emergency</v>
      </c>
      <c r="T6347" t="str">
        <f t="shared" si="598"/>
        <v>SLA Breach</v>
      </c>
      <c r="U6347">
        <f t="shared" si="599"/>
        <v>5</v>
      </c>
    </row>
    <row r="6348" spans="1:21" x14ac:dyDescent="0.3">
      <c r="A6348" t="s">
        <v>10964</v>
      </c>
      <c r="B6348" t="s">
        <v>2758</v>
      </c>
      <c r="C6348" t="s">
        <v>10965</v>
      </c>
      <c r="D6348" t="s">
        <v>111</v>
      </c>
      <c r="E6348" t="s">
        <v>18</v>
      </c>
      <c r="F6348">
        <v>101535.47</v>
      </c>
      <c r="G6348" s="1">
        <v>45754</v>
      </c>
      <c r="H6348" s="1">
        <v>45768</v>
      </c>
      <c r="I6348" t="s">
        <v>19</v>
      </c>
      <c r="J6348">
        <v>14</v>
      </c>
      <c r="K6348">
        <v>12</v>
      </c>
      <c r="L6348" t="s">
        <v>450</v>
      </c>
      <c r="M6348" t="s">
        <v>49</v>
      </c>
      <c r="N6348" t="s">
        <v>30</v>
      </c>
      <c r="O6348">
        <f t="shared" si="594"/>
        <v>1</v>
      </c>
      <c r="P6348" t="str">
        <f t="shared" si="595"/>
        <v>Valid</v>
      </c>
      <c r="Q6348" t="str">
        <f>_xlfn.XLOOKUP(B6348,Customers!$A:$A,Customers!$C:$C,"Not Found")</f>
        <v>Central</v>
      </c>
      <c r="R6348" t="str">
        <f t="shared" si="596"/>
        <v>South</v>
      </c>
      <c r="S6348" t="str">
        <f t="shared" si="597"/>
        <v>Fire</v>
      </c>
      <c r="T6348" t="str">
        <f t="shared" si="598"/>
        <v>SLA Breach</v>
      </c>
      <c r="U6348">
        <f t="shared" si="599"/>
        <v>2</v>
      </c>
    </row>
    <row r="6349" spans="1:21" x14ac:dyDescent="0.3">
      <c r="A6349" t="s">
        <v>10966</v>
      </c>
      <c r="B6349" t="s">
        <v>9089</v>
      </c>
      <c r="C6349" t="s">
        <v>9090</v>
      </c>
      <c r="D6349" t="s">
        <v>59</v>
      </c>
      <c r="E6349" t="s">
        <v>74</v>
      </c>
      <c r="F6349">
        <v>135614.44</v>
      </c>
      <c r="G6349" s="1">
        <v>45797</v>
      </c>
      <c r="H6349" s="1">
        <v>45811</v>
      </c>
      <c r="I6349" t="s">
        <v>47</v>
      </c>
      <c r="J6349">
        <v>14</v>
      </c>
      <c r="K6349">
        <v>15</v>
      </c>
      <c r="L6349" t="s">
        <v>163</v>
      </c>
      <c r="M6349" t="s">
        <v>55</v>
      </c>
      <c r="N6349" t="s">
        <v>30</v>
      </c>
      <c r="O6349">
        <f t="shared" si="594"/>
        <v>1</v>
      </c>
      <c r="P6349" t="str">
        <f t="shared" si="595"/>
        <v>Valid</v>
      </c>
      <c r="Q6349" t="str">
        <f>_xlfn.XLOOKUP(B6349,Customers!$A:$A,Customers!$C:$C,"Not Found")</f>
        <v>North</v>
      </c>
      <c r="R6349" t="str">
        <f t="shared" si="596"/>
        <v>East</v>
      </c>
      <c r="S6349" t="str">
        <f t="shared" si="597"/>
        <v>Critical Illness</v>
      </c>
      <c r="T6349" t="str">
        <f t="shared" si="598"/>
        <v>Within SLA</v>
      </c>
      <c r="U6349">
        <f t="shared" si="599"/>
        <v>0</v>
      </c>
    </row>
    <row r="6350" spans="1:21" x14ac:dyDescent="0.3">
      <c r="A6350" t="s">
        <v>10967</v>
      </c>
      <c r="B6350" t="s">
        <v>847</v>
      </c>
      <c r="C6350" t="s">
        <v>848</v>
      </c>
      <c r="D6350" t="s">
        <v>182</v>
      </c>
      <c r="E6350" t="s">
        <v>27</v>
      </c>
      <c r="F6350">
        <v>15953.19</v>
      </c>
      <c r="G6350" s="1">
        <v>45719</v>
      </c>
      <c r="H6350" s="1">
        <v>45720</v>
      </c>
      <c r="I6350" t="s">
        <v>19</v>
      </c>
      <c r="J6350">
        <v>1</v>
      </c>
      <c r="K6350">
        <v>7</v>
      </c>
      <c r="L6350" t="s">
        <v>300</v>
      </c>
      <c r="M6350" t="s">
        <v>94</v>
      </c>
      <c r="N6350" t="s">
        <v>22</v>
      </c>
      <c r="O6350">
        <f t="shared" si="594"/>
        <v>1</v>
      </c>
      <c r="P6350" t="str">
        <f t="shared" si="595"/>
        <v>Valid</v>
      </c>
      <c r="Q6350" t="str">
        <f>_xlfn.XLOOKUP(B6350,Customers!$A:$A,Customers!$C:$C,"Not Found")</f>
        <v>North</v>
      </c>
      <c r="R6350" t="str">
        <f t="shared" si="596"/>
        <v>West</v>
      </c>
      <c r="S6350" t="str">
        <f t="shared" si="597"/>
        <v>Trip Cancellation</v>
      </c>
      <c r="T6350" t="str">
        <f t="shared" si="598"/>
        <v>Within SLA</v>
      </c>
      <c r="U6350">
        <f t="shared" si="599"/>
        <v>0</v>
      </c>
    </row>
    <row r="6351" spans="1:21" x14ac:dyDescent="0.3">
      <c r="A6351" t="s">
        <v>10968</v>
      </c>
      <c r="B6351" t="s">
        <v>3243</v>
      </c>
      <c r="C6351" t="s">
        <v>10636</v>
      </c>
      <c r="D6351" t="s">
        <v>46</v>
      </c>
      <c r="E6351" t="s">
        <v>173</v>
      </c>
      <c r="F6351">
        <v>57420.81</v>
      </c>
      <c r="G6351" s="1">
        <v>45833</v>
      </c>
      <c r="H6351" s="1">
        <v>45854</v>
      </c>
      <c r="I6351" t="s">
        <v>19</v>
      </c>
      <c r="J6351">
        <v>21</v>
      </c>
      <c r="K6351">
        <v>12</v>
      </c>
      <c r="L6351" t="s">
        <v>163</v>
      </c>
      <c r="M6351" t="s">
        <v>49</v>
      </c>
      <c r="N6351" t="s">
        <v>30</v>
      </c>
      <c r="O6351">
        <f t="shared" si="594"/>
        <v>1</v>
      </c>
      <c r="P6351" t="str">
        <f t="shared" si="595"/>
        <v>Valid</v>
      </c>
      <c r="Q6351" t="str">
        <f>_xlfn.XLOOKUP(B6351,Customers!$A:$A,Customers!$C:$C,"Not Found")</f>
        <v>East</v>
      </c>
      <c r="R6351" t="str">
        <f t="shared" si="596"/>
        <v>Central</v>
      </c>
      <c r="S6351" t="str">
        <f t="shared" si="597"/>
        <v>Theft</v>
      </c>
      <c r="T6351" t="str">
        <f t="shared" si="598"/>
        <v>SLA Breach</v>
      </c>
      <c r="U6351">
        <f t="shared" si="599"/>
        <v>9</v>
      </c>
    </row>
    <row r="6352" spans="1:21" x14ac:dyDescent="0.3">
      <c r="A6352" t="s">
        <v>10969</v>
      </c>
      <c r="B6352" t="s">
        <v>966</v>
      </c>
      <c r="C6352" t="s">
        <v>967</v>
      </c>
      <c r="D6352" t="s">
        <v>17</v>
      </c>
      <c r="E6352" t="s">
        <v>18</v>
      </c>
      <c r="F6352">
        <v>45071.29</v>
      </c>
      <c r="G6352" s="1">
        <v>45779</v>
      </c>
      <c r="H6352" s="1">
        <v>45791</v>
      </c>
      <c r="I6352" t="s">
        <v>19</v>
      </c>
      <c r="J6352">
        <v>12</v>
      </c>
      <c r="K6352">
        <v>10</v>
      </c>
      <c r="L6352" t="s">
        <v>242</v>
      </c>
      <c r="M6352" t="s">
        <v>21</v>
      </c>
      <c r="N6352" t="s">
        <v>42</v>
      </c>
      <c r="O6352">
        <f t="shared" si="594"/>
        <v>1</v>
      </c>
      <c r="P6352" t="str">
        <f t="shared" si="595"/>
        <v>Valid</v>
      </c>
      <c r="Q6352" t="str">
        <f>_xlfn.XLOOKUP(B6352,Customers!$A:$A,Customers!$C:$C,"Not Found")</f>
        <v>West</v>
      </c>
      <c r="R6352" t="str">
        <f t="shared" si="596"/>
        <v>South</v>
      </c>
      <c r="S6352" t="str">
        <f t="shared" si="597"/>
        <v>Accident</v>
      </c>
      <c r="T6352" t="str">
        <f t="shared" si="598"/>
        <v>SLA Breach</v>
      </c>
      <c r="U6352">
        <f t="shared" si="599"/>
        <v>2</v>
      </c>
    </row>
    <row r="6353" spans="1:21" x14ac:dyDescent="0.3">
      <c r="A6353" t="s">
        <v>10970</v>
      </c>
      <c r="B6353" t="s">
        <v>1020</v>
      </c>
      <c r="C6353" t="s">
        <v>1021</v>
      </c>
      <c r="D6353" t="s">
        <v>46</v>
      </c>
      <c r="E6353" t="s">
        <v>74</v>
      </c>
      <c r="F6353">
        <v>95057.64</v>
      </c>
      <c r="G6353" s="1">
        <v>45865</v>
      </c>
      <c r="I6353" t="s">
        <v>40</v>
      </c>
      <c r="J6353">
        <v>13</v>
      </c>
      <c r="K6353">
        <v>10</v>
      </c>
      <c r="L6353" t="s">
        <v>103</v>
      </c>
      <c r="M6353" t="s">
        <v>21</v>
      </c>
      <c r="N6353" t="s">
        <v>22</v>
      </c>
      <c r="O6353">
        <f t="shared" si="594"/>
        <v>1</v>
      </c>
      <c r="P6353" t="str">
        <f t="shared" si="595"/>
        <v>Valid</v>
      </c>
      <c r="Q6353" t="str">
        <f>_xlfn.XLOOKUP(B6353,Customers!$A:$A,Customers!$C:$C,"Not Found")</f>
        <v>West</v>
      </c>
      <c r="R6353" t="str">
        <f t="shared" si="596"/>
        <v>East</v>
      </c>
      <c r="S6353" t="str">
        <f t="shared" si="597"/>
        <v>Theft</v>
      </c>
      <c r="T6353" t="str">
        <f t="shared" si="598"/>
        <v>SLA Breach</v>
      </c>
      <c r="U6353">
        <f t="shared" si="599"/>
        <v>3</v>
      </c>
    </row>
    <row r="6354" spans="1:21" x14ac:dyDescent="0.3">
      <c r="A6354" t="s">
        <v>10971</v>
      </c>
      <c r="B6354" t="s">
        <v>148</v>
      </c>
      <c r="C6354" t="s">
        <v>5368</v>
      </c>
      <c r="D6354" t="s">
        <v>59</v>
      </c>
      <c r="E6354" t="s">
        <v>18</v>
      </c>
      <c r="F6354">
        <v>167013.29</v>
      </c>
      <c r="G6354" s="1">
        <v>45852</v>
      </c>
      <c r="I6354" t="s">
        <v>64</v>
      </c>
      <c r="J6354">
        <v>12</v>
      </c>
      <c r="K6354">
        <v>15</v>
      </c>
      <c r="L6354" t="s">
        <v>204</v>
      </c>
      <c r="M6354" t="s">
        <v>55</v>
      </c>
      <c r="N6354" t="s">
        <v>30</v>
      </c>
      <c r="O6354">
        <f t="shared" si="594"/>
        <v>1</v>
      </c>
      <c r="P6354" t="str">
        <f t="shared" si="595"/>
        <v>Valid</v>
      </c>
      <c r="Q6354" t="str">
        <f>_xlfn.XLOOKUP(B6354,Customers!$A:$A,Customers!$C:$C,"Not Found")</f>
        <v>West</v>
      </c>
      <c r="R6354" t="str">
        <f t="shared" si="596"/>
        <v>South</v>
      </c>
      <c r="S6354" t="str">
        <f t="shared" si="597"/>
        <v>Critical Illness</v>
      </c>
      <c r="T6354" t="str">
        <f t="shared" si="598"/>
        <v>Within SLA</v>
      </c>
      <c r="U6354">
        <f t="shared" si="599"/>
        <v>0</v>
      </c>
    </row>
    <row r="6355" spans="1:21" x14ac:dyDescent="0.3">
      <c r="A6355" t="s">
        <v>10972</v>
      </c>
      <c r="B6355" t="s">
        <v>7322</v>
      </c>
      <c r="C6355" t="s">
        <v>7323</v>
      </c>
      <c r="D6355" t="s">
        <v>59</v>
      </c>
      <c r="E6355" t="s">
        <v>18</v>
      </c>
      <c r="F6355">
        <v>80012.63</v>
      </c>
      <c r="G6355" s="1">
        <v>45961</v>
      </c>
      <c r="H6355" s="1">
        <v>45974</v>
      </c>
      <c r="I6355" t="s">
        <v>19</v>
      </c>
      <c r="J6355">
        <v>13</v>
      </c>
      <c r="K6355">
        <v>15</v>
      </c>
      <c r="L6355" t="s">
        <v>159</v>
      </c>
      <c r="M6355" t="s">
        <v>55</v>
      </c>
      <c r="N6355" t="s">
        <v>22</v>
      </c>
      <c r="O6355">
        <f t="shared" si="594"/>
        <v>1</v>
      </c>
      <c r="P6355" t="str">
        <f t="shared" si="595"/>
        <v>Valid</v>
      </c>
      <c r="Q6355" t="str">
        <f>_xlfn.XLOOKUP(B6355,Customers!$A:$A,Customers!$C:$C,"Not Found")</f>
        <v>North</v>
      </c>
      <c r="R6355" t="str">
        <f t="shared" si="596"/>
        <v>South</v>
      </c>
      <c r="S6355" t="str">
        <f t="shared" si="597"/>
        <v>Critical Illness</v>
      </c>
      <c r="T6355" t="str">
        <f t="shared" si="598"/>
        <v>Within SLA</v>
      </c>
      <c r="U6355">
        <f t="shared" si="599"/>
        <v>0</v>
      </c>
    </row>
    <row r="6356" spans="1:21" x14ac:dyDescent="0.3">
      <c r="A6356" t="s">
        <v>10973</v>
      </c>
      <c r="B6356" t="s">
        <v>1720</v>
      </c>
      <c r="C6356" t="s">
        <v>1721</v>
      </c>
      <c r="D6356" t="s">
        <v>46</v>
      </c>
      <c r="E6356" t="s">
        <v>18</v>
      </c>
      <c r="F6356">
        <v>95477.71</v>
      </c>
      <c r="G6356" s="1">
        <v>45865</v>
      </c>
      <c r="I6356" t="s">
        <v>64</v>
      </c>
      <c r="J6356">
        <v>5</v>
      </c>
      <c r="K6356">
        <v>10</v>
      </c>
      <c r="L6356" t="s">
        <v>35</v>
      </c>
      <c r="M6356" t="s">
        <v>21</v>
      </c>
      <c r="N6356" t="s">
        <v>22</v>
      </c>
      <c r="O6356">
        <f t="shared" si="594"/>
        <v>1</v>
      </c>
      <c r="P6356" t="str">
        <f t="shared" si="595"/>
        <v>Valid</v>
      </c>
      <c r="Q6356" t="str">
        <f>_xlfn.XLOOKUP(B6356,Customers!$A:$A,Customers!$C:$C,"Not Found")</f>
        <v>East</v>
      </c>
      <c r="R6356" t="str">
        <f t="shared" si="596"/>
        <v>South</v>
      </c>
      <c r="S6356" t="str">
        <f t="shared" si="597"/>
        <v>Theft</v>
      </c>
      <c r="T6356" t="str">
        <f t="shared" si="598"/>
        <v>Within SLA</v>
      </c>
      <c r="U6356">
        <f t="shared" si="599"/>
        <v>0</v>
      </c>
    </row>
    <row r="6357" spans="1:21" x14ac:dyDescent="0.3">
      <c r="A6357" t="s">
        <v>10974</v>
      </c>
      <c r="B6357" t="s">
        <v>10975</v>
      </c>
      <c r="C6357" t="s">
        <v>10976</v>
      </c>
      <c r="D6357" t="s">
        <v>111</v>
      </c>
      <c r="E6357" t="s">
        <v>39</v>
      </c>
      <c r="F6357">
        <v>153033.10999999999</v>
      </c>
      <c r="G6357" s="1">
        <v>45887</v>
      </c>
      <c r="H6357" s="1">
        <v>45899</v>
      </c>
      <c r="I6357" t="s">
        <v>19</v>
      </c>
      <c r="J6357">
        <v>12</v>
      </c>
      <c r="K6357">
        <v>12</v>
      </c>
      <c r="L6357" t="s">
        <v>331</v>
      </c>
      <c r="M6357" t="s">
        <v>49</v>
      </c>
      <c r="N6357" t="s">
        <v>42</v>
      </c>
      <c r="O6357">
        <f t="shared" si="594"/>
        <v>1</v>
      </c>
      <c r="P6357" t="str">
        <f t="shared" si="595"/>
        <v>Valid</v>
      </c>
      <c r="Q6357" t="str">
        <f>_xlfn.XLOOKUP(B6357,Customers!$A:$A,Customers!$C:$C,"Not Found")</f>
        <v>North</v>
      </c>
      <c r="R6357" t="str">
        <f t="shared" si="596"/>
        <v>North</v>
      </c>
      <c r="S6357" t="str">
        <f t="shared" si="597"/>
        <v>Fire</v>
      </c>
      <c r="T6357" t="str">
        <f t="shared" si="598"/>
        <v>Within SLA</v>
      </c>
      <c r="U6357">
        <f t="shared" si="599"/>
        <v>0</v>
      </c>
    </row>
    <row r="6358" spans="1:21" x14ac:dyDescent="0.3">
      <c r="A6358" t="s">
        <v>10977</v>
      </c>
      <c r="B6358" t="s">
        <v>393</v>
      </c>
      <c r="C6358" t="s">
        <v>5964</v>
      </c>
      <c r="D6358" t="s">
        <v>154</v>
      </c>
      <c r="F6358">
        <v>62614.6</v>
      </c>
      <c r="G6358" s="1">
        <v>45937</v>
      </c>
      <c r="H6358" s="1">
        <v>45949</v>
      </c>
      <c r="I6358" t="s">
        <v>19</v>
      </c>
      <c r="J6358">
        <v>12</v>
      </c>
      <c r="K6358">
        <v>10</v>
      </c>
      <c r="L6358" t="s">
        <v>140</v>
      </c>
      <c r="M6358" t="s">
        <v>21</v>
      </c>
      <c r="N6358" t="s">
        <v>42</v>
      </c>
      <c r="O6358">
        <f t="shared" si="594"/>
        <v>1</v>
      </c>
      <c r="P6358" t="str">
        <f t="shared" si="595"/>
        <v>Valid</v>
      </c>
      <c r="Q6358" t="str">
        <f>_xlfn.XLOOKUP(B6358,Customers!$A:$A,Customers!$C:$C,"Not Found")</f>
        <v>East</v>
      </c>
      <c r="R6358" t="str">
        <f t="shared" si="596"/>
        <v>East</v>
      </c>
      <c r="S6358" t="str">
        <f t="shared" si="597"/>
        <v>Vehicle Damage</v>
      </c>
      <c r="T6358" t="str">
        <f t="shared" si="598"/>
        <v>SLA Breach</v>
      </c>
      <c r="U6358">
        <f t="shared" si="599"/>
        <v>2</v>
      </c>
    </row>
    <row r="6359" spans="1:21" x14ac:dyDescent="0.3">
      <c r="A6359" t="s">
        <v>10978</v>
      </c>
      <c r="B6359" t="s">
        <v>7657</v>
      </c>
      <c r="C6359" t="s">
        <v>7658</v>
      </c>
      <c r="D6359" t="s">
        <v>111</v>
      </c>
      <c r="E6359" t="s">
        <v>74</v>
      </c>
      <c r="F6359">
        <v>104338.57</v>
      </c>
      <c r="G6359" s="1">
        <v>45724</v>
      </c>
      <c r="H6359" s="1">
        <v>45743</v>
      </c>
      <c r="I6359" t="s">
        <v>19</v>
      </c>
      <c r="J6359">
        <v>19</v>
      </c>
      <c r="K6359">
        <v>12</v>
      </c>
      <c r="L6359" t="s">
        <v>282</v>
      </c>
      <c r="M6359" t="s">
        <v>49</v>
      </c>
      <c r="N6359" t="s">
        <v>22</v>
      </c>
      <c r="O6359">
        <f t="shared" si="594"/>
        <v>1</v>
      </c>
      <c r="P6359" t="str">
        <f t="shared" si="595"/>
        <v>Valid</v>
      </c>
      <c r="Q6359" t="str">
        <f>_xlfn.XLOOKUP(B6359,Customers!$A:$A,Customers!$C:$C,"Not Found")</f>
        <v>East</v>
      </c>
      <c r="R6359" t="str">
        <f t="shared" si="596"/>
        <v>East</v>
      </c>
      <c r="S6359" t="str">
        <f t="shared" si="597"/>
        <v>Fire</v>
      </c>
      <c r="T6359" t="str">
        <f t="shared" si="598"/>
        <v>SLA Breach</v>
      </c>
      <c r="U6359">
        <f t="shared" si="599"/>
        <v>7</v>
      </c>
    </row>
    <row r="6360" spans="1:21" x14ac:dyDescent="0.3">
      <c r="A6360" t="s">
        <v>10979</v>
      </c>
      <c r="B6360" t="s">
        <v>4974</v>
      </c>
      <c r="C6360" t="s">
        <v>10228</v>
      </c>
      <c r="D6360" t="s">
        <v>46</v>
      </c>
      <c r="E6360" t="s">
        <v>27</v>
      </c>
      <c r="F6360">
        <v>106701.21</v>
      </c>
      <c r="G6360" s="1">
        <v>45949</v>
      </c>
      <c r="H6360" s="1">
        <v>45958</v>
      </c>
      <c r="I6360" t="s">
        <v>19</v>
      </c>
      <c r="J6360">
        <v>9</v>
      </c>
      <c r="K6360">
        <v>10</v>
      </c>
      <c r="L6360" t="s">
        <v>606</v>
      </c>
      <c r="M6360" t="s">
        <v>21</v>
      </c>
      <c r="N6360" t="s">
        <v>30</v>
      </c>
      <c r="O6360">
        <f t="shared" si="594"/>
        <v>1</v>
      </c>
      <c r="P6360" t="str">
        <f t="shared" si="595"/>
        <v>Valid</v>
      </c>
      <c r="Q6360" t="str">
        <f>_xlfn.XLOOKUP(B6360,Customers!$A:$A,Customers!$C:$C,"Not Found")</f>
        <v>East</v>
      </c>
      <c r="R6360" t="str">
        <f t="shared" si="596"/>
        <v>West</v>
      </c>
      <c r="S6360" t="str">
        <f t="shared" si="597"/>
        <v>Theft</v>
      </c>
      <c r="T6360" t="str">
        <f t="shared" si="598"/>
        <v>Within SLA</v>
      </c>
      <c r="U6360">
        <f t="shared" si="599"/>
        <v>0</v>
      </c>
    </row>
    <row r="6361" spans="1:21" x14ac:dyDescent="0.3">
      <c r="A6361" t="s">
        <v>10980</v>
      </c>
      <c r="B6361" t="s">
        <v>1999</v>
      </c>
      <c r="C6361" t="s">
        <v>5791</v>
      </c>
      <c r="D6361" t="s">
        <v>34</v>
      </c>
      <c r="E6361" t="s">
        <v>74</v>
      </c>
      <c r="F6361">
        <v>1042038.29</v>
      </c>
      <c r="G6361" s="1">
        <v>45808</v>
      </c>
      <c r="I6361" t="s">
        <v>40</v>
      </c>
      <c r="J6361">
        <v>38</v>
      </c>
      <c r="K6361">
        <v>20</v>
      </c>
      <c r="L6361" t="s">
        <v>112</v>
      </c>
      <c r="M6361" t="s">
        <v>29</v>
      </c>
      <c r="N6361" t="s">
        <v>42</v>
      </c>
      <c r="O6361">
        <f t="shared" si="594"/>
        <v>1</v>
      </c>
      <c r="P6361" t="str">
        <f t="shared" si="595"/>
        <v>Valid</v>
      </c>
      <c r="Q6361" t="str">
        <f>_xlfn.XLOOKUP(B6361,Customers!$A:$A,Customers!$C:$C,"Not Found")</f>
        <v>North</v>
      </c>
      <c r="R6361" t="str">
        <f t="shared" si="596"/>
        <v>East</v>
      </c>
      <c r="S6361" t="str">
        <f t="shared" si="597"/>
        <v>Death Benefit</v>
      </c>
      <c r="T6361" t="str">
        <f t="shared" si="598"/>
        <v>SLA Breach</v>
      </c>
      <c r="U6361">
        <f t="shared" si="599"/>
        <v>18</v>
      </c>
    </row>
    <row r="6362" spans="1:21" x14ac:dyDescent="0.3">
      <c r="A6362" t="s">
        <v>10981</v>
      </c>
      <c r="B6362" t="s">
        <v>2784</v>
      </c>
      <c r="C6362" t="s">
        <v>4644</v>
      </c>
      <c r="D6362" t="s">
        <v>26</v>
      </c>
      <c r="E6362" t="s">
        <v>18</v>
      </c>
      <c r="F6362">
        <v>570204.03</v>
      </c>
      <c r="G6362" s="1">
        <v>45879</v>
      </c>
      <c r="H6362" s="1">
        <v>45896</v>
      </c>
      <c r="I6362" t="s">
        <v>19</v>
      </c>
      <c r="J6362">
        <v>17</v>
      </c>
      <c r="K6362">
        <v>20</v>
      </c>
      <c r="L6362" t="s">
        <v>54</v>
      </c>
      <c r="M6362" t="s">
        <v>29</v>
      </c>
      <c r="N6362" t="s">
        <v>30</v>
      </c>
      <c r="O6362">
        <f t="shared" si="594"/>
        <v>1</v>
      </c>
      <c r="P6362" t="str">
        <f t="shared" si="595"/>
        <v>Valid</v>
      </c>
      <c r="Q6362" t="str">
        <f>_xlfn.XLOOKUP(B6362,Customers!$A:$A,Customers!$C:$C,"Not Found")</f>
        <v>East</v>
      </c>
      <c r="R6362" t="str">
        <f t="shared" si="596"/>
        <v>South</v>
      </c>
      <c r="S6362" t="str">
        <f t="shared" si="597"/>
        <v>Disability</v>
      </c>
      <c r="T6362" t="str">
        <f t="shared" si="598"/>
        <v>Within SLA</v>
      </c>
      <c r="U6362">
        <f t="shared" si="599"/>
        <v>0</v>
      </c>
    </row>
    <row r="6363" spans="1:21" x14ac:dyDescent="0.3">
      <c r="A6363" t="s">
        <v>10982</v>
      </c>
      <c r="B6363" t="s">
        <v>1485</v>
      </c>
      <c r="C6363" t="s">
        <v>6249</v>
      </c>
      <c r="D6363" t="s">
        <v>154</v>
      </c>
      <c r="E6363" t="s">
        <v>74</v>
      </c>
      <c r="F6363">
        <v>142060.23000000001</v>
      </c>
      <c r="G6363" s="1">
        <v>45901</v>
      </c>
      <c r="H6363" s="1">
        <v>45913</v>
      </c>
      <c r="I6363" t="s">
        <v>19</v>
      </c>
      <c r="J6363">
        <v>12</v>
      </c>
      <c r="K6363">
        <v>10</v>
      </c>
      <c r="L6363" t="s">
        <v>331</v>
      </c>
      <c r="M6363" t="s">
        <v>21</v>
      </c>
      <c r="N6363" t="s">
        <v>22</v>
      </c>
      <c r="O6363">
        <f t="shared" si="594"/>
        <v>1</v>
      </c>
      <c r="P6363" t="str">
        <f t="shared" si="595"/>
        <v>Valid</v>
      </c>
      <c r="Q6363" t="str">
        <f>_xlfn.XLOOKUP(B6363,Customers!$A:$A,Customers!$C:$C,"Not Found")</f>
        <v>North</v>
      </c>
      <c r="R6363" t="str">
        <f t="shared" si="596"/>
        <v>East</v>
      </c>
      <c r="S6363" t="str">
        <f t="shared" si="597"/>
        <v>Vehicle Damage</v>
      </c>
      <c r="T6363" t="str">
        <f t="shared" si="598"/>
        <v>SLA Breach</v>
      </c>
      <c r="U6363">
        <f t="shared" si="599"/>
        <v>2</v>
      </c>
    </row>
    <row r="6364" spans="1:21" x14ac:dyDescent="0.3">
      <c r="A6364" t="s">
        <v>10983</v>
      </c>
      <c r="B6364" t="s">
        <v>3620</v>
      </c>
      <c r="C6364" t="s">
        <v>3621</v>
      </c>
      <c r="D6364" t="s">
        <v>46</v>
      </c>
      <c r="E6364" t="s">
        <v>27</v>
      </c>
      <c r="F6364">
        <v>244644.57</v>
      </c>
      <c r="G6364" s="1">
        <v>45729</v>
      </c>
      <c r="I6364" t="s">
        <v>40</v>
      </c>
      <c r="J6364">
        <v>6</v>
      </c>
      <c r="K6364">
        <v>10</v>
      </c>
      <c r="L6364" t="s">
        <v>60</v>
      </c>
      <c r="M6364" t="s">
        <v>21</v>
      </c>
      <c r="N6364" t="s">
        <v>30</v>
      </c>
      <c r="O6364">
        <f t="shared" si="594"/>
        <v>1</v>
      </c>
      <c r="P6364" t="str">
        <f t="shared" si="595"/>
        <v>Valid</v>
      </c>
      <c r="Q6364" t="str">
        <f>_xlfn.XLOOKUP(B6364,Customers!$A:$A,Customers!$C:$C,"Not Found")</f>
        <v>South</v>
      </c>
      <c r="R6364" t="str">
        <f t="shared" si="596"/>
        <v>West</v>
      </c>
      <c r="S6364" t="str">
        <f t="shared" si="597"/>
        <v>Theft</v>
      </c>
      <c r="T6364" t="str">
        <f t="shared" si="598"/>
        <v>Within SLA</v>
      </c>
      <c r="U6364">
        <f t="shared" si="599"/>
        <v>0</v>
      </c>
    </row>
    <row r="6365" spans="1:21" x14ac:dyDescent="0.3">
      <c r="A6365" t="s">
        <v>10984</v>
      </c>
      <c r="B6365" t="s">
        <v>3404</v>
      </c>
      <c r="C6365" t="s">
        <v>3405</v>
      </c>
      <c r="D6365" t="s">
        <v>17</v>
      </c>
      <c r="E6365" t="s">
        <v>74</v>
      </c>
      <c r="F6365">
        <v>41290.720000000001</v>
      </c>
      <c r="G6365" s="1">
        <v>45843</v>
      </c>
      <c r="H6365" s="1">
        <v>45869</v>
      </c>
      <c r="I6365" t="s">
        <v>19</v>
      </c>
      <c r="J6365">
        <v>26</v>
      </c>
      <c r="K6365">
        <v>10</v>
      </c>
      <c r="L6365" t="s">
        <v>431</v>
      </c>
      <c r="M6365" t="s">
        <v>21</v>
      </c>
      <c r="N6365" t="s">
        <v>88</v>
      </c>
      <c r="O6365">
        <f t="shared" si="594"/>
        <v>1</v>
      </c>
      <c r="P6365" t="str">
        <f t="shared" si="595"/>
        <v>Valid</v>
      </c>
      <c r="Q6365" t="str">
        <f>_xlfn.XLOOKUP(B6365,Customers!$A:$A,Customers!$C:$C,"Not Found")</f>
        <v>South</v>
      </c>
      <c r="R6365" t="str">
        <f t="shared" si="596"/>
        <v>East</v>
      </c>
      <c r="S6365" t="str">
        <f t="shared" si="597"/>
        <v>Accident</v>
      </c>
      <c r="T6365" t="str">
        <f t="shared" si="598"/>
        <v>SLA Breach</v>
      </c>
      <c r="U6365">
        <f t="shared" si="599"/>
        <v>16</v>
      </c>
    </row>
    <row r="6366" spans="1:21" x14ac:dyDescent="0.3">
      <c r="A6366" t="s">
        <v>10985</v>
      </c>
      <c r="B6366" t="s">
        <v>775</v>
      </c>
      <c r="C6366" t="s">
        <v>2627</v>
      </c>
      <c r="D6366" t="s">
        <v>53</v>
      </c>
      <c r="E6366" t="s">
        <v>74</v>
      </c>
      <c r="F6366">
        <v>134101</v>
      </c>
      <c r="G6366" s="1">
        <v>45753</v>
      </c>
      <c r="H6366" s="1">
        <v>45777</v>
      </c>
      <c r="I6366" t="s">
        <v>19</v>
      </c>
      <c r="J6366">
        <v>24</v>
      </c>
      <c r="K6366">
        <v>15</v>
      </c>
      <c r="L6366" t="s">
        <v>159</v>
      </c>
      <c r="M6366" t="s">
        <v>55</v>
      </c>
      <c r="N6366" t="s">
        <v>30</v>
      </c>
      <c r="O6366">
        <f t="shared" si="594"/>
        <v>1</v>
      </c>
      <c r="P6366" t="str">
        <f t="shared" si="595"/>
        <v>Valid</v>
      </c>
      <c r="Q6366" t="str">
        <f>_xlfn.XLOOKUP(B6366,Customers!$A:$A,Customers!$C:$C,"Not Found")</f>
        <v>North</v>
      </c>
      <c r="R6366" t="str">
        <f t="shared" si="596"/>
        <v>East</v>
      </c>
      <c r="S6366" t="str">
        <f t="shared" si="597"/>
        <v>Hospitalization</v>
      </c>
      <c r="T6366" t="str">
        <f t="shared" si="598"/>
        <v>SLA Breach</v>
      </c>
      <c r="U6366">
        <f t="shared" si="599"/>
        <v>9</v>
      </c>
    </row>
    <row r="6367" spans="1:21" x14ac:dyDescent="0.3">
      <c r="A6367" t="s">
        <v>10986</v>
      </c>
      <c r="B6367" t="s">
        <v>6775</v>
      </c>
      <c r="C6367" t="s">
        <v>10987</v>
      </c>
      <c r="D6367" t="s">
        <v>17</v>
      </c>
      <c r="E6367" t="s">
        <v>39</v>
      </c>
      <c r="F6367">
        <v>167497.20000000001</v>
      </c>
      <c r="G6367" s="1">
        <v>45714</v>
      </c>
      <c r="I6367" t="s">
        <v>40</v>
      </c>
      <c r="J6367">
        <v>6</v>
      </c>
      <c r="K6367">
        <v>10</v>
      </c>
      <c r="L6367" t="s">
        <v>244</v>
      </c>
      <c r="M6367" t="s">
        <v>21</v>
      </c>
      <c r="N6367" t="s">
        <v>30</v>
      </c>
      <c r="O6367">
        <f t="shared" si="594"/>
        <v>1</v>
      </c>
      <c r="P6367" t="str">
        <f t="shared" si="595"/>
        <v>Valid</v>
      </c>
      <c r="Q6367" t="str">
        <f>_xlfn.XLOOKUP(B6367,Customers!$A:$A,Customers!$C:$C,"Not Found")</f>
        <v>Central</v>
      </c>
      <c r="R6367" t="str">
        <f t="shared" si="596"/>
        <v>North</v>
      </c>
      <c r="S6367" t="str">
        <f t="shared" si="597"/>
        <v>Accident</v>
      </c>
      <c r="T6367" t="str">
        <f t="shared" si="598"/>
        <v>Within SLA</v>
      </c>
      <c r="U6367">
        <f t="shared" si="599"/>
        <v>0</v>
      </c>
    </row>
    <row r="6368" spans="1:21" x14ac:dyDescent="0.3">
      <c r="A6368" t="s">
        <v>10988</v>
      </c>
      <c r="B6368" t="s">
        <v>1397</v>
      </c>
      <c r="C6368" t="s">
        <v>2263</v>
      </c>
      <c r="D6368" t="s">
        <v>34</v>
      </c>
      <c r="E6368" t="s">
        <v>39</v>
      </c>
      <c r="F6368">
        <v>552393.77</v>
      </c>
      <c r="G6368" s="1">
        <v>45952</v>
      </c>
      <c r="I6368" t="s">
        <v>40</v>
      </c>
      <c r="J6368">
        <v>30</v>
      </c>
      <c r="K6368">
        <v>20</v>
      </c>
      <c r="L6368" t="s">
        <v>590</v>
      </c>
      <c r="M6368" t="s">
        <v>29</v>
      </c>
      <c r="N6368" t="s">
        <v>88</v>
      </c>
      <c r="O6368">
        <f t="shared" si="594"/>
        <v>1</v>
      </c>
      <c r="P6368" t="str">
        <f t="shared" si="595"/>
        <v>Valid</v>
      </c>
      <c r="Q6368" t="str">
        <f>_xlfn.XLOOKUP(B6368,Customers!$A:$A,Customers!$C:$C,"Not Found")</f>
        <v>Central</v>
      </c>
      <c r="R6368" t="str">
        <f t="shared" si="596"/>
        <v>North</v>
      </c>
      <c r="S6368" t="str">
        <f t="shared" si="597"/>
        <v>Death Benefit</v>
      </c>
      <c r="T6368" t="str">
        <f t="shared" si="598"/>
        <v>SLA Breach</v>
      </c>
      <c r="U6368">
        <f t="shared" si="599"/>
        <v>10</v>
      </c>
    </row>
    <row r="6369" spans="1:21" x14ac:dyDescent="0.3">
      <c r="A6369" t="s">
        <v>10989</v>
      </c>
      <c r="B6369" t="s">
        <v>2460</v>
      </c>
      <c r="C6369" t="s">
        <v>2461</v>
      </c>
      <c r="D6369" t="s">
        <v>46</v>
      </c>
      <c r="E6369" t="s">
        <v>173</v>
      </c>
      <c r="F6369">
        <v>44035.4</v>
      </c>
      <c r="G6369" s="1">
        <v>45921</v>
      </c>
      <c r="H6369" s="1">
        <v>45935</v>
      </c>
      <c r="I6369" t="s">
        <v>19</v>
      </c>
      <c r="J6369">
        <v>14</v>
      </c>
      <c r="K6369">
        <v>10</v>
      </c>
      <c r="L6369" t="s">
        <v>296</v>
      </c>
      <c r="M6369" t="s">
        <v>21</v>
      </c>
      <c r="N6369" t="s">
        <v>30</v>
      </c>
      <c r="O6369">
        <f t="shared" si="594"/>
        <v>1</v>
      </c>
      <c r="P6369" t="str">
        <f t="shared" si="595"/>
        <v>Valid</v>
      </c>
      <c r="Q6369" t="str">
        <f>_xlfn.XLOOKUP(B6369,Customers!$A:$A,Customers!$C:$C,"Not Found")</f>
        <v>West</v>
      </c>
      <c r="R6369" t="str">
        <f t="shared" si="596"/>
        <v>Central</v>
      </c>
      <c r="S6369" t="str">
        <f t="shared" si="597"/>
        <v>Theft</v>
      </c>
      <c r="T6369" t="str">
        <f t="shared" si="598"/>
        <v>SLA Breach</v>
      </c>
      <c r="U6369">
        <f t="shared" si="599"/>
        <v>4</v>
      </c>
    </row>
    <row r="6370" spans="1:21" x14ac:dyDescent="0.3">
      <c r="A6370" t="s">
        <v>10990</v>
      </c>
      <c r="B6370" t="s">
        <v>1282</v>
      </c>
      <c r="C6370" t="s">
        <v>1298</v>
      </c>
      <c r="D6370" t="s">
        <v>216</v>
      </c>
      <c r="E6370" t="s">
        <v>18</v>
      </c>
      <c r="F6370">
        <v>50639.23</v>
      </c>
      <c r="G6370" s="1">
        <v>45719</v>
      </c>
      <c r="H6370" s="1">
        <v>45735</v>
      </c>
      <c r="I6370" t="s">
        <v>19</v>
      </c>
      <c r="J6370">
        <v>16</v>
      </c>
      <c r="K6370">
        <v>15</v>
      </c>
      <c r="L6370" t="s">
        <v>1047</v>
      </c>
      <c r="M6370" t="s">
        <v>55</v>
      </c>
      <c r="N6370" t="s">
        <v>30</v>
      </c>
      <c r="O6370">
        <f t="shared" si="594"/>
        <v>1</v>
      </c>
      <c r="P6370" t="str">
        <f t="shared" si="595"/>
        <v>Valid</v>
      </c>
      <c r="Q6370" t="str">
        <f>_xlfn.XLOOKUP(B6370,Customers!$A:$A,Customers!$C:$C,"Not Found")</f>
        <v>West</v>
      </c>
      <c r="R6370" t="str">
        <f t="shared" si="596"/>
        <v>South</v>
      </c>
      <c r="S6370" t="str">
        <f t="shared" si="597"/>
        <v>Outpatient</v>
      </c>
      <c r="T6370" t="str">
        <f t="shared" si="598"/>
        <v>SLA Breach</v>
      </c>
      <c r="U6370">
        <f t="shared" si="599"/>
        <v>1</v>
      </c>
    </row>
    <row r="6371" spans="1:21" x14ac:dyDescent="0.3">
      <c r="A6371" t="s">
        <v>10991</v>
      </c>
      <c r="B6371" t="s">
        <v>10177</v>
      </c>
      <c r="C6371" t="s">
        <v>10178</v>
      </c>
      <c r="D6371" t="s">
        <v>111</v>
      </c>
      <c r="E6371" t="s">
        <v>18</v>
      </c>
      <c r="F6371">
        <v>317971.84999999998</v>
      </c>
      <c r="G6371" s="1">
        <v>45723</v>
      </c>
      <c r="H6371" s="1">
        <v>45750</v>
      </c>
      <c r="I6371" t="s">
        <v>19</v>
      </c>
      <c r="J6371">
        <v>27</v>
      </c>
      <c r="K6371">
        <v>12</v>
      </c>
      <c r="L6371" t="s">
        <v>787</v>
      </c>
      <c r="M6371" t="s">
        <v>49</v>
      </c>
      <c r="N6371" t="s">
        <v>42</v>
      </c>
      <c r="O6371">
        <f t="shared" si="594"/>
        <v>1</v>
      </c>
      <c r="P6371" t="str">
        <f t="shared" si="595"/>
        <v>Valid</v>
      </c>
      <c r="Q6371" t="str">
        <f>_xlfn.XLOOKUP(B6371,Customers!$A:$A,Customers!$C:$C,"Not Found")</f>
        <v>West</v>
      </c>
      <c r="R6371" t="str">
        <f t="shared" si="596"/>
        <v>South</v>
      </c>
      <c r="S6371" t="str">
        <f t="shared" si="597"/>
        <v>Fire</v>
      </c>
      <c r="T6371" t="str">
        <f t="shared" si="598"/>
        <v>SLA Breach</v>
      </c>
      <c r="U6371">
        <f t="shared" si="599"/>
        <v>15</v>
      </c>
    </row>
    <row r="6372" spans="1:21" x14ac:dyDescent="0.3">
      <c r="A6372" t="s">
        <v>10992</v>
      </c>
      <c r="B6372" t="s">
        <v>1651</v>
      </c>
      <c r="C6372" t="s">
        <v>1652</v>
      </c>
      <c r="D6372" t="s">
        <v>46</v>
      </c>
      <c r="E6372" t="s">
        <v>39</v>
      </c>
      <c r="F6372">
        <v>144124.84</v>
      </c>
      <c r="G6372" s="1">
        <v>45686</v>
      </c>
      <c r="H6372" s="1">
        <v>45695</v>
      </c>
      <c r="I6372" t="s">
        <v>19</v>
      </c>
      <c r="J6372">
        <v>9</v>
      </c>
      <c r="K6372">
        <v>12</v>
      </c>
      <c r="L6372" t="s">
        <v>296</v>
      </c>
      <c r="M6372" t="s">
        <v>49</v>
      </c>
      <c r="N6372" t="s">
        <v>30</v>
      </c>
      <c r="O6372">
        <f t="shared" si="594"/>
        <v>1</v>
      </c>
      <c r="P6372" t="str">
        <f t="shared" si="595"/>
        <v>Valid</v>
      </c>
      <c r="Q6372" t="str">
        <f>_xlfn.XLOOKUP(B6372,Customers!$A:$A,Customers!$C:$C,"Not Found")</f>
        <v>North</v>
      </c>
      <c r="R6372" t="str">
        <f t="shared" si="596"/>
        <v>North</v>
      </c>
      <c r="S6372" t="str">
        <f t="shared" si="597"/>
        <v>Theft</v>
      </c>
      <c r="T6372" t="str">
        <f t="shared" si="598"/>
        <v>Within SLA</v>
      </c>
      <c r="U6372">
        <f t="shared" si="599"/>
        <v>0</v>
      </c>
    </row>
    <row r="6373" spans="1:21" x14ac:dyDescent="0.3">
      <c r="A6373" t="s">
        <v>10993</v>
      </c>
      <c r="B6373" t="s">
        <v>2692</v>
      </c>
      <c r="C6373" t="s">
        <v>2693</v>
      </c>
      <c r="D6373" t="s">
        <v>69</v>
      </c>
      <c r="E6373" t="s">
        <v>74</v>
      </c>
      <c r="F6373">
        <v>134169.34</v>
      </c>
      <c r="G6373" s="1">
        <v>45773</v>
      </c>
      <c r="H6373" s="1">
        <v>45786</v>
      </c>
      <c r="I6373" t="s">
        <v>19</v>
      </c>
      <c r="J6373">
        <v>13</v>
      </c>
      <c r="K6373">
        <v>12</v>
      </c>
      <c r="L6373" t="s">
        <v>174</v>
      </c>
      <c r="M6373" t="s">
        <v>49</v>
      </c>
      <c r="N6373" t="s">
        <v>30</v>
      </c>
      <c r="O6373">
        <f t="shared" si="594"/>
        <v>1</v>
      </c>
      <c r="P6373" t="str">
        <f t="shared" si="595"/>
        <v>Valid</v>
      </c>
      <c r="Q6373" t="str">
        <f>_xlfn.XLOOKUP(B6373,Customers!$A:$A,Customers!$C:$C,"Not Found")</f>
        <v>Central</v>
      </c>
      <c r="R6373" t="str">
        <f t="shared" si="596"/>
        <v>East</v>
      </c>
      <c r="S6373" t="str">
        <f t="shared" si="597"/>
        <v>Property Damage</v>
      </c>
      <c r="T6373" t="str">
        <f t="shared" si="598"/>
        <v>SLA Breach</v>
      </c>
      <c r="U6373">
        <f t="shared" si="599"/>
        <v>1</v>
      </c>
    </row>
    <row r="6374" spans="1:21" x14ac:dyDescent="0.3">
      <c r="A6374" t="s">
        <v>10994</v>
      </c>
      <c r="B6374" t="s">
        <v>997</v>
      </c>
      <c r="C6374" t="s">
        <v>5683</v>
      </c>
      <c r="D6374" t="s">
        <v>46</v>
      </c>
      <c r="E6374" t="s">
        <v>27</v>
      </c>
      <c r="F6374">
        <v>111402.69</v>
      </c>
      <c r="G6374" s="1">
        <v>45738</v>
      </c>
      <c r="I6374" t="s">
        <v>40</v>
      </c>
      <c r="J6374">
        <v>10</v>
      </c>
      <c r="K6374">
        <v>12</v>
      </c>
      <c r="L6374" t="s">
        <v>48</v>
      </c>
      <c r="M6374" t="s">
        <v>49</v>
      </c>
      <c r="N6374" t="s">
        <v>30</v>
      </c>
      <c r="O6374">
        <f t="shared" si="594"/>
        <v>1</v>
      </c>
      <c r="P6374" t="str">
        <f t="shared" si="595"/>
        <v>Valid</v>
      </c>
      <c r="Q6374" t="str">
        <f>_xlfn.XLOOKUP(B6374,Customers!$A:$A,Customers!$C:$C,"Not Found")</f>
        <v>North</v>
      </c>
      <c r="R6374" t="str">
        <f t="shared" si="596"/>
        <v>West</v>
      </c>
      <c r="S6374" t="str">
        <f t="shared" si="597"/>
        <v>Theft</v>
      </c>
      <c r="T6374" t="str">
        <f t="shared" si="598"/>
        <v>Within SLA</v>
      </c>
      <c r="U6374">
        <f t="shared" si="599"/>
        <v>0</v>
      </c>
    </row>
    <row r="6375" spans="1:21" x14ac:dyDescent="0.3">
      <c r="A6375" t="s">
        <v>10995</v>
      </c>
      <c r="B6375" t="s">
        <v>3303</v>
      </c>
      <c r="C6375" t="s">
        <v>4859</v>
      </c>
      <c r="D6375" t="s">
        <v>69</v>
      </c>
      <c r="E6375" t="s">
        <v>27</v>
      </c>
      <c r="F6375">
        <v>293544.82</v>
      </c>
      <c r="G6375" s="1">
        <v>45903</v>
      </c>
      <c r="H6375" s="1">
        <v>45908</v>
      </c>
      <c r="I6375" t="s">
        <v>19</v>
      </c>
      <c r="J6375">
        <v>5</v>
      </c>
      <c r="K6375">
        <v>12</v>
      </c>
      <c r="L6375" t="s">
        <v>501</v>
      </c>
      <c r="M6375" t="s">
        <v>49</v>
      </c>
      <c r="N6375" t="s">
        <v>22</v>
      </c>
      <c r="O6375">
        <f t="shared" si="594"/>
        <v>1</v>
      </c>
      <c r="P6375" t="str">
        <f t="shared" si="595"/>
        <v>Valid</v>
      </c>
      <c r="Q6375" t="str">
        <f>_xlfn.XLOOKUP(B6375,Customers!$A:$A,Customers!$C:$C,"Not Found")</f>
        <v>West</v>
      </c>
      <c r="R6375" t="str">
        <f t="shared" si="596"/>
        <v>West</v>
      </c>
      <c r="S6375" t="str">
        <f t="shared" si="597"/>
        <v>Property Damage</v>
      </c>
      <c r="T6375" t="str">
        <f t="shared" si="598"/>
        <v>Within SLA</v>
      </c>
      <c r="U6375">
        <f t="shared" si="599"/>
        <v>0</v>
      </c>
    </row>
    <row r="6376" spans="1:21" x14ac:dyDescent="0.3">
      <c r="A6376" t="s">
        <v>10996</v>
      </c>
      <c r="B6376" t="s">
        <v>2185</v>
      </c>
      <c r="C6376" t="s">
        <v>2186</v>
      </c>
      <c r="D6376" t="s">
        <v>46</v>
      </c>
      <c r="E6376" t="s">
        <v>173</v>
      </c>
      <c r="F6376">
        <v>122433.19</v>
      </c>
      <c r="G6376" s="1">
        <v>45793</v>
      </c>
      <c r="H6376" s="1">
        <v>45799</v>
      </c>
      <c r="I6376" t="s">
        <v>19</v>
      </c>
      <c r="J6376">
        <v>6</v>
      </c>
      <c r="K6376">
        <v>10</v>
      </c>
      <c r="L6376" t="s">
        <v>208</v>
      </c>
      <c r="M6376" t="s">
        <v>21</v>
      </c>
      <c r="N6376" t="s">
        <v>30</v>
      </c>
      <c r="O6376">
        <f t="shared" si="594"/>
        <v>1</v>
      </c>
      <c r="P6376" t="str">
        <f t="shared" si="595"/>
        <v>Valid</v>
      </c>
      <c r="Q6376" t="str">
        <f>_xlfn.XLOOKUP(B6376,Customers!$A:$A,Customers!$C:$C,"Not Found")</f>
        <v>West</v>
      </c>
      <c r="R6376" t="str">
        <f t="shared" si="596"/>
        <v>Central</v>
      </c>
      <c r="S6376" t="str">
        <f t="shared" si="597"/>
        <v>Theft</v>
      </c>
      <c r="T6376" t="str">
        <f t="shared" si="598"/>
        <v>Within SLA</v>
      </c>
      <c r="U6376">
        <f t="shared" si="599"/>
        <v>0</v>
      </c>
    </row>
    <row r="6377" spans="1:21" x14ac:dyDescent="0.3">
      <c r="A6377" t="s">
        <v>10997</v>
      </c>
      <c r="B6377" t="s">
        <v>3327</v>
      </c>
      <c r="C6377" t="s">
        <v>5998</v>
      </c>
      <c r="D6377" t="s">
        <v>59</v>
      </c>
      <c r="E6377" t="s">
        <v>18</v>
      </c>
      <c r="F6377">
        <v>75318.37</v>
      </c>
      <c r="G6377" s="1">
        <v>45981</v>
      </c>
      <c r="H6377" s="1">
        <v>45991</v>
      </c>
      <c r="I6377" t="s">
        <v>47</v>
      </c>
      <c r="J6377">
        <v>10</v>
      </c>
      <c r="K6377">
        <v>15</v>
      </c>
      <c r="L6377" t="s">
        <v>83</v>
      </c>
      <c r="M6377" t="s">
        <v>55</v>
      </c>
      <c r="N6377" t="s">
        <v>30</v>
      </c>
      <c r="O6377">
        <f t="shared" si="594"/>
        <v>1</v>
      </c>
      <c r="P6377" t="str">
        <f t="shared" si="595"/>
        <v>Valid</v>
      </c>
      <c r="Q6377" t="str">
        <f>_xlfn.XLOOKUP(B6377,Customers!$A:$A,Customers!$C:$C,"Not Found")</f>
        <v>South</v>
      </c>
      <c r="R6377" t="str">
        <f t="shared" si="596"/>
        <v>South</v>
      </c>
      <c r="S6377" t="str">
        <f t="shared" si="597"/>
        <v>Critical Illness</v>
      </c>
      <c r="T6377" t="str">
        <f t="shared" si="598"/>
        <v>Within SLA</v>
      </c>
      <c r="U6377">
        <f t="shared" si="599"/>
        <v>0</v>
      </c>
    </row>
    <row r="6378" spans="1:21" x14ac:dyDescent="0.3">
      <c r="A6378" t="s">
        <v>10998</v>
      </c>
      <c r="B6378" t="s">
        <v>1357</v>
      </c>
      <c r="C6378" t="s">
        <v>3449</v>
      </c>
      <c r="D6378" t="s">
        <v>26</v>
      </c>
      <c r="E6378" t="s">
        <v>18</v>
      </c>
      <c r="F6378">
        <v>542509.75</v>
      </c>
      <c r="G6378" s="1">
        <v>45845</v>
      </c>
      <c r="H6378" s="1">
        <v>45849</v>
      </c>
      <c r="I6378" t="s">
        <v>19</v>
      </c>
      <c r="J6378">
        <v>4</v>
      </c>
      <c r="K6378">
        <v>20</v>
      </c>
      <c r="L6378" t="s">
        <v>75</v>
      </c>
      <c r="M6378" t="s">
        <v>29</v>
      </c>
      <c r="N6378" t="s">
        <v>22</v>
      </c>
      <c r="O6378">
        <f t="shared" si="594"/>
        <v>1</v>
      </c>
      <c r="P6378" t="str">
        <f t="shared" si="595"/>
        <v>Valid</v>
      </c>
      <c r="Q6378" t="str">
        <f>_xlfn.XLOOKUP(B6378,Customers!$A:$A,Customers!$C:$C,"Not Found")</f>
        <v>South</v>
      </c>
      <c r="R6378" t="str">
        <f t="shared" si="596"/>
        <v>South</v>
      </c>
      <c r="S6378" t="str">
        <f t="shared" si="597"/>
        <v>Disability</v>
      </c>
      <c r="T6378" t="str">
        <f t="shared" si="598"/>
        <v>Within SLA</v>
      </c>
      <c r="U6378">
        <f t="shared" si="599"/>
        <v>0</v>
      </c>
    </row>
    <row r="6379" spans="1:21" x14ac:dyDescent="0.3">
      <c r="A6379" t="s">
        <v>10999</v>
      </c>
      <c r="B6379" t="s">
        <v>2646</v>
      </c>
      <c r="C6379" t="s">
        <v>5239</v>
      </c>
      <c r="D6379" t="s">
        <v>46</v>
      </c>
      <c r="E6379" t="s">
        <v>173</v>
      </c>
      <c r="F6379">
        <v>72982.16</v>
      </c>
      <c r="G6379" s="1">
        <v>45955</v>
      </c>
      <c r="H6379" s="1">
        <v>45980</v>
      </c>
      <c r="I6379" t="s">
        <v>47</v>
      </c>
      <c r="J6379">
        <v>25</v>
      </c>
      <c r="K6379">
        <v>10</v>
      </c>
      <c r="L6379" t="s">
        <v>65</v>
      </c>
      <c r="M6379" t="s">
        <v>21</v>
      </c>
      <c r="N6379" t="s">
        <v>88</v>
      </c>
      <c r="O6379">
        <f t="shared" si="594"/>
        <v>1</v>
      </c>
      <c r="P6379" t="str">
        <f t="shared" si="595"/>
        <v>Valid</v>
      </c>
      <c r="Q6379" t="str">
        <f>_xlfn.XLOOKUP(B6379,Customers!$A:$A,Customers!$C:$C,"Not Found")</f>
        <v>East</v>
      </c>
      <c r="R6379" t="str">
        <f t="shared" si="596"/>
        <v>Central</v>
      </c>
      <c r="S6379" t="str">
        <f t="shared" si="597"/>
        <v>Theft</v>
      </c>
      <c r="T6379" t="str">
        <f t="shared" si="598"/>
        <v>SLA Breach</v>
      </c>
      <c r="U6379">
        <f t="shared" si="599"/>
        <v>15</v>
      </c>
    </row>
    <row r="6380" spans="1:21" x14ac:dyDescent="0.3">
      <c r="A6380" t="s">
        <v>11000</v>
      </c>
      <c r="B6380" t="s">
        <v>3635</v>
      </c>
      <c r="C6380" t="s">
        <v>11001</v>
      </c>
      <c r="D6380" t="s">
        <v>17</v>
      </c>
      <c r="E6380" t="s">
        <v>74</v>
      </c>
      <c r="F6380">
        <v>114558.35</v>
      </c>
      <c r="G6380" s="1">
        <v>45689</v>
      </c>
      <c r="H6380" s="1">
        <v>45708</v>
      </c>
      <c r="I6380" t="s">
        <v>19</v>
      </c>
      <c r="J6380">
        <v>19</v>
      </c>
      <c r="K6380">
        <v>10</v>
      </c>
      <c r="L6380" t="s">
        <v>651</v>
      </c>
      <c r="M6380" t="s">
        <v>21</v>
      </c>
      <c r="N6380" t="s">
        <v>42</v>
      </c>
      <c r="O6380">
        <f t="shared" si="594"/>
        <v>1</v>
      </c>
      <c r="P6380" t="str">
        <f t="shared" si="595"/>
        <v>Valid</v>
      </c>
      <c r="Q6380" t="str">
        <f>_xlfn.XLOOKUP(B6380,Customers!$A:$A,Customers!$C:$C,"Not Found")</f>
        <v>South</v>
      </c>
      <c r="R6380" t="str">
        <f t="shared" si="596"/>
        <v>East</v>
      </c>
      <c r="S6380" t="str">
        <f t="shared" si="597"/>
        <v>Accident</v>
      </c>
      <c r="T6380" t="str">
        <f t="shared" si="598"/>
        <v>SLA Breach</v>
      </c>
      <c r="U6380">
        <f t="shared" si="599"/>
        <v>9</v>
      </c>
    </row>
    <row r="6381" spans="1:21" x14ac:dyDescent="0.3">
      <c r="A6381" t="s">
        <v>11002</v>
      </c>
      <c r="B6381" t="s">
        <v>6308</v>
      </c>
      <c r="C6381" t="s">
        <v>11003</v>
      </c>
      <c r="D6381" t="s">
        <v>216</v>
      </c>
      <c r="E6381" t="s">
        <v>27</v>
      </c>
      <c r="F6381">
        <v>205240.93</v>
      </c>
      <c r="G6381" s="1">
        <v>45981</v>
      </c>
      <c r="I6381" t="s">
        <v>64</v>
      </c>
      <c r="J6381">
        <v>12</v>
      </c>
      <c r="K6381">
        <v>15</v>
      </c>
      <c r="L6381" t="s">
        <v>35</v>
      </c>
      <c r="M6381" t="s">
        <v>55</v>
      </c>
      <c r="N6381" t="s">
        <v>30</v>
      </c>
      <c r="O6381">
        <f t="shared" si="594"/>
        <v>1</v>
      </c>
      <c r="P6381" t="str">
        <f t="shared" si="595"/>
        <v>Valid</v>
      </c>
      <c r="Q6381" t="str">
        <f>_xlfn.XLOOKUP(B6381,Customers!$A:$A,Customers!$C:$C,"Not Found")</f>
        <v>Central</v>
      </c>
      <c r="R6381" t="str">
        <f t="shared" si="596"/>
        <v>West</v>
      </c>
      <c r="S6381" t="str">
        <f t="shared" si="597"/>
        <v>Outpatient</v>
      </c>
      <c r="T6381" t="str">
        <f t="shared" si="598"/>
        <v>Within SLA</v>
      </c>
      <c r="U6381">
        <f t="shared" si="599"/>
        <v>0</v>
      </c>
    </row>
    <row r="6382" spans="1:21" x14ac:dyDescent="0.3">
      <c r="A6382" t="s">
        <v>11004</v>
      </c>
      <c r="B6382" t="s">
        <v>5152</v>
      </c>
      <c r="C6382" t="s">
        <v>5153</v>
      </c>
      <c r="D6382" t="s">
        <v>216</v>
      </c>
      <c r="E6382" t="s">
        <v>74</v>
      </c>
      <c r="F6382">
        <v>189861.04</v>
      </c>
      <c r="G6382" s="1">
        <v>45766</v>
      </c>
      <c r="I6382" t="s">
        <v>40</v>
      </c>
      <c r="J6382">
        <v>33</v>
      </c>
      <c r="K6382">
        <v>15</v>
      </c>
      <c r="L6382" t="s">
        <v>561</v>
      </c>
      <c r="M6382" t="s">
        <v>55</v>
      </c>
      <c r="N6382" t="s">
        <v>88</v>
      </c>
      <c r="O6382">
        <f t="shared" si="594"/>
        <v>1</v>
      </c>
      <c r="P6382" t="str">
        <f t="shared" si="595"/>
        <v>Valid</v>
      </c>
      <c r="Q6382" t="str">
        <f>_xlfn.XLOOKUP(B6382,Customers!$A:$A,Customers!$C:$C,"Not Found")</f>
        <v>Central</v>
      </c>
      <c r="R6382" t="str">
        <f t="shared" si="596"/>
        <v>East</v>
      </c>
      <c r="S6382" t="str">
        <f t="shared" si="597"/>
        <v>Outpatient</v>
      </c>
      <c r="T6382" t="str">
        <f t="shared" si="598"/>
        <v>SLA Breach</v>
      </c>
      <c r="U6382">
        <f t="shared" si="599"/>
        <v>18</v>
      </c>
    </row>
    <row r="6383" spans="1:21" x14ac:dyDescent="0.3">
      <c r="A6383" t="s">
        <v>11005</v>
      </c>
      <c r="B6383" t="s">
        <v>3068</v>
      </c>
      <c r="C6383" t="s">
        <v>3069</v>
      </c>
      <c r="D6383" t="s">
        <v>59</v>
      </c>
      <c r="E6383" t="s">
        <v>39</v>
      </c>
      <c r="F6383">
        <v>27685.72</v>
      </c>
      <c r="G6383" s="1">
        <v>45790</v>
      </c>
      <c r="H6383" s="1">
        <v>45795</v>
      </c>
      <c r="I6383" t="s">
        <v>19</v>
      </c>
      <c r="J6383">
        <v>5</v>
      </c>
      <c r="K6383">
        <v>15</v>
      </c>
      <c r="L6383" t="s">
        <v>244</v>
      </c>
      <c r="M6383" t="s">
        <v>55</v>
      </c>
      <c r="N6383" t="s">
        <v>22</v>
      </c>
      <c r="O6383">
        <f t="shared" si="594"/>
        <v>1</v>
      </c>
      <c r="P6383" t="str">
        <f t="shared" si="595"/>
        <v>Valid</v>
      </c>
      <c r="Q6383" t="str">
        <f>_xlfn.XLOOKUP(B6383,Customers!$A:$A,Customers!$C:$C,"Not Found")</f>
        <v>West</v>
      </c>
      <c r="R6383" t="str">
        <f t="shared" si="596"/>
        <v>North</v>
      </c>
      <c r="S6383" t="str">
        <f t="shared" si="597"/>
        <v>Critical Illness</v>
      </c>
      <c r="T6383" t="str">
        <f t="shared" si="598"/>
        <v>Within SLA</v>
      </c>
      <c r="U6383">
        <f t="shared" si="599"/>
        <v>0</v>
      </c>
    </row>
    <row r="6384" spans="1:21" x14ac:dyDescent="0.3">
      <c r="A6384" t="s">
        <v>11006</v>
      </c>
      <c r="B6384" t="s">
        <v>4229</v>
      </c>
      <c r="C6384" t="s">
        <v>4230</v>
      </c>
      <c r="D6384" t="s">
        <v>102</v>
      </c>
      <c r="E6384" t="s">
        <v>173</v>
      </c>
      <c r="F6384">
        <v>418912.54</v>
      </c>
      <c r="G6384" s="1">
        <v>45857</v>
      </c>
      <c r="I6384" t="s">
        <v>64</v>
      </c>
      <c r="J6384">
        <v>21</v>
      </c>
      <c r="K6384">
        <v>20</v>
      </c>
      <c r="L6384" t="s">
        <v>208</v>
      </c>
      <c r="M6384" t="s">
        <v>29</v>
      </c>
      <c r="N6384" t="s">
        <v>22</v>
      </c>
      <c r="O6384">
        <f t="shared" si="594"/>
        <v>1</v>
      </c>
      <c r="P6384" t="str">
        <f t="shared" si="595"/>
        <v>Valid</v>
      </c>
      <c r="Q6384" t="str">
        <f>_xlfn.XLOOKUP(B6384,Customers!$A:$A,Customers!$C:$C,"Not Found")</f>
        <v>East</v>
      </c>
      <c r="R6384" t="str">
        <f t="shared" si="596"/>
        <v>Central</v>
      </c>
      <c r="S6384" t="str">
        <f t="shared" si="597"/>
        <v>Maturity</v>
      </c>
      <c r="T6384" t="str">
        <f t="shared" si="598"/>
        <v>SLA Breach</v>
      </c>
      <c r="U6384">
        <f t="shared" si="599"/>
        <v>1</v>
      </c>
    </row>
    <row r="6385" spans="1:21" x14ac:dyDescent="0.3">
      <c r="A6385" t="s">
        <v>11007</v>
      </c>
      <c r="B6385" t="s">
        <v>3603</v>
      </c>
      <c r="C6385" t="s">
        <v>3604</v>
      </c>
      <c r="D6385" t="s">
        <v>154</v>
      </c>
      <c r="E6385" t="s">
        <v>18</v>
      </c>
      <c r="F6385">
        <v>169889.71</v>
      </c>
      <c r="G6385" s="1">
        <v>45803</v>
      </c>
      <c r="H6385" s="1">
        <v>45812</v>
      </c>
      <c r="I6385" t="s">
        <v>47</v>
      </c>
      <c r="J6385">
        <v>9</v>
      </c>
      <c r="K6385">
        <v>10</v>
      </c>
      <c r="L6385" t="s">
        <v>353</v>
      </c>
      <c r="M6385" t="s">
        <v>21</v>
      </c>
      <c r="N6385" t="s">
        <v>42</v>
      </c>
      <c r="O6385">
        <f t="shared" si="594"/>
        <v>1</v>
      </c>
      <c r="P6385" t="str">
        <f t="shared" si="595"/>
        <v>Valid</v>
      </c>
      <c r="Q6385" t="str">
        <f>_xlfn.XLOOKUP(B6385,Customers!$A:$A,Customers!$C:$C,"Not Found")</f>
        <v>North</v>
      </c>
      <c r="R6385" t="str">
        <f t="shared" si="596"/>
        <v>South</v>
      </c>
      <c r="S6385" t="str">
        <f t="shared" si="597"/>
        <v>Vehicle Damage</v>
      </c>
      <c r="T6385" t="str">
        <f t="shared" si="598"/>
        <v>Within SLA</v>
      </c>
      <c r="U6385">
        <f t="shared" si="599"/>
        <v>0</v>
      </c>
    </row>
    <row r="6386" spans="1:21" x14ac:dyDescent="0.3">
      <c r="A6386" t="s">
        <v>11008</v>
      </c>
      <c r="B6386" t="s">
        <v>2538</v>
      </c>
      <c r="C6386" t="s">
        <v>10356</v>
      </c>
      <c r="D6386" t="s">
        <v>46</v>
      </c>
      <c r="E6386" t="s">
        <v>27</v>
      </c>
      <c r="F6386">
        <v>68940.850000000006</v>
      </c>
      <c r="G6386" s="1">
        <v>45763</v>
      </c>
      <c r="H6386" s="1">
        <v>45776</v>
      </c>
      <c r="I6386" t="s">
        <v>19</v>
      </c>
      <c r="J6386">
        <v>13</v>
      </c>
      <c r="K6386">
        <v>12</v>
      </c>
      <c r="L6386" t="s">
        <v>128</v>
      </c>
      <c r="M6386" t="s">
        <v>49</v>
      </c>
      <c r="N6386" t="s">
        <v>42</v>
      </c>
      <c r="O6386">
        <f t="shared" si="594"/>
        <v>1</v>
      </c>
      <c r="P6386" t="str">
        <f t="shared" si="595"/>
        <v>Valid</v>
      </c>
      <c r="Q6386" t="str">
        <f>_xlfn.XLOOKUP(B6386,Customers!$A:$A,Customers!$C:$C,"Not Found")</f>
        <v>North</v>
      </c>
      <c r="R6386" t="str">
        <f t="shared" si="596"/>
        <v>West</v>
      </c>
      <c r="S6386" t="str">
        <f t="shared" si="597"/>
        <v>Theft</v>
      </c>
      <c r="T6386" t="str">
        <f t="shared" si="598"/>
        <v>SLA Breach</v>
      </c>
      <c r="U6386">
        <f t="shared" si="599"/>
        <v>1</v>
      </c>
    </row>
    <row r="6387" spans="1:21" x14ac:dyDescent="0.3">
      <c r="A6387" t="s">
        <v>11009</v>
      </c>
      <c r="B6387" t="s">
        <v>847</v>
      </c>
      <c r="C6387" t="s">
        <v>1723</v>
      </c>
      <c r="D6387" t="s">
        <v>17</v>
      </c>
      <c r="E6387" t="s">
        <v>18</v>
      </c>
      <c r="F6387">
        <v>236843.36</v>
      </c>
      <c r="G6387" s="1">
        <v>45712</v>
      </c>
      <c r="H6387" s="1">
        <v>45744</v>
      </c>
      <c r="I6387" t="s">
        <v>19</v>
      </c>
      <c r="J6387">
        <v>32</v>
      </c>
      <c r="K6387">
        <v>10</v>
      </c>
      <c r="L6387" t="s">
        <v>282</v>
      </c>
      <c r="M6387" t="s">
        <v>21</v>
      </c>
      <c r="N6387" t="s">
        <v>88</v>
      </c>
      <c r="O6387">
        <f t="shared" si="594"/>
        <v>1</v>
      </c>
      <c r="P6387" t="str">
        <f t="shared" si="595"/>
        <v>Valid</v>
      </c>
      <c r="Q6387" t="str">
        <f>_xlfn.XLOOKUP(B6387,Customers!$A:$A,Customers!$C:$C,"Not Found")</f>
        <v>North</v>
      </c>
      <c r="R6387" t="str">
        <f t="shared" si="596"/>
        <v>South</v>
      </c>
      <c r="S6387" t="str">
        <f t="shared" si="597"/>
        <v>Accident</v>
      </c>
      <c r="T6387" t="str">
        <f t="shared" si="598"/>
        <v>SLA Breach</v>
      </c>
      <c r="U6387">
        <f t="shared" si="599"/>
        <v>22</v>
      </c>
    </row>
    <row r="6388" spans="1:21" x14ac:dyDescent="0.3">
      <c r="A6388" t="s">
        <v>11010</v>
      </c>
      <c r="B6388" t="s">
        <v>5637</v>
      </c>
      <c r="C6388" t="s">
        <v>8592</v>
      </c>
      <c r="D6388" t="s">
        <v>46</v>
      </c>
      <c r="E6388" t="s">
        <v>74</v>
      </c>
      <c r="F6388">
        <v>164668.16</v>
      </c>
      <c r="G6388" s="1">
        <v>45798</v>
      </c>
      <c r="I6388" t="s">
        <v>40</v>
      </c>
      <c r="J6388">
        <v>25</v>
      </c>
      <c r="K6388">
        <v>12</v>
      </c>
      <c r="L6388" t="s">
        <v>93</v>
      </c>
      <c r="M6388" t="s">
        <v>49</v>
      </c>
      <c r="N6388" t="s">
        <v>88</v>
      </c>
      <c r="O6388">
        <f t="shared" si="594"/>
        <v>1</v>
      </c>
      <c r="P6388" t="str">
        <f t="shared" si="595"/>
        <v>Valid</v>
      </c>
      <c r="Q6388" t="str">
        <f>_xlfn.XLOOKUP(B6388,Customers!$A:$A,Customers!$C:$C,"Not Found")</f>
        <v>South</v>
      </c>
      <c r="R6388" t="str">
        <f t="shared" si="596"/>
        <v>East</v>
      </c>
      <c r="S6388" t="str">
        <f t="shared" si="597"/>
        <v>Theft</v>
      </c>
      <c r="T6388" t="str">
        <f t="shared" si="598"/>
        <v>SLA Breach</v>
      </c>
      <c r="U6388">
        <f t="shared" si="599"/>
        <v>13</v>
      </c>
    </row>
    <row r="6389" spans="1:21" x14ac:dyDescent="0.3">
      <c r="A6389" t="s">
        <v>11011</v>
      </c>
      <c r="B6389" t="s">
        <v>5761</v>
      </c>
      <c r="C6389" t="s">
        <v>7529</v>
      </c>
      <c r="D6389" t="s">
        <v>216</v>
      </c>
      <c r="E6389" t="s">
        <v>74</v>
      </c>
      <c r="F6389">
        <v>158485.15</v>
      </c>
      <c r="G6389" s="1">
        <v>45815</v>
      </c>
      <c r="H6389" s="1">
        <v>45842</v>
      </c>
      <c r="I6389" t="s">
        <v>19</v>
      </c>
      <c r="J6389">
        <v>27</v>
      </c>
      <c r="K6389">
        <v>15</v>
      </c>
      <c r="L6389" t="s">
        <v>103</v>
      </c>
      <c r="M6389" t="s">
        <v>55</v>
      </c>
      <c r="N6389" t="s">
        <v>42</v>
      </c>
      <c r="O6389">
        <f t="shared" si="594"/>
        <v>1</v>
      </c>
      <c r="P6389" t="str">
        <f t="shared" si="595"/>
        <v>Valid</v>
      </c>
      <c r="Q6389" t="str">
        <f>_xlfn.XLOOKUP(B6389,Customers!$A:$A,Customers!$C:$C,"Not Found")</f>
        <v>East</v>
      </c>
      <c r="R6389" t="str">
        <f t="shared" si="596"/>
        <v>East</v>
      </c>
      <c r="S6389" t="str">
        <f t="shared" si="597"/>
        <v>Outpatient</v>
      </c>
      <c r="T6389" t="str">
        <f t="shared" si="598"/>
        <v>SLA Breach</v>
      </c>
      <c r="U6389">
        <f t="shared" si="599"/>
        <v>12</v>
      </c>
    </row>
    <row r="6390" spans="1:21" x14ac:dyDescent="0.3">
      <c r="A6390" t="s">
        <v>11012</v>
      </c>
      <c r="B6390" t="s">
        <v>5319</v>
      </c>
      <c r="C6390" t="s">
        <v>5320</v>
      </c>
      <c r="D6390" t="s">
        <v>102</v>
      </c>
      <c r="E6390" t="s">
        <v>18</v>
      </c>
      <c r="F6390">
        <v>559031.63</v>
      </c>
      <c r="G6390" s="1">
        <v>45701</v>
      </c>
      <c r="H6390" s="1">
        <v>45728</v>
      </c>
      <c r="I6390" t="s">
        <v>19</v>
      </c>
      <c r="J6390">
        <v>27</v>
      </c>
      <c r="K6390">
        <v>20</v>
      </c>
      <c r="L6390" t="s">
        <v>411</v>
      </c>
      <c r="M6390" t="s">
        <v>29</v>
      </c>
      <c r="N6390" t="s">
        <v>30</v>
      </c>
      <c r="O6390">
        <f t="shared" si="594"/>
        <v>1</v>
      </c>
      <c r="P6390" t="str">
        <f t="shared" si="595"/>
        <v>Valid</v>
      </c>
      <c r="Q6390" t="str">
        <f>_xlfn.XLOOKUP(B6390,Customers!$A:$A,Customers!$C:$C,"Not Found")</f>
        <v>West</v>
      </c>
      <c r="R6390" t="str">
        <f t="shared" si="596"/>
        <v>South</v>
      </c>
      <c r="S6390" t="str">
        <f t="shared" si="597"/>
        <v>Maturity</v>
      </c>
      <c r="T6390" t="str">
        <f t="shared" si="598"/>
        <v>SLA Breach</v>
      </c>
      <c r="U6390">
        <f t="shared" si="599"/>
        <v>7</v>
      </c>
    </row>
    <row r="6391" spans="1:21" x14ac:dyDescent="0.3">
      <c r="A6391" t="s">
        <v>11013</v>
      </c>
      <c r="B6391" t="s">
        <v>811</v>
      </c>
      <c r="C6391" t="s">
        <v>812</v>
      </c>
      <c r="D6391" t="s">
        <v>182</v>
      </c>
      <c r="E6391" t="s">
        <v>173</v>
      </c>
      <c r="F6391">
        <v>12519.71</v>
      </c>
      <c r="G6391" s="1">
        <v>45918</v>
      </c>
      <c r="H6391" s="1">
        <v>45938</v>
      </c>
      <c r="I6391" t="s">
        <v>19</v>
      </c>
      <c r="J6391">
        <v>20</v>
      </c>
      <c r="K6391">
        <v>7</v>
      </c>
      <c r="L6391" t="s">
        <v>268</v>
      </c>
      <c r="M6391" t="s">
        <v>94</v>
      </c>
      <c r="N6391" t="s">
        <v>88</v>
      </c>
      <c r="O6391">
        <f t="shared" si="594"/>
        <v>1</v>
      </c>
      <c r="P6391" t="str">
        <f t="shared" si="595"/>
        <v>Valid</v>
      </c>
      <c r="Q6391" t="str">
        <f>_xlfn.XLOOKUP(B6391,Customers!$A:$A,Customers!$C:$C,"Not Found")</f>
        <v>West</v>
      </c>
      <c r="R6391" t="str">
        <f t="shared" si="596"/>
        <v>Central</v>
      </c>
      <c r="S6391" t="str">
        <f t="shared" si="597"/>
        <v>Trip Cancellation</v>
      </c>
      <c r="T6391" t="str">
        <f t="shared" si="598"/>
        <v>SLA Breach</v>
      </c>
      <c r="U6391">
        <f t="shared" si="599"/>
        <v>13</v>
      </c>
    </row>
    <row r="6392" spans="1:21" x14ac:dyDescent="0.3">
      <c r="A6392" t="s">
        <v>11014</v>
      </c>
      <c r="B6392" t="s">
        <v>2415</v>
      </c>
      <c r="C6392" t="s">
        <v>2416</v>
      </c>
      <c r="D6392" t="s">
        <v>116</v>
      </c>
      <c r="E6392" t="s">
        <v>39</v>
      </c>
      <c r="F6392">
        <v>57295.31</v>
      </c>
      <c r="G6392" s="1">
        <v>45717</v>
      </c>
      <c r="H6392" s="1">
        <v>45720</v>
      </c>
      <c r="I6392" t="s">
        <v>19</v>
      </c>
      <c r="J6392">
        <v>3</v>
      </c>
      <c r="K6392">
        <v>7</v>
      </c>
      <c r="L6392" t="s">
        <v>136</v>
      </c>
      <c r="M6392" t="s">
        <v>94</v>
      </c>
      <c r="N6392" t="s">
        <v>30</v>
      </c>
      <c r="O6392">
        <f t="shared" si="594"/>
        <v>1</v>
      </c>
      <c r="P6392" t="str">
        <f t="shared" si="595"/>
        <v>Valid</v>
      </c>
      <c r="Q6392" t="str">
        <f>_xlfn.XLOOKUP(B6392,Customers!$A:$A,Customers!$C:$C,"Not Found")</f>
        <v>East</v>
      </c>
      <c r="R6392" t="str">
        <f t="shared" si="596"/>
        <v>North</v>
      </c>
      <c r="S6392" t="str">
        <f t="shared" si="597"/>
        <v>Medical Emergency</v>
      </c>
      <c r="T6392" t="str">
        <f t="shared" si="598"/>
        <v>Within SLA</v>
      </c>
      <c r="U6392">
        <f t="shared" si="599"/>
        <v>0</v>
      </c>
    </row>
    <row r="6393" spans="1:21" x14ac:dyDescent="0.3">
      <c r="A6393" t="s">
        <v>11015</v>
      </c>
      <c r="B6393" t="s">
        <v>3118</v>
      </c>
      <c r="C6393" t="s">
        <v>3119</v>
      </c>
      <c r="D6393" t="s">
        <v>216</v>
      </c>
      <c r="E6393" t="s">
        <v>74</v>
      </c>
      <c r="F6393">
        <v>117121.95</v>
      </c>
      <c r="G6393" s="1">
        <v>45681</v>
      </c>
      <c r="I6393" t="s">
        <v>40</v>
      </c>
      <c r="J6393">
        <v>6</v>
      </c>
      <c r="K6393">
        <v>15</v>
      </c>
      <c r="L6393" t="s">
        <v>491</v>
      </c>
      <c r="M6393" t="s">
        <v>55</v>
      </c>
      <c r="N6393" t="s">
        <v>30</v>
      </c>
      <c r="O6393">
        <f t="shared" si="594"/>
        <v>1</v>
      </c>
      <c r="P6393" t="str">
        <f t="shared" si="595"/>
        <v>Valid</v>
      </c>
      <c r="Q6393" t="str">
        <f>_xlfn.XLOOKUP(B6393,Customers!$A:$A,Customers!$C:$C,"Not Found")</f>
        <v>South</v>
      </c>
      <c r="R6393" t="str">
        <f t="shared" si="596"/>
        <v>East</v>
      </c>
      <c r="S6393" t="str">
        <f t="shared" si="597"/>
        <v>Outpatient</v>
      </c>
      <c r="T6393" t="str">
        <f t="shared" si="598"/>
        <v>Within SLA</v>
      </c>
      <c r="U6393">
        <f t="shared" si="599"/>
        <v>0</v>
      </c>
    </row>
    <row r="6394" spans="1:21" x14ac:dyDescent="0.3">
      <c r="A6394" t="s">
        <v>11016</v>
      </c>
      <c r="B6394" t="s">
        <v>148</v>
      </c>
      <c r="C6394" t="s">
        <v>5368</v>
      </c>
      <c r="D6394" t="s">
        <v>53</v>
      </c>
      <c r="E6394" t="s">
        <v>39</v>
      </c>
      <c r="F6394">
        <v>63527.43</v>
      </c>
      <c r="G6394" s="1">
        <v>45765</v>
      </c>
      <c r="H6394" s="1">
        <v>45778</v>
      </c>
      <c r="I6394" t="s">
        <v>19</v>
      </c>
      <c r="J6394">
        <v>13</v>
      </c>
      <c r="K6394">
        <v>15</v>
      </c>
      <c r="L6394" t="s">
        <v>204</v>
      </c>
      <c r="M6394" t="s">
        <v>55</v>
      </c>
      <c r="N6394" t="s">
        <v>30</v>
      </c>
      <c r="O6394">
        <f t="shared" si="594"/>
        <v>1</v>
      </c>
      <c r="P6394" t="str">
        <f t="shared" si="595"/>
        <v>Valid</v>
      </c>
      <c r="Q6394" t="str">
        <f>_xlfn.XLOOKUP(B6394,Customers!$A:$A,Customers!$C:$C,"Not Found")</f>
        <v>West</v>
      </c>
      <c r="R6394" t="str">
        <f t="shared" si="596"/>
        <v>North</v>
      </c>
      <c r="S6394" t="str">
        <f t="shared" si="597"/>
        <v>Hospitalization</v>
      </c>
      <c r="T6394" t="str">
        <f t="shared" si="598"/>
        <v>Within SLA</v>
      </c>
      <c r="U6394">
        <f t="shared" si="599"/>
        <v>0</v>
      </c>
    </row>
    <row r="6395" spans="1:21" x14ac:dyDescent="0.3">
      <c r="A6395" t="s">
        <v>11017</v>
      </c>
      <c r="B6395" t="s">
        <v>4526</v>
      </c>
      <c r="C6395" t="s">
        <v>4527</v>
      </c>
      <c r="D6395" t="s">
        <v>26</v>
      </c>
      <c r="E6395" t="s">
        <v>27</v>
      </c>
      <c r="F6395">
        <v>861834.28</v>
      </c>
      <c r="G6395" s="1">
        <v>45764</v>
      </c>
      <c r="H6395" s="1">
        <v>45784</v>
      </c>
      <c r="I6395" t="s">
        <v>19</v>
      </c>
      <c r="J6395">
        <v>20</v>
      </c>
      <c r="K6395">
        <v>20</v>
      </c>
      <c r="L6395" t="s">
        <v>212</v>
      </c>
      <c r="M6395" t="s">
        <v>29</v>
      </c>
      <c r="N6395" t="s">
        <v>30</v>
      </c>
      <c r="O6395">
        <f t="shared" si="594"/>
        <v>1</v>
      </c>
      <c r="P6395" t="str">
        <f t="shared" si="595"/>
        <v>Valid</v>
      </c>
      <c r="Q6395" t="str">
        <f>_xlfn.XLOOKUP(B6395,Customers!$A:$A,Customers!$C:$C,"Not Found")</f>
        <v>South</v>
      </c>
      <c r="R6395" t="str">
        <f t="shared" si="596"/>
        <v>West</v>
      </c>
      <c r="S6395" t="str">
        <f t="shared" si="597"/>
        <v>Disability</v>
      </c>
      <c r="T6395" t="str">
        <f t="shared" si="598"/>
        <v>Within SLA</v>
      </c>
      <c r="U6395">
        <f t="shared" si="599"/>
        <v>0</v>
      </c>
    </row>
    <row r="6396" spans="1:21" x14ac:dyDescent="0.3">
      <c r="A6396" t="s">
        <v>11018</v>
      </c>
      <c r="B6396" t="s">
        <v>11019</v>
      </c>
      <c r="C6396" t="s">
        <v>11020</v>
      </c>
      <c r="D6396" t="s">
        <v>26</v>
      </c>
      <c r="E6396" t="s">
        <v>74</v>
      </c>
      <c r="F6396">
        <v>87544.82</v>
      </c>
      <c r="G6396" s="1">
        <v>45757</v>
      </c>
      <c r="H6396" s="1">
        <v>45779</v>
      </c>
      <c r="I6396" t="s">
        <v>19</v>
      </c>
      <c r="J6396">
        <v>22</v>
      </c>
      <c r="K6396">
        <v>20</v>
      </c>
      <c r="L6396" t="s">
        <v>864</v>
      </c>
      <c r="M6396" t="s">
        <v>29</v>
      </c>
      <c r="N6396" t="s">
        <v>30</v>
      </c>
      <c r="O6396">
        <f t="shared" si="594"/>
        <v>1</v>
      </c>
      <c r="P6396" t="str">
        <f t="shared" si="595"/>
        <v>Valid</v>
      </c>
      <c r="Q6396" t="str">
        <f>_xlfn.XLOOKUP(B6396,Customers!$A:$A,Customers!$C:$C,"Not Found")</f>
        <v>Central</v>
      </c>
      <c r="R6396" t="str">
        <f t="shared" si="596"/>
        <v>East</v>
      </c>
      <c r="S6396" t="str">
        <f t="shared" si="597"/>
        <v>Disability</v>
      </c>
      <c r="T6396" t="str">
        <f t="shared" si="598"/>
        <v>SLA Breach</v>
      </c>
      <c r="U6396">
        <f t="shared" si="599"/>
        <v>2</v>
      </c>
    </row>
    <row r="6397" spans="1:21" x14ac:dyDescent="0.3">
      <c r="A6397" t="s">
        <v>11021</v>
      </c>
      <c r="B6397" t="s">
        <v>3123</v>
      </c>
      <c r="C6397" t="s">
        <v>7674</v>
      </c>
      <c r="D6397" t="s">
        <v>69</v>
      </c>
      <c r="E6397" t="s">
        <v>74</v>
      </c>
      <c r="F6397">
        <v>73871.899999999994</v>
      </c>
      <c r="G6397" s="1">
        <v>45967</v>
      </c>
      <c r="H6397" s="1">
        <v>45986</v>
      </c>
      <c r="I6397" t="s">
        <v>19</v>
      </c>
      <c r="J6397">
        <v>19</v>
      </c>
      <c r="K6397">
        <v>12</v>
      </c>
      <c r="L6397" t="s">
        <v>166</v>
      </c>
      <c r="M6397" t="s">
        <v>49</v>
      </c>
      <c r="N6397" t="s">
        <v>30</v>
      </c>
      <c r="O6397">
        <f t="shared" si="594"/>
        <v>1</v>
      </c>
      <c r="P6397" t="str">
        <f t="shared" si="595"/>
        <v>Valid</v>
      </c>
      <c r="Q6397" t="str">
        <f>_xlfn.XLOOKUP(B6397,Customers!$A:$A,Customers!$C:$C,"Not Found")</f>
        <v>Central</v>
      </c>
      <c r="R6397" t="str">
        <f t="shared" si="596"/>
        <v>East</v>
      </c>
      <c r="S6397" t="str">
        <f t="shared" si="597"/>
        <v>Property Damage</v>
      </c>
      <c r="T6397" t="str">
        <f t="shared" si="598"/>
        <v>SLA Breach</v>
      </c>
      <c r="U6397">
        <f t="shared" si="599"/>
        <v>7</v>
      </c>
    </row>
    <row r="6398" spans="1:21" x14ac:dyDescent="0.3">
      <c r="A6398" t="s">
        <v>11022</v>
      </c>
      <c r="B6398" t="s">
        <v>1813</v>
      </c>
      <c r="C6398" t="s">
        <v>11023</v>
      </c>
      <c r="D6398" t="s">
        <v>53</v>
      </c>
      <c r="E6398" t="s">
        <v>27</v>
      </c>
      <c r="F6398">
        <v>218628.99</v>
      </c>
      <c r="G6398" s="1">
        <v>45857</v>
      </c>
      <c r="H6398" s="1">
        <v>45874</v>
      </c>
      <c r="I6398" t="s">
        <v>47</v>
      </c>
      <c r="J6398">
        <v>17</v>
      </c>
      <c r="K6398">
        <v>15</v>
      </c>
      <c r="L6398" t="s">
        <v>28</v>
      </c>
      <c r="M6398" t="s">
        <v>55</v>
      </c>
      <c r="N6398" t="s">
        <v>42</v>
      </c>
      <c r="O6398">
        <f t="shared" si="594"/>
        <v>1</v>
      </c>
      <c r="P6398" t="str">
        <f t="shared" si="595"/>
        <v>Valid</v>
      </c>
      <c r="Q6398" t="str">
        <f>_xlfn.XLOOKUP(B6398,Customers!$A:$A,Customers!$C:$C,"Not Found")</f>
        <v>West</v>
      </c>
      <c r="R6398" t="str">
        <f t="shared" si="596"/>
        <v>West</v>
      </c>
      <c r="S6398" t="str">
        <f t="shared" si="597"/>
        <v>Hospitalization</v>
      </c>
      <c r="T6398" t="str">
        <f t="shared" si="598"/>
        <v>SLA Breach</v>
      </c>
      <c r="U6398">
        <f t="shared" si="599"/>
        <v>2</v>
      </c>
    </row>
    <row r="6399" spans="1:21" x14ac:dyDescent="0.3">
      <c r="A6399" t="s">
        <v>11024</v>
      </c>
      <c r="B6399" t="s">
        <v>1944</v>
      </c>
      <c r="C6399" t="s">
        <v>11025</v>
      </c>
      <c r="D6399" t="s">
        <v>102</v>
      </c>
      <c r="E6399" t="s">
        <v>27</v>
      </c>
      <c r="F6399">
        <v>578044.17000000004</v>
      </c>
      <c r="G6399" s="1">
        <v>45718</v>
      </c>
      <c r="H6399" s="1">
        <v>45740</v>
      </c>
      <c r="I6399" t="s">
        <v>19</v>
      </c>
      <c r="J6399">
        <v>22</v>
      </c>
      <c r="K6399">
        <v>20</v>
      </c>
      <c r="L6399" t="s">
        <v>54</v>
      </c>
      <c r="M6399" t="s">
        <v>29</v>
      </c>
      <c r="N6399" t="s">
        <v>22</v>
      </c>
      <c r="O6399">
        <f t="shared" si="594"/>
        <v>1</v>
      </c>
      <c r="P6399" t="str">
        <f t="shared" si="595"/>
        <v>Valid</v>
      </c>
      <c r="Q6399" t="str">
        <f>_xlfn.XLOOKUP(B6399,Customers!$A:$A,Customers!$C:$C,"Not Found")</f>
        <v>East</v>
      </c>
      <c r="R6399" t="str">
        <f t="shared" si="596"/>
        <v>West</v>
      </c>
      <c r="S6399" t="str">
        <f t="shared" si="597"/>
        <v>Maturity</v>
      </c>
      <c r="T6399" t="str">
        <f t="shared" si="598"/>
        <v>SLA Breach</v>
      </c>
      <c r="U6399">
        <f t="shared" si="599"/>
        <v>2</v>
      </c>
    </row>
    <row r="6400" spans="1:21" x14ac:dyDescent="0.3">
      <c r="A6400" t="s">
        <v>11026</v>
      </c>
      <c r="B6400" t="s">
        <v>442</v>
      </c>
      <c r="C6400" t="s">
        <v>11027</v>
      </c>
      <c r="D6400" t="s">
        <v>154</v>
      </c>
      <c r="E6400" t="s">
        <v>173</v>
      </c>
      <c r="F6400">
        <v>45829.56</v>
      </c>
      <c r="G6400" s="1">
        <v>45831</v>
      </c>
      <c r="I6400" t="s">
        <v>64</v>
      </c>
      <c r="J6400">
        <v>10</v>
      </c>
      <c r="K6400">
        <v>10</v>
      </c>
      <c r="L6400" t="s">
        <v>79</v>
      </c>
      <c r="M6400" t="s">
        <v>21</v>
      </c>
      <c r="N6400" t="s">
        <v>30</v>
      </c>
      <c r="O6400">
        <f t="shared" si="594"/>
        <v>1</v>
      </c>
      <c r="P6400" t="str">
        <f t="shared" si="595"/>
        <v>Valid</v>
      </c>
      <c r="Q6400" t="str">
        <f>_xlfn.XLOOKUP(B6400,Customers!$A:$A,Customers!$C:$C,"Not Found")</f>
        <v>West</v>
      </c>
      <c r="R6400" t="str">
        <f t="shared" si="596"/>
        <v>Central</v>
      </c>
      <c r="S6400" t="str">
        <f t="shared" si="597"/>
        <v>Vehicle Damage</v>
      </c>
      <c r="T6400" t="str">
        <f t="shared" si="598"/>
        <v>Within SLA</v>
      </c>
      <c r="U6400">
        <f t="shared" si="599"/>
        <v>0</v>
      </c>
    </row>
    <row r="6401" spans="1:21" x14ac:dyDescent="0.3">
      <c r="A6401" t="s">
        <v>11028</v>
      </c>
      <c r="B6401" t="s">
        <v>1248</v>
      </c>
      <c r="C6401" t="s">
        <v>1249</v>
      </c>
      <c r="D6401" t="s">
        <v>53</v>
      </c>
      <c r="E6401" t="s">
        <v>173</v>
      </c>
      <c r="F6401">
        <v>53505.06</v>
      </c>
      <c r="G6401" s="1">
        <v>45757</v>
      </c>
      <c r="I6401" t="s">
        <v>64</v>
      </c>
      <c r="J6401">
        <v>15</v>
      </c>
      <c r="K6401">
        <v>15</v>
      </c>
      <c r="L6401" t="s">
        <v>60</v>
      </c>
      <c r="M6401" t="s">
        <v>55</v>
      </c>
      <c r="N6401" t="s">
        <v>30</v>
      </c>
      <c r="O6401">
        <f t="shared" si="594"/>
        <v>1</v>
      </c>
      <c r="P6401" t="str">
        <f t="shared" si="595"/>
        <v>Valid</v>
      </c>
      <c r="Q6401" t="str">
        <f>_xlfn.XLOOKUP(B6401,Customers!$A:$A,Customers!$C:$C,"Not Found")</f>
        <v>East</v>
      </c>
      <c r="R6401" t="str">
        <f t="shared" si="596"/>
        <v>Central</v>
      </c>
      <c r="S6401" t="str">
        <f t="shared" si="597"/>
        <v>Hospitalization</v>
      </c>
      <c r="T6401" t="str">
        <f t="shared" si="598"/>
        <v>Within SLA</v>
      </c>
      <c r="U6401">
        <f t="shared" si="599"/>
        <v>0</v>
      </c>
    </row>
    <row r="6402" spans="1:21" x14ac:dyDescent="0.3">
      <c r="A6402" t="s">
        <v>11029</v>
      </c>
      <c r="B6402" t="s">
        <v>10154</v>
      </c>
      <c r="C6402" t="s">
        <v>11030</v>
      </c>
      <c r="D6402" t="s">
        <v>154</v>
      </c>
      <c r="E6402" t="s">
        <v>18</v>
      </c>
      <c r="F6402">
        <v>58508.11</v>
      </c>
      <c r="G6402" s="1">
        <v>45975</v>
      </c>
      <c r="H6402" s="1">
        <v>45988</v>
      </c>
      <c r="I6402" t="s">
        <v>19</v>
      </c>
      <c r="J6402">
        <v>13</v>
      </c>
      <c r="K6402">
        <v>10</v>
      </c>
      <c r="L6402" t="s">
        <v>20</v>
      </c>
      <c r="M6402" t="s">
        <v>21</v>
      </c>
      <c r="N6402" t="s">
        <v>30</v>
      </c>
      <c r="O6402">
        <f t="shared" ref="O6402:O6465" si="600">COUNTIF($A:$A,A6402)</f>
        <v>1</v>
      </c>
      <c r="P6402" t="str">
        <f t="shared" ref="P6402:P6465" si="601">IF(F6402="","Missing Amount","Valid")</f>
        <v>Valid</v>
      </c>
      <c r="Q6402" t="str">
        <f>_xlfn.XLOOKUP(B6402,Customers!$A:$A,Customers!$C:$C,"Not Found")</f>
        <v>South</v>
      </c>
      <c r="R6402" t="str">
        <f t="shared" ref="R6402:R6465" si="602">IF(E6402="",Q6402,E6402)</f>
        <v>South</v>
      </c>
      <c r="S6402" t="str">
        <f t="shared" ref="S6402:S6465" si="603">IF(D6402="Hospitalisation","Hospitalization",IF(D6402="Medical Emerg.","Medical Emergency",IF(D6402="Property dmg","Property Damage",IF(D6402="Vehicle dmg","Vehicle Damage",D6402))))</f>
        <v>Vehicle Damage</v>
      </c>
      <c r="T6402" t="str">
        <f t="shared" ref="T6402:T6465" si="604">IF(J6402&gt;K6402,"SLA Breach","Within SLA")</f>
        <v>SLA Breach</v>
      </c>
      <c r="U6402">
        <f t="shared" ref="U6402:U6465" si="605">IF(J6402&gt;K6402,J6402-K6402,0)</f>
        <v>3</v>
      </c>
    </row>
    <row r="6403" spans="1:21" x14ac:dyDescent="0.3">
      <c r="A6403" t="s">
        <v>11031</v>
      </c>
      <c r="B6403" t="s">
        <v>409</v>
      </c>
      <c r="C6403" t="s">
        <v>410</v>
      </c>
      <c r="D6403" t="s">
        <v>216</v>
      </c>
      <c r="E6403" t="s">
        <v>27</v>
      </c>
      <c r="F6403">
        <v>109647.47</v>
      </c>
      <c r="G6403" s="1">
        <v>45970</v>
      </c>
      <c r="H6403" s="1">
        <v>45992</v>
      </c>
      <c r="I6403" t="s">
        <v>19</v>
      </c>
      <c r="J6403">
        <v>22</v>
      </c>
      <c r="K6403">
        <v>15</v>
      </c>
      <c r="L6403" t="s">
        <v>150</v>
      </c>
      <c r="M6403" t="s">
        <v>55</v>
      </c>
      <c r="N6403" t="s">
        <v>88</v>
      </c>
      <c r="O6403">
        <f t="shared" si="600"/>
        <v>1</v>
      </c>
      <c r="P6403" t="str">
        <f t="shared" si="601"/>
        <v>Valid</v>
      </c>
      <c r="Q6403" t="str">
        <f>_xlfn.XLOOKUP(B6403,Customers!$A:$A,Customers!$C:$C,"Not Found")</f>
        <v>East</v>
      </c>
      <c r="R6403" t="str">
        <f t="shared" si="602"/>
        <v>West</v>
      </c>
      <c r="S6403" t="str">
        <f t="shared" si="603"/>
        <v>Outpatient</v>
      </c>
      <c r="T6403" t="str">
        <f t="shared" si="604"/>
        <v>SLA Breach</v>
      </c>
      <c r="U6403">
        <f t="shared" si="605"/>
        <v>7</v>
      </c>
    </row>
    <row r="6404" spans="1:21" x14ac:dyDescent="0.3">
      <c r="A6404" t="s">
        <v>11032</v>
      </c>
      <c r="B6404" t="s">
        <v>6298</v>
      </c>
      <c r="C6404" t="s">
        <v>6299</v>
      </c>
      <c r="D6404" t="s">
        <v>116</v>
      </c>
      <c r="E6404" t="s">
        <v>39</v>
      </c>
      <c r="F6404">
        <v>23996.38</v>
      </c>
      <c r="G6404" s="1">
        <v>45853</v>
      </c>
      <c r="H6404" s="1">
        <v>45854</v>
      </c>
      <c r="I6404" t="s">
        <v>19</v>
      </c>
      <c r="J6404">
        <v>1</v>
      </c>
      <c r="K6404">
        <v>7</v>
      </c>
      <c r="L6404" t="s">
        <v>548</v>
      </c>
      <c r="M6404" t="s">
        <v>94</v>
      </c>
      <c r="N6404" t="s">
        <v>30</v>
      </c>
      <c r="O6404">
        <f t="shared" si="600"/>
        <v>1</v>
      </c>
      <c r="P6404" t="str">
        <f t="shared" si="601"/>
        <v>Valid</v>
      </c>
      <c r="Q6404" t="str">
        <f>_xlfn.XLOOKUP(B6404,Customers!$A:$A,Customers!$C:$C,"Not Found")</f>
        <v>West</v>
      </c>
      <c r="R6404" t="str">
        <f t="shared" si="602"/>
        <v>North</v>
      </c>
      <c r="S6404" t="str">
        <f t="shared" si="603"/>
        <v>Medical Emergency</v>
      </c>
      <c r="T6404" t="str">
        <f t="shared" si="604"/>
        <v>Within SLA</v>
      </c>
      <c r="U6404">
        <f t="shared" si="605"/>
        <v>0</v>
      </c>
    </row>
    <row r="6405" spans="1:21" x14ac:dyDescent="0.3">
      <c r="A6405" t="s">
        <v>11033</v>
      </c>
      <c r="B6405" t="s">
        <v>2746</v>
      </c>
      <c r="C6405" t="s">
        <v>2747</v>
      </c>
      <c r="D6405" t="s">
        <v>17</v>
      </c>
      <c r="E6405" t="s">
        <v>39</v>
      </c>
      <c r="F6405">
        <v>65591.66</v>
      </c>
      <c r="G6405" s="1">
        <v>45773</v>
      </c>
      <c r="I6405" t="s">
        <v>64</v>
      </c>
      <c r="J6405">
        <v>10</v>
      </c>
      <c r="K6405">
        <v>10</v>
      </c>
      <c r="L6405" t="s">
        <v>193</v>
      </c>
      <c r="M6405" t="s">
        <v>21</v>
      </c>
      <c r="N6405" t="s">
        <v>30</v>
      </c>
      <c r="O6405">
        <f t="shared" si="600"/>
        <v>1</v>
      </c>
      <c r="P6405" t="str">
        <f t="shared" si="601"/>
        <v>Valid</v>
      </c>
      <c r="Q6405" t="str">
        <f>_xlfn.XLOOKUP(B6405,Customers!$A:$A,Customers!$C:$C,"Not Found")</f>
        <v>North</v>
      </c>
      <c r="R6405" t="str">
        <f t="shared" si="602"/>
        <v>North</v>
      </c>
      <c r="S6405" t="str">
        <f t="shared" si="603"/>
        <v>Accident</v>
      </c>
      <c r="T6405" t="str">
        <f t="shared" si="604"/>
        <v>Within SLA</v>
      </c>
      <c r="U6405">
        <f t="shared" si="605"/>
        <v>0</v>
      </c>
    </row>
    <row r="6406" spans="1:21" x14ac:dyDescent="0.3">
      <c r="A6406" t="s">
        <v>11034</v>
      </c>
      <c r="B6406" t="s">
        <v>856</v>
      </c>
      <c r="C6406" t="s">
        <v>857</v>
      </c>
      <c r="D6406" t="s">
        <v>102</v>
      </c>
      <c r="E6406" t="s">
        <v>74</v>
      </c>
      <c r="F6406">
        <v>340028.09</v>
      </c>
      <c r="G6406" s="1">
        <v>45702</v>
      </c>
      <c r="H6406" s="1">
        <v>45720</v>
      </c>
      <c r="I6406" t="s">
        <v>19</v>
      </c>
      <c r="J6406">
        <v>18</v>
      </c>
      <c r="K6406">
        <v>20</v>
      </c>
      <c r="L6406" t="s">
        <v>610</v>
      </c>
      <c r="M6406" t="s">
        <v>29</v>
      </c>
      <c r="N6406" t="s">
        <v>30</v>
      </c>
      <c r="O6406">
        <f t="shared" si="600"/>
        <v>1</v>
      </c>
      <c r="P6406" t="str">
        <f t="shared" si="601"/>
        <v>Valid</v>
      </c>
      <c r="Q6406" t="str">
        <f>_xlfn.XLOOKUP(B6406,Customers!$A:$A,Customers!$C:$C,"Not Found")</f>
        <v>South</v>
      </c>
      <c r="R6406" t="str">
        <f t="shared" si="602"/>
        <v>East</v>
      </c>
      <c r="S6406" t="str">
        <f t="shared" si="603"/>
        <v>Maturity</v>
      </c>
      <c r="T6406" t="str">
        <f t="shared" si="604"/>
        <v>Within SLA</v>
      </c>
      <c r="U6406">
        <f t="shared" si="605"/>
        <v>0</v>
      </c>
    </row>
    <row r="6407" spans="1:21" x14ac:dyDescent="0.3">
      <c r="A6407" t="s">
        <v>11035</v>
      </c>
      <c r="B6407" t="s">
        <v>37</v>
      </c>
      <c r="C6407" t="s">
        <v>38</v>
      </c>
      <c r="D6407" t="s">
        <v>26</v>
      </c>
      <c r="E6407" t="s">
        <v>74</v>
      </c>
      <c r="F6407">
        <v>259650.81</v>
      </c>
      <c r="G6407" s="1">
        <v>45935</v>
      </c>
      <c r="H6407" s="1">
        <v>45956</v>
      </c>
      <c r="I6407" t="s">
        <v>19</v>
      </c>
      <c r="J6407">
        <v>21</v>
      </c>
      <c r="K6407">
        <v>20</v>
      </c>
      <c r="L6407" t="s">
        <v>244</v>
      </c>
      <c r="M6407" t="s">
        <v>29</v>
      </c>
      <c r="N6407" t="s">
        <v>30</v>
      </c>
      <c r="O6407">
        <f t="shared" si="600"/>
        <v>1</v>
      </c>
      <c r="P6407" t="str">
        <f t="shared" si="601"/>
        <v>Valid</v>
      </c>
      <c r="Q6407" t="str">
        <f>_xlfn.XLOOKUP(B6407,Customers!$A:$A,Customers!$C:$C,"Not Found")</f>
        <v>North</v>
      </c>
      <c r="R6407" t="str">
        <f t="shared" si="602"/>
        <v>East</v>
      </c>
      <c r="S6407" t="str">
        <f t="shared" si="603"/>
        <v>Disability</v>
      </c>
      <c r="T6407" t="str">
        <f t="shared" si="604"/>
        <v>SLA Breach</v>
      </c>
      <c r="U6407">
        <f t="shared" si="605"/>
        <v>1</v>
      </c>
    </row>
    <row r="6408" spans="1:21" x14ac:dyDescent="0.3">
      <c r="A6408" t="s">
        <v>11036</v>
      </c>
      <c r="B6408" t="s">
        <v>5591</v>
      </c>
      <c r="C6408" t="s">
        <v>8135</v>
      </c>
      <c r="D6408" t="s">
        <v>53</v>
      </c>
      <c r="E6408" t="s">
        <v>74</v>
      </c>
      <c r="F6408">
        <v>68692.800000000003</v>
      </c>
      <c r="G6408" s="1">
        <v>45666</v>
      </c>
      <c r="H6408" s="1">
        <v>45686</v>
      </c>
      <c r="I6408" t="s">
        <v>19</v>
      </c>
      <c r="J6408">
        <v>20</v>
      </c>
      <c r="K6408">
        <v>15</v>
      </c>
      <c r="L6408" t="s">
        <v>325</v>
      </c>
      <c r="M6408" t="s">
        <v>55</v>
      </c>
      <c r="N6408" t="s">
        <v>42</v>
      </c>
      <c r="O6408">
        <f t="shared" si="600"/>
        <v>1</v>
      </c>
      <c r="P6408" t="str">
        <f t="shared" si="601"/>
        <v>Valid</v>
      </c>
      <c r="Q6408" t="str">
        <f>_xlfn.XLOOKUP(B6408,Customers!$A:$A,Customers!$C:$C,"Not Found")</f>
        <v>West</v>
      </c>
      <c r="R6408" t="str">
        <f t="shared" si="602"/>
        <v>East</v>
      </c>
      <c r="S6408" t="str">
        <f t="shared" si="603"/>
        <v>Hospitalization</v>
      </c>
      <c r="T6408" t="str">
        <f t="shared" si="604"/>
        <v>SLA Breach</v>
      </c>
      <c r="U6408">
        <f t="shared" si="605"/>
        <v>5</v>
      </c>
    </row>
    <row r="6409" spans="1:21" x14ac:dyDescent="0.3">
      <c r="A6409" t="s">
        <v>11037</v>
      </c>
      <c r="B6409" t="s">
        <v>6233</v>
      </c>
      <c r="C6409" t="s">
        <v>6234</v>
      </c>
      <c r="D6409" t="s">
        <v>46</v>
      </c>
      <c r="E6409" t="s">
        <v>74</v>
      </c>
      <c r="F6409">
        <v>32858.879999999997</v>
      </c>
      <c r="G6409" s="1">
        <v>45753</v>
      </c>
      <c r="H6409" s="1">
        <v>45776</v>
      </c>
      <c r="I6409" t="s">
        <v>19</v>
      </c>
      <c r="J6409">
        <v>23</v>
      </c>
      <c r="K6409">
        <v>10</v>
      </c>
      <c r="L6409" t="s">
        <v>20</v>
      </c>
      <c r="M6409" t="s">
        <v>21</v>
      </c>
      <c r="N6409" t="s">
        <v>42</v>
      </c>
      <c r="O6409">
        <f t="shared" si="600"/>
        <v>1</v>
      </c>
      <c r="P6409" t="str">
        <f t="shared" si="601"/>
        <v>Valid</v>
      </c>
      <c r="Q6409" t="str">
        <f>_xlfn.XLOOKUP(B6409,Customers!$A:$A,Customers!$C:$C,"Not Found")</f>
        <v>South</v>
      </c>
      <c r="R6409" t="str">
        <f t="shared" si="602"/>
        <v>East</v>
      </c>
      <c r="S6409" t="str">
        <f t="shared" si="603"/>
        <v>Theft</v>
      </c>
      <c r="T6409" t="str">
        <f t="shared" si="604"/>
        <v>SLA Breach</v>
      </c>
      <c r="U6409">
        <f t="shared" si="605"/>
        <v>13</v>
      </c>
    </row>
    <row r="6410" spans="1:21" x14ac:dyDescent="0.3">
      <c r="A6410" t="s">
        <v>11038</v>
      </c>
      <c r="B6410" t="s">
        <v>378</v>
      </c>
      <c r="C6410" t="s">
        <v>7630</v>
      </c>
      <c r="D6410" t="s">
        <v>53</v>
      </c>
      <c r="E6410" t="s">
        <v>27</v>
      </c>
      <c r="F6410">
        <v>90756.36</v>
      </c>
      <c r="G6410" s="1">
        <v>45840</v>
      </c>
      <c r="I6410" t="s">
        <v>64</v>
      </c>
      <c r="J6410">
        <v>4</v>
      </c>
      <c r="K6410">
        <v>15</v>
      </c>
      <c r="L6410" t="s">
        <v>323</v>
      </c>
      <c r="M6410" t="s">
        <v>55</v>
      </c>
      <c r="N6410" t="s">
        <v>30</v>
      </c>
      <c r="O6410">
        <f t="shared" si="600"/>
        <v>1</v>
      </c>
      <c r="P6410" t="str">
        <f t="shared" si="601"/>
        <v>Valid</v>
      </c>
      <c r="Q6410" t="str">
        <f>_xlfn.XLOOKUP(B6410,Customers!$A:$A,Customers!$C:$C,"Not Found")</f>
        <v>Central</v>
      </c>
      <c r="R6410" t="str">
        <f t="shared" si="602"/>
        <v>West</v>
      </c>
      <c r="S6410" t="str">
        <f t="shared" si="603"/>
        <v>Hospitalization</v>
      </c>
      <c r="T6410" t="str">
        <f t="shared" si="604"/>
        <v>Within SLA</v>
      </c>
      <c r="U6410">
        <f t="shared" si="605"/>
        <v>0</v>
      </c>
    </row>
    <row r="6411" spans="1:21" x14ac:dyDescent="0.3">
      <c r="A6411" t="s">
        <v>11039</v>
      </c>
      <c r="B6411" t="s">
        <v>1677</v>
      </c>
      <c r="C6411" t="s">
        <v>3180</v>
      </c>
      <c r="D6411" t="s">
        <v>17</v>
      </c>
      <c r="E6411" t="s">
        <v>173</v>
      </c>
      <c r="F6411">
        <v>68512.11</v>
      </c>
      <c r="G6411" s="1">
        <v>45743</v>
      </c>
      <c r="I6411" t="s">
        <v>64</v>
      </c>
      <c r="J6411">
        <v>1</v>
      </c>
      <c r="K6411">
        <v>10</v>
      </c>
      <c r="L6411" t="s">
        <v>87</v>
      </c>
      <c r="M6411" t="s">
        <v>21</v>
      </c>
      <c r="N6411" t="s">
        <v>30</v>
      </c>
      <c r="O6411">
        <f t="shared" si="600"/>
        <v>1</v>
      </c>
      <c r="P6411" t="str">
        <f t="shared" si="601"/>
        <v>Valid</v>
      </c>
      <c r="Q6411" t="str">
        <f>_xlfn.XLOOKUP(B6411,Customers!$A:$A,Customers!$C:$C,"Not Found")</f>
        <v>North</v>
      </c>
      <c r="R6411" t="str">
        <f t="shared" si="602"/>
        <v>Central</v>
      </c>
      <c r="S6411" t="str">
        <f t="shared" si="603"/>
        <v>Accident</v>
      </c>
      <c r="T6411" t="str">
        <f t="shared" si="604"/>
        <v>Within SLA</v>
      </c>
      <c r="U6411">
        <f t="shared" si="605"/>
        <v>0</v>
      </c>
    </row>
    <row r="6412" spans="1:21" x14ac:dyDescent="0.3">
      <c r="A6412" t="s">
        <v>11040</v>
      </c>
      <c r="B6412" t="s">
        <v>1770</v>
      </c>
      <c r="C6412" t="s">
        <v>1771</v>
      </c>
      <c r="D6412" t="s">
        <v>182</v>
      </c>
      <c r="E6412" t="s">
        <v>39</v>
      </c>
      <c r="F6412">
        <v>17723.64</v>
      </c>
      <c r="G6412" s="1">
        <v>45900</v>
      </c>
      <c r="H6412" s="1">
        <v>45916</v>
      </c>
      <c r="I6412" t="s">
        <v>19</v>
      </c>
      <c r="J6412">
        <v>16</v>
      </c>
      <c r="K6412">
        <v>7</v>
      </c>
      <c r="L6412" t="s">
        <v>121</v>
      </c>
      <c r="M6412" t="s">
        <v>94</v>
      </c>
      <c r="N6412" t="s">
        <v>42</v>
      </c>
      <c r="O6412">
        <f t="shared" si="600"/>
        <v>1</v>
      </c>
      <c r="P6412" t="str">
        <f t="shared" si="601"/>
        <v>Valid</v>
      </c>
      <c r="Q6412" t="str">
        <f>_xlfn.XLOOKUP(B6412,Customers!$A:$A,Customers!$C:$C,"Not Found")</f>
        <v>South</v>
      </c>
      <c r="R6412" t="str">
        <f t="shared" si="602"/>
        <v>North</v>
      </c>
      <c r="S6412" t="str">
        <f t="shared" si="603"/>
        <v>Trip Cancellation</v>
      </c>
      <c r="T6412" t="str">
        <f t="shared" si="604"/>
        <v>SLA Breach</v>
      </c>
      <c r="U6412">
        <f t="shared" si="605"/>
        <v>9</v>
      </c>
    </row>
    <row r="6413" spans="1:21" x14ac:dyDescent="0.3">
      <c r="A6413" t="s">
        <v>11041</v>
      </c>
      <c r="B6413" t="s">
        <v>5308</v>
      </c>
      <c r="C6413" t="s">
        <v>11042</v>
      </c>
      <c r="D6413" t="s">
        <v>59</v>
      </c>
      <c r="E6413" t="s">
        <v>18</v>
      </c>
      <c r="F6413">
        <v>110907.65</v>
      </c>
      <c r="G6413" s="1">
        <v>45720</v>
      </c>
      <c r="H6413" s="1">
        <v>45733</v>
      </c>
      <c r="I6413" t="s">
        <v>19</v>
      </c>
      <c r="J6413">
        <v>13</v>
      </c>
      <c r="K6413">
        <v>15</v>
      </c>
      <c r="L6413" t="s">
        <v>70</v>
      </c>
      <c r="M6413" t="s">
        <v>55</v>
      </c>
      <c r="N6413" t="s">
        <v>22</v>
      </c>
      <c r="O6413">
        <f t="shared" si="600"/>
        <v>1</v>
      </c>
      <c r="P6413" t="str">
        <f t="shared" si="601"/>
        <v>Valid</v>
      </c>
      <c r="Q6413" t="str">
        <f>_xlfn.XLOOKUP(B6413,Customers!$A:$A,Customers!$C:$C,"Not Found")</f>
        <v>South</v>
      </c>
      <c r="R6413" t="str">
        <f t="shared" si="602"/>
        <v>South</v>
      </c>
      <c r="S6413" t="str">
        <f t="shared" si="603"/>
        <v>Critical Illness</v>
      </c>
      <c r="T6413" t="str">
        <f t="shared" si="604"/>
        <v>Within SLA</v>
      </c>
      <c r="U6413">
        <f t="shared" si="605"/>
        <v>0</v>
      </c>
    </row>
    <row r="6414" spans="1:21" x14ac:dyDescent="0.3">
      <c r="A6414" t="s">
        <v>11043</v>
      </c>
      <c r="B6414" t="s">
        <v>1288</v>
      </c>
      <c r="C6414" t="s">
        <v>2384</v>
      </c>
      <c r="D6414" t="s">
        <v>154</v>
      </c>
      <c r="E6414" t="s">
        <v>39</v>
      </c>
      <c r="F6414">
        <v>151761.70000000001</v>
      </c>
      <c r="G6414" s="1">
        <v>45942</v>
      </c>
      <c r="H6414" s="1">
        <v>45948</v>
      </c>
      <c r="I6414" t="s">
        <v>19</v>
      </c>
      <c r="J6414">
        <v>6</v>
      </c>
      <c r="K6414">
        <v>10</v>
      </c>
      <c r="L6414" t="s">
        <v>178</v>
      </c>
      <c r="M6414" t="s">
        <v>21</v>
      </c>
      <c r="N6414" t="s">
        <v>42</v>
      </c>
      <c r="O6414">
        <f t="shared" si="600"/>
        <v>1</v>
      </c>
      <c r="P6414" t="str">
        <f t="shared" si="601"/>
        <v>Valid</v>
      </c>
      <c r="Q6414" t="str">
        <f>_xlfn.XLOOKUP(B6414,Customers!$A:$A,Customers!$C:$C,"Not Found")</f>
        <v>West</v>
      </c>
      <c r="R6414" t="str">
        <f t="shared" si="602"/>
        <v>North</v>
      </c>
      <c r="S6414" t="str">
        <f t="shared" si="603"/>
        <v>Vehicle Damage</v>
      </c>
      <c r="T6414" t="str">
        <f t="shared" si="604"/>
        <v>Within SLA</v>
      </c>
      <c r="U6414">
        <f t="shared" si="605"/>
        <v>0</v>
      </c>
    </row>
    <row r="6415" spans="1:21" x14ac:dyDescent="0.3">
      <c r="A6415" t="s">
        <v>11044</v>
      </c>
      <c r="B6415" t="s">
        <v>4828</v>
      </c>
      <c r="C6415" t="s">
        <v>4829</v>
      </c>
      <c r="D6415" t="s">
        <v>182</v>
      </c>
      <c r="E6415" t="s">
        <v>39</v>
      </c>
      <c r="F6415">
        <v>33954.21</v>
      </c>
      <c r="G6415" s="1">
        <v>45678</v>
      </c>
      <c r="H6415" s="1">
        <v>45700</v>
      </c>
      <c r="I6415" t="s">
        <v>19</v>
      </c>
      <c r="J6415">
        <v>22</v>
      </c>
      <c r="K6415">
        <v>7</v>
      </c>
      <c r="L6415" t="s">
        <v>548</v>
      </c>
      <c r="M6415" t="s">
        <v>94</v>
      </c>
      <c r="N6415" t="s">
        <v>88</v>
      </c>
      <c r="O6415">
        <f t="shared" si="600"/>
        <v>1</v>
      </c>
      <c r="P6415" t="str">
        <f t="shared" si="601"/>
        <v>Valid</v>
      </c>
      <c r="Q6415" t="str">
        <f>_xlfn.XLOOKUP(B6415,Customers!$A:$A,Customers!$C:$C,"Not Found")</f>
        <v>East</v>
      </c>
      <c r="R6415" t="str">
        <f t="shared" si="602"/>
        <v>North</v>
      </c>
      <c r="S6415" t="str">
        <f t="shared" si="603"/>
        <v>Trip Cancellation</v>
      </c>
      <c r="T6415" t="str">
        <f t="shared" si="604"/>
        <v>SLA Breach</v>
      </c>
      <c r="U6415">
        <f t="shared" si="605"/>
        <v>15</v>
      </c>
    </row>
    <row r="6416" spans="1:21" x14ac:dyDescent="0.3">
      <c r="A6416" t="s">
        <v>11045</v>
      </c>
      <c r="B6416" t="s">
        <v>6345</v>
      </c>
      <c r="C6416" t="s">
        <v>11046</v>
      </c>
      <c r="D6416" t="s">
        <v>59</v>
      </c>
      <c r="E6416" t="s">
        <v>173</v>
      </c>
      <c r="F6416">
        <v>122032.11</v>
      </c>
      <c r="G6416" s="1">
        <v>45769</v>
      </c>
      <c r="H6416" s="1">
        <v>45781</v>
      </c>
      <c r="I6416" t="s">
        <v>19</v>
      </c>
      <c r="J6416">
        <v>12</v>
      </c>
      <c r="K6416">
        <v>15</v>
      </c>
      <c r="L6416" t="s">
        <v>864</v>
      </c>
      <c r="M6416" t="s">
        <v>55</v>
      </c>
      <c r="N6416" t="s">
        <v>22</v>
      </c>
      <c r="O6416">
        <f t="shared" si="600"/>
        <v>1</v>
      </c>
      <c r="P6416" t="str">
        <f t="shared" si="601"/>
        <v>Valid</v>
      </c>
      <c r="Q6416" t="str">
        <f>_xlfn.XLOOKUP(B6416,Customers!$A:$A,Customers!$C:$C,"Not Found")</f>
        <v>West</v>
      </c>
      <c r="R6416" t="str">
        <f t="shared" si="602"/>
        <v>Central</v>
      </c>
      <c r="S6416" t="str">
        <f t="shared" si="603"/>
        <v>Critical Illness</v>
      </c>
      <c r="T6416" t="str">
        <f t="shared" si="604"/>
        <v>Within SLA</v>
      </c>
      <c r="U6416">
        <f t="shared" si="605"/>
        <v>0</v>
      </c>
    </row>
    <row r="6417" spans="1:21" x14ac:dyDescent="0.3">
      <c r="A6417" t="s">
        <v>11047</v>
      </c>
      <c r="B6417" t="s">
        <v>8077</v>
      </c>
      <c r="C6417" t="s">
        <v>8078</v>
      </c>
      <c r="D6417" t="s">
        <v>216</v>
      </c>
      <c r="E6417" t="s">
        <v>39</v>
      </c>
      <c r="F6417">
        <v>175355.74</v>
      </c>
      <c r="G6417" s="1">
        <v>45796</v>
      </c>
      <c r="I6417" t="s">
        <v>64</v>
      </c>
      <c r="J6417">
        <v>7</v>
      </c>
      <c r="K6417">
        <v>15</v>
      </c>
      <c r="L6417" t="s">
        <v>431</v>
      </c>
      <c r="M6417" t="s">
        <v>55</v>
      </c>
      <c r="N6417" t="s">
        <v>30</v>
      </c>
      <c r="O6417">
        <f t="shared" si="600"/>
        <v>1</v>
      </c>
      <c r="P6417" t="str">
        <f t="shared" si="601"/>
        <v>Valid</v>
      </c>
      <c r="Q6417" t="str">
        <f>_xlfn.XLOOKUP(B6417,Customers!$A:$A,Customers!$C:$C,"Not Found")</f>
        <v>South</v>
      </c>
      <c r="R6417" t="str">
        <f t="shared" si="602"/>
        <v>North</v>
      </c>
      <c r="S6417" t="str">
        <f t="shared" si="603"/>
        <v>Outpatient</v>
      </c>
      <c r="T6417" t="str">
        <f t="shared" si="604"/>
        <v>Within SLA</v>
      </c>
      <c r="U6417">
        <f t="shared" si="605"/>
        <v>0</v>
      </c>
    </row>
    <row r="6418" spans="1:21" x14ac:dyDescent="0.3">
      <c r="A6418" t="s">
        <v>11048</v>
      </c>
      <c r="B6418" t="s">
        <v>4998</v>
      </c>
      <c r="C6418" t="s">
        <v>11049</v>
      </c>
      <c r="D6418" t="s">
        <v>154</v>
      </c>
      <c r="E6418" t="s">
        <v>39</v>
      </c>
      <c r="F6418">
        <v>69003.009999999995</v>
      </c>
      <c r="G6418" s="1">
        <v>45987</v>
      </c>
      <c r="I6418" t="s">
        <v>40</v>
      </c>
      <c r="J6418">
        <v>13</v>
      </c>
      <c r="K6418">
        <v>10</v>
      </c>
      <c r="L6418" t="s">
        <v>610</v>
      </c>
      <c r="M6418" t="s">
        <v>21</v>
      </c>
      <c r="N6418" t="s">
        <v>30</v>
      </c>
      <c r="O6418">
        <f t="shared" si="600"/>
        <v>1</v>
      </c>
      <c r="P6418" t="str">
        <f t="shared" si="601"/>
        <v>Valid</v>
      </c>
      <c r="Q6418" t="str">
        <f>_xlfn.XLOOKUP(B6418,Customers!$A:$A,Customers!$C:$C,"Not Found")</f>
        <v>Central</v>
      </c>
      <c r="R6418" t="str">
        <f t="shared" si="602"/>
        <v>North</v>
      </c>
      <c r="S6418" t="str">
        <f t="shared" si="603"/>
        <v>Vehicle Damage</v>
      </c>
      <c r="T6418" t="str">
        <f t="shared" si="604"/>
        <v>SLA Breach</v>
      </c>
      <c r="U6418">
        <f t="shared" si="605"/>
        <v>3</v>
      </c>
    </row>
    <row r="6419" spans="1:21" x14ac:dyDescent="0.3">
      <c r="A6419" t="s">
        <v>11050</v>
      </c>
      <c r="B6419" t="s">
        <v>361</v>
      </c>
      <c r="C6419" t="s">
        <v>4787</v>
      </c>
      <c r="D6419" t="s">
        <v>216</v>
      </c>
      <c r="E6419" t="s">
        <v>18</v>
      </c>
      <c r="F6419">
        <v>164834.70000000001</v>
      </c>
      <c r="G6419" s="1">
        <v>45896</v>
      </c>
      <c r="I6419" t="s">
        <v>40</v>
      </c>
      <c r="J6419">
        <v>23</v>
      </c>
      <c r="K6419">
        <v>15</v>
      </c>
      <c r="L6419" t="s">
        <v>252</v>
      </c>
      <c r="M6419" t="s">
        <v>55</v>
      </c>
      <c r="N6419" t="s">
        <v>42</v>
      </c>
      <c r="O6419">
        <f t="shared" si="600"/>
        <v>1</v>
      </c>
      <c r="P6419" t="str">
        <f t="shared" si="601"/>
        <v>Valid</v>
      </c>
      <c r="Q6419" t="str">
        <f>_xlfn.XLOOKUP(B6419,Customers!$A:$A,Customers!$C:$C,"Not Found")</f>
        <v>West</v>
      </c>
      <c r="R6419" t="str">
        <f t="shared" si="602"/>
        <v>South</v>
      </c>
      <c r="S6419" t="str">
        <f t="shared" si="603"/>
        <v>Outpatient</v>
      </c>
      <c r="T6419" t="str">
        <f t="shared" si="604"/>
        <v>SLA Breach</v>
      </c>
      <c r="U6419">
        <f t="shared" si="605"/>
        <v>8</v>
      </c>
    </row>
    <row r="6420" spans="1:21" x14ac:dyDescent="0.3">
      <c r="A6420" t="s">
        <v>11051</v>
      </c>
      <c r="B6420" t="s">
        <v>696</v>
      </c>
      <c r="C6420" t="s">
        <v>697</v>
      </c>
      <c r="D6420" t="s">
        <v>46</v>
      </c>
      <c r="E6420" t="s">
        <v>18</v>
      </c>
      <c r="F6420">
        <v>26721.64</v>
      </c>
      <c r="G6420" s="1">
        <v>45988</v>
      </c>
      <c r="H6420" s="1">
        <v>46001</v>
      </c>
      <c r="I6420" t="s">
        <v>19</v>
      </c>
      <c r="J6420">
        <v>13</v>
      </c>
      <c r="K6420">
        <v>12</v>
      </c>
      <c r="L6420" t="s">
        <v>155</v>
      </c>
      <c r="M6420" t="s">
        <v>49</v>
      </c>
      <c r="N6420" t="s">
        <v>30</v>
      </c>
      <c r="O6420">
        <f t="shared" si="600"/>
        <v>1</v>
      </c>
      <c r="P6420" t="str">
        <f t="shared" si="601"/>
        <v>Valid</v>
      </c>
      <c r="Q6420" t="str">
        <f>_xlfn.XLOOKUP(B6420,Customers!$A:$A,Customers!$C:$C,"Not Found")</f>
        <v>North</v>
      </c>
      <c r="R6420" t="str">
        <f t="shared" si="602"/>
        <v>South</v>
      </c>
      <c r="S6420" t="str">
        <f t="shared" si="603"/>
        <v>Theft</v>
      </c>
      <c r="T6420" t="str">
        <f t="shared" si="604"/>
        <v>SLA Breach</v>
      </c>
      <c r="U6420">
        <f t="shared" si="605"/>
        <v>1</v>
      </c>
    </row>
    <row r="6421" spans="1:21" x14ac:dyDescent="0.3">
      <c r="A6421" t="s">
        <v>11052</v>
      </c>
      <c r="B6421" t="s">
        <v>572</v>
      </c>
      <c r="C6421" t="s">
        <v>573</v>
      </c>
      <c r="D6421" t="s">
        <v>53</v>
      </c>
      <c r="E6421" t="s">
        <v>74</v>
      </c>
      <c r="F6421">
        <v>58233.4</v>
      </c>
      <c r="G6421" s="1">
        <v>45826</v>
      </c>
      <c r="I6421" t="s">
        <v>64</v>
      </c>
      <c r="J6421">
        <v>22</v>
      </c>
      <c r="K6421">
        <v>15</v>
      </c>
      <c r="L6421" t="s">
        <v>610</v>
      </c>
      <c r="M6421" t="s">
        <v>55</v>
      </c>
      <c r="N6421" t="s">
        <v>30</v>
      </c>
      <c r="O6421">
        <f t="shared" si="600"/>
        <v>1</v>
      </c>
      <c r="P6421" t="str">
        <f t="shared" si="601"/>
        <v>Valid</v>
      </c>
      <c r="Q6421" t="str">
        <f>_xlfn.XLOOKUP(B6421,Customers!$A:$A,Customers!$C:$C,"Not Found")</f>
        <v>West</v>
      </c>
      <c r="R6421" t="str">
        <f t="shared" si="602"/>
        <v>East</v>
      </c>
      <c r="S6421" t="str">
        <f t="shared" si="603"/>
        <v>Hospitalization</v>
      </c>
      <c r="T6421" t="str">
        <f t="shared" si="604"/>
        <v>SLA Breach</v>
      </c>
      <c r="U6421">
        <f t="shared" si="605"/>
        <v>7</v>
      </c>
    </row>
    <row r="6422" spans="1:21" x14ac:dyDescent="0.3">
      <c r="A6422" t="s">
        <v>11053</v>
      </c>
      <c r="B6422" t="s">
        <v>7031</v>
      </c>
      <c r="C6422" t="s">
        <v>7032</v>
      </c>
      <c r="D6422" t="s">
        <v>69</v>
      </c>
      <c r="E6422" t="s">
        <v>173</v>
      </c>
      <c r="F6422">
        <v>58337.05</v>
      </c>
      <c r="G6422" s="1">
        <v>45971</v>
      </c>
      <c r="I6422" t="s">
        <v>40</v>
      </c>
      <c r="J6422">
        <v>23</v>
      </c>
      <c r="K6422">
        <v>12</v>
      </c>
      <c r="L6422" t="s">
        <v>178</v>
      </c>
      <c r="M6422" t="s">
        <v>49</v>
      </c>
      <c r="N6422" t="s">
        <v>42</v>
      </c>
      <c r="O6422">
        <f t="shared" si="600"/>
        <v>1</v>
      </c>
      <c r="P6422" t="str">
        <f t="shared" si="601"/>
        <v>Valid</v>
      </c>
      <c r="Q6422" t="str">
        <f>_xlfn.XLOOKUP(B6422,Customers!$A:$A,Customers!$C:$C,"Not Found")</f>
        <v>West</v>
      </c>
      <c r="R6422" t="str">
        <f t="shared" si="602"/>
        <v>Central</v>
      </c>
      <c r="S6422" t="str">
        <f t="shared" si="603"/>
        <v>Property Damage</v>
      </c>
      <c r="T6422" t="str">
        <f t="shared" si="604"/>
        <v>SLA Breach</v>
      </c>
      <c r="U6422">
        <f t="shared" si="605"/>
        <v>11</v>
      </c>
    </row>
    <row r="6423" spans="1:21" x14ac:dyDescent="0.3">
      <c r="A6423" t="s">
        <v>11054</v>
      </c>
      <c r="B6423" t="s">
        <v>1222</v>
      </c>
      <c r="C6423" t="s">
        <v>5527</v>
      </c>
      <c r="D6423" t="s">
        <v>1264</v>
      </c>
      <c r="E6423" t="s">
        <v>27</v>
      </c>
      <c r="F6423">
        <v>230703.47</v>
      </c>
      <c r="G6423" s="1">
        <v>45794</v>
      </c>
      <c r="I6423" t="s">
        <v>64</v>
      </c>
      <c r="J6423">
        <v>18</v>
      </c>
      <c r="K6423">
        <v>15</v>
      </c>
      <c r="L6423" t="s">
        <v>103</v>
      </c>
      <c r="M6423" t="s">
        <v>55</v>
      </c>
      <c r="N6423" t="s">
        <v>42</v>
      </c>
      <c r="O6423">
        <f t="shared" si="600"/>
        <v>1</v>
      </c>
      <c r="P6423" t="str">
        <f t="shared" si="601"/>
        <v>Valid</v>
      </c>
      <c r="Q6423" t="str">
        <f>_xlfn.XLOOKUP(B6423,Customers!$A:$A,Customers!$C:$C,"Not Found")</f>
        <v>North</v>
      </c>
      <c r="R6423" t="str">
        <f t="shared" si="602"/>
        <v>West</v>
      </c>
      <c r="S6423" t="str">
        <f t="shared" si="603"/>
        <v>hospitalization</v>
      </c>
      <c r="T6423" t="str">
        <f t="shared" si="604"/>
        <v>SLA Breach</v>
      </c>
      <c r="U6423">
        <f t="shared" si="605"/>
        <v>3</v>
      </c>
    </row>
    <row r="6424" spans="1:21" x14ac:dyDescent="0.3">
      <c r="A6424" t="s">
        <v>11055</v>
      </c>
      <c r="B6424" t="s">
        <v>3285</v>
      </c>
      <c r="C6424" t="s">
        <v>4912</v>
      </c>
      <c r="D6424" t="s">
        <v>59</v>
      </c>
      <c r="E6424" t="s">
        <v>18</v>
      </c>
      <c r="F6424">
        <v>139087.04000000001</v>
      </c>
      <c r="G6424" s="1">
        <v>45667</v>
      </c>
      <c r="I6424" t="s">
        <v>40</v>
      </c>
      <c r="J6424">
        <v>11</v>
      </c>
      <c r="K6424">
        <v>15</v>
      </c>
      <c r="L6424" t="s">
        <v>244</v>
      </c>
      <c r="M6424" t="s">
        <v>55</v>
      </c>
      <c r="N6424" t="s">
        <v>30</v>
      </c>
      <c r="O6424">
        <f t="shared" si="600"/>
        <v>1</v>
      </c>
      <c r="P6424" t="str">
        <f t="shared" si="601"/>
        <v>Valid</v>
      </c>
      <c r="Q6424" t="str">
        <f>_xlfn.XLOOKUP(B6424,Customers!$A:$A,Customers!$C:$C,"Not Found")</f>
        <v>West</v>
      </c>
      <c r="R6424" t="str">
        <f t="shared" si="602"/>
        <v>South</v>
      </c>
      <c r="S6424" t="str">
        <f t="shared" si="603"/>
        <v>Critical Illness</v>
      </c>
      <c r="T6424" t="str">
        <f t="shared" si="604"/>
        <v>Within SLA</v>
      </c>
      <c r="U6424">
        <f t="shared" si="605"/>
        <v>0</v>
      </c>
    </row>
    <row r="6425" spans="1:21" x14ac:dyDescent="0.3">
      <c r="A6425" t="s">
        <v>11056</v>
      </c>
      <c r="B6425" t="s">
        <v>5884</v>
      </c>
      <c r="C6425" t="s">
        <v>11057</v>
      </c>
      <c r="D6425" t="s">
        <v>69</v>
      </c>
      <c r="E6425" t="s">
        <v>27</v>
      </c>
      <c r="F6425">
        <v>54396.67</v>
      </c>
      <c r="G6425" s="1">
        <v>45726</v>
      </c>
      <c r="H6425" s="1">
        <v>45737</v>
      </c>
      <c r="I6425" t="s">
        <v>19</v>
      </c>
      <c r="J6425">
        <v>11</v>
      </c>
      <c r="K6425">
        <v>12</v>
      </c>
      <c r="L6425" t="s">
        <v>268</v>
      </c>
      <c r="M6425" t="s">
        <v>49</v>
      </c>
      <c r="N6425" t="s">
        <v>30</v>
      </c>
      <c r="O6425">
        <f t="shared" si="600"/>
        <v>1</v>
      </c>
      <c r="P6425" t="str">
        <f t="shared" si="601"/>
        <v>Valid</v>
      </c>
      <c r="Q6425" t="str">
        <f>_xlfn.XLOOKUP(B6425,Customers!$A:$A,Customers!$C:$C,"Not Found")</f>
        <v>North</v>
      </c>
      <c r="R6425" t="str">
        <f t="shared" si="602"/>
        <v>West</v>
      </c>
      <c r="S6425" t="str">
        <f t="shared" si="603"/>
        <v>Property Damage</v>
      </c>
      <c r="T6425" t="str">
        <f t="shared" si="604"/>
        <v>Within SLA</v>
      </c>
      <c r="U6425">
        <f t="shared" si="605"/>
        <v>0</v>
      </c>
    </row>
    <row r="6426" spans="1:21" x14ac:dyDescent="0.3">
      <c r="A6426" t="s">
        <v>11058</v>
      </c>
      <c r="B6426" t="s">
        <v>3081</v>
      </c>
      <c r="C6426" t="s">
        <v>9952</v>
      </c>
      <c r="D6426" t="s">
        <v>53</v>
      </c>
      <c r="E6426" t="s">
        <v>173</v>
      </c>
      <c r="F6426">
        <v>48901.59</v>
      </c>
      <c r="G6426" s="1">
        <v>45783</v>
      </c>
      <c r="I6426" t="s">
        <v>40</v>
      </c>
      <c r="J6426">
        <v>25</v>
      </c>
      <c r="K6426">
        <v>15</v>
      </c>
      <c r="L6426" t="s">
        <v>227</v>
      </c>
      <c r="M6426" t="s">
        <v>55</v>
      </c>
      <c r="N6426" t="s">
        <v>30</v>
      </c>
      <c r="O6426">
        <f t="shared" si="600"/>
        <v>1</v>
      </c>
      <c r="P6426" t="str">
        <f t="shared" si="601"/>
        <v>Valid</v>
      </c>
      <c r="Q6426" t="str">
        <f>_xlfn.XLOOKUP(B6426,Customers!$A:$A,Customers!$C:$C,"Not Found")</f>
        <v>North</v>
      </c>
      <c r="R6426" t="str">
        <f t="shared" si="602"/>
        <v>Central</v>
      </c>
      <c r="S6426" t="str">
        <f t="shared" si="603"/>
        <v>Hospitalization</v>
      </c>
      <c r="T6426" t="str">
        <f t="shared" si="604"/>
        <v>SLA Breach</v>
      </c>
      <c r="U6426">
        <f t="shared" si="605"/>
        <v>10</v>
      </c>
    </row>
    <row r="6427" spans="1:21" x14ac:dyDescent="0.3">
      <c r="A6427" t="s">
        <v>11059</v>
      </c>
      <c r="B6427" t="s">
        <v>1146</v>
      </c>
      <c r="C6427" t="s">
        <v>1147</v>
      </c>
      <c r="D6427" t="s">
        <v>59</v>
      </c>
      <c r="E6427" t="s">
        <v>18</v>
      </c>
      <c r="F6427">
        <v>37816.81</v>
      </c>
      <c r="G6427" s="1">
        <v>45886</v>
      </c>
      <c r="H6427" s="1">
        <v>45896</v>
      </c>
      <c r="I6427" t="s">
        <v>19</v>
      </c>
      <c r="J6427">
        <v>10</v>
      </c>
      <c r="K6427">
        <v>15</v>
      </c>
      <c r="L6427" t="s">
        <v>590</v>
      </c>
      <c r="M6427" t="s">
        <v>55</v>
      </c>
      <c r="N6427" t="s">
        <v>30</v>
      </c>
      <c r="O6427">
        <f t="shared" si="600"/>
        <v>1</v>
      </c>
      <c r="P6427" t="str">
        <f t="shared" si="601"/>
        <v>Valid</v>
      </c>
      <c r="Q6427" t="str">
        <f>_xlfn.XLOOKUP(B6427,Customers!$A:$A,Customers!$C:$C,"Not Found")</f>
        <v>West</v>
      </c>
      <c r="R6427" t="str">
        <f t="shared" si="602"/>
        <v>South</v>
      </c>
      <c r="S6427" t="str">
        <f t="shared" si="603"/>
        <v>Critical Illness</v>
      </c>
      <c r="T6427" t="str">
        <f t="shared" si="604"/>
        <v>Within SLA</v>
      </c>
      <c r="U6427">
        <f t="shared" si="605"/>
        <v>0</v>
      </c>
    </row>
    <row r="6428" spans="1:21" x14ac:dyDescent="0.3">
      <c r="A6428" t="s">
        <v>11060</v>
      </c>
      <c r="B6428" t="s">
        <v>1887</v>
      </c>
      <c r="C6428" t="s">
        <v>5794</v>
      </c>
      <c r="D6428" t="s">
        <v>216</v>
      </c>
      <c r="E6428" t="s">
        <v>27</v>
      </c>
      <c r="F6428">
        <v>114063.57</v>
      </c>
      <c r="G6428" s="1">
        <v>45728</v>
      </c>
      <c r="I6428" t="s">
        <v>40</v>
      </c>
      <c r="J6428">
        <v>8</v>
      </c>
      <c r="K6428">
        <v>15</v>
      </c>
      <c r="L6428" t="s">
        <v>610</v>
      </c>
      <c r="M6428" t="s">
        <v>55</v>
      </c>
      <c r="N6428" t="s">
        <v>30</v>
      </c>
      <c r="O6428">
        <f t="shared" si="600"/>
        <v>1</v>
      </c>
      <c r="P6428" t="str">
        <f t="shared" si="601"/>
        <v>Valid</v>
      </c>
      <c r="Q6428" t="str">
        <f>_xlfn.XLOOKUP(B6428,Customers!$A:$A,Customers!$C:$C,"Not Found")</f>
        <v>East</v>
      </c>
      <c r="R6428" t="str">
        <f t="shared" si="602"/>
        <v>West</v>
      </c>
      <c r="S6428" t="str">
        <f t="shared" si="603"/>
        <v>Outpatient</v>
      </c>
      <c r="T6428" t="str">
        <f t="shared" si="604"/>
        <v>Within SLA</v>
      </c>
      <c r="U6428">
        <f t="shared" si="605"/>
        <v>0</v>
      </c>
    </row>
    <row r="6429" spans="1:21" x14ac:dyDescent="0.3">
      <c r="A6429" t="s">
        <v>11061</v>
      </c>
      <c r="B6429" t="s">
        <v>4261</v>
      </c>
      <c r="C6429" t="s">
        <v>4262</v>
      </c>
      <c r="D6429" t="s">
        <v>26</v>
      </c>
      <c r="E6429" t="s">
        <v>74</v>
      </c>
      <c r="F6429">
        <v>369100.85</v>
      </c>
      <c r="G6429" s="1">
        <v>45742</v>
      </c>
      <c r="H6429" s="1">
        <v>45757</v>
      </c>
      <c r="I6429" t="s">
        <v>19</v>
      </c>
      <c r="J6429">
        <v>15</v>
      </c>
      <c r="K6429">
        <v>20</v>
      </c>
      <c r="L6429" t="s">
        <v>580</v>
      </c>
      <c r="M6429" t="s">
        <v>29</v>
      </c>
      <c r="N6429" t="s">
        <v>30</v>
      </c>
      <c r="O6429">
        <f t="shared" si="600"/>
        <v>1</v>
      </c>
      <c r="P6429" t="str">
        <f t="shared" si="601"/>
        <v>Valid</v>
      </c>
      <c r="Q6429" t="str">
        <f>_xlfn.XLOOKUP(B6429,Customers!$A:$A,Customers!$C:$C,"Not Found")</f>
        <v>South</v>
      </c>
      <c r="R6429" t="str">
        <f t="shared" si="602"/>
        <v>East</v>
      </c>
      <c r="S6429" t="str">
        <f t="shared" si="603"/>
        <v>Disability</v>
      </c>
      <c r="T6429" t="str">
        <f t="shared" si="604"/>
        <v>Within SLA</v>
      </c>
      <c r="U6429">
        <f t="shared" si="605"/>
        <v>0</v>
      </c>
    </row>
    <row r="6430" spans="1:21" x14ac:dyDescent="0.3">
      <c r="A6430" t="s">
        <v>11062</v>
      </c>
      <c r="B6430" t="s">
        <v>15</v>
      </c>
      <c r="C6430" t="s">
        <v>16</v>
      </c>
      <c r="D6430" t="s">
        <v>46</v>
      </c>
      <c r="E6430" t="s">
        <v>27</v>
      </c>
      <c r="F6430">
        <v>53567.09</v>
      </c>
      <c r="G6430" s="1">
        <v>45876</v>
      </c>
      <c r="H6430" s="1">
        <v>45884</v>
      </c>
      <c r="I6430" t="s">
        <v>19</v>
      </c>
      <c r="J6430">
        <v>8</v>
      </c>
      <c r="K6430">
        <v>10</v>
      </c>
      <c r="L6430" t="s">
        <v>93</v>
      </c>
      <c r="M6430" t="s">
        <v>21</v>
      </c>
      <c r="N6430" t="s">
        <v>22</v>
      </c>
      <c r="O6430">
        <f t="shared" si="600"/>
        <v>1</v>
      </c>
      <c r="P6430" t="str">
        <f t="shared" si="601"/>
        <v>Valid</v>
      </c>
      <c r="Q6430" t="str">
        <f>_xlfn.XLOOKUP(B6430,Customers!$A:$A,Customers!$C:$C,"Not Found")</f>
        <v>West</v>
      </c>
      <c r="R6430" t="str">
        <f t="shared" si="602"/>
        <v>West</v>
      </c>
      <c r="S6430" t="str">
        <f t="shared" si="603"/>
        <v>Theft</v>
      </c>
      <c r="T6430" t="str">
        <f t="shared" si="604"/>
        <v>Within SLA</v>
      </c>
      <c r="U6430">
        <f t="shared" si="605"/>
        <v>0</v>
      </c>
    </row>
    <row r="6431" spans="1:21" x14ac:dyDescent="0.3">
      <c r="A6431" t="s">
        <v>11063</v>
      </c>
      <c r="B6431" t="s">
        <v>1622</v>
      </c>
      <c r="C6431" t="s">
        <v>1623</v>
      </c>
      <c r="D6431" t="s">
        <v>182</v>
      </c>
      <c r="E6431" t="s">
        <v>39</v>
      </c>
      <c r="F6431">
        <v>18403.64</v>
      </c>
      <c r="G6431" s="1">
        <v>45668</v>
      </c>
      <c r="H6431" s="1">
        <v>45675</v>
      </c>
      <c r="I6431" t="s">
        <v>19</v>
      </c>
      <c r="J6431">
        <v>7</v>
      </c>
      <c r="K6431">
        <v>7</v>
      </c>
      <c r="L6431" t="s">
        <v>590</v>
      </c>
      <c r="M6431" t="s">
        <v>94</v>
      </c>
      <c r="N6431" t="s">
        <v>30</v>
      </c>
      <c r="O6431">
        <f t="shared" si="600"/>
        <v>1</v>
      </c>
      <c r="P6431" t="str">
        <f t="shared" si="601"/>
        <v>Valid</v>
      </c>
      <c r="Q6431" t="str">
        <f>_xlfn.XLOOKUP(B6431,Customers!$A:$A,Customers!$C:$C,"Not Found")</f>
        <v>East</v>
      </c>
      <c r="R6431" t="str">
        <f t="shared" si="602"/>
        <v>North</v>
      </c>
      <c r="S6431" t="str">
        <f t="shared" si="603"/>
        <v>Trip Cancellation</v>
      </c>
      <c r="T6431" t="str">
        <f t="shared" si="604"/>
        <v>Within SLA</v>
      </c>
      <c r="U6431">
        <f t="shared" si="605"/>
        <v>0</v>
      </c>
    </row>
    <row r="6432" spans="1:21" x14ac:dyDescent="0.3">
      <c r="A6432" t="s">
        <v>11064</v>
      </c>
      <c r="B6432" t="s">
        <v>4629</v>
      </c>
      <c r="C6432" t="s">
        <v>4630</v>
      </c>
      <c r="D6432" t="s">
        <v>216</v>
      </c>
      <c r="E6432" t="s">
        <v>27</v>
      </c>
      <c r="F6432">
        <v>90333.82</v>
      </c>
      <c r="G6432" s="1">
        <v>45953</v>
      </c>
      <c r="I6432" t="s">
        <v>64</v>
      </c>
      <c r="J6432">
        <v>5</v>
      </c>
      <c r="K6432">
        <v>15</v>
      </c>
      <c r="L6432" t="s">
        <v>548</v>
      </c>
      <c r="M6432" t="s">
        <v>55</v>
      </c>
      <c r="N6432" t="s">
        <v>22</v>
      </c>
      <c r="O6432">
        <f t="shared" si="600"/>
        <v>1</v>
      </c>
      <c r="P6432" t="str">
        <f t="shared" si="601"/>
        <v>Valid</v>
      </c>
      <c r="Q6432" t="str">
        <f>_xlfn.XLOOKUP(B6432,Customers!$A:$A,Customers!$C:$C,"Not Found")</f>
        <v>West</v>
      </c>
      <c r="R6432" t="str">
        <f t="shared" si="602"/>
        <v>West</v>
      </c>
      <c r="S6432" t="str">
        <f t="shared" si="603"/>
        <v>Outpatient</v>
      </c>
      <c r="T6432" t="str">
        <f t="shared" si="604"/>
        <v>Within SLA</v>
      </c>
      <c r="U6432">
        <f t="shared" si="605"/>
        <v>0</v>
      </c>
    </row>
    <row r="6433" spans="1:21" x14ac:dyDescent="0.3">
      <c r="A6433" t="s">
        <v>11065</v>
      </c>
      <c r="B6433" t="s">
        <v>11066</v>
      </c>
      <c r="C6433" t="s">
        <v>11067</v>
      </c>
      <c r="D6433" t="s">
        <v>182</v>
      </c>
      <c r="E6433" t="s">
        <v>27</v>
      </c>
      <c r="F6433">
        <v>173690.03</v>
      </c>
      <c r="G6433" s="1">
        <v>45980</v>
      </c>
      <c r="H6433" s="1">
        <v>45985</v>
      </c>
      <c r="I6433" t="s">
        <v>47</v>
      </c>
      <c r="J6433">
        <v>5</v>
      </c>
      <c r="K6433">
        <v>7</v>
      </c>
      <c r="L6433" t="s">
        <v>150</v>
      </c>
      <c r="M6433" t="s">
        <v>94</v>
      </c>
      <c r="N6433" t="s">
        <v>22</v>
      </c>
      <c r="O6433">
        <f t="shared" si="600"/>
        <v>1</v>
      </c>
      <c r="P6433" t="str">
        <f t="shared" si="601"/>
        <v>Valid</v>
      </c>
      <c r="Q6433" t="str">
        <f>_xlfn.XLOOKUP(B6433,Customers!$A:$A,Customers!$C:$C,"Not Found")</f>
        <v>North</v>
      </c>
      <c r="R6433" t="str">
        <f t="shared" si="602"/>
        <v>West</v>
      </c>
      <c r="S6433" t="str">
        <f t="shared" si="603"/>
        <v>Trip Cancellation</v>
      </c>
      <c r="T6433" t="str">
        <f t="shared" si="604"/>
        <v>Within SLA</v>
      </c>
      <c r="U6433">
        <f t="shared" si="605"/>
        <v>0</v>
      </c>
    </row>
    <row r="6434" spans="1:21" x14ac:dyDescent="0.3">
      <c r="A6434" t="s">
        <v>11068</v>
      </c>
      <c r="B6434" t="s">
        <v>4564</v>
      </c>
      <c r="C6434" t="s">
        <v>5860</v>
      </c>
      <c r="D6434" t="s">
        <v>46</v>
      </c>
      <c r="E6434" t="s">
        <v>27</v>
      </c>
      <c r="F6434">
        <v>54927.34</v>
      </c>
      <c r="G6434" s="1">
        <v>45927</v>
      </c>
      <c r="H6434" s="1">
        <v>45934</v>
      </c>
      <c r="I6434" t="s">
        <v>19</v>
      </c>
      <c r="J6434">
        <v>7</v>
      </c>
      <c r="K6434">
        <v>10</v>
      </c>
      <c r="L6434" t="s">
        <v>296</v>
      </c>
      <c r="M6434" t="s">
        <v>21</v>
      </c>
      <c r="N6434" t="s">
        <v>30</v>
      </c>
      <c r="O6434">
        <f t="shared" si="600"/>
        <v>1</v>
      </c>
      <c r="P6434" t="str">
        <f t="shared" si="601"/>
        <v>Valid</v>
      </c>
      <c r="Q6434" t="str">
        <f>_xlfn.XLOOKUP(B6434,Customers!$A:$A,Customers!$C:$C,"Not Found")</f>
        <v>East</v>
      </c>
      <c r="R6434" t="str">
        <f t="shared" si="602"/>
        <v>West</v>
      </c>
      <c r="S6434" t="str">
        <f t="shared" si="603"/>
        <v>Theft</v>
      </c>
      <c r="T6434" t="str">
        <f t="shared" si="604"/>
        <v>Within SLA</v>
      </c>
      <c r="U6434">
        <f t="shared" si="605"/>
        <v>0</v>
      </c>
    </row>
    <row r="6435" spans="1:21" x14ac:dyDescent="0.3">
      <c r="A6435" t="s">
        <v>11069</v>
      </c>
      <c r="B6435" t="s">
        <v>4883</v>
      </c>
      <c r="C6435" t="s">
        <v>11070</v>
      </c>
      <c r="D6435" t="s">
        <v>59</v>
      </c>
      <c r="E6435" t="s">
        <v>39</v>
      </c>
      <c r="F6435">
        <v>193846.8</v>
      </c>
      <c r="G6435" s="1">
        <v>45972</v>
      </c>
      <c r="H6435" s="1">
        <v>45979</v>
      </c>
      <c r="I6435" t="s">
        <v>19</v>
      </c>
      <c r="J6435">
        <v>7</v>
      </c>
      <c r="K6435">
        <v>15</v>
      </c>
      <c r="L6435" t="s">
        <v>501</v>
      </c>
      <c r="M6435" t="s">
        <v>55</v>
      </c>
      <c r="N6435" t="s">
        <v>30</v>
      </c>
      <c r="O6435">
        <f t="shared" si="600"/>
        <v>1</v>
      </c>
      <c r="P6435" t="str">
        <f t="shared" si="601"/>
        <v>Valid</v>
      </c>
      <c r="Q6435" t="str">
        <f>_xlfn.XLOOKUP(B6435,Customers!$A:$A,Customers!$C:$C,"Not Found")</f>
        <v>East</v>
      </c>
      <c r="R6435" t="str">
        <f t="shared" si="602"/>
        <v>North</v>
      </c>
      <c r="S6435" t="str">
        <f t="shared" si="603"/>
        <v>Critical Illness</v>
      </c>
      <c r="T6435" t="str">
        <f t="shared" si="604"/>
        <v>Within SLA</v>
      </c>
      <c r="U6435">
        <f t="shared" si="605"/>
        <v>0</v>
      </c>
    </row>
    <row r="6436" spans="1:21" x14ac:dyDescent="0.3">
      <c r="A6436" t="s">
        <v>11071</v>
      </c>
      <c r="B6436" t="s">
        <v>390</v>
      </c>
      <c r="C6436" t="s">
        <v>3930</v>
      </c>
      <c r="D6436" t="s">
        <v>53</v>
      </c>
      <c r="E6436" t="s">
        <v>39</v>
      </c>
      <c r="F6436">
        <v>75860.820000000007</v>
      </c>
      <c r="G6436" s="1">
        <v>45712</v>
      </c>
      <c r="H6436" s="1">
        <v>45726</v>
      </c>
      <c r="I6436" t="s">
        <v>19</v>
      </c>
      <c r="J6436">
        <v>14</v>
      </c>
      <c r="K6436">
        <v>15</v>
      </c>
      <c r="L6436" t="s">
        <v>704</v>
      </c>
      <c r="M6436" t="s">
        <v>55</v>
      </c>
      <c r="N6436" t="s">
        <v>22</v>
      </c>
      <c r="O6436">
        <f t="shared" si="600"/>
        <v>1</v>
      </c>
      <c r="P6436" t="str">
        <f t="shared" si="601"/>
        <v>Valid</v>
      </c>
      <c r="Q6436" t="str">
        <f>_xlfn.XLOOKUP(B6436,Customers!$A:$A,Customers!$C:$C,"Not Found")</f>
        <v>North</v>
      </c>
      <c r="R6436" t="str">
        <f t="shared" si="602"/>
        <v>North</v>
      </c>
      <c r="S6436" t="str">
        <f t="shared" si="603"/>
        <v>Hospitalization</v>
      </c>
      <c r="T6436" t="str">
        <f t="shared" si="604"/>
        <v>Within SLA</v>
      </c>
      <c r="U6436">
        <f t="shared" si="605"/>
        <v>0</v>
      </c>
    </row>
    <row r="6437" spans="1:21" x14ac:dyDescent="0.3">
      <c r="A6437" t="s">
        <v>11072</v>
      </c>
      <c r="B6437" t="s">
        <v>11073</v>
      </c>
      <c r="C6437" t="s">
        <v>11074</v>
      </c>
      <c r="D6437" t="s">
        <v>182</v>
      </c>
      <c r="E6437" t="s">
        <v>27</v>
      </c>
      <c r="F6437">
        <v>61046.42</v>
      </c>
      <c r="G6437" s="1">
        <v>45729</v>
      </c>
      <c r="H6437" s="1">
        <v>45730</v>
      </c>
      <c r="I6437" t="s">
        <v>19</v>
      </c>
      <c r="J6437">
        <v>1</v>
      </c>
      <c r="K6437">
        <v>7</v>
      </c>
      <c r="L6437" t="s">
        <v>121</v>
      </c>
      <c r="M6437" t="s">
        <v>94</v>
      </c>
      <c r="N6437" t="s">
        <v>30</v>
      </c>
      <c r="O6437">
        <f t="shared" si="600"/>
        <v>1</v>
      </c>
      <c r="P6437" t="str">
        <f t="shared" si="601"/>
        <v>Valid</v>
      </c>
      <c r="Q6437" t="str">
        <f>_xlfn.XLOOKUP(B6437,Customers!$A:$A,Customers!$C:$C,"Not Found")</f>
        <v>West</v>
      </c>
      <c r="R6437" t="str">
        <f t="shared" si="602"/>
        <v>West</v>
      </c>
      <c r="S6437" t="str">
        <f t="shared" si="603"/>
        <v>Trip Cancellation</v>
      </c>
      <c r="T6437" t="str">
        <f t="shared" si="604"/>
        <v>Within SLA</v>
      </c>
      <c r="U6437">
        <f t="shared" si="605"/>
        <v>0</v>
      </c>
    </row>
    <row r="6438" spans="1:21" x14ac:dyDescent="0.3">
      <c r="A6438" t="s">
        <v>11075</v>
      </c>
      <c r="B6438" t="s">
        <v>10136</v>
      </c>
      <c r="C6438" t="s">
        <v>11076</v>
      </c>
      <c r="D6438" t="s">
        <v>92</v>
      </c>
      <c r="E6438" t="s">
        <v>27</v>
      </c>
      <c r="F6438">
        <v>48106.45</v>
      </c>
      <c r="G6438" s="1">
        <v>45947</v>
      </c>
      <c r="H6438" s="1">
        <v>45953</v>
      </c>
      <c r="I6438" t="s">
        <v>19</v>
      </c>
      <c r="J6438">
        <v>6</v>
      </c>
      <c r="K6438">
        <v>7</v>
      </c>
      <c r="L6438" t="s">
        <v>117</v>
      </c>
      <c r="M6438" t="s">
        <v>94</v>
      </c>
      <c r="N6438" t="s">
        <v>30</v>
      </c>
      <c r="O6438">
        <f t="shared" si="600"/>
        <v>1</v>
      </c>
      <c r="P6438" t="str">
        <f t="shared" si="601"/>
        <v>Valid</v>
      </c>
      <c r="Q6438" t="str">
        <f>_xlfn.XLOOKUP(B6438,Customers!$A:$A,Customers!$C:$C,"Not Found")</f>
        <v>South</v>
      </c>
      <c r="R6438" t="str">
        <f t="shared" si="602"/>
        <v>West</v>
      </c>
      <c r="S6438" t="str">
        <f t="shared" si="603"/>
        <v>Baggage Loss</v>
      </c>
      <c r="T6438" t="str">
        <f t="shared" si="604"/>
        <v>Within SLA</v>
      </c>
      <c r="U6438">
        <f t="shared" si="605"/>
        <v>0</v>
      </c>
    </row>
    <row r="6439" spans="1:21" x14ac:dyDescent="0.3">
      <c r="A6439" t="s">
        <v>11077</v>
      </c>
      <c r="B6439" t="s">
        <v>361</v>
      </c>
      <c r="C6439" t="s">
        <v>2830</v>
      </c>
      <c r="D6439" t="s">
        <v>34</v>
      </c>
      <c r="E6439" t="s">
        <v>173</v>
      </c>
      <c r="F6439">
        <v>318116.28000000003</v>
      </c>
      <c r="G6439" s="1">
        <v>45737</v>
      </c>
      <c r="H6439" s="1">
        <v>45758</v>
      </c>
      <c r="I6439" t="s">
        <v>19</v>
      </c>
      <c r="J6439">
        <v>21</v>
      </c>
      <c r="K6439">
        <v>20</v>
      </c>
      <c r="L6439" t="s">
        <v>183</v>
      </c>
      <c r="M6439" t="s">
        <v>29</v>
      </c>
      <c r="N6439" t="s">
        <v>30</v>
      </c>
      <c r="O6439">
        <f t="shared" si="600"/>
        <v>1</v>
      </c>
      <c r="P6439" t="str">
        <f t="shared" si="601"/>
        <v>Valid</v>
      </c>
      <c r="Q6439" t="str">
        <f>_xlfn.XLOOKUP(B6439,Customers!$A:$A,Customers!$C:$C,"Not Found")</f>
        <v>West</v>
      </c>
      <c r="R6439" t="str">
        <f t="shared" si="602"/>
        <v>Central</v>
      </c>
      <c r="S6439" t="str">
        <f t="shared" si="603"/>
        <v>Death Benefit</v>
      </c>
      <c r="T6439" t="str">
        <f t="shared" si="604"/>
        <v>SLA Breach</v>
      </c>
      <c r="U6439">
        <f t="shared" si="605"/>
        <v>1</v>
      </c>
    </row>
    <row r="6440" spans="1:21" x14ac:dyDescent="0.3">
      <c r="A6440" t="s">
        <v>11078</v>
      </c>
      <c r="B6440" t="s">
        <v>521</v>
      </c>
      <c r="C6440" t="s">
        <v>522</v>
      </c>
      <c r="D6440" t="s">
        <v>46</v>
      </c>
      <c r="E6440" t="s">
        <v>74</v>
      </c>
      <c r="F6440">
        <v>106658.6</v>
      </c>
      <c r="G6440" s="1">
        <v>45893</v>
      </c>
      <c r="I6440" t="s">
        <v>40</v>
      </c>
      <c r="J6440">
        <v>24</v>
      </c>
      <c r="K6440">
        <v>10</v>
      </c>
      <c r="L6440" t="s">
        <v>310</v>
      </c>
      <c r="M6440" t="s">
        <v>21</v>
      </c>
      <c r="N6440" t="s">
        <v>88</v>
      </c>
      <c r="O6440">
        <f t="shared" si="600"/>
        <v>1</v>
      </c>
      <c r="P6440" t="str">
        <f t="shared" si="601"/>
        <v>Valid</v>
      </c>
      <c r="Q6440" t="str">
        <f>_xlfn.XLOOKUP(B6440,Customers!$A:$A,Customers!$C:$C,"Not Found")</f>
        <v>South</v>
      </c>
      <c r="R6440" t="str">
        <f t="shared" si="602"/>
        <v>East</v>
      </c>
      <c r="S6440" t="str">
        <f t="shared" si="603"/>
        <v>Theft</v>
      </c>
      <c r="T6440" t="str">
        <f t="shared" si="604"/>
        <v>SLA Breach</v>
      </c>
      <c r="U6440">
        <f t="shared" si="605"/>
        <v>14</v>
      </c>
    </row>
    <row r="6441" spans="1:21" x14ac:dyDescent="0.3">
      <c r="A6441" t="s">
        <v>11079</v>
      </c>
      <c r="B6441" t="s">
        <v>778</v>
      </c>
      <c r="C6441" t="s">
        <v>779</v>
      </c>
      <c r="D6441" t="s">
        <v>46</v>
      </c>
      <c r="E6441" t="s">
        <v>18</v>
      </c>
      <c r="F6441">
        <v>259626.22</v>
      </c>
      <c r="G6441" s="1">
        <v>45851</v>
      </c>
      <c r="H6441" s="1">
        <v>45878</v>
      </c>
      <c r="I6441" t="s">
        <v>19</v>
      </c>
      <c r="J6441">
        <v>27</v>
      </c>
      <c r="K6441">
        <v>12</v>
      </c>
      <c r="L6441" t="s">
        <v>341</v>
      </c>
      <c r="M6441" t="s">
        <v>49</v>
      </c>
      <c r="N6441" t="s">
        <v>88</v>
      </c>
      <c r="O6441">
        <f t="shared" si="600"/>
        <v>1</v>
      </c>
      <c r="P6441" t="str">
        <f t="shared" si="601"/>
        <v>Valid</v>
      </c>
      <c r="Q6441" t="str">
        <f>_xlfn.XLOOKUP(B6441,Customers!$A:$A,Customers!$C:$C,"Not Found")</f>
        <v>North</v>
      </c>
      <c r="R6441" t="str">
        <f t="shared" si="602"/>
        <v>South</v>
      </c>
      <c r="S6441" t="str">
        <f t="shared" si="603"/>
        <v>Theft</v>
      </c>
      <c r="T6441" t="str">
        <f t="shared" si="604"/>
        <v>SLA Breach</v>
      </c>
      <c r="U6441">
        <f t="shared" si="605"/>
        <v>15</v>
      </c>
    </row>
    <row r="6442" spans="1:21" x14ac:dyDescent="0.3">
      <c r="A6442" t="s">
        <v>11080</v>
      </c>
      <c r="B6442" t="s">
        <v>7604</v>
      </c>
      <c r="C6442" t="s">
        <v>7605</v>
      </c>
      <c r="D6442" t="s">
        <v>34</v>
      </c>
      <c r="E6442" t="s">
        <v>27</v>
      </c>
      <c r="F6442">
        <v>339459.72</v>
      </c>
      <c r="G6442" s="1">
        <v>45757</v>
      </c>
      <c r="I6442" t="s">
        <v>40</v>
      </c>
      <c r="J6442">
        <v>22</v>
      </c>
      <c r="K6442">
        <v>20</v>
      </c>
      <c r="L6442" t="s">
        <v>491</v>
      </c>
      <c r="M6442" t="s">
        <v>29</v>
      </c>
      <c r="N6442" t="s">
        <v>42</v>
      </c>
      <c r="O6442">
        <f t="shared" si="600"/>
        <v>1</v>
      </c>
      <c r="P6442" t="str">
        <f t="shared" si="601"/>
        <v>Valid</v>
      </c>
      <c r="Q6442" t="str">
        <f>_xlfn.XLOOKUP(B6442,Customers!$A:$A,Customers!$C:$C,"Not Found")</f>
        <v>West</v>
      </c>
      <c r="R6442" t="str">
        <f t="shared" si="602"/>
        <v>West</v>
      </c>
      <c r="S6442" t="str">
        <f t="shared" si="603"/>
        <v>Death Benefit</v>
      </c>
      <c r="T6442" t="str">
        <f t="shared" si="604"/>
        <v>SLA Breach</v>
      </c>
      <c r="U6442">
        <f t="shared" si="605"/>
        <v>2</v>
      </c>
    </row>
    <row r="6443" spans="1:21" x14ac:dyDescent="0.3">
      <c r="A6443" t="s">
        <v>11081</v>
      </c>
      <c r="B6443" t="s">
        <v>3787</v>
      </c>
      <c r="C6443" t="s">
        <v>3788</v>
      </c>
      <c r="D6443" t="s">
        <v>17</v>
      </c>
      <c r="E6443" t="s">
        <v>27</v>
      </c>
      <c r="F6443">
        <v>62570.29</v>
      </c>
      <c r="G6443" s="1">
        <v>45800</v>
      </c>
      <c r="I6443" t="s">
        <v>64</v>
      </c>
      <c r="J6443">
        <v>15</v>
      </c>
      <c r="K6443">
        <v>10</v>
      </c>
      <c r="L6443" t="s">
        <v>98</v>
      </c>
      <c r="M6443" t="s">
        <v>21</v>
      </c>
      <c r="N6443" t="s">
        <v>30</v>
      </c>
      <c r="O6443">
        <f t="shared" si="600"/>
        <v>1</v>
      </c>
      <c r="P6443" t="str">
        <f t="shared" si="601"/>
        <v>Valid</v>
      </c>
      <c r="Q6443" t="str">
        <f>_xlfn.XLOOKUP(B6443,Customers!$A:$A,Customers!$C:$C,"Not Found")</f>
        <v>North</v>
      </c>
      <c r="R6443" t="str">
        <f t="shared" si="602"/>
        <v>West</v>
      </c>
      <c r="S6443" t="str">
        <f t="shared" si="603"/>
        <v>Accident</v>
      </c>
      <c r="T6443" t="str">
        <f t="shared" si="604"/>
        <v>SLA Breach</v>
      </c>
      <c r="U6443">
        <f t="shared" si="605"/>
        <v>5</v>
      </c>
    </row>
    <row r="6444" spans="1:21" x14ac:dyDescent="0.3">
      <c r="A6444" t="s">
        <v>11082</v>
      </c>
      <c r="B6444" t="s">
        <v>8243</v>
      </c>
      <c r="C6444" t="s">
        <v>8244</v>
      </c>
      <c r="D6444" t="s">
        <v>154</v>
      </c>
      <c r="E6444" t="s">
        <v>74</v>
      </c>
      <c r="F6444">
        <v>108454.11</v>
      </c>
      <c r="G6444" s="1">
        <v>45807</v>
      </c>
      <c r="I6444" t="s">
        <v>40</v>
      </c>
      <c r="J6444">
        <v>28</v>
      </c>
      <c r="K6444">
        <v>10</v>
      </c>
      <c r="L6444" t="s">
        <v>227</v>
      </c>
      <c r="M6444" t="s">
        <v>21</v>
      </c>
      <c r="N6444" t="s">
        <v>42</v>
      </c>
      <c r="O6444">
        <f t="shared" si="600"/>
        <v>1</v>
      </c>
      <c r="P6444" t="str">
        <f t="shared" si="601"/>
        <v>Valid</v>
      </c>
      <c r="Q6444" t="str">
        <f>_xlfn.XLOOKUP(B6444,Customers!$A:$A,Customers!$C:$C,"Not Found")</f>
        <v>West</v>
      </c>
      <c r="R6444" t="str">
        <f t="shared" si="602"/>
        <v>East</v>
      </c>
      <c r="S6444" t="str">
        <f t="shared" si="603"/>
        <v>Vehicle Damage</v>
      </c>
      <c r="T6444" t="str">
        <f t="shared" si="604"/>
        <v>SLA Breach</v>
      </c>
      <c r="U6444">
        <f t="shared" si="605"/>
        <v>18</v>
      </c>
    </row>
    <row r="6445" spans="1:21" x14ac:dyDescent="0.3">
      <c r="A6445" t="s">
        <v>11083</v>
      </c>
      <c r="B6445" t="s">
        <v>5400</v>
      </c>
      <c r="C6445" t="s">
        <v>5401</v>
      </c>
      <c r="D6445" t="s">
        <v>26</v>
      </c>
      <c r="E6445" t="s">
        <v>27</v>
      </c>
      <c r="F6445">
        <v>937631.53</v>
      </c>
      <c r="G6445" s="1">
        <v>45954</v>
      </c>
      <c r="H6445" s="1">
        <v>45985</v>
      </c>
      <c r="I6445" t="s">
        <v>19</v>
      </c>
      <c r="J6445">
        <v>31</v>
      </c>
      <c r="K6445">
        <v>20</v>
      </c>
      <c r="L6445" t="s">
        <v>651</v>
      </c>
      <c r="M6445" t="s">
        <v>29</v>
      </c>
      <c r="N6445" t="s">
        <v>42</v>
      </c>
      <c r="O6445">
        <f t="shared" si="600"/>
        <v>1</v>
      </c>
      <c r="P6445" t="str">
        <f t="shared" si="601"/>
        <v>Valid</v>
      </c>
      <c r="Q6445" t="str">
        <f>_xlfn.XLOOKUP(B6445,Customers!$A:$A,Customers!$C:$C,"Not Found")</f>
        <v>Central</v>
      </c>
      <c r="R6445" t="str">
        <f t="shared" si="602"/>
        <v>West</v>
      </c>
      <c r="S6445" t="str">
        <f t="shared" si="603"/>
        <v>Disability</v>
      </c>
      <c r="T6445" t="str">
        <f t="shared" si="604"/>
        <v>SLA Breach</v>
      </c>
      <c r="U6445">
        <f t="shared" si="605"/>
        <v>11</v>
      </c>
    </row>
    <row r="6446" spans="1:21" x14ac:dyDescent="0.3">
      <c r="A6446" t="s">
        <v>11084</v>
      </c>
      <c r="B6446" t="s">
        <v>1393</v>
      </c>
      <c r="C6446" t="s">
        <v>4073</v>
      </c>
      <c r="D6446" t="s">
        <v>46</v>
      </c>
      <c r="E6446" t="s">
        <v>18</v>
      </c>
      <c r="F6446">
        <v>48239.35</v>
      </c>
      <c r="G6446" s="1">
        <v>45837</v>
      </c>
      <c r="H6446" s="1">
        <v>45843</v>
      </c>
      <c r="I6446" t="s">
        <v>19</v>
      </c>
      <c r="J6446">
        <v>6</v>
      </c>
      <c r="K6446">
        <v>12</v>
      </c>
      <c r="L6446" t="s">
        <v>501</v>
      </c>
      <c r="M6446" t="s">
        <v>49</v>
      </c>
      <c r="N6446" t="s">
        <v>42</v>
      </c>
      <c r="O6446">
        <f t="shared" si="600"/>
        <v>1</v>
      </c>
      <c r="P6446" t="str">
        <f t="shared" si="601"/>
        <v>Valid</v>
      </c>
      <c r="Q6446" t="str">
        <f>_xlfn.XLOOKUP(B6446,Customers!$A:$A,Customers!$C:$C,"Not Found")</f>
        <v>East</v>
      </c>
      <c r="R6446" t="str">
        <f t="shared" si="602"/>
        <v>South</v>
      </c>
      <c r="S6446" t="str">
        <f t="shared" si="603"/>
        <v>Theft</v>
      </c>
      <c r="T6446" t="str">
        <f t="shared" si="604"/>
        <v>Within SLA</v>
      </c>
      <c r="U6446">
        <f t="shared" si="605"/>
        <v>0</v>
      </c>
    </row>
    <row r="6447" spans="1:21" x14ac:dyDescent="0.3">
      <c r="A6447" t="s">
        <v>11085</v>
      </c>
      <c r="B6447" t="s">
        <v>533</v>
      </c>
      <c r="C6447" t="s">
        <v>4493</v>
      </c>
      <c r="D6447" t="s">
        <v>34</v>
      </c>
      <c r="E6447" t="s">
        <v>39</v>
      </c>
      <c r="F6447">
        <v>142525.20000000001</v>
      </c>
      <c r="G6447" s="1">
        <v>45800</v>
      </c>
      <c r="H6447" s="1">
        <v>45811</v>
      </c>
      <c r="I6447" t="s">
        <v>19</v>
      </c>
      <c r="J6447">
        <v>11</v>
      </c>
      <c r="K6447">
        <v>20</v>
      </c>
      <c r="L6447" t="s">
        <v>87</v>
      </c>
      <c r="M6447" t="s">
        <v>29</v>
      </c>
      <c r="N6447" t="s">
        <v>22</v>
      </c>
      <c r="O6447">
        <f t="shared" si="600"/>
        <v>1</v>
      </c>
      <c r="P6447" t="str">
        <f t="shared" si="601"/>
        <v>Valid</v>
      </c>
      <c r="Q6447" t="str">
        <f>_xlfn.XLOOKUP(B6447,Customers!$A:$A,Customers!$C:$C,"Not Found")</f>
        <v>Central</v>
      </c>
      <c r="R6447" t="str">
        <f t="shared" si="602"/>
        <v>North</v>
      </c>
      <c r="S6447" t="str">
        <f t="shared" si="603"/>
        <v>Death Benefit</v>
      </c>
      <c r="T6447" t="str">
        <f t="shared" si="604"/>
        <v>Within SLA</v>
      </c>
      <c r="U6447">
        <f t="shared" si="605"/>
        <v>0</v>
      </c>
    </row>
    <row r="6448" spans="1:21" x14ac:dyDescent="0.3">
      <c r="A6448" t="s">
        <v>11086</v>
      </c>
      <c r="B6448" t="s">
        <v>1089</v>
      </c>
      <c r="C6448" t="s">
        <v>1090</v>
      </c>
      <c r="D6448" t="s">
        <v>111</v>
      </c>
      <c r="E6448" t="s">
        <v>39</v>
      </c>
      <c r="F6448">
        <v>298708.62</v>
      </c>
      <c r="G6448" s="1">
        <v>45881</v>
      </c>
      <c r="H6448" s="1">
        <v>45891</v>
      </c>
      <c r="I6448" t="s">
        <v>19</v>
      </c>
      <c r="J6448">
        <v>10</v>
      </c>
      <c r="K6448">
        <v>12</v>
      </c>
      <c r="L6448" t="s">
        <v>431</v>
      </c>
      <c r="M6448" t="s">
        <v>49</v>
      </c>
      <c r="N6448" t="s">
        <v>30</v>
      </c>
      <c r="O6448">
        <f t="shared" si="600"/>
        <v>1</v>
      </c>
      <c r="P6448" t="str">
        <f t="shared" si="601"/>
        <v>Valid</v>
      </c>
      <c r="Q6448" t="str">
        <f>_xlfn.XLOOKUP(B6448,Customers!$A:$A,Customers!$C:$C,"Not Found")</f>
        <v>West</v>
      </c>
      <c r="R6448" t="str">
        <f t="shared" si="602"/>
        <v>North</v>
      </c>
      <c r="S6448" t="str">
        <f t="shared" si="603"/>
        <v>Fire</v>
      </c>
      <c r="T6448" t="str">
        <f t="shared" si="604"/>
        <v>Within SLA</v>
      </c>
      <c r="U6448">
        <f t="shared" si="605"/>
        <v>0</v>
      </c>
    </row>
    <row r="6449" spans="1:21" x14ac:dyDescent="0.3">
      <c r="A6449" t="s">
        <v>11087</v>
      </c>
      <c r="B6449" t="s">
        <v>10696</v>
      </c>
      <c r="C6449" t="s">
        <v>10697</v>
      </c>
      <c r="D6449" t="s">
        <v>154</v>
      </c>
      <c r="E6449" t="s">
        <v>18</v>
      </c>
      <c r="F6449">
        <v>49497.51</v>
      </c>
      <c r="G6449" s="1">
        <v>45703</v>
      </c>
      <c r="H6449" s="1">
        <v>45716</v>
      </c>
      <c r="I6449" t="s">
        <v>19</v>
      </c>
      <c r="J6449">
        <v>13</v>
      </c>
      <c r="K6449">
        <v>10</v>
      </c>
      <c r="L6449" t="s">
        <v>296</v>
      </c>
      <c r="M6449" t="s">
        <v>21</v>
      </c>
      <c r="N6449" t="s">
        <v>30</v>
      </c>
      <c r="O6449">
        <f t="shared" si="600"/>
        <v>1</v>
      </c>
      <c r="P6449" t="str">
        <f t="shared" si="601"/>
        <v>Valid</v>
      </c>
      <c r="Q6449" t="str">
        <f>_xlfn.XLOOKUP(B6449,Customers!$A:$A,Customers!$C:$C,"Not Found")</f>
        <v>East</v>
      </c>
      <c r="R6449" t="str">
        <f t="shared" si="602"/>
        <v>South</v>
      </c>
      <c r="S6449" t="str">
        <f t="shared" si="603"/>
        <v>Vehicle Damage</v>
      </c>
      <c r="T6449" t="str">
        <f t="shared" si="604"/>
        <v>SLA Breach</v>
      </c>
      <c r="U6449">
        <f t="shared" si="605"/>
        <v>3</v>
      </c>
    </row>
    <row r="6450" spans="1:21" x14ac:dyDescent="0.3">
      <c r="A6450" t="s">
        <v>11088</v>
      </c>
      <c r="B6450" t="s">
        <v>9149</v>
      </c>
      <c r="C6450" t="s">
        <v>9150</v>
      </c>
      <c r="D6450" t="s">
        <v>26</v>
      </c>
      <c r="E6450" t="s">
        <v>27</v>
      </c>
      <c r="F6450">
        <v>729389.26</v>
      </c>
      <c r="G6450" s="1">
        <v>45765</v>
      </c>
      <c r="H6450" s="1">
        <v>45784</v>
      </c>
      <c r="I6450" t="s">
        <v>47</v>
      </c>
      <c r="J6450">
        <v>19</v>
      </c>
      <c r="K6450">
        <v>20</v>
      </c>
      <c r="L6450" t="s">
        <v>331</v>
      </c>
      <c r="M6450" t="s">
        <v>29</v>
      </c>
      <c r="N6450" t="s">
        <v>30</v>
      </c>
      <c r="O6450">
        <f t="shared" si="600"/>
        <v>1</v>
      </c>
      <c r="P6450" t="str">
        <f t="shared" si="601"/>
        <v>Valid</v>
      </c>
      <c r="Q6450" t="str">
        <f>_xlfn.XLOOKUP(B6450,Customers!$A:$A,Customers!$C:$C,"Not Found")</f>
        <v>Central</v>
      </c>
      <c r="R6450" t="str">
        <f t="shared" si="602"/>
        <v>West</v>
      </c>
      <c r="S6450" t="str">
        <f t="shared" si="603"/>
        <v>Disability</v>
      </c>
      <c r="T6450" t="str">
        <f t="shared" si="604"/>
        <v>Within SLA</v>
      </c>
      <c r="U6450">
        <f t="shared" si="605"/>
        <v>0</v>
      </c>
    </row>
    <row r="6451" spans="1:21" x14ac:dyDescent="0.3">
      <c r="A6451" t="s">
        <v>11089</v>
      </c>
      <c r="B6451" t="s">
        <v>5116</v>
      </c>
      <c r="C6451" t="s">
        <v>5117</v>
      </c>
      <c r="D6451" t="s">
        <v>111</v>
      </c>
      <c r="E6451" t="s">
        <v>18</v>
      </c>
      <c r="F6451">
        <v>76860.89</v>
      </c>
      <c r="G6451" s="1">
        <v>45840</v>
      </c>
      <c r="I6451" t="s">
        <v>64</v>
      </c>
      <c r="J6451">
        <v>17</v>
      </c>
      <c r="K6451">
        <v>12</v>
      </c>
      <c r="L6451" t="s">
        <v>388</v>
      </c>
      <c r="M6451" t="s">
        <v>49</v>
      </c>
      <c r="N6451" t="s">
        <v>42</v>
      </c>
      <c r="O6451">
        <f t="shared" si="600"/>
        <v>1</v>
      </c>
      <c r="P6451" t="str">
        <f t="shared" si="601"/>
        <v>Valid</v>
      </c>
      <c r="Q6451" t="str">
        <f>_xlfn.XLOOKUP(B6451,Customers!$A:$A,Customers!$C:$C,"Not Found")</f>
        <v>West</v>
      </c>
      <c r="R6451" t="str">
        <f t="shared" si="602"/>
        <v>South</v>
      </c>
      <c r="S6451" t="str">
        <f t="shared" si="603"/>
        <v>Fire</v>
      </c>
      <c r="T6451" t="str">
        <f t="shared" si="604"/>
        <v>SLA Breach</v>
      </c>
      <c r="U6451">
        <f t="shared" si="605"/>
        <v>5</v>
      </c>
    </row>
    <row r="6452" spans="1:21" x14ac:dyDescent="0.3">
      <c r="A6452" t="s">
        <v>11090</v>
      </c>
      <c r="B6452" t="s">
        <v>1325</v>
      </c>
      <c r="C6452" t="s">
        <v>4499</v>
      </c>
      <c r="D6452" t="s">
        <v>102</v>
      </c>
      <c r="E6452" t="s">
        <v>173</v>
      </c>
      <c r="F6452">
        <v>239520.32</v>
      </c>
      <c r="G6452" s="1">
        <v>45864</v>
      </c>
      <c r="I6452" t="s">
        <v>40</v>
      </c>
      <c r="J6452">
        <v>27</v>
      </c>
      <c r="K6452">
        <v>20</v>
      </c>
      <c r="L6452" t="s">
        <v>651</v>
      </c>
      <c r="M6452" t="s">
        <v>29</v>
      </c>
      <c r="N6452" t="s">
        <v>22</v>
      </c>
      <c r="O6452">
        <f t="shared" si="600"/>
        <v>1</v>
      </c>
      <c r="P6452" t="str">
        <f t="shared" si="601"/>
        <v>Valid</v>
      </c>
      <c r="Q6452" t="str">
        <f>_xlfn.XLOOKUP(B6452,Customers!$A:$A,Customers!$C:$C,"Not Found")</f>
        <v>North</v>
      </c>
      <c r="R6452" t="str">
        <f t="shared" si="602"/>
        <v>Central</v>
      </c>
      <c r="S6452" t="str">
        <f t="shared" si="603"/>
        <v>Maturity</v>
      </c>
      <c r="T6452" t="str">
        <f t="shared" si="604"/>
        <v>SLA Breach</v>
      </c>
      <c r="U6452">
        <f t="shared" si="605"/>
        <v>7</v>
      </c>
    </row>
    <row r="6453" spans="1:21" x14ac:dyDescent="0.3">
      <c r="A6453" t="s">
        <v>11091</v>
      </c>
      <c r="B6453" t="s">
        <v>1345</v>
      </c>
      <c r="C6453" t="s">
        <v>1346</v>
      </c>
      <c r="D6453" t="s">
        <v>69</v>
      </c>
      <c r="E6453" t="s">
        <v>18</v>
      </c>
      <c r="F6453">
        <v>234130.02</v>
      </c>
      <c r="G6453" s="1">
        <v>45695</v>
      </c>
      <c r="H6453" s="1">
        <v>45714</v>
      </c>
      <c r="I6453" t="s">
        <v>19</v>
      </c>
      <c r="J6453">
        <v>19</v>
      </c>
      <c r="K6453">
        <v>12</v>
      </c>
      <c r="L6453" t="s">
        <v>681</v>
      </c>
      <c r="M6453" t="s">
        <v>49</v>
      </c>
      <c r="N6453" t="s">
        <v>30</v>
      </c>
      <c r="O6453">
        <f t="shared" si="600"/>
        <v>1</v>
      </c>
      <c r="P6453" t="str">
        <f t="shared" si="601"/>
        <v>Valid</v>
      </c>
      <c r="Q6453" t="str">
        <f>_xlfn.XLOOKUP(B6453,Customers!$A:$A,Customers!$C:$C,"Not Found")</f>
        <v>Central</v>
      </c>
      <c r="R6453" t="str">
        <f t="shared" si="602"/>
        <v>South</v>
      </c>
      <c r="S6453" t="str">
        <f t="shared" si="603"/>
        <v>Property Damage</v>
      </c>
      <c r="T6453" t="str">
        <f t="shared" si="604"/>
        <v>SLA Breach</v>
      </c>
      <c r="U6453">
        <f t="shared" si="605"/>
        <v>7</v>
      </c>
    </row>
    <row r="6454" spans="1:21" x14ac:dyDescent="0.3">
      <c r="A6454" t="s">
        <v>11092</v>
      </c>
      <c r="B6454" t="s">
        <v>2523</v>
      </c>
      <c r="C6454" t="s">
        <v>2524</v>
      </c>
      <c r="D6454" t="s">
        <v>53</v>
      </c>
      <c r="E6454" t="s">
        <v>27</v>
      </c>
      <c r="F6454">
        <v>148271.24</v>
      </c>
      <c r="G6454" s="1">
        <v>45761</v>
      </c>
      <c r="H6454" s="1">
        <v>45778</v>
      </c>
      <c r="I6454" t="s">
        <v>19</v>
      </c>
      <c r="J6454">
        <v>17</v>
      </c>
      <c r="K6454">
        <v>15</v>
      </c>
      <c r="L6454" t="s">
        <v>345</v>
      </c>
      <c r="M6454" t="s">
        <v>55</v>
      </c>
      <c r="N6454" t="s">
        <v>30</v>
      </c>
      <c r="O6454">
        <f t="shared" si="600"/>
        <v>1</v>
      </c>
      <c r="P6454" t="str">
        <f t="shared" si="601"/>
        <v>Valid</v>
      </c>
      <c r="Q6454" t="str">
        <f>_xlfn.XLOOKUP(B6454,Customers!$A:$A,Customers!$C:$C,"Not Found")</f>
        <v>East</v>
      </c>
      <c r="R6454" t="str">
        <f t="shared" si="602"/>
        <v>West</v>
      </c>
      <c r="S6454" t="str">
        <f t="shared" si="603"/>
        <v>Hospitalization</v>
      </c>
      <c r="T6454" t="str">
        <f t="shared" si="604"/>
        <v>SLA Breach</v>
      </c>
      <c r="U6454">
        <f t="shared" si="605"/>
        <v>2</v>
      </c>
    </row>
    <row r="6455" spans="1:21" x14ac:dyDescent="0.3">
      <c r="A6455" t="s">
        <v>11093</v>
      </c>
      <c r="B6455" t="s">
        <v>5409</v>
      </c>
      <c r="C6455" t="s">
        <v>5410</v>
      </c>
      <c r="D6455" t="s">
        <v>46</v>
      </c>
      <c r="E6455" t="s">
        <v>74</v>
      </c>
      <c r="F6455">
        <v>33668.22</v>
      </c>
      <c r="G6455" s="1">
        <v>45807</v>
      </c>
      <c r="H6455" s="1">
        <v>45818</v>
      </c>
      <c r="I6455" t="s">
        <v>19</v>
      </c>
      <c r="J6455">
        <v>11</v>
      </c>
      <c r="K6455">
        <v>10</v>
      </c>
      <c r="L6455" t="s">
        <v>548</v>
      </c>
      <c r="M6455" t="s">
        <v>21</v>
      </c>
      <c r="N6455" t="s">
        <v>22</v>
      </c>
      <c r="O6455">
        <f t="shared" si="600"/>
        <v>1</v>
      </c>
      <c r="P6455" t="str">
        <f t="shared" si="601"/>
        <v>Valid</v>
      </c>
      <c r="Q6455" t="str">
        <f>_xlfn.XLOOKUP(B6455,Customers!$A:$A,Customers!$C:$C,"Not Found")</f>
        <v>South</v>
      </c>
      <c r="R6455" t="str">
        <f t="shared" si="602"/>
        <v>East</v>
      </c>
      <c r="S6455" t="str">
        <f t="shared" si="603"/>
        <v>Theft</v>
      </c>
      <c r="T6455" t="str">
        <f t="shared" si="604"/>
        <v>SLA Breach</v>
      </c>
      <c r="U6455">
        <f t="shared" si="605"/>
        <v>1</v>
      </c>
    </row>
    <row r="6456" spans="1:21" x14ac:dyDescent="0.3">
      <c r="A6456" t="s">
        <v>11094</v>
      </c>
      <c r="B6456" t="s">
        <v>2667</v>
      </c>
      <c r="C6456" t="s">
        <v>3267</v>
      </c>
      <c r="D6456" t="s">
        <v>69</v>
      </c>
      <c r="E6456" t="s">
        <v>39</v>
      </c>
      <c r="F6456">
        <v>175521.01</v>
      </c>
      <c r="G6456" s="1">
        <v>45658</v>
      </c>
      <c r="H6456" s="1">
        <v>45667</v>
      </c>
      <c r="I6456" t="s">
        <v>19</v>
      </c>
      <c r="J6456">
        <v>9</v>
      </c>
      <c r="K6456">
        <v>12</v>
      </c>
      <c r="L6456" t="s">
        <v>212</v>
      </c>
      <c r="M6456" t="s">
        <v>49</v>
      </c>
      <c r="N6456" t="s">
        <v>30</v>
      </c>
      <c r="O6456">
        <f t="shared" si="600"/>
        <v>1</v>
      </c>
      <c r="P6456" t="str">
        <f t="shared" si="601"/>
        <v>Valid</v>
      </c>
      <c r="Q6456" t="str">
        <f>_xlfn.XLOOKUP(B6456,Customers!$A:$A,Customers!$C:$C,"Not Found")</f>
        <v>East</v>
      </c>
      <c r="R6456" t="str">
        <f t="shared" si="602"/>
        <v>North</v>
      </c>
      <c r="S6456" t="str">
        <f t="shared" si="603"/>
        <v>Property Damage</v>
      </c>
      <c r="T6456" t="str">
        <f t="shared" si="604"/>
        <v>Within SLA</v>
      </c>
      <c r="U6456">
        <f t="shared" si="605"/>
        <v>0</v>
      </c>
    </row>
    <row r="6457" spans="1:21" x14ac:dyDescent="0.3">
      <c r="A6457" t="s">
        <v>11095</v>
      </c>
      <c r="B6457" t="s">
        <v>5101</v>
      </c>
      <c r="C6457" t="s">
        <v>7405</v>
      </c>
      <c r="D6457" t="s">
        <v>59</v>
      </c>
      <c r="E6457" t="s">
        <v>74</v>
      </c>
      <c r="F6457">
        <v>59606.2</v>
      </c>
      <c r="G6457" s="1">
        <v>45850</v>
      </c>
      <c r="H6457" s="1">
        <v>45864</v>
      </c>
      <c r="I6457" t="s">
        <v>47</v>
      </c>
      <c r="J6457">
        <v>14</v>
      </c>
      <c r="K6457">
        <v>15</v>
      </c>
      <c r="L6457" t="s">
        <v>411</v>
      </c>
      <c r="M6457" t="s">
        <v>55</v>
      </c>
      <c r="N6457" t="s">
        <v>22</v>
      </c>
      <c r="O6457">
        <f t="shared" si="600"/>
        <v>1</v>
      </c>
      <c r="P6457" t="str">
        <f t="shared" si="601"/>
        <v>Valid</v>
      </c>
      <c r="Q6457" t="str">
        <f>_xlfn.XLOOKUP(B6457,Customers!$A:$A,Customers!$C:$C,"Not Found")</f>
        <v>East</v>
      </c>
      <c r="R6457" t="str">
        <f t="shared" si="602"/>
        <v>East</v>
      </c>
      <c r="S6457" t="str">
        <f t="shared" si="603"/>
        <v>Critical Illness</v>
      </c>
      <c r="T6457" t="str">
        <f t="shared" si="604"/>
        <v>Within SLA</v>
      </c>
      <c r="U6457">
        <f t="shared" si="605"/>
        <v>0</v>
      </c>
    </row>
    <row r="6458" spans="1:21" x14ac:dyDescent="0.3">
      <c r="A6458" t="s">
        <v>11096</v>
      </c>
      <c r="B6458" t="s">
        <v>582</v>
      </c>
      <c r="C6458" t="s">
        <v>583</v>
      </c>
      <c r="D6458" t="s">
        <v>17</v>
      </c>
      <c r="E6458" t="s">
        <v>173</v>
      </c>
      <c r="F6458">
        <v>93415.62</v>
      </c>
      <c r="G6458" s="1">
        <v>45940</v>
      </c>
      <c r="I6458" t="s">
        <v>40</v>
      </c>
      <c r="J6458">
        <v>8</v>
      </c>
      <c r="K6458">
        <v>10</v>
      </c>
      <c r="L6458" t="s">
        <v>813</v>
      </c>
      <c r="M6458" t="s">
        <v>21</v>
      </c>
      <c r="N6458" t="s">
        <v>22</v>
      </c>
      <c r="O6458">
        <f t="shared" si="600"/>
        <v>1</v>
      </c>
      <c r="P6458" t="str">
        <f t="shared" si="601"/>
        <v>Valid</v>
      </c>
      <c r="Q6458" t="str">
        <f>_xlfn.XLOOKUP(B6458,Customers!$A:$A,Customers!$C:$C,"Not Found")</f>
        <v>East</v>
      </c>
      <c r="R6458" t="str">
        <f t="shared" si="602"/>
        <v>Central</v>
      </c>
      <c r="S6458" t="str">
        <f t="shared" si="603"/>
        <v>Accident</v>
      </c>
      <c r="T6458" t="str">
        <f t="shared" si="604"/>
        <v>Within SLA</v>
      </c>
      <c r="U6458">
        <f t="shared" si="605"/>
        <v>0</v>
      </c>
    </row>
    <row r="6459" spans="1:21" x14ac:dyDescent="0.3">
      <c r="A6459" t="s">
        <v>11097</v>
      </c>
      <c r="B6459" t="s">
        <v>3346</v>
      </c>
      <c r="C6459" t="s">
        <v>4874</v>
      </c>
      <c r="D6459" t="s">
        <v>102</v>
      </c>
      <c r="E6459" t="s">
        <v>173</v>
      </c>
      <c r="F6459">
        <v>337963.29</v>
      </c>
      <c r="G6459" s="1">
        <v>45973</v>
      </c>
      <c r="H6459" s="1">
        <v>46011</v>
      </c>
      <c r="I6459" t="s">
        <v>19</v>
      </c>
      <c r="J6459">
        <v>38</v>
      </c>
      <c r="K6459">
        <v>20</v>
      </c>
      <c r="L6459" t="s">
        <v>325</v>
      </c>
      <c r="M6459" t="s">
        <v>29</v>
      </c>
      <c r="N6459" t="s">
        <v>88</v>
      </c>
      <c r="O6459">
        <f t="shared" si="600"/>
        <v>1</v>
      </c>
      <c r="P6459" t="str">
        <f t="shared" si="601"/>
        <v>Valid</v>
      </c>
      <c r="Q6459" t="str">
        <f>_xlfn.XLOOKUP(B6459,Customers!$A:$A,Customers!$C:$C,"Not Found")</f>
        <v>West</v>
      </c>
      <c r="R6459" t="str">
        <f t="shared" si="602"/>
        <v>Central</v>
      </c>
      <c r="S6459" t="str">
        <f t="shared" si="603"/>
        <v>Maturity</v>
      </c>
      <c r="T6459" t="str">
        <f t="shared" si="604"/>
        <v>SLA Breach</v>
      </c>
      <c r="U6459">
        <f t="shared" si="605"/>
        <v>18</v>
      </c>
    </row>
    <row r="6460" spans="1:21" x14ac:dyDescent="0.3">
      <c r="A6460" t="s">
        <v>11098</v>
      </c>
      <c r="B6460" t="s">
        <v>559</v>
      </c>
      <c r="C6460" t="s">
        <v>11099</v>
      </c>
      <c r="D6460" t="s">
        <v>46</v>
      </c>
      <c r="E6460" t="s">
        <v>18</v>
      </c>
      <c r="F6460">
        <v>62974.67</v>
      </c>
      <c r="G6460" s="1">
        <v>45873</v>
      </c>
      <c r="H6460" s="1">
        <v>45879</v>
      </c>
      <c r="I6460" t="s">
        <v>19</v>
      </c>
      <c r="J6460">
        <v>6</v>
      </c>
      <c r="K6460">
        <v>10</v>
      </c>
      <c r="L6460" t="s">
        <v>54</v>
      </c>
      <c r="M6460" t="s">
        <v>21</v>
      </c>
      <c r="N6460" t="s">
        <v>30</v>
      </c>
      <c r="O6460">
        <f t="shared" si="600"/>
        <v>1</v>
      </c>
      <c r="P6460" t="str">
        <f t="shared" si="601"/>
        <v>Valid</v>
      </c>
      <c r="Q6460" t="str">
        <f>_xlfn.XLOOKUP(B6460,Customers!$A:$A,Customers!$C:$C,"Not Found")</f>
        <v>Central</v>
      </c>
      <c r="R6460" t="str">
        <f t="shared" si="602"/>
        <v>South</v>
      </c>
      <c r="S6460" t="str">
        <f t="shared" si="603"/>
        <v>Theft</v>
      </c>
      <c r="T6460" t="str">
        <f t="shared" si="604"/>
        <v>Within SLA</v>
      </c>
      <c r="U6460">
        <f t="shared" si="605"/>
        <v>0</v>
      </c>
    </row>
    <row r="6461" spans="1:21" x14ac:dyDescent="0.3">
      <c r="A6461" t="s">
        <v>11100</v>
      </c>
      <c r="B6461" t="s">
        <v>1975</v>
      </c>
      <c r="C6461" t="s">
        <v>1976</v>
      </c>
      <c r="D6461" t="s">
        <v>17</v>
      </c>
      <c r="E6461" t="s">
        <v>74</v>
      </c>
      <c r="F6461">
        <v>47135.199999999997</v>
      </c>
      <c r="G6461" s="1">
        <v>45755</v>
      </c>
      <c r="H6461" s="1">
        <v>45778</v>
      </c>
      <c r="I6461" t="s">
        <v>19</v>
      </c>
      <c r="J6461">
        <v>23</v>
      </c>
      <c r="K6461">
        <v>10</v>
      </c>
      <c r="L6461" t="s">
        <v>373</v>
      </c>
      <c r="M6461" t="s">
        <v>21</v>
      </c>
      <c r="N6461" t="s">
        <v>42</v>
      </c>
      <c r="O6461">
        <f t="shared" si="600"/>
        <v>1</v>
      </c>
      <c r="P6461" t="str">
        <f t="shared" si="601"/>
        <v>Valid</v>
      </c>
      <c r="Q6461" t="str">
        <f>_xlfn.XLOOKUP(B6461,Customers!$A:$A,Customers!$C:$C,"Not Found")</f>
        <v>East</v>
      </c>
      <c r="R6461" t="str">
        <f t="shared" si="602"/>
        <v>East</v>
      </c>
      <c r="S6461" t="str">
        <f t="shared" si="603"/>
        <v>Accident</v>
      </c>
      <c r="T6461" t="str">
        <f t="shared" si="604"/>
        <v>SLA Breach</v>
      </c>
      <c r="U6461">
        <f t="shared" si="605"/>
        <v>13</v>
      </c>
    </row>
    <row r="6462" spans="1:21" x14ac:dyDescent="0.3">
      <c r="A6462" t="s">
        <v>11101</v>
      </c>
      <c r="B6462" t="s">
        <v>7085</v>
      </c>
      <c r="C6462" t="s">
        <v>7086</v>
      </c>
      <c r="D6462" t="s">
        <v>216</v>
      </c>
      <c r="E6462" t="s">
        <v>39</v>
      </c>
      <c r="F6462">
        <v>31075.02</v>
      </c>
      <c r="G6462" s="1">
        <v>45894</v>
      </c>
      <c r="H6462" s="1">
        <v>45906</v>
      </c>
      <c r="I6462" t="s">
        <v>19</v>
      </c>
      <c r="J6462">
        <v>12</v>
      </c>
      <c r="K6462">
        <v>15</v>
      </c>
      <c r="L6462" t="s">
        <v>345</v>
      </c>
      <c r="M6462" t="s">
        <v>55</v>
      </c>
      <c r="N6462" t="s">
        <v>30</v>
      </c>
      <c r="O6462">
        <f t="shared" si="600"/>
        <v>1</v>
      </c>
      <c r="P6462" t="str">
        <f t="shared" si="601"/>
        <v>Valid</v>
      </c>
      <c r="Q6462" t="str">
        <f>_xlfn.XLOOKUP(B6462,Customers!$A:$A,Customers!$C:$C,"Not Found")</f>
        <v>North</v>
      </c>
      <c r="R6462" t="str">
        <f t="shared" si="602"/>
        <v>North</v>
      </c>
      <c r="S6462" t="str">
        <f t="shared" si="603"/>
        <v>Outpatient</v>
      </c>
      <c r="T6462" t="str">
        <f t="shared" si="604"/>
        <v>Within SLA</v>
      </c>
      <c r="U6462">
        <f t="shared" si="605"/>
        <v>0</v>
      </c>
    </row>
    <row r="6463" spans="1:21" x14ac:dyDescent="0.3">
      <c r="A6463" t="s">
        <v>11102</v>
      </c>
      <c r="B6463" t="s">
        <v>3104</v>
      </c>
      <c r="C6463" t="s">
        <v>8605</v>
      </c>
      <c r="D6463" t="s">
        <v>92</v>
      </c>
      <c r="E6463" t="s">
        <v>74</v>
      </c>
      <c r="F6463">
        <v>21562.39</v>
      </c>
      <c r="G6463" s="1">
        <v>45874</v>
      </c>
      <c r="H6463" s="1">
        <v>45885</v>
      </c>
      <c r="I6463" t="s">
        <v>19</v>
      </c>
      <c r="J6463">
        <v>11</v>
      </c>
      <c r="K6463">
        <v>7</v>
      </c>
      <c r="L6463" t="s">
        <v>770</v>
      </c>
      <c r="M6463" t="s">
        <v>94</v>
      </c>
      <c r="N6463" t="s">
        <v>30</v>
      </c>
      <c r="O6463">
        <f t="shared" si="600"/>
        <v>1</v>
      </c>
      <c r="P6463" t="str">
        <f t="shared" si="601"/>
        <v>Valid</v>
      </c>
      <c r="Q6463" t="str">
        <f>_xlfn.XLOOKUP(B6463,Customers!$A:$A,Customers!$C:$C,"Not Found")</f>
        <v>North</v>
      </c>
      <c r="R6463" t="str">
        <f t="shared" si="602"/>
        <v>East</v>
      </c>
      <c r="S6463" t="str">
        <f t="shared" si="603"/>
        <v>Baggage Loss</v>
      </c>
      <c r="T6463" t="str">
        <f t="shared" si="604"/>
        <v>SLA Breach</v>
      </c>
      <c r="U6463">
        <f t="shared" si="605"/>
        <v>4</v>
      </c>
    </row>
    <row r="6464" spans="1:21" x14ac:dyDescent="0.3">
      <c r="A6464" t="s">
        <v>11103</v>
      </c>
      <c r="B6464" t="s">
        <v>2395</v>
      </c>
      <c r="C6464" t="s">
        <v>11104</v>
      </c>
      <c r="D6464" t="s">
        <v>17</v>
      </c>
      <c r="E6464" t="s">
        <v>18</v>
      </c>
      <c r="F6464">
        <v>110586.11</v>
      </c>
      <c r="G6464" s="1">
        <v>45669</v>
      </c>
      <c r="H6464" s="1">
        <v>45672</v>
      </c>
      <c r="I6464" t="s">
        <v>19</v>
      </c>
      <c r="J6464">
        <v>3</v>
      </c>
      <c r="K6464">
        <v>10</v>
      </c>
      <c r="L6464" t="s">
        <v>93</v>
      </c>
      <c r="M6464" t="s">
        <v>21</v>
      </c>
      <c r="N6464" t="s">
        <v>30</v>
      </c>
      <c r="O6464">
        <f t="shared" si="600"/>
        <v>1</v>
      </c>
      <c r="P6464" t="str">
        <f t="shared" si="601"/>
        <v>Valid</v>
      </c>
      <c r="Q6464" t="str">
        <f>_xlfn.XLOOKUP(B6464,Customers!$A:$A,Customers!$C:$C,"Not Found")</f>
        <v>West</v>
      </c>
      <c r="R6464" t="str">
        <f t="shared" si="602"/>
        <v>South</v>
      </c>
      <c r="S6464" t="str">
        <f t="shared" si="603"/>
        <v>Accident</v>
      </c>
      <c r="T6464" t="str">
        <f t="shared" si="604"/>
        <v>Within SLA</v>
      </c>
      <c r="U6464">
        <f t="shared" si="605"/>
        <v>0</v>
      </c>
    </row>
    <row r="6465" spans="1:21" x14ac:dyDescent="0.3">
      <c r="A6465" t="s">
        <v>11105</v>
      </c>
      <c r="B6465" t="s">
        <v>969</v>
      </c>
      <c r="C6465" t="s">
        <v>970</v>
      </c>
      <c r="D6465" t="s">
        <v>53</v>
      </c>
      <c r="E6465" t="s">
        <v>173</v>
      </c>
      <c r="F6465">
        <v>123864.45</v>
      </c>
      <c r="G6465" s="1">
        <v>45658</v>
      </c>
      <c r="I6465" t="s">
        <v>64</v>
      </c>
      <c r="J6465">
        <v>13</v>
      </c>
      <c r="K6465">
        <v>15</v>
      </c>
      <c r="L6465" t="s">
        <v>388</v>
      </c>
      <c r="M6465" t="s">
        <v>55</v>
      </c>
      <c r="N6465" t="s">
        <v>30</v>
      </c>
      <c r="O6465">
        <f t="shared" si="600"/>
        <v>1</v>
      </c>
      <c r="P6465" t="str">
        <f t="shared" si="601"/>
        <v>Valid</v>
      </c>
      <c r="Q6465" t="str">
        <f>_xlfn.XLOOKUP(B6465,Customers!$A:$A,Customers!$C:$C,"Not Found")</f>
        <v>West</v>
      </c>
      <c r="R6465" t="str">
        <f t="shared" si="602"/>
        <v>Central</v>
      </c>
      <c r="S6465" t="str">
        <f t="shared" si="603"/>
        <v>Hospitalization</v>
      </c>
      <c r="T6465" t="str">
        <f t="shared" si="604"/>
        <v>Within SLA</v>
      </c>
      <c r="U6465">
        <f t="shared" si="605"/>
        <v>0</v>
      </c>
    </row>
    <row r="6466" spans="1:21" x14ac:dyDescent="0.3">
      <c r="A6466" t="s">
        <v>11106</v>
      </c>
      <c r="B6466" t="s">
        <v>2801</v>
      </c>
      <c r="C6466" t="s">
        <v>2802</v>
      </c>
      <c r="D6466" t="s">
        <v>53</v>
      </c>
      <c r="E6466" t="s">
        <v>27</v>
      </c>
      <c r="F6466">
        <v>53593.07</v>
      </c>
      <c r="G6466" s="1">
        <v>45990</v>
      </c>
      <c r="H6466" s="1">
        <v>46000</v>
      </c>
      <c r="I6466" t="s">
        <v>19</v>
      </c>
      <c r="J6466">
        <v>10</v>
      </c>
      <c r="K6466">
        <v>15</v>
      </c>
      <c r="L6466" t="s">
        <v>65</v>
      </c>
      <c r="M6466" t="s">
        <v>55</v>
      </c>
      <c r="N6466" t="s">
        <v>22</v>
      </c>
      <c r="O6466">
        <f t="shared" ref="O6466:O6529" si="606">COUNTIF($A:$A,A6466)</f>
        <v>1</v>
      </c>
      <c r="P6466" t="str">
        <f t="shared" ref="P6466:P6529" si="607">IF(F6466="","Missing Amount","Valid")</f>
        <v>Valid</v>
      </c>
      <c r="Q6466" t="str">
        <f>_xlfn.XLOOKUP(B6466,Customers!$A:$A,Customers!$C:$C,"Not Found")</f>
        <v>West</v>
      </c>
      <c r="R6466" t="str">
        <f t="shared" ref="R6466:R6529" si="608">IF(E6466="",Q6466,E6466)</f>
        <v>West</v>
      </c>
      <c r="S6466" t="str">
        <f t="shared" ref="S6466:S6529" si="609">IF(D6466="Hospitalisation","Hospitalization",IF(D6466="Medical Emerg.","Medical Emergency",IF(D6466="Property dmg","Property Damage",IF(D6466="Vehicle dmg","Vehicle Damage",D6466))))</f>
        <v>Hospitalization</v>
      </c>
      <c r="T6466" t="str">
        <f t="shared" ref="T6466:T6529" si="610">IF(J6466&gt;K6466,"SLA Breach","Within SLA")</f>
        <v>Within SLA</v>
      </c>
      <c r="U6466">
        <f t="shared" ref="U6466:U6529" si="611">IF(J6466&gt;K6466,J6466-K6466,0)</f>
        <v>0</v>
      </c>
    </row>
    <row r="6467" spans="1:21" x14ac:dyDescent="0.3">
      <c r="A6467" t="s">
        <v>11107</v>
      </c>
      <c r="B6467" t="s">
        <v>2369</v>
      </c>
      <c r="C6467" t="s">
        <v>8463</v>
      </c>
      <c r="D6467" t="s">
        <v>34</v>
      </c>
      <c r="E6467" t="s">
        <v>39</v>
      </c>
      <c r="F6467">
        <v>667349.46</v>
      </c>
      <c r="G6467" s="1">
        <v>45949</v>
      </c>
      <c r="I6467" t="s">
        <v>40</v>
      </c>
      <c r="J6467">
        <v>25</v>
      </c>
      <c r="K6467">
        <v>20</v>
      </c>
      <c r="L6467" t="s">
        <v>366</v>
      </c>
      <c r="M6467" t="s">
        <v>29</v>
      </c>
      <c r="N6467" t="s">
        <v>42</v>
      </c>
      <c r="O6467">
        <f t="shared" si="606"/>
        <v>1</v>
      </c>
      <c r="P6467" t="str">
        <f t="shared" si="607"/>
        <v>Valid</v>
      </c>
      <c r="Q6467" t="str">
        <f>_xlfn.XLOOKUP(B6467,Customers!$A:$A,Customers!$C:$C,"Not Found")</f>
        <v>East</v>
      </c>
      <c r="R6467" t="str">
        <f t="shared" si="608"/>
        <v>North</v>
      </c>
      <c r="S6467" t="str">
        <f t="shared" si="609"/>
        <v>Death Benefit</v>
      </c>
      <c r="T6467" t="str">
        <f t="shared" si="610"/>
        <v>SLA Breach</v>
      </c>
      <c r="U6467">
        <f t="shared" si="611"/>
        <v>5</v>
      </c>
    </row>
    <row r="6468" spans="1:21" x14ac:dyDescent="0.3">
      <c r="A6468" t="s">
        <v>11108</v>
      </c>
      <c r="B6468" t="s">
        <v>9369</v>
      </c>
      <c r="C6468" t="s">
        <v>9370</v>
      </c>
      <c r="D6468" t="s">
        <v>26</v>
      </c>
      <c r="E6468" t="s">
        <v>173</v>
      </c>
      <c r="F6468">
        <v>413078.68</v>
      </c>
      <c r="G6468" s="1">
        <v>45792</v>
      </c>
      <c r="H6468" s="1">
        <v>45804</v>
      </c>
      <c r="I6468" t="s">
        <v>19</v>
      </c>
      <c r="J6468">
        <v>12</v>
      </c>
      <c r="K6468">
        <v>20</v>
      </c>
      <c r="L6468" t="s">
        <v>590</v>
      </c>
      <c r="M6468" t="s">
        <v>29</v>
      </c>
      <c r="N6468" t="s">
        <v>30</v>
      </c>
      <c r="O6468">
        <f t="shared" si="606"/>
        <v>1</v>
      </c>
      <c r="P6468" t="str">
        <f t="shared" si="607"/>
        <v>Valid</v>
      </c>
      <c r="Q6468" t="str">
        <f>_xlfn.XLOOKUP(B6468,Customers!$A:$A,Customers!$C:$C,"Not Found")</f>
        <v>East</v>
      </c>
      <c r="R6468" t="str">
        <f t="shared" si="608"/>
        <v>Central</v>
      </c>
      <c r="S6468" t="str">
        <f t="shared" si="609"/>
        <v>Disability</v>
      </c>
      <c r="T6468" t="str">
        <f t="shared" si="610"/>
        <v>Within SLA</v>
      </c>
      <c r="U6468">
        <f t="shared" si="611"/>
        <v>0</v>
      </c>
    </row>
    <row r="6469" spans="1:21" x14ac:dyDescent="0.3">
      <c r="A6469" t="s">
        <v>11109</v>
      </c>
      <c r="B6469" t="s">
        <v>7494</v>
      </c>
      <c r="C6469" t="s">
        <v>7602</v>
      </c>
      <c r="D6469" t="s">
        <v>17</v>
      </c>
      <c r="E6469" t="s">
        <v>27</v>
      </c>
      <c r="F6469">
        <v>105733.4</v>
      </c>
      <c r="G6469" s="1">
        <v>45763</v>
      </c>
      <c r="H6469" s="1">
        <v>45773</v>
      </c>
      <c r="I6469" t="s">
        <v>19</v>
      </c>
      <c r="J6469">
        <v>10</v>
      </c>
      <c r="K6469">
        <v>10</v>
      </c>
      <c r="L6469" t="s">
        <v>813</v>
      </c>
      <c r="M6469" t="s">
        <v>21</v>
      </c>
      <c r="N6469" t="s">
        <v>42</v>
      </c>
      <c r="O6469">
        <f t="shared" si="606"/>
        <v>1</v>
      </c>
      <c r="P6469" t="str">
        <f t="shared" si="607"/>
        <v>Valid</v>
      </c>
      <c r="Q6469" t="str">
        <f>_xlfn.XLOOKUP(B6469,Customers!$A:$A,Customers!$C:$C,"Not Found")</f>
        <v>West</v>
      </c>
      <c r="R6469" t="str">
        <f t="shared" si="608"/>
        <v>West</v>
      </c>
      <c r="S6469" t="str">
        <f t="shared" si="609"/>
        <v>Accident</v>
      </c>
      <c r="T6469" t="str">
        <f t="shared" si="610"/>
        <v>Within SLA</v>
      </c>
      <c r="U6469">
        <f t="shared" si="611"/>
        <v>0</v>
      </c>
    </row>
    <row r="6470" spans="1:21" x14ac:dyDescent="0.3">
      <c r="A6470" t="s">
        <v>11110</v>
      </c>
      <c r="B6470" t="s">
        <v>3131</v>
      </c>
      <c r="C6470" t="s">
        <v>3132</v>
      </c>
      <c r="D6470" t="s">
        <v>34</v>
      </c>
      <c r="E6470" t="s">
        <v>39</v>
      </c>
      <c r="F6470">
        <v>166660.92000000001</v>
      </c>
      <c r="G6470" s="1">
        <v>45689</v>
      </c>
      <c r="H6470" s="1">
        <v>45713</v>
      </c>
      <c r="I6470" t="s">
        <v>19</v>
      </c>
      <c r="J6470">
        <v>24</v>
      </c>
      <c r="K6470">
        <v>20</v>
      </c>
      <c r="L6470" t="s">
        <v>501</v>
      </c>
      <c r="M6470" t="s">
        <v>29</v>
      </c>
      <c r="N6470" t="s">
        <v>42</v>
      </c>
      <c r="O6470">
        <f t="shared" si="606"/>
        <v>1</v>
      </c>
      <c r="P6470" t="str">
        <f t="shared" si="607"/>
        <v>Valid</v>
      </c>
      <c r="Q6470" t="str">
        <f>_xlfn.XLOOKUP(B6470,Customers!$A:$A,Customers!$C:$C,"Not Found")</f>
        <v>East</v>
      </c>
      <c r="R6470" t="str">
        <f t="shared" si="608"/>
        <v>North</v>
      </c>
      <c r="S6470" t="str">
        <f t="shared" si="609"/>
        <v>Death Benefit</v>
      </c>
      <c r="T6470" t="str">
        <f t="shared" si="610"/>
        <v>SLA Breach</v>
      </c>
      <c r="U6470">
        <f t="shared" si="611"/>
        <v>4</v>
      </c>
    </row>
    <row r="6471" spans="1:21" x14ac:dyDescent="0.3">
      <c r="A6471" t="s">
        <v>11111</v>
      </c>
      <c r="B6471" t="s">
        <v>2231</v>
      </c>
      <c r="C6471" t="s">
        <v>2232</v>
      </c>
      <c r="D6471" t="s">
        <v>59</v>
      </c>
      <c r="E6471" t="s">
        <v>27</v>
      </c>
      <c r="F6471">
        <v>300058.65000000002</v>
      </c>
      <c r="G6471" s="1">
        <v>45738</v>
      </c>
      <c r="I6471" t="s">
        <v>40</v>
      </c>
      <c r="J6471">
        <v>20</v>
      </c>
      <c r="K6471">
        <v>15</v>
      </c>
      <c r="L6471" t="s">
        <v>93</v>
      </c>
      <c r="M6471" t="s">
        <v>55</v>
      </c>
      <c r="N6471" t="s">
        <v>30</v>
      </c>
      <c r="O6471">
        <f t="shared" si="606"/>
        <v>1</v>
      </c>
      <c r="P6471" t="str">
        <f t="shared" si="607"/>
        <v>Valid</v>
      </c>
      <c r="Q6471" t="str">
        <f>_xlfn.XLOOKUP(B6471,Customers!$A:$A,Customers!$C:$C,"Not Found")</f>
        <v>Central</v>
      </c>
      <c r="R6471" t="str">
        <f t="shared" si="608"/>
        <v>West</v>
      </c>
      <c r="S6471" t="str">
        <f t="shared" si="609"/>
        <v>Critical Illness</v>
      </c>
      <c r="T6471" t="str">
        <f t="shared" si="610"/>
        <v>SLA Breach</v>
      </c>
      <c r="U6471">
        <f t="shared" si="611"/>
        <v>5</v>
      </c>
    </row>
    <row r="6472" spans="1:21" x14ac:dyDescent="0.3">
      <c r="A6472" t="s">
        <v>11112</v>
      </c>
      <c r="B6472" t="s">
        <v>713</v>
      </c>
      <c r="C6472" t="s">
        <v>1199</v>
      </c>
      <c r="D6472" t="s">
        <v>154</v>
      </c>
      <c r="E6472" t="s">
        <v>74</v>
      </c>
      <c r="F6472">
        <v>97176.61</v>
      </c>
      <c r="G6472" s="1">
        <v>45688</v>
      </c>
      <c r="H6472" s="1">
        <v>45699</v>
      </c>
      <c r="I6472" t="s">
        <v>19</v>
      </c>
      <c r="J6472">
        <v>11</v>
      </c>
      <c r="K6472">
        <v>10</v>
      </c>
      <c r="L6472" t="s">
        <v>325</v>
      </c>
      <c r="M6472" t="s">
        <v>21</v>
      </c>
      <c r="N6472" t="s">
        <v>30</v>
      </c>
      <c r="O6472">
        <f t="shared" si="606"/>
        <v>1</v>
      </c>
      <c r="P6472" t="str">
        <f t="shared" si="607"/>
        <v>Valid</v>
      </c>
      <c r="Q6472" t="str">
        <f>_xlfn.XLOOKUP(B6472,Customers!$A:$A,Customers!$C:$C,"Not Found")</f>
        <v>North</v>
      </c>
      <c r="R6472" t="str">
        <f t="shared" si="608"/>
        <v>East</v>
      </c>
      <c r="S6472" t="str">
        <f t="shared" si="609"/>
        <v>Vehicle Damage</v>
      </c>
      <c r="T6472" t="str">
        <f t="shared" si="610"/>
        <v>SLA Breach</v>
      </c>
      <c r="U6472">
        <f t="shared" si="611"/>
        <v>1</v>
      </c>
    </row>
    <row r="6473" spans="1:21" x14ac:dyDescent="0.3">
      <c r="A6473" t="s">
        <v>11113</v>
      </c>
      <c r="B6473" t="s">
        <v>2607</v>
      </c>
      <c r="C6473" t="s">
        <v>2608</v>
      </c>
      <c r="D6473" t="s">
        <v>17</v>
      </c>
      <c r="E6473" t="s">
        <v>18</v>
      </c>
      <c r="F6473">
        <v>193415.97</v>
      </c>
      <c r="G6473" s="1">
        <v>45692</v>
      </c>
      <c r="H6473" s="1">
        <v>45698</v>
      </c>
      <c r="I6473" t="s">
        <v>19</v>
      </c>
      <c r="J6473">
        <v>6</v>
      </c>
      <c r="K6473">
        <v>10</v>
      </c>
      <c r="L6473" t="s">
        <v>41</v>
      </c>
      <c r="M6473" t="s">
        <v>21</v>
      </c>
      <c r="N6473" t="s">
        <v>30</v>
      </c>
      <c r="O6473">
        <f t="shared" si="606"/>
        <v>1</v>
      </c>
      <c r="P6473" t="str">
        <f t="shared" si="607"/>
        <v>Valid</v>
      </c>
      <c r="Q6473" t="str">
        <f>_xlfn.XLOOKUP(B6473,Customers!$A:$A,Customers!$C:$C,"Not Found")</f>
        <v>North</v>
      </c>
      <c r="R6473" t="str">
        <f t="shared" si="608"/>
        <v>South</v>
      </c>
      <c r="S6473" t="str">
        <f t="shared" si="609"/>
        <v>Accident</v>
      </c>
      <c r="T6473" t="str">
        <f t="shared" si="610"/>
        <v>Within SLA</v>
      </c>
      <c r="U6473">
        <f t="shared" si="611"/>
        <v>0</v>
      </c>
    </row>
    <row r="6474" spans="1:21" x14ac:dyDescent="0.3">
      <c r="A6474" t="s">
        <v>11114</v>
      </c>
      <c r="B6474" t="s">
        <v>10689</v>
      </c>
      <c r="C6474" t="s">
        <v>10690</v>
      </c>
      <c r="D6474" t="s">
        <v>46</v>
      </c>
      <c r="E6474" t="s">
        <v>39</v>
      </c>
      <c r="F6474">
        <v>47340.65</v>
      </c>
      <c r="G6474" s="1">
        <v>45943</v>
      </c>
      <c r="H6474" s="1">
        <v>45970</v>
      </c>
      <c r="I6474" t="s">
        <v>19</v>
      </c>
      <c r="J6474">
        <v>27</v>
      </c>
      <c r="K6474">
        <v>10</v>
      </c>
      <c r="L6474" t="s">
        <v>174</v>
      </c>
      <c r="M6474" t="s">
        <v>21</v>
      </c>
      <c r="N6474" t="s">
        <v>88</v>
      </c>
      <c r="O6474">
        <f t="shared" si="606"/>
        <v>1</v>
      </c>
      <c r="P6474" t="str">
        <f t="shared" si="607"/>
        <v>Valid</v>
      </c>
      <c r="Q6474" t="str">
        <f>_xlfn.XLOOKUP(B6474,Customers!$A:$A,Customers!$C:$C,"Not Found")</f>
        <v>North</v>
      </c>
      <c r="R6474" t="str">
        <f t="shared" si="608"/>
        <v>North</v>
      </c>
      <c r="S6474" t="str">
        <f t="shared" si="609"/>
        <v>Theft</v>
      </c>
      <c r="T6474" t="str">
        <f t="shared" si="610"/>
        <v>SLA Breach</v>
      </c>
      <c r="U6474">
        <f t="shared" si="611"/>
        <v>17</v>
      </c>
    </row>
    <row r="6475" spans="1:21" x14ac:dyDescent="0.3">
      <c r="A6475" t="s">
        <v>11115</v>
      </c>
      <c r="B6475" t="s">
        <v>1007</v>
      </c>
      <c r="C6475" t="s">
        <v>1008</v>
      </c>
      <c r="D6475" t="s">
        <v>17</v>
      </c>
      <c r="E6475" t="s">
        <v>18</v>
      </c>
      <c r="F6475">
        <v>21730.81</v>
      </c>
      <c r="G6475" s="1">
        <v>45920</v>
      </c>
      <c r="I6475" t="s">
        <v>64</v>
      </c>
      <c r="J6475">
        <v>8</v>
      </c>
      <c r="K6475">
        <v>10</v>
      </c>
      <c r="L6475" t="s">
        <v>606</v>
      </c>
      <c r="M6475" t="s">
        <v>21</v>
      </c>
      <c r="N6475" t="s">
        <v>30</v>
      </c>
      <c r="O6475">
        <f t="shared" si="606"/>
        <v>1</v>
      </c>
      <c r="P6475" t="str">
        <f t="shared" si="607"/>
        <v>Valid</v>
      </c>
      <c r="Q6475" t="str">
        <f>_xlfn.XLOOKUP(B6475,Customers!$A:$A,Customers!$C:$C,"Not Found")</f>
        <v>North</v>
      </c>
      <c r="R6475" t="str">
        <f t="shared" si="608"/>
        <v>South</v>
      </c>
      <c r="S6475" t="str">
        <f t="shared" si="609"/>
        <v>Accident</v>
      </c>
      <c r="T6475" t="str">
        <f t="shared" si="610"/>
        <v>Within SLA</v>
      </c>
      <c r="U6475">
        <f t="shared" si="611"/>
        <v>0</v>
      </c>
    </row>
    <row r="6476" spans="1:21" x14ac:dyDescent="0.3">
      <c r="A6476" t="s">
        <v>11116</v>
      </c>
      <c r="B6476" t="s">
        <v>5196</v>
      </c>
      <c r="C6476" t="s">
        <v>5197</v>
      </c>
      <c r="D6476" t="s">
        <v>34</v>
      </c>
      <c r="E6476" t="s">
        <v>39</v>
      </c>
      <c r="F6476">
        <v>178317.5</v>
      </c>
      <c r="G6476" s="1">
        <v>45922</v>
      </c>
      <c r="H6476" s="1">
        <v>45938</v>
      </c>
      <c r="I6476" t="s">
        <v>19</v>
      </c>
      <c r="J6476">
        <v>16</v>
      </c>
      <c r="K6476">
        <v>20</v>
      </c>
      <c r="L6476" t="s">
        <v>610</v>
      </c>
      <c r="M6476" t="s">
        <v>29</v>
      </c>
      <c r="N6476" t="s">
        <v>22</v>
      </c>
      <c r="O6476">
        <f t="shared" si="606"/>
        <v>1</v>
      </c>
      <c r="P6476" t="str">
        <f t="shared" si="607"/>
        <v>Valid</v>
      </c>
      <c r="Q6476" t="str">
        <f>_xlfn.XLOOKUP(B6476,Customers!$A:$A,Customers!$C:$C,"Not Found")</f>
        <v>Central</v>
      </c>
      <c r="R6476" t="str">
        <f t="shared" si="608"/>
        <v>North</v>
      </c>
      <c r="S6476" t="str">
        <f t="shared" si="609"/>
        <v>Death Benefit</v>
      </c>
      <c r="T6476" t="str">
        <f t="shared" si="610"/>
        <v>Within SLA</v>
      </c>
      <c r="U6476">
        <f t="shared" si="611"/>
        <v>0</v>
      </c>
    </row>
    <row r="6477" spans="1:21" x14ac:dyDescent="0.3">
      <c r="A6477" t="s">
        <v>11117</v>
      </c>
      <c r="B6477" t="s">
        <v>2228</v>
      </c>
      <c r="C6477" t="s">
        <v>5851</v>
      </c>
      <c r="D6477" t="s">
        <v>154</v>
      </c>
      <c r="E6477" t="s">
        <v>27</v>
      </c>
      <c r="F6477">
        <v>140556.35999999999</v>
      </c>
      <c r="G6477" s="1">
        <v>45676</v>
      </c>
      <c r="I6477" t="s">
        <v>40</v>
      </c>
      <c r="J6477">
        <v>14</v>
      </c>
      <c r="K6477">
        <v>10</v>
      </c>
      <c r="L6477" t="s">
        <v>65</v>
      </c>
      <c r="M6477" t="s">
        <v>21</v>
      </c>
      <c r="N6477" t="s">
        <v>42</v>
      </c>
      <c r="O6477">
        <f t="shared" si="606"/>
        <v>1</v>
      </c>
      <c r="P6477" t="str">
        <f t="shared" si="607"/>
        <v>Valid</v>
      </c>
      <c r="Q6477" t="str">
        <f>_xlfn.XLOOKUP(B6477,Customers!$A:$A,Customers!$C:$C,"Not Found")</f>
        <v>West</v>
      </c>
      <c r="R6477" t="str">
        <f t="shared" si="608"/>
        <v>West</v>
      </c>
      <c r="S6477" t="str">
        <f t="shared" si="609"/>
        <v>Vehicle Damage</v>
      </c>
      <c r="T6477" t="str">
        <f t="shared" si="610"/>
        <v>SLA Breach</v>
      </c>
      <c r="U6477">
        <f t="shared" si="611"/>
        <v>4</v>
      </c>
    </row>
    <row r="6478" spans="1:21" x14ac:dyDescent="0.3">
      <c r="A6478" t="s">
        <v>11118</v>
      </c>
      <c r="B6478" t="s">
        <v>847</v>
      </c>
      <c r="C6478" t="s">
        <v>8673</v>
      </c>
      <c r="D6478" t="s">
        <v>116</v>
      </c>
      <c r="E6478" t="s">
        <v>18</v>
      </c>
      <c r="F6478">
        <v>15822.69</v>
      </c>
      <c r="G6478" s="1">
        <v>45781</v>
      </c>
      <c r="I6478" t="s">
        <v>40</v>
      </c>
      <c r="J6478">
        <v>3</v>
      </c>
      <c r="K6478">
        <v>7</v>
      </c>
      <c r="L6478" t="s">
        <v>117</v>
      </c>
      <c r="M6478" t="s">
        <v>94</v>
      </c>
      <c r="N6478" t="s">
        <v>30</v>
      </c>
      <c r="O6478">
        <f t="shared" si="606"/>
        <v>1</v>
      </c>
      <c r="P6478" t="str">
        <f t="shared" si="607"/>
        <v>Valid</v>
      </c>
      <c r="Q6478" t="str">
        <f>_xlfn.XLOOKUP(B6478,Customers!$A:$A,Customers!$C:$C,"Not Found")</f>
        <v>North</v>
      </c>
      <c r="R6478" t="str">
        <f t="shared" si="608"/>
        <v>South</v>
      </c>
      <c r="S6478" t="str">
        <f t="shared" si="609"/>
        <v>Medical Emergency</v>
      </c>
      <c r="T6478" t="str">
        <f t="shared" si="610"/>
        <v>Within SLA</v>
      </c>
      <c r="U6478">
        <f t="shared" si="611"/>
        <v>0</v>
      </c>
    </row>
    <row r="6479" spans="1:21" x14ac:dyDescent="0.3">
      <c r="A6479" t="s">
        <v>11119</v>
      </c>
      <c r="B6479" t="s">
        <v>2917</v>
      </c>
      <c r="C6479" t="s">
        <v>2918</v>
      </c>
      <c r="D6479" t="s">
        <v>216</v>
      </c>
      <c r="E6479" t="s">
        <v>74</v>
      </c>
      <c r="F6479">
        <v>246512.1</v>
      </c>
      <c r="G6479" s="1">
        <v>45864</v>
      </c>
      <c r="I6479" t="s">
        <v>64</v>
      </c>
      <c r="J6479">
        <v>21</v>
      </c>
      <c r="K6479">
        <v>15</v>
      </c>
      <c r="L6479" t="s">
        <v>244</v>
      </c>
      <c r="M6479" t="s">
        <v>55</v>
      </c>
      <c r="N6479" t="s">
        <v>30</v>
      </c>
      <c r="O6479">
        <f t="shared" si="606"/>
        <v>1</v>
      </c>
      <c r="P6479" t="str">
        <f t="shared" si="607"/>
        <v>Valid</v>
      </c>
      <c r="Q6479" t="str">
        <f>_xlfn.XLOOKUP(B6479,Customers!$A:$A,Customers!$C:$C,"Not Found")</f>
        <v>West</v>
      </c>
      <c r="R6479" t="str">
        <f t="shared" si="608"/>
        <v>East</v>
      </c>
      <c r="S6479" t="str">
        <f t="shared" si="609"/>
        <v>Outpatient</v>
      </c>
      <c r="T6479" t="str">
        <f t="shared" si="610"/>
        <v>SLA Breach</v>
      </c>
      <c r="U6479">
        <f t="shared" si="611"/>
        <v>6</v>
      </c>
    </row>
    <row r="6480" spans="1:21" x14ac:dyDescent="0.3">
      <c r="A6480" t="s">
        <v>11120</v>
      </c>
      <c r="B6480" t="s">
        <v>6712</v>
      </c>
      <c r="C6480" t="s">
        <v>6713</v>
      </c>
      <c r="D6480" t="s">
        <v>53</v>
      </c>
      <c r="E6480" t="s">
        <v>173</v>
      </c>
      <c r="F6480">
        <v>58383.98</v>
      </c>
      <c r="G6480" s="1">
        <v>45842</v>
      </c>
      <c r="H6480" s="1">
        <v>45859</v>
      </c>
      <c r="I6480" t="s">
        <v>47</v>
      </c>
      <c r="J6480">
        <v>17</v>
      </c>
      <c r="K6480">
        <v>15</v>
      </c>
      <c r="L6480" t="s">
        <v>388</v>
      </c>
      <c r="M6480" t="s">
        <v>55</v>
      </c>
      <c r="N6480" t="s">
        <v>30</v>
      </c>
      <c r="O6480">
        <f t="shared" si="606"/>
        <v>1</v>
      </c>
      <c r="P6480" t="str">
        <f t="shared" si="607"/>
        <v>Valid</v>
      </c>
      <c r="Q6480" t="str">
        <f>_xlfn.XLOOKUP(B6480,Customers!$A:$A,Customers!$C:$C,"Not Found")</f>
        <v>North</v>
      </c>
      <c r="R6480" t="str">
        <f t="shared" si="608"/>
        <v>Central</v>
      </c>
      <c r="S6480" t="str">
        <f t="shared" si="609"/>
        <v>Hospitalization</v>
      </c>
      <c r="T6480" t="str">
        <f t="shared" si="610"/>
        <v>SLA Breach</v>
      </c>
      <c r="U6480">
        <f t="shared" si="611"/>
        <v>2</v>
      </c>
    </row>
    <row r="6481" spans="1:21" x14ac:dyDescent="0.3">
      <c r="A6481" t="s">
        <v>11121</v>
      </c>
      <c r="B6481" t="s">
        <v>3247</v>
      </c>
      <c r="C6481" t="s">
        <v>3248</v>
      </c>
      <c r="D6481" t="s">
        <v>53</v>
      </c>
      <c r="E6481" t="s">
        <v>173</v>
      </c>
      <c r="F6481">
        <v>120321</v>
      </c>
      <c r="G6481" s="1">
        <v>45763</v>
      </c>
      <c r="H6481" s="1">
        <v>45776</v>
      </c>
      <c r="I6481" t="s">
        <v>19</v>
      </c>
      <c r="J6481">
        <v>13</v>
      </c>
      <c r="K6481">
        <v>15</v>
      </c>
      <c r="L6481" t="s">
        <v>278</v>
      </c>
      <c r="M6481" t="s">
        <v>55</v>
      </c>
      <c r="N6481" t="s">
        <v>30</v>
      </c>
      <c r="O6481">
        <f t="shared" si="606"/>
        <v>1</v>
      </c>
      <c r="P6481" t="str">
        <f t="shared" si="607"/>
        <v>Valid</v>
      </c>
      <c r="Q6481" t="str">
        <f>_xlfn.XLOOKUP(B6481,Customers!$A:$A,Customers!$C:$C,"Not Found")</f>
        <v>Central</v>
      </c>
      <c r="R6481" t="str">
        <f t="shared" si="608"/>
        <v>Central</v>
      </c>
      <c r="S6481" t="str">
        <f t="shared" si="609"/>
        <v>Hospitalization</v>
      </c>
      <c r="T6481" t="str">
        <f t="shared" si="610"/>
        <v>Within SLA</v>
      </c>
      <c r="U6481">
        <f t="shared" si="611"/>
        <v>0</v>
      </c>
    </row>
    <row r="6482" spans="1:21" x14ac:dyDescent="0.3">
      <c r="A6482" t="s">
        <v>11122</v>
      </c>
      <c r="B6482" t="s">
        <v>2059</v>
      </c>
      <c r="C6482" t="s">
        <v>6103</v>
      </c>
      <c r="D6482" t="s">
        <v>102</v>
      </c>
      <c r="E6482" t="s">
        <v>27</v>
      </c>
      <c r="F6482">
        <v>384410.7</v>
      </c>
      <c r="G6482" s="1">
        <v>45794</v>
      </c>
      <c r="I6482" t="s">
        <v>40</v>
      </c>
      <c r="J6482">
        <v>14</v>
      </c>
      <c r="K6482">
        <v>20</v>
      </c>
      <c r="L6482" t="s">
        <v>107</v>
      </c>
      <c r="M6482" t="s">
        <v>29</v>
      </c>
      <c r="N6482" t="s">
        <v>30</v>
      </c>
      <c r="O6482">
        <f t="shared" si="606"/>
        <v>1</v>
      </c>
      <c r="P6482" t="str">
        <f t="shared" si="607"/>
        <v>Valid</v>
      </c>
      <c r="Q6482" t="str">
        <f>_xlfn.XLOOKUP(B6482,Customers!$A:$A,Customers!$C:$C,"Not Found")</f>
        <v>West</v>
      </c>
      <c r="R6482" t="str">
        <f t="shared" si="608"/>
        <v>West</v>
      </c>
      <c r="S6482" t="str">
        <f t="shared" si="609"/>
        <v>Maturity</v>
      </c>
      <c r="T6482" t="str">
        <f t="shared" si="610"/>
        <v>Within SLA</v>
      </c>
      <c r="U6482">
        <f t="shared" si="611"/>
        <v>0</v>
      </c>
    </row>
    <row r="6483" spans="1:21" x14ac:dyDescent="0.3">
      <c r="A6483" t="s">
        <v>11123</v>
      </c>
      <c r="B6483" t="s">
        <v>2689</v>
      </c>
      <c r="C6483" t="s">
        <v>3000</v>
      </c>
      <c r="D6483" t="s">
        <v>46</v>
      </c>
      <c r="E6483" t="s">
        <v>27</v>
      </c>
      <c r="F6483">
        <v>58450.7</v>
      </c>
      <c r="G6483" s="1">
        <v>45895</v>
      </c>
      <c r="H6483" s="1">
        <v>45896</v>
      </c>
      <c r="I6483" t="s">
        <v>19</v>
      </c>
      <c r="J6483">
        <v>1</v>
      </c>
      <c r="K6483">
        <v>10</v>
      </c>
      <c r="L6483" t="s">
        <v>427</v>
      </c>
      <c r="M6483" t="s">
        <v>21</v>
      </c>
      <c r="N6483" t="s">
        <v>22</v>
      </c>
      <c r="O6483">
        <f t="shared" si="606"/>
        <v>1</v>
      </c>
      <c r="P6483" t="str">
        <f t="shared" si="607"/>
        <v>Valid</v>
      </c>
      <c r="Q6483" t="str">
        <f>_xlfn.XLOOKUP(B6483,Customers!$A:$A,Customers!$C:$C,"Not Found")</f>
        <v>South</v>
      </c>
      <c r="R6483" t="str">
        <f t="shared" si="608"/>
        <v>West</v>
      </c>
      <c r="S6483" t="str">
        <f t="shared" si="609"/>
        <v>Theft</v>
      </c>
      <c r="T6483" t="str">
        <f t="shared" si="610"/>
        <v>Within SLA</v>
      </c>
      <c r="U6483">
        <f t="shared" si="611"/>
        <v>0</v>
      </c>
    </row>
    <row r="6484" spans="1:21" x14ac:dyDescent="0.3">
      <c r="A6484" t="s">
        <v>11124</v>
      </c>
      <c r="B6484" t="s">
        <v>72</v>
      </c>
      <c r="C6484" t="s">
        <v>5363</v>
      </c>
      <c r="D6484" t="s">
        <v>26</v>
      </c>
      <c r="E6484" t="s">
        <v>173</v>
      </c>
      <c r="F6484">
        <v>270834.73</v>
      </c>
      <c r="G6484" s="1">
        <v>45940</v>
      </c>
      <c r="I6484" t="s">
        <v>64</v>
      </c>
      <c r="J6484">
        <v>15</v>
      </c>
      <c r="K6484">
        <v>20</v>
      </c>
      <c r="L6484" t="s">
        <v>296</v>
      </c>
      <c r="M6484" t="s">
        <v>29</v>
      </c>
      <c r="N6484" t="s">
        <v>30</v>
      </c>
      <c r="O6484">
        <f t="shared" si="606"/>
        <v>1</v>
      </c>
      <c r="P6484" t="str">
        <f t="shared" si="607"/>
        <v>Valid</v>
      </c>
      <c r="Q6484" t="str">
        <f>_xlfn.XLOOKUP(B6484,Customers!$A:$A,Customers!$C:$C,"Not Found")</f>
        <v>Central</v>
      </c>
      <c r="R6484" t="str">
        <f t="shared" si="608"/>
        <v>Central</v>
      </c>
      <c r="S6484" t="str">
        <f t="shared" si="609"/>
        <v>Disability</v>
      </c>
      <c r="T6484" t="str">
        <f t="shared" si="610"/>
        <v>Within SLA</v>
      </c>
      <c r="U6484">
        <f t="shared" si="611"/>
        <v>0</v>
      </c>
    </row>
    <row r="6485" spans="1:21" x14ac:dyDescent="0.3">
      <c r="A6485" t="s">
        <v>11125</v>
      </c>
      <c r="B6485" t="s">
        <v>4269</v>
      </c>
      <c r="C6485" t="s">
        <v>4270</v>
      </c>
      <c r="D6485" t="s">
        <v>53</v>
      </c>
      <c r="E6485" t="s">
        <v>27</v>
      </c>
      <c r="F6485">
        <v>49275.6</v>
      </c>
      <c r="G6485" s="1">
        <v>45980</v>
      </c>
      <c r="H6485" s="1">
        <v>45988</v>
      </c>
      <c r="I6485" t="s">
        <v>19</v>
      </c>
      <c r="J6485">
        <v>8</v>
      </c>
      <c r="K6485">
        <v>15</v>
      </c>
      <c r="L6485" t="s">
        <v>54</v>
      </c>
      <c r="M6485" t="s">
        <v>55</v>
      </c>
      <c r="N6485" t="s">
        <v>30</v>
      </c>
      <c r="O6485">
        <f t="shared" si="606"/>
        <v>1</v>
      </c>
      <c r="P6485" t="str">
        <f t="shared" si="607"/>
        <v>Valid</v>
      </c>
      <c r="Q6485" t="str">
        <f>_xlfn.XLOOKUP(B6485,Customers!$A:$A,Customers!$C:$C,"Not Found")</f>
        <v>North</v>
      </c>
      <c r="R6485" t="str">
        <f t="shared" si="608"/>
        <v>West</v>
      </c>
      <c r="S6485" t="str">
        <f t="shared" si="609"/>
        <v>Hospitalization</v>
      </c>
      <c r="T6485" t="str">
        <f t="shared" si="610"/>
        <v>Within SLA</v>
      </c>
      <c r="U6485">
        <f t="shared" si="611"/>
        <v>0</v>
      </c>
    </row>
    <row r="6486" spans="1:21" x14ac:dyDescent="0.3">
      <c r="A6486" t="s">
        <v>11126</v>
      </c>
      <c r="B6486" t="s">
        <v>1159</v>
      </c>
      <c r="C6486" t="s">
        <v>1160</v>
      </c>
      <c r="D6486" t="s">
        <v>46</v>
      </c>
      <c r="E6486" t="s">
        <v>74</v>
      </c>
      <c r="F6486">
        <v>255452.33</v>
      </c>
      <c r="G6486" s="1">
        <v>45894</v>
      </c>
      <c r="I6486" t="s">
        <v>64</v>
      </c>
      <c r="J6486">
        <v>16</v>
      </c>
      <c r="K6486">
        <v>10</v>
      </c>
      <c r="L6486" t="s">
        <v>178</v>
      </c>
      <c r="M6486" t="s">
        <v>21</v>
      </c>
      <c r="N6486" t="s">
        <v>30</v>
      </c>
      <c r="O6486">
        <f t="shared" si="606"/>
        <v>1</v>
      </c>
      <c r="P6486" t="str">
        <f t="shared" si="607"/>
        <v>Valid</v>
      </c>
      <c r="Q6486" t="str">
        <f>_xlfn.XLOOKUP(B6486,Customers!$A:$A,Customers!$C:$C,"Not Found")</f>
        <v>East</v>
      </c>
      <c r="R6486" t="str">
        <f t="shared" si="608"/>
        <v>East</v>
      </c>
      <c r="S6486" t="str">
        <f t="shared" si="609"/>
        <v>Theft</v>
      </c>
      <c r="T6486" t="str">
        <f t="shared" si="610"/>
        <v>SLA Breach</v>
      </c>
      <c r="U6486">
        <f t="shared" si="611"/>
        <v>6</v>
      </c>
    </row>
    <row r="6487" spans="1:21" x14ac:dyDescent="0.3">
      <c r="A6487" t="s">
        <v>11127</v>
      </c>
      <c r="B6487" t="s">
        <v>7657</v>
      </c>
      <c r="C6487" t="s">
        <v>7658</v>
      </c>
      <c r="D6487" t="s">
        <v>111</v>
      </c>
      <c r="E6487" t="s">
        <v>39</v>
      </c>
      <c r="F6487">
        <v>169323.09</v>
      </c>
      <c r="G6487" s="1">
        <v>45749</v>
      </c>
      <c r="H6487" s="1">
        <v>45752</v>
      </c>
      <c r="I6487" t="s">
        <v>19</v>
      </c>
      <c r="J6487">
        <v>3</v>
      </c>
      <c r="K6487">
        <v>12</v>
      </c>
      <c r="L6487" t="s">
        <v>813</v>
      </c>
      <c r="M6487" t="s">
        <v>49</v>
      </c>
      <c r="N6487" t="s">
        <v>30</v>
      </c>
      <c r="O6487">
        <f t="shared" si="606"/>
        <v>1</v>
      </c>
      <c r="P6487" t="str">
        <f t="shared" si="607"/>
        <v>Valid</v>
      </c>
      <c r="Q6487" t="str">
        <f>_xlfn.XLOOKUP(B6487,Customers!$A:$A,Customers!$C:$C,"Not Found")</f>
        <v>East</v>
      </c>
      <c r="R6487" t="str">
        <f t="shared" si="608"/>
        <v>North</v>
      </c>
      <c r="S6487" t="str">
        <f t="shared" si="609"/>
        <v>Fire</v>
      </c>
      <c r="T6487" t="str">
        <f t="shared" si="610"/>
        <v>Within SLA</v>
      </c>
      <c r="U6487">
        <f t="shared" si="611"/>
        <v>0</v>
      </c>
    </row>
    <row r="6488" spans="1:21" x14ac:dyDescent="0.3">
      <c r="A6488" t="s">
        <v>11128</v>
      </c>
      <c r="B6488" t="s">
        <v>5136</v>
      </c>
      <c r="C6488" t="s">
        <v>5137</v>
      </c>
      <c r="D6488" t="s">
        <v>92</v>
      </c>
      <c r="E6488" t="s">
        <v>39</v>
      </c>
      <c r="F6488">
        <v>11472.71</v>
      </c>
      <c r="G6488" s="1">
        <v>45961</v>
      </c>
      <c r="H6488" s="1">
        <v>45962</v>
      </c>
      <c r="I6488" t="s">
        <v>19</v>
      </c>
      <c r="J6488">
        <v>1</v>
      </c>
      <c r="K6488">
        <v>7</v>
      </c>
      <c r="L6488" t="s">
        <v>136</v>
      </c>
      <c r="M6488" t="s">
        <v>94</v>
      </c>
      <c r="N6488" t="s">
        <v>22</v>
      </c>
      <c r="O6488">
        <f t="shared" si="606"/>
        <v>1</v>
      </c>
      <c r="P6488" t="str">
        <f t="shared" si="607"/>
        <v>Valid</v>
      </c>
      <c r="Q6488" t="str">
        <f>_xlfn.XLOOKUP(B6488,Customers!$A:$A,Customers!$C:$C,"Not Found")</f>
        <v>South</v>
      </c>
      <c r="R6488" t="str">
        <f t="shared" si="608"/>
        <v>North</v>
      </c>
      <c r="S6488" t="str">
        <f t="shared" si="609"/>
        <v>Baggage Loss</v>
      </c>
      <c r="T6488" t="str">
        <f t="shared" si="610"/>
        <v>Within SLA</v>
      </c>
      <c r="U6488">
        <f t="shared" si="611"/>
        <v>0</v>
      </c>
    </row>
    <row r="6489" spans="1:21" x14ac:dyDescent="0.3">
      <c r="A6489" t="s">
        <v>11129</v>
      </c>
      <c r="B6489" t="s">
        <v>3606</v>
      </c>
      <c r="C6489" t="s">
        <v>5055</v>
      </c>
      <c r="D6489" t="s">
        <v>111</v>
      </c>
      <c r="E6489" t="s">
        <v>74</v>
      </c>
      <c r="F6489">
        <v>50054.62</v>
      </c>
      <c r="G6489" s="1">
        <v>45864</v>
      </c>
      <c r="H6489" s="1">
        <v>45879</v>
      </c>
      <c r="I6489" t="s">
        <v>19</v>
      </c>
      <c r="J6489">
        <v>15</v>
      </c>
      <c r="K6489">
        <v>12</v>
      </c>
      <c r="L6489" t="s">
        <v>296</v>
      </c>
      <c r="M6489" t="s">
        <v>49</v>
      </c>
      <c r="N6489" t="s">
        <v>30</v>
      </c>
      <c r="O6489">
        <f t="shared" si="606"/>
        <v>1</v>
      </c>
      <c r="P6489" t="str">
        <f t="shared" si="607"/>
        <v>Valid</v>
      </c>
      <c r="Q6489" t="str">
        <f>_xlfn.XLOOKUP(B6489,Customers!$A:$A,Customers!$C:$C,"Not Found")</f>
        <v>South</v>
      </c>
      <c r="R6489" t="str">
        <f t="shared" si="608"/>
        <v>East</v>
      </c>
      <c r="S6489" t="str">
        <f t="shared" si="609"/>
        <v>Fire</v>
      </c>
      <c r="T6489" t="str">
        <f t="shared" si="610"/>
        <v>SLA Breach</v>
      </c>
      <c r="U6489">
        <f t="shared" si="611"/>
        <v>3</v>
      </c>
    </row>
    <row r="6490" spans="1:21" x14ac:dyDescent="0.3">
      <c r="A6490" t="s">
        <v>11130</v>
      </c>
      <c r="B6490" t="s">
        <v>7377</v>
      </c>
      <c r="C6490" t="s">
        <v>7378</v>
      </c>
      <c r="D6490" t="s">
        <v>216</v>
      </c>
      <c r="E6490" t="s">
        <v>18</v>
      </c>
      <c r="F6490">
        <v>131916.74</v>
      </c>
      <c r="G6490" s="1">
        <v>45913</v>
      </c>
      <c r="H6490" s="1">
        <v>45930</v>
      </c>
      <c r="I6490" t="s">
        <v>19</v>
      </c>
      <c r="J6490">
        <v>17</v>
      </c>
      <c r="K6490">
        <v>15</v>
      </c>
      <c r="L6490" t="s">
        <v>427</v>
      </c>
      <c r="M6490" t="s">
        <v>55</v>
      </c>
      <c r="N6490" t="s">
        <v>30</v>
      </c>
      <c r="O6490">
        <f t="shared" si="606"/>
        <v>1</v>
      </c>
      <c r="P6490" t="str">
        <f t="shared" si="607"/>
        <v>Valid</v>
      </c>
      <c r="Q6490" t="str">
        <f>_xlfn.XLOOKUP(B6490,Customers!$A:$A,Customers!$C:$C,"Not Found")</f>
        <v>North</v>
      </c>
      <c r="R6490" t="str">
        <f t="shared" si="608"/>
        <v>South</v>
      </c>
      <c r="S6490" t="str">
        <f t="shared" si="609"/>
        <v>Outpatient</v>
      </c>
      <c r="T6490" t="str">
        <f t="shared" si="610"/>
        <v>SLA Breach</v>
      </c>
      <c r="U6490">
        <f t="shared" si="611"/>
        <v>2</v>
      </c>
    </row>
    <row r="6491" spans="1:21" x14ac:dyDescent="0.3">
      <c r="A6491" t="s">
        <v>11131</v>
      </c>
      <c r="B6491" t="s">
        <v>8766</v>
      </c>
      <c r="C6491" t="s">
        <v>11132</v>
      </c>
      <c r="D6491" t="s">
        <v>216</v>
      </c>
      <c r="E6491" t="s">
        <v>18</v>
      </c>
      <c r="F6491">
        <v>92738.95</v>
      </c>
      <c r="G6491" s="1">
        <v>45781</v>
      </c>
      <c r="I6491" t="s">
        <v>64</v>
      </c>
      <c r="J6491">
        <v>22</v>
      </c>
      <c r="K6491">
        <v>15</v>
      </c>
      <c r="L6491" t="s">
        <v>242</v>
      </c>
      <c r="M6491" t="s">
        <v>55</v>
      </c>
      <c r="N6491" t="s">
        <v>42</v>
      </c>
      <c r="O6491">
        <f t="shared" si="606"/>
        <v>1</v>
      </c>
      <c r="P6491" t="str">
        <f t="shared" si="607"/>
        <v>Valid</v>
      </c>
      <c r="Q6491" t="str">
        <f>_xlfn.XLOOKUP(B6491,Customers!$A:$A,Customers!$C:$C,"Not Found")</f>
        <v>North</v>
      </c>
      <c r="R6491" t="str">
        <f t="shared" si="608"/>
        <v>South</v>
      </c>
      <c r="S6491" t="str">
        <f t="shared" si="609"/>
        <v>Outpatient</v>
      </c>
      <c r="T6491" t="str">
        <f t="shared" si="610"/>
        <v>SLA Breach</v>
      </c>
      <c r="U6491">
        <f t="shared" si="611"/>
        <v>7</v>
      </c>
    </row>
    <row r="6492" spans="1:21" x14ac:dyDescent="0.3">
      <c r="A6492" t="s">
        <v>11133</v>
      </c>
      <c r="B6492" t="s">
        <v>375</v>
      </c>
      <c r="C6492" t="s">
        <v>8377</v>
      </c>
      <c r="D6492" t="s">
        <v>102</v>
      </c>
      <c r="E6492" t="s">
        <v>39</v>
      </c>
      <c r="F6492">
        <v>101252.16</v>
      </c>
      <c r="G6492" s="1">
        <v>45843</v>
      </c>
      <c r="H6492" s="1">
        <v>45852</v>
      </c>
      <c r="I6492" t="s">
        <v>19</v>
      </c>
      <c r="J6492">
        <v>9</v>
      </c>
      <c r="K6492">
        <v>20</v>
      </c>
      <c r="L6492" t="s">
        <v>178</v>
      </c>
      <c r="M6492" t="s">
        <v>29</v>
      </c>
      <c r="N6492" t="s">
        <v>30</v>
      </c>
      <c r="O6492">
        <f t="shared" si="606"/>
        <v>1</v>
      </c>
      <c r="P6492" t="str">
        <f t="shared" si="607"/>
        <v>Valid</v>
      </c>
      <c r="Q6492" t="str">
        <f>_xlfn.XLOOKUP(B6492,Customers!$A:$A,Customers!$C:$C,"Not Found")</f>
        <v>North</v>
      </c>
      <c r="R6492" t="str">
        <f t="shared" si="608"/>
        <v>North</v>
      </c>
      <c r="S6492" t="str">
        <f t="shared" si="609"/>
        <v>Maturity</v>
      </c>
      <c r="T6492" t="str">
        <f t="shared" si="610"/>
        <v>Within SLA</v>
      </c>
      <c r="U6492">
        <f t="shared" si="611"/>
        <v>0</v>
      </c>
    </row>
    <row r="6493" spans="1:21" x14ac:dyDescent="0.3">
      <c r="A6493" t="s">
        <v>11134</v>
      </c>
      <c r="B6493" t="s">
        <v>3367</v>
      </c>
      <c r="C6493" t="s">
        <v>3368</v>
      </c>
      <c r="D6493" t="s">
        <v>59</v>
      </c>
      <c r="E6493" t="s">
        <v>74</v>
      </c>
      <c r="F6493">
        <v>486341.53</v>
      </c>
      <c r="G6493" s="1">
        <v>45828</v>
      </c>
      <c r="H6493" s="1">
        <v>45848</v>
      </c>
      <c r="I6493" t="s">
        <v>19</v>
      </c>
      <c r="J6493">
        <v>20</v>
      </c>
      <c r="K6493">
        <v>15</v>
      </c>
      <c r="L6493" t="s">
        <v>150</v>
      </c>
      <c r="M6493" t="s">
        <v>55</v>
      </c>
      <c r="N6493" t="s">
        <v>30</v>
      </c>
      <c r="O6493">
        <f t="shared" si="606"/>
        <v>1</v>
      </c>
      <c r="P6493" t="str">
        <f t="shared" si="607"/>
        <v>Valid</v>
      </c>
      <c r="Q6493" t="str">
        <f>_xlfn.XLOOKUP(B6493,Customers!$A:$A,Customers!$C:$C,"Not Found")</f>
        <v>West</v>
      </c>
      <c r="R6493" t="str">
        <f t="shared" si="608"/>
        <v>East</v>
      </c>
      <c r="S6493" t="str">
        <f t="shared" si="609"/>
        <v>Critical Illness</v>
      </c>
      <c r="T6493" t="str">
        <f t="shared" si="610"/>
        <v>SLA Breach</v>
      </c>
      <c r="U6493">
        <f t="shared" si="611"/>
        <v>5</v>
      </c>
    </row>
    <row r="6494" spans="1:21" x14ac:dyDescent="0.3">
      <c r="A6494" t="s">
        <v>11135</v>
      </c>
      <c r="B6494" t="s">
        <v>402</v>
      </c>
      <c r="C6494" t="s">
        <v>403</v>
      </c>
      <c r="D6494" t="s">
        <v>53</v>
      </c>
      <c r="E6494" t="s">
        <v>18</v>
      </c>
      <c r="F6494">
        <v>15239.31</v>
      </c>
      <c r="G6494" s="1">
        <v>45902</v>
      </c>
      <c r="H6494" s="1">
        <v>45924</v>
      </c>
      <c r="I6494" t="s">
        <v>19</v>
      </c>
      <c r="J6494">
        <v>22</v>
      </c>
      <c r="K6494">
        <v>15</v>
      </c>
      <c r="L6494" t="s">
        <v>103</v>
      </c>
      <c r="M6494" t="s">
        <v>55</v>
      </c>
      <c r="N6494" t="s">
        <v>42</v>
      </c>
      <c r="O6494">
        <f t="shared" si="606"/>
        <v>1</v>
      </c>
      <c r="P6494" t="str">
        <f t="shared" si="607"/>
        <v>Valid</v>
      </c>
      <c r="Q6494" t="str">
        <f>_xlfn.XLOOKUP(B6494,Customers!$A:$A,Customers!$C:$C,"Not Found")</f>
        <v>West</v>
      </c>
      <c r="R6494" t="str">
        <f t="shared" si="608"/>
        <v>South</v>
      </c>
      <c r="S6494" t="str">
        <f t="shared" si="609"/>
        <v>Hospitalization</v>
      </c>
      <c r="T6494" t="str">
        <f t="shared" si="610"/>
        <v>SLA Breach</v>
      </c>
      <c r="U6494">
        <f t="shared" si="611"/>
        <v>7</v>
      </c>
    </row>
    <row r="6495" spans="1:21" x14ac:dyDescent="0.3">
      <c r="A6495" t="s">
        <v>11136</v>
      </c>
      <c r="B6495" t="s">
        <v>442</v>
      </c>
      <c r="C6495" t="s">
        <v>10325</v>
      </c>
      <c r="D6495" t="s">
        <v>216</v>
      </c>
      <c r="E6495" t="s">
        <v>18</v>
      </c>
      <c r="F6495">
        <v>69088.759999999995</v>
      </c>
      <c r="G6495" s="1">
        <v>45685</v>
      </c>
      <c r="H6495" s="1">
        <v>45696</v>
      </c>
      <c r="I6495" t="s">
        <v>19</v>
      </c>
      <c r="J6495">
        <v>11</v>
      </c>
      <c r="K6495">
        <v>15</v>
      </c>
      <c r="L6495" t="s">
        <v>310</v>
      </c>
      <c r="M6495" t="s">
        <v>55</v>
      </c>
      <c r="N6495" t="s">
        <v>22</v>
      </c>
      <c r="O6495">
        <f t="shared" si="606"/>
        <v>1</v>
      </c>
      <c r="P6495" t="str">
        <f t="shared" si="607"/>
        <v>Valid</v>
      </c>
      <c r="Q6495" t="str">
        <f>_xlfn.XLOOKUP(B6495,Customers!$A:$A,Customers!$C:$C,"Not Found")</f>
        <v>West</v>
      </c>
      <c r="R6495" t="str">
        <f t="shared" si="608"/>
        <v>South</v>
      </c>
      <c r="S6495" t="str">
        <f t="shared" si="609"/>
        <v>Outpatient</v>
      </c>
      <c r="T6495" t="str">
        <f t="shared" si="610"/>
        <v>Within SLA</v>
      </c>
      <c r="U6495">
        <f t="shared" si="611"/>
        <v>0</v>
      </c>
    </row>
    <row r="6496" spans="1:21" x14ac:dyDescent="0.3">
      <c r="A6496" t="s">
        <v>11137</v>
      </c>
      <c r="B6496" t="s">
        <v>6172</v>
      </c>
      <c r="C6496" t="s">
        <v>6173</v>
      </c>
      <c r="D6496" t="s">
        <v>17</v>
      </c>
      <c r="E6496" t="s">
        <v>74</v>
      </c>
      <c r="F6496">
        <v>72233.67</v>
      </c>
      <c r="G6496" s="1">
        <v>45838</v>
      </c>
      <c r="H6496" s="1">
        <v>45856</v>
      </c>
      <c r="I6496" t="s">
        <v>19</v>
      </c>
      <c r="J6496">
        <v>18</v>
      </c>
      <c r="K6496">
        <v>10</v>
      </c>
      <c r="L6496" t="s">
        <v>278</v>
      </c>
      <c r="M6496" t="s">
        <v>21</v>
      </c>
      <c r="N6496" t="s">
        <v>42</v>
      </c>
      <c r="O6496">
        <f t="shared" si="606"/>
        <v>1</v>
      </c>
      <c r="P6496" t="str">
        <f t="shared" si="607"/>
        <v>Valid</v>
      </c>
      <c r="Q6496" t="str">
        <f>_xlfn.XLOOKUP(B6496,Customers!$A:$A,Customers!$C:$C,"Not Found")</f>
        <v>West</v>
      </c>
      <c r="R6496" t="str">
        <f t="shared" si="608"/>
        <v>East</v>
      </c>
      <c r="S6496" t="str">
        <f t="shared" si="609"/>
        <v>Accident</v>
      </c>
      <c r="T6496" t="str">
        <f t="shared" si="610"/>
        <v>SLA Breach</v>
      </c>
      <c r="U6496">
        <f t="shared" si="611"/>
        <v>8</v>
      </c>
    </row>
    <row r="6497" spans="1:21" x14ac:dyDescent="0.3">
      <c r="A6497" t="s">
        <v>11138</v>
      </c>
      <c r="B6497" t="s">
        <v>8358</v>
      </c>
      <c r="C6497" t="s">
        <v>8359</v>
      </c>
      <c r="D6497" t="s">
        <v>69</v>
      </c>
      <c r="E6497" t="s">
        <v>18</v>
      </c>
      <c r="F6497">
        <v>77509.210000000006</v>
      </c>
      <c r="G6497" s="1">
        <v>45726</v>
      </c>
      <c r="H6497" s="1">
        <v>45736</v>
      </c>
      <c r="I6497" t="s">
        <v>19</v>
      </c>
      <c r="J6497">
        <v>10</v>
      </c>
      <c r="K6497">
        <v>12</v>
      </c>
      <c r="L6497" t="s">
        <v>813</v>
      </c>
      <c r="M6497" t="s">
        <v>49</v>
      </c>
      <c r="N6497" t="s">
        <v>30</v>
      </c>
      <c r="O6497">
        <f t="shared" si="606"/>
        <v>1</v>
      </c>
      <c r="P6497" t="str">
        <f t="shared" si="607"/>
        <v>Valid</v>
      </c>
      <c r="Q6497" t="str">
        <f>_xlfn.XLOOKUP(B6497,Customers!$A:$A,Customers!$C:$C,"Not Found")</f>
        <v>South</v>
      </c>
      <c r="R6497" t="str">
        <f t="shared" si="608"/>
        <v>South</v>
      </c>
      <c r="S6497" t="str">
        <f t="shared" si="609"/>
        <v>Property Damage</v>
      </c>
      <c r="T6497" t="str">
        <f t="shared" si="610"/>
        <v>Within SLA</v>
      </c>
      <c r="U6497">
        <f t="shared" si="611"/>
        <v>0</v>
      </c>
    </row>
    <row r="6498" spans="1:21" x14ac:dyDescent="0.3">
      <c r="A6498" t="s">
        <v>11139</v>
      </c>
      <c r="B6498" t="s">
        <v>2941</v>
      </c>
      <c r="C6498" t="s">
        <v>2942</v>
      </c>
      <c r="D6498" t="s">
        <v>182</v>
      </c>
      <c r="E6498" t="s">
        <v>74</v>
      </c>
      <c r="F6498">
        <v>57339.77</v>
      </c>
      <c r="G6498" s="1">
        <v>45711</v>
      </c>
      <c r="I6498" t="s">
        <v>40</v>
      </c>
      <c r="J6498">
        <v>11</v>
      </c>
      <c r="K6498">
        <v>7</v>
      </c>
      <c r="L6498" t="s">
        <v>606</v>
      </c>
      <c r="M6498" t="s">
        <v>94</v>
      </c>
      <c r="N6498" t="s">
        <v>30</v>
      </c>
      <c r="O6498">
        <f t="shared" si="606"/>
        <v>1</v>
      </c>
      <c r="P6498" t="str">
        <f t="shared" si="607"/>
        <v>Valid</v>
      </c>
      <c r="Q6498" t="str">
        <f>_xlfn.XLOOKUP(B6498,Customers!$A:$A,Customers!$C:$C,"Not Found")</f>
        <v>East</v>
      </c>
      <c r="R6498" t="str">
        <f t="shared" si="608"/>
        <v>East</v>
      </c>
      <c r="S6498" t="str">
        <f t="shared" si="609"/>
        <v>Trip Cancellation</v>
      </c>
      <c r="T6498" t="str">
        <f t="shared" si="610"/>
        <v>SLA Breach</v>
      </c>
      <c r="U6498">
        <f t="shared" si="611"/>
        <v>4</v>
      </c>
    </row>
    <row r="6499" spans="1:21" x14ac:dyDescent="0.3">
      <c r="A6499" t="s">
        <v>11140</v>
      </c>
      <c r="B6499" t="s">
        <v>1720</v>
      </c>
      <c r="C6499" t="s">
        <v>1721</v>
      </c>
      <c r="D6499" t="s">
        <v>46</v>
      </c>
      <c r="E6499" t="s">
        <v>18</v>
      </c>
      <c r="F6499">
        <v>99571.66</v>
      </c>
      <c r="G6499" s="1">
        <v>45923</v>
      </c>
      <c r="H6499" s="1">
        <v>45933</v>
      </c>
      <c r="I6499" t="s">
        <v>19</v>
      </c>
      <c r="J6499">
        <v>10</v>
      </c>
      <c r="K6499">
        <v>10</v>
      </c>
      <c r="L6499" t="s">
        <v>193</v>
      </c>
      <c r="M6499" t="s">
        <v>21</v>
      </c>
      <c r="N6499" t="s">
        <v>30</v>
      </c>
      <c r="O6499">
        <f t="shared" si="606"/>
        <v>1</v>
      </c>
      <c r="P6499" t="str">
        <f t="shared" si="607"/>
        <v>Valid</v>
      </c>
      <c r="Q6499" t="str">
        <f>_xlfn.XLOOKUP(B6499,Customers!$A:$A,Customers!$C:$C,"Not Found")</f>
        <v>East</v>
      </c>
      <c r="R6499" t="str">
        <f t="shared" si="608"/>
        <v>South</v>
      </c>
      <c r="S6499" t="str">
        <f t="shared" si="609"/>
        <v>Theft</v>
      </c>
      <c r="T6499" t="str">
        <f t="shared" si="610"/>
        <v>Within SLA</v>
      </c>
      <c r="U6499">
        <f t="shared" si="611"/>
        <v>0</v>
      </c>
    </row>
    <row r="6500" spans="1:21" x14ac:dyDescent="0.3">
      <c r="A6500" t="s">
        <v>11141</v>
      </c>
      <c r="B6500" t="s">
        <v>4363</v>
      </c>
      <c r="C6500" t="s">
        <v>7607</v>
      </c>
      <c r="D6500" t="s">
        <v>53</v>
      </c>
      <c r="E6500" t="s">
        <v>27</v>
      </c>
      <c r="F6500">
        <v>102308.24</v>
      </c>
      <c r="G6500" s="1">
        <v>45838</v>
      </c>
      <c r="H6500" s="1">
        <v>45852</v>
      </c>
      <c r="I6500" t="s">
        <v>19</v>
      </c>
      <c r="J6500">
        <v>14</v>
      </c>
      <c r="K6500">
        <v>15</v>
      </c>
      <c r="L6500" t="s">
        <v>325</v>
      </c>
      <c r="M6500" t="s">
        <v>55</v>
      </c>
      <c r="N6500" t="s">
        <v>30</v>
      </c>
      <c r="O6500">
        <f t="shared" si="606"/>
        <v>1</v>
      </c>
      <c r="P6500" t="str">
        <f t="shared" si="607"/>
        <v>Valid</v>
      </c>
      <c r="Q6500" t="str">
        <f>_xlfn.XLOOKUP(B6500,Customers!$A:$A,Customers!$C:$C,"Not Found")</f>
        <v>South</v>
      </c>
      <c r="R6500" t="str">
        <f t="shared" si="608"/>
        <v>West</v>
      </c>
      <c r="S6500" t="str">
        <f t="shared" si="609"/>
        <v>Hospitalization</v>
      </c>
      <c r="T6500" t="str">
        <f t="shared" si="610"/>
        <v>Within SLA</v>
      </c>
      <c r="U6500">
        <f t="shared" si="611"/>
        <v>0</v>
      </c>
    </row>
    <row r="6501" spans="1:21" x14ac:dyDescent="0.3">
      <c r="A6501" t="s">
        <v>11142</v>
      </c>
      <c r="B6501" t="s">
        <v>3376</v>
      </c>
      <c r="C6501" t="s">
        <v>3377</v>
      </c>
      <c r="D6501" t="s">
        <v>154</v>
      </c>
      <c r="E6501" t="s">
        <v>173</v>
      </c>
      <c r="F6501">
        <v>68092.25</v>
      </c>
      <c r="G6501" s="1">
        <v>45773</v>
      </c>
      <c r="H6501" s="1">
        <v>45782</v>
      </c>
      <c r="I6501" t="s">
        <v>19</v>
      </c>
      <c r="J6501">
        <v>9</v>
      </c>
      <c r="K6501">
        <v>10</v>
      </c>
      <c r="L6501" t="s">
        <v>388</v>
      </c>
      <c r="M6501" t="s">
        <v>21</v>
      </c>
      <c r="N6501" t="s">
        <v>22</v>
      </c>
      <c r="O6501">
        <f t="shared" si="606"/>
        <v>1</v>
      </c>
      <c r="P6501" t="str">
        <f t="shared" si="607"/>
        <v>Valid</v>
      </c>
      <c r="Q6501" t="str">
        <f>_xlfn.XLOOKUP(B6501,Customers!$A:$A,Customers!$C:$C,"Not Found")</f>
        <v>West</v>
      </c>
      <c r="R6501" t="str">
        <f t="shared" si="608"/>
        <v>Central</v>
      </c>
      <c r="S6501" t="str">
        <f t="shared" si="609"/>
        <v>Vehicle Damage</v>
      </c>
      <c r="T6501" t="str">
        <f t="shared" si="610"/>
        <v>Within SLA</v>
      </c>
      <c r="U6501">
        <f t="shared" si="611"/>
        <v>0</v>
      </c>
    </row>
    <row r="6502" spans="1:21" x14ac:dyDescent="0.3">
      <c r="A6502" t="s">
        <v>11143</v>
      </c>
      <c r="B6502" t="s">
        <v>3534</v>
      </c>
      <c r="C6502" t="s">
        <v>3535</v>
      </c>
      <c r="D6502" t="s">
        <v>46</v>
      </c>
      <c r="E6502" t="s">
        <v>39</v>
      </c>
      <c r="F6502">
        <v>101162.8</v>
      </c>
      <c r="G6502" s="1">
        <v>45881</v>
      </c>
      <c r="H6502" s="1">
        <v>45887</v>
      </c>
      <c r="I6502" t="s">
        <v>19</v>
      </c>
      <c r="J6502">
        <v>6</v>
      </c>
      <c r="K6502">
        <v>10</v>
      </c>
      <c r="L6502" t="s">
        <v>278</v>
      </c>
      <c r="M6502" t="s">
        <v>21</v>
      </c>
      <c r="N6502" t="s">
        <v>30</v>
      </c>
      <c r="O6502">
        <f t="shared" si="606"/>
        <v>1</v>
      </c>
      <c r="P6502" t="str">
        <f t="shared" si="607"/>
        <v>Valid</v>
      </c>
      <c r="Q6502" t="str">
        <f>_xlfn.XLOOKUP(B6502,Customers!$A:$A,Customers!$C:$C,"Not Found")</f>
        <v>South</v>
      </c>
      <c r="R6502" t="str">
        <f t="shared" si="608"/>
        <v>North</v>
      </c>
      <c r="S6502" t="str">
        <f t="shared" si="609"/>
        <v>Theft</v>
      </c>
      <c r="T6502" t="str">
        <f t="shared" si="610"/>
        <v>Within SLA</v>
      </c>
      <c r="U6502">
        <f t="shared" si="611"/>
        <v>0</v>
      </c>
    </row>
    <row r="6503" spans="1:21" x14ac:dyDescent="0.3">
      <c r="A6503" t="s">
        <v>11144</v>
      </c>
      <c r="B6503" t="s">
        <v>3682</v>
      </c>
      <c r="C6503" t="s">
        <v>3683</v>
      </c>
      <c r="D6503" t="s">
        <v>154</v>
      </c>
      <c r="E6503" t="s">
        <v>27</v>
      </c>
      <c r="F6503">
        <v>62261.13</v>
      </c>
      <c r="G6503" s="1">
        <v>45658</v>
      </c>
      <c r="H6503" s="1">
        <v>45664</v>
      </c>
      <c r="I6503" t="s">
        <v>19</v>
      </c>
      <c r="J6503">
        <v>6</v>
      </c>
      <c r="K6503">
        <v>10</v>
      </c>
      <c r="L6503" t="s">
        <v>787</v>
      </c>
      <c r="M6503" t="s">
        <v>21</v>
      </c>
      <c r="N6503" t="s">
        <v>30</v>
      </c>
      <c r="O6503">
        <f t="shared" si="606"/>
        <v>1</v>
      </c>
      <c r="P6503" t="str">
        <f t="shared" si="607"/>
        <v>Valid</v>
      </c>
      <c r="Q6503" t="str">
        <f>_xlfn.XLOOKUP(B6503,Customers!$A:$A,Customers!$C:$C,"Not Found")</f>
        <v>Central</v>
      </c>
      <c r="R6503" t="str">
        <f t="shared" si="608"/>
        <v>West</v>
      </c>
      <c r="S6503" t="str">
        <f t="shared" si="609"/>
        <v>Vehicle Damage</v>
      </c>
      <c r="T6503" t="str">
        <f t="shared" si="610"/>
        <v>Within SLA</v>
      </c>
      <c r="U6503">
        <f t="shared" si="611"/>
        <v>0</v>
      </c>
    </row>
    <row r="6504" spans="1:21" x14ac:dyDescent="0.3">
      <c r="A6504" t="s">
        <v>11145</v>
      </c>
      <c r="B6504" t="s">
        <v>2076</v>
      </c>
      <c r="C6504" t="s">
        <v>2077</v>
      </c>
      <c r="D6504" t="s">
        <v>59</v>
      </c>
      <c r="E6504" t="s">
        <v>173</v>
      </c>
      <c r="F6504">
        <v>34934.28</v>
      </c>
      <c r="G6504" s="1">
        <v>45962</v>
      </c>
      <c r="H6504" s="1">
        <v>45973</v>
      </c>
      <c r="I6504" t="s">
        <v>19</v>
      </c>
      <c r="J6504">
        <v>11</v>
      </c>
      <c r="K6504">
        <v>15</v>
      </c>
      <c r="L6504" t="s">
        <v>268</v>
      </c>
      <c r="M6504" t="s">
        <v>55</v>
      </c>
      <c r="N6504" t="s">
        <v>30</v>
      </c>
      <c r="O6504">
        <f t="shared" si="606"/>
        <v>1</v>
      </c>
      <c r="P6504" t="str">
        <f t="shared" si="607"/>
        <v>Valid</v>
      </c>
      <c r="Q6504" t="str">
        <f>_xlfn.XLOOKUP(B6504,Customers!$A:$A,Customers!$C:$C,"Not Found")</f>
        <v>East</v>
      </c>
      <c r="R6504" t="str">
        <f t="shared" si="608"/>
        <v>Central</v>
      </c>
      <c r="S6504" t="str">
        <f t="shared" si="609"/>
        <v>Critical Illness</v>
      </c>
      <c r="T6504" t="str">
        <f t="shared" si="610"/>
        <v>Within SLA</v>
      </c>
      <c r="U6504">
        <f t="shared" si="611"/>
        <v>0</v>
      </c>
    </row>
    <row r="6505" spans="1:21" x14ac:dyDescent="0.3">
      <c r="A6505" t="s">
        <v>11146</v>
      </c>
      <c r="B6505" t="s">
        <v>7079</v>
      </c>
      <c r="C6505" t="s">
        <v>7080</v>
      </c>
      <c r="D6505" t="s">
        <v>26</v>
      </c>
      <c r="E6505" t="s">
        <v>173</v>
      </c>
      <c r="F6505">
        <v>617604.66</v>
      </c>
      <c r="G6505" s="1">
        <v>45765</v>
      </c>
      <c r="H6505" s="1">
        <v>45784</v>
      </c>
      <c r="I6505" t="s">
        <v>47</v>
      </c>
      <c r="J6505">
        <v>19</v>
      </c>
      <c r="K6505">
        <v>20</v>
      </c>
      <c r="L6505" t="s">
        <v>787</v>
      </c>
      <c r="M6505" t="s">
        <v>29</v>
      </c>
      <c r="N6505" t="s">
        <v>30</v>
      </c>
      <c r="O6505">
        <f t="shared" si="606"/>
        <v>1</v>
      </c>
      <c r="P6505" t="str">
        <f t="shared" si="607"/>
        <v>Valid</v>
      </c>
      <c r="Q6505" t="str">
        <f>_xlfn.XLOOKUP(B6505,Customers!$A:$A,Customers!$C:$C,"Not Found")</f>
        <v>South</v>
      </c>
      <c r="R6505" t="str">
        <f t="shared" si="608"/>
        <v>Central</v>
      </c>
      <c r="S6505" t="str">
        <f t="shared" si="609"/>
        <v>Disability</v>
      </c>
      <c r="T6505" t="str">
        <f t="shared" si="610"/>
        <v>Within SLA</v>
      </c>
      <c r="U6505">
        <f t="shared" si="611"/>
        <v>0</v>
      </c>
    </row>
    <row r="6506" spans="1:21" x14ac:dyDescent="0.3">
      <c r="A6506" t="s">
        <v>11147</v>
      </c>
      <c r="B6506" t="s">
        <v>6506</v>
      </c>
      <c r="C6506" t="s">
        <v>6507</v>
      </c>
      <c r="D6506" t="s">
        <v>116</v>
      </c>
      <c r="E6506" t="s">
        <v>27</v>
      </c>
      <c r="F6506">
        <v>102714.58</v>
      </c>
      <c r="G6506" s="1">
        <v>45697</v>
      </c>
      <c r="H6506" s="1">
        <v>45709</v>
      </c>
      <c r="I6506" t="s">
        <v>19</v>
      </c>
      <c r="J6506">
        <v>12</v>
      </c>
      <c r="K6506">
        <v>7</v>
      </c>
      <c r="L6506" t="s">
        <v>227</v>
      </c>
      <c r="M6506" t="s">
        <v>94</v>
      </c>
      <c r="N6506" t="s">
        <v>30</v>
      </c>
      <c r="O6506">
        <f t="shared" si="606"/>
        <v>1</v>
      </c>
      <c r="P6506" t="str">
        <f t="shared" si="607"/>
        <v>Valid</v>
      </c>
      <c r="Q6506" t="str">
        <f>_xlfn.XLOOKUP(B6506,Customers!$A:$A,Customers!$C:$C,"Not Found")</f>
        <v>Central</v>
      </c>
      <c r="R6506" t="str">
        <f t="shared" si="608"/>
        <v>West</v>
      </c>
      <c r="S6506" t="str">
        <f t="shared" si="609"/>
        <v>Medical Emergency</v>
      </c>
      <c r="T6506" t="str">
        <f t="shared" si="610"/>
        <v>SLA Breach</v>
      </c>
      <c r="U6506">
        <f t="shared" si="611"/>
        <v>5</v>
      </c>
    </row>
    <row r="6507" spans="1:21" x14ac:dyDescent="0.3">
      <c r="A6507" t="s">
        <v>11148</v>
      </c>
      <c r="B6507" t="s">
        <v>2607</v>
      </c>
      <c r="C6507" t="s">
        <v>2608</v>
      </c>
      <c r="D6507" t="s">
        <v>154</v>
      </c>
      <c r="E6507" t="s">
        <v>74</v>
      </c>
      <c r="F6507">
        <v>75378.960000000006</v>
      </c>
      <c r="G6507" s="1">
        <v>45881</v>
      </c>
      <c r="H6507" s="1">
        <v>45890</v>
      </c>
      <c r="I6507" t="s">
        <v>19</v>
      </c>
      <c r="J6507">
        <v>9</v>
      </c>
      <c r="K6507">
        <v>10</v>
      </c>
      <c r="L6507" t="s">
        <v>136</v>
      </c>
      <c r="M6507" t="s">
        <v>21</v>
      </c>
      <c r="N6507" t="s">
        <v>30</v>
      </c>
      <c r="O6507">
        <f t="shared" si="606"/>
        <v>1</v>
      </c>
      <c r="P6507" t="str">
        <f t="shared" si="607"/>
        <v>Valid</v>
      </c>
      <c r="Q6507" t="str">
        <f>_xlfn.XLOOKUP(B6507,Customers!$A:$A,Customers!$C:$C,"Not Found")</f>
        <v>North</v>
      </c>
      <c r="R6507" t="str">
        <f t="shared" si="608"/>
        <v>East</v>
      </c>
      <c r="S6507" t="str">
        <f t="shared" si="609"/>
        <v>Vehicle Damage</v>
      </c>
      <c r="T6507" t="str">
        <f t="shared" si="610"/>
        <v>Within SLA</v>
      </c>
      <c r="U6507">
        <f t="shared" si="611"/>
        <v>0</v>
      </c>
    </row>
    <row r="6508" spans="1:21" x14ac:dyDescent="0.3">
      <c r="A6508" t="s">
        <v>11149</v>
      </c>
      <c r="B6508" t="s">
        <v>3586</v>
      </c>
      <c r="C6508" t="s">
        <v>3587</v>
      </c>
      <c r="D6508" t="s">
        <v>216</v>
      </c>
      <c r="E6508" t="s">
        <v>39</v>
      </c>
      <c r="F6508">
        <v>99905.73</v>
      </c>
      <c r="G6508" s="1">
        <v>45941</v>
      </c>
      <c r="I6508" t="s">
        <v>40</v>
      </c>
      <c r="J6508">
        <v>30</v>
      </c>
      <c r="K6508">
        <v>15</v>
      </c>
      <c r="L6508" t="s">
        <v>75</v>
      </c>
      <c r="M6508" t="s">
        <v>55</v>
      </c>
      <c r="N6508" t="s">
        <v>88</v>
      </c>
      <c r="O6508">
        <f t="shared" si="606"/>
        <v>1</v>
      </c>
      <c r="P6508" t="str">
        <f t="shared" si="607"/>
        <v>Valid</v>
      </c>
      <c r="Q6508" t="str">
        <f>_xlfn.XLOOKUP(B6508,Customers!$A:$A,Customers!$C:$C,"Not Found")</f>
        <v>Central</v>
      </c>
      <c r="R6508" t="str">
        <f t="shared" si="608"/>
        <v>North</v>
      </c>
      <c r="S6508" t="str">
        <f t="shared" si="609"/>
        <v>Outpatient</v>
      </c>
      <c r="T6508" t="str">
        <f t="shared" si="610"/>
        <v>SLA Breach</v>
      </c>
      <c r="U6508">
        <f t="shared" si="611"/>
        <v>15</v>
      </c>
    </row>
    <row r="6509" spans="1:21" x14ac:dyDescent="0.3">
      <c r="A6509" t="s">
        <v>11150</v>
      </c>
      <c r="B6509" t="s">
        <v>2115</v>
      </c>
      <c r="C6509" t="s">
        <v>6715</v>
      </c>
      <c r="D6509" t="s">
        <v>59</v>
      </c>
      <c r="E6509" t="s">
        <v>39</v>
      </c>
      <c r="F6509">
        <v>91182.44</v>
      </c>
      <c r="G6509" s="1">
        <v>45982</v>
      </c>
      <c r="H6509" s="1">
        <v>45990</v>
      </c>
      <c r="I6509" t="s">
        <v>19</v>
      </c>
      <c r="J6509">
        <v>8</v>
      </c>
      <c r="K6509">
        <v>15</v>
      </c>
      <c r="L6509" t="s">
        <v>341</v>
      </c>
      <c r="M6509" t="s">
        <v>55</v>
      </c>
      <c r="N6509" t="s">
        <v>30</v>
      </c>
      <c r="O6509">
        <f t="shared" si="606"/>
        <v>1</v>
      </c>
      <c r="P6509" t="str">
        <f t="shared" si="607"/>
        <v>Valid</v>
      </c>
      <c r="Q6509" t="str">
        <f>_xlfn.XLOOKUP(B6509,Customers!$A:$A,Customers!$C:$C,"Not Found")</f>
        <v>West</v>
      </c>
      <c r="R6509" t="str">
        <f t="shared" si="608"/>
        <v>North</v>
      </c>
      <c r="S6509" t="str">
        <f t="shared" si="609"/>
        <v>Critical Illness</v>
      </c>
      <c r="T6509" t="str">
        <f t="shared" si="610"/>
        <v>Within SLA</v>
      </c>
      <c r="U6509">
        <f t="shared" si="611"/>
        <v>0</v>
      </c>
    </row>
    <row r="6510" spans="1:21" x14ac:dyDescent="0.3">
      <c r="A6510" t="s">
        <v>11151</v>
      </c>
      <c r="B6510" t="s">
        <v>1393</v>
      </c>
      <c r="C6510" t="s">
        <v>4073</v>
      </c>
      <c r="D6510" t="s">
        <v>231</v>
      </c>
      <c r="E6510" t="s">
        <v>39</v>
      </c>
      <c r="F6510">
        <v>51279.13</v>
      </c>
      <c r="G6510" s="1">
        <v>45909</v>
      </c>
      <c r="H6510" s="1">
        <v>45920</v>
      </c>
      <c r="I6510" t="s">
        <v>19</v>
      </c>
      <c r="J6510">
        <v>11</v>
      </c>
      <c r="K6510">
        <v>12</v>
      </c>
      <c r="L6510" t="s">
        <v>268</v>
      </c>
      <c r="M6510" t="s">
        <v>49</v>
      </c>
      <c r="N6510" t="s">
        <v>30</v>
      </c>
      <c r="O6510">
        <f t="shared" si="606"/>
        <v>1</v>
      </c>
      <c r="P6510" t="str">
        <f t="shared" si="607"/>
        <v>Valid</v>
      </c>
      <c r="Q6510" t="str">
        <f>_xlfn.XLOOKUP(B6510,Customers!$A:$A,Customers!$C:$C,"Not Found")</f>
        <v>East</v>
      </c>
      <c r="R6510" t="str">
        <f t="shared" si="608"/>
        <v>North</v>
      </c>
      <c r="S6510" t="str">
        <f t="shared" si="609"/>
        <v>property damage</v>
      </c>
      <c r="T6510" t="str">
        <f t="shared" si="610"/>
        <v>Within SLA</v>
      </c>
      <c r="U6510">
        <f t="shared" si="611"/>
        <v>0</v>
      </c>
    </row>
    <row r="6511" spans="1:21" x14ac:dyDescent="0.3">
      <c r="A6511" t="s">
        <v>11152</v>
      </c>
      <c r="B6511" t="s">
        <v>4718</v>
      </c>
      <c r="C6511" t="s">
        <v>7686</v>
      </c>
      <c r="D6511" t="s">
        <v>92</v>
      </c>
      <c r="E6511" t="s">
        <v>74</v>
      </c>
      <c r="F6511">
        <v>23139.61</v>
      </c>
      <c r="G6511" s="1">
        <v>45943</v>
      </c>
      <c r="H6511" s="1">
        <v>45962</v>
      </c>
      <c r="I6511" t="s">
        <v>19</v>
      </c>
      <c r="J6511">
        <v>19</v>
      </c>
      <c r="K6511">
        <v>7</v>
      </c>
      <c r="L6511" t="s">
        <v>296</v>
      </c>
      <c r="M6511" t="s">
        <v>94</v>
      </c>
      <c r="N6511" t="s">
        <v>42</v>
      </c>
      <c r="O6511">
        <f t="shared" si="606"/>
        <v>1</v>
      </c>
      <c r="P6511" t="str">
        <f t="shared" si="607"/>
        <v>Valid</v>
      </c>
      <c r="Q6511" t="str">
        <f>_xlfn.XLOOKUP(B6511,Customers!$A:$A,Customers!$C:$C,"Not Found")</f>
        <v>Central</v>
      </c>
      <c r="R6511" t="str">
        <f t="shared" si="608"/>
        <v>East</v>
      </c>
      <c r="S6511" t="str">
        <f t="shared" si="609"/>
        <v>Baggage Loss</v>
      </c>
      <c r="T6511" t="str">
        <f t="shared" si="610"/>
        <v>SLA Breach</v>
      </c>
      <c r="U6511">
        <f t="shared" si="611"/>
        <v>12</v>
      </c>
    </row>
    <row r="6512" spans="1:21" x14ac:dyDescent="0.3">
      <c r="A6512" t="s">
        <v>11153</v>
      </c>
      <c r="B6512" t="s">
        <v>10879</v>
      </c>
      <c r="C6512" t="s">
        <v>10880</v>
      </c>
      <c r="D6512" t="s">
        <v>231</v>
      </c>
      <c r="E6512" t="s">
        <v>173</v>
      </c>
      <c r="F6512">
        <v>202724.94</v>
      </c>
      <c r="G6512" s="1">
        <v>45762</v>
      </c>
      <c r="I6512" t="s">
        <v>64</v>
      </c>
      <c r="J6512">
        <v>17</v>
      </c>
      <c r="K6512">
        <v>12</v>
      </c>
      <c r="L6512" t="s">
        <v>404</v>
      </c>
      <c r="M6512" t="s">
        <v>49</v>
      </c>
      <c r="N6512" t="s">
        <v>30</v>
      </c>
      <c r="O6512">
        <f t="shared" si="606"/>
        <v>1</v>
      </c>
      <c r="P6512" t="str">
        <f t="shared" si="607"/>
        <v>Valid</v>
      </c>
      <c r="Q6512" t="str">
        <f>_xlfn.XLOOKUP(B6512,Customers!$A:$A,Customers!$C:$C,"Not Found")</f>
        <v>South</v>
      </c>
      <c r="R6512" t="str">
        <f t="shared" si="608"/>
        <v>Central</v>
      </c>
      <c r="S6512" t="str">
        <f t="shared" si="609"/>
        <v>property damage</v>
      </c>
      <c r="T6512" t="str">
        <f t="shared" si="610"/>
        <v>SLA Breach</v>
      </c>
      <c r="U6512">
        <f t="shared" si="611"/>
        <v>5</v>
      </c>
    </row>
    <row r="6513" spans="1:21" x14ac:dyDescent="0.3">
      <c r="A6513" t="s">
        <v>11154</v>
      </c>
      <c r="B6513" t="s">
        <v>1813</v>
      </c>
      <c r="C6513" t="s">
        <v>11023</v>
      </c>
      <c r="D6513" t="s">
        <v>216</v>
      </c>
      <c r="E6513" t="s">
        <v>39</v>
      </c>
      <c r="F6513">
        <v>110167.29</v>
      </c>
      <c r="G6513" s="1">
        <v>45910</v>
      </c>
      <c r="H6513" s="1">
        <v>45920</v>
      </c>
      <c r="I6513" t="s">
        <v>19</v>
      </c>
      <c r="J6513">
        <v>10</v>
      </c>
      <c r="K6513">
        <v>15</v>
      </c>
      <c r="L6513" t="s">
        <v>20</v>
      </c>
      <c r="M6513" t="s">
        <v>55</v>
      </c>
      <c r="N6513" t="s">
        <v>30</v>
      </c>
      <c r="O6513">
        <f t="shared" si="606"/>
        <v>1</v>
      </c>
      <c r="P6513" t="str">
        <f t="shared" si="607"/>
        <v>Valid</v>
      </c>
      <c r="Q6513" t="str">
        <f>_xlfn.XLOOKUP(B6513,Customers!$A:$A,Customers!$C:$C,"Not Found")</f>
        <v>West</v>
      </c>
      <c r="R6513" t="str">
        <f t="shared" si="608"/>
        <v>North</v>
      </c>
      <c r="S6513" t="str">
        <f t="shared" si="609"/>
        <v>Outpatient</v>
      </c>
      <c r="T6513" t="str">
        <f t="shared" si="610"/>
        <v>Within SLA</v>
      </c>
      <c r="U6513">
        <f t="shared" si="611"/>
        <v>0</v>
      </c>
    </row>
    <row r="6514" spans="1:21" x14ac:dyDescent="0.3">
      <c r="A6514" t="s">
        <v>11155</v>
      </c>
      <c r="B6514" t="s">
        <v>2254</v>
      </c>
      <c r="C6514" t="s">
        <v>2255</v>
      </c>
      <c r="D6514" t="s">
        <v>46</v>
      </c>
      <c r="E6514" t="s">
        <v>74</v>
      </c>
      <c r="F6514">
        <v>218020.2</v>
      </c>
      <c r="G6514" s="1">
        <v>45661</v>
      </c>
      <c r="H6514" s="1">
        <v>45677</v>
      </c>
      <c r="I6514" t="s">
        <v>19</v>
      </c>
      <c r="J6514">
        <v>16</v>
      </c>
      <c r="K6514">
        <v>10</v>
      </c>
      <c r="L6514" t="s">
        <v>813</v>
      </c>
      <c r="M6514" t="s">
        <v>21</v>
      </c>
      <c r="N6514" t="s">
        <v>30</v>
      </c>
      <c r="O6514">
        <f t="shared" si="606"/>
        <v>1</v>
      </c>
      <c r="P6514" t="str">
        <f t="shared" si="607"/>
        <v>Valid</v>
      </c>
      <c r="Q6514" t="str">
        <f>_xlfn.XLOOKUP(B6514,Customers!$A:$A,Customers!$C:$C,"Not Found")</f>
        <v>West</v>
      </c>
      <c r="R6514" t="str">
        <f t="shared" si="608"/>
        <v>East</v>
      </c>
      <c r="S6514" t="str">
        <f t="shared" si="609"/>
        <v>Theft</v>
      </c>
      <c r="T6514" t="str">
        <f t="shared" si="610"/>
        <v>SLA Breach</v>
      </c>
      <c r="U6514">
        <f t="shared" si="611"/>
        <v>6</v>
      </c>
    </row>
    <row r="6515" spans="1:21" x14ac:dyDescent="0.3">
      <c r="A6515" t="s">
        <v>11156</v>
      </c>
      <c r="B6515" t="s">
        <v>11157</v>
      </c>
      <c r="C6515" t="s">
        <v>11158</v>
      </c>
      <c r="D6515" t="s">
        <v>69</v>
      </c>
      <c r="E6515" t="s">
        <v>173</v>
      </c>
      <c r="F6515">
        <v>196556.67</v>
      </c>
      <c r="G6515" s="1">
        <v>45968</v>
      </c>
      <c r="H6515" s="1">
        <v>45991</v>
      </c>
      <c r="I6515" t="s">
        <v>19</v>
      </c>
      <c r="J6515">
        <v>23</v>
      </c>
      <c r="K6515">
        <v>12</v>
      </c>
      <c r="L6515" t="s">
        <v>770</v>
      </c>
      <c r="M6515" t="s">
        <v>49</v>
      </c>
      <c r="N6515" t="s">
        <v>88</v>
      </c>
      <c r="O6515">
        <f t="shared" si="606"/>
        <v>1</v>
      </c>
      <c r="P6515" t="str">
        <f t="shared" si="607"/>
        <v>Valid</v>
      </c>
      <c r="Q6515" t="str">
        <f>_xlfn.XLOOKUP(B6515,Customers!$A:$A,Customers!$C:$C,"Not Found")</f>
        <v>East</v>
      </c>
      <c r="R6515" t="str">
        <f t="shared" si="608"/>
        <v>Central</v>
      </c>
      <c r="S6515" t="str">
        <f t="shared" si="609"/>
        <v>Property Damage</v>
      </c>
      <c r="T6515" t="str">
        <f t="shared" si="610"/>
        <v>SLA Breach</v>
      </c>
      <c r="U6515">
        <f t="shared" si="611"/>
        <v>11</v>
      </c>
    </row>
    <row r="6516" spans="1:21" x14ac:dyDescent="0.3">
      <c r="A6516" t="s">
        <v>11159</v>
      </c>
      <c r="B6516" t="s">
        <v>2556</v>
      </c>
      <c r="C6516" t="s">
        <v>11160</v>
      </c>
      <c r="D6516" t="s">
        <v>17</v>
      </c>
      <c r="F6516">
        <v>54870.32</v>
      </c>
      <c r="G6516" s="1">
        <v>45925</v>
      </c>
      <c r="H6516" s="1">
        <v>45929</v>
      </c>
      <c r="I6516" t="s">
        <v>19</v>
      </c>
      <c r="J6516">
        <v>4</v>
      </c>
      <c r="K6516">
        <v>10</v>
      </c>
      <c r="L6516" t="s">
        <v>155</v>
      </c>
      <c r="M6516" t="s">
        <v>21</v>
      </c>
      <c r="N6516" t="s">
        <v>30</v>
      </c>
      <c r="O6516">
        <f t="shared" si="606"/>
        <v>1</v>
      </c>
      <c r="P6516" t="str">
        <f t="shared" si="607"/>
        <v>Valid</v>
      </c>
      <c r="Q6516" t="str">
        <f>_xlfn.XLOOKUP(B6516,Customers!$A:$A,Customers!$C:$C,"Not Found")</f>
        <v>Central</v>
      </c>
      <c r="R6516" t="str">
        <f t="shared" si="608"/>
        <v>Central</v>
      </c>
      <c r="S6516" t="str">
        <f t="shared" si="609"/>
        <v>Accident</v>
      </c>
      <c r="T6516" t="str">
        <f t="shared" si="610"/>
        <v>Within SLA</v>
      </c>
      <c r="U6516">
        <f t="shared" si="611"/>
        <v>0</v>
      </c>
    </row>
    <row r="6517" spans="1:21" x14ac:dyDescent="0.3">
      <c r="A6517" t="s">
        <v>11161</v>
      </c>
      <c r="B6517" t="s">
        <v>1225</v>
      </c>
      <c r="C6517" t="s">
        <v>1226</v>
      </c>
      <c r="D6517" t="s">
        <v>111</v>
      </c>
      <c r="E6517" t="s">
        <v>39</v>
      </c>
      <c r="F6517">
        <v>187621.25</v>
      </c>
      <c r="G6517" s="1">
        <v>45878</v>
      </c>
      <c r="H6517" s="1">
        <v>45889</v>
      </c>
      <c r="I6517" t="s">
        <v>19</v>
      </c>
      <c r="J6517">
        <v>11</v>
      </c>
      <c r="K6517">
        <v>12</v>
      </c>
      <c r="L6517" t="s">
        <v>41</v>
      </c>
      <c r="M6517" t="s">
        <v>49</v>
      </c>
      <c r="N6517" t="s">
        <v>30</v>
      </c>
      <c r="O6517">
        <f t="shared" si="606"/>
        <v>1</v>
      </c>
      <c r="P6517" t="str">
        <f t="shared" si="607"/>
        <v>Valid</v>
      </c>
      <c r="Q6517" t="str">
        <f>_xlfn.XLOOKUP(B6517,Customers!$A:$A,Customers!$C:$C,"Not Found")</f>
        <v>West</v>
      </c>
      <c r="R6517" t="str">
        <f t="shared" si="608"/>
        <v>North</v>
      </c>
      <c r="S6517" t="str">
        <f t="shared" si="609"/>
        <v>Fire</v>
      </c>
      <c r="T6517" t="str">
        <f t="shared" si="610"/>
        <v>Within SLA</v>
      </c>
      <c r="U6517">
        <f t="shared" si="611"/>
        <v>0</v>
      </c>
    </row>
    <row r="6518" spans="1:21" x14ac:dyDescent="0.3">
      <c r="A6518" t="s">
        <v>11162</v>
      </c>
      <c r="B6518" t="s">
        <v>1546</v>
      </c>
      <c r="C6518" t="s">
        <v>11163</v>
      </c>
      <c r="D6518" t="s">
        <v>203</v>
      </c>
      <c r="E6518" t="s">
        <v>18</v>
      </c>
      <c r="F6518">
        <v>82342.12</v>
      </c>
      <c r="G6518" s="1">
        <v>45969</v>
      </c>
      <c r="I6518" t="s">
        <v>40</v>
      </c>
      <c r="J6518">
        <v>13</v>
      </c>
      <c r="K6518">
        <v>15</v>
      </c>
      <c r="L6518" t="s">
        <v>103</v>
      </c>
      <c r="M6518" t="s">
        <v>55</v>
      </c>
      <c r="N6518" t="s">
        <v>42</v>
      </c>
      <c r="O6518">
        <f t="shared" si="606"/>
        <v>1</v>
      </c>
      <c r="P6518" t="str">
        <f t="shared" si="607"/>
        <v>Valid</v>
      </c>
      <c r="Q6518" t="str">
        <f>_xlfn.XLOOKUP(B6518,Customers!$A:$A,Customers!$C:$C,"Not Found")</f>
        <v>Central</v>
      </c>
      <c r="R6518" t="str">
        <f t="shared" si="608"/>
        <v>South</v>
      </c>
      <c r="S6518" t="str">
        <f t="shared" si="609"/>
        <v>Hospitalization</v>
      </c>
      <c r="T6518" t="str">
        <f t="shared" si="610"/>
        <v>Within SLA</v>
      </c>
      <c r="U6518">
        <f t="shared" si="611"/>
        <v>0</v>
      </c>
    </row>
    <row r="6519" spans="1:21" x14ac:dyDescent="0.3">
      <c r="A6519" t="s">
        <v>11164</v>
      </c>
      <c r="B6519" t="s">
        <v>3081</v>
      </c>
      <c r="C6519" t="s">
        <v>9952</v>
      </c>
      <c r="D6519" t="s">
        <v>53</v>
      </c>
      <c r="E6519" t="s">
        <v>18</v>
      </c>
      <c r="F6519">
        <v>32117.46</v>
      </c>
      <c r="G6519" s="1">
        <v>45831</v>
      </c>
      <c r="I6519" t="s">
        <v>40</v>
      </c>
      <c r="J6519">
        <v>12</v>
      </c>
      <c r="K6519">
        <v>15</v>
      </c>
      <c r="L6519" t="s">
        <v>296</v>
      </c>
      <c r="M6519" t="s">
        <v>55</v>
      </c>
      <c r="N6519" t="s">
        <v>30</v>
      </c>
      <c r="O6519">
        <f t="shared" si="606"/>
        <v>1</v>
      </c>
      <c r="P6519" t="str">
        <f t="shared" si="607"/>
        <v>Valid</v>
      </c>
      <c r="Q6519" t="str">
        <f>_xlfn.XLOOKUP(B6519,Customers!$A:$A,Customers!$C:$C,"Not Found")</f>
        <v>North</v>
      </c>
      <c r="R6519" t="str">
        <f t="shared" si="608"/>
        <v>South</v>
      </c>
      <c r="S6519" t="str">
        <f t="shared" si="609"/>
        <v>Hospitalization</v>
      </c>
      <c r="T6519" t="str">
        <f t="shared" si="610"/>
        <v>Within SLA</v>
      </c>
      <c r="U6519">
        <f t="shared" si="611"/>
        <v>0</v>
      </c>
    </row>
    <row r="6520" spans="1:21" x14ac:dyDescent="0.3">
      <c r="A6520" t="s">
        <v>11165</v>
      </c>
      <c r="B6520" t="s">
        <v>188</v>
      </c>
      <c r="C6520" t="s">
        <v>11166</v>
      </c>
      <c r="D6520" t="s">
        <v>59</v>
      </c>
      <c r="E6520" t="s">
        <v>74</v>
      </c>
      <c r="F6520">
        <v>184876.85</v>
      </c>
      <c r="G6520" s="1">
        <v>45765</v>
      </c>
      <c r="I6520" t="s">
        <v>40</v>
      </c>
      <c r="J6520">
        <v>28</v>
      </c>
      <c r="K6520">
        <v>15</v>
      </c>
      <c r="L6520" t="s">
        <v>112</v>
      </c>
      <c r="M6520" t="s">
        <v>55</v>
      </c>
      <c r="N6520" t="s">
        <v>42</v>
      </c>
      <c r="O6520">
        <f t="shared" si="606"/>
        <v>1</v>
      </c>
      <c r="P6520" t="str">
        <f t="shared" si="607"/>
        <v>Valid</v>
      </c>
      <c r="Q6520" t="str">
        <f>_xlfn.XLOOKUP(B6520,Customers!$A:$A,Customers!$C:$C,"Not Found")</f>
        <v>East</v>
      </c>
      <c r="R6520" t="str">
        <f t="shared" si="608"/>
        <v>East</v>
      </c>
      <c r="S6520" t="str">
        <f t="shared" si="609"/>
        <v>Critical Illness</v>
      </c>
      <c r="T6520" t="str">
        <f t="shared" si="610"/>
        <v>SLA Breach</v>
      </c>
      <c r="U6520">
        <f t="shared" si="611"/>
        <v>13</v>
      </c>
    </row>
    <row r="6521" spans="1:21" x14ac:dyDescent="0.3">
      <c r="A6521" t="s">
        <v>11167</v>
      </c>
      <c r="B6521" t="s">
        <v>905</v>
      </c>
      <c r="C6521" t="s">
        <v>906</v>
      </c>
      <c r="D6521" t="s">
        <v>17</v>
      </c>
      <c r="E6521" t="s">
        <v>18</v>
      </c>
      <c r="F6521">
        <v>99673.65</v>
      </c>
      <c r="G6521" s="1">
        <v>45838</v>
      </c>
      <c r="H6521" s="1">
        <v>45847</v>
      </c>
      <c r="I6521" t="s">
        <v>19</v>
      </c>
      <c r="J6521">
        <v>9</v>
      </c>
      <c r="K6521">
        <v>10</v>
      </c>
      <c r="L6521" t="s">
        <v>163</v>
      </c>
      <c r="M6521" t="s">
        <v>21</v>
      </c>
      <c r="N6521" t="s">
        <v>30</v>
      </c>
      <c r="O6521">
        <f t="shared" si="606"/>
        <v>1</v>
      </c>
      <c r="P6521" t="str">
        <f t="shared" si="607"/>
        <v>Valid</v>
      </c>
      <c r="Q6521" t="str">
        <f>_xlfn.XLOOKUP(B6521,Customers!$A:$A,Customers!$C:$C,"Not Found")</f>
        <v>East</v>
      </c>
      <c r="R6521" t="str">
        <f t="shared" si="608"/>
        <v>South</v>
      </c>
      <c r="S6521" t="str">
        <f t="shared" si="609"/>
        <v>Accident</v>
      </c>
      <c r="T6521" t="str">
        <f t="shared" si="610"/>
        <v>Within SLA</v>
      </c>
      <c r="U6521">
        <f t="shared" si="611"/>
        <v>0</v>
      </c>
    </row>
    <row r="6522" spans="1:21" x14ac:dyDescent="0.3">
      <c r="A6522" t="s">
        <v>11168</v>
      </c>
      <c r="B6522" t="s">
        <v>8932</v>
      </c>
      <c r="C6522" t="s">
        <v>8933</v>
      </c>
      <c r="D6522" t="s">
        <v>26</v>
      </c>
      <c r="E6522" t="s">
        <v>74</v>
      </c>
      <c r="F6522">
        <v>2238244.7599999998</v>
      </c>
      <c r="G6522" s="1">
        <v>45676</v>
      </c>
      <c r="H6522" s="1">
        <v>45697</v>
      </c>
      <c r="I6522" t="s">
        <v>19</v>
      </c>
      <c r="J6522">
        <v>21</v>
      </c>
      <c r="K6522">
        <v>20</v>
      </c>
      <c r="L6522" t="s">
        <v>580</v>
      </c>
      <c r="M6522" t="s">
        <v>29</v>
      </c>
      <c r="N6522" t="s">
        <v>30</v>
      </c>
      <c r="O6522">
        <f t="shared" si="606"/>
        <v>1</v>
      </c>
      <c r="P6522" t="str">
        <f t="shared" si="607"/>
        <v>Valid</v>
      </c>
      <c r="Q6522" t="str">
        <f>_xlfn.XLOOKUP(B6522,Customers!$A:$A,Customers!$C:$C,"Not Found")</f>
        <v>West</v>
      </c>
      <c r="R6522" t="str">
        <f t="shared" si="608"/>
        <v>East</v>
      </c>
      <c r="S6522" t="str">
        <f t="shared" si="609"/>
        <v>Disability</v>
      </c>
      <c r="T6522" t="str">
        <f t="shared" si="610"/>
        <v>SLA Breach</v>
      </c>
      <c r="U6522">
        <f t="shared" si="611"/>
        <v>1</v>
      </c>
    </row>
    <row r="6523" spans="1:21" x14ac:dyDescent="0.3">
      <c r="A6523" t="s">
        <v>11169</v>
      </c>
      <c r="B6523" t="s">
        <v>8168</v>
      </c>
      <c r="C6523" t="s">
        <v>10817</v>
      </c>
      <c r="D6523" t="s">
        <v>231</v>
      </c>
      <c r="E6523" t="s">
        <v>39</v>
      </c>
      <c r="F6523">
        <v>85613.99</v>
      </c>
      <c r="G6523" s="1">
        <v>45973</v>
      </c>
      <c r="H6523" s="1">
        <v>45979</v>
      </c>
      <c r="I6523" t="s">
        <v>19</v>
      </c>
      <c r="J6523">
        <v>6</v>
      </c>
      <c r="K6523">
        <v>12</v>
      </c>
      <c r="L6523" t="s">
        <v>813</v>
      </c>
      <c r="M6523" t="s">
        <v>49</v>
      </c>
      <c r="N6523" t="s">
        <v>22</v>
      </c>
      <c r="O6523">
        <f t="shared" si="606"/>
        <v>1</v>
      </c>
      <c r="P6523" t="str">
        <f t="shared" si="607"/>
        <v>Valid</v>
      </c>
      <c r="Q6523" t="str">
        <f>_xlfn.XLOOKUP(B6523,Customers!$A:$A,Customers!$C:$C,"Not Found")</f>
        <v>West</v>
      </c>
      <c r="R6523" t="str">
        <f t="shared" si="608"/>
        <v>North</v>
      </c>
      <c r="S6523" t="str">
        <f t="shared" si="609"/>
        <v>property damage</v>
      </c>
      <c r="T6523" t="str">
        <f t="shared" si="610"/>
        <v>Within SLA</v>
      </c>
      <c r="U6523">
        <f t="shared" si="611"/>
        <v>0</v>
      </c>
    </row>
    <row r="6524" spans="1:21" x14ac:dyDescent="0.3">
      <c r="A6524" t="s">
        <v>11170</v>
      </c>
      <c r="B6524" t="s">
        <v>11171</v>
      </c>
      <c r="C6524" t="s">
        <v>11172</v>
      </c>
      <c r="D6524" t="s">
        <v>17</v>
      </c>
      <c r="E6524" t="s">
        <v>27</v>
      </c>
      <c r="F6524">
        <v>115546.67</v>
      </c>
      <c r="G6524" s="1">
        <v>45827</v>
      </c>
      <c r="H6524" s="1">
        <v>45846</v>
      </c>
      <c r="I6524" t="s">
        <v>19</v>
      </c>
      <c r="J6524">
        <v>19</v>
      </c>
      <c r="K6524">
        <v>10</v>
      </c>
      <c r="L6524" t="s">
        <v>388</v>
      </c>
      <c r="M6524" t="s">
        <v>21</v>
      </c>
      <c r="N6524" t="s">
        <v>42</v>
      </c>
      <c r="O6524">
        <f t="shared" si="606"/>
        <v>1</v>
      </c>
      <c r="P6524" t="str">
        <f t="shared" si="607"/>
        <v>Valid</v>
      </c>
      <c r="Q6524" t="str">
        <f>_xlfn.XLOOKUP(B6524,Customers!$A:$A,Customers!$C:$C,"Not Found")</f>
        <v>South</v>
      </c>
      <c r="R6524" t="str">
        <f t="shared" si="608"/>
        <v>West</v>
      </c>
      <c r="S6524" t="str">
        <f t="shared" si="609"/>
        <v>Accident</v>
      </c>
      <c r="T6524" t="str">
        <f t="shared" si="610"/>
        <v>SLA Breach</v>
      </c>
      <c r="U6524">
        <f t="shared" si="611"/>
        <v>9</v>
      </c>
    </row>
    <row r="6525" spans="1:21" x14ac:dyDescent="0.3">
      <c r="A6525" t="s">
        <v>11173</v>
      </c>
      <c r="B6525" t="s">
        <v>4373</v>
      </c>
      <c r="C6525" t="s">
        <v>4374</v>
      </c>
      <c r="D6525" t="s">
        <v>46</v>
      </c>
      <c r="E6525" t="s">
        <v>39</v>
      </c>
      <c r="F6525">
        <v>44321.24</v>
      </c>
      <c r="G6525" s="1">
        <v>45658</v>
      </c>
      <c r="H6525" s="1">
        <v>45666</v>
      </c>
      <c r="I6525" t="s">
        <v>19</v>
      </c>
      <c r="J6525">
        <v>8</v>
      </c>
      <c r="K6525">
        <v>10</v>
      </c>
      <c r="L6525" t="s">
        <v>132</v>
      </c>
      <c r="M6525" t="s">
        <v>21</v>
      </c>
      <c r="N6525" t="s">
        <v>30</v>
      </c>
      <c r="O6525">
        <f t="shared" si="606"/>
        <v>1</v>
      </c>
      <c r="P6525" t="str">
        <f t="shared" si="607"/>
        <v>Valid</v>
      </c>
      <c r="Q6525" t="str">
        <f>_xlfn.XLOOKUP(B6525,Customers!$A:$A,Customers!$C:$C,"Not Found")</f>
        <v>South</v>
      </c>
      <c r="R6525" t="str">
        <f t="shared" si="608"/>
        <v>North</v>
      </c>
      <c r="S6525" t="str">
        <f t="shared" si="609"/>
        <v>Theft</v>
      </c>
      <c r="T6525" t="str">
        <f t="shared" si="610"/>
        <v>Within SLA</v>
      </c>
      <c r="U6525">
        <f t="shared" si="611"/>
        <v>0</v>
      </c>
    </row>
    <row r="6526" spans="1:21" x14ac:dyDescent="0.3">
      <c r="A6526" t="s">
        <v>11174</v>
      </c>
      <c r="B6526" t="s">
        <v>5331</v>
      </c>
      <c r="C6526" t="s">
        <v>5650</v>
      </c>
      <c r="D6526" t="s">
        <v>216</v>
      </c>
      <c r="E6526" t="s">
        <v>74</v>
      </c>
      <c r="F6526">
        <v>53378.91</v>
      </c>
      <c r="G6526" s="1">
        <v>45859</v>
      </c>
      <c r="H6526" s="1">
        <v>45886</v>
      </c>
      <c r="I6526" t="s">
        <v>19</v>
      </c>
      <c r="J6526">
        <v>27</v>
      </c>
      <c r="K6526">
        <v>15</v>
      </c>
      <c r="L6526" t="s">
        <v>704</v>
      </c>
      <c r="M6526" t="s">
        <v>55</v>
      </c>
      <c r="N6526" t="s">
        <v>88</v>
      </c>
      <c r="O6526">
        <f t="shared" si="606"/>
        <v>1</v>
      </c>
      <c r="P6526" t="str">
        <f t="shared" si="607"/>
        <v>Valid</v>
      </c>
      <c r="Q6526" t="str">
        <f>_xlfn.XLOOKUP(B6526,Customers!$A:$A,Customers!$C:$C,"Not Found")</f>
        <v>North</v>
      </c>
      <c r="R6526" t="str">
        <f t="shared" si="608"/>
        <v>East</v>
      </c>
      <c r="S6526" t="str">
        <f t="shared" si="609"/>
        <v>Outpatient</v>
      </c>
      <c r="T6526" t="str">
        <f t="shared" si="610"/>
        <v>SLA Breach</v>
      </c>
      <c r="U6526">
        <f t="shared" si="611"/>
        <v>12</v>
      </c>
    </row>
    <row r="6527" spans="1:21" x14ac:dyDescent="0.3">
      <c r="A6527" t="s">
        <v>11175</v>
      </c>
      <c r="B6527" t="s">
        <v>7103</v>
      </c>
      <c r="C6527" t="s">
        <v>7104</v>
      </c>
      <c r="D6527" t="s">
        <v>92</v>
      </c>
      <c r="E6527" t="s">
        <v>39</v>
      </c>
      <c r="F6527">
        <v>150683.16</v>
      </c>
      <c r="G6527" s="1">
        <v>45830</v>
      </c>
      <c r="H6527" s="1">
        <v>45832</v>
      </c>
      <c r="I6527" t="s">
        <v>19</v>
      </c>
      <c r="J6527">
        <v>2</v>
      </c>
      <c r="K6527">
        <v>7</v>
      </c>
      <c r="L6527" t="s">
        <v>121</v>
      </c>
      <c r="M6527" t="s">
        <v>94</v>
      </c>
      <c r="N6527" t="s">
        <v>30</v>
      </c>
      <c r="O6527">
        <f t="shared" si="606"/>
        <v>1</v>
      </c>
      <c r="P6527" t="str">
        <f t="shared" si="607"/>
        <v>Valid</v>
      </c>
      <c r="Q6527" t="str">
        <f>_xlfn.XLOOKUP(B6527,Customers!$A:$A,Customers!$C:$C,"Not Found")</f>
        <v>South</v>
      </c>
      <c r="R6527" t="str">
        <f t="shared" si="608"/>
        <v>North</v>
      </c>
      <c r="S6527" t="str">
        <f t="shared" si="609"/>
        <v>Baggage Loss</v>
      </c>
      <c r="T6527" t="str">
        <f t="shared" si="610"/>
        <v>Within SLA</v>
      </c>
      <c r="U6527">
        <f t="shared" si="611"/>
        <v>0</v>
      </c>
    </row>
    <row r="6528" spans="1:21" x14ac:dyDescent="0.3">
      <c r="A6528" t="s">
        <v>11176</v>
      </c>
      <c r="B6528" t="s">
        <v>2798</v>
      </c>
      <c r="C6528" t="s">
        <v>9738</v>
      </c>
      <c r="D6528" t="s">
        <v>26</v>
      </c>
      <c r="E6528" t="s">
        <v>27</v>
      </c>
      <c r="F6528">
        <v>86623.09</v>
      </c>
      <c r="G6528" s="1">
        <v>45988</v>
      </c>
      <c r="I6528" t="s">
        <v>40</v>
      </c>
      <c r="J6528">
        <v>11</v>
      </c>
      <c r="K6528">
        <v>20</v>
      </c>
      <c r="L6528" t="s">
        <v>48</v>
      </c>
      <c r="M6528" t="s">
        <v>29</v>
      </c>
      <c r="N6528" t="s">
        <v>30</v>
      </c>
      <c r="O6528">
        <f t="shared" si="606"/>
        <v>1</v>
      </c>
      <c r="P6528" t="str">
        <f t="shared" si="607"/>
        <v>Valid</v>
      </c>
      <c r="Q6528" t="str">
        <f>_xlfn.XLOOKUP(B6528,Customers!$A:$A,Customers!$C:$C,"Not Found")</f>
        <v>East</v>
      </c>
      <c r="R6528" t="str">
        <f t="shared" si="608"/>
        <v>West</v>
      </c>
      <c r="S6528" t="str">
        <f t="shared" si="609"/>
        <v>Disability</v>
      </c>
      <c r="T6528" t="str">
        <f t="shared" si="610"/>
        <v>Within SLA</v>
      </c>
      <c r="U6528">
        <f t="shared" si="611"/>
        <v>0</v>
      </c>
    </row>
    <row r="6529" spans="1:21" x14ac:dyDescent="0.3">
      <c r="A6529" t="s">
        <v>11177</v>
      </c>
      <c r="B6529" t="s">
        <v>448</v>
      </c>
      <c r="C6529" t="s">
        <v>2320</v>
      </c>
      <c r="D6529" t="s">
        <v>216</v>
      </c>
      <c r="E6529" t="s">
        <v>27</v>
      </c>
      <c r="F6529">
        <v>91404.36</v>
      </c>
      <c r="G6529" s="1">
        <v>45914</v>
      </c>
      <c r="H6529" s="1">
        <v>45929</v>
      </c>
      <c r="I6529" t="s">
        <v>19</v>
      </c>
      <c r="J6529">
        <v>15</v>
      </c>
      <c r="K6529">
        <v>15</v>
      </c>
      <c r="L6529" t="s">
        <v>60</v>
      </c>
      <c r="M6529" t="s">
        <v>55</v>
      </c>
      <c r="N6529" t="s">
        <v>30</v>
      </c>
      <c r="O6529">
        <f t="shared" si="606"/>
        <v>1</v>
      </c>
      <c r="P6529" t="str">
        <f t="shared" si="607"/>
        <v>Valid</v>
      </c>
      <c r="Q6529" t="str">
        <f>_xlfn.XLOOKUP(B6529,Customers!$A:$A,Customers!$C:$C,"Not Found")</f>
        <v>East</v>
      </c>
      <c r="R6529" t="str">
        <f t="shared" si="608"/>
        <v>West</v>
      </c>
      <c r="S6529" t="str">
        <f t="shared" si="609"/>
        <v>Outpatient</v>
      </c>
      <c r="T6529" t="str">
        <f t="shared" si="610"/>
        <v>Within SLA</v>
      </c>
      <c r="U6529">
        <f t="shared" si="611"/>
        <v>0</v>
      </c>
    </row>
    <row r="6530" spans="1:21" x14ac:dyDescent="0.3">
      <c r="A6530" t="s">
        <v>11178</v>
      </c>
      <c r="B6530" t="s">
        <v>8954</v>
      </c>
      <c r="C6530" t="s">
        <v>10117</v>
      </c>
      <c r="D6530" t="s">
        <v>69</v>
      </c>
      <c r="E6530" t="s">
        <v>39</v>
      </c>
      <c r="F6530">
        <v>375304.37</v>
      </c>
      <c r="G6530" s="1">
        <v>45749</v>
      </c>
      <c r="I6530" t="s">
        <v>40</v>
      </c>
      <c r="J6530">
        <v>11</v>
      </c>
      <c r="K6530">
        <v>12</v>
      </c>
      <c r="L6530" t="s">
        <v>121</v>
      </c>
      <c r="M6530" t="s">
        <v>49</v>
      </c>
      <c r="N6530" t="s">
        <v>30</v>
      </c>
      <c r="O6530">
        <f t="shared" ref="O6530:O6593" si="612">COUNTIF($A:$A,A6530)</f>
        <v>1</v>
      </c>
      <c r="P6530" t="str">
        <f t="shared" ref="P6530:P6593" si="613">IF(F6530="","Missing Amount","Valid")</f>
        <v>Valid</v>
      </c>
      <c r="Q6530" t="str">
        <f>_xlfn.XLOOKUP(B6530,Customers!$A:$A,Customers!$C:$C,"Not Found")</f>
        <v>South</v>
      </c>
      <c r="R6530" t="str">
        <f t="shared" ref="R6530:R6593" si="614">IF(E6530="",Q6530,E6530)</f>
        <v>North</v>
      </c>
      <c r="S6530" t="str">
        <f t="shared" ref="S6530:S6593" si="615">IF(D6530="Hospitalisation","Hospitalization",IF(D6530="Medical Emerg.","Medical Emergency",IF(D6530="Property dmg","Property Damage",IF(D6530="Vehicle dmg","Vehicle Damage",D6530))))</f>
        <v>Property Damage</v>
      </c>
      <c r="T6530" t="str">
        <f t="shared" ref="T6530:T6593" si="616">IF(J6530&gt;K6530,"SLA Breach","Within SLA")</f>
        <v>Within SLA</v>
      </c>
      <c r="U6530">
        <f t="shared" ref="U6530:U6593" si="617">IF(J6530&gt;K6530,J6530-K6530,0)</f>
        <v>0</v>
      </c>
    </row>
    <row r="6531" spans="1:21" x14ac:dyDescent="0.3">
      <c r="A6531" t="s">
        <v>11179</v>
      </c>
      <c r="B6531" t="s">
        <v>2930</v>
      </c>
      <c r="C6531" t="s">
        <v>4408</v>
      </c>
      <c r="D6531" t="s">
        <v>53</v>
      </c>
      <c r="E6531" t="s">
        <v>74</v>
      </c>
      <c r="F6531">
        <v>34243.81</v>
      </c>
      <c r="G6531" s="1">
        <v>45670</v>
      </c>
      <c r="I6531" t="s">
        <v>40</v>
      </c>
      <c r="J6531">
        <v>17</v>
      </c>
      <c r="K6531">
        <v>15</v>
      </c>
      <c r="L6531" t="s">
        <v>491</v>
      </c>
      <c r="M6531" t="s">
        <v>55</v>
      </c>
      <c r="N6531" t="s">
        <v>30</v>
      </c>
      <c r="O6531">
        <f t="shared" si="612"/>
        <v>1</v>
      </c>
      <c r="P6531" t="str">
        <f t="shared" si="613"/>
        <v>Valid</v>
      </c>
      <c r="Q6531" t="str">
        <f>_xlfn.XLOOKUP(B6531,Customers!$A:$A,Customers!$C:$C,"Not Found")</f>
        <v>South</v>
      </c>
      <c r="R6531" t="str">
        <f t="shared" si="614"/>
        <v>East</v>
      </c>
      <c r="S6531" t="str">
        <f t="shared" si="615"/>
        <v>Hospitalization</v>
      </c>
      <c r="T6531" t="str">
        <f t="shared" si="616"/>
        <v>SLA Breach</v>
      </c>
      <c r="U6531">
        <f t="shared" si="617"/>
        <v>2</v>
      </c>
    </row>
    <row r="6532" spans="1:21" x14ac:dyDescent="0.3">
      <c r="A6532" t="s">
        <v>11180</v>
      </c>
      <c r="B6532" t="s">
        <v>3423</v>
      </c>
      <c r="C6532" t="s">
        <v>3424</v>
      </c>
      <c r="D6532" t="s">
        <v>26</v>
      </c>
      <c r="E6532" t="s">
        <v>18</v>
      </c>
      <c r="F6532">
        <v>236652.52</v>
      </c>
      <c r="G6532" s="1">
        <v>45804</v>
      </c>
      <c r="H6532" s="1">
        <v>45832</v>
      </c>
      <c r="I6532" t="s">
        <v>19</v>
      </c>
      <c r="J6532">
        <v>28</v>
      </c>
      <c r="K6532">
        <v>20</v>
      </c>
      <c r="L6532" t="s">
        <v>54</v>
      </c>
      <c r="M6532" t="s">
        <v>29</v>
      </c>
      <c r="N6532" t="s">
        <v>42</v>
      </c>
      <c r="O6532">
        <f t="shared" si="612"/>
        <v>1</v>
      </c>
      <c r="P6532" t="str">
        <f t="shared" si="613"/>
        <v>Valid</v>
      </c>
      <c r="Q6532" t="str">
        <f>_xlfn.XLOOKUP(B6532,Customers!$A:$A,Customers!$C:$C,"Not Found")</f>
        <v>Central</v>
      </c>
      <c r="R6532" t="str">
        <f t="shared" si="614"/>
        <v>South</v>
      </c>
      <c r="S6532" t="str">
        <f t="shared" si="615"/>
        <v>Disability</v>
      </c>
      <c r="T6532" t="str">
        <f t="shared" si="616"/>
        <v>SLA Breach</v>
      </c>
      <c r="U6532">
        <f t="shared" si="617"/>
        <v>8</v>
      </c>
    </row>
    <row r="6533" spans="1:21" x14ac:dyDescent="0.3">
      <c r="A6533" t="s">
        <v>11181</v>
      </c>
      <c r="B6533" t="s">
        <v>1895</v>
      </c>
      <c r="C6533" t="s">
        <v>3237</v>
      </c>
      <c r="D6533" t="s">
        <v>26</v>
      </c>
      <c r="E6533" t="s">
        <v>27</v>
      </c>
      <c r="F6533">
        <v>594188.03</v>
      </c>
      <c r="G6533" s="1">
        <v>45932</v>
      </c>
      <c r="H6533" s="1">
        <v>45946</v>
      </c>
      <c r="I6533" t="s">
        <v>47</v>
      </c>
      <c r="J6533">
        <v>14</v>
      </c>
      <c r="K6533">
        <v>20</v>
      </c>
      <c r="L6533" t="s">
        <v>87</v>
      </c>
      <c r="M6533" t="s">
        <v>29</v>
      </c>
      <c r="N6533" t="s">
        <v>30</v>
      </c>
      <c r="O6533">
        <f t="shared" si="612"/>
        <v>1</v>
      </c>
      <c r="P6533" t="str">
        <f t="shared" si="613"/>
        <v>Valid</v>
      </c>
      <c r="Q6533" t="str">
        <f>_xlfn.XLOOKUP(B6533,Customers!$A:$A,Customers!$C:$C,"Not Found")</f>
        <v>North</v>
      </c>
      <c r="R6533" t="str">
        <f t="shared" si="614"/>
        <v>West</v>
      </c>
      <c r="S6533" t="str">
        <f t="shared" si="615"/>
        <v>Disability</v>
      </c>
      <c r="T6533" t="str">
        <f t="shared" si="616"/>
        <v>Within SLA</v>
      </c>
      <c r="U6533">
        <f t="shared" si="617"/>
        <v>0</v>
      </c>
    </row>
    <row r="6534" spans="1:21" x14ac:dyDescent="0.3">
      <c r="A6534" t="s">
        <v>11182</v>
      </c>
      <c r="B6534" t="s">
        <v>10689</v>
      </c>
      <c r="C6534" t="s">
        <v>10690</v>
      </c>
      <c r="D6534" t="s">
        <v>17</v>
      </c>
      <c r="E6534" t="s">
        <v>173</v>
      </c>
      <c r="F6534">
        <v>32645.75</v>
      </c>
      <c r="G6534" s="1">
        <v>45900</v>
      </c>
      <c r="H6534" s="1">
        <v>45905</v>
      </c>
      <c r="I6534" t="s">
        <v>19</v>
      </c>
      <c r="J6534">
        <v>5</v>
      </c>
      <c r="K6534">
        <v>10</v>
      </c>
      <c r="L6534" t="s">
        <v>60</v>
      </c>
      <c r="M6534" t="s">
        <v>21</v>
      </c>
      <c r="N6534" t="s">
        <v>22</v>
      </c>
      <c r="O6534">
        <f t="shared" si="612"/>
        <v>1</v>
      </c>
      <c r="P6534" t="str">
        <f t="shared" si="613"/>
        <v>Valid</v>
      </c>
      <c r="Q6534" t="str">
        <f>_xlfn.XLOOKUP(B6534,Customers!$A:$A,Customers!$C:$C,"Not Found")</f>
        <v>North</v>
      </c>
      <c r="R6534" t="str">
        <f t="shared" si="614"/>
        <v>Central</v>
      </c>
      <c r="S6534" t="str">
        <f t="shared" si="615"/>
        <v>Accident</v>
      </c>
      <c r="T6534" t="str">
        <f t="shared" si="616"/>
        <v>Within SLA</v>
      </c>
      <c r="U6534">
        <f t="shared" si="617"/>
        <v>0</v>
      </c>
    </row>
    <row r="6535" spans="1:21" x14ac:dyDescent="0.3">
      <c r="A6535" t="s">
        <v>11183</v>
      </c>
      <c r="B6535" t="s">
        <v>467</v>
      </c>
      <c r="C6535" t="s">
        <v>2552</v>
      </c>
      <c r="D6535" t="s">
        <v>111</v>
      </c>
      <c r="E6535" t="s">
        <v>39</v>
      </c>
      <c r="F6535">
        <v>149519.74</v>
      </c>
      <c r="G6535" s="1">
        <v>45939</v>
      </c>
      <c r="I6535" t="s">
        <v>40</v>
      </c>
      <c r="J6535">
        <v>12</v>
      </c>
      <c r="K6535">
        <v>12</v>
      </c>
      <c r="L6535" t="s">
        <v>548</v>
      </c>
      <c r="M6535" t="s">
        <v>49</v>
      </c>
      <c r="N6535" t="s">
        <v>30</v>
      </c>
      <c r="O6535">
        <f t="shared" si="612"/>
        <v>1</v>
      </c>
      <c r="P6535" t="str">
        <f t="shared" si="613"/>
        <v>Valid</v>
      </c>
      <c r="Q6535" t="str">
        <f>_xlfn.XLOOKUP(B6535,Customers!$A:$A,Customers!$C:$C,"Not Found")</f>
        <v>North</v>
      </c>
      <c r="R6535" t="str">
        <f t="shared" si="614"/>
        <v>North</v>
      </c>
      <c r="S6535" t="str">
        <f t="shared" si="615"/>
        <v>Fire</v>
      </c>
      <c r="T6535" t="str">
        <f t="shared" si="616"/>
        <v>Within SLA</v>
      </c>
      <c r="U6535">
        <f t="shared" si="617"/>
        <v>0</v>
      </c>
    </row>
    <row r="6536" spans="1:21" x14ac:dyDescent="0.3">
      <c r="A6536" t="s">
        <v>11184</v>
      </c>
      <c r="B6536" t="s">
        <v>5486</v>
      </c>
      <c r="C6536" t="s">
        <v>5487</v>
      </c>
      <c r="D6536" t="s">
        <v>53</v>
      </c>
      <c r="E6536" t="s">
        <v>74</v>
      </c>
      <c r="F6536">
        <v>55787.519999999997</v>
      </c>
      <c r="G6536" s="1">
        <v>45935</v>
      </c>
      <c r="H6536" s="1">
        <v>45956</v>
      </c>
      <c r="I6536" t="s">
        <v>47</v>
      </c>
      <c r="J6536">
        <v>21</v>
      </c>
      <c r="K6536">
        <v>15</v>
      </c>
      <c r="L6536" t="s">
        <v>1047</v>
      </c>
      <c r="M6536" t="s">
        <v>55</v>
      </c>
      <c r="N6536" t="s">
        <v>30</v>
      </c>
      <c r="O6536">
        <f t="shared" si="612"/>
        <v>1</v>
      </c>
      <c r="P6536" t="str">
        <f t="shared" si="613"/>
        <v>Valid</v>
      </c>
      <c r="Q6536" t="str">
        <f>_xlfn.XLOOKUP(B6536,Customers!$A:$A,Customers!$C:$C,"Not Found")</f>
        <v>South</v>
      </c>
      <c r="R6536" t="str">
        <f t="shared" si="614"/>
        <v>East</v>
      </c>
      <c r="S6536" t="str">
        <f t="shared" si="615"/>
        <v>Hospitalization</v>
      </c>
      <c r="T6536" t="str">
        <f t="shared" si="616"/>
        <v>SLA Breach</v>
      </c>
      <c r="U6536">
        <f t="shared" si="617"/>
        <v>6</v>
      </c>
    </row>
    <row r="6537" spans="1:21" x14ac:dyDescent="0.3">
      <c r="A6537" t="s">
        <v>11185</v>
      </c>
      <c r="B6537" t="s">
        <v>2070</v>
      </c>
      <c r="C6537" t="s">
        <v>3102</v>
      </c>
      <c r="D6537" t="s">
        <v>53</v>
      </c>
      <c r="E6537" t="s">
        <v>18</v>
      </c>
      <c r="F6537">
        <v>222598.88</v>
      </c>
      <c r="G6537" s="1">
        <v>45832</v>
      </c>
      <c r="I6537" t="s">
        <v>64</v>
      </c>
      <c r="J6537">
        <v>25</v>
      </c>
      <c r="K6537">
        <v>15</v>
      </c>
      <c r="L6537" t="s">
        <v>83</v>
      </c>
      <c r="M6537" t="s">
        <v>55</v>
      </c>
      <c r="N6537" t="s">
        <v>42</v>
      </c>
      <c r="O6537">
        <f t="shared" si="612"/>
        <v>1</v>
      </c>
      <c r="P6537" t="str">
        <f t="shared" si="613"/>
        <v>Valid</v>
      </c>
      <c r="Q6537" t="str">
        <f>_xlfn.XLOOKUP(B6537,Customers!$A:$A,Customers!$C:$C,"Not Found")</f>
        <v>East</v>
      </c>
      <c r="R6537" t="str">
        <f t="shared" si="614"/>
        <v>South</v>
      </c>
      <c r="S6537" t="str">
        <f t="shared" si="615"/>
        <v>Hospitalization</v>
      </c>
      <c r="T6537" t="str">
        <f t="shared" si="616"/>
        <v>SLA Breach</v>
      </c>
      <c r="U6537">
        <f t="shared" si="617"/>
        <v>10</v>
      </c>
    </row>
    <row r="6538" spans="1:21" x14ac:dyDescent="0.3">
      <c r="A6538" t="s">
        <v>11186</v>
      </c>
      <c r="B6538" t="s">
        <v>5606</v>
      </c>
      <c r="C6538" t="s">
        <v>7755</v>
      </c>
      <c r="D6538" t="s">
        <v>92</v>
      </c>
      <c r="E6538" t="s">
        <v>27</v>
      </c>
      <c r="F6538">
        <v>76763.39</v>
      </c>
      <c r="G6538" s="1">
        <v>45927</v>
      </c>
      <c r="H6538" s="1">
        <v>45934</v>
      </c>
      <c r="I6538" t="s">
        <v>19</v>
      </c>
      <c r="J6538">
        <v>7</v>
      </c>
      <c r="K6538">
        <v>7</v>
      </c>
      <c r="L6538" t="s">
        <v>296</v>
      </c>
      <c r="M6538" t="s">
        <v>94</v>
      </c>
      <c r="N6538" t="s">
        <v>30</v>
      </c>
      <c r="O6538">
        <f t="shared" si="612"/>
        <v>1</v>
      </c>
      <c r="P6538" t="str">
        <f t="shared" si="613"/>
        <v>Valid</v>
      </c>
      <c r="Q6538" t="str">
        <f>_xlfn.XLOOKUP(B6538,Customers!$A:$A,Customers!$C:$C,"Not Found")</f>
        <v>West</v>
      </c>
      <c r="R6538" t="str">
        <f t="shared" si="614"/>
        <v>West</v>
      </c>
      <c r="S6538" t="str">
        <f t="shared" si="615"/>
        <v>Baggage Loss</v>
      </c>
      <c r="T6538" t="str">
        <f t="shared" si="616"/>
        <v>Within SLA</v>
      </c>
      <c r="U6538">
        <f t="shared" si="617"/>
        <v>0</v>
      </c>
    </row>
    <row r="6539" spans="1:21" x14ac:dyDescent="0.3">
      <c r="A6539" t="s">
        <v>11187</v>
      </c>
      <c r="B6539" t="s">
        <v>3874</v>
      </c>
      <c r="C6539" t="s">
        <v>3875</v>
      </c>
      <c r="D6539" t="s">
        <v>53</v>
      </c>
      <c r="E6539" t="s">
        <v>39</v>
      </c>
      <c r="F6539">
        <v>68268.740000000005</v>
      </c>
      <c r="G6539" s="1">
        <v>45934</v>
      </c>
      <c r="H6539" s="1">
        <v>45950</v>
      </c>
      <c r="I6539" t="s">
        <v>19</v>
      </c>
      <c r="J6539">
        <v>16</v>
      </c>
      <c r="K6539">
        <v>15</v>
      </c>
      <c r="L6539" t="s">
        <v>178</v>
      </c>
      <c r="M6539" t="s">
        <v>55</v>
      </c>
      <c r="N6539" t="s">
        <v>30</v>
      </c>
      <c r="O6539">
        <f t="shared" si="612"/>
        <v>1</v>
      </c>
      <c r="P6539" t="str">
        <f t="shared" si="613"/>
        <v>Valid</v>
      </c>
      <c r="Q6539" t="str">
        <f>_xlfn.XLOOKUP(B6539,Customers!$A:$A,Customers!$C:$C,"Not Found")</f>
        <v>South</v>
      </c>
      <c r="R6539" t="str">
        <f t="shared" si="614"/>
        <v>North</v>
      </c>
      <c r="S6539" t="str">
        <f t="shared" si="615"/>
        <v>Hospitalization</v>
      </c>
      <c r="T6539" t="str">
        <f t="shared" si="616"/>
        <v>SLA Breach</v>
      </c>
      <c r="U6539">
        <f t="shared" si="617"/>
        <v>1</v>
      </c>
    </row>
    <row r="6540" spans="1:21" x14ac:dyDescent="0.3">
      <c r="A6540" t="s">
        <v>11188</v>
      </c>
      <c r="B6540" t="s">
        <v>3327</v>
      </c>
      <c r="C6540" t="s">
        <v>11189</v>
      </c>
      <c r="D6540" t="s">
        <v>53</v>
      </c>
      <c r="E6540" t="s">
        <v>74</v>
      </c>
      <c r="F6540">
        <v>14420.57</v>
      </c>
      <c r="G6540" s="1">
        <v>45692</v>
      </c>
      <c r="H6540" s="1">
        <v>45707</v>
      </c>
      <c r="I6540" t="s">
        <v>19</v>
      </c>
      <c r="J6540">
        <v>15</v>
      </c>
      <c r="K6540">
        <v>15</v>
      </c>
      <c r="L6540" t="s">
        <v>136</v>
      </c>
      <c r="M6540" t="s">
        <v>55</v>
      </c>
      <c r="N6540" t="s">
        <v>30</v>
      </c>
      <c r="O6540">
        <f t="shared" si="612"/>
        <v>1</v>
      </c>
      <c r="P6540" t="str">
        <f t="shared" si="613"/>
        <v>Valid</v>
      </c>
      <c r="Q6540" t="str">
        <f>_xlfn.XLOOKUP(B6540,Customers!$A:$A,Customers!$C:$C,"Not Found")</f>
        <v>South</v>
      </c>
      <c r="R6540" t="str">
        <f t="shared" si="614"/>
        <v>East</v>
      </c>
      <c r="S6540" t="str">
        <f t="shared" si="615"/>
        <v>Hospitalization</v>
      </c>
      <c r="T6540" t="str">
        <f t="shared" si="616"/>
        <v>Within SLA</v>
      </c>
      <c r="U6540">
        <f t="shared" si="617"/>
        <v>0</v>
      </c>
    </row>
    <row r="6541" spans="1:21" x14ac:dyDescent="0.3">
      <c r="A6541" t="s">
        <v>11190</v>
      </c>
      <c r="B6541" t="s">
        <v>1578</v>
      </c>
      <c r="C6541" t="s">
        <v>1579</v>
      </c>
      <c r="D6541" t="s">
        <v>69</v>
      </c>
      <c r="E6541" t="s">
        <v>173</v>
      </c>
      <c r="F6541">
        <v>168740.83</v>
      </c>
      <c r="G6541" s="1">
        <v>45705</v>
      </c>
      <c r="I6541" t="s">
        <v>64</v>
      </c>
      <c r="J6541">
        <v>10</v>
      </c>
      <c r="K6541">
        <v>12</v>
      </c>
      <c r="L6541" t="s">
        <v>60</v>
      </c>
      <c r="M6541" t="s">
        <v>49</v>
      </c>
      <c r="N6541" t="s">
        <v>30</v>
      </c>
      <c r="O6541">
        <f t="shared" si="612"/>
        <v>1</v>
      </c>
      <c r="P6541" t="str">
        <f t="shared" si="613"/>
        <v>Valid</v>
      </c>
      <c r="Q6541" t="str">
        <f>_xlfn.XLOOKUP(B6541,Customers!$A:$A,Customers!$C:$C,"Not Found")</f>
        <v>East</v>
      </c>
      <c r="R6541" t="str">
        <f t="shared" si="614"/>
        <v>Central</v>
      </c>
      <c r="S6541" t="str">
        <f t="shared" si="615"/>
        <v>Property Damage</v>
      </c>
      <c r="T6541" t="str">
        <f t="shared" si="616"/>
        <v>Within SLA</v>
      </c>
      <c r="U6541">
        <f t="shared" si="617"/>
        <v>0</v>
      </c>
    </row>
    <row r="6542" spans="1:21" x14ac:dyDescent="0.3">
      <c r="A6542" t="s">
        <v>11191</v>
      </c>
      <c r="B6542" t="s">
        <v>3327</v>
      </c>
      <c r="C6542" t="s">
        <v>3328</v>
      </c>
      <c r="D6542" t="s">
        <v>59</v>
      </c>
      <c r="E6542" t="s">
        <v>18</v>
      </c>
      <c r="F6542">
        <v>181293.42</v>
      </c>
      <c r="G6542" s="1">
        <v>45736</v>
      </c>
      <c r="H6542" s="1">
        <v>45747</v>
      </c>
      <c r="I6542" t="s">
        <v>19</v>
      </c>
      <c r="J6542">
        <v>11</v>
      </c>
      <c r="K6542">
        <v>15</v>
      </c>
      <c r="L6542" t="s">
        <v>787</v>
      </c>
      <c r="M6542" t="s">
        <v>55</v>
      </c>
      <c r="N6542" t="s">
        <v>30</v>
      </c>
      <c r="O6542">
        <f t="shared" si="612"/>
        <v>1</v>
      </c>
      <c r="P6542" t="str">
        <f t="shared" si="613"/>
        <v>Valid</v>
      </c>
      <c r="Q6542" t="str">
        <f>_xlfn.XLOOKUP(B6542,Customers!$A:$A,Customers!$C:$C,"Not Found")</f>
        <v>South</v>
      </c>
      <c r="R6542" t="str">
        <f t="shared" si="614"/>
        <v>South</v>
      </c>
      <c r="S6542" t="str">
        <f t="shared" si="615"/>
        <v>Critical Illness</v>
      </c>
      <c r="T6542" t="str">
        <f t="shared" si="616"/>
        <v>Within SLA</v>
      </c>
      <c r="U6542">
        <f t="shared" si="617"/>
        <v>0</v>
      </c>
    </row>
    <row r="6543" spans="1:21" x14ac:dyDescent="0.3">
      <c r="A6543" t="s">
        <v>11192</v>
      </c>
      <c r="B6543" t="s">
        <v>11193</v>
      </c>
      <c r="C6543" t="s">
        <v>11194</v>
      </c>
      <c r="D6543" t="s">
        <v>26</v>
      </c>
      <c r="E6543" t="s">
        <v>27</v>
      </c>
      <c r="F6543">
        <v>462758.3</v>
      </c>
      <c r="G6543" s="1">
        <v>45972</v>
      </c>
      <c r="H6543" s="1">
        <v>45994</v>
      </c>
      <c r="I6543" t="s">
        <v>19</v>
      </c>
      <c r="J6543">
        <v>22</v>
      </c>
      <c r="K6543">
        <v>20</v>
      </c>
      <c r="L6543" t="s">
        <v>166</v>
      </c>
      <c r="M6543" t="s">
        <v>29</v>
      </c>
      <c r="N6543" t="s">
        <v>42</v>
      </c>
      <c r="O6543">
        <f t="shared" si="612"/>
        <v>1</v>
      </c>
      <c r="P6543" t="str">
        <f t="shared" si="613"/>
        <v>Valid</v>
      </c>
      <c r="Q6543" t="str">
        <f>_xlfn.XLOOKUP(B6543,Customers!$A:$A,Customers!$C:$C,"Not Found")</f>
        <v>North</v>
      </c>
      <c r="R6543" t="str">
        <f t="shared" si="614"/>
        <v>West</v>
      </c>
      <c r="S6543" t="str">
        <f t="shared" si="615"/>
        <v>Disability</v>
      </c>
      <c r="T6543" t="str">
        <f t="shared" si="616"/>
        <v>SLA Breach</v>
      </c>
      <c r="U6543">
        <f t="shared" si="617"/>
        <v>2</v>
      </c>
    </row>
    <row r="6544" spans="1:21" x14ac:dyDescent="0.3">
      <c r="A6544" t="s">
        <v>11195</v>
      </c>
      <c r="B6544" t="s">
        <v>7561</v>
      </c>
      <c r="C6544" t="s">
        <v>11196</v>
      </c>
      <c r="D6544" t="s">
        <v>154</v>
      </c>
      <c r="E6544" t="s">
        <v>39</v>
      </c>
      <c r="F6544">
        <v>92316.07</v>
      </c>
      <c r="G6544" s="1">
        <v>45944</v>
      </c>
      <c r="H6544" s="1">
        <v>45954</v>
      </c>
      <c r="I6544" t="s">
        <v>19</v>
      </c>
      <c r="J6544">
        <v>10</v>
      </c>
      <c r="K6544">
        <v>10</v>
      </c>
      <c r="L6544" t="s">
        <v>28</v>
      </c>
      <c r="M6544" t="s">
        <v>21</v>
      </c>
      <c r="N6544" t="s">
        <v>30</v>
      </c>
      <c r="O6544">
        <f t="shared" si="612"/>
        <v>1</v>
      </c>
      <c r="P6544" t="str">
        <f t="shared" si="613"/>
        <v>Valid</v>
      </c>
      <c r="Q6544" t="str">
        <f>_xlfn.XLOOKUP(B6544,Customers!$A:$A,Customers!$C:$C,"Not Found")</f>
        <v>East</v>
      </c>
      <c r="R6544" t="str">
        <f t="shared" si="614"/>
        <v>North</v>
      </c>
      <c r="S6544" t="str">
        <f t="shared" si="615"/>
        <v>Vehicle Damage</v>
      </c>
      <c r="T6544" t="str">
        <f t="shared" si="616"/>
        <v>Within SLA</v>
      </c>
      <c r="U6544">
        <f t="shared" si="617"/>
        <v>0</v>
      </c>
    </row>
    <row r="6545" spans="1:21" x14ac:dyDescent="0.3">
      <c r="A6545" t="s">
        <v>11197</v>
      </c>
      <c r="B6545" t="s">
        <v>10696</v>
      </c>
      <c r="C6545" t="s">
        <v>10697</v>
      </c>
      <c r="D6545" t="s">
        <v>17</v>
      </c>
      <c r="E6545" t="s">
        <v>173</v>
      </c>
      <c r="F6545">
        <v>84670.79</v>
      </c>
      <c r="G6545" s="1">
        <v>45674</v>
      </c>
      <c r="H6545" s="1">
        <v>45685</v>
      </c>
      <c r="I6545" t="s">
        <v>19</v>
      </c>
      <c r="J6545">
        <v>11</v>
      </c>
      <c r="K6545">
        <v>10</v>
      </c>
      <c r="L6545" t="s">
        <v>70</v>
      </c>
      <c r="M6545" t="s">
        <v>21</v>
      </c>
      <c r="N6545" t="s">
        <v>30</v>
      </c>
      <c r="O6545">
        <f t="shared" si="612"/>
        <v>1</v>
      </c>
      <c r="P6545" t="str">
        <f t="shared" si="613"/>
        <v>Valid</v>
      </c>
      <c r="Q6545" t="str">
        <f>_xlfn.XLOOKUP(B6545,Customers!$A:$A,Customers!$C:$C,"Not Found")</f>
        <v>East</v>
      </c>
      <c r="R6545" t="str">
        <f t="shared" si="614"/>
        <v>Central</v>
      </c>
      <c r="S6545" t="str">
        <f t="shared" si="615"/>
        <v>Accident</v>
      </c>
      <c r="T6545" t="str">
        <f t="shared" si="616"/>
        <v>SLA Breach</v>
      </c>
      <c r="U6545">
        <f t="shared" si="617"/>
        <v>1</v>
      </c>
    </row>
    <row r="6546" spans="1:21" x14ac:dyDescent="0.3">
      <c r="A6546" t="s">
        <v>11198</v>
      </c>
      <c r="B6546" t="s">
        <v>3613</v>
      </c>
      <c r="C6546" t="s">
        <v>3614</v>
      </c>
      <c r="D6546" t="s">
        <v>34</v>
      </c>
      <c r="E6546" t="s">
        <v>27</v>
      </c>
      <c r="F6546">
        <v>263433.24</v>
      </c>
      <c r="G6546" s="1">
        <v>45967</v>
      </c>
      <c r="H6546" s="1">
        <v>45987</v>
      </c>
      <c r="I6546" t="s">
        <v>19</v>
      </c>
      <c r="J6546">
        <v>20</v>
      </c>
      <c r="K6546">
        <v>20</v>
      </c>
      <c r="L6546" t="s">
        <v>651</v>
      </c>
      <c r="M6546" t="s">
        <v>29</v>
      </c>
      <c r="N6546" t="s">
        <v>30</v>
      </c>
      <c r="O6546">
        <f t="shared" si="612"/>
        <v>1</v>
      </c>
      <c r="P6546" t="str">
        <f t="shared" si="613"/>
        <v>Valid</v>
      </c>
      <c r="Q6546" t="str">
        <f>_xlfn.XLOOKUP(B6546,Customers!$A:$A,Customers!$C:$C,"Not Found")</f>
        <v>Central</v>
      </c>
      <c r="R6546" t="str">
        <f t="shared" si="614"/>
        <v>West</v>
      </c>
      <c r="S6546" t="str">
        <f t="shared" si="615"/>
        <v>Death Benefit</v>
      </c>
      <c r="T6546" t="str">
        <f t="shared" si="616"/>
        <v>Within SLA</v>
      </c>
      <c r="U6546">
        <f t="shared" si="617"/>
        <v>0</v>
      </c>
    </row>
    <row r="6547" spans="1:21" x14ac:dyDescent="0.3">
      <c r="A6547" t="s">
        <v>11199</v>
      </c>
      <c r="B6547" t="s">
        <v>2639</v>
      </c>
      <c r="C6547" t="s">
        <v>2640</v>
      </c>
      <c r="D6547" t="s">
        <v>154</v>
      </c>
      <c r="E6547" t="s">
        <v>18</v>
      </c>
      <c r="F6547">
        <v>43323.91</v>
      </c>
      <c r="G6547" s="1">
        <v>45670</v>
      </c>
      <c r="I6547" t="s">
        <v>40</v>
      </c>
      <c r="J6547">
        <v>6</v>
      </c>
      <c r="K6547">
        <v>10</v>
      </c>
      <c r="L6547" t="s">
        <v>87</v>
      </c>
      <c r="M6547" t="s">
        <v>21</v>
      </c>
      <c r="N6547" t="s">
        <v>30</v>
      </c>
      <c r="O6547">
        <f t="shared" si="612"/>
        <v>1</v>
      </c>
      <c r="P6547" t="str">
        <f t="shared" si="613"/>
        <v>Valid</v>
      </c>
      <c r="Q6547" t="str">
        <f>_xlfn.XLOOKUP(B6547,Customers!$A:$A,Customers!$C:$C,"Not Found")</f>
        <v>West</v>
      </c>
      <c r="R6547" t="str">
        <f t="shared" si="614"/>
        <v>South</v>
      </c>
      <c r="S6547" t="str">
        <f t="shared" si="615"/>
        <v>Vehicle Damage</v>
      </c>
      <c r="T6547" t="str">
        <f t="shared" si="616"/>
        <v>Within SLA</v>
      </c>
      <c r="U6547">
        <f t="shared" si="617"/>
        <v>0</v>
      </c>
    </row>
    <row r="6548" spans="1:21" x14ac:dyDescent="0.3">
      <c r="A6548" t="s">
        <v>11200</v>
      </c>
      <c r="B6548" t="s">
        <v>2381</v>
      </c>
      <c r="C6548" t="s">
        <v>2382</v>
      </c>
      <c r="D6548" t="s">
        <v>116</v>
      </c>
      <c r="E6548" t="s">
        <v>39</v>
      </c>
      <c r="F6548">
        <v>33628.65</v>
      </c>
      <c r="G6548" s="1">
        <v>45914</v>
      </c>
      <c r="H6548" s="1">
        <v>45916</v>
      </c>
      <c r="I6548" t="s">
        <v>19</v>
      </c>
      <c r="J6548">
        <v>2</v>
      </c>
      <c r="K6548">
        <v>7</v>
      </c>
      <c r="L6548" t="s">
        <v>373</v>
      </c>
      <c r="M6548" t="s">
        <v>94</v>
      </c>
      <c r="N6548" t="s">
        <v>22</v>
      </c>
      <c r="O6548">
        <f t="shared" si="612"/>
        <v>1</v>
      </c>
      <c r="P6548" t="str">
        <f t="shared" si="613"/>
        <v>Valid</v>
      </c>
      <c r="Q6548" t="str">
        <f>_xlfn.XLOOKUP(B6548,Customers!$A:$A,Customers!$C:$C,"Not Found")</f>
        <v>West</v>
      </c>
      <c r="R6548" t="str">
        <f t="shared" si="614"/>
        <v>North</v>
      </c>
      <c r="S6548" t="str">
        <f t="shared" si="615"/>
        <v>Medical Emergency</v>
      </c>
      <c r="T6548" t="str">
        <f t="shared" si="616"/>
        <v>Within SLA</v>
      </c>
      <c r="U6548">
        <f t="shared" si="617"/>
        <v>0</v>
      </c>
    </row>
    <row r="6549" spans="1:21" x14ac:dyDescent="0.3">
      <c r="A6549" t="s">
        <v>11201</v>
      </c>
      <c r="B6549" t="s">
        <v>8020</v>
      </c>
      <c r="C6549" t="s">
        <v>8021</v>
      </c>
      <c r="D6549" t="s">
        <v>17</v>
      </c>
      <c r="E6549" t="s">
        <v>74</v>
      </c>
      <c r="F6549">
        <v>60740.08</v>
      </c>
      <c r="G6549" s="1">
        <v>45833</v>
      </c>
      <c r="H6549" s="1">
        <v>45855</v>
      </c>
      <c r="I6549" t="s">
        <v>19</v>
      </c>
      <c r="J6549">
        <v>22</v>
      </c>
      <c r="K6549">
        <v>10</v>
      </c>
      <c r="L6549" t="s">
        <v>548</v>
      </c>
      <c r="M6549" t="s">
        <v>21</v>
      </c>
      <c r="N6549" t="s">
        <v>42</v>
      </c>
      <c r="O6549">
        <f t="shared" si="612"/>
        <v>1</v>
      </c>
      <c r="P6549" t="str">
        <f t="shared" si="613"/>
        <v>Valid</v>
      </c>
      <c r="Q6549" t="str">
        <f>_xlfn.XLOOKUP(B6549,Customers!$A:$A,Customers!$C:$C,"Not Found")</f>
        <v>East</v>
      </c>
      <c r="R6549" t="str">
        <f t="shared" si="614"/>
        <v>East</v>
      </c>
      <c r="S6549" t="str">
        <f t="shared" si="615"/>
        <v>Accident</v>
      </c>
      <c r="T6549" t="str">
        <f t="shared" si="616"/>
        <v>SLA Breach</v>
      </c>
      <c r="U6549">
        <f t="shared" si="617"/>
        <v>12</v>
      </c>
    </row>
    <row r="6550" spans="1:21" x14ac:dyDescent="0.3">
      <c r="A6550" t="s">
        <v>11202</v>
      </c>
      <c r="B6550" t="s">
        <v>3104</v>
      </c>
      <c r="C6550" t="s">
        <v>8605</v>
      </c>
      <c r="D6550" t="s">
        <v>182</v>
      </c>
      <c r="E6550" t="s">
        <v>27</v>
      </c>
      <c r="F6550">
        <v>50920.73</v>
      </c>
      <c r="G6550" s="1">
        <v>45873</v>
      </c>
      <c r="H6550" s="1">
        <v>45874</v>
      </c>
      <c r="I6550" t="s">
        <v>19</v>
      </c>
      <c r="J6550">
        <v>1</v>
      </c>
      <c r="K6550">
        <v>7</v>
      </c>
      <c r="L6550" t="s">
        <v>341</v>
      </c>
      <c r="M6550" t="s">
        <v>94</v>
      </c>
      <c r="N6550" t="s">
        <v>30</v>
      </c>
      <c r="O6550">
        <f t="shared" si="612"/>
        <v>1</v>
      </c>
      <c r="P6550" t="str">
        <f t="shared" si="613"/>
        <v>Valid</v>
      </c>
      <c r="Q6550" t="str">
        <f>_xlfn.XLOOKUP(B6550,Customers!$A:$A,Customers!$C:$C,"Not Found")</f>
        <v>North</v>
      </c>
      <c r="R6550" t="str">
        <f t="shared" si="614"/>
        <v>West</v>
      </c>
      <c r="S6550" t="str">
        <f t="shared" si="615"/>
        <v>Trip Cancellation</v>
      </c>
      <c r="T6550" t="str">
        <f t="shared" si="616"/>
        <v>Within SLA</v>
      </c>
      <c r="U6550">
        <f t="shared" si="617"/>
        <v>0</v>
      </c>
    </row>
    <row r="6551" spans="1:21" x14ac:dyDescent="0.3">
      <c r="A6551" t="s">
        <v>11203</v>
      </c>
      <c r="B6551" t="s">
        <v>284</v>
      </c>
      <c r="C6551" t="s">
        <v>285</v>
      </c>
      <c r="D6551" t="s">
        <v>46</v>
      </c>
      <c r="E6551" t="s">
        <v>39</v>
      </c>
      <c r="F6551">
        <v>68461.36</v>
      </c>
      <c r="G6551" s="1">
        <v>45903</v>
      </c>
      <c r="I6551" t="s">
        <v>40</v>
      </c>
      <c r="J6551">
        <v>7</v>
      </c>
      <c r="K6551">
        <v>12</v>
      </c>
      <c r="L6551" t="s">
        <v>331</v>
      </c>
      <c r="M6551" t="s">
        <v>49</v>
      </c>
      <c r="N6551" t="s">
        <v>30</v>
      </c>
      <c r="O6551">
        <f t="shared" si="612"/>
        <v>1</v>
      </c>
      <c r="P6551" t="str">
        <f t="shared" si="613"/>
        <v>Valid</v>
      </c>
      <c r="Q6551" t="str">
        <f>_xlfn.XLOOKUP(B6551,Customers!$A:$A,Customers!$C:$C,"Not Found")</f>
        <v>North</v>
      </c>
      <c r="R6551" t="str">
        <f t="shared" si="614"/>
        <v>North</v>
      </c>
      <c r="S6551" t="str">
        <f t="shared" si="615"/>
        <v>Theft</v>
      </c>
      <c r="T6551" t="str">
        <f t="shared" si="616"/>
        <v>Within SLA</v>
      </c>
      <c r="U6551">
        <f t="shared" si="617"/>
        <v>0</v>
      </c>
    </row>
    <row r="6552" spans="1:21" x14ac:dyDescent="0.3">
      <c r="A6552" t="s">
        <v>11204</v>
      </c>
      <c r="B6552" t="s">
        <v>8978</v>
      </c>
      <c r="C6552" t="s">
        <v>11205</v>
      </c>
      <c r="D6552" t="s">
        <v>46</v>
      </c>
      <c r="E6552" t="s">
        <v>173</v>
      </c>
      <c r="F6552">
        <v>89887.32</v>
      </c>
      <c r="G6552" s="1">
        <v>45948</v>
      </c>
      <c r="H6552" s="1">
        <v>45959</v>
      </c>
      <c r="I6552" t="s">
        <v>19</v>
      </c>
      <c r="J6552">
        <v>11</v>
      </c>
      <c r="K6552">
        <v>12</v>
      </c>
      <c r="L6552" t="s">
        <v>548</v>
      </c>
      <c r="M6552" t="s">
        <v>49</v>
      </c>
      <c r="N6552" t="s">
        <v>30</v>
      </c>
      <c r="O6552">
        <f t="shared" si="612"/>
        <v>1</v>
      </c>
      <c r="P6552" t="str">
        <f t="shared" si="613"/>
        <v>Valid</v>
      </c>
      <c r="Q6552" t="str">
        <f>_xlfn.XLOOKUP(B6552,Customers!$A:$A,Customers!$C:$C,"Not Found")</f>
        <v>West</v>
      </c>
      <c r="R6552" t="str">
        <f t="shared" si="614"/>
        <v>Central</v>
      </c>
      <c r="S6552" t="str">
        <f t="shared" si="615"/>
        <v>Theft</v>
      </c>
      <c r="T6552" t="str">
        <f t="shared" si="616"/>
        <v>Within SLA</v>
      </c>
      <c r="U6552">
        <f t="shared" si="617"/>
        <v>0</v>
      </c>
    </row>
    <row r="6553" spans="1:21" x14ac:dyDescent="0.3">
      <c r="A6553" t="s">
        <v>11206</v>
      </c>
      <c r="B6553" t="s">
        <v>673</v>
      </c>
      <c r="C6553" t="s">
        <v>674</v>
      </c>
      <c r="D6553" t="s">
        <v>53</v>
      </c>
      <c r="E6553" t="s">
        <v>27</v>
      </c>
      <c r="F6553">
        <v>96677.6</v>
      </c>
      <c r="G6553" s="1">
        <v>45891</v>
      </c>
      <c r="H6553" s="1">
        <v>45904</v>
      </c>
      <c r="I6553" t="s">
        <v>19</v>
      </c>
      <c r="J6553">
        <v>13</v>
      </c>
      <c r="K6553">
        <v>15</v>
      </c>
      <c r="L6553" t="s">
        <v>704</v>
      </c>
      <c r="M6553" t="s">
        <v>55</v>
      </c>
      <c r="N6553" t="s">
        <v>30</v>
      </c>
      <c r="O6553">
        <f t="shared" si="612"/>
        <v>1</v>
      </c>
      <c r="P6553" t="str">
        <f t="shared" si="613"/>
        <v>Valid</v>
      </c>
      <c r="Q6553" t="str">
        <f>_xlfn.XLOOKUP(B6553,Customers!$A:$A,Customers!$C:$C,"Not Found")</f>
        <v>West</v>
      </c>
      <c r="R6553" t="str">
        <f t="shared" si="614"/>
        <v>West</v>
      </c>
      <c r="S6553" t="str">
        <f t="shared" si="615"/>
        <v>Hospitalization</v>
      </c>
      <c r="T6553" t="str">
        <f t="shared" si="616"/>
        <v>Within SLA</v>
      </c>
      <c r="U6553">
        <f t="shared" si="617"/>
        <v>0</v>
      </c>
    </row>
    <row r="6554" spans="1:21" x14ac:dyDescent="0.3">
      <c r="A6554" t="s">
        <v>11207</v>
      </c>
      <c r="B6554" t="s">
        <v>1573</v>
      </c>
      <c r="C6554" t="s">
        <v>1574</v>
      </c>
      <c r="D6554" t="s">
        <v>111</v>
      </c>
      <c r="E6554" t="s">
        <v>173</v>
      </c>
      <c r="F6554">
        <v>72162.289999999994</v>
      </c>
      <c r="G6554" s="1">
        <v>45838</v>
      </c>
      <c r="H6554" s="1">
        <v>45850</v>
      </c>
      <c r="I6554" t="s">
        <v>19</v>
      </c>
      <c r="J6554">
        <v>12</v>
      </c>
      <c r="K6554">
        <v>12</v>
      </c>
      <c r="L6554" t="s">
        <v>787</v>
      </c>
      <c r="M6554" t="s">
        <v>49</v>
      </c>
      <c r="N6554" t="s">
        <v>22</v>
      </c>
      <c r="O6554">
        <f t="shared" si="612"/>
        <v>1</v>
      </c>
      <c r="P6554" t="str">
        <f t="shared" si="613"/>
        <v>Valid</v>
      </c>
      <c r="Q6554" t="str">
        <f>_xlfn.XLOOKUP(B6554,Customers!$A:$A,Customers!$C:$C,"Not Found")</f>
        <v>South</v>
      </c>
      <c r="R6554" t="str">
        <f t="shared" si="614"/>
        <v>Central</v>
      </c>
      <c r="S6554" t="str">
        <f t="shared" si="615"/>
        <v>Fire</v>
      </c>
      <c r="T6554" t="str">
        <f t="shared" si="616"/>
        <v>Within SLA</v>
      </c>
      <c r="U6554">
        <f t="shared" si="617"/>
        <v>0</v>
      </c>
    </row>
    <row r="6555" spans="1:21" x14ac:dyDescent="0.3">
      <c r="A6555" t="s">
        <v>11208</v>
      </c>
      <c r="B6555" t="s">
        <v>11209</v>
      </c>
      <c r="C6555" t="s">
        <v>11210</v>
      </c>
      <c r="D6555" t="s">
        <v>102</v>
      </c>
      <c r="E6555" t="s">
        <v>18</v>
      </c>
      <c r="F6555">
        <v>130239.25</v>
      </c>
      <c r="G6555" s="1">
        <v>45841</v>
      </c>
      <c r="H6555" s="1">
        <v>45857</v>
      </c>
      <c r="I6555" t="s">
        <v>19</v>
      </c>
      <c r="J6555">
        <v>16</v>
      </c>
      <c r="K6555">
        <v>20</v>
      </c>
      <c r="L6555" t="s">
        <v>178</v>
      </c>
      <c r="M6555" t="s">
        <v>29</v>
      </c>
      <c r="N6555" t="s">
        <v>30</v>
      </c>
      <c r="O6555">
        <f t="shared" si="612"/>
        <v>1</v>
      </c>
      <c r="P6555" t="str">
        <f t="shared" si="613"/>
        <v>Valid</v>
      </c>
      <c r="Q6555" t="str">
        <f>_xlfn.XLOOKUP(B6555,Customers!$A:$A,Customers!$C:$C,"Not Found")</f>
        <v>North</v>
      </c>
      <c r="R6555" t="str">
        <f t="shared" si="614"/>
        <v>South</v>
      </c>
      <c r="S6555" t="str">
        <f t="shared" si="615"/>
        <v>Maturity</v>
      </c>
      <c r="T6555" t="str">
        <f t="shared" si="616"/>
        <v>Within SLA</v>
      </c>
      <c r="U6555">
        <f t="shared" si="617"/>
        <v>0</v>
      </c>
    </row>
    <row r="6556" spans="1:21" x14ac:dyDescent="0.3">
      <c r="A6556" t="s">
        <v>11211</v>
      </c>
      <c r="B6556" t="s">
        <v>11212</v>
      </c>
      <c r="C6556" t="s">
        <v>11213</v>
      </c>
      <c r="D6556" t="s">
        <v>216</v>
      </c>
      <c r="E6556" t="s">
        <v>18</v>
      </c>
      <c r="F6556">
        <v>138389.46</v>
      </c>
      <c r="G6556" s="1">
        <v>45980</v>
      </c>
      <c r="H6556" s="1">
        <v>45991</v>
      </c>
      <c r="I6556" t="s">
        <v>19</v>
      </c>
      <c r="J6556">
        <v>11</v>
      </c>
      <c r="K6556">
        <v>15</v>
      </c>
      <c r="L6556" t="s">
        <v>864</v>
      </c>
      <c r="M6556" t="s">
        <v>55</v>
      </c>
      <c r="N6556" t="s">
        <v>22</v>
      </c>
      <c r="O6556">
        <f t="shared" si="612"/>
        <v>1</v>
      </c>
      <c r="P6556" t="str">
        <f t="shared" si="613"/>
        <v>Valid</v>
      </c>
      <c r="Q6556" t="str">
        <f>_xlfn.XLOOKUP(B6556,Customers!$A:$A,Customers!$C:$C,"Not Found")</f>
        <v>Central</v>
      </c>
      <c r="R6556" t="str">
        <f t="shared" si="614"/>
        <v>South</v>
      </c>
      <c r="S6556" t="str">
        <f t="shared" si="615"/>
        <v>Outpatient</v>
      </c>
      <c r="T6556" t="str">
        <f t="shared" si="616"/>
        <v>Within SLA</v>
      </c>
      <c r="U6556">
        <f t="shared" si="617"/>
        <v>0</v>
      </c>
    </row>
    <row r="6557" spans="1:21" x14ac:dyDescent="0.3">
      <c r="A6557" t="s">
        <v>11214</v>
      </c>
      <c r="B6557" t="s">
        <v>4677</v>
      </c>
      <c r="C6557" t="s">
        <v>4678</v>
      </c>
      <c r="D6557" t="s">
        <v>111</v>
      </c>
      <c r="E6557" t="s">
        <v>18</v>
      </c>
      <c r="F6557">
        <v>50378.04</v>
      </c>
      <c r="G6557" s="1">
        <v>45919</v>
      </c>
      <c r="I6557" t="s">
        <v>40</v>
      </c>
      <c r="J6557">
        <v>28</v>
      </c>
      <c r="K6557">
        <v>12</v>
      </c>
      <c r="L6557" t="s">
        <v>93</v>
      </c>
      <c r="M6557" t="s">
        <v>49</v>
      </c>
      <c r="N6557" t="s">
        <v>88</v>
      </c>
      <c r="O6557">
        <f t="shared" si="612"/>
        <v>1</v>
      </c>
      <c r="P6557" t="str">
        <f t="shared" si="613"/>
        <v>Valid</v>
      </c>
      <c r="Q6557" t="str">
        <f>_xlfn.XLOOKUP(B6557,Customers!$A:$A,Customers!$C:$C,"Not Found")</f>
        <v>West</v>
      </c>
      <c r="R6557" t="str">
        <f t="shared" si="614"/>
        <v>South</v>
      </c>
      <c r="S6557" t="str">
        <f t="shared" si="615"/>
        <v>Fire</v>
      </c>
      <c r="T6557" t="str">
        <f t="shared" si="616"/>
        <v>SLA Breach</v>
      </c>
      <c r="U6557">
        <f t="shared" si="617"/>
        <v>16</v>
      </c>
    </row>
    <row r="6558" spans="1:21" x14ac:dyDescent="0.3">
      <c r="A6558" t="s">
        <v>11215</v>
      </c>
      <c r="B6558" t="s">
        <v>4848</v>
      </c>
      <c r="C6558" t="s">
        <v>4849</v>
      </c>
      <c r="D6558" t="s">
        <v>53</v>
      </c>
      <c r="E6558" t="s">
        <v>18</v>
      </c>
      <c r="F6558">
        <v>102680.18</v>
      </c>
      <c r="G6558" s="1">
        <v>45866</v>
      </c>
      <c r="I6558" t="s">
        <v>64</v>
      </c>
      <c r="J6558">
        <v>19</v>
      </c>
      <c r="K6558">
        <v>15</v>
      </c>
      <c r="L6558" t="s">
        <v>193</v>
      </c>
      <c r="M6558" t="s">
        <v>55</v>
      </c>
      <c r="N6558" t="s">
        <v>42</v>
      </c>
      <c r="O6558">
        <f t="shared" si="612"/>
        <v>1</v>
      </c>
      <c r="P6558" t="str">
        <f t="shared" si="613"/>
        <v>Valid</v>
      </c>
      <c r="Q6558" t="str">
        <f>_xlfn.XLOOKUP(B6558,Customers!$A:$A,Customers!$C:$C,"Not Found")</f>
        <v>East</v>
      </c>
      <c r="R6558" t="str">
        <f t="shared" si="614"/>
        <v>South</v>
      </c>
      <c r="S6558" t="str">
        <f t="shared" si="615"/>
        <v>Hospitalization</v>
      </c>
      <c r="T6558" t="str">
        <f t="shared" si="616"/>
        <v>SLA Breach</v>
      </c>
      <c r="U6558">
        <f t="shared" si="617"/>
        <v>4</v>
      </c>
    </row>
    <row r="6559" spans="1:21" x14ac:dyDescent="0.3">
      <c r="A6559" t="s">
        <v>11216</v>
      </c>
      <c r="B6559" t="s">
        <v>4773</v>
      </c>
      <c r="C6559" t="s">
        <v>4774</v>
      </c>
      <c r="D6559" t="s">
        <v>116</v>
      </c>
      <c r="E6559" t="s">
        <v>39</v>
      </c>
      <c r="F6559">
        <v>45361.84</v>
      </c>
      <c r="G6559" s="1">
        <v>45860</v>
      </c>
      <c r="H6559" s="1">
        <v>45863</v>
      </c>
      <c r="I6559" t="s">
        <v>19</v>
      </c>
      <c r="J6559">
        <v>3</v>
      </c>
      <c r="K6559">
        <v>7</v>
      </c>
      <c r="L6559" t="s">
        <v>70</v>
      </c>
      <c r="M6559" t="s">
        <v>94</v>
      </c>
      <c r="N6559" t="s">
        <v>30</v>
      </c>
      <c r="O6559">
        <f t="shared" si="612"/>
        <v>1</v>
      </c>
      <c r="P6559" t="str">
        <f t="shared" si="613"/>
        <v>Valid</v>
      </c>
      <c r="Q6559" t="str">
        <f>_xlfn.XLOOKUP(B6559,Customers!$A:$A,Customers!$C:$C,"Not Found")</f>
        <v>East</v>
      </c>
      <c r="R6559" t="str">
        <f t="shared" si="614"/>
        <v>North</v>
      </c>
      <c r="S6559" t="str">
        <f t="shared" si="615"/>
        <v>Medical Emergency</v>
      </c>
      <c r="T6559" t="str">
        <f t="shared" si="616"/>
        <v>Within SLA</v>
      </c>
      <c r="U6559">
        <f t="shared" si="617"/>
        <v>0</v>
      </c>
    </row>
    <row r="6560" spans="1:21" x14ac:dyDescent="0.3">
      <c r="A6560" t="s">
        <v>11217</v>
      </c>
      <c r="B6560" t="s">
        <v>4206</v>
      </c>
      <c r="C6560" t="s">
        <v>5262</v>
      </c>
      <c r="D6560" t="s">
        <v>154</v>
      </c>
      <c r="E6560" t="s">
        <v>39</v>
      </c>
      <c r="F6560">
        <v>175046.45</v>
      </c>
      <c r="G6560" s="1">
        <v>45757</v>
      </c>
      <c r="H6560" s="1">
        <v>45766</v>
      </c>
      <c r="I6560" t="s">
        <v>19</v>
      </c>
      <c r="J6560">
        <v>9</v>
      </c>
      <c r="K6560">
        <v>10</v>
      </c>
      <c r="L6560" t="s">
        <v>345</v>
      </c>
      <c r="M6560" t="s">
        <v>21</v>
      </c>
      <c r="N6560" t="s">
        <v>30</v>
      </c>
      <c r="O6560">
        <f t="shared" si="612"/>
        <v>1</v>
      </c>
      <c r="P6560" t="str">
        <f t="shared" si="613"/>
        <v>Valid</v>
      </c>
      <c r="Q6560" t="str">
        <f>_xlfn.XLOOKUP(B6560,Customers!$A:$A,Customers!$C:$C,"Not Found")</f>
        <v>Central</v>
      </c>
      <c r="R6560" t="str">
        <f t="shared" si="614"/>
        <v>North</v>
      </c>
      <c r="S6560" t="str">
        <f t="shared" si="615"/>
        <v>Vehicle Damage</v>
      </c>
      <c r="T6560" t="str">
        <f t="shared" si="616"/>
        <v>Within SLA</v>
      </c>
      <c r="U6560">
        <f t="shared" si="617"/>
        <v>0</v>
      </c>
    </row>
    <row r="6561" spans="1:21" x14ac:dyDescent="0.3">
      <c r="A6561" t="s">
        <v>11218</v>
      </c>
      <c r="B6561" t="s">
        <v>2395</v>
      </c>
      <c r="C6561" t="s">
        <v>2396</v>
      </c>
      <c r="D6561" t="s">
        <v>26</v>
      </c>
      <c r="E6561" t="s">
        <v>27</v>
      </c>
      <c r="F6561">
        <v>1435532.47</v>
      </c>
      <c r="G6561" s="1">
        <v>45941</v>
      </c>
      <c r="I6561" t="s">
        <v>64</v>
      </c>
      <c r="J6561">
        <v>27</v>
      </c>
      <c r="K6561">
        <v>20</v>
      </c>
      <c r="L6561" t="s">
        <v>404</v>
      </c>
      <c r="M6561" t="s">
        <v>29</v>
      </c>
      <c r="N6561" t="s">
        <v>88</v>
      </c>
      <c r="O6561">
        <f t="shared" si="612"/>
        <v>1</v>
      </c>
      <c r="P6561" t="str">
        <f t="shared" si="613"/>
        <v>Valid</v>
      </c>
      <c r="Q6561" t="str">
        <f>_xlfn.XLOOKUP(B6561,Customers!$A:$A,Customers!$C:$C,"Not Found")</f>
        <v>West</v>
      </c>
      <c r="R6561" t="str">
        <f t="shared" si="614"/>
        <v>West</v>
      </c>
      <c r="S6561" t="str">
        <f t="shared" si="615"/>
        <v>Disability</v>
      </c>
      <c r="T6561" t="str">
        <f t="shared" si="616"/>
        <v>SLA Breach</v>
      </c>
      <c r="U6561">
        <f t="shared" si="617"/>
        <v>7</v>
      </c>
    </row>
    <row r="6562" spans="1:21" x14ac:dyDescent="0.3">
      <c r="A6562" t="s">
        <v>11219</v>
      </c>
      <c r="B6562" t="s">
        <v>2005</v>
      </c>
      <c r="C6562" t="s">
        <v>2006</v>
      </c>
      <c r="D6562" t="s">
        <v>53</v>
      </c>
      <c r="E6562" t="s">
        <v>39</v>
      </c>
      <c r="F6562">
        <v>213893.71</v>
      </c>
      <c r="G6562" s="1">
        <v>45897</v>
      </c>
      <c r="I6562" t="s">
        <v>64</v>
      </c>
      <c r="J6562">
        <v>36</v>
      </c>
      <c r="K6562">
        <v>15</v>
      </c>
      <c r="L6562" t="s">
        <v>310</v>
      </c>
      <c r="M6562" t="s">
        <v>55</v>
      </c>
      <c r="N6562" t="s">
        <v>88</v>
      </c>
      <c r="O6562">
        <f t="shared" si="612"/>
        <v>1</v>
      </c>
      <c r="P6562" t="str">
        <f t="shared" si="613"/>
        <v>Valid</v>
      </c>
      <c r="Q6562" t="str">
        <f>_xlfn.XLOOKUP(B6562,Customers!$A:$A,Customers!$C:$C,"Not Found")</f>
        <v>West</v>
      </c>
      <c r="R6562" t="str">
        <f t="shared" si="614"/>
        <v>North</v>
      </c>
      <c r="S6562" t="str">
        <f t="shared" si="615"/>
        <v>Hospitalization</v>
      </c>
      <c r="T6562" t="str">
        <f t="shared" si="616"/>
        <v>SLA Breach</v>
      </c>
      <c r="U6562">
        <f t="shared" si="617"/>
        <v>21</v>
      </c>
    </row>
    <row r="6563" spans="1:21" x14ac:dyDescent="0.3">
      <c r="A6563" t="s">
        <v>11220</v>
      </c>
      <c r="B6563" t="s">
        <v>5018</v>
      </c>
      <c r="C6563" t="s">
        <v>8133</v>
      </c>
      <c r="D6563" t="s">
        <v>59</v>
      </c>
      <c r="E6563" t="s">
        <v>39</v>
      </c>
      <c r="F6563">
        <v>57353.120000000003</v>
      </c>
      <c r="G6563" s="1">
        <v>45696</v>
      </c>
      <c r="I6563" t="s">
        <v>40</v>
      </c>
      <c r="J6563">
        <v>10</v>
      </c>
      <c r="K6563">
        <v>15</v>
      </c>
      <c r="L6563" t="s">
        <v>864</v>
      </c>
      <c r="M6563" t="s">
        <v>55</v>
      </c>
      <c r="N6563" t="s">
        <v>30</v>
      </c>
      <c r="O6563">
        <f t="shared" si="612"/>
        <v>1</v>
      </c>
      <c r="P6563" t="str">
        <f t="shared" si="613"/>
        <v>Valid</v>
      </c>
      <c r="Q6563" t="str">
        <f>_xlfn.XLOOKUP(B6563,Customers!$A:$A,Customers!$C:$C,"Not Found")</f>
        <v>East</v>
      </c>
      <c r="R6563" t="str">
        <f t="shared" si="614"/>
        <v>North</v>
      </c>
      <c r="S6563" t="str">
        <f t="shared" si="615"/>
        <v>Critical Illness</v>
      </c>
      <c r="T6563" t="str">
        <f t="shared" si="616"/>
        <v>Within SLA</v>
      </c>
      <c r="U6563">
        <f t="shared" si="617"/>
        <v>0</v>
      </c>
    </row>
    <row r="6564" spans="1:21" x14ac:dyDescent="0.3">
      <c r="A6564" t="s">
        <v>11221</v>
      </c>
      <c r="B6564" t="s">
        <v>4363</v>
      </c>
      <c r="C6564" t="s">
        <v>7607</v>
      </c>
      <c r="D6564" t="s">
        <v>216</v>
      </c>
      <c r="E6564" t="s">
        <v>74</v>
      </c>
      <c r="F6564">
        <v>74808.92</v>
      </c>
      <c r="G6564" s="1">
        <v>45924</v>
      </c>
      <c r="H6564" s="1">
        <v>45939</v>
      </c>
      <c r="I6564" t="s">
        <v>19</v>
      </c>
      <c r="J6564">
        <v>15</v>
      </c>
      <c r="K6564">
        <v>15</v>
      </c>
      <c r="L6564" t="s">
        <v>166</v>
      </c>
      <c r="M6564" t="s">
        <v>55</v>
      </c>
      <c r="N6564" t="s">
        <v>30</v>
      </c>
      <c r="O6564">
        <f t="shared" si="612"/>
        <v>1</v>
      </c>
      <c r="P6564" t="str">
        <f t="shared" si="613"/>
        <v>Valid</v>
      </c>
      <c r="Q6564" t="str">
        <f>_xlfn.XLOOKUP(B6564,Customers!$A:$A,Customers!$C:$C,"Not Found")</f>
        <v>South</v>
      </c>
      <c r="R6564" t="str">
        <f t="shared" si="614"/>
        <v>East</v>
      </c>
      <c r="S6564" t="str">
        <f t="shared" si="615"/>
        <v>Outpatient</v>
      </c>
      <c r="T6564" t="str">
        <f t="shared" si="616"/>
        <v>Within SLA</v>
      </c>
      <c r="U6564">
        <f t="shared" si="617"/>
        <v>0</v>
      </c>
    </row>
    <row r="6565" spans="1:21" x14ac:dyDescent="0.3">
      <c r="A6565" t="s">
        <v>11222</v>
      </c>
      <c r="B6565" t="s">
        <v>9570</v>
      </c>
      <c r="C6565" t="s">
        <v>9571</v>
      </c>
      <c r="D6565" t="s">
        <v>53</v>
      </c>
      <c r="E6565" t="s">
        <v>27</v>
      </c>
      <c r="F6565">
        <v>110437.75999999999</v>
      </c>
      <c r="G6565" s="1">
        <v>45985</v>
      </c>
      <c r="H6565" s="1">
        <v>45996</v>
      </c>
      <c r="I6565" t="s">
        <v>19</v>
      </c>
      <c r="J6565">
        <v>11</v>
      </c>
      <c r="K6565">
        <v>15</v>
      </c>
      <c r="L6565" t="s">
        <v>132</v>
      </c>
      <c r="M6565" t="s">
        <v>55</v>
      </c>
      <c r="N6565" t="s">
        <v>30</v>
      </c>
      <c r="O6565">
        <f t="shared" si="612"/>
        <v>1</v>
      </c>
      <c r="P6565" t="str">
        <f t="shared" si="613"/>
        <v>Valid</v>
      </c>
      <c r="Q6565" t="str">
        <f>_xlfn.XLOOKUP(B6565,Customers!$A:$A,Customers!$C:$C,"Not Found")</f>
        <v>West</v>
      </c>
      <c r="R6565" t="str">
        <f t="shared" si="614"/>
        <v>West</v>
      </c>
      <c r="S6565" t="str">
        <f t="shared" si="615"/>
        <v>Hospitalization</v>
      </c>
      <c r="T6565" t="str">
        <f t="shared" si="616"/>
        <v>Within SLA</v>
      </c>
      <c r="U6565">
        <f t="shared" si="617"/>
        <v>0</v>
      </c>
    </row>
    <row r="6566" spans="1:21" x14ac:dyDescent="0.3">
      <c r="A6566" t="s">
        <v>11223</v>
      </c>
      <c r="B6566" t="s">
        <v>24</v>
      </c>
      <c r="C6566" t="s">
        <v>5910</v>
      </c>
      <c r="D6566" t="s">
        <v>1254</v>
      </c>
      <c r="E6566" t="s">
        <v>27</v>
      </c>
      <c r="F6566">
        <v>112797.97</v>
      </c>
      <c r="G6566" s="1">
        <v>45900</v>
      </c>
      <c r="H6566" s="1">
        <v>45907</v>
      </c>
      <c r="I6566" t="s">
        <v>47</v>
      </c>
      <c r="J6566">
        <v>7</v>
      </c>
      <c r="K6566">
        <v>12</v>
      </c>
      <c r="L6566" t="s">
        <v>770</v>
      </c>
      <c r="M6566" t="s">
        <v>49</v>
      </c>
      <c r="N6566" t="s">
        <v>30</v>
      </c>
      <c r="O6566">
        <f t="shared" si="612"/>
        <v>1</v>
      </c>
      <c r="P6566" t="str">
        <f t="shared" si="613"/>
        <v>Valid</v>
      </c>
      <c r="Q6566" t="str">
        <f>_xlfn.XLOOKUP(B6566,Customers!$A:$A,Customers!$C:$C,"Not Found")</f>
        <v>East</v>
      </c>
      <c r="R6566" t="str">
        <f t="shared" si="614"/>
        <v>West</v>
      </c>
      <c r="S6566" t="str">
        <f t="shared" si="615"/>
        <v>Property Damage</v>
      </c>
      <c r="T6566" t="str">
        <f t="shared" si="616"/>
        <v>Within SLA</v>
      </c>
      <c r="U6566">
        <f t="shared" si="617"/>
        <v>0</v>
      </c>
    </row>
    <row r="6567" spans="1:21" x14ac:dyDescent="0.3">
      <c r="A6567" t="s">
        <v>11224</v>
      </c>
      <c r="B6567" t="s">
        <v>4729</v>
      </c>
      <c r="C6567" t="s">
        <v>4730</v>
      </c>
      <c r="D6567" t="s">
        <v>92</v>
      </c>
      <c r="E6567" t="s">
        <v>74</v>
      </c>
      <c r="F6567">
        <v>35382.36</v>
      </c>
      <c r="G6567" s="1">
        <v>45952</v>
      </c>
      <c r="H6567" s="1">
        <v>45962</v>
      </c>
      <c r="I6567" t="s">
        <v>19</v>
      </c>
      <c r="J6567">
        <v>10</v>
      </c>
      <c r="K6567">
        <v>7</v>
      </c>
      <c r="L6567" t="s">
        <v>561</v>
      </c>
      <c r="M6567" t="s">
        <v>94</v>
      </c>
      <c r="N6567" t="s">
        <v>30</v>
      </c>
      <c r="O6567">
        <f t="shared" si="612"/>
        <v>1</v>
      </c>
      <c r="P6567" t="str">
        <f t="shared" si="613"/>
        <v>Valid</v>
      </c>
      <c r="Q6567" t="str">
        <f>_xlfn.XLOOKUP(B6567,Customers!$A:$A,Customers!$C:$C,"Not Found")</f>
        <v>West</v>
      </c>
      <c r="R6567" t="str">
        <f t="shared" si="614"/>
        <v>East</v>
      </c>
      <c r="S6567" t="str">
        <f t="shared" si="615"/>
        <v>Baggage Loss</v>
      </c>
      <c r="T6567" t="str">
        <f t="shared" si="616"/>
        <v>SLA Breach</v>
      </c>
      <c r="U6567">
        <f t="shared" si="617"/>
        <v>3</v>
      </c>
    </row>
    <row r="6568" spans="1:21" x14ac:dyDescent="0.3">
      <c r="A6568" t="s">
        <v>11225</v>
      </c>
      <c r="B6568" t="s">
        <v>260</v>
      </c>
      <c r="C6568" t="s">
        <v>4714</v>
      </c>
      <c r="D6568" t="s">
        <v>46</v>
      </c>
      <c r="E6568" t="s">
        <v>39</v>
      </c>
      <c r="F6568">
        <v>155922.28</v>
      </c>
      <c r="G6568" s="1">
        <v>45918</v>
      </c>
      <c r="H6568" s="1">
        <v>45932</v>
      </c>
      <c r="I6568" t="s">
        <v>19</v>
      </c>
      <c r="J6568">
        <v>14</v>
      </c>
      <c r="K6568">
        <v>10</v>
      </c>
      <c r="L6568" t="s">
        <v>310</v>
      </c>
      <c r="M6568" t="s">
        <v>21</v>
      </c>
      <c r="N6568" t="s">
        <v>30</v>
      </c>
      <c r="O6568">
        <f t="shared" si="612"/>
        <v>1</v>
      </c>
      <c r="P6568" t="str">
        <f t="shared" si="613"/>
        <v>Valid</v>
      </c>
      <c r="Q6568" t="str">
        <f>_xlfn.XLOOKUP(B6568,Customers!$A:$A,Customers!$C:$C,"Not Found")</f>
        <v>East</v>
      </c>
      <c r="R6568" t="str">
        <f t="shared" si="614"/>
        <v>North</v>
      </c>
      <c r="S6568" t="str">
        <f t="shared" si="615"/>
        <v>Theft</v>
      </c>
      <c r="T6568" t="str">
        <f t="shared" si="616"/>
        <v>SLA Breach</v>
      </c>
      <c r="U6568">
        <f t="shared" si="617"/>
        <v>4</v>
      </c>
    </row>
    <row r="6569" spans="1:21" x14ac:dyDescent="0.3">
      <c r="A6569" t="s">
        <v>11226</v>
      </c>
      <c r="B6569" t="s">
        <v>507</v>
      </c>
      <c r="C6569" t="s">
        <v>1016</v>
      </c>
      <c r="D6569" t="s">
        <v>53</v>
      </c>
      <c r="E6569" t="s">
        <v>74</v>
      </c>
      <c r="F6569">
        <v>98591.24</v>
      </c>
      <c r="G6569" s="1">
        <v>45957</v>
      </c>
      <c r="H6569" s="1">
        <v>45966</v>
      </c>
      <c r="I6569" t="s">
        <v>19</v>
      </c>
      <c r="J6569">
        <v>9</v>
      </c>
      <c r="K6569">
        <v>15</v>
      </c>
      <c r="L6569" t="s">
        <v>28</v>
      </c>
      <c r="M6569" t="s">
        <v>55</v>
      </c>
      <c r="N6569" t="s">
        <v>22</v>
      </c>
      <c r="O6569">
        <f t="shared" si="612"/>
        <v>1</v>
      </c>
      <c r="P6569" t="str">
        <f t="shared" si="613"/>
        <v>Valid</v>
      </c>
      <c r="Q6569" t="str">
        <f>_xlfn.XLOOKUP(B6569,Customers!$A:$A,Customers!$C:$C,"Not Found")</f>
        <v>North</v>
      </c>
      <c r="R6569" t="str">
        <f t="shared" si="614"/>
        <v>East</v>
      </c>
      <c r="S6569" t="str">
        <f t="shared" si="615"/>
        <v>Hospitalization</v>
      </c>
      <c r="T6569" t="str">
        <f t="shared" si="616"/>
        <v>Within SLA</v>
      </c>
      <c r="U6569">
        <f t="shared" si="617"/>
        <v>0</v>
      </c>
    </row>
    <row r="6570" spans="1:21" x14ac:dyDescent="0.3">
      <c r="A6570" t="s">
        <v>11227</v>
      </c>
      <c r="B6570" t="s">
        <v>32</v>
      </c>
      <c r="C6570" t="s">
        <v>4461</v>
      </c>
      <c r="D6570" t="s">
        <v>46</v>
      </c>
      <c r="E6570" t="s">
        <v>27</v>
      </c>
      <c r="F6570">
        <v>212441.28</v>
      </c>
      <c r="G6570" s="1">
        <v>45852</v>
      </c>
      <c r="H6570" s="1">
        <v>45867</v>
      </c>
      <c r="I6570" t="s">
        <v>19</v>
      </c>
      <c r="J6570">
        <v>15</v>
      </c>
      <c r="K6570">
        <v>12</v>
      </c>
      <c r="L6570" t="s">
        <v>155</v>
      </c>
      <c r="M6570" t="s">
        <v>49</v>
      </c>
      <c r="N6570" t="s">
        <v>42</v>
      </c>
      <c r="O6570">
        <f t="shared" si="612"/>
        <v>1</v>
      </c>
      <c r="P6570" t="str">
        <f t="shared" si="613"/>
        <v>Valid</v>
      </c>
      <c r="Q6570" t="str">
        <f>_xlfn.XLOOKUP(B6570,Customers!$A:$A,Customers!$C:$C,"Not Found")</f>
        <v>East</v>
      </c>
      <c r="R6570" t="str">
        <f t="shared" si="614"/>
        <v>West</v>
      </c>
      <c r="S6570" t="str">
        <f t="shared" si="615"/>
        <v>Theft</v>
      </c>
      <c r="T6570" t="str">
        <f t="shared" si="616"/>
        <v>SLA Breach</v>
      </c>
      <c r="U6570">
        <f t="shared" si="617"/>
        <v>3</v>
      </c>
    </row>
    <row r="6571" spans="1:21" x14ac:dyDescent="0.3">
      <c r="A6571" t="s">
        <v>11228</v>
      </c>
      <c r="B6571" t="s">
        <v>5895</v>
      </c>
      <c r="C6571" t="s">
        <v>5896</v>
      </c>
      <c r="D6571" t="s">
        <v>154</v>
      </c>
      <c r="E6571" t="s">
        <v>18</v>
      </c>
      <c r="F6571">
        <v>33199.199999999997</v>
      </c>
      <c r="G6571" s="1">
        <v>45779</v>
      </c>
      <c r="H6571" s="1">
        <v>45800</v>
      </c>
      <c r="I6571" t="s">
        <v>19</v>
      </c>
      <c r="J6571">
        <v>21</v>
      </c>
      <c r="K6571">
        <v>10</v>
      </c>
      <c r="L6571" t="s">
        <v>651</v>
      </c>
      <c r="M6571" t="s">
        <v>21</v>
      </c>
      <c r="N6571" t="s">
        <v>42</v>
      </c>
      <c r="O6571">
        <f t="shared" si="612"/>
        <v>1</v>
      </c>
      <c r="P6571" t="str">
        <f t="shared" si="613"/>
        <v>Valid</v>
      </c>
      <c r="Q6571" t="str">
        <f>_xlfn.XLOOKUP(B6571,Customers!$A:$A,Customers!$C:$C,"Not Found")</f>
        <v>Central</v>
      </c>
      <c r="R6571" t="str">
        <f t="shared" si="614"/>
        <v>South</v>
      </c>
      <c r="S6571" t="str">
        <f t="shared" si="615"/>
        <v>Vehicle Damage</v>
      </c>
      <c r="T6571" t="str">
        <f t="shared" si="616"/>
        <v>SLA Breach</v>
      </c>
      <c r="U6571">
        <f t="shared" si="617"/>
        <v>11</v>
      </c>
    </row>
    <row r="6572" spans="1:21" x14ac:dyDescent="0.3">
      <c r="A6572" t="s">
        <v>11229</v>
      </c>
      <c r="B6572" t="s">
        <v>9540</v>
      </c>
      <c r="C6572" t="s">
        <v>9541</v>
      </c>
      <c r="D6572" t="s">
        <v>116</v>
      </c>
      <c r="E6572" t="s">
        <v>39</v>
      </c>
      <c r="F6572">
        <v>43672.82</v>
      </c>
      <c r="G6572" s="1">
        <v>45814</v>
      </c>
      <c r="H6572" s="1">
        <v>45822</v>
      </c>
      <c r="I6572" t="s">
        <v>19</v>
      </c>
      <c r="J6572">
        <v>8</v>
      </c>
      <c r="K6572">
        <v>7</v>
      </c>
      <c r="L6572" t="s">
        <v>268</v>
      </c>
      <c r="M6572" t="s">
        <v>94</v>
      </c>
      <c r="N6572" t="s">
        <v>42</v>
      </c>
      <c r="O6572">
        <f t="shared" si="612"/>
        <v>1</v>
      </c>
      <c r="P6572" t="str">
        <f t="shared" si="613"/>
        <v>Valid</v>
      </c>
      <c r="Q6572" t="str">
        <f>_xlfn.XLOOKUP(B6572,Customers!$A:$A,Customers!$C:$C,"Not Found")</f>
        <v>Central</v>
      </c>
      <c r="R6572" t="str">
        <f t="shared" si="614"/>
        <v>North</v>
      </c>
      <c r="S6572" t="str">
        <f t="shared" si="615"/>
        <v>Medical Emergency</v>
      </c>
      <c r="T6572" t="str">
        <f t="shared" si="616"/>
        <v>SLA Breach</v>
      </c>
      <c r="U6572">
        <f t="shared" si="617"/>
        <v>1</v>
      </c>
    </row>
    <row r="6573" spans="1:21" x14ac:dyDescent="0.3">
      <c r="A6573" t="s">
        <v>11230</v>
      </c>
      <c r="B6573" t="s">
        <v>4845</v>
      </c>
      <c r="C6573" t="s">
        <v>5707</v>
      </c>
      <c r="D6573" t="s">
        <v>46</v>
      </c>
      <c r="E6573" t="s">
        <v>173</v>
      </c>
      <c r="F6573">
        <v>23299.15</v>
      </c>
      <c r="G6573" s="1">
        <v>45974</v>
      </c>
      <c r="H6573" s="1">
        <v>45999</v>
      </c>
      <c r="I6573" t="s">
        <v>19</v>
      </c>
      <c r="J6573">
        <v>25</v>
      </c>
      <c r="K6573">
        <v>10</v>
      </c>
      <c r="L6573" t="s">
        <v>35</v>
      </c>
      <c r="M6573" t="s">
        <v>21</v>
      </c>
      <c r="N6573" t="s">
        <v>42</v>
      </c>
      <c r="O6573">
        <f t="shared" si="612"/>
        <v>1</v>
      </c>
      <c r="P6573" t="str">
        <f t="shared" si="613"/>
        <v>Valid</v>
      </c>
      <c r="Q6573" t="str">
        <f>_xlfn.XLOOKUP(B6573,Customers!$A:$A,Customers!$C:$C,"Not Found")</f>
        <v>West</v>
      </c>
      <c r="R6573" t="str">
        <f t="shared" si="614"/>
        <v>Central</v>
      </c>
      <c r="S6573" t="str">
        <f t="shared" si="615"/>
        <v>Theft</v>
      </c>
      <c r="T6573" t="str">
        <f t="shared" si="616"/>
        <v>SLA Breach</v>
      </c>
      <c r="U6573">
        <f t="shared" si="617"/>
        <v>15</v>
      </c>
    </row>
    <row r="6574" spans="1:21" x14ac:dyDescent="0.3">
      <c r="A6574" t="s">
        <v>11231</v>
      </c>
      <c r="B6574" t="s">
        <v>77</v>
      </c>
      <c r="C6574" t="s">
        <v>10556</v>
      </c>
      <c r="D6574" t="s">
        <v>116</v>
      </c>
      <c r="E6574" t="s">
        <v>39</v>
      </c>
      <c r="F6574">
        <v>65993.27</v>
      </c>
      <c r="G6574" s="1">
        <v>45890</v>
      </c>
      <c r="H6574" s="1">
        <v>45901</v>
      </c>
      <c r="I6574" t="s">
        <v>19</v>
      </c>
      <c r="J6574">
        <v>11</v>
      </c>
      <c r="K6574">
        <v>7</v>
      </c>
      <c r="L6574" t="s">
        <v>325</v>
      </c>
      <c r="M6574" t="s">
        <v>94</v>
      </c>
      <c r="N6574" t="s">
        <v>30</v>
      </c>
      <c r="O6574">
        <f t="shared" si="612"/>
        <v>1</v>
      </c>
      <c r="P6574" t="str">
        <f t="shared" si="613"/>
        <v>Valid</v>
      </c>
      <c r="Q6574" t="str">
        <f>_xlfn.XLOOKUP(B6574,Customers!$A:$A,Customers!$C:$C,"Not Found")</f>
        <v>West</v>
      </c>
      <c r="R6574" t="str">
        <f t="shared" si="614"/>
        <v>North</v>
      </c>
      <c r="S6574" t="str">
        <f t="shared" si="615"/>
        <v>Medical Emergency</v>
      </c>
      <c r="T6574" t="str">
        <f t="shared" si="616"/>
        <v>SLA Breach</v>
      </c>
      <c r="U6574">
        <f t="shared" si="617"/>
        <v>4</v>
      </c>
    </row>
    <row r="6575" spans="1:21" x14ac:dyDescent="0.3">
      <c r="A6575" t="s">
        <v>11232</v>
      </c>
      <c r="B6575" t="s">
        <v>3586</v>
      </c>
      <c r="C6575" t="s">
        <v>3587</v>
      </c>
      <c r="D6575" t="s">
        <v>53</v>
      </c>
      <c r="E6575" t="s">
        <v>18</v>
      </c>
      <c r="F6575">
        <v>80019.360000000001</v>
      </c>
      <c r="G6575" s="1">
        <v>45705</v>
      </c>
      <c r="H6575" s="1">
        <v>45724</v>
      </c>
      <c r="I6575" t="s">
        <v>19</v>
      </c>
      <c r="J6575">
        <v>19</v>
      </c>
      <c r="K6575">
        <v>15</v>
      </c>
      <c r="L6575" t="s">
        <v>580</v>
      </c>
      <c r="M6575" t="s">
        <v>55</v>
      </c>
      <c r="N6575" t="s">
        <v>88</v>
      </c>
      <c r="O6575">
        <f t="shared" si="612"/>
        <v>1</v>
      </c>
      <c r="P6575" t="str">
        <f t="shared" si="613"/>
        <v>Valid</v>
      </c>
      <c r="Q6575" t="str">
        <f>_xlfn.XLOOKUP(B6575,Customers!$A:$A,Customers!$C:$C,"Not Found")</f>
        <v>Central</v>
      </c>
      <c r="R6575" t="str">
        <f t="shared" si="614"/>
        <v>South</v>
      </c>
      <c r="S6575" t="str">
        <f t="shared" si="615"/>
        <v>Hospitalization</v>
      </c>
      <c r="T6575" t="str">
        <f t="shared" si="616"/>
        <v>SLA Breach</v>
      </c>
      <c r="U6575">
        <f t="shared" si="617"/>
        <v>4</v>
      </c>
    </row>
    <row r="6576" spans="1:21" x14ac:dyDescent="0.3">
      <c r="A6576" t="s">
        <v>11233</v>
      </c>
      <c r="B6576" t="s">
        <v>1291</v>
      </c>
      <c r="C6576" t="s">
        <v>6886</v>
      </c>
      <c r="D6576" t="s">
        <v>53</v>
      </c>
      <c r="E6576" t="s">
        <v>18</v>
      </c>
      <c r="F6576">
        <v>36788.559999999998</v>
      </c>
      <c r="G6576" s="1">
        <v>45787</v>
      </c>
      <c r="I6576" t="s">
        <v>40</v>
      </c>
      <c r="J6576">
        <v>14</v>
      </c>
      <c r="K6576">
        <v>15</v>
      </c>
      <c r="L6576" t="s">
        <v>65</v>
      </c>
      <c r="M6576" t="s">
        <v>55</v>
      </c>
      <c r="N6576" t="s">
        <v>30</v>
      </c>
      <c r="O6576">
        <f t="shared" si="612"/>
        <v>1</v>
      </c>
      <c r="P6576" t="str">
        <f t="shared" si="613"/>
        <v>Valid</v>
      </c>
      <c r="Q6576" t="str">
        <f>_xlfn.XLOOKUP(B6576,Customers!$A:$A,Customers!$C:$C,"Not Found")</f>
        <v>East</v>
      </c>
      <c r="R6576" t="str">
        <f t="shared" si="614"/>
        <v>South</v>
      </c>
      <c r="S6576" t="str">
        <f t="shared" si="615"/>
        <v>Hospitalization</v>
      </c>
      <c r="T6576" t="str">
        <f t="shared" si="616"/>
        <v>Within SLA</v>
      </c>
      <c r="U6576">
        <f t="shared" si="617"/>
        <v>0</v>
      </c>
    </row>
    <row r="6577" spans="1:21" x14ac:dyDescent="0.3">
      <c r="A6577" t="s">
        <v>11234</v>
      </c>
      <c r="B6577" t="s">
        <v>5098</v>
      </c>
      <c r="C6577" t="s">
        <v>9309</v>
      </c>
      <c r="D6577" t="s">
        <v>17</v>
      </c>
      <c r="E6577" t="s">
        <v>173</v>
      </c>
      <c r="F6577">
        <v>57540.36</v>
      </c>
      <c r="G6577" s="1">
        <v>45684</v>
      </c>
      <c r="I6577" t="s">
        <v>40</v>
      </c>
      <c r="J6577">
        <v>13</v>
      </c>
      <c r="K6577">
        <v>10</v>
      </c>
      <c r="L6577" t="s">
        <v>103</v>
      </c>
      <c r="M6577" t="s">
        <v>21</v>
      </c>
      <c r="N6577" t="s">
        <v>22</v>
      </c>
      <c r="O6577">
        <f t="shared" si="612"/>
        <v>1</v>
      </c>
      <c r="P6577" t="str">
        <f t="shared" si="613"/>
        <v>Valid</v>
      </c>
      <c r="Q6577" t="str">
        <f>_xlfn.XLOOKUP(B6577,Customers!$A:$A,Customers!$C:$C,"Not Found")</f>
        <v>East</v>
      </c>
      <c r="R6577" t="str">
        <f t="shared" si="614"/>
        <v>Central</v>
      </c>
      <c r="S6577" t="str">
        <f t="shared" si="615"/>
        <v>Accident</v>
      </c>
      <c r="T6577" t="str">
        <f t="shared" si="616"/>
        <v>SLA Breach</v>
      </c>
      <c r="U6577">
        <f t="shared" si="617"/>
        <v>3</v>
      </c>
    </row>
    <row r="6578" spans="1:21" x14ac:dyDescent="0.3">
      <c r="A6578" t="s">
        <v>11235</v>
      </c>
      <c r="B6578" t="s">
        <v>5018</v>
      </c>
      <c r="C6578" t="s">
        <v>8133</v>
      </c>
      <c r="D6578" t="s">
        <v>216</v>
      </c>
      <c r="E6578" t="s">
        <v>74</v>
      </c>
      <c r="F6578">
        <v>122767.29</v>
      </c>
      <c r="G6578" s="1">
        <v>45958</v>
      </c>
      <c r="H6578" s="1">
        <v>45971</v>
      </c>
      <c r="I6578" t="s">
        <v>19</v>
      </c>
      <c r="J6578">
        <v>13</v>
      </c>
      <c r="K6578">
        <v>15</v>
      </c>
      <c r="L6578" t="s">
        <v>325</v>
      </c>
      <c r="M6578" t="s">
        <v>55</v>
      </c>
      <c r="N6578" t="s">
        <v>30</v>
      </c>
      <c r="O6578">
        <f t="shared" si="612"/>
        <v>1</v>
      </c>
      <c r="P6578" t="str">
        <f t="shared" si="613"/>
        <v>Valid</v>
      </c>
      <c r="Q6578" t="str">
        <f>_xlfn.XLOOKUP(B6578,Customers!$A:$A,Customers!$C:$C,"Not Found")</f>
        <v>East</v>
      </c>
      <c r="R6578" t="str">
        <f t="shared" si="614"/>
        <v>East</v>
      </c>
      <c r="S6578" t="str">
        <f t="shared" si="615"/>
        <v>Outpatient</v>
      </c>
      <c r="T6578" t="str">
        <f t="shared" si="616"/>
        <v>Within SLA</v>
      </c>
      <c r="U6578">
        <f t="shared" si="617"/>
        <v>0</v>
      </c>
    </row>
    <row r="6579" spans="1:21" x14ac:dyDescent="0.3">
      <c r="A6579" t="s">
        <v>11236</v>
      </c>
      <c r="B6579" t="s">
        <v>1336</v>
      </c>
      <c r="C6579" t="s">
        <v>1337</v>
      </c>
      <c r="D6579" t="s">
        <v>69</v>
      </c>
      <c r="E6579" t="s">
        <v>173</v>
      </c>
      <c r="F6579">
        <v>52127.67</v>
      </c>
      <c r="G6579" s="1">
        <v>45791</v>
      </c>
      <c r="H6579" s="1">
        <v>45811</v>
      </c>
      <c r="I6579" t="s">
        <v>19</v>
      </c>
      <c r="J6579">
        <v>20</v>
      </c>
      <c r="K6579">
        <v>12</v>
      </c>
      <c r="L6579" t="s">
        <v>431</v>
      </c>
      <c r="M6579" t="s">
        <v>49</v>
      </c>
      <c r="N6579" t="s">
        <v>42</v>
      </c>
      <c r="O6579">
        <f t="shared" si="612"/>
        <v>1</v>
      </c>
      <c r="P6579" t="str">
        <f t="shared" si="613"/>
        <v>Valid</v>
      </c>
      <c r="Q6579" t="str">
        <f>_xlfn.XLOOKUP(B6579,Customers!$A:$A,Customers!$C:$C,"Not Found")</f>
        <v>North</v>
      </c>
      <c r="R6579" t="str">
        <f t="shared" si="614"/>
        <v>Central</v>
      </c>
      <c r="S6579" t="str">
        <f t="shared" si="615"/>
        <v>Property Damage</v>
      </c>
      <c r="T6579" t="str">
        <f t="shared" si="616"/>
        <v>SLA Breach</v>
      </c>
      <c r="U6579">
        <f t="shared" si="617"/>
        <v>8</v>
      </c>
    </row>
    <row r="6580" spans="1:21" x14ac:dyDescent="0.3">
      <c r="A6580" t="s">
        <v>11237</v>
      </c>
      <c r="B6580" t="s">
        <v>7561</v>
      </c>
      <c r="C6580" t="s">
        <v>7562</v>
      </c>
      <c r="D6580" t="s">
        <v>17</v>
      </c>
      <c r="E6580" t="s">
        <v>27</v>
      </c>
      <c r="F6580">
        <v>38919.410000000003</v>
      </c>
      <c r="G6580" s="1">
        <v>45682</v>
      </c>
      <c r="I6580" t="s">
        <v>64</v>
      </c>
      <c r="J6580">
        <v>7</v>
      </c>
      <c r="K6580">
        <v>10</v>
      </c>
      <c r="L6580" t="s">
        <v>366</v>
      </c>
      <c r="M6580" t="s">
        <v>21</v>
      </c>
      <c r="N6580" t="s">
        <v>30</v>
      </c>
      <c r="O6580">
        <f t="shared" si="612"/>
        <v>1</v>
      </c>
      <c r="P6580" t="str">
        <f t="shared" si="613"/>
        <v>Valid</v>
      </c>
      <c r="Q6580" t="str">
        <f>_xlfn.XLOOKUP(B6580,Customers!$A:$A,Customers!$C:$C,"Not Found")</f>
        <v>East</v>
      </c>
      <c r="R6580" t="str">
        <f t="shared" si="614"/>
        <v>West</v>
      </c>
      <c r="S6580" t="str">
        <f t="shared" si="615"/>
        <v>Accident</v>
      </c>
      <c r="T6580" t="str">
        <f t="shared" si="616"/>
        <v>Within SLA</v>
      </c>
      <c r="U6580">
        <f t="shared" si="617"/>
        <v>0</v>
      </c>
    </row>
    <row r="6581" spans="1:21" x14ac:dyDescent="0.3">
      <c r="A6581" t="s">
        <v>11238</v>
      </c>
      <c r="B6581" t="s">
        <v>9943</v>
      </c>
      <c r="C6581" t="s">
        <v>9944</v>
      </c>
      <c r="D6581" t="s">
        <v>46</v>
      </c>
      <c r="E6581" t="s">
        <v>27</v>
      </c>
      <c r="F6581">
        <v>90163.12</v>
      </c>
      <c r="G6581" s="1">
        <v>45969</v>
      </c>
      <c r="H6581" s="1">
        <v>45981</v>
      </c>
      <c r="I6581" t="s">
        <v>19</v>
      </c>
      <c r="J6581">
        <v>12</v>
      </c>
      <c r="K6581">
        <v>12</v>
      </c>
      <c r="L6581" t="s">
        <v>60</v>
      </c>
      <c r="M6581" t="s">
        <v>49</v>
      </c>
      <c r="N6581" t="s">
        <v>30</v>
      </c>
      <c r="O6581">
        <f t="shared" si="612"/>
        <v>1</v>
      </c>
      <c r="P6581" t="str">
        <f t="shared" si="613"/>
        <v>Valid</v>
      </c>
      <c r="Q6581" t="str">
        <f>_xlfn.XLOOKUP(B6581,Customers!$A:$A,Customers!$C:$C,"Not Found")</f>
        <v>Central</v>
      </c>
      <c r="R6581" t="str">
        <f t="shared" si="614"/>
        <v>West</v>
      </c>
      <c r="S6581" t="str">
        <f t="shared" si="615"/>
        <v>Theft</v>
      </c>
      <c r="T6581" t="str">
        <f t="shared" si="616"/>
        <v>Within SLA</v>
      </c>
      <c r="U6581">
        <f t="shared" si="617"/>
        <v>0</v>
      </c>
    </row>
    <row r="6582" spans="1:21" x14ac:dyDescent="0.3">
      <c r="A6582" t="s">
        <v>11239</v>
      </c>
      <c r="B6582" t="s">
        <v>5193</v>
      </c>
      <c r="C6582" t="s">
        <v>5194</v>
      </c>
      <c r="D6582" t="s">
        <v>46</v>
      </c>
      <c r="E6582" t="s">
        <v>39</v>
      </c>
      <c r="F6582">
        <v>200473.69</v>
      </c>
      <c r="G6582" s="1">
        <v>45941</v>
      </c>
      <c r="H6582" s="1">
        <v>45952</v>
      </c>
      <c r="I6582" t="s">
        <v>19</v>
      </c>
      <c r="J6582">
        <v>11</v>
      </c>
      <c r="K6582">
        <v>12</v>
      </c>
      <c r="L6582" t="s">
        <v>112</v>
      </c>
      <c r="M6582" t="s">
        <v>49</v>
      </c>
      <c r="N6582" t="s">
        <v>30</v>
      </c>
      <c r="O6582">
        <f t="shared" si="612"/>
        <v>1</v>
      </c>
      <c r="P6582" t="str">
        <f t="shared" si="613"/>
        <v>Valid</v>
      </c>
      <c r="Q6582" t="str">
        <f>_xlfn.XLOOKUP(B6582,Customers!$A:$A,Customers!$C:$C,"Not Found")</f>
        <v>West</v>
      </c>
      <c r="R6582" t="str">
        <f t="shared" si="614"/>
        <v>North</v>
      </c>
      <c r="S6582" t="str">
        <f t="shared" si="615"/>
        <v>Theft</v>
      </c>
      <c r="T6582" t="str">
        <f t="shared" si="616"/>
        <v>Within SLA</v>
      </c>
      <c r="U6582">
        <f t="shared" si="617"/>
        <v>0</v>
      </c>
    </row>
    <row r="6583" spans="1:21" x14ac:dyDescent="0.3">
      <c r="A6583" t="s">
        <v>11240</v>
      </c>
      <c r="B6583" t="s">
        <v>3327</v>
      </c>
      <c r="C6583" t="s">
        <v>5998</v>
      </c>
      <c r="D6583" t="s">
        <v>53</v>
      </c>
      <c r="E6583" t="s">
        <v>18</v>
      </c>
      <c r="F6583">
        <v>24357.03</v>
      </c>
      <c r="G6583" s="1">
        <v>45981</v>
      </c>
      <c r="H6583" s="1">
        <v>45996</v>
      </c>
      <c r="I6583" t="s">
        <v>19</v>
      </c>
      <c r="J6583">
        <v>15</v>
      </c>
      <c r="K6583">
        <v>15</v>
      </c>
      <c r="L6583" t="s">
        <v>79</v>
      </c>
      <c r="M6583" t="s">
        <v>55</v>
      </c>
      <c r="N6583" t="s">
        <v>30</v>
      </c>
      <c r="O6583">
        <f t="shared" si="612"/>
        <v>1</v>
      </c>
      <c r="P6583" t="str">
        <f t="shared" si="613"/>
        <v>Valid</v>
      </c>
      <c r="Q6583" t="str">
        <f>_xlfn.XLOOKUP(B6583,Customers!$A:$A,Customers!$C:$C,"Not Found")</f>
        <v>South</v>
      </c>
      <c r="R6583" t="str">
        <f t="shared" si="614"/>
        <v>South</v>
      </c>
      <c r="S6583" t="str">
        <f t="shared" si="615"/>
        <v>Hospitalization</v>
      </c>
      <c r="T6583" t="str">
        <f t="shared" si="616"/>
        <v>Within SLA</v>
      </c>
      <c r="U6583">
        <f t="shared" si="617"/>
        <v>0</v>
      </c>
    </row>
    <row r="6584" spans="1:21" x14ac:dyDescent="0.3">
      <c r="A6584" t="s">
        <v>11241</v>
      </c>
      <c r="B6584" t="s">
        <v>1936</v>
      </c>
      <c r="C6584" t="s">
        <v>1937</v>
      </c>
      <c r="D6584" t="s">
        <v>102</v>
      </c>
      <c r="E6584" t="s">
        <v>27</v>
      </c>
      <c r="F6584">
        <v>428456.64</v>
      </c>
      <c r="G6584" s="1">
        <v>45775</v>
      </c>
      <c r="H6584" s="1">
        <v>45806</v>
      </c>
      <c r="I6584" t="s">
        <v>19</v>
      </c>
      <c r="J6584">
        <v>31</v>
      </c>
      <c r="K6584">
        <v>20</v>
      </c>
      <c r="L6584" t="s">
        <v>813</v>
      </c>
      <c r="M6584" t="s">
        <v>29</v>
      </c>
      <c r="N6584" t="s">
        <v>88</v>
      </c>
      <c r="O6584">
        <f t="shared" si="612"/>
        <v>1</v>
      </c>
      <c r="P6584" t="str">
        <f t="shared" si="613"/>
        <v>Valid</v>
      </c>
      <c r="Q6584" t="str">
        <f>_xlfn.XLOOKUP(B6584,Customers!$A:$A,Customers!$C:$C,"Not Found")</f>
        <v>West</v>
      </c>
      <c r="R6584" t="str">
        <f t="shared" si="614"/>
        <v>West</v>
      </c>
      <c r="S6584" t="str">
        <f t="shared" si="615"/>
        <v>Maturity</v>
      </c>
      <c r="T6584" t="str">
        <f t="shared" si="616"/>
        <v>SLA Breach</v>
      </c>
      <c r="U6584">
        <f t="shared" si="617"/>
        <v>11</v>
      </c>
    </row>
    <row r="6585" spans="1:21" x14ac:dyDescent="0.3">
      <c r="A6585" t="s">
        <v>11242</v>
      </c>
      <c r="B6585" t="s">
        <v>171</v>
      </c>
      <c r="C6585" t="s">
        <v>11243</v>
      </c>
      <c r="D6585" t="s">
        <v>34</v>
      </c>
      <c r="E6585" t="s">
        <v>173</v>
      </c>
      <c r="F6585">
        <v>269569.99</v>
      </c>
      <c r="G6585" s="1">
        <v>45822</v>
      </c>
      <c r="I6585" t="s">
        <v>40</v>
      </c>
      <c r="J6585">
        <v>20</v>
      </c>
      <c r="K6585">
        <v>20</v>
      </c>
      <c r="L6585" t="s">
        <v>117</v>
      </c>
      <c r="M6585" t="s">
        <v>29</v>
      </c>
      <c r="N6585" t="s">
        <v>30</v>
      </c>
      <c r="O6585">
        <f t="shared" si="612"/>
        <v>1</v>
      </c>
      <c r="P6585" t="str">
        <f t="shared" si="613"/>
        <v>Valid</v>
      </c>
      <c r="Q6585" t="str">
        <f>_xlfn.XLOOKUP(B6585,Customers!$A:$A,Customers!$C:$C,"Not Found")</f>
        <v>Central</v>
      </c>
      <c r="R6585" t="str">
        <f t="shared" si="614"/>
        <v>Central</v>
      </c>
      <c r="S6585" t="str">
        <f t="shared" si="615"/>
        <v>Death Benefit</v>
      </c>
      <c r="T6585" t="str">
        <f t="shared" si="616"/>
        <v>Within SLA</v>
      </c>
      <c r="U6585">
        <f t="shared" si="617"/>
        <v>0</v>
      </c>
    </row>
    <row r="6586" spans="1:21" x14ac:dyDescent="0.3">
      <c r="A6586" t="s">
        <v>11244</v>
      </c>
      <c r="B6586" t="s">
        <v>5746</v>
      </c>
      <c r="C6586" t="s">
        <v>7783</v>
      </c>
      <c r="D6586" t="s">
        <v>59</v>
      </c>
      <c r="E6586" t="s">
        <v>173</v>
      </c>
      <c r="F6586">
        <v>180850.3</v>
      </c>
      <c r="G6586" s="1">
        <v>45827</v>
      </c>
      <c r="H6586" s="1">
        <v>45844</v>
      </c>
      <c r="I6586" t="s">
        <v>19</v>
      </c>
      <c r="J6586">
        <v>17</v>
      </c>
      <c r="K6586">
        <v>15</v>
      </c>
      <c r="L6586" t="s">
        <v>204</v>
      </c>
      <c r="M6586" t="s">
        <v>55</v>
      </c>
      <c r="N6586" t="s">
        <v>30</v>
      </c>
      <c r="O6586">
        <f t="shared" si="612"/>
        <v>1</v>
      </c>
      <c r="P6586" t="str">
        <f t="shared" si="613"/>
        <v>Valid</v>
      </c>
      <c r="Q6586" t="str">
        <f>_xlfn.XLOOKUP(B6586,Customers!$A:$A,Customers!$C:$C,"Not Found")</f>
        <v>North</v>
      </c>
      <c r="R6586" t="str">
        <f t="shared" si="614"/>
        <v>Central</v>
      </c>
      <c r="S6586" t="str">
        <f t="shared" si="615"/>
        <v>Critical Illness</v>
      </c>
      <c r="T6586" t="str">
        <f t="shared" si="616"/>
        <v>SLA Breach</v>
      </c>
      <c r="U6586">
        <f t="shared" si="617"/>
        <v>2</v>
      </c>
    </row>
    <row r="6587" spans="1:21" x14ac:dyDescent="0.3">
      <c r="A6587" t="s">
        <v>11245</v>
      </c>
      <c r="B6587" t="s">
        <v>4006</v>
      </c>
      <c r="C6587" t="s">
        <v>4007</v>
      </c>
      <c r="D6587" t="s">
        <v>92</v>
      </c>
      <c r="E6587" t="s">
        <v>173</v>
      </c>
      <c r="F6587">
        <v>41280.449999999997</v>
      </c>
      <c r="G6587" s="1">
        <v>45909</v>
      </c>
      <c r="H6587" s="1">
        <v>45935</v>
      </c>
      <c r="I6587" t="s">
        <v>19</v>
      </c>
      <c r="J6587">
        <v>26</v>
      </c>
      <c r="K6587">
        <v>7</v>
      </c>
      <c r="L6587" t="s">
        <v>178</v>
      </c>
      <c r="M6587" t="s">
        <v>94</v>
      </c>
      <c r="N6587" t="s">
        <v>88</v>
      </c>
      <c r="O6587">
        <f t="shared" si="612"/>
        <v>1</v>
      </c>
      <c r="P6587" t="str">
        <f t="shared" si="613"/>
        <v>Valid</v>
      </c>
      <c r="Q6587" t="str">
        <f>_xlfn.XLOOKUP(B6587,Customers!$A:$A,Customers!$C:$C,"Not Found")</f>
        <v>North</v>
      </c>
      <c r="R6587" t="str">
        <f t="shared" si="614"/>
        <v>Central</v>
      </c>
      <c r="S6587" t="str">
        <f t="shared" si="615"/>
        <v>Baggage Loss</v>
      </c>
      <c r="T6587" t="str">
        <f t="shared" si="616"/>
        <v>SLA Breach</v>
      </c>
      <c r="U6587">
        <f t="shared" si="617"/>
        <v>19</v>
      </c>
    </row>
    <row r="6588" spans="1:21" x14ac:dyDescent="0.3">
      <c r="A6588" t="s">
        <v>11246</v>
      </c>
      <c r="B6588" t="s">
        <v>6815</v>
      </c>
      <c r="C6588" t="s">
        <v>6816</v>
      </c>
      <c r="D6588" t="s">
        <v>17</v>
      </c>
      <c r="E6588" t="s">
        <v>27</v>
      </c>
      <c r="F6588">
        <v>166710.28</v>
      </c>
      <c r="G6588" s="1">
        <v>45934</v>
      </c>
      <c r="H6588" s="1">
        <v>45940</v>
      </c>
      <c r="I6588" t="s">
        <v>19</v>
      </c>
      <c r="J6588">
        <v>6</v>
      </c>
      <c r="K6588">
        <v>10</v>
      </c>
      <c r="L6588" t="s">
        <v>787</v>
      </c>
      <c r="M6588" t="s">
        <v>21</v>
      </c>
      <c r="N6588" t="s">
        <v>42</v>
      </c>
      <c r="O6588">
        <f t="shared" si="612"/>
        <v>1</v>
      </c>
      <c r="P6588" t="str">
        <f t="shared" si="613"/>
        <v>Valid</v>
      </c>
      <c r="Q6588" t="str">
        <f>_xlfn.XLOOKUP(B6588,Customers!$A:$A,Customers!$C:$C,"Not Found")</f>
        <v>South</v>
      </c>
      <c r="R6588" t="str">
        <f t="shared" si="614"/>
        <v>West</v>
      </c>
      <c r="S6588" t="str">
        <f t="shared" si="615"/>
        <v>Accident</v>
      </c>
      <c r="T6588" t="str">
        <f t="shared" si="616"/>
        <v>Within SLA</v>
      </c>
      <c r="U6588">
        <f t="shared" si="617"/>
        <v>0</v>
      </c>
    </row>
    <row r="6589" spans="1:21" x14ac:dyDescent="0.3">
      <c r="A6589" t="s">
        <v>11247</v>
      </c>
      <c r="B6589" t="s">
        <v>5928</v>
      </c>
      <c r="C6589" t="s">
        <v>6526</v>
      </c>
      <c r="D6589" t="s">
        <v>53</v>
      </c>
      <c r="E6589" t="s">
        <v>74</v>
      </c>
      <c r="F6589">
        <v>117685.04</v>
      </c>
      <c r="G6589" s="1">
        <v>45837</v>
      </c>
      <c r="H6589" s="1">
        <v>45838</v>
      </c>
      <c r="I6589" t="s">
        <v>19</v>
      </c>
      <c r="J6589">
        <v>1</v>
      </c>
      <c r="K6589">
        <v>15</v>
      </c>
      <c r="L6589" t="s">
        <v>79</v>
      </c>
      <c r="M6589" t="s">
        <v>55</v>
      </c>
      <c r="N6589" t="s">
        <v>22</v>
      </c>
      <c r="O6589">
        <f t="shared" si="612"/>
        <v>1</v>
      </c>
      <c r="P6589" t="str">
        <f t="shared" si="613"/>
        <v>Valid</v>
      </c>
      <c r="Q6589" t="str">
        <f>_xlfn.XLOOKUP(B6589,Customers!$A:$A,Customers!$C:$C,"Not Found")</f>
        <v>North</v>
      </c>
      <c r="R6589" t="str">
        <f t="shared" si="614"/>
        <v>East</v>
      </c>
      <c r="S6589" t="str">
        <f t="shared" si="615"/>
        <v>Hospitalization</v>
      </c>
      <c r="T6589" t="str">
        <f t="shared" si="616"/>
        <v>Within SLA</v>
      </c>
      <c r="U6589">
        <f t="shared" si="617"/>
        <v>0</v>
      </c>
    </row>
    <row r="6590" spans="1:21" x14ac:dyDescent="0.3">
      <c r="A6590" t="s">
        <v>11248</v>
      </c>
      <c r="B6590" t="s">
        <v>1912</v>
      </c>
      <c r="C6590" t="s">
        <v>1913</v>
      </c>
      <c r="D6590" t="s">
        <v>17</v>
      </c>
      <c r="E6590" t="s">
        <v>74</v>
      </c>
      <c r="F6590">
        <v>31346.05</v>
      </c>
      <c r="G6590" s="1">
        <v>45839</v>
      </c>
      <c r="I6590" t="s">
        <v>40</v>
      </c>
      <c r="J6590">
        <v>13</v>
      </c>
      <c r="K6590">
        <v>10</v>
      </c>
      <c r="L6590" t="s">
        <v>353</v>
      </c>
      <c r="M6590" t="s">
        <v>21</v>
      </c>
      <c r="N6590" t="s">
        <v>30</v>
      </c>
      <c r="O6590">
        <f t="shared" si="612"/>
        <v>1</v>
      </c>
      <c r="P6590" t="str">
        <f t="shared" si="613"/>
        <v>Valid</v>
      </c>
      <c r="Q6590" t="str">
        <f>_xlfn.XLOOKUP(B6590,Customers!$A:$A,Customers!$C:$C,"Not Found")</f>
        <v>Central</v>
      </c>
      <c r="R6590" t="str">
        <f t="shared" si="614"/>
        <v>East</v>
      </c>
      <c r="S6590" t="str">
        <f t="shared" si="615"/>
        <v>Accident</v>
      </c>
      <c r="T6590" t="str">
        <f t="shared" si="616"/>
        <v>SLA Breach</v>
      </c>
      <c r="U6590">
        <f t="shared" si="617"/>
        <v>3</v>
      </c>
    </row>
    <row r="6591" spans="1:21" x14ac:dyDescent="0.3">
      <c r="A6591" t="s">
        <v>11249</v>
      </c>
      <c r="B6591" t="s">
        <v>4137</v>
      </c>
      <c r="C6591" t="s">
        <v>4138</v>
      </c>
      <c r="D6591" t="s">
        <v>53</v>
      </c>
      <c r="E6591" t="s">
        <v>74</v>
      </c>
      <c r="F6591">
        <v>119075.15</v>
      </c>
      <c r="G6591" s="1">
        <v>45695</v>
      </c>
      <c r="H6591" s="1">
        <v>45707</v>
      </c>
      <c r="I6591" t="s">
        <v>19</v>
      </c>
      <c r="J6591">
        <v>12</v>
      </c>
      <c r="K6591">
        <v>15</v>
      </c>
      <c r="L6591" t="s">
        <v>388</v>
      </c>
      <c r="M6591" t="s">
        <v>55</v>
      </c>
      <c r="N6591" t="s">
        <v>30</v>
      </c>
      <c r="O6591">
        <f t="shared" si="612"/>
        <v>1</v>
      </c>
      <c r="P6591" t="str">
        <f t="shared" si="613"/>
        <v>Valid</v>
      </c>
      <c r="Q6591" t="str">
        <f>_xlfn.XLOOKUP(B6591,Customers!$A:$A,Customers!$C:$C,"Not Found")</f>
        <v>West</v>
      </c>
      <c r="R6591" t="str">
        <f t="shared" si="614"/>
        <v>East</v>
      </c>
      <c r="S6591" t="str">
        <f t="shared" si="615"/>
        <v>Hospitalization</v>
      </c>
      <c r="T6591" t="str">
        <f t="shared" si="616"/>
        <v>Within SLA</v>
      </c>
      <c r="U6591">
        <f t="shared" si="617"/>
        <v>0</v>
      </c>
    </row>
    <row r="6592" spans="1:21" x14ac:dyDescent="0.3">
      <c r="A6592" t="s">
        <v>11250</v>
      </c>
      <c r="B6592" t="s">
        <v>4632</v>
      </c>
      <c r="C6592" t="s">
        <v>4633</v>
      </c>
      <c r="D6592" t="s">
        <v>111</v>
      </c>
      <c r="E6592" t="s">
        <v>39</v>
      </c>
      <c r="F6592">
        <v>160541.37</v>
      </c>
      <c r="G6592" s="1">
        <v>45720</v>
      </c>
      <c r="H6592" s="1">
        <v>45730</v>
      </c>
      <c r="I6592" t="s">
        <v>19</v>
      </c>
      <c r="J6592">
        <v>10</v>
      </c>
      <c r="K6592">
        <v>12</v>
      </c>
      <c r="L6592" t="s">
        <v>310</v>
      </c>
      <c r="M6592" t="s">
        <v>49</v>
      </c>
      <c r="N6592" t="s">
        <v>30</v>
      </c>
      <c r="O6592">
        <f t="shared" si="612"/>
        <v>1</v>
      </c>
      <c r="P6592" t="str">
        <f t="shared" si="613"/>
        <v>Valid</v>
      </c>
      <c r="Q6592" t="str">
        <f>_xlfn.XLOOKUP(B6592,Customers!$A:$A,Customers!$C:$C,"Not Found")</f>
        <v>East</v>
      </c>
      <c r="R6592" t="str">
        <f t="shared" si="614"/>
        <v>North</v>
      </c>
      <c r="S6592" t="str">
        <f t="shared" si="615"/>
        <v>Fire</v>
      </c>
      <c r="T6592" t="str">
        <f t="shared" si="616"/>
        <v>Within SLA</v>
      </c>
      <c r="U6592">
        <f t="shared" si="617"/>
        <v>0</v>
      </c>
    </row>
    <row r="6593" spans="1:21" x14ac:dyDescent="0.3">
      <c r="A6593" t="s">
        <v>11251</v>
      </c>
      <c r="B6593" t="s">
        <v>3174</v>
      </c>
      <c r="C6593" t="s">
        <v>3175</v>
      </c>
      <c r="D6593" t="s">
        <v>46</v>
      </c>
      <c r="E6593" t="s">
        <v>18</v>
      </c>
      <c r="F6593">
        <v>74029.259999999995</v>
      </c>
      <c r="G6593" s="1">
        <v>45876</v>
      </c>
      <c r="I6593" t="s">
        <v>64</v>
      </c>
      <c r="J6593">
        <v>5</v>
      </c>
      <c r="K6593">
        <v>12</v>
      </c>
      <c r="L6593" t="s">
        <v>349</v>
      </c>
      <c r="M6593" t="s">
        <v>49</v>
      </c>
      <c r="N6593" t="s">
        <v>22</v>
      </c>
      <c r="O6593">
        <f t="shared" si="612"/>
        <v>1</v>
      </c>
      <c r="P6593" t="str">
        <f t="shared" si="613"/>
        <v>Valid</v>
      </c>
      <c r="Q6593" t="str">
        <f>_xlfn.XLOOKUP(B6593,Customers!$A:$A,Customers!$C:$C,"Not Found")</f>
        <v>West</v>
      </c>
      <c r="R6593" t="str">
        <f t="shared" si="614"/>
        <v>South</v>
      </c>
      <c r="S6593" t="str">
        <f t="shared" si="615"/>
        <v>Theft</v>
      </c>
      <c r="T6593" t="str">
        <f t="shared" si="616"/>
        <v>Within SLA</v>
      </c>
      <c r="U6593">
        <f t="shared" si="617"/>
        <v>0</v>
      </c>
    </row>
    <row r="6594" spans="1:21" x14ac:dyDescent="0.3">
      <c r="A6594" t="s">
        <v>11252</v>
      </c>
      <c r="B6594" t="s">
        <v>8512</v>
      </c>
      <c r="C6594" t="s">
        <v>11253</v>
      </c>
      <c r="D6594" t="s">
        <v>26</v>
      </c>
      <c r="E6594" t="s">
        <v>39</v>
      </c>
      <c r="F6594">
        <v>222609.07</v>
      </c>
      <c r="G6594" s="1">
        <v>45809</v>
      </c>
      <c r="H6594" s="1">
        <v>45854</v>
      </c>
      <c r="I6594" t="s">
        <v>19</v>
      </c>
      <c r="J6594">
        <v>45</v>
      </c>
      <c r="K6594">
        <v>20</v>
      </c>
      <c r="L6594" t="s">
        <v>770</v>
      </c>
      <c r="M6594" t="s">
        <v>29</v>
      </c>
      <c r="N6594" t="s">
        <v>88</v>
      </c>
      <c r="O6594">
        <f t="shared" ref="O6594:O6657" si="618">COUNTIF($A:$A,A6594)</f>
        <v>1</v>
      </c>
      <c r="P6594" t="str">
        <f t="shared" ref="P6594:P6657" si="619">IF(F6594="","Missing Amount","Valid")</f>
        <v>Valid</v>
      </c>
      <c r="Q6594" t="str">
        <f>_xlfn.XLOOKUP(B6594,Customers!$A:$A,Customers!$C:$C,"Not Found")</f>
        <v>South</v>
      </c>
      <c r="R6594" t="str">
        <f t="shared" ref="R6594:R6657" si="620">IF(E6594="",Q6594,E6594)</f>
        <v>North</v>
      </c>
      <c r="S6594" t="str">
        <f t="shared" ref="S6594:S6657" si="621">IF(D6594="Hospitalisation","Hospitalization",IF(D6594="Medical Emerg.","Medical Emergency",IF(D6594="Property dmg","Property Damage",IF(D6594="Vehicle dmg","Vehicle Damage",D6594))))</f>
        <v>Disability</v>
      </c>
      <c r="T6594" t="str">
        <f t="shared" ref="T6594:T6657" si="622">IF(J6594&gt;K6594,"SLA Breach","Within SLA")</f>
        <v>SLA Breach</v>
      </c>
      <c r="U6594">
        <f t="shared" ref="U6594:U6657" si="623">IF(J6594&gt;K6594,J6594-K6594,0)</f>
        <v>25</v>
      </c>
    </row>
    <row r="6595" spans="1:21" x14ac:dyDescent="0.3">
      <c r="A6595" t="s">
        <v>11254</v>
      </c>
      <c r="B6595" t="s">
        <v>2132</v>
      </c>
      <c r="C6595" t="s">
        <v>3515</v>
      </c>
      <c r="D6595" t="s">
        <v>17</v>
      </c>
      <c r="E6595" t="s">
        <v>39</v>
      </c>
      <c r="F6595">
        <v>14340.45</v>
      </c>
      <c r="G6595" s="1">
        <v>45707</v>
      </c>
      <c r="H6595" s="1">
        <v>45725</v>
      </c>
      <c r="I6595" t="s">
        <v>19</v>
      </c>
      <c r="J6595">
        <v>18</v>
      </c>
      <c r="K6595">
        <v>10</v>
      </c>
      <c r="L6595" t="s">
        <v>183</v>
      </c>
      <c r="M6595" t="s">
        <v>21</v>
      </c>
      <c r="N6595" t="s">
        <v>88</v>
      </c>
      <c r="O6595">
        <f t="shared" si="618"/>
        <v>1</v>
      </c>
      <c r="P6595" t="str">
        <f t="shared" si="619"/>
        <v>Valid</v>
      </c>
      <c r="Q6595" t="str">
        <f>_xlfn.XLOOKUP(B6595,Customers!$A:$A,Customers!$C:$C,"Not Found")</f>
        <v>South</v>
      </c>
      <c r="R6595" t="str">
        <f t="shared" si="620"/>
        <v>North</v>
      </c>
      <c r="S6595" t="str">
        <f t="shared" si="621"/>
        <v>Accident</v>
      </c>
      <c r="T6595" t="str">
        <f t="shared" si="622"/>
        <v>SLA Breach</v>
      </c>
      <c r="U6595">
        <f t="shared" si="623"/>
        <v>8</v>
      </c>
    </row>
    <row r="6596" spans="1:21" x14ac:dyDescent="0.3">
      <c r="A6596" t="s">
        <v>11255</v>
      </c>
      <c r="B6596" t="s">
        <v>1316</v>
      </c>
      <c r="C6596" t="s">
        <v>9154</v>
      </c>
      <c r="D6596" t="s">
        <v>102</v>
      </c>
      <c r="E6596" t="s">
        <v>18</v>
      </c>
      <c r="F6596">
        <v>509209.55</v>
      </c>
      <c r="G6596" s="1">
        <v>45693</v>
      </c>
      <c r="I6596" t="s">
        <v>40</v>
      </c>
      <c r="J6596">
        <v>29</v>
      </c>
      <c r="K6596">
        <v>20</v>
      </c>
      <c r="L6596" t="s">
        <v>35</v>
      </c>
      <c r="M6596" t="s">
        <v>29</v>
      </c>
      <c r="N6596" t="s">
        <v>42</v>
      </c>
      <c r="O6596">
        <f t="shared" si="618"/>
        <v>1</v>
      </c>
      <c r="P6596" t="str">
        <f t="shared" si="619"/>
        <v>Valid</v>
      </c>
      <c r="Q6596" t="str">
        <f>_xlfn.XLOOKUP(B6596,Customers!$A:$A,Customers!$C:$C,"Not Found")</f>
        <v>South</v>
      </c>
      <c r="R6596" t="str">
        <f t="shared" si="620"/>
        <v>South</v>
      </c>
      <c r="S6596" t="str">
        <f t="shared" si="621"/>
        <v>Maturity</v>
      </c>
      <c r="T6596" t="str">
        <f t="shared" si="622"/>
        <v>SLA Breach</v>
      </c>
      <c r="U6596">
        <f t="shared" si="623"/>
        <v>9</v>
      </c>
    </row>
    <row r="6597" spans="1:21" x14ac:dyDescent="0.3">
      <c r="A6597" t="s">
        <v>11256</v>
      </c>
      <c r="B6597" t="s">
        <v>2811</v>
      </c>
      <c r="C6597" t="s">
        <v>5726</v>
      </c>
      <c r="D6597" t="s">
        <v>46</v>
      </c>
      <c r="E6597" t="s">
        <v>27</v>
      </c>
      <c r="F6597">
        <v>105411.29</v>
      </c>
      <c r="G6597" s="1">
        <v>45877</v>
      </c>
      <c r="H6597" s="1">
        <v>45883</v>
      </c>
      <c r="I6597" t="s">
        <v>19</v>
      </c>
      <c r="J6597">
        <v>6</v>
      </c>
      <c r="K6597">
        <v>12</v>
      </c>
      <c r="L6597" t="s">
        <v>70</v>
      </c>
      <c r="M6597" t="s">
        <v>49</v>
      </c>
      <c r="N6597" t="s">
        <v>30</v>
      </c>
      <c r="O6597">
        <f t="shared" si="618"/>
        <v>1</v>
      </c>
      <c r="P6597" t="str">
        <f t="shared" si="619"/>
        <v>Valid</v>
      </c>
      <c r="Q6597" t="str">
        <f>_xlfn.XLOOKUP(B6597,Customers!$A:$A,Customers!$C:$C,"Not Found")</f>
        <v>North</v>
      </c>
      <c r="R6597" t="str">
        <f t="shared" si="620"/>
        <v>West</v>
      </c>
      <c r="S6597" t="str">
        <f t="shared" si="621"/>
        <v>Theft</v>
      </c>
      <c r="T6597" t="str">
        <f t="shared" si="622"/>
        <v>Within SLA</v>
      </c>
      <c r="U6597">
        <f t="shared" si="623"/>
        <v>0</v>
      </c>
    </row>
    <row r="6598" spans="1:21" x14ac:dyDescent="0.3">
      <c r="A6598" t="s">
        <v>11257</v>
      </c>
      <c r="B6598" t="s">
        <v>1303</v>
      </c>
      <c r="C6598" t="s">
        <v>1784</v>
      </c>
      <c r="D6598" t="s">
        <v>154</v>
      </c>
      <c r="E6598" t="s">
        <v>74</v>
      </c>
      <c r="F6598">
        <v>47005.13</v>
      </c>
      <c r="G6598" s="1">
        <v>45956</v>
      </c>
      <c r="H6598" s="1">
        <v>45967</v>
      </c>
      <c r="I6598" t="s">
        <v>19</v>
      </c>
      <c r="J6598">
        <v>11</v>
      </c>
      <c r="K6598">
        <v>10</v>
      </c>
      <c r="L6598" t="s">
        <v>1047</v>
      </c>
      <c r="M6598" t="s">
        <v>21</v>
      </c>
      <c r="N6598" t="s">
        <v>30</v>
      </c>
      <c r="O6598">
        <f t="shared" si="618"/>
        <v>1</v>
      </c>
      <c r="P6598" t="str">
        <f t="shared" si="619"/>
        <v>Valid</v>
      </c>
      <c r="Q6598" t="str">
        <f>_xlfn.XLOOKUP(B6598,Customers!$A:$A,Customers!$C:$C,"Not Found")</f>
        <v>West</v>
      </c>
      <c r="R6598" t="str">
        <f t="shared" si="620"/>
        <v>East</v>
      </c>
      <c r="S6598" t="str">
        <f t="shared" si="621"/>
        <v>Vehicle Damage</v>
      </c>
      <c r="T6598" t="str">
        <f t="shared" si="622"/>
        <v>SLA Breach</v>
      </c>
      <c r="U6598">
        <f t="shared" si="623"/>
        <v>1</v>
      </c>
    </row>
    <row r="6599" spans="1:21" x14ac:dyDescent="0.3">
      <c r="A6599" t="s">
        <v>11258</v>
      </c>
      <c r="B6599" t="s">
        <v>1651</v>
      </c>
      <c r="C6599" t="s">
        <v>1652</v>
      </c>
      <c r="D6599" t="s">
        <v>111</v>
      </c>
      <c r="E6599" t="s">
        <v>74</v>
      </c>
      <c r="F6599">
        <v>59854.34</v>
      </c>
      <c r="G6599" s="1">
        <v>45738</v>
      </c>
      <c r="H6599" s="1">
        <v>45761</v>
      </c>
      <c r="I6599" t="s">
        <v>19</v>
      </c>
      <c r="J6599">
        <v>23</v>
      </c>
      <c r="K6599">
        <v>12</v>
      </c>
      <c r="L6599" t="s">
        <v>83</v>
      </c>
      <c r="M6599" t="s">
        <v>49</v>
      </c>
      <c r="N6599" t="s">
        <v>42</v>
      </c>
      <c r="O6599">
        <f t="shared" si="618"/>
        <v>1</v>
      </c>
      <c r="P6599" t="str">
        <f t="shared" si="619"/>
        <v>Valid</v>
      </c>
      <c r="Q6599" t="str">
        <f>_xlfn.XLOOKUP(B6599,Customers!$A:$A,Customers!$C:$C,"Not Found")</f>
        <v>North</v>
      </c>
      <c r="R6599" t="str">
        <f t="shared" si="620"/>
        <v>East</v>
      </c>
      <c r="S6599" t="str">
        <f t="shared" si="621"/>
        <v>Fire</v>
      </c>
      <c r="T6599" t="str">
        <f t="shared" si="622"/>
        <v>SLA Breach</v>
      </c>
      <c r="U6599">
        <f t="shared" si="623"/>
        <v>11</v>
      </c>
    </row>
    <row r="6600" spans="1:21" x14ac:dyDescent="0.3">
      <c r="A6600" t="s">
        <v>11259</v>
      </c>
      <c r="B6600" t="s">
        <v>3606</v>
      </c>
      <c r="C6600" t="s">
        <v>3607</v>
      </c>
      <c r="D6600" t="s">
        <v>154</v>
      </c>
      <c r="E6600" t="s">
        <v>27</v>
      </c>
      <c r="F6600">
        <v>49210.39</v>
      </c>
      <c r="G6600" s="1">
        <v>45839</v>
      </c>
      <c r="H6600" s="1">
        <v>45841</v>
      </c>
      <c r="I6600" t="s">
        <v>19</v>
      </c>
      <c r="J6600">
        <v>2</v>
      </c>
      <c r="K6600">
        <v>10</v>
      </c>
      <c r="L6600" t="s">
        <v>163</v>
      </c>
      <c r="M6600" t="s">
        <v>21</v>
      </c>
      <c r="N6600" t="s">
        <v>30</v>
      </c>
      <c r="O6600">
        <f t="shared" si="618"/>
        <v>1</v>
      </c>
      <c r="P6600" t="str">
        <f t="shared" si="619"/>
        <v>Valid</v>
      </c>
      <c r="Q6600" t="str">
        <f>_xlfn.XLOOKUP(B6600,Customers!$A:$A,Customers!$C:$C,"Not Found")</f>
        <v>South</v>
      </c>
      <c r="R6600" t="str">
        <f t="shared" si="620"/>
        <v>West</v>
      </c>
      <c r="S6600" t="str">
        <f t="shared" si="621"/>
        <v>Vehicle Damage</v>
      </c>
      <c r="T6600" t="str">
        <f t="shared" si="622"/>
        <v>Within SLA</v>
      </c>
      <c r="U6600">
        <f t="shared" si="623"/>
        <v>0</v>
      </c>
    </row>
    <row r="6601" spans="1:21" x14ac:dyDescent="0.3">
      <c r="A6601" t="s">
        <v>11260</v>
      </c>
      <c r="B6601" t="s">
        <v>4012</v>
      </c>
      <c r="C6601" t="s">
        <v>8495</v>
      </c>
      <c r="D6601" t="s">
        <v>17</v>
      </c>
      <c r="E6601" t="s">
        <v>18</v>
      </c>
      <c r="F6601">
        <v>90260.52</v>
      </c>
      <c r="G6601" s="1">
        <v>45745</v>
      </c>
      <c r="H6601" s="1">
        <v>45754</v>
      </c>
      <c r="I6601" t="s">
        <v>19</v>
      </c>
      <c r="J6601">
        <v>9</v>
      </c>
      <c r="K6601">
        <v>10</v>
      </c>
      <c r="L6601" t="s">
        <v>331</v>
      </c>
      <c r="M6601" t="s">
        <v>21</v>
      </c>
      <c r="N6601" t="s">
        <v>42</v>
      </c>
      <c r="O6601">
        <f t="shared" si="618"/>
        <v>1</v>
      </c>
      <c r="P6601" t="str">
        <f t="shared" si="619"/>
        <v>Valid</v>
      </c>
      <c r="Q6601" t="str">
        <f>_xlfn.XLOOKUP(B6601,Customers!$A:$A,Customers!$C:$C,"Not Found")</f>
        <v>West</v>
      </c>
      <c r="R6601" t="str">
        <f t="shared" si="620"/>
        <v>South</v>
      </c>
      <c r="S6601" t="str">
        <f t="shared" si="621"/>
        <v>Accident</v>
      </c>
      <c r="T6601" t="str">
        <f t="shared" si="622"/>
        <v>Within SLA</v>
      </c>
      <c r="U6601">
        <f t="shared" si="623"/>
        <v>0</v>
      </c>
    </row>
    <row r="6602" spans="1:21" x14ac:dyDescent="0.3">
      <c r="A6602" t="s">
        <v>11261</v>
      </c>
      <c r="B6602" t="s">
        <v>847</v>
      </c>
      <c r="C6602" t="s">
        <v>11262</v>
      </c>
      <c r="D6602" t="s">
        <v>26</v>
      </c>
      <c r="E6602" t="s">
        <v>74</v>
      </c>
      <c r="F6602">
        <v>352143.07</v>
      </c>
      <c r="G6602" s="1">
        <v>45931</v>
      </c>
      <c r="H6602" s="1">
        <v>45947</v>
      </c>
      <c r="I6602" t="s">
        <v>19</v>
      </c>
      <c r="J6602">
        <v>16</v>
      </c>
      <c r="K6602">
        <v>20</v>
      </c>
      <c r="L6602" t="s">
        <v>252</v>
      </c>
      <c r="M6602" t="s">
        <v>29</v>
      </c>
      <c r="N6602" t="s">
        <v>22</v>
      </c>
      <c r="O6602">
        <f t="shared" si="618"/>
        <v>1</v>
      </c>
      <c r="P6602" t="str">
        <f t="shared" si="619"/>
        <v>Valid</v>
      </c>
      <c r="Q6602" t="str">
        <f>_xlfn.XLOOKUP(B6602,Customers!$A:$A,Customers!$C:$C,"Not Found")</f>
        <v>North</v>
      </c>
      <c r="R6602" t="str">
        <f t="shared" si="620"/>
        <v>East</v>
      </c>
      <c r="S6602" t="str">
        <f t="shared" si="621"/>
        <v>Disability</v>
      </c>
      <c r="T6602" t="str">
        <f t="shared" si="622"/>
        <v>Within SLA</v>
      </c>
      <c r="U6602">
        <f t="shared" si="623"/>
        <v>0</v>
      </c>
    </row>
    <row r="6603" spans="1:21" x14ac:dyDescent="0.3">
      <c r="A6603" t="s">
        <v>11263</v>
      </c>
      <c r="B6603" t="s">
        <v>929</v>
      </c>
      <c r="C6603" t="s">
        <v>8684</v>
      </c>
      <c r="D6603" t="s">
        <v>46</v>
      </c>
      <c r="E6603" t="s">
        <v>74</v>
      </c>
      <c r="F6603">
        <v>54572.6</v>
      </c>
      <c r="G6603" s="1">
        <v>45883</v>
      </c>
      <c r="H6603" s="1">
        <v>45891</v>
      </c>
      <c r="I6603" t="s">
        <v>19</v>
      </c>
      <c r="J6603">
        <v>8</v>
      </c>
      <c r="K6603">
        <v>10</v>
      </c>
      <c r="L6603" t="s">
        <v>411</v>
      </c>
      <c r="M6603" t="s">
        <v>21</v>
      </c>
      <c r="N6603" t="s">
        <v>30</v>
      </c>
      <c r="O6603">
        <f t="shared" si="618"/>
        <v>1</v>
      </c>
      <c r="P6603" t="str">
        <f t="shared" si="619"/>
        <v>Valid</v>
      </c>
      <c r="Q6603" t="str">
        <f>_xlfn.XLOOKUP(B6603,Customers!$A:$A,Customers!$C:$C,"Not Found")</f>
        <v>West</v>
      </c>
      <c r="R6603" t="str">
        <f t="shared" si="620"/>
        <v>East</v>
      </c>
      <c r="S6603" t="str">
        <f t="shared" si="621"/>
        <v>Theft</v>
      </c>
      <c r="T6603" t="str">
        <f t="shared" si="622"/>
        <v>Within SLA</v>
      </c>
      <c r="U6603">
        <f t="shared" si="623"/>
        <v>0</v>
      </c>
    </row>
    <row r="6604" spans="1:21" x14ac:dyDescent="0.3">
      <c r="A6604" t="s">
        <v>11264</v>
      </c>
      <c r="B6604" t="s">
        <v>1020</v>
      </c>
      <c r="C6604" t="s">
        <v>8308</v>
      </c>
      <c r="D6604" t="s">
        <v>59</v>
      </c>
      <c r="E6604" t="s">
        <v>39</v>
      </c>
      <c r="F6604">
        <v>39961.760000000002</v>
      </c>
      <c r="G6604" s="1">
        <v>45773</v>
      </c>
      <c r="I6604" t="s">
        <v>64</v>
      </c>
      <c r="J6604">
        <v>18</v>
      </c>
      <c r="K6604">
        <v>15</v>
      </c>
      <c r="L6604" t="s">
        <v>93</v>
      </c>
      <c r="M6604" t="s">
        <v>55</v>
      </c>
      <c r="N6604" t="s">
        <v>42</v>
      </c>
      <c r="O6604">
        <f t="shared" si="618"/>
        <v>1</v>
      </c>
      <c r="P6604" t="str">
        <f t="shared" si="619"/>
        <v>Valid</v>
      </c>
      <c r="Q6604" t="str">
        <f>_xlfn.XLOOKUP(B6604,Customers!$A:$A,Customers!$C:$C,"Not Found")</f>
        <v>West</v>
      </c>
      <c r="R6604" t="str">
        <f t="shared" si="620"/>
        <v>North</v>
      </c>
      <c r="S6604" t="str">
        <f t="shared" si="621"/>
        <v>Critical Illness</v>
      </c>
      <c r="T6604" t="str">
        <f t="shared" si="622"/>
        <v>SLA Breach</v>
      </c>
      <c r="U6604">
        <f t="shared" si="623"/>
        <v>3</v>
      </c>
    </row>
    <row r="6605" spans="1:21" x14ac:dyDescent="0.3">
      <c r="A6605" t="s">
        <v>11265</v>
      </c>
      <c r="B6605" t="s">
        <v>9805</v>
      </c>
      <c r="C6605" t="s">
        <v>9806</v>
      </c>
      <c r="D6605" t="s">
        <v>53</v>
      </c>
      <c r="E6605" t="s">
        <v>74</v>
      </c>
      <c r="F6605">
        <v>70819.02</v>
      </c>
      <c r="G6605" s="1">
        <v>45813</v>
      </c>
      <c r="H6605" s="1">
        <v>45829</v>
      </c>
      <c r="I6605" t="s">
        <v>47</v>
      </c>
      <c r="J6605">
        <v>16</v>
      </c>
      <c r="K6605">
        <v>15</v>
      </c>
      <c r="L6605" t="s">
        <v>268</v>
      </c>
      <c r="M6605" t="s">
        <v>55</v>
      </c>
      <c r="N6605" t="s">
        <v>30</v>
      </c>
      <c r="O6605">
        <f t="shared" si="618"/>
        <v>1</v>
      </c>
      <c r="P6605" t="str">
        <f t="shared" si="619"/>
        <v>Valid</v>
      </c>
      <c r="Q6605" t="str">
        <f>_xlfn.XLOOKUP(B6605,Customers!$A:$A,Customers!$C:$C,"Not Found")</f>
        <v>East</v>
      </c>
      <c r="R6605" t="str">
        <f t="shared" si="620"/>
        <v>East</v>
      </c>
      <c r="S6605" t="str">
        <f t="shared" si="621"/>
        <v>Hospitalization</v>
      </c>
      <c r="T6605" t="str">
        <f t="shared" si="622"/>
        <v>SLA Breach</v>
      </c>
      <c r="U6605">
        <f t="shared" si="623"/>
        <v>1</v>
      </c>
    </row>
    <row r="6606" spans="1:21" x14ac:dyDescent="0.3">
      <c r="A6606" t="s">
        <v>11266</v>
      </c>
      <c r="B6606" t="s">
        <v>3759</v>
      </c>
      <c r="C6606" t="s">
        <v>4080</v>
      </c>
      <c r="D6606" t="s">
        <v>53</v>
      </c>
      <c r="E6606" t="s">
        <v>27</v>
      </c>
      <c r="F6606">
        <v>51349.03</v>
      </c>
      <c r="G6606" s="1">
        <v>45836</v>
      </c>
      <c r="H6606" s="1">
        <v>45844</v>
      </c>
      <c r="I6606" t="s">
        <v>19</v>
      </c>
      <c r="J6606">
        <v>8</v>
      </c>
      <c r="K6606">
        <v>15</v>
      </c>
      <c r="L6606" t="s">
        <v>87</v>
      </c>
      <c r="M6606" t="s">
        <v>55</v>
      </c>
      <c r="N6606" t="s">
        <v>30</v>
      </c>
      <c r="O6606">
        <f t="shared" si="618"/>
        <v>1</v>
      </c>
      <c r="P6606" t="str">
        <f t="shared" si="619"/>
        <v>Valid</v>
      </c>
      <c r="Q6606" t="str">
        <f>_xlfn.XLOOKUP(B6606,Customers!$A:$A,Customers!$C:$C,"Not Found")</f>
        <v>East</v>
      </c>
      <c r="R6606" t="str">
        <f t="shared" si="620"/>
        <v>West</v>
      </c>
      <c r="S6606" t="str">
        <f t="shared" si="621"/>
        <v>Hospitalization</v>
      </c>
      <c r="T6606" t="str">
        <f t="shared" si="622"/>
        <v>Within SLA</v>
      </c>
      <c r="U6606">
        <f t="shared" si="623"/>
        <v>0</v>
      </c>
    </row>
    <row r="6607" spans="1:21" x14ac:dyDescent="0.3">
      <c r="A6607" t="s">
        <v>11267</v>
      </c>
      <c r="B6607" t="s">
        <v>2342</v>
      </c>
      <c r="C6607" t="s">
        <v>5160</v>
      </c>
      <c r="D6607" t="s">
        <v>216</v>
      </c>
      <c r="E6607" t="s">
        <v>18</v>
      </c>
      <c r="F6607">
        <v>76448.44</v>
      </c>
      <c r="G6607" s="1">
        <v>45935</v>
      </c>
      <c r="H6607" s="1">
        <v>45949</v>
      </c>
      <c r="I6607" t="s">
        <v>19</v>
      </c>
      <c r="J6607">
        <v>14</v>
      </c>
      <c r="K6607">
        <v>15</v>
      </c>
      <c r="L6607" t="s">
        <v>373</v>
      </c>
      <c r="M6607" t="s">
        <v>55</v>
      </c>
      <c r="N6607" t="s">
        <v>30</v>
      </c>
      <c r="O6607">
        <f t="shared" si="618"/>
        <v>1</v>
      </c>
      <c r="P6607" t="str">
        <f t="shared" si="619"/>
        <v>Valid</v>
      </c>
      <c r="Q6607" t="str">
        <f>_xlfn.XLOOKUP(B6607,Customers!$A:$A,Customers!$C:$C,"Not Found")</f>
        <v>Central</v>
      </c>
      <c r="R6607" t="str">
        <f t="shared" si="620"/>
        <v>South</v>
      </c>
      <c r="S6607" t="str">
        <f t="shared" si="621"/>
        <v>Outpatient</v>
      </c>
      <c r="T6607" t="str">
        <f t="shared" si="622"/>
        <v>Within SLA</v>
      </c>
      <c r="U6607">
        <f t="shared" si="623"/>
        <v>0</v>
      </c>
    </row>
    <row r="6608" spans="1:21" x14ac:dyDescent="0.3">
      <c r="A6608" t="s">
        <v>11268</v>
      </c>
      <c r="B6608" t="s">
        <v>445</v>
      </c>
      <c r="C6608" t="s">
        <v>4175</v>
      </c>
      <c r="D6608" t="s">
        <v>116</v>
      </c>
      <c r="E6608" t="s">
        <v>173</v>
      </c>
      <c r="F6608">
        <v>46513.66</v>
      </c>
      <c r="G6608" s="1">
        <v>45820</v>
      </c>
      <c r="I6608" t="s">
        <v>40</v>
      </c>
      <c r="J6608">
        <v>5</v>
      </c>
      <c r="K6608">
        <v>7</v>
      </c>
      <c r="L6608" t="s">
        <v>204</v>
      </c>
      <c r="M6608" t="s">
        <v>94</v>
      </c>
      <c r="N6608" t="s">
        <v>30</v>
      </c>
      <c r="O6608">
        <f t="shared" si="618"/>
        <v>1</v>
      </c>
      <c r="P6608" t="str">
        <f t="shared" si="619"/>
        <v>Valid</v>
      </c>
      <c r="Q6608" t="str">
        <f>_xlfn.XLOOKUP(B6608,Customers!$A:$A,Customers!$C:$C,"Not Found")</f>
        <v>East</v>
      </c>
      <c r="R6608" t="str">
        <f t="shared" si="620"/>
        <v>Central</v>
      </c>
      <c r="S6608" t="str">
        <f t="shared" si="621"/>
        <v>Medical Emergency</v>
      </c>
      <c r="T6608" t="str">
        <f t="shared" si="622"/>
        <v>Within SLA</v>
      </c>
      <c r="U6608">
        <f t="shared" si="623"/>
        <v>0</v>
      </c>
    </row>
    <row r="6609" spans="1:21" x14ac:dyDescent="0.3">
      <c r="A6609" t="s">
        <v>11269</v>
      </c>
      <c r="B6609" t="s">
        <v>3255</v>
      </c>
      <c r="C6609" t="s">
        <v>11270</v>
      </c>
      <c r="D6609" t="s">
        <v>46</v>
      </c>
      <c r="E6609" t="s">
        <v>18</v>
      </c>
      <c r="F6609">
        <v>47344.14</v>
      </c>
      <c r="G6609" s="1">
        <v>45885</v>
      </c>
      <c r="I6609" t="s">
        <v>64</v>
      </c>
      <c r="J6609">
        <v>14</v>
      </c>
      <c r="K6609">
        <v>10</v>
      </c>
      <c r="L6609" t="s">
        <v>117</v>
      </c>
      <c r="M6609" t="s">
        <v>21</v>
      </c>
      <c r="N6609" t="s">
        <v>42</v>
      </c>
      <c r="O6609">
        <f t="shared" si="618"/>
        <v>1</v>
      </c>
      <c r="P6609" t="str">
        <f t="shared" si="619"/>
        <v>Valid</v>
      </c>
      <c r="Q6609" t="str">
        <f>_xlfn.XLOOKUP(B6609,Customers!$A:$A,Customers!$C:$C,"Not Found")</f>
        <v>North</v>
      </c>
      <c r="R6609" t="str">
        <f t="shared" si="620"/>
        <v>South</v>
      </c>
      <c r="S6609" t="str">
        <f t="shared" si="621"/>
        <v>Theft</v>
      </c>
      <c r="T6609" t="str">
        <f t="shared" si="622"/>
        <v>SLA Breach</v>
      </c>
      <c r="U6609">
        <f t="shared" si="623"/>
        <v>4</v>
      </c>
    </row>
    <row r="6610" spans="1:21" x14ac:dyDescent="0.3">
      <c r="A6610" t="s">
        <v>11271</v>
      </c>
      <c r="B6610" t="s">
        <v>578</v>
      </c>
      <c r="C6610" t="s">
        <v>8572</v>
      </c>
      <c r="D6610" t="s">
        <v>154</v>
      </c>
      <c r="E6610" t="s">
        <v>74</v>
      </c>
      <c r="F6610">
        <v>199102.05</v>
      </c>
      <c r="G6610" s="1">
        <v>45815</v>
      </c>
      <c r="H6610" s="1">
        <v>45818</v>
      </c>
      <c r="I6610" t="s">
        <v>19</v>
      </c>
      <c r="J6610">
        <v>3</v>
      </c>
      <c r="K6610">
        <v>10</v>
      </c>
      <c r="L6610" t="s">
        <v>178</v>
      </c>
      <c r="M6610" t="s">
        <v>21</v>
      </c>
      <c r="N6610" t="s">
        <v>30</v>
      </c>
      <c r="O6610">
        <f t="shared" si="618"/>
        <v>1</v>
      </c>
      <c r="P6610" t="str">
        <f t="shared" si="619"/>
        <v>Valid</v>
      </c>
      <c r="Q6610" t="str">
        <f>_xlfn.XLOOKUP(B6610,Customers!$A:$A,Customers!$C:$C,"Not Found")</f>
        <v>Central</v>
      </c>
      <c r="R6610" t="str">
        <f t="shared" si="620"/>
        <v>East</v>
      </c>
      <c r="S6610" t="str">
        <f t="shared" si="621"/>
        <v>Vehicle Damage</v>
      </c>
      <c r="T6610" t="str">
        <f t="shared" si="622"/>
        <v>Within SLA</v>
      </c>
      <c r="U6610">
        <f t="shared" si="623"/>
        <v>0</v>
      </c>
    </row>
    <row r="6611" spans="1:21" x14ac:dyDescent="0.3">
      <c r="A6611" t="s">
        <v>11272</v>
      </c>
      <c r="B6611" t="s">
        <v>1658</v>
      </c>
      <c r="C6611" t="s">
        <v>1659</v>
      </c>
      <c r="D6611" t="s">
        <v>59</v>
      </c>
      <c r="E6611" t="s">
        <v>173</v>
      </c>
      <c r="F6611">
        <v>60529.04</v>
      </c>
      <c r="G6611" s="1">
        <v>45756</v>
      </c>
      <c r="H6611" s="1">
        <v>45775</v>
      </c>
      <c r="I6611" t="s">
        <v>19</v>
      </c>
      <c r="J6611">
        <v>19</v>
      </c>
      <c r="K6611">
        <v>15</v>
      </c>
      <c r="L6611" t="s">
        <v>1047</v>
      </c>
      <c r="M6611" t="s">
        <v>55</v>
      </c>
      <c r="N6611" t="s">
        <v>30</v>
      </c>
      <c r="O6611">
        <f t="shared" si="618"/>
        <v>1</v>
      </c>
      <c r="P6611" t="str">
        <f t="shared" si="619"/>
        <v>Valid</v>
      </c>
      <c r="Q6611" t="str">
        <f>_xlfn.XLOOKUP(B6611,Customers!$A:$A,Customers!$C:$C,"Not Found")</f>
        <v>West</v>
      </c>
      <c r="R6611" t="str">
        <f t="shared" si="620"/>
        <v>Central</v>
      </c>
      <c r="S6611" t="str">
        <f t="shared" si="621"/>
        <v>Critical Illness</v>
      </c>
      <c r="T6611" t="str">
        <f t="shared" si="622"/>
        <v>SLA Breach</v>
      </c>
      <c r="U6611">
        <f t="shared" si="623"/>
        <v>4</v>
      </c>
    </row>
    <row r="6612" spans="1:21" x14ac:dyDescent="0.3">
      <c r="A6612" t="s">
        <v>11273</v>
      </c>
      <c r="B6612" t="s">
        <v>5021</v>
      </c>
      <c r="C6612" t="s">
        <v>5022</v>
      </c>
      <c r="D6612" t="s">
        <v>53</v>
      </c>
      <c r="E6612" t="s">
        <v>27</v>
      </c>
      <c r="F6612">
        <v>28742.57</v>
      </c>
      <c r="G6612" s="1">
        <v>45862</v>
      </c>
      <c r="H6612" s="1">
        <v>45882</v>
      </c>
      <c r="I6612" t="s">
        <v>19</v>
      </c>
      <c r="J6612">
        <v>20</v>
      </c>
      <c r="K6612">
        <v>15</v>
      </c>
      <c r="L6612" t="s">
        <v>787</v>
      </c>
      <c r="M6612" t="s">
        <v>55</v>
      </c>
      <c r="N6612" t="s">
        <v>30</v>
      </c>
      <c r="O6612">
        <f t="shared" si="618"/>
        <v>1</v>
      </c>
      <c r="P6612" t="str">
        <f t="shared" si="619"/>
        <v>Valid</v>
      </c>
      <c r="Q6612" t="str">
        <f>_xlfn.XLOOKUP(B6612,Customers!$A:$A,Customers!$C:$C,"Not Found")</f>
        <v>East</v>
      </c>
      <c r="R6612" t="str">
        <f t="shared" si="620"/>
        <v>West</v>
      </c>
      <c r="S6612" t="str">
        <f t="shared" si="621"/>
        <v>Hospitalization</v>
      </c>
      <c r="T6612" t="str">
        <f t="shared" si="622"/>
        <v>SLA Breach</v>
      </c>
      <c r="U6612">
        <f t="shared" si="623"/>
        <v>5</v>
      </c>
    </row>
    <row r="6613" spans="1:21" x14ac:dyDescent="0.3">
      <c r="A6613" t="s">
        <v>11274</v>
      </c>
      <c r="B6613" t="s">
        <v>1523</v>
      </c>
      <c r="C6613" t="s">
        <v>1524</v>
      </c>
      <c r="D6613" t="s">
        <v>46</v>
      </c>
      <c r="E6613" t="s">
        <v>74</v>
      </c>
      <c r="F6613">
        <v>57920.59</v>
      </c>
      <c r="G6613" s="1">
        <v>45917</v>
      </c>
      <c r="H6613" s="1">
        <v>45939</v>
      </c>
      <c r="I6613" t="s">
        <v>47</v>
      </c>
      <c r="J6613">
        <v>22</v>
      </c>
      <c r="K6613">
        <v>10</v>
      </c>
      <c r="L6613" t="s">
        <v>166</v>
      </c>
      <c r="M6613" t="s">
        <v>21</v>
      </c>
      <c r="N6613" t="s">
        <v>42</v>
      </c>
      <c r="O6613">
        <f t="shared" si="618"/>
        <v>1</v>
      </c>
      <c r="P6613" t="str">
        <f t="shared" si="619"/>
        <v>Valid</v>
      </c>
      <c r="Q6613" t="str">
        <f>_xlfn.XLOOKUP(B6613,Customers!$A:$A,Customers!$C:$C,"Not Found")</f>
        <v>North</v>
      </c>
      <c r="R6613" t="str">
        <f t="shared" si="620"/>
        <v>East</v>
      </c>
      <c r="S6613" t="str">
        <f t="shared" si="621"/>
        <v>Theft</v>
      </c>
      <c r="T6613" t="str">
        <f t="shared" si="622"/>
        <v>SLA Breach</v>
      </c>
      <c r="U6613">
        <f t="shared" si="623"/>
        <v>12</v>
      </c>
    </row>
    <row r="6614" spans="1:21" x14ac:dyDescent="0.3">
      <c r="A6614" t="s">
        <v>11275</v>
      </c>
      <c r="B6614" t="s">
        <v>8627</v>
      </c>
      <c r="C6614" t="s">
        <v>8628</v>
      </c>
      <c r="D6614" t="s">
        <v>182</v>
      </c>
      <c r="E6614" t="s">
        <v>27</v>
      </c>
      <c r="F6614">
        <v>20850.87</v>
      </c>
      <c r="G6614" s="1">
        <v>45984</v>
      </c>
      <c r="I6614" t="s">
        <v>40</v>
      </c>
      <c r="J6614">
        <v>4</v>
      </c>
      <c r="K6614">
        <v>7</v>
      </c>
      <c r="L6614" t="s">
        <v>41</v>
      </c>
      <c r="M6614" t="s">
        <v>94</v>
      </c>
      <c r="N6614" t="s">
        <v>30</v>
      </c>
      <c r="O6614">
        <f t="shared" si="618"/>
        <v>1</v>
      </c>
      <c r="P6614" t="str">
        <f t="shared" si="619"/>
        <v>Valid</v>
      </c>
      <c r="Q6614" t="str">
        <f>_xlfn.XLOOKUP(B6614,Customers!$A:$A,Customers!$C:$C,"Not Found")</f>
        <v>South</v>
      </c>
      <c r="R6614" t="str">
        <f t="shared" si="620"/>
        <v>West</v>
      </c>
      <c r="S6614" t="str">
        <f t="shared" si="621"/>
        <v>Trip Cancellation</v>
      </c>
      <c r="T6614" t="str">
        <f t="shared" si="622"/>
        <v>Within SLA</v>
      </c>
      <c r="U6614">
        <f t="shared" si="623"/>
        <v>0</v>
      </c>
    </row>
    <row r="6615" spans="1:21" x14ac:dyDescent="0.3">
      <c r="A6615" t="s">
        <v>11276</v>
      </c>
      <c r="B6615" t="s">
        <v>902</v>
      </c>
      <c r="C6615" t="s">
        <v>9152</v>
      </c>
      <c r="D6615" t="s">
        <v>154</v>
      </c>
      <c r="E6615" t="s">
        <v>39</v>
      </c>
      <c r="F6615">
        <v>614776.24</v>
      </c>
      <c r="G6615" s="1">
        <v>45679</v>
      </c>
      <c r="H6615" s="1">
        <v>45693</v>
      </c>
      <c r="I6615" t="s">
        <v>19</v>
      </c>
      <c r="J6615">
        <v>14</v>
      </c>
      <c r="K6615">
        <v>10</v>
      </c>
      <c r="L6615" t="s">
        <v>212</v>
      </c>
      <c r="M6615" t="s">
        <v>21</v>
      </c>
      <c r="N6615" t="s">
        <v>42</v>
      </c>
      <c r="O6615">
        <f t="shared" si="618"/>
        <v>1</v>
      </c>
      <c r="P6615" t="str">
        <f t="shared" si="619"/>
        <v>Valid</v>
      </c>
      <c r="Q6615" t="str">
        <f>_xlfn.XLOOKUP(B6615,Customers!$A:$A,Customers!$C:$C,"Not Found")</f>
        <v>West</v>
      </c>
      <c r="R6615" t="str">
        <f t="shared" si="620"/>
        <v>North</v>
      </c>
      <c r="S6615" t="str">
        <f t="shared" si="621"/>
        <v>Vehicle Damage</v>
      </c>
      <c r="T6615" t="str">
        <f t="shared" si="622"/>
        <v>SLA Breach</v>
      </c>
      <c r="U6615">
        <f t="shared" si="623"/>
        <v>4</v>
      </c>
    </row>
    <row r="6616" spans="1:21" x14ac:dyDescent="0.3">
      <c r="A6616" t="s">
        <v>11277</v>
      </c>
      <c r="B6616" t="s">
        <v>3817</v>
      </c>
      <c r="C6616" t="s">
        <v>3855</v>
      </c>
      <c r="D6616" t="s">
        <v>53</v>
      </c>
      <c r="E6616" t="s">
        <v>27</v>
      </c>
      <c r="F6616">
        <v>64703.77</v>
      </c>
      <c r="G6616" s="1">
        <v>45984</v>
      </c>
      <c r="I6616" t="s">
        <v>64</v>
      </c>
      <c r="J6616">
        <v>18</v>
      </c>
      <c r="K6616">
        <v>15</v>
      </c>
      <c r="L6616" t="s">
        <v>411</v>
      </c>
      <c r="M6616" t="s">
        <v>55</v>
      </c>
      <c r="N6616" t="s">
        <v>30</v>
      </c>
      <c r="O6616">
        <f t="shared" si="618"/>
        <v>1</v>
      </c>
      <c r="P6616" t="str">
        <f t="shared" si="619"/>
        <v>Valid</v>
      </c>
      <c r="Q6616" t="str">
        <f>_xlfn.XLOOKUP(B6616,Customers!$A:$A,Customers!$C:$C,"Not Found")</f>
        <v>North</v>
      </c>
      <c r="R6616" t="str">
        <f t="shared" si="620"/>
        <v>West</v>
      </c>
      <c r="S6616" t="str">
        <f t="shared" si="621"/>
        <v>Hospitalization</v>
      </c>
      <c r="T6616" t="str">
        <f t="shared" si="622"/>
        <v>SLA Breach</v>
      </c>
      <c r="U6616">
        <f t="shared" si="623"/>
        <v>3</v>
      </c>
    </row>
    <row r="6617" spans="1:21" x14ac:dyDescent="0.3">
      <c r="A6617" t="s">
        <v>11278</v>
      </c>
      <c r="B6617" t="s">
        <v>3051</v>
      </c>
      <c r="C6617" t="s">
        <v>4059</v>
      </c>
      <c r="D6617" t="s">
        <v>17</v>
      </c>
      <c r="E6617" t="s">
        <v>74</v>
      </c>
      <c r="F6617">
        <v>24738.73</v>
      </c>
      <c r="G6617" s="1">
        <v>45903</v>
      </c>
      <c r="I6617" t="s">
        <v>40</v>
      </c>
      <c r="J6617">
        <v>25</v>
      </c>
      <c r="K6617">
        <v>10</v>
      </c>
      <c r="L6617" t="s">
        <v>178</v>
      </c>
      <c r="M6617" t="s">
        <v>21</v>
      </c>
      <c r="N6617" t="s">
        <v>88</v>
      </c>
      <c r="O6617">
        <f t="shared" si="618"/>
        <v>1</v>
      </c>
      <c r="P6617" t="str">
        <f t="shared" si="619"/>
        <v>Valid</v>
      </c>
      <c r="Q6617" t="str">
        <f>_xlfn.XLOOKUP(B6617,Customers!$A:$A,Customers!$C:$C,"Not Found")</f>
        <v>East</v>
      </c>
      <c r="R6617" t="str">
        <f t="shared" si="620"/>
        <v>East</v>
      </c>
      <c r="S6617" t="str">
        <f t="shared" si="621"/>
        <v>Accident</v>
      </c>
      <c r="T6617" t="str">
        <f t="shared" si="622"/>
        <v>SLA Breach</v>
      </c>
      <c r="U6617">
        <f t="shared" si="623"/>
        <v>15</v>
      </c>
    </row>
    <row r="6618" spans="1:21" x14ac:dyDescent="0.3">
      <c r="A6618" t="s">
        <v>11279</v>
      </c>
      <c r="B6618" t="s">
        <v>1749</v>
      </c>
      <c r="C6618" t="s">
        <v>1750</v>
      </c>
      <c r="D6618" t="s">
        <v>102</v>
      </c>
      <c r="E6618" t="s">
        <v>39</v>
      </c>
      <c r="F6618">
        <v>308137.46999999997</v>
      </c>
      <c r="G6618" s="1">
        <v>45749</v>
      </c>
      <c r="I6618" t="s">
        <v>64</v>
      </c>
      <c r="J6618">
        <v>16</v>
      </c>
      <c r="K6618">
        <v>20</v>
      </c>
      <c r="L6618" t="s">
        <v>121</v>
      </c>
      <c r="M6618" t="s">
        <v>29</v>
      </c>
      <c r="N6618" t="s">
        <v>30</v>
      </c>
      <c r="O6618">
        <f t="shared" si="618"/>
        <v>1</v>
      </c>
      <c r="P6618" t="str">
        <f t="shared" si="619"/>
        <v>Valid</v>
      </c>
      <c r="Q6618" t="str">
        <f>_xlfn.XLOOKUP(B6618,Customers!$A:$A,Customers!$C:$C,"Not Found")</f>
        <v>South</v>
      </c>
      <c r="R6618" t="str">
        <f t="shared" si="620"/>
        <v>North</v>
      </c>
      <c r="S6618" t="str">
        <f t="shared" si="621"/>
        <v>Maturity</v>
      </c>
      <c r="T6618" t="str">
        <f t="shared" si="622"/>
        <v>Within SLA</v>
      </c>
      <c r="U6618">
        <f t="shared" si="623"/>
        <v>0</v>
      </c>
    </row>
    <row r="6619" spans="1:21" x14ac:dyDescent="0.3">
      <c r="A6619" t="s">
        <v>11280</v>
      </c>
      <c r="B6619" t="s">
        <v>3885</v>
      </c>
      <c r="C6619" t="s">
        <v>3886</v>
      </c>
      <c r="D6619" t="s">
        <v>59</v>
      </c>
      <c r="E6619" t="s">
        <v>39</v>
      </c>
      <c r="F6619">
        <v>76443.73</v>
      </c>
      <c r="G6619" s="1">
        <v>45786</v>
      </c>
      <c r="I6619" t="s">
        <v>64</v>
      </c>
      <c r="J6619">
        <v>14</v>
      </c>
      <c r="K6619">
        <v>15</v>
      </c>
      <c r="L6619" t="s">
        <v>310</v>
      </c>
      <c r="M6619" t="s">
        <v>55</v>
      </c>
      <c r="N6619" t="s">
        <v>30</v>
      </c>
      <c r="O6619">
        <f t="shared" si="618"/>
        <v>1</v>
      </c>
      <c r="P6619" t="str">
        <f t="shared" si="619"/>
        <v>Valid</v>
      </c>
      <c r="Q6619" t="str">
        <f>_xlfn.XLOOKUP(B6619,Customers!$A:$A,Customers!$C:$C,"Not Found")</f>
        <v>East</v>
      </c>
      <c r="R6619" t="str">
        <f t="shared" si="620"/>
        <v>North</v>
      </c>
      <c r="S6619" t="str">
        <f t="shared" si="621"/>
        <v>Critical Illness</v>
      </c>
      <c r="T6619" t="str">
        <f t="shared" si="622"/>
        <v>Within SLA</v>
      </c>
      <c r="U6619">
        <f t="shared" si="623"/>
        <v>0</v>
      </c>
    </row>
    <row r="6620" spans="1:21" x14ac:dyDescent="0.3">
      <c r="A6620" t="s">
        <v>11281</v>
      </c>
      <c r="B6620" t="s">
        <v>3171</v>
      </c>
      <c r="C6620" t="s">
        <v>3172</v>
      </c>
      <c r="D6620" t="s">
        <v>46</v>
      </c>
      <c r="E6620" t="s">
        <v>173</v>
      </c>
      <c r="F6620">
        <v>30469.02</v>
      </c>
      <c r="G6620" s="1">
        <v>45884</v>
      </c>
      <c r="H6620" s="1">
        <v>45903</v>
      </c>
      <c r="I6620" t="s">
        <v>19</v>
      </c>
      <c r="J6620">
        <v>19</v>
      </c>
      <c r="K6620">
        <v>10</v>
      </c>
      <c r="L6620" t="s">
        <v>278</v>
      </c>
      <c r="M6620" t="s">
        <v>21</v>
      </c>
      <c r="N6620" t="s">
        <v>30</v>
      </c>
      <c r="O6620">
        <f t="shared" si="618"/>
        <v>1</v>
      </c>
      <c r="P6620" t="str">
        <f t="shared" si="619"/>
        <v>Valid</v>
      </c>
      <c r="Q6620" t="str">
        <f>_xlfn.XLOOKUP(B6620,Customers!$A:$A,Customers!$C:$C,"Not Found")</f>
        <v>North</v>
      </c>
      <c r="R6620" t="str">
        <f t="shared" si="620"/>
        <v>Central</v>
      </c>
      <c r="S6620" t="str">
        <f t="shared" si="621"/>
        <v>Theft</v>
      </c>
      <c r="T6620" t="str">
        <f t="shared" si="622"/>
        <v>SLA Breach</v>
      </c>
      <c r="U6620">
        <f t="shared" si="623"/>
        <v>9</v>
      </c>
    </row>
    <row r="6621" spans="1:21" x14ac:dyDescent="0.3">
      <c r="A6621" t="s">
        <v>11282</v>
      </c>
      <c r="B6621" t="s">
        <v>2610</v>
      </c>
      <c r="C6621" t="s">
        <v>11283</v>
      </c>
      <c r="D6621" t="s">
        <v>34</v>
      </c>
      <c r="E6621" t="s">
        <v>39</v>
      </c>
      <c r="F6621">
        <v>378989.75</v>
      </c>
      <c r="G6621" s="1">
        <v>45758</v>
      </c>
      <c r="H6621" s="1">
        <v>45784</v>
      </c>
      <c r="I6621" t="s">
        <v>19</v>
      </c>
      <c r="J6621">
        <v>26</v>
      </c>
      <c r="K6621">
        <v>20</v>
      </c>
      <c r="L6621" t="s">
        <v>341</v>
      </c>
      <c r="M6621" t="s">
        <v>29</v>
      </c>
      <c r="N6621" t="s">
        <v>42</v>
      </c>
      <c r="O6621">
        <f t="shared" si="618"/>
        <v>1</v>
      </c>
      <c r="P6621" t="str">
        <f t="shared" si="619"/>
        <v>Valid</v>
      </c>
      <c r="Q6621" t="str">
        <f>_xlfn.XLOOKUP(B6621,Customers!$A:$A,Customers!$C:$C,"Not Found")</f>
        <v>East</v>
      </c>
      <c r="R6621" t="str">
        <f t="shared" si="620"/>
        <v>North</v>
      </c>
      <c r="S6621" t="str">
        <f t="shared" si="621"/>
        <v>Death Benefit</v>
      </c>
      <c r="T6621" t="str">
        <f t="shared" si="622"/>
        <v>SLA Breach</v>
      </c>
      <c r="U6621">
        <f t="shared" si="623"/>
        <v>6</v>
      </c>
    </row>
    <row r="6622" spans="1:21" x14ac:dyDescent="0.3">
      <c r="A6622" t="s">
        <v>11284</v>
      </c>
      <c r="B6622" t="s">
        <v>1447</v>
      </c>
      <c r="C6622" t="s">
        <v>9597</v>
      </c>
      <c r="D6622" t="s">
        <v>69</v>
      </c>
      <c r="E6622" t="s">
        <v>173</v>
      </c>
      <c r="F6622">
        <v>158932.5</v>
      </c>
      <c r="G6622" s="1">
        <v>45771</v>
      </c>
      <c r="H6622" s="1">
        <v>45782</v>
      </c>
      <c r="I6622" t="s">
        <v>19</v>
      </c>
      <c r="J6622">
        <v>11</v>
      </c>
      <c r="K6622">
        <v>12</v>
      </c>
      <c r="L6622" t="s">
        <v>300</v>
      </c>
      <c r="M6622" t="s">
        <v>49</v>
      </c>
      <c r="N6622" t="s">
        <v>22</v>
      </c>
      <c r="O6622">
        <f t="shared" si="618"/>
        <v>1</v>
      </c>
      <c r="P6622" t="str">
        <f t="shared" si="619"/>
        <v>Valid</v>
      </c>
      <c r="Q6622" t="str">
        <f>_xlfn.XLOOKUP(B6622,Customers!$A:$A,Customers!$C:$C,"Not Found")</f>
        <v>South</v>
      </c>
      <c r="R6622" t="str">
        <f t="shared" si="620"/>
        <v>Central</v>
      </c>
      <c r="S6622" t="str">
        <f t="shared" si="621"/>
        <v>Property Damage</v>
      </c>
      <c r="T6622" t="str">
        <f t="shared" si="622"/>
        <v>Within SLA</v>
      </c>
      <c r="U6622">
        <f t="shared" si="623"/>
        <v>0</v>
      </c>
    </row>
    <row r="6623" spans="1:21" x14ac:dyDescent="0.3">
      <c r="A6623" t="s">
        <v>11285</v>
      </c>
      <c r="B6623" t="s">
        <v>6855</v>
      </c>
      <c r="C6623" t="s">
        <v>10412</v>
      </c>
      <c r="D6623" t="s">
        <v>92</v>
      </c>
      <c r="E6623" t="s">
        <v>18</v>
      </c>
      <c r="F6623">
        <v>31623.93</v>
      </c>
      <c r="G6623" s="1">
        <v>45832</v>
      </c>
      <c r="H6623" s="1">
        <v>45833</v>
      </c>
      <c r="I6623" t="s">
        <v>19</v>
      </c>
      <c r="J6623">
        <v>1</v>
      </c>
      <c r="K6623">
        <v>7</v>
      </c>
      <c r="L6623" t="s">
        <v>242</v>
      </c>
      <c r="M6623" t="s">
        <v>94</v>
      </c>
      <c r="N6623" t="s">
        <v>22</v>
      </c>
      <c r="O6623">
        <f t="shared" si="618"/>
        <v>1</v>
      </c>
      <c r="P6623" t="str">
        <f t="shared" si="619"/>
        <v>Valid</v>
      </c>
      <c r="Q6623" t="str">
        <f>_xlfn.XLOOKUP(B6623,Customers!$A:$A,Customers!$C:$C,"Not Found")</f>
        <v>South</v>
      </c>
      <c r="R6623" t="str">
        <f t="shared" si="620"/>
        <v>South</v>
      </c>
      <c r="S6623" t="str">
        <f t="shared" si="621"/>
        <v>Baggage Loss</v>
      </c>
      <c r="T6623" t="str">
        <f t="shared" si="622"/>
        <v>Within SLA</v>
      </c>
      <c r="U6623">
        <f t="shared" si="623"/>
        <v>0</v>
      </c>
    </row>
    <row r="6624" spans="1:21" x14ac:dyDescent="0.3">
      <c r="A6624" t="s">
        <v>11286</v>
      </c>
      <c r="B6624" t="s">
        <v>2746</v>
      </c>
      <c r="C6624" t="s">
        <v>2747</v>
      </c>
      <c r="D6624" t="s">
        <v>46</v>
      </c>
      <c r="E6624" t="s">
        <v>18</v>
      </c>
      <c r="F6624">
        <v>54650.98</v>
      </c>
      <c r="G6624" s="1">
        <v>45891</v>
      </c>
      <c r="H6624" s="1">
        <v>45899</v>
      </c>
      <c r="I6624" t="s">
        <v>19</v>
      </c>
      <c r="J6624">
        <v>8</v>
      </c>
      <c r="K6624">
        <v>10</v>
      </c>
      <c r="L6624" t="s">
        <v>107</v>
      </c>
      <c r="M6624" t="s">
        <v>21</v>
      </c>
      <c r="N6624" t="s">
        <v>30</v>
      </c>
      <c r="O6624">
        <f t="shared" si="618"/>
        <v>1</v>
      </c>
      <c r="P6624" t="str">
        <f t="shared" si="619"/>
        <v>Valid</v>
      </c>
      <c r="Q6624" t="str">
        <f>_xlfn.XLOOKUP(B6624,Customers!$A:$A,Customers!$C:$C,"Not Found")</f>
        <v>North</v>
      </c>
      <c r="R6624" t="str">
        <f t="shared" si="620"/>
        <v>South</v>
      </c>
      <c r="S6624" t="str">
        <f t="shared" si="621"/>
        <v>Theft</v>
      </c>
      <c r="T6624" t="str">
        <f t="shared" si="622"/>
        <v>Within SLA</v>
      </c>
      <c r="U6624">
        <f t="shared" si="623"/>
        <v>0</v>
      </c>
    </row>
    <row r="6625" spans="1:21" x14ac:dyDescent="0.3">
      <c r="A6625" t="s">
        <v>11287</v>
      </c>
      <c r="B6625" t="s">
        <v>4177</v>
      </c>
      <c r="C6625" t="s">
        <v>6410</v>
      </c>
      <c r="D6625" t="s">
        <v>111</v>
      </c>
      <c r="E6625" t="s">
        <v>74</v>
      </c>
      <c r="F6625">
        <v>86581.7</v>
      </c>
      <c r="G6625" s="1">
        <v>45960</v>
      </c>
      <c r="H6625" s="1">
        <v>45978</v>
      </c>
      <c r="I6625" t="s">
        <v>19</v>
      </c>
      <c r="J6625">
        <v>18</v>
      </c>
      <c r="K6625">
        <v>12</v>
      </c>
      <c r="L6625" t="s">
        <v>155</v>
      </c>
      <c r="M6625" t="s">
        <v>49</v>
      </c>
      <c r="N6625" t="s">
        <v>42</v>
      </c>
      <c r="O6625">
        <f t="shared" si="618"/>
        <v>1</v>
      </c>
      <c r="P6625" t="str">
        <f t="shared" si="619"/>
        <v>Valid</v>
      </c>
      <c r="Q6625" t="str">
        <f>_xlfn.XLOOKUP(B6625,Customers!$A:$A,Customers!$C:$C,"Not Found")</f>
        <v>Central</v>
      </c>
      <c r="R6625" t="str">
        <f t="shared" si="620"/>
        <v>East</v>
      </c>
      <c r="S6625" t="str">
        <f t="shared" si="621"/>
        <v>Fire</v>
      </c>
      <c r="T6625" t="str">
        <f t="shared" si="622"/>
        <v>SLA Breach</v>
      </c>
      <c r="U6625">
        <f t="shared" si="623"/>
        <v>6</v>
      </c>
    </row>
    <row r="6626" spans="1:21" x14ac:dyDescent="0.3">
      <c r="A6626" t="s">
        <v>11288</v>
      </c>
      <c r="B6626" t="s">
        <v>4942</v>
      </c>
      <c r="C6626" t="s">
        <v>4943</v>
      </c>
      <c r="D6626" t="s">
        <v>59</v>
      </c>
      <c r="E6626" t="s">
        <v>27</v>
      </c>
      <c r="F6626">
        <v>56682.74</v>
      </c>
      <c r="G6626" s="1">
        <v>45941</v>
      </c>
      <c r="H6626" s="1">
        <v>45965</v>
      </c>
      <c r="I6626" t="s">
        <v>19</v>
      </c>
      <c r="J6626">
        <v>24</v>
      </c>
      <c r="K6626">
        <v>15</v>
      </c>
      <c r="L6626" t="s">
        <v>98</v>
      </c>
      <c r="M6626" t="s">
        <v>55</v>
      </c>
      <c r="N6626" t="s">
        <v>42</v>
      </c>
      <c r="O6626">
        <f t="shared" si="618"/>
        <v>1</v>
      </c>
      <c r="P6626" t="str">
        <f t="shared" si="619"/>
        <v>Valid</v>
      </c>
      <c r="Q6626" t="str">
        <f>_xlfn.XLOOKUP(B6626,Customers!$A:$A,Customers!$C:$C,"Not Found")</f>
        <v>South</v>
      </c>
      <c r="R6626" t="str">
        <f t="shared" si="620"/>
        <v>West</v>
      </c>
      <c r="S6626" t="str">
        <f t="shared" si="621"/>
        <v>Critical Illness</v>
      </c>
      <c r="T6626" t="str">
        <f t="shared" si="622"/>
        <v>SLA Breach</v>
      </c>
      <c r="U6626">
        <f t="shared" si="623"/>
        <v>9</v>
      </c>
    </row>
    <row r="6627" spans="1:21" x14ac:dyDescent="0.3">
      <c r="A6627" t="s">
        <v>11289</v>
      </c>
      <c r="B6627" t="s">
        <v>6129</v>
      </c>
      <c r="C6627" t="s">
        <v>6130</v>
      </c>
      <c r="D6627" t="s">
        <v>182</v>
      </c>
      <c r="E6627" t="s">
        <v>74</v>
      </c>
      <c r="F6627">
        <v>13043.75</v>
      </c>
      <c r="G6627" s="1">
        <v>45743</v>
      </c>
      <c r="H6627" s="1">
        <v>45752</v>
      </c>
      <c r="I6627" t="s">
        <v>19</v>
      </c>
      <c r="J6627">
        <v>9</v>
      </c>
      <c r="K6627">
        <v>7</v>
      </c>
      <c r="L6627" t="s">
        <v>87</v>
      </c>
      <c r="M6627" t="s">
        <v>94</v>
      </c>
      <c r="N6627" t="s">
        <v>30</v>
      </c>
      <c r="O6627">
        <f t="shared" si="618"/>
        <v>1</v>
      </c>
      <c r="P6627" t="str">
        <f t="shared" si="619"/>
        <v>Valid</v>
      </c>
      <c r="Q6627" t="str">
        <f>_xlfn.XLOOKUP(B6627,Customers!$A:$A,Customers!$C:$C,"Not Found")</f>
        <v>East</v>
      </c>
      <c r="R6627" t="str">
        <f t="shared" si="620"/>
        <v>East</v>
      </c>
      <c r="S6627" t="str">
        <f t="shared" si="621"/>
        <v>Trip Cancellation</v>
      </c>
      <c r="T6627" t="str">
        <f t="shared" si="622"/>
        <v>SLA Breach</v>
      </c>
      <c r="U6627">
        <f t="shared" si="623"/>
        <v>2</v>
      </c>
    </row>
    <row r="6628" spans="1:21" x14ac:dyDescent="0.3">
      <c r="A6628" t="s">
        <v>11290</v>
      </c>
      <c r="B6628" t="s">
        <v>6970</v>
      </c>
      <c r="C6628" t="s">
        <v>6971</v>
      </c>
      <c r="D6628" t="s">
        <v>216</v>
      </c>
      <c r="E6628" t="s">
        <v>18</v>
      </c>
      <c r="F6628">
        <v>223159.94</v>
      </c>
      <c r="G6628" s="1">
        <v>45721</v>
      </c>
      <c r="H6628" s="1">
        <v>45729</v>
      </c>
      <c r="I6628" t="s">
        <v>19</v>
      </c>
      <c r="J6628">
        <v>8</v>
      </c>
      <c r="K6628">
        <v>15</v>
      </c>
      <c r="L6628" t="s">
        <v>132</v>
      </c>
      <c r="M6628" t="s">
        <v>55</v>
      </c>
      <c r="N6628" t="s">
        <v>30</v>
      </c>
      <c r="O6628">
        <f t="shared" si="618"/>
        <v>1</v>
      </c>
      <c r="P6628" t="str">
        <f t="shared" si="619"/>
        <v>Valid</v>
      </c>
      <c r="Q6628" t="str">
        <f>_xlfn.XLOOKUP(B6628,Customers!$A:$A,Customers!$C:$C,"Not Found")</f>
        <v>South</v>
      </c>
      <c r="R6628" t="str">
        <f t="shared" si="620"/>
        <v>South</v>
      </c>
      <c r="S6628" t="str">
        <f t="shared" si="621"/>
        <v>Outpatient</v>
      </c>
      <c r="T6628" t="str">
        <f t="shared" si="622"/>
        <v>Within SLA</v>
      </c>
      <c r="U6628">
        <f t="shared" si="623"/>
        <v>0</v>
      </c>
    </row>
    <row r="6629" spans="1:21" x14ac:dyDescent="0.3">
      <c r="A6629" t="s">
        <v>11291</v>
      </c>
      <c r="B6629" t="s">
        <v>2749</v>
      </c>
      <c r="C6629" t="s">
        <v>2750</v>
      </c>
      <c r="D6629" t="s">
        <v>46</v>
      </c>
      <c r="E6629" t="s">
        <v>74</v>
      </c>
      <c r="F6629">
        <v>316974</v>
      </c>
      <c r="G6629" s="1">
        <v>45991</v>
      </c>
      <c r="I6629" t="s">
        <v>64</v>
      </c>
      <c r="J6629">
        <v>24</v>
      </c>
      <c r="K6629">
        <v>10</v>
      </c>
      <c r="L6629" t="s">
        <v>501</v>
      </c>
      <c r="M6629" t="s">
        <v>21</v>
      </c>
      <c r="N6629" t="s">
        <v>42</v>
      </c>
      <c r="O6629">
        <f t="shared" si="618"/>
        <v>1</v>
      </c>
      <c r="P6629" t="str">
        <f t="shared" si="619"/>
        <v>Valid</v>
      </c>
      <c r="Q6629" t="str">
        <f>_xlfn.XLOOKUP(B6629,Customers!$A:$A,Customers!$C:$C,"Not Found")</f>
        <v>South</v>
      </c>
      <c r="R6629" t="str">
        <f t="shared" si="620"/>
        <v>East</v>
      </c>
      <c r="S6629" t="str">
        <f t="shared" si="621"/>
        <v>Theft</v>
      </c>
      <c r="T6629" t="str">
        <f t="shared" si="622"/>
        <v>SLA Breach</v>
      </c>
      <c r="U6629">
        <f t="shared" si="623"/>
        <v>14</v>
      </c>
    </row>
    <row r="6630" spans="1:21" x14ac:dyDescent="0.3">
      <c r="A6630" t="s">
        <v>11292</v>
      </c>
      <c r="B6630" t="s">
        <v>8978</v>
      </c>
      <c r="C6630" t="s">
        <v>8979</v>
      </c>
      <c r="D6630" t="s">
        <v>53</v>
      </c>
      <c r="E6630" t="s">
        <v>27</v>
      </c>
      <c r="G6630" s="1">
        <v>45971</v>
      </c>
      <c r="H6630" s="1">
        <v>45979</v>
      </c>
      <c r="I6630" t="s">
        <v>19</v>
      </c>
      <c r="J6630">
        <v>8</v>
      </c>
      <c r="K6630">
        <v>15</v>
      </c>
      <c r="L6630" t="s">
        <v>212</v>
      </c>
      <c r="M6630" t="s">
        <v>55</v>
      </c>
      <c r="N6630" t="s">
        <v>22</v>
      </c>
      <c r="O6630">
        <f t="shared" si="618"/>
        <v>1</v>
      </c>
      <c r="P6630" t="str">
        <f t="shared" si="619"/>
        <v>Missing Amount</v>
      </c>
      <c r="Q6630" t="str">
        <f>_xlfn.XLOOKUP(B6630,Customers!$A:$A,Customers!$C:$C,"Not Found")</f>
        <v>West</v>
      </c>
      <c r="R6630" t="str">
        <f t="shared" si="620"/>
        <v>West</v>
      </c>
      <c r="S6630" t="str">
        <f t="shared" si="621"/>
        <v>Hospitalization</v>
      </c>
      <c r="T6630" t="str">
        <f t="shared" si="622"/>
        <v>Within SLA</v>
      </c>
      <c r="U6630">
        <f t="shared" si="623"/>
        <v>0</v>
      </c>
    </row>
    <row r="6631" spans="1:21" x14ac:dyDescent="0.3">
      <c r="A6631" t="s">
        <v>11293</v>
      </c>
      <c r="B6631" t="s">
        <v>3370</v>
      </c>
      <c r="C6631" t="s">
        <v>11294</v>
      </c>
      <c r="D6631" t="s">
        <v>154</v>
      </c>
      <c r="E6631" t="s">
        <v>18</v>
      </c>
      <c r="F6631">
        <v>43933.82</v>
      </c>
      <c r="G6631" s="1">
        <v>45854</v>
      </c>
      <c r="I6631" t="s">
        <v>40</v>
      </c>
      <c r="J6631">
        <v>10</v>
      </c>
      <c r="K6631">
        <v>10</v>
      </c>
      <c r="L6631" t="s">
        <v>103</v>
      </c>
      <c r="M6631" t="s">
        <v>21</v>
      </c>
      <c r="N6631" t="s">
        <v>30</v>
      </c>
      <c r="O6631">
        <f t="shared" si="618"/>
        <v>1</v>
      </c>
      <c r="P6631" t="str">
        <f t="shared" si="619"/>
        <v>Valid</v>
      </c>
      <c r="Q6631" t="str">
        <f>_xlfn.XLOOKUP(B6631,Customers!$A:$A,Customers!$C:$C,"Not Found")</f>
        <v>West</v>
      </c>
      <c r="R6631" t="str">
        <f t="shared" si="620"/>
        <v>South</v>
      </c>
      <c r="S6631" t="str">
        <f t="shared" si="621"/>
        <v>Vehicle Damage</v>
      </c>
      <c r="T6631" t="str">
        <f t="shared" si="622"/>
        <v>Within SLA</v>
      </c>
      <c r="U6631">
        <f t="shared" si="623"/>
        <v>0</v>
      </c>
    </row>
    <row r="6632" spans="1:21" x14ac:dyDescent="0.3">
      <c r="A6632" t="s">
        <v>11295</v>
      </c>
      <c r="B6632" t="s">
        <v>887</v>
      </c>
      <c r="C6632" t="s">
        <v>5077</v>
      </c>
      <c r="D6632" t="s">
        <v>59</v>
      </c>
      <c r="E6632" t="s">
        <v>74</v>
      </c>
      <c r="F6632">
        <v>42080.31</v>
      </c>
      <c r="G6632" s="1">
        <v>45890</v>
      </c>
      <c r="H6632" s="1">
        <v>45904</v>
      </c>
      <c r="I6632" t="s">
        <v>19</v>
      </c>
      <c r="J6632">
        <v>14</v>
      </c>
      <c r="K6632">
        <v>15</v>
      </c>
      <c r="L6632" t="s">
        <v>136</v>
      </c>
      <c r="M6632" t="s">
        <v>55</v>
      </c>
      <c r="N6632" t="s">
        <v>30</v>
      </c>
      <c r="O6632">
        <f t="shared" si="618"/>
        <v>1</v>
      </c>
      <c r="P6632" t="str">
        <f t="shared" si="619"/>
        <v>Valid</v>
      </c>
      <c r="Q6632" t="str">
        <f>_xlfn.XLOOKUP(B6632,Customers!$A:$A,Customers!$C:$C,"Not Found")</f>
        <v>West</v>
      </c>
      <c r="R6632" t="str">
        <f t="shared" si="620"/>
        <v>East</v>
      </c>
      <c r="S6632" t="str">
        <f t="shared" si="621"/>
        <v>Critical Illness</v>
      </c>
      <c r="T6632" t="str">
        <f t="shared" si="622"/>
        <v>Within SLA</v>
      </c>
      <c r="U6632">
        <f t="shared" si="623"/>
        <v>0</v>
      </c>
    </row>
    <row r="6633" spans="1:21" x14ac:dyDescent="0.3">
      <c r="A6633" t="s">
        <v>11296</v>
      </c>
      <c r="B6633" t="s">
        <v>719</v>
      </c>
      <c r="C6633" t="s">
        <v>720</v>
      </c>
      <c r="D6633" t="s">
        <v>92</v>
      </c>
      <c r="E6633" t="s">
        <v>18</v>
      </c>
      <c r="F6633">
        <v>53523.77</v>
      </c>
      <c r="G6633" s="1">
        <v>45742</v>
      </c>
      <c r="H6633" s="1">
        <v>45750</v>
      </c>
      <c r="I6633" t="s">
        <v>19</v>
      </c>
      <c r="J6633">
        <v>8</v>
      </c>
      <c r="K6633">
        <v>7</v>
      </c>
      <c r="L6633" t="s">
        <v>1047</v>
      </c>
      <c r="M6633" t="s">
        <v>94</v>
      </c>
      <c r="N6633" t="s">
        <v>30</v>
      </c>
      <c r="O6633">
        <f t="shared" si="618"/>
        <v>1</v>
      </c>
      <c r="P6633" t="str">
        <f t="shared" si="619"/>
        <v>Valid</v>
      </c>
      <c r="Q6633" t="str">
        <f>_xlfn.XLOOKUP(B6633,Customers!$A:$A,Customers!$C:$C,"Not Found")</f>
        <v>North</v>
      </c>
      <c r="R6633" t="str">
        <f t="shared" si="620"/>
        <v>South</v>
      </c>
      <c r="S6633" t="str">
        <f t="shared" si="621"/>
        <v>Baggage Loss</v>
      </c>
      <c r="T6633" t="str">
        <f t="shared" si="622"/>
        <v>SLA Breach</v>
      </c>
      <c r="U6633">
        <f t="shared" si="623"/>
        <v>1</v>
      </c>
    </row>
    <row r="6634" spans="1:21" x14ac:dyDescent="0.3">
      <c r="A6634" t="s">
        <v>11297</v>
      </c>
      <c r="B6634" t="s">
        <v>2428</v>
      </c>
      <c r="C6634" t="s">
        <v>5728</v>
      </c>
      <c r="D6634" t="s">
        <v>69</v>
      </c>
      <c r="E6634" t="s">
        <v>18</v>
      </c>
      <c r="F6634">
        <v>56863.78</v>
      </c>
      <c r="G6634" s="1">
        <v>45864</v>
      </c>
      <c r="H6634" s="1">
        <v>45877</v>
      </c>
      <c r="I6634" t="s">
        <v>19</v>
      </c>
      <c r="J6634">
        <v>13</v>
      </c>
      <c r="K6634">
        <v>12</v>
      </c>
      <c r="L6634" t="s">
        <v>704</v>
      </c>
      <c r="M6634" t="s">
        <v>49</v>
      </c>
      <c r="N6634" t="s">
        <v>30</v>
      </c>
      <c r="O6634">
        <f t="shared" si="618"/>
        <v>1</v>
      </c>
      <c r="P6634" t="str">
        <f t="shared" si="619"/>
        <v>Valid</v>
      </c>
      <c r="Q6634" t="str">
        <f>_xlfn.XLOOKUP(B6634,Customers!$A:$A,Customers!$C:$C,"Not Found")</f>
        <v>North</v>
      </c>
      <c r="R6634" t="str">
        <f t="shared" si="620"/>
        <v>South</v>
      </c>
      <c r="S6634" t="str">
        <f t="shared" si="621"/>
        <v>Property Damage</v>
      </c>
      <c r="T6634" t="str">
        <f t="shared" si="622"/>
        <v>SLA Breach</v>
      </c>
      <c r="U6634">
        <f t="shared" si="623"/>
        <v>1</v>
      </c>
    </row>
    <row r="6635" spans="1:21" x14ac:dyDescent="0.3">
      <c r="A6635" t="s">
        <v>11298</v>
      </c>
      <c r="B6635" t="s">
        <v>3051</v>
      </c>
      <c r="C6635" t="s">
        <v>4581</v>
      </c>
      <c r="D6635" t="s">
        <v>59</v>
      </c>
      <c r="E6635" t="s">
        <v>18</v>
      </c>
      <c r="F6635">
        <v>133838.07</v>
      </c>
      <c r="G6635" s="1">
        <v>45888</v>
      </c>
      <c r="H6635" s="1">
        <v>45911</v>
      </c>
      <c r="I6635" t="s">
        <v>19</v>
      </c>
      <c r="J6635">
        <v>23</v>
      </c>
      <c r="K6635">
        <v>15</v>
      </c>
      <c r="L6635" t="s">
        <v>20</v>
      </c>
      <c r="M6635" t="s">
        <v>55</v>
      </c>
      <c r="N6635" t="s">
        <v>30</v>
      </c>
      <c r="O6635">
        <f t="shared" si="618"/>
        <v>1</v>
      </c>
      <c r="P6635" t="str">
        <f t="shared" si="619"/>
        <v>Valid</v>
      </c>
      <c r="Q6635" t="str">
        <f>_xlfn.XLOOKUP(B6635,Customers!$A:$A,Customers!$C:$C,"Not Found")</f>
        <v>East</v>
      </c>
      <c r="R6635" t="str">
        <f t="shared" si="620"/>
        <v>South</v>
      </c>
      <c r="S6635" t="str">
        <f t="shared" si="621"/>
        <v>Critical Illness</v>
      </c>
      <c r="T6635" t="str">
        <f t="shared" si="622"/>
        <v>SLA Breach</v>
      </c>
      <c r="U6635">
        <f t="shared" si="623"/>
        <v>8</v>
      </c>
    </row>
    <row r="6636" spans="1:21" x14ac:dyDescent="0.3">
      <c r="A6636" t="s">
        <v>11299</v>
      </c>
      <c r="B6636" t="s">
        <v>2317</v>
      </c>
      <c r="C6636" t="s">
        <v>5165</v>
      </c>
      <c r="D6636" t="s">
        <v>216</v>
      </c>
      <c r="E6636" t="s">
        <v>18</v>
      </c>
      <c r="F6636">
        <v>112257.5</v>
      </c>
      <c r="G6636" s="1">
        <v>45757</v>
      </c>
      <c r="H6636" s="1">
        <v>45761</v>
      </c>
      <c r="I6636" t="s">
        <v>19</v>
      </c>
      <c r="J6636">
        <v>4</v>
      </c>
      <c r="K6636">
        <v>15</v>
      </c>
      <c r="L6636" t="s">
        <v>103</v>
      </c>
      <c r="M6636" t="s">
        <v>55</v>
      </c>
      <c r="N6636" t="s">
        <v>30</v>
      </c>
      <c r="O6636">
        <f t="shared" si="618"/>
        <v>1</v>
      </c>
      <c r="P6636" t="str">
        <f t="shared" si="619"/>
        <v>Valid</v>
      </c>
      <c r="Q6636" t="str">
        <f>_xlfn.XLOOKUP(B6636,Customers!$A:$A,Customers!$C:$C,"Not Found")</f>
        <v>South</v>
      </c>
      <c r="R6636" t="str">
        <f t="shared" si="620"/>
        <v>South</v>
      </c>
      <c r="S6636" t="str">
        <f t="shared" si="621"/>
        <v>Outpatient</v>
      </c>
      <c r="T6636" t="str">
        <f t="shared" si="622"/>
        <v>Within SLA</v>
      </c>
      <c r="U6636">
        <f t="shared" si="623"/>
        <v>0</v>
      </c>
    </row>
    <row r="6637" spans="1:21" x14ac:dyDescent="0.3">
      <c r="A6637" t="s">
        <v>11300</v>
      </c>
      <c r="B6637" t="s">
        <v>2930</v>
      </c>
      <c r="C6637" t="s">
        <v>4408</v>
      </c>
      <c r="D6637" t="s">
        <v>216</v>
      </c>
      <c r="E6637" t="s">
        <v>27</v>
      </c>
      <c r="F6637">
        <v>76942.48</v>
      </c>
      <c r="G6637" s="1">
        <v>45903</v>
      </c>
      <c r="H6637" s="1">
        <v>45914</v>
      </c>
      <c r="I6637" t="s">
        <v>19</v>
      </c>
      <c r="J6637">
        <v>11</v>
      </c>
      <c r="K6637">
        <v>15</v>
      </c>
      <c r="L6637" t="s">
        <v>411</v>
      </c>
      <c r="M6637" t="s">
        <v>55</v>
      </c>
      <c r="N6637" t="s">
        <v>30</v>
      </c>
      <c r="O6637">
        <f t="shared" si="618"/>
        <v>1</v>
      </c>
      <c r="P6637" t="str">
        <f t="shared" si="619"/>
        <v>Valid</v>
      </c>
      <c r="Q6637" t="str">
        <f>_xlfn.XLOOKUP(B6637,Customers!$A:$A,Customers!$C:$C,"Not Found")</f>
        <v>South</v>
      </c>
      <c r="R6637" t="str">
        <f t="shared" si="620"/>
        <v>West</v>
      </c>
      <c r="S6637" t="str">
        <f t="shared" si="621"/>
        <v>Outpatient</v>
      </c>
      <c r="T6637" t="str">
        <f t="shared" si="622"/>
        <v>Within SLA</v>
      </c>
      <c r="U6637">
        <f t="shared" si="623"/>
        <v>0</v>
      </c>
    </row>
    <row r="6638" spans="1:21" x14ac:dyDescent="0.3">
      <c r="A6638" t="s">
        <v>11301</v>
      </c>
      <c r="B6638" t="s">
        <v>1089</v>
      </c>
      <c r="C6638" t="s">
        <v>1090</v>
      </c>
      <c r="D6638" t="s">
        <v>69</v>
      </c>
      <c r="E6638" t="s">
        <v>173</v>
      </c>
      <c r="F6638">
        <v>266241.15999999997</v>
      </c>
      <c r="G6638" s="1">
        <v>45783</v>
      </c>
      <c r="H6638" s="1">
        <v>45810</v>
      </c>
      <c r="I6638" t="s">
        <v>19</v>
      </c>
      <c r="J6638">
        <v>27</v>
      </c>
      <c r="K6638">
        <v>12</v>
      </c>
      <c r="L6638" t="s">
        <v>366</v>
      </c>
      <c r="M6638" t="s">
        <v>49</v>
      </c>
      <c r="N6638" t="s">
        <v>88</v>
      </c>
      <c r="O6638">
        <f t="shared" si="618"/>
        <v>1</v>
      </c>
      <c r="P6638" t="str">
        <f t="shared" si="619"/>
        <v>Valid</v>
      </c>
      <c r="Q6638" t="str">
        <f>_xlfn.XLOOKUP(B6638,Customers!$A:$A,Customers!$C:$C,"Not Found")</f>
        <v>West</v>
      </c>
      <c r="R6638" t="str">
        <f t="shared" si="620"/>
        <v>Central</v>
      </c>
      <c r="S6638" t="str">
        <f t="shared" si="621"/>
        <v>Property Damage</v>
      </c>
      <c r="T6638" t="str">
        <f t="shared" si="622"/>
        <v>SLA Breach</v>
      </c>
      <c r="U6638">
        <f t="shared" si="623"/>
        <v>15</v>
      </c>
    </row>
    <row r="6639" spans="1:21" x14ac:dyDescent="0.3">
      <c r="A6639" t="s">
        <v>11302</v>
      </c>
      <c r="B6639" t="s">
        <v>2351</v>
      </c>
      <c r="C6639" t="s">
        <v>5841</v>
      </c>
      <c r="D6639" t="s">
        <v>111</v>
      </c>
      <c r="E6639" t="s">
        <v>39</v>
      </c>
      <c r="F6639">
        <v>87628.44</v>
      </c>
      <c r="G6639" s="1">
        <v>45835</v>
      </c>
      <c r="H6639" s="1">
        <v>45841</v>
      </c>
      <c r="I6639" t="s">
        <v>19</v>
      </c>
      <c r="J6639">
        <v>6</v>
      </c>
      <c r="K6639">
        <v>12</v>
      </c>
      <c r="L6639" t="s">
        <v>28</v>
      </c>
      <c r="M6639" t="s">
        <v>49</v>
      </c>
      <c r="N6639" t="s">
        <v>30</v>
      </c>
      <c r="O6639">
        <f t="shared" si="618"/>
        <v>1</v>
      </c>
      <c r="P6639" t="str">
        <f t="shared" si="619"/>
        <v>Valid</v>
      </c>
      <c r="Q6639" t="str">
        <f>_xlfn.XLOOKUP(B6639,Customers!$A:$A,Customers!$C:$C,"Not Found")</f>
        <v>East</v>
      </c>
      <c r="R6639" t="str">
        <f t="shared" si="620"/>
        <v>North</v>
      </c>
      <c r="S6639" t="str">
        <f t="shared" si="621"/>
        <v>Fire</v>
      </c>
      <c r="T6639" t="str">
        <f t="shared" si="622"/>
        <v>Within SLA</v>
      </c>
      <c r="U6639">
        <f t="shared" si="623"/>
        <v>0</v>
      </c>
    </row>
    <row r="6640" spans="1:21" x14ac:dyDescent="0.3">
      <c r="A6640" t="s">
        <v>11303</v>
      </c>
      <c r="B6640" t="s">
        <v>8093</v>
      </c>
      <c r="C6640" t="s">
        <v>8094</v>
      </c>
      <c r="D6640" t="s">
        <v>59</v>
      </c>
      <c r="E6640" t="s">
        <v>39</v>
      </c>
      <c r="F6640">
        <v>85127.09</v>
      </c>
      <c r="G6640" s="1">
        <v>45673</v>
      </c>
      <c r="H6640" s="1">
        <v>45690</v>
      </c>
      <c r="I6640" t="s">
        <v>19</v>
      </c>
      <c r="J6640">
        <v>17</v>
      </c>
      <c r="K6640">
        <v>15</v>
      </c>
      <c r="L6640" t="s">
        <v>864</v>
      </c>
      <c r="M6640" t="s">
        <v>55</v>
      </c>
      <c r="N6640" t="s">
        <v>88</v>
      </c>
      <c r="O6640">
        <f t="shared" si="618"/>
        <v>1</v>
      </c>
      <c r="P6640" t="str">
        <f t="shared" si="619"/>
        <v>Valid</v>
      </c>
      <c r="Q6640" t="str">
        <f>_xlfn.XLOOKUP(B6640,Customers!$A:$A,Customers!$C:$C,"Not Found")</f>
        <v>Central</v>
      </c>
      <c r="R6640" t="str">
        <f t="shared" si="620"/>
        <v>North</v>
      </c>
      <c r="S6640" t="str">
        <f t="shared" si="621"/>
        <v>Critical Illness</v>
      </c>
      <c r="T6640" t="str">
        <f t="shared" si="622"/>
        <v>SLA Breach</v>
      </c>
      <c r="U6640">
        <f t="shared" si="623"/>
        <v>2</v>
      </c>
    </row>
    <row r="6641" spans="1:21" x14ac:dyDescent="0.3">
      <c r="A6641" t="s">
        <v>11304</v>
      </c>
      <c r="B6641" t="s">
        <v>1291</v>
      </c>
      <c r="C6641" t="s">
        <v>9189</v>
      </c>
      <c r="D6641" t="s">
        <v>182</v>
      </c>
      <c r="E6641" t="s">
        <v>173</v>
      </c>
      <c r="F6641">
        <v>13603.26</v>
      </c>
      <c r="G6641" s="1">
        <v>45701</v>
      </c>
      <c r="H6641" s="1">
        <v>45724</v>
      </c>
      <c r="I6641" t="s">
        <v>47</v>
      </c>
      <c r="J6641">
        <v>23</v>
      </c>
      <c r="K6641">
        <v>7</v>
      </c>
      <c r="L6641" t="s">
        <v>431</v>
      </c>
      <c r="M6641" t="s">
        <v>94</v>
      </c>
      <c r="N6641" t="s">
        <v>88</v>
      </c>
      <c r="O6641">
        <f t="shared" si="618"/>
        <v>1</v>
      </c>
      <c r="P6641" t="str">
        <f t="shared" si="619"/>
        <v>Valid</v>
      </c>
      <c r="Q6641" t="str">
        <f>_xlfn.XLOOKUP(B6641,Customers!$A:$A,Customers!$C:$C,"Not Found")</f>
        <v>East</v>
      </c>
      <c r="R6641" t="str">
        <f t="shared" si="620"/>
        <v>Central</v>
      </c>
      <c r="S6641" t="str">
        <f t="shared" si="621"/>
        <v>Trip Cancellation</v>
      </c>
      <c r="T6641" t="str">
        <f t="shared" si="622"/>
        <v>SLA Breach</v>
      </c>
      <c r="U6641">
        <f t="shared" si="623"/>
        <v>16</v>
      </c>
    </row>
    <row r="6642" spans="1:21" x14ac:dyDescent="0.3">
      <c r="A6642" t="s">
        <v>11305</v>
      </c>
      <c r="B6642" t="s">
        <v>11306</v>
      </c>
      <c r="C6642" t="s">
        <v>11307</v>
      </c>
      <c r="D6642" t="s">
        <v>725</v>
      </c>
      <c r="E6642" t="s">
        <v>18</v>
      </c>
      <c r="F6642">
        <v>6136.92</v>
      </c>
      <c r="G6642" s="1">
        <v>45868</v>
      </c>
      <c r="H6642" s="1">
        <v>45878</v>
      </c>
      <c r="I6642" t="s">
        <v>19</v>
      </c>
      <c r="J6642">
        <v>10</v>
      </c>
      <c r="K6642">
        <v>7</v>
      </c>
      <c r="L6642" t="s">
        <v>427</v>
      </c>
      <c r="M6642" t="s">
        <v>94</v>
      </c>
      <c r="N6642" t="s">
        <v>42</v>
      </c>
      <c r="O6642">
        <f t="shared" si="618"/>
        <v>1</v>
      </c>
      <c r="P6642" t="str">
        <f t="shared" si="619"/>
        <v>Valid</v>
      </c>
      <c r="Q6642" t="str">
        <f>_xlfn.XLOOKUP(B6642,Customers!$A:$A,Customers!$C:$C,"Not Found")</f>
        <v>West</v>
      </c>
      <c r="R6642" t="str">
        <f t="shared" si="620"/>
        <v>South</v>
      </c>
      <c r="S6642" t="str">
        <f t="shared" si="621"/>
        <v>Medical Emergency</v>
      </c>
      <c r="T6642" t="str">
        <f t="shared" si="622"/>
        <v>SLA Breach</v>
      </c>
      <c r="U6642">
        <f t="shared" si="623"/>
        <v>3</v>
      </c>
    </row>
    <row r="6643" spans="1:21" x14ac:dyDescent="0.3">
      <c r="A6643" t="s">
        <v>11308</v>
      </c>
      <c r="B6643" t="s">
        <v>191</v>
      </c>
      <c r="C6643" t="s">
        <v>1454</v>
      </c>
      <c r="D6643" t="s">
        <v>216</v>
      </c>
      <c r="E6643" t="s">
        <v>18</v>
      </c>
      <c r="F6643">
        <v>169304.24</v>
      </c>
      <c r="G6643" s="1">
        <v>45930</v>
      </c>
      <c r="H6643" s="1">
        <v>45939</v>
      </c>
      <c r="I6643" t="s">
        <v>19</v>
      </c>
      <c r="J6643">
        <v>9</v>
      </c>
      <c r="K6643">
        <v>15</v>
      </c>
      <c r="L6643" t="s">
        <v>630</v>
      </c>
      <c r="M6643" t="s">
        <v>55</v>
      </c>
      <c r="N6643" t="s">
        <v>30</v>
      </c>
      <c r="O6643">
        <f t="shared" si="618"/>
        <v>1</v>
      </c>
      <c r="P6643" t="str">
        <f t="shared" si="619"/>
        <v>Valid</v>
      </c>
      <c r="Q6643" t="str">
        <f>_xlfn.XLOOKUP(B6643,Customers!$A:$A,Customers!$C:$C,"Not Found")</f>
        <v>North</v>
      </c>
      <c r="R6643" t="str">
        <f t="shared" si="620"/>
        <v>South</v>
      </c>
      <c r="S6643" t="str">
        <f t="shared" si="621"/>
        <v>Outpatient</v>
      </c>
      <c r="T6643" t="str">
        <f t="shared" si="622"/>
        <v>Within SLA</v>
      </c>
      <c r="U6643">
        <f t="shared" si="623"/>
        <v>0</v>
      </c>
    </row>
    <row r="6644" spans="1:21" x14ac:dyDescent="0.3">
      <c r="A6644" t="s">
        <v>11309</v>
      </c>
      <c r="B6644" t="s">
        <v>7488</v>
      </c>
      <c r="C6644" t="s">
        <v>7489</v>
      </c>
      <c r="D6644" t="s">
        <v>116</v>
      </c>
      <c r="E6644" t="s">
        <v>27</v>
      </c>
      <c r="F6644">
        <v>20071.43</v>
      </c>
      <c r="G6644" s="1">
        <v>45847</v>
      </c>
      <c r="H6644" s="1">
        <v>45854</v>
      </c>
      <c r="I6644" t="s">
        <v>19</v>
      </c>
      <c r="J6644">
        <v>7</v>
      </c>
      <c r="K6644">
        <v>7</v>
      </c>
      <c r="L6644" t="s">
        <v>366</v>
      </c>
      <c r="M6644" t="s">
        <v>94</v>
      </c>
      <c r="N6644" t="s">
        <v>22</v>
      </c>
      <c r="O6644">
        <f t="shared" si="618"/>
        <v>1</v>
      </c>
      <c r="P6644" t="str">
        <f t="shared" si="619"/>
        <v>Valid</v>
      </c>
      <c r="Q6644" t="str">
        <f>_xlfn.XLOOKUP(B6644,Customers!$A:$A,Customers!$C:$C,"Not Found")</f>
        <v>South</v>
      </c>
      <c r="R6644" t="str">
        <f t="shared" si="620"/>
        <v>West</v>
      </c>
      <c r="S6644" t="str">
        <f t="shared" si="621"/>
        <v>Medical Emergency</v>
      </c>
      <c r="T6644" t="str">
        <f t="shared" si="622"/>
        <v>Within SLA</v>
      </c>
      <c r="U6644">
        <f t="shared" si="623"/>
        <v>0</v>
      </c>
    </row>
    <row r="6645" spans="1:21" x14ac:dyDescent="0.3">
      <c r="A6645" t="s">
        <v>11310</v>
      </c>
      <c r="B6645" t="s">
        <v>3817</v>
      </c>
      <c r="C6645" t="s">
        <v>3855</v>
      </c>
      <c r="D6645" t="s">
        <v>203</v>
      </c>
      <c r="E6645" t="s">
        <v>18</v>
      </c>
      <c r="F6645">
        <v>180250.8</v>
      </c>
      <c r="G6645" s="1">
        <v>45928</v>
      </c>
      <c r="H6645" s="1">
        <v>45937</v>
      </c>
      <c r="I6645" t="s">
        <v>19</v>
      </c>
      <c r="J6645">
        <v>9</v>
      </c>
      <c r="K6645">
        <v>15</v>
      </c>
      <c r="L6645" t="s">
        <v>65</v>
      </c>
      <c r="M6645" t="s">
        <v>55</v>
      </c>
      <c r="N6645" t="s">
        <v>30</v>
      </c>
      <c r="O6645">
        <f t="shared" si="618"/>
        <v>1</v>
      </c>
      <c r="P6645" t="str">
        <f t="shared" si="619"/>
        <v>Valid</v>
      </c>
      <c r="Q6645" t="str">
        <f>_xlfn.XLOOKUP(B6645,Customers!$A:$A,Customers!$C:$C,"Not Found")</f>
        <v>North</v>
      </c>
      <c r="R6645" t="str">
        <f t="shared" si="620"/>
        <v>South</v>
      </c>
      <c r="S6645" t="str">
        <f t="shared" si="621"/>
        <v>Hospitalization</v>
      </c>
      <c r="T6645" t="str">
        <f t="shared" si="622"/>
        <v>Within SLA</v>
      </c>
      <c r="U6645">
        <f t="shared" si="623"/>
        <v>0</v>
      </c>
    </row>
    <row r="6646" spans="1:21" x14ac:dyDescent="0.3">
      <c r="A6646" t="s">
        <v>11311</v>
      </c>
      <c r="B6646" t="s">
        <v>11312</v>
      </c>
      <c r="C6646" t="s">
        <v>11313</v>
      </c>
      <c r="D6646" t="s">
        <v>34</v>
      </c>
      <c r="E6646" t="s">
        <v>74</v>
      </c>
      <c r="F6646">
        <v>238598.22</v>
      </c>
      <c r="G6646" s="1">
        <v>45925</v>
      </c>
      <c r="H6646" s="1">
        <v>45945</v>
      </c>
      <c r="I6646" t="s">
        <v>19</v>
      </c>
      <c r="J6646">
        <v>20</v>
      </c>
      <c r="K6646">
        <v>20</v>
      </c>
      <c r="L6646" t="s">
        <v>450</v>
      </c>
      <c r="M6646" t="s">
        <v>29</v>
      </c>
      <c r="N6646" t="s">
        <v>30</v>
      </c>
      <c r="O6646">
        <f t="shared" si="618"/>
        <v>1</v>
      </c>
      <c r="P6646" t="str">
        <f t="shared" si="619"/>
        <v>Valid</v>
      </c>
      <c r="Q6646" t="str">
        <f>_xlfn.XLOOKUP(B6646,Customers!$A:$A,Customers!$C:$C,"Not Found")</f>
        <v>South</v>
      </c>
      <c r="R6646" t="str">
        <f t="shared" si="620"/>
        <v>East</v>
      </c>
      <c r="S6646" t="str">
        <f t="shared" si="621"/>
        <v>Death Benefit</v>
      </c>
      <c r="T6646" t="str">
        <f t="shared" si="622"/>
        <v>Within SLA</v>
      </c>
      <c r="U6646">
        <f t="shared" si="623"/>
        <v>0</v>
      </c>
    </row>
    <row r="6647" spans="1:21" x14ac:dyDescent="0.3">
      <c r="A6647" t="s">
        <v>11314</v>
      </c>
      <c r="B6647" t="s">
        <v>9762</v>
      </c>
      <c r="C6647" t="s">
        <v>9763</v>
      </c>
      <c r="D6647" t="s">
        <v>59</v>
      </c>
      <c r="E6647" t="s">
        <v>173</v>
      </c>
      <c r="F6647">
        <v>79193.83</v>
      </c>
      <c r="G6647" s="1">
        <v>45913</v>
      </c>
      <c r="H6647" s="1">
        <v>45922</v>
      </c>
      <c r="I6647" t="s">
        <v>19</v>
      </c>
      <c r="J6647">
        <v>9</v>
      </c>
      <c r="K6647">
        <v>15</v>
      </c>
      <c r="L6647" t="s">
        <v>431</v>
      </c>
      <c r="M6647" t="s">
        <v>55</v>
      </c>
      <c r="N6647" t="s">
        <v>30</v>
      </c>
      <c r="O6647">
        <f t="shared" si="618"/>
        <v>1</v>
      </c>
      <c r="P6647" t="str">
        <f t="shared" si="619"/>
        <v>Valid</v>
      </c>
      <c r="Q6647" t="str">
        <f>_xlfn.XLOOKUP(B6647,Customers!$A:$A,Customers!$C:$C,"Not Found")</f>
        <v>West</v>
      </c>
      <c r="R6647" t="str">
        <f t="shared" si="620"/>
        <v>Central</v>
      </c>
      <c r="S6647" t="str">
        <f t="shared" si="621"/>
        <v>Critical Illness</v>
      </c>
      <c r="T6647" t="str">
        <f t="shared" si="622"/>
        <v>Within SLA</v>
      </c>
      <c r="U6647">
        <f t="shared" si="623"/>
        <v>0</v>
      </c>
    </row>
    <row r="6648" spans="1:21" x14ac:dyDescent="0.3">
      <c r="A6648" t="s">
        <v>11315</v>
      </c>
      <c r="B6648" t="s">
        <v>11316</v>
      </c>
      <c r="C6648" t="s">
        <v>11317</v>
      </c>
      <c r="D6648" t="s">
        <v>111</v>
      </c>
      <c r="E6648" t="s">
        <v>74</v>
      </c>
      <c r="F6648">
        <v>125764.45</v>
      </c>
      <c r="G6648" s="1">
        <v>45933</v>
      </c>
      <c r="H6648" s="1">
        <v>45939</v>
      </c>
      <c r="I6648" t="s">
        <v>19</v>
      </c>
      <c r="J6648">
        <v>6</v>
      </c>
      <c r="K6648">
        <v>12</v>
      </c>
      <c r="L6648" t="s">
        <v>278</v>
      </c>
      <c r="M6648" t="s">
        <v>49</v>
      </c>
      <c r="N6648" t="s">
        <v>22</v>
      </c>
      <c r="O6648">
        <f t="shared" si="618"/>
        <v>1</v>
      </c>
      <c r="P6648" t="str">
        <f t="shared" si="619"/>
        <v>Valid</v>
      </c>
      <c r="Q6648" t="str">
        <f>_xlfn.XLOOKUP(B6648,Customers!$A:$A,Customers!$C:$C,"Not Found")</f>
        <v>North</v>
      </c>
      <c r="R6648" t="str">
        <f t="shared" si="620"/>
        <v>East</v>
      </c>
      <c r="S6648" t="str">
        <f t="shared" si="621"/>
        <v>Fire</v>
      </c>
      <c r="T6648" t="str">
        <f t="shared" si="622"/>
        <v>Within SLA</v>
      </c>
      <c r="U6648">
        <f t="shared" si="623"/>
        <v>0</v>
      </c>
    </row>
    <row r="6649" spans="1:21" x14ac:dyDescent="0.3">
      <c r="A6649" t="s">
        <v>11318</v>
      </c>
      <c r="B6649" t="s">
        <v>6041</v>
      </c>
      <c r="C6649" t="s">
        <v>6042</v>
      </c>
      <c r="D6649" t="s">
        <v>26</v>
      </c>
      <c r="E6649" t="s">
        <v>27</v>
      </c>
      <c r="F6649">
        <v>211276.33</v>
      </c>
      <c r="G6649" s="1">
        <v>45910</v>
      </c>
      <c r="H6649" s="1">
        <v>45934</v>
      </c>
      <c r="I6649" t="s">
        <v>19</v>
      </c>
      <c r="J6649">
        <v>24</v>
      </c>
      <c r="K6649">
        <v>20</v>
      </c>
      <c r="L6649" t="s">
        <v>681</v>
      </c>
      <c r="M6649" t="s">
        <v>29</v>
      </c>
      <c r="N6649" t="s">
        <v>30</v>
      </c>
      <c r="O6649">
        <f t="shared" si="618"/>
        <v>1</v>
      </c>
      <c r="P6649" t="str">
        <f t="shared" si="619"/>
        <v>Valid</v>
      </c>
      <c r="Q6649" t="str">
        <f>_xlfn.XLOOKUP(B6649,Customers!$A:$A,Customers!$C:$C,"Not Found")</f>
        <v>West</v>
      </c>
      <c r="R6649" t="str">
        <f t="shared" si="620"/>
        <v>West</v>
      </c>
      <c r="S6649" t="str">
        <f t="shared" si="621"/>
        <v>Disability</v>
      </c>
      <c r="T6649" t="str">
        <f t="shared" si="622"/>
        <v>SLA Breach</v>
      </c>
      <c r="U6649">
        <f t="shared" si="623"/>
        <v>4</v>
      </c>
    </row>
    <row r="6650" spans="1:21" x14ac:dyDescent="0.3">
      <c r="A6650" t="s">
        <v>11319</v>
      </c>
      <c r="B6650" t="s">
        <v>1936</v>
      </c>
      <c r="C6650" t="s">
        <v>1937</v>
      </c>
      <c r="D6650" t="s">
        <v>102</v>
      </c>
      <c r="E6650" t="s">
        <v>39</v>
      </c>
      <c r="F6650">
        <v>104987.35</v>
      </c>
      <c r="G6650" s="1">
        <v>45935</v>
      </c>
      <c r="I6650" t="s">
        <v>64</v>
      </c>
      <c r="J6650">
        <v>18</v>
      </c>
      <c r="K6650">
        <v>20</v>
      </c>
      <c r="L6650" t="s">
        <v>268</v>
      </c>
      <c r="M6650" t="s">
        <v>29</v>
      </c>
      <c r="N6650" t="s">
        <v>30</v>
      </c>
      <c r="O6650">
        <f t="shared" si="618"/>
        <v>1</v>
      </c>
      <c r="P6650" t="str">
        <f t="shared" si="619"/>
        <v>Valid</v>
      </c>
      <c r="Q6650" t="str">
        <f>_xlfn.XLOOKUP(B6650,Customers!$A:$A,Customers!$C:$C,"Not Found")</f>
        <v>West</v>
      </c>
      <c r="R6650" t="str">
        <f t="shared" si="620"/>
        <v>North</v>
      </c>
      <c r="S6650" t="str">
        <f t="shared" si="621"/>
        <v>Maturity</v>
      </c>
      <c r="T6650" t="str">
        <f t="shared" si="622"/>
        <v>Within SLA</v>
      </c>
      <c r="U6650">
        <f t="shared" si="623"/>
        <v>0</v>
      </c>
    </row>
    <row r="6651" spans="1:21" x14ac:dyDescent="0.3">
      <c r="A6651" t="s">
        <v>11320</v>
      </c>
      <c r="B6651" t="s">
        <v>9570</v>
      </c>
      <c r="C6651" t="s">
        <v>9571</v>
      </c>
      <c r="D6651" t="s">
        <v>216</v>
      </c>
      <c r="E6651" t="s">
        <v>18</v>
      </c>
      <c r="F6651">
        <v>48244.41</v>
      </c>
      <c r="G6651" s="1">
        <v>45785</v>
      </c>
      <c r="H6651" s="1">
        <v>45808</v>
      </c>
      <c r="I6651" t="s">
        <v>19</v>
      </c>
      <c r="J6651">
        <v>23</v>
      </c>
      <c r="K6651">
        <v>15</v>
      </c>
      <c r="L6651" t="s">
        <v>193</v>
      </c>
      <c r="M6651" t="s">
        <v>55</v>
      </c>
      <c r="N6651" t="s">
        <v>42</v>
      </c>
      <c r="O6651">
        <f t="shared" si="618"/>
        <v>1</v>
      </c>
      <c r="P6651" t="str">
        <f t="shared" si="619"/>
        <v>Valid</v>
      </c>
      <c r="Q6651" t="str">
        <f>_xlfn.XLOOKUP(B6651,Customers!$A:$A,Customers!$C:$C,"Not Found")</f>
        <v>West</v>
      </c>
      <c r="R6651" t="str">
        <f t="shared" si="620"/>
        <v>South</v>
      </c>
      <c r="S6651" t="str">
        <f t="shared" si="621"/>
        <v>Outpatient</v>
      </c>
      <c r="T6651" t="str">
        <f t="shared" si="622"/>
        <v>SLA Breach</v>
      </c>
      <c r="U6651">
        <f t="shared" si="623"/>
        <v>8</v>
      </c>
    </row>
    <row r="6652" spans="1:21" x14ac:dyDescent="0.3">
      <c r="A6652" t="s">
        <v>11321</v>
      </c>
      <c r="B6652" t="s">
        <v>6025</v>
      </c>
      <c r="C6652" t="s">
        <v>6741</v>
      </c>
      <c r="D6652" t="s">
        <v>17</v>
      </c>
      <c r="E6652" t="s">
        <v>173</v>
      </c>
      <c r="F6652">
        <v>35053.21</v>
      </c>
      <c r="G6652" s="1">
        <v>45789</v>
      </c>
      <c r="H6652" s="1">
        <v>45804</v>
      </c>
      <c r="I6652" t="s">
        <v>19</v>
      </c>
      <c r="J6652">
        <v>15</v>
      </c>
      <c r="K6652">
        <v>10</v>
      </c>
      <c r="L6652" t="s">
        <v>155</v>
      </c>
      <c r="M6652" t="s">
        <v>21</v>
      </c>
      <c r="N6652" t="s">
        <v>42</v>
      </c>
      <c r="O6652">
        <f t="shared" si="618"/>
        <v>1</v>
      </c>
      <c r="P6652" t="str">
        <f t="shared" si="619"/>
        <v>Valid</v>
      </c>
      <c r="Q6652" t="str">
        <f>_xlfn.XLOOKUP(B6652,Customers!$A:$A,Customers!$C:$C,"Not Found")</f>
        <v>South</v>
      </c>
      <c r="R6652" t="str">
        <f t="shared" si="620"/>
        <v>Central</v>
      </c>
      <c r="S6652" t="str">
        <f t="shared" si="621"/>
        <v>Accident</v>
      </c>
      <c r="T6652" t="str">
        <f t="shared" si="622"/>
        <v>SLA Breach</v>
      </c>
      <c r="U6652">
        <f t="shared" si="623"/>
        <v>5</v>
      </c>
    </row>
    <row r="6653" spans="1:21" x14ac:dyDescent="0.3">
      <c r="A6653" t="s">
        <v>11322</v>
      </c>
      <c r="B6653" t="s">
        <v>9824</v>
      </c>
      <c r="C6653" t="s">
        <v>9825</v>
      </c>
      <c r="D6653" t="s">
        <v>46</v>
      </c>
      <c r="E6653" t="s">
        <v>173</v>
      </c>
      <c r="F6653">
        <v>63598.58</v>
      </c>
      <c r="G6653" s="1">
        <v>45822</v>
      </c>
      <c r="H6653" s="1">
        <v>45841</v>
      </c>
      <c r="I6653" t="s">
        <v>19</v>
      </c>
      <c r="J6653">
        <v>19</v>
      </c>
      <c r="K6653">
        <v>10</v>
      </c>
      <c r="L6653" t="s">
        <v>278</v>
      </c>
      <c r="M6653" t="s">
        <v>21</v>
      </c>
      <c r="N6653" t="s">
        <v>42</v>
      </c>
      <c r="O6653">
        <f t="shared" si="618"/>
        <v>1</v>
      </c>
      <c r="P6653" t="str">
        <f t="shared" si="619"/>
        <v>Valid</v>
      </c>
      <c r="Q6653" t="str">
        <f>_xlfn.XLOOKUP(B6653,Customers!$A:$A,Customers!$C:$C,"Not Found")</f>
        <v>South</v>
      </c>
      <c r="R6653" t="str">
        <f t="shared" si="620"/>
        <v>Central</v>
      </c>
      <c r="S6653" t="str">
        <f t="shared" si="621"/>
        <v>Theft</v>
      </c>
      <c r="T6653" t="str">
        <f t="shared" si="622"/>
        <v>SLA Breach</v>
      </c>
      <c r="U6653">
        <f t="shared" si="623"/>
        <v>9</v>
      </c>
    </row>
    <row r="6654" spans="1:21" x14ac:dyDescent="0.3">
      <c r="A6654" t="s">
        <v>11323</v>
      </c>
      <c r="B6654" t="s">
        <v>7576</v>
      </c>
      <c r="C6654" t="s">
        <v>10506</v>
      </c>
      <c r="D6654" t="s">
        <v>26</v>
      </c>
      <c r="E6654" t="s">
        <v>27</v>
      </c>
      <c r="F6654">
        <v>620068.92000000004</v>
      </c>
      <c r="G6654" s="1">
        <v>45837</v>
      </c>
      <c r="I6654" t="s">
        <v>64</v>
      </c>
      <c r="J6654">
        <v>22</v>
      </c>
      <c r="K6654">
        <v>20</v>
      </c>
      <c r="L6654" t="s">
        <v>427</v>
      </c>
      <c r="M6654" t="s">
        <v>29</v>
      </c>
      <c r="N6654" t="s">
        <v>30</v>
      </c>
      <c r="O6654">
        <f t="shared" si="618"/>
        <v>1</v>
      </c>
      <c r="P6654" t="str">
        <f t="shared" si="619"/>
        <v>Valid</v>
      </c>
      <c r="Q6654" t="str">
        <f>_xlfn.XLOOKUP(B6654,Customers!$A:$A,Customers!$C:$C,"Not Found")</f>
        <v>West</v>
      </c>
      <c r="R6654" t="str">
        <f t="shared" si="620"/>
        <v>West</v>
      </c>
      <c r="S6654" t="str">
        <f t="shared" si="621"/>
        <v>Disability</v>
      </c>
      <c r="T6654" t="str">
        <f t="shared" si="622"/>
        <v>SLA Breach</v>
      </c>
      <c r="U6654">
        <f t="shared" si="623"/>
        <v>2</v>
      </c>
    </row>
    <row r="6655" spans="1:21" x14ac:dyDescent="0.3">
      <c r="A6655" t="s">
        <v>11324</v>
      </c>
      <c r="B6655" t="s">
        <v>5907</v>
      </c>
      <c r="C6655" t="s">
        <v>10821</v>
      </c>
      <c r="D6655" t="s">
        <v>53</v>
      </c>
      <c r="E6655" t="s">
        <v>39</v>
      </c>
      <c r="F6655">
        <v>53037.27</v>
      </c>
      <c r="G6655" s="1">
        <v>45878</v>
      </c>
      <c r="H6655" s="1">
        <v>45899</v>
      </c>
      <c r="I6655" t="s">
        <v>19</v>
      </c>
      <c r="J6655">
        <v>21</v>
      </c>
      <c r="K6655">
        <v>15</v>
      </c>
      <c r="L6655" t="s">
        <v>300</v>
      </c>
      <c r="M6655" t="s">
        <v>55</v>
      </c>
      <c r="N6655" t="s">
        <v>42</v>
      </c>
      <c r="O6655">
        <f t="shared" si="618"/>
        <v>1</v>
      </c>
      <c r="P6655" t="str">
        <f t="shared" si="619"/>
        <v>Valid</v>
      </c>
      <c r="Q6655" t="str">
        <f>_xlfn.XLOOKUP(B6655,Customers!$A:$A,Customers!$C:$C,"Not Found")</f>
        <v>North</v>
      </c>
      <c r="R6655" t="str">
        <f t="shared" si="620"/>
        <v>North</v>
      </c>
      <c r="S6655" t="str">
        <f t="shared" si="621"/>
        <v>Hospitalization</v>
      </c>
      <c r="T6655" t="str">
        <f t="shared" si="622"/>
        <v>SLA Breach</v>
      </c>
      <c r="U6655">
        <f t="shared" si="623"/>
        <v>6</v>
      </c>
    </row>
    <row r="6656" spans="1:21" x14ac:dyDescent="0.3">
      <c r="A6656" t="s">
        <v>11325</v>
      </c>
      <c r="B6656" t="s">
        <v>10768</v>
      </c>
      <c r="C6656" t="s">
        <v>10769</v>
      </c>
      <c r="D6656" t="s">
        <v>69</v>
      </c>
      <c r="E6656" t="s">
        <v>27</v>
      </c>
      <c r="F6656">
        <v>103105.45</v>
      </c>
      <c r="G6656" s="1">
        <v>45840</v>
      </c>
      <c r="H6656" s="1">
        <v>45855</v>
      </c>
      <c r="I6656" t="s">
        <v>19</v>
      </c>
      <c r="J6656">
        <v>15</v>
      </c>
      <c r="K6656">
        <v>12</v>
      </c>
      <c r="L6656" t="s">
        <v>325</v>
      </c>
      <c r="M6656" t="s">
        <v>49</v>
      </c>
      <c r="N6656" t="s">
        <v>30</v>
      </c>
      <c r="O6656">
        <f t="shared" si="618"/>
        <v>1</v>
      </c>
      <c r="P6656" t="str">
        <f t="shared" si="619"/>
        <v>Valid</v>
      </c>
      <c r="Q6656" t="str">
        <f>_xlfn.XLOOKUP(B6656,Customers!$A:$A,Customers!$C:$C,"Not Found")</f>
        <v>North</v>
      </c>
      <c r="R6656" t="str">
        <f t="shared" si="620"/>
        <v>West</v>
      </c>
      <c r="S6656" t="str">
        <f t="shared" si="621"/>
        <v>Property Damage</v>
      </c>
      <c r="T6656" t="str">
        <f t="shared" si="622"/>
        <v>SLA Breach</v>
      </c>
      <c r="U6656">
        <f t="shared" si="623"/>
        <v>3</v>
      </c>
    </row>
    <row r="6657" spans="1:21" x14ac:dyDescent="0.3">
      <c r="A6657" t="s">
        <v>11326</v>
      </c>
      <c r="B6657" t="s">
        <v>10221</v>
      </c>
      <c r="C6657" t="s">
        <v>10222</v>
      </c>
      <c r="D6657" t="s">
        <v>53</v>
      </c>
      <c r="E6657" t="s">
        <v>39</v>
      </c>
      <c r="F6657">
        <v>99272.94</v>
      </c>
      <c r="G6657" s="1">
        <v>45713</v>
      </c>
      <c r="H6657" s="1">
        <v>45732</v>
      </c>
      <c r="I6657" t="s">
        <v>19</v>
      </c>
      <c r="J6657">
        <v>19</v>
      </c>
      <c r="K6657">
        <v>15</v>
      </c>
      <c r="L6657" t="s">
        <v>20</v>
      </c>
      <c r="M6657" t="s">
        <v>55</v>
      </c>
      <c r="N6657" t="s">
        <v>30</v>
      </c>
      <c r="O6657">
        <f t="shared" si="618"/>
        <v>1</v>
      </c>
      <c r="P6657" t="str">
        <f t="shared" si="619"/>
        <v>Valid</v>
      </c>
      <c r="Q6657" t="str">
        <f>_xlfn.XLOOKUP(B6657,Customers!$A:$A,Customers!$C:$C,"Not Found")</f>
        <v>Central</v>
      </c>
      <c r="R6657" t="str">
        <f t="shared" si="620"/>
        <v>North</v>
      </c>
      <c r="S6657" t="str">
        <f t="shared" si="621"/>
        <v>Hospitalization</v>
      </c>
      <c r="T6657" t="str">
        <f t="shared" si="622"/>
        <v>SLA Breach</v>
      </c>
      <c r="U6657">
        <f t="shared" si="623"/>
        <v>4</v>
      </c>
    </row>
    <row r="6658" spans="1:21" x14ac:dyDescent="0.3">
      <c r="A6658" t="s">
        <v>11327</v>
      </c>
      <c r="B6658" t="s">
        <v>485</v>
      </c>
      <c r="C6658" t="s">
        <v>486</v>
      </c>
      <c r="D6658" t="s">
        <v>46</v>
      </c>
      <c r="E6658" t="s">
        <v>74</v>
      </c>
      <c r="F6658">
        <v>38790.480000000003</v>
      </c>
      <c r="G6658" s="1">
        <v>45789</v>
      </c>
      <c r="H6658" s="1">
        <v>45801</v>
      </c>
      <c r="I6658" t="s">
        <v>19</v>
      </c>
      <c r="J6658">
        <v>12</v>
      </c>
      <c r="K6658">
        <v>10</v>
      </c>
      <c r="L6658" t="s">
        <v>107</v>
      </c>
      <c r="M6658" t="s">
        <v>21</v>
      </c>
      <c r="N6658" t="s">
        <v>30</v>
      </c>
      <c r="O6658">
        <f t="shared" ref="O6658:O6721" si="624">COUNTIF($A:$A,A6658)</f>
        <v>1</v>
      </c>
      <c r="P6658" t="str">
        <f t="shared" ref="P6658:P6721" si="625">IF(F6658="","Missing Amount","Valid")</f>
        <v>Valid</v>
      </c>
      <c r="Q6658" t="str">
        <f>_xlfn.XLOOKUP(B6658,Customers!$A:$A,Customers!$C:$C,"Not Found")</f>
        <v>East</v>
      </c>
      <c r="R6658" t="str">
        <f t="shared" ref="R6658:R6721" si="626">IF(E6658="",Q6658,E6658)</f>
        <v>East</v>
      </c>
      <c r="S6658" t="str">
        <f t="shared" ref="S6658:S6721" si="627">IF(D6658="Hospitalisation","Hospitalization",IF(D6658="Medical Emerg.","Medical Emergency",IF(D6658="Property dmg","Property Damage",IF(D6658="Vehicle dmg","Vehicle Damage",D6658))))</f>
        <v>Theft</v>
      </c>
      <c r="T6658" t="str">
        <f t="shared" ref="T6658:T6721" si="628">IF(J6658&gt;K6658,"SLA Breach","Within SLA")</f>
        <v>SLA Breach</v>
      </c>
      <c r="U6658">
        <f t="shared" ref="U6658:U6721" si="629">IF(J6658&gt;K6658,J6658-K6658,0)</f>
        <v>2</v>
      </c>
    </row>
    <row r="6659" spans="1:21" x14ac:dyDescent="0.3">
      <c r="A6659" t="s">
        <v>11328</v>
      </c>
      <c r="B6659" t="s">
        <v>11329</v>
      </c>
      <c r="C6659" t="s">
        <v>11330</v>
      </c>
      <c r="D6659" t="s">
        <v>17</v>
      </c>
      <c r="E6659" t="s">
        <v>27</v>
      </c>
      <c r="F6659">
        <v>83501.19</v>
      </c>
      <c r="G6659" s="1">
        <v>45859</v>
      </c>
      <c r="H6659" s="1">
        <v>45860</v>
      </c>
      <c r="I6659" t="s">
        <v>19</v>
      </c>
      <c r="J6659">
        <v>1</v>
      </c>
      <c r="K6659">
        <v>10</v>
      </c>
      <c r="L6659" t="s">
        <v>112</v>
      </c>
      <c r="M6659" t="s">
        <v>21</v>
      </c>
      <c r="N6659" t="s">
        <v>30</v>
      </c>
      <c r="O6659">
        <f t="shared" si="624"/>
        <v>1</v>
      </c>
      <c r="P6659" t="str">
        <f t="shared" si="625"/>
        <v>Valid</v>
      </c>
      <c r="Q6659" t="str">
        <f>_xlfn.XLOOKUP(B6659,Customers!$A:$A,Customers!$C:$C,"Not Found")</f>
        <v>West</v>
      </c>
      <c r="R6659" t="str">
        <f t="shared" si="626"/>
        <v>West</v>
      </c>
      <c r="S6659" t="str">
        <f t="shared" si="627"/>
        <v>Accident</v>
      </c>
      <c r="T6659" t="str">
        <f t="shared" si="628"/>
        <v>Within SLA</v>
      </c>
      <c r="U6659">
        <f t="shared" si="629"/>
        <v>0</v>
      </c>
    </row>
    <row r="6660" spans="1:21" x14ac:dyDescent="0.3">
      <c r="A6660" t="s">
        <v>11331</v>
      </c>
      <c r="B6660" t="s">
        <v>11332</v>
      </c>
      <c r="C6660" t="s">
        <v>11333</v>
      </c>
      <c r="D6660" t="s">
        <v>59</v>
      </c>
      <c r="E6660" t="s">
        <v>18</v>
      </c>
      <c r="F6660">
        <v>173810.41</v>
      </c>
      <c r="G6660" s="1">
        <v>45667</v>
      </c>
      <c r="H6660" s="1">
        <v>45680</v>
      </c>
      <c r="I6660" t="s">
        <v>19</v>
      </c>
      <c r="J6660">
        <v>13</v>
      </c>
      <c r="K6660">
        <v>15</v>
      </c>
      <c r="L6660" t="s">
        <v>159</v>
      </c>
      <c r="M6660" t="s">
        <v>55</v>
      </c>
      <c r="N6660" t="s">
        <v>30</v>
      </c>
      <c r="O6660">
        <f t="shared" si="624"/>
        <v>1</v>
      </c>
      <c r="P6660" t="str">
        <f t="shared" si="625"/>
        <v>Valid</v>
      </c>
      <c r="Q6660" t="str">
        <f>_xlfn.XLOOKUP(B6660,Customers!$A:$A,Customers!$C:$C,"Not Found")</f>
        <v>West</v>
      </c>
      <c r="R6660" t="str">
        <f t="shared" si="626"/>
        <v>South</v>
      </c>
      <c r="S6660" t="str">
        <f t="shared" si="627"/>
        <v>Critical Illness</v>
      </c>
      <c r="T6660" t="str">
        <f t="shared" si="628"/>
        <v>Within SLA</v>
      </c>
      <c r="U6660">
        <f t="shared" si="629"/>
        <v>0</v>
      </c>
    </row>
    <row r="6661" spans="1:21" x14ac:dyDescent="0.3">
      <c r="A6661" t="s">
        <v>11334</v>
      </c>
      <c r="B6661" t="s">
        <v>7018</v>
      </c>
      <c r="C6661" t="s">
        <v>7019</v>
      </c>
      <c r="D6661" t="s">
        <v>17</v>
      </c>
      <c r="E6661" t="s">
        <v>74</v>
      </c>
      <c r="F6661">
        <v>83947.57</v>
      </c>
      <c r="G6661" s="1">
        <v>45694</v>
      </c>
      <c r="H6661" s="1">
        <v>45708</v>
      </c>
      <c r="I6661" t="s">
        <v>19</v>
      </c>
      <c r="J6661">
        <v>14</v>
      </c>
      <c r="K6661">
        <v>10</v>
      </c>
      <c r="L6661" t="s">
        <v>128</v>
      </c>
      <c r="M6661" t="s">
        <v>21</v>
      </c>
      <c r="N6661" t="s">
        <v>30</v>
      </c>
      <c r="O6661">
        <f t="shared" si="624"/>
        <v>1</v>
      </c>
      <c r="P6661" t="str">
        <f t="shared" si="625"/>
        <v>Valid</v>
      </c>
      <c r="Q6661" t="str">
        <f>_xlfn.XLOOKUP(B6661,Customers!$A:$A,Customers!$C:$C,"Not Found")</f>
        <v>South</v>
      </c>
      <c r="R6661" t="str">
        <f t="shared" si="626"/>
        <v>East</v>
      </c>
      <c r="S6661" t="str">
        <f t="shared" si="627"/>
        <v>Accident</v>
      </c>
      <c r="T6661" t="str">
        <f t="shared" si="628"/>
        <v>SLA Breach</v>
      </c>
      <c r="U6661">
        <f t="shared" si="629"/>
        <v>4</v>
      </c>
    </row>
    <row r="6662" spans="1:21" x14ac:dyDescent="0.3">
      <c r="A6662" t="s">
        <v>11335</v>
      </c>
      <c r="B6662" t="s">
        <v>6435</v>
      </c>
      <c r="C6662" t="s">
        <v>11336</v>
      </c>
      <c r="D6662" t="s">
        <v>4731</v>
      </c>
      <c r="E6662" t="s">
        <v>27</v>
      </c>
      <c r="F6662">
        <v>29036.39</v>
      </c>
      <c r="G6662" s="1">
        <v>45970</v>
      </c>
      <c r="H6662" s="1">
        <v>45980</v>
      </c>
      <c r="I6662" t="s">
        <v>19</v>
      </c>
      <c r="J6662">
        <v>10</v>
      </c>
      <c r="K6662">
        <v>7</v>
      </c>
      <c r="L6662" t="s">
        <v>681</v>
      </c>
      <c r="M6662" t="s">
        <v>94</v>
      </c>
      <c r="N6662" t="s">
        <v>30</v>
      </c>
      <c r="O6662">
        <f t="shared" si="624"/>
        <v>1</v>
      </c>
      <c r="P6662" t="str">
        <f t="shared" si="625"/>
        <v>Valid</v>
      </c>
      <c r="Q6662" t="str">
        <f>_xlfn.XLOOKUP(B6662,Customers!$A:$A,Customers!$C:$C,"Not Found")</f>
        <v>South</v>
      </c>
      <c r="R6662" t="str">
        <f t="shared" si="626"/>
        <v>West</v>
      </c>
      <c r="S6662" t="str">
        <f t="shared" si="627"/>
        <v>medical emergency</v>
      </c>
      <c r="T6662" t="str">
        <f t="shared" si="628"/>
        <v>SLA Breach</v>
      </c>
      <c r="U6662">
        <f t="shared" si="629"/>
        <v>3</v>
      </c>
    </row>
    <row r="6663" spans="1:21" x14ac:dyDescent="0.3">
      <c r="A6663" t="s">
        <v>11337</v>
      </c>
      <c r="B6663" t="s">
        <v>4308</v>
      </c>
      <c r="C6663" t="s">
        <v>7635</v>
      </c>
      <c r="D6663" t="s">
        <v>34</v>
      </c>
      <c r="E6663" t="s">
        <v>173</v>
      </c>
      <c r="F6663">
        <v>173670.7</v>
      </c>
      <c r="G6663" s="1">
        <v>45941</v>
      </c>
      <c r="I6663" t="s">
        <v>64</v>
      </c>
      <c r="J6663">
        <v>20</v>
      </c>
      <c r="K6663">
        <v>20</v>
      </c>
      <c r="L6663" t="s">
        <v>83</v>
      </c>
      <c r="M6663" t="s">
        <v>29</v>
      </c>
      <c r="N6663" t="s">
        <v>30</v>
      </c>
      <c r="O6663">
        <f t="shared" si="624"/>
        <v>1</v>
      </c>
      <c r="P6663" t="str">
        <f t="shared" si="625"/>
        <v>Valid</v>
      </c>
      <c r="Q6663" t="str">
        <f>_xlfn.XLOOKUP(B6663,Customers!$A:$A,Customers!$C:$C,"Not Found")</f>
        <v>Central</v>
      </c>
      <c r="R6663" t="str">
        <f t="shared" si="626"/>
        <v>Central</v>
      </c>
      <c r="S6663" t="str">
        <f t="shared" si="627"/>
        <v>Death Benefit</v>
      </c>
      <c r="T6663" t="str">
        <f t="shared" si="628"/>
        <v>Within SLA</v>
      </c>
      <c r="U6663">
        <f t="shared" si="629"/>
        <v>0</v>
      </c>
    </row>
    <row r="6664" spans="1:21" x14ac:dyDescent="0.3">
      <c r="A6664" t="s">
        <v>11338</v>
      </c>
      <c r="B6664" t="s">
        <v>1425</v>
      </c>
      <c r="C6664" t="s">
        <v>11339</v>
      </c>
      <c r="D6664" t="s">
        <v>111</v>
      </c>
      <c r="E6664" t="s">
        <v>39</v>
      </c>
      <c r="F6664">
        <v>101834.18</v>
      </c>
      <c r="G6664" s="1">
        <v>45852</v>
      </c>
      <c r="H6664" s="1">
        <v>45862</v>
      </c>
      <c r="I6664" t="s">
        <v>19</v>
      </c>
      <c r="J6664">
        <v>10</v>
      </c>
      <c r="K6664">
        <v>12</v>
      </c>
      <c r="L6664" t="s">
        <v>366</v>
      </c>
      <c r="M6664" t="s">
        <v>49</v>
      </c>
      <c r="N6664" t="s">
        <v>30</v>
      </c>
      <c r="O6664">
        <f t="shared" si="624"/>
        <v>1</v>
      </c>
      <c r="P6664" t="str">
        <f t="shared" si="625"/>
        <v>Valid</v>
      </c>
      <c r="Q6664" t="str">
        <f>_xlfn.XLOOKUP(B6664,Customers!$A:$A,Customers!$C:$C,"Not Found")</f>
        <v>North</v>
      </c>
      <c r="R6664" t="str">
        <f t="shared" si="626"/>
        <v>North</v>
      </c>
      <c r="S6664" t="str">
        <f t="shared" si="627"/>
        <v>Fire</v>
      </c>
      <c r="T6664" t="str">
        <f t="shared" si="628"/>
        <v>Within SLA</v>
      </c>
      <c r="U6664">
        <f t="shared" si="629"/>
        <v>0</v>
      </c>
    </row>
    <row r="6665" spans="1:21" x14ac:dyDescent="0.3">
      <c r="A6665" t="s">
        <v>11340</v>
      </c>
      <c r="B6665" t="s">
        <v>4540</v>
      </c>
      <c r="C6665" t="s">
        <v>5530</v>
      </c>
      <c r="D6665" t="s">
        <v>59</v>
      </c>
      <c r="E6665" t="s">
        <v>39</v>
      </c>
      <c r="F6665">
        <v>52106.879999999997</v>
      </c>
      <c r="G6665" s="1">
        <v>45698</v>
      </c>
      <c r="I6665" t="s">
        <v>64</v>
      </c>
      <c r="J6665">
        <v>6</v>
      </c>
      <c r="K6665">
        <v>15</v>
      </c>
      <c r="L6665" t="s">
        <v>155</v>
      </c>
      <c r="M6665" t="s">
        <v>55</v>
      </c>
      <c r="N6665" t="s">
        <v>30</v>
      </c>
      <c r="O6665">
        <f t="shared" si="624"/>
        <v>1</v>
      </c>
      <c r="P6665" t="str">
        <f t="shared" si="625"/>
        <v>Valid</v>
      </c>
      <c r="Q6665" t="str">
        <f>_xlfn.XLOOKUP(B6665,Customers!$A:$A,Customers!$C:$C,"Not Found")</f>
        <v>East</v>
      </c>
      <c r="R6665" t="str">
        <f t="shared" si="626"/>
        <v>North</v>
      </c>
      <c r="S6665" t="str">
        <f t="shared" si="627"/>
        <v>Critical Illness</v>
      </c>
      <c r="T6665" t="str">
        <f t="shared" si="628"/>
        <v>Within SLA</v>
      </c>
      <c r="U6665">
        <f t="shared" si="629"/>
        <v>0</v>
      </c>
    </row>
    <row r="6666" spans="1:21" x14ac:dyDescent="0.3">
      <c r="A6666" t="s">
        <v>11341</v>
      </c>
      <c r="B6666" t="s">
        <v>856</v>
      </c>
      <c r="C6666" t="s">
        <v>857</v>
      </c>
      <c r="D6666" t="s">
        <v>26</v>
      </c>
      <c r="E6666" t="s">
        <v>27</v>
      </c>
      <c r="F6666">
        <v>204886.46</v>
      </c>
      <c r="G6666" s="1">
        <v>45743</v>
      </c>
      <c r="H6666" s="1">
        <v>45769</v>
      </c>
      <c r="I6666" t="s">
        <v>19</v>
      </c>
      <c r="J6666">
        <v>26</v>
      </c>
      <c r="K6666">
        <v>20</v>
      </c>
      <c r="L6666" t="s">
        <v>103</v>
      </c>
      <c r="M6666" t="s">
        <v>29</v>
      </c>
      <c r="N6666" t="s">
        <v>88</v>
      </c>
      <c r="O6666">
        <f t="shared" si="624"/>
        <v>1</v>
      </c>
      <c r="P6666" t="str">
        <f t="shared" si="625"/>
        <v>Valid</v>
      </c>
      <c r="Q6666" t="str">
        <f>_xlfn.XLOOKUP(B6666,Customers!$A:$A,Customers!$C:$C,"Not Found")</f>
        <v>South</v>
      </c>
      <c r="R6666" t="str">
        <f t="shared" si="626"/>
        <v>West</v>
      </c>
      <c r="S6666" t="str">
        <f t="shared" si="627"/>
        <v>Disability</v>
      </c>
      <c r="T6666" t="str">
        <f t="shared" si="628"/>
        <v>SLA Breach</v>
      </c>
      <c r="U6666">
        <f t="shared" si="629"/>
        <v>6</v>
      </c>
    </row>
    <row r="6667" spans="1:21" x14ac:dyDescent="0.3">
      <c r="A6667" t="s">
        <v>11342</v>
      </c>
      <c r="B6667" t="s">
        <v>3719</v>
      </c>
      <c r="C6667" t="s">
        <v>3720</v>
      </c>
      <c r="D6667" t="s">
        <v>59</v>
      </c>
      <c r="E6667" t="s">
        <v>18</v>
      </c>
      <c r="F6667">
        <v>78514.59</v>
      </c>
      <c r="G6667" s="1">
        <v>45915</v>
      </c>
      <c r="H6667" s="1">
        <v>45928</v>
      </c>
      <c r="I6667" t="s">
        <v>19</v>
      </c>
      <c r="J6667">
        <v>13</v>
      </c>
      <c r="K6667">
        <v>15</v>
      </c>
      <c r="L6667" t="s">
        <v>323</v>
      </c>
      <c r="M6667" t="s">
        <v>55</v>
      </c>
      <c r="N6667" t="s">
        <v>30</v>
      </c>
      <c r="O6667">
        <f t="shared" si="624"/>
        <v>1</v>
      </c>
      <c r="P6667" t="str">
        <f t="shared" si="625"/>
        <v>Valid</v>
      </c>
      <c r="Q6667" t="str">
        <f>_xlfn.XLOOKUP(B6667,Customers!$A:$A,Customers!$C:$C,"Not Found")</f>
        <v>Central</v>
      </c>
      <c r="R6667" t="str">
        <f t="shared" si="626"/>
        <v>South</v>
      </c>
      <c r="S6667" t="str">
        <f t="shared" si="627"/>
        <v>Critical Illness</v>
      </c>
      <c r="T6667" t="str">
        <f t="shared" si="628"/>
        <v>Within SLA</v>
      </c>
      <c r="U6667">
        <f t="shared" si="629"/>
        <v>0</v>
      </c>
    </row>
    <row r="6668" spans="1:21" x14ac:dyDescent="0.3">
      <c r="A6668" t="s">
        <v>11343</v>
      </c>
      <c r="B6668" t="s">
        <v>1523</v>
      </c>
      <c r="C6668" t="s">
        <v>1524</v>
      </c>
      <c r="D6668" t="s">
        <v>46</v>
      </c>
      <c r="E6668" t="s">
        <v>39</v>
      </c>
      <c r="F6668">
        <v>56774.32</v>
      </c>
      <c r="G6668" s="1">
        <v>45901</v>
      </c>
      <c r="H6668" s="1">
        <v>45922</v>
      </c>
      <c r="I6668" t="s">
        <v>19</v>
      </c>
      <c r="J6668">
        <v>21</v>
      </c>
      <c r="K6668">
        <v>10</v>
      </c>
      <c r="L6668" t="s">
        <v>345</v>
      </c>
      <c r="M6668" t="s">
        <v>21</v>
      </c>
      <c r="N6668" t="s">
        <v>42</v>
      </c>
      <c r="O6668">
        <f t="shared" si="624"/>
        <v>1</v>
      </c>
      <c r="P6668" t="str">
        <f t="shared" si="625"/>
        <v>Valid</v>
      </c>
      <c r="Q6668" t="str">
        <f>_xlfn.XLOOKUP(B6668,Customers!$A:$A,Customers!$C:$C,"Not Found")</f>
        <v>North</v>
      </c>
      <c r="R6668" t="str">
        <f t="shared" si="626"/>
        <v>North</v>
      </c>
      <c r="S6668" t="str">
        <f t="shared" si="627"/>
        <v>Theft</v>
      </c>
      <c r="T6668" t="str">
        <f t="shared" si="628"/>
        <v>SLA Breach</v>
      </c>
      <c r="U6668">
        <f t="shared" si="629"/>
        <v>11</v>
      </c>
    </row>
    <row r="6669" spans="1:21" x14ac:dyDescent="0.3">
      <c r="A6669" t="s">
        <v>11344</v>
      </c>
      <c r="B6669" t="s">
        <v>2663</v>
      </c>
      <c r="C6669" t="s">
        <v>2664</v>
      </c>
      <c r="D6669" t="s">
        <v>111</v>
      </c>
      <c r="E6669" t="s">
        <v>39</v>
      </c>
      <c r="F6669">
        <v>215292.15</v>
      </c>
      <c r="G6669" s="1">
        <v>45732</v>
      </c>
      <c r="H6669" s="1">
        <v>45750</v>
      </c>
      <c r="I6669" t="s">
        <v>19</v>
      </c>
      <c r="J6669">
        <v>18</v>
      </c>
      <c r="K6669">
        <v>12</v>
      </c>
      <c r="L6669" t="s">
        <v>770</v>
      </c>
      <c r="M6669" t="s">
        <v>49</v>
      </c>
      <c r="N6669" t="s">
        <v>30</v>
      </c>
      <c r="O6669">
        <f t="shared" si="624"/>
        <v>1</v>
      </c>
      <c r="P6669" t="str">
        <f t="shared" si="625"/>
        <v>Valid</v>
      </c>
      <c r="Q6669" t="str">
        <f>_xlfn.XLOOKUP(B6669,Customers!$A:$A,Customers!$C:$C,"Not Found")</f>
        <v>North</v>
      </c>
      <c r="R6669" t="str">
        <f t="shared" si="626"/>
        <v>North</v>
      </c>
      <c r="S6669" t="str">
        <f t="shared" si="627"/>
        <v>Fire</v>
      </c>
      <c r="T6669" t="str">
        <f t="shared" si="628"/>
        <v>SLA Breach</v>
      </c>
      <c r="U6669">
        <f t="shared" si="629"/>
        <v>6</v>
      </c>
    </row>
    <row r="6670" spans="1:21" x14ac:dyDescent="0.3">
      <c r="A6670" t="s">
        <v>11345</v>
      </c>
      <c r="B6670" t="s">
        <v>5862</v>
      </c>
      <c r="C6670" t="s">
        <v>5863</v>
      </c>
      <c r="D6670" t="s">
        <v>34</v>
      </c>
      <c r="E6670" t="s">
        <v>39</v>
      </c>
      <c r="F6670">
        <v>204715.71</v>
      </c>
      <c r="G6670" s="1">
        <v>45679</v>
      </c>
      <c r="H6670" s="1">
        <v>45705</v>
      </c>
      <c r="I6670" t="s">
        <v>19</v>
      </c>
      <c r="J6670">
        <v>26</v>
      </c>
      <c r="K6670">
        <v>20</v>
      </c>
      <c r="L6670" t="s">
        <v>83</v>
      </c>
      <c r="M6670" t="s">
        <v>29</v>
      </c>
      <c r="N6670" t="s">
        <v>30</v>
      </c>
      <c r="O6670">
        <f t="shared" si="624"/>
        <v>1</v>
      </c>
      <c r="P6670" t="str">
        <f t="shared" si="625"/>
        <v>Valid</v>
      </c>
      <c r="Q6670" t="str">
        <f>_xlfn.XLOOKUP(B6670,Customers!$A:$A,Customers!$C:$C,"Not Found")</f>
        <v>South</v>
      </c>
      <c r="R6670" t="str">
        <f t="shared" si="626"/>
        <v>North</v>
      </c>
      <c r="S6670" t="str">
        <f t="shared" si="627"/>
        <v>Death Benefit</v>
      </c>
      <c r="T6670" t="str">
        <f t="shared" si="628"/>
        <v>SLA Breach</v>
      </c>
      <c r="U6670">
        <f t="shared" si="629"/>
        <v>6</v>
      </c>
    </row>
    <row r="6671" spans="1:21" x14ac:dyDescent="0.3">
      <c r="A6671" t="s">
        <v>11346</v>
      </c>
      <c r="B6671" t="s">
        <v>3594</v>
      </c>
      <c r="C6671" t="s">
        <v>3595</v>
      </c>
      <c r="D6671" t="s">
        <v>59</v>
      </c>
      <c r="E6671" t="s">
        <v>74</v>
      </c>
      <c r="F6671">
        <v>109428.68</v>
      </c>
      <c r="G6671" s="1">
        <v>45968</v>
      </c>
      <c r="H6671" s="1">
        <v>45991</v>
      </c>
      <c r="I6671" t="s">
        <v>19</v>
      </c>
      <c r="J6671">
        <v>23</v>
      </c>
      <c r="K6671">
        <v>15</v>
      </c>
      <c r="L6671" t="s">
        <v>323</v>
      </c>
      <c r="M6671" t="s">
        <v>55</v>
      </c>
      <c r="N6671" t="s">
        <v>30</v>
      </c>
      <c r="O6671">
        <f t="shared" si="624"/>
        <v>1</v>
      </c>
      <c r="P6671" t="str">
        <f t="shared" si="625"/>
        <v>Valid</v>
      </c>
      <c r="Q6671" t="str">
        <f>_xlfn.XLOOKUP(B6671,Customers!$A:$A,Customers!$C:$C,"Not Found")</f>
        <v>North</v>
      </c>
      <c r="R6671" t="str">
        <f t="shared" si="626"/>
        <v>East</v>
      </c>
      <c r="S6671" t="str">
        <f t="shared" si="627"/>
        <v>Critical Illness</v>
      </c>
      <c r="T6671" t="str">
        <f t="shared" si="628"/>
        <v>SLA Breach</v>
      </c>
      <c r="U6671">
        <f t="shared" si="629"/>
        <v>8</v>
      </c>
    </row>
    <row r="6672" spans="1:21" x14ac:dyDescent="0.3">
      <c r="A6672" t="s">
        <v>11347</v>
      </c>
      <c r="B6672" t="s">
        <v>2852</v>
      </c>
      <c r="C6672" t="s">
        <v>10848</v>
      </c>
      <c r="D6672" t="s">
        <v>92</v>
      </c>
      <c r="E6672" t="s">
        <v>173</v>
      </c>
      <c r="F6672">
        <v>22180.67</v>
      </c>
      <c r="G6672" s="1">
        <v>45899</v>
      </c>
      <c r="I6672" t="s">
        <v>64</v>
      </c>
      <c r="J6672">
        <v>6</v>
      </c>
      <c r="K6672">
        <v>7</v>
      </c>
      <c r="L6672" t="s">
        <v>107</v>
      </c>
      <c r="M6672" t="s">
        <v>94</v>
      </c>
      <c r="N6672" t="s">
        <v>30</v>
      </c>
      <c r="O6672">
        <f t="shared" si="624"/>
        <v>1</v>
      </c>
      <c r="P6672" t="str">
        <f t="shared" si="625"/>
        <v>Valid</v>
      </c>
      <c r="Q6672" t="str">
        <f>_xlfn.XLOOKUP(B6672,Customers!$A:$A,Customers!$C:$C,"Not Found")</f>
        <v>West</v>
      </c>
      <c r="R6672" t="str">
        <f t="shared" si="626"/>
        <v>Central</v>
      </c>
      <c r="S6672" t="str">
        <f t="shared" si="627"/>
        <v>Baggage Loss</v>
      </c>
      <c r="T6672" t="str">
        <f t="shared" si="628"/>
        <v>Within SLA</v>
      </c>
      <c r="U6672">
        <f t="shared" si="629"/>
        <v>0</v>
      </c>
    </row>
    <row r="6673" spans="1:21" x14ac:dyDescent="0.3">
      <c r="A6673" t="s">
        <v>11348</v>
      </c>
      <c r="B6673" t="s">
        <v>546</v>
      </c>
      <c r="C6673" t="s">
        <v>7549</v>
      </c>
      <c r="D6673" t="s">
        <v>154</v>
      </c>
      <c r="E6673" t="s">
        <v>27</v>
      </c>
      <c r="F6673">
        <v>35954.25</v>
      </c>
      <c r="G6673" s="1">
        <v>45877</v>
      </c>
      <c r="H6673" s="1">
        <v>45896</v>
      </c>
      <c r="I6673" t="s">
        <v>19</v>
      </c>
      <c r="J6673">
        <v>19</v>
      </c>
      <c r="K6673">
        <v>10</v>
      </c>
      <c r="L6673" t="s">
        <v>541</v>
      </c>
      <c r="M6673" t="s">
        <v>21</v>
      </c>
      <c r="N6673" t="s">
        <v>42</v>
      </c>
      <c r="O6673">
        <f t="shared" si="624"/>
        <v>1</v>
      </c>
      <c r="P6673" t="str">
        <f t="shared" si="625"/>
        <v>Valid</v>
      </c>
      <c r="Q6673" t="str">
        <f>_xlfn.XLOOKUP(B6673,Customers!$A:$A,Customers!$C:$C,"Not Found")</f>
        <v>North</v>
      </c>
      <c r="R6673" t="str">
        <f t="shared" si="626"/>
        <v>West</v>
      </c>
      <c r="S6673" t="str">
        <f t="shared" si="627"/>
        <v>Vehicle Damage</v>
      </c>
      <c r="T6673" t="str">
        <f t="shared" si="628"/>
        <v>SLA Breach</v>
      </c>
      <c r="U6673">
        <f t="shared" si="629"/>
        <v>9</v>
      </c>
    </row>
    <row r="6674" spans="1:21" x14ac:dyDescent="0.3">
      <c r="A6674" t="s">
        <v>11349</v>
      </c>
      <c r="B6674" t="s">
        <v>5835</v>
      </c>
      <c r="C6674" t="s">
        <v>5836</v>
      </c>
      <c r="D6674" t="s">
        <v>92</v>
      </c>
      <c r="E6674" t="s">
        <v>74</v>
      </c>
      <c r="F6674">
        <v>44500.95</v>
      </c>
      <c r="G6674" s="1">
        <v>45949</v>
      </c>
      <c r="H6674" s="1">
        <v>45958</v>
      </c>
      <c r="I6674" t="s">
        <v>19</v>
      </c>
      <c r="J6674">
        <v>9</v>
      </c>
      <c r="K6674">
        <v>7</v>
      </c>
      <c r="L6674" t="s">
        <v>1047</v>
      </c>
      <c r="M6674" t="s">
        <v>94</v>
      </c>
      <c r="N6674" t="s">
        <v>30</v>
      </c>
      <c r="O6674">
        <f t="shared" si="624"/>
        <v>1</v>
      </c>
      <c r="P6674" t="str">
        <f t="shared" si="625"/>
        <v>Valid</v>
      </c>
      <c r="Q6674" t="str">
        <f>_xlfn.XLOOKUP(B6674,Customers!$A:$A,Customers!$C:$C,"Not Found")</f>
        <v>North</v>
      </c>
      <c r="R6674" t="str">
        <f t="shared" si="626"/>
        <v>East</v>
      </c>
      <c r="S6674" t="str">
        <f t="shared" si="627"/>
        <v>Baggage Loss</v>
      </c>
      <c r="T6674" t="str">
        <f t="shared" si="628"/>
        <v>SLA Breach</v>
      </c>
      <c r="U6674">
        <f t="shared" si="629"/>
        <v>2</v>
      </c>
    </row>
    <row r="6675" spans="1:21" x14ac:dyDescent="0.3">
      <c r="A6675" t="s">
        <v>11350</v>
      </c>
      <c r="B6675" t="s">
        <v>8004</v>
      </c>
      <c r="C6675" t="s">
        <v>8005</v>
      </c>
      <c r="D6675" t="s">
        <v>34</v>
      </c>
      <c r="E6675" t="s">
        <v>39</v>
      </c>
      <c r="F6675">
        <v>393887.56</v>
      </c>
      <c r="G6675" s="1">
        <v>45802</v>
      </c>
      <c r="H6675" s="1">
        <v>45806</v>
      </c>
      <c r="I6675" t="s">
        <v>19</v>
      </c>
      <c r="J6675">
        <v>4</v>
      </c>
      <c r="K6675">
        <v>20</v>
      </c>
      <c r="L6675" t="s">
        <v>411</v>
      </c>
      <c r="M6675" t="s">
        <v>29</v>
      </c>
      <c r="N6675" t="s">
        <v>22</v>
      </c>
      <c r="O6675">
        <f t="shared" si="624"/>
        <v>1</v>
      </c>
      <c r="P6675" t="str">
        <f t="shared" si="625"/>
        <v>Valid</v>
      </c>
      <c r="Q6675" t="str">
        <f>_xlfn.XLOOKUP(B6675,Customers!$A:$A,Customers!$C:$C,"Not Found")</f>
        <v>North</v>
      </c>
      <c r="R6675" t="str">
        <f t="shared" si="626"/>
        <v>North</v>
      </c>
      <c r="S6675" t="str">
        <f t="shared" si="627"/>
        <v>Death Benefit</v>
      </c>
      <c r="T6675" t="str">
        <f t="shared" si="628"/>
        <v>Within SLA</v>
      </c>
      <c r="U6675">
        <f t="shared" si="629"/>
        <v>0</v>
      </c>
    </row>
    <row r="6676" spans="1:21" x14ac:dyDescent="0.3">
      <c r="A6676" t="s">
        <v>11351</v>
      </c>
      <c r="B6676" t="s">
        <v>3313</v>
      </c>
      <c r="C6676" t="s">
        <v>11352</v>
      </c>
      <c r="D6676" t="s">
        <v>34</v>
      </c>
      <c r="E6676" t="s">
        <v>27</v>
      </c>
      <c r="F6676">
        <v>203100.66</v>
      </c>
      <c r="G6676" s="1">
        <v>45694</v>
      </c>
      <c r="I6676" t="s">
        <v>64</v>
      </c>
      <c r="J6676">
        <v>23</v>
      </c>
      <c r="K6676">
        <v>20</v>
      </c>
      <c r="L6676" t="s">
        <v>87</v>
      </c>
      <c r="M6676" t="s">
        <v>29</v>
      </c>
      <c r="N6676" t="s">
        <v>42</v>
      </c>
      <c r="O6676">
        <f t="shared" si="624"/>
        <v>1</v>
      </c>
      <c r="P6676" t="str">
        <f t="shared" si="625"/>
        <v>Valid</v>
      </c>
      <c r="Q6676" t="str">
        <f>_xlfn.XLOOKUP(B6676,Customers!$A:$A,Customers!$C:$C,"Not Found")</f>
        <v>North</v>
      </c>
      <c r="R6676" t="str">
        <f t="shared" si="626"/>
        <v>West</v>
      </c>
      <c r="S6676" t="str">
        <f t="shared" si="627"/>
        <v>Death Benefit</v>
      </c>
      <c r="T6676" t="str">
        <f t="shared" si="628"/>
        <v>SLA Breach</v>
      </c>
      <c r="U6676">
        <f t="shared" si="629"/>
        <v>3</v>
      </c>
    </row>
    <row r="6677" spans="1:21" x14ac:dyDescent="0.3">
      <c r="A6677" t="s">
        <v>11353</v>
      </c>
      <c r="B6677" t="s">
        <v>2053</v>
      </c>
      <c r="C6677" t="s">
        <v>2151</v>
      </c>
      <c r="D6677" t="s">
        <v>216</v>
      </c>
      <c r="E6677" t="s">
        <v>74</v>
      </c>
      <c r="F6677">
        <v>11148.39</v>
      </c>
      <c r="G6677" s="1">
        <v>45672</v>
      </c>
      <c r="H6677" s="1">
        <v>45687</v>
      </c>
      <c r="I6677" t="s">
        <v>47</v>
      </c>
      <c r="J6677">
        <v>15</v>
      </c>
      <c r="K6677">
        <v>15</v>
      </c>
      <c r="L6677" t="s">
        <v>223</v>
      </c>
      <c r="M6677" t="s">
        <v>55</v>
      </c>
      <c r="N6677" t="s">
        <v>30</v>
      </c>
      <c r="O6677">
        <f t="shared" si="624"/>
        <v>1</v>
      </c>
      <c r="P6677" t="str">
        <f t="shared" si="625"/>
        <v>Valid</v>
      </c>
      <c r="Q6677" t="str">
        <f>_xlfn.XLOOKUP(B6677,Customers!$A:$A,Customers!$C:$C,"Not Found")</f>
        <v>East</v>
      </c>
      <c r="R6677" t="str">
        <f t="shared" si="626"/>
        <v>East</v>
      </c>
      <c r="S6677" t="str">
        <f t="shared" si="627"/>
        <v>Outpatient</v>
      </c>
      <c r="T6677" t="str">
        <f t="shared" si="628"/>
        <v>Within SLA</v>
      </c>
      <c r="U6677">
        <f t="shared" si="629"/>
        <v>0</v>
      </c>
    </row>
    <row r="6678" spans="1:21" x14ac:dyDescent="0.3">
      <c r="A6678" t="s">
        <v>11354</v>
      </c>
      <c r="B6678" t="s">
        <v>3993</v>
      </c>
      <c r="C6678" t="s">
        <v>3994</v>
      </c>
      <c r="D6678" t="s">
        <v>182</v>
      </c>
      <c r="E6678" t="s">
        <v>27</v>
      </c>
      <c r="F6678">
        <v>62152.57</v>
      </c>
      <c r="G6678" s="1">
        <v>45984</v>
      </c>
      <c r="H6678" s="1">
        <v>45987</v>
      </c>
      <c r="I6678" t="s">
        <v>19</v>
      </c>
      <c r="J6678">
        <v>3</v>
      </c>
      <c r="K6678">
        <v>7</v>
      </c>
      <c r="L6678" t="s">
        <v>87</v>
      </c>
      <c r="M6678" t="s">
        <v>94</v>
      </c>
      <c r="N6678" t="s">
        <v>22</v>
      </c>
      <c r="O6678">
        <f t="shared" si="624"/>
        <v>1</v>
      </c>
      <c r="P6678" t="str">
        <f t="shared" si="625"/>
        <v>Valid</v>
      </c>
      <c r="Q6678" t="str">
        <f>_xlfn.XLOOKUP(B6678,Customers!$A:$A,Customers!$C:$C,"Not Found")</f>
        <v>Central</v>
      </c>
      <c r="R6678" t="str">
        <f t="shared" si="626"/>
        <v>West</v>
      </c>
      <c r="S6678" t="str">
        <f t="shared" si="627"/>
        <v>Trip Cancellation</v>
      </c>
      <c r="T6678" t="str">
        <f t="shared" si="628"/>
        <v>Within SLA</v>
      </c>
      <c r="U6678">
        <f t="shared" si="629"/>
        <v>0</v>
      </c>
    </row>
    <row r="6679" spans="1:21" x14ac:dyDescent="0.3">
      <c r="A6679" t="s">
        <v>11355</v>
      </c>
      <c r="B6679" t="s">
        <v>3677</v>
      </c>
      <c r="C6679" t="s">
        <v>4654</v>
      </c>
      <c r="D6679" t="s">
        <v>59</v>
      </c>
      <c r="E6679" t="s">
        <v>74</v>
      </c>
      <c r="F6679">
        <v>140868.24</v>
      </c>
      <c r="G6679" s="1">
        <v>45860</v>
      </c>
      <c r="H6679" s="1">
        <v>45874</v>
      </c>
      <c r="I6679" t="s">
        <v>47</v>
      </c>
      <c r="J6679">
        <v>14</v>
      </c>
      <c r="K6679">
        <v>15</v>
      </c>
      <c r="L6679" t="s">
        <v>183</v>
      </c>
      <c r="M6679" t="s">
        <v>55</v>
      </c>
      <c r="N6679" t="s">
        <v>30</v>
      </c>
      <c r="O6679">
        <f t="shared" si="624"/>
        <v>1</v>
      </c>
      <c r="P6679" t="str">
        <f t="shared" si="625"/>
        <v>Valid</v>
      </c>
      <c r="Q6679" t="str">
        <f>_xlfn.XLOOKUP(B6679,Customers!$A:$A,Customers!$C:$C,"Not Found")</f>
        <v>North</v>
      </c>
      <c r="R6679" t="str">
        <f t="shared" si="626"/>
        <v>East</v>
      </c>
      <c r="S6679" t="str">
        <f t="shared" si="627"/>
        <v>Critical Illness</v>
      </c>
      <c r="T6679" t="str">
        <f t="shared" si="628"/>
        <v>Within SLA</v>
      </c>
      <c r="U6679">
        <f t="shared" si="629"/>
        <v>0</v>
      </c>
    </row>
    <row r="6680" spans="1:21" x14ac:dyDescent="0.3">
      <c r="A6680" t="s">
        <v>11356</v>
      </c>
      <c r="B6680" t="s">
        <v>343</v>
      </c>
      <c r="C6680" t="s">
        <v>344</v>
      </c>
      <c r="D6680" t="s">
        <v>46</v>
      </c>
      <c r="E6680" t="s">
        <v>27</v>
      </c>
      <c r="F6680">
        <v>137639.4</v>
      </c>
      <c r="G6680" s="1">
        <v>45905</v>
      </c>
      <c r="H6680" s="1">
        <v>45928</v>
      </c>
      <c r="I6680" t="s">
        <v>19</v>
      </c>
      <c r="J6680">
        <v>23</v>
      </c>
      <c r="K6680">
        <v>10</v>
      </c>
      <c r="L6680" t="s">
        <v>813</v>
      </c>
      <c r="M6680" t="s">
        <v>21</v>
      </c>
      <c r="N6680" t="s">
        <v>88</v>
      </c>
      <c r="O6680">
        <f t="shared" si="624"/>
        <v>1</v>
      </c>
      <c r="P6680" t="str">
        <f t="shared" si="625"/>
        <v>Valid</v>
      </c>
      <c r="Q6680" t="str">
        <f>_xlfn.XLOOKUP(B6680,Customers!$A:$A,Customers!$C:$C,"Not Found")</f>
        <v>South</v>
      </c>
      <c r="R6680" t="str">
        <f t="shared" si="626"/>
        <v>West</v>
      </c>
      <c r="S6680" t="str">
        <f t="shared" si="627"/>
        <v>Theft</v>
      </c>
      <c r="T6680" t="str">
        <f t="shared" si="628"/>
        <v>SLA Breach</v>
      </c>
      <c r="U6680">
        <f t="shared" si="629"/>
        <v>13</v>
      </c>
    </row>
    <row r="6681" spans="1:21" x14ac:dyDescent="0.3">
      <c r="A6681" t="s">
        <v>11357</v>
      </c>
      <c r="B6681" t="s">
        <v>3298</v>
      </c>
      <c r="C6681" t="s">
        <v>11358</v>
      </c>
      <c r="D6681" t="s">
        <v>69</v>
      </c>
      <c r="E6681" t="s">
        <v>39</v>
      </c>
      <c r="F6681">
        <v>241184.15</v>
      </c>
      <c r="G6681" s="1">
        <v>45784</v>
      </c>
      <c r="I6681" t="s">
        <v>40</v>
      </c>
      <c r="J6681">
        <v>25</v>
      </c>
      <c r="K6681">
        <v>12</v>
      </c>
      <c r="L6681" t="s">
        <v>83</v>
      </c>
      <c r="M6681" t="s">
        <v>49</v>
      </c>
      <c r="N6681" t="s">
        <v>30</v>
      </c>
      <c r="O6681">
        <f t="shared" si="624"/>
        <v>1</v>
      </c>
      <c r="P6681" t="str">
        <f t="shared" si="625"/>
        <v>Valid</v>
      </c>
      <c r="Q6681" t="str">
        <f>_xlfn.XLOOKUP(B6681,Customers!$A:$A,Customers!$C:$C,"Not Found")</f>
        <v>West</v>
      </c>
      <c r="R6681" t="str">
        <f t="shared" si="626"/>
        <v>North</v>
      </c>
      <c r="S6681" t="str">
        <f t="shared" si="627"/>
        <v>Property Damage</v>
      </c>
      <c r="T6681" t="str">
        <f t="shared" si="628"/>
        <v>SLA Breach</v>
      </c>
      <c r="U6681">
        <f t="shared" si="629"/>
        <v>13</v>
      </c>
    </row>
    <row r="6682" spans="1:21" x14ac:dyDescent="0.3">
      <c r="A6682" t="s">
        <v>11359</v>
      </c>
      <c r="B6682" t="s">
        <v>987</v>
      </c>
      <c r="C6682" t="s">
        <v>1567</v>
      </c>
      <c r="D6682" t="s">
        <v>116</v>
      </c>
      <c r="E6682" t="s">
        <v>27</v>
      </c>
      <c r="F6682">
        <v>30288.58</v>
      </c>
      <c r="G6682" s="1">
        <v>45694</v>
      </c>
      <c r="I6682" t="s">
        <v>40</v>
      </c>
      <c r="J6682">
        <v>8</v>
      </c>
      <c r="K6682">
        <v>7</v>
      </c>
      <c r="L6682" t="s">
        <v>345</v>
      </c>
      <c r="M6682" t="s">
        <v>94</v>
      </c>
      <c r="N6682" t="s">
        <v>30</v>
      </c>
      <c r="O6682">
        <f t="shared" si="624"/>
        <v>1</v>
      </c>
      <c r="P6682" t="str">
        <f t="shared" si="625"/>
        <v>Valid</v>
      </c>
      <c r="Q6682" t="str">
        <f>_xlfn.XLOOKUP(B6682,Customers!$A:$A,Customers!$C:$C,"Not Found")</f>
        <v>Central</v>
      </c>
      <c r="R6682" t="str">
        <f t="shared" si="626"/>
        <v>West</v>
      </c>
      <c r="S6682" t="str">
        <f t="shared" si="627"/>
        <v>Medical Emergency</v>
      </c>
      <c r="T6682" t="str">
        <f t="shared" si="628"/>
        <v>SLA Breach</v>
      </c>
      <c r="U6682">
        <f t="shared" si="629"/>
        <v>1</v>
      </c>
    </row>
    <row r="6683" spans="1:21" x14ac:dyDescent="0.3">
      <c r="A6683" t="s">
        <v>11360</v>
      </c>
      <c r="B6683" t="s">
        <v>10332</v>
      </c>
      <c r="C6683" t="s">
        <v>10333</v>
      </c>
      <c r="D6683" t="s">
        <v>111</v>
      </c>
      <c r="E6683" t="s">
        <v>27</v>
      </c>
      <c r="F6683">
        <v>83915.57</v>
      </c>
      <c r="G6683" s="1">
        <v>45924</v>
      </c>
      <c r="I6683" t="s">
        <v>64</v>
      </c>
      <c r="J6683">
        <v>6</v>
      </c>
      <c r="K6683">
        <v>12</v>
      </c>
      <c r="L6683" t="s">
        <v>630</v>
      </c>
      <c r="M6683" t="s">
        <v>49</v>
      </c>
      <c r="N6683" t="s">
        <v>30</v>
      </c>
      <c r="O6683">
        <f t="shared" si="624"/>
        <v>1</v>
      </c>
      <c r="P6683" t="str">
        <f t="shared" si="625"/>
        <v>Valid</v>
      </c>
      <c r="Q6683" t="str">
        <f>_xlfn.XLOOKUP(B6683,Customers!$A:$A,Customers!$C:$C,"Not Found")</f>
        <v>North</v>
      </c>
      <c r="R6683" t="str">
        <f t="shared" si="626"/>
        <v>West</v>
      </c>
      <c r="S6683" t="str">
        <f t="shared" si="627"/>
        <v>Fire</v>
      </c>
      <c r="T6683" t="str">
        <f t="shared" si="628"/>
        <v>Within SLA</v>
      </c>
      <c r="U6683">
        <f t="shared" si="629"/>
        <v>0</v>
      </c>
    </row>
    <row r="6684" spans="1:21" x14ac:dyDescent="0.3">
      <c r="A6684" t="s">
        <v>11361</v>
      </c>
      <c r="B6684" t="s">
        <v>11362</v>
      </c>
      <c r="C6684" t="s">
        <v>11363</v>
      </c>
      <c r="D6684" t="s">
        <v>182</v>
      </c>
      <c r="E6684" t="s">
        <v>18</v>
      </c>
      <c r="F6684">
        <v>9362.25</v>
      </c>
      <c r="G6684" s="1">
        <v>45923</v>
      </c>
      <c r="H6684" s="1">
        <v>45932</v>
      </c>
      <c r="I6684" t="s">
        <v>19</v>
      </c>
      <c r="J6684">
        <v>9</v>
      </c>
      <c r="K6684">
        <v>7</v>
      </c>
      <c r="L6684" t="s">
        <v>242</v>
      </c>
      <c r="M6684" t="s">
        <v>94</v>
      </c>
      <c r="N6684" t="s">
        <v>88</v>
      </c>
      <c r="O6684">
        <f t="shared" si="624"/>
        <v>1</v>
      </c>
      <c r="P6684" t="str">
        <f t="shared" si="625"/>
        <v>Valid</v>
      </c>
      <c r="Q6684" t="str">
        <f>_xlfn.XLOOKUP(B6684,Customers!$A:$A,Customers!$C:$C,"Not Found")</f>
        <v>West</v>
      </c>
      <c r="R6684" t="str">
        <f t="shared" si="626"/>
        <v>South</v>
      </c>
      <c r="S6684" t="str">
        <f t="shared" si="627"/>
        <v>Trip Cancellation</v>
      </c>
      <c r="T6684" t="str">
        <f t="shared" si="628"/>
        <v>SLA Breach</v>
      </c>
      <c r="U6684">
        <f t="shared" si="629"/>
        <v>2</v>
      </c>
    </row>
    <row r="6685" spans="1:21" x14ac:dyDescent="0.3">
      <c r="A6685" t="s">
        <v>11364</v>
      </c>
      <c r="B6685" t="s">
        <v>3959</v>
      </c>
      <c r="C6685" t="s">
        <v>3960</v>
      </c>
      <c r="D6685" t="s">
        <v>154</v>
      </c>
      <c r="E6685" t="s">
        <v>173</v>
      </c>
      <c r="F6685">
        <v>70988.320000000007</v>
      </c>
      <c r="G6685" s="1">
        <v>45922</v>
      </c>
      <c r="I6685" t="s">
        <v>40</v>
      </c>
      <c r="J6685">
        <v>7</v>
      </c>
      <c r="K6685">
        <v>10</v>
      </c>
      <c r="L6685" t="s">
        <v>300</v>
      </c>
      <c r="M6685" t="s">
        <v>21</v>
      </c>
      <c r="N6685" t="s">
        <v>30</v>
      </c>
      <c r="O6685">
        <f t="shared" si="624"/>
        <v>1</v>
      </c>
      <c r="P6685" t="str">
        <f t="shared" si="625"/>
        <v>Valid</v>
      </c>
      <c r="Q6685" t="str">
        <f>_xlfn.XLOOKUP(B6685,Customers!$A:$A,Customers!$C:$C,"Not Found")</f>
        <v>North</v>
      </c>
      <c r="R6685" t="str">
        <f t="shared" si="626"/>
        <v>Central</v>
      </c>
      <c r="S6685" t="str">
        <f t="shared" si="627"/>
        <v>Vehicle Damage</v>
      </c>
      <c r="T6685" t="str">
        <f t="shared" si="628"/>
        <v>Within SLA</v>
      </c>
      <c r="U6685">
        <f t="shared" si="629"/>
        <v>0</v>
      </c>
    </row>
    <row r="6686" spans="1:21" x14ac:dyDescent="0.3">
      <c r="A6686" t="s">
        <v>11365</v>
      </c>
      <c r="B6686" t="s">
        <v>2875</v>
      </c>
      <c r="C6686" t="s">
        <v>2876</v>
      </c>
      <c r="D6686" t="s">
        <v>92</v>
      </c>
      <c r="E6686" t="s">
        <v>39</v>
      </c>
      <c r="F6686">
        <v>22401.4</v>
      </c>
      <c r="G6686" s="1">
        <v>45830</v>
      </c>
      <c r="H6686" s="1">
        <v>45848</v>
      </c>
      <c r="I6686" t="s">
        <v>19</v>
      </c>
      <c r="J6686">
        <v>18</v>
      </c>
      <c r="K6686">
        <v>7</v>
      </c>
      <c r="L6686" t="s">
        <v>28</v>
      </c>
      <c r="M6686" t="s">
        <v>94</v>
      </c>
      <c r="N6686" t="s">
        <v>42</v>
      </c>
      <c r="O6686">
        <f t="shared" si="624"/>
        <v>1</v>
      </c>
      <c r="P6686" t="str">
        <f t="shared" si="625"/>
        <v>Valid</v>
      </c>
      <c r="Q6686" t="str">
        <f>_xlfn.XLOOKUP(B6686,Customers!$A:$A,Customers!$C:$C,"Not Found")</f>
        <v>West</v>
      </c>
      <c r="R6686" t="str">
        <f t="shared" si="626"/>
        <v>North</v>
      </c>
      <c r="S6686" t="str">
        <f t="shared" si="627"/>
        <v>Baggage Loss</v>
      </c>
      <c r="T6686" t="str">
        <f t="shared" si="628"/>
        <v>SLA Breach</v>
      </c>
      <c r="U6686">
        <f t="shared" si="629"/>
        <v>11</v>
      </c>
    </row>
    <row r="6687" spans="1:21" x14ac:dyDescent="0.3">
      <c r="A6687" t="s">
        <v>11366</v>
      </c>
      <c r="B6687" t="s">
        <v>445</v>
      </c>
      <c r="C6687" t="s">
        <v>760</v>
      </c>
      <c r="D6687" t="s">
        <v>46</v>
      </c>
      <c r="E6687" t="s">
        <v>39</v>
      </c>
      <c r="F6687">
        <v>66130.73</v>
      </c>
      <c r="G6687" s="1">
        <v>45887</v>
      </c>
      <c r="H6687" s="1">
        <v>45892</v>
      </c>
      <c r="I6687" t="s">
        <v>19</v>
      </c>
      <c r="J6687">
        <v>5</v>
      </c>
      <c r="K6687">
        <v>12</v>
      </c>
      <c r="L6687" t="s">
        <v>268</v>
      </c>
      <c r="M6687" t="s">
        <v>49</v>
      </c>
      <c r="N6687" t="s">
        <v>22</v>
      </c>
      <c r="O6687">
        <f t="shared" si="624"/>
        <v>1</v>
      </c>
      <c r="P6687" t="str">
        <f t="shared" si="625"/>
        <v>Valid</v>
      </c>
      <c r="Q6687" t="str">
        <f>_xlfn.XLOOKUP(B6687,Customers!$A:$A,Customers!$C:$C,"Not Found")</f>
        <v>East</v>
      </c>
      <c r="R6687" t="str">
        <f t="shared" si="626"/>
        <v>North</v>
      </c>
      <c r="S6687" t="str">
        <f t="shared" si="627"/>
        <v>Theft</v>
      </c>
      <c r="T6687" t="str">
        <f t="shared" si="628"/>
        <v>Within SLA</v>
      </c>
      <c r="U6687">
        <f t="shared" si="629"/>
        <v>0</v>
      </c>
    </row>
    <row r="6688" spans="1:21" x14ac:dyDescent="0.3">
      <c r="A6688" t="s">
        <v>11367</v>
      </c>
      <c r="B6688" t="s">
        <v>4767</v>
      </c>
      <c r="C6688" t="s">
        <v>4768</v>
      </c>
      <c r="D6688" t="s">
        <v>17</v>
      </c>
      <c r="E6688" t="s">
        <v>27</v>
      </c>
      <c r="F6688">
        <v>26874.799999999999</v>
      </c>
      <c r="G6688" s="1">
        <v>45762</v>
      </c>
      <c r="I6688" t="s">
        <v>40</v>
      </c>
      <c r="J6688">
        <v>11</v>
      </c>
      <c r="K6688">
        <v>10</v>
      </c>
      <c r="L6688" t="s">
        <v>561</v>
      </c>
      <c r="M6688" t="s">
        <v>21</v>
      </c>
      <c r="N6688" t="s">
        <v>30</v>
      </c>
      <c r="O6688">
        <f t="shared" si="624"/>
        <v>1</v>
      </c>
      <c r="P6688" t="str">
        <f t="shared" si="625"/>
        <v>Valid</v>
      </c>
      <c r="Q6688" t="str">
        <f>_xlfn.XLOOKUP(B6688,Customers!$A:$A,Customers!$C:$C,"Not Found")</f>
        <v>West</v>
      </c>
      <c r="R6688" t="str">
        <f t="shared" si="626"/>
        <v>West</v>
      </c>
      <c r="S6688" t="str">
        <f t="shared" si="627"/>
        <v>Accident</v>
      </c>
      <c r="T6688" t="str">
        <f t="shared" si="628"/>
        <v>SLA Breach</v>
      </c>
      <c r="U6688">
        <f t="shared" si="629"/>
        <v>1</v>
      </c>
    </row>
    <row r="6689" spans="1:21" x14ac:dyDescent="0.3">
      <c r="A6689" t="s">
        <v>11368</v>
      </c>
      <c r="B6689" t="s">
        <v>1852</v>
      </c>
      <c r="C6689" t="s">
        <v>6995</v>
      </c>
      <c r="D6689" t="s">
        <v>154</v>
      </c>
      <c r="E6689" t="s">
        <v>74</v>
      </c>
      <c r="F6689">
        <v>33270.82</v>
      </c>
      <c r="G6689" s="1">
        <v>45747</v>
      </c>
      <c r="I6689" t="s">
        <v>64</v>
      </c>
      <c r="J6689">
        <v>12</v>
      </c>
      <c r="K6689">
        <v>10</v>
      </c>
      <c r="L6689" t="s">
        <v>103</v>
      </c>
      <c r="M6689" t="s">
        <v>21</v>
      </c>
      <c r="N6689" t="s">
        <v>22</v>
      </c>
      <c r="O6689">
        <f t="shared" si="624"/>
        <v>1</v>
      </c>
      <c r="P6689" t="str">
        <f t="shared" si="625"/>
        <v>Valid</v>
      </c>
      <c r="Q6689" t="str">
        <f>_xlfn.XLOOKUP(B6689,Customers!$A:$A,Customers!$C:$C,"Not Found")</f>
        <v>Central</v>
      </c>
      <c r="R6689" t="str">
        <f t="shared" si="626"/>
        <v>East</v>
      </c>
      <c r="S6689" t="str">
        <f t="shared" si="627"/>
        <v>Vehicle Damage</v>
      </c>
      <c r="T6689" t="str">
        <f t="shared" si="628"/>
        <v>SLA Breach</v>
      </c>
      <c r="U6689">
        <f t="shared" si="629"/>
        <v>2</v>
      </c>
    </row>
    <row r="6690" spans="1:21" x14ac:dyDescent="0.3">
      <c r="A6690" t="s">
        <v>11369</v>
      </c>
      <c r="B6690" t="s">
        <v>618</v>
      </c>
      <c r="C6690" t="s">
        <v>619</v>
      </c>
      <c r="D6690" t="s">
        <v>203</v>
      </c>
      <c r="E6690" t="s">
        <v>39</v>
      </c>
      <c r="F6690">
        <v>35438.839999999997</v>
      </c>
      <c r="G6690" s="1">
        <v>45669</v>
      </c>
      <c r="H6690" s="1">
        <v>45681</v>
      </c>
      <c r="I6690" t="s">
        <v>19</v>
      </c>
      <c r="J6690">
        <v>12</v>
      </c>
      <c r="K6690">
        <v>15</v>
      </c>
      <c r="L6690" t="s">
        <v>174</v>
      </c>
      <c r="M6690" t="s">
        <v>55</v>
      </c>
      <c r="N6690" t="s">
        <v>30</v>
      </c>
      <c r="O6690">
        <f t="shared" si="624"/>
        <v>1</v>
      </c>
      <c r="P6690" t="str">
        <f t="shared" si="625"/>
        <v>Valid</v>
      </c>
      <c r="Q6690" t="str">
        <f>_xlfn.XLOOKUP(B6690,Customers!$A:$A,Customers!$C:$C,"Not Found")</f>
        <v>West</v>
      </c>
      <c r="R6690" t="str">
        <f t="shared" si="626"/>
        <v>North</v>
      </c>
      <c r="S6690" t="str">
        <f t="shared" si="627"/>
        <v>Hospitalization</v>
      </c>
      <c r="T6690" t="str">
        <f t="shared" si="628"/>
        <v>Within SLA</v>
      </c>
      <c r="U6690">
        <f t="shared" si="629"/>
        <v>0</v>
      </c>
    </row>
    <row r="6691" spans="1:21" x14ac:dyDescent="0.3">
      <c r="A6691" t="s">
        <v>11370</v>
      </c>
      <c r="B6691" t="s">
        <v>5395</v>
      </c>
      <c r="C6691" t="s">
        <v>5396</v>
      </c>
      <c r="D6691" t="s">
        <v>59</v>
      </c>
      <c r="E6691" t="s">
        <v>39</v>
      </c>
      <c r="F6691">
        <v>162074.98000000001</v>
      </c>
      <c r="G6691" s="1">
        <v>45715</v>
      </c>
      <c r="I6691" t="s">
        <v>64</v>
      </c>
      <c r="J6691">
        <v>26</v>
      </c>
      <c r="K6691">
        <v>15</v>
      </c>
      <c r="L6691" t="s">
        <v>204</v>
      </c>
      <c r="M6691" t="s">
        <v>55</v>
      </c>
      <c r="N6691" t="s">
        <v>88</v>
      </c>
      <c r="O6691">
        <f t="shared" si="624"/>
        <v>1</v>
      </c>
      <c r="P6691" t="str">
        <f t="shared" si="625"/>
        <v>Valid</v>
      </c>
      <c r="Q6691" t="str">
        <f>_xlfn.XLOOKUP(B6691,Customers!$A:$A,Customers!$C:$C,"Not Found")</f>
        <v>South</v>
      </c>
      <c r="R6691" t="str">
        <f t="shared" si="626"/>
        <v>North</v>
      </c>
      <c r="S6691" t="str">
        <f t="shared" si="627"/>
        <v>Critical Illness</v>
      </c>
      <c r="T6691" t="str">
        <f t="shared" si="628"/>
        <v>SLA Breach</v>
      </c>
      <c r="U6691">
        <f t="shared" si="629"/>
        <v>11</v>
      </c>
    </row>
    <row r="6692" spans="1:21" x14ac:dyDescent="0.3">
      <c r="A6692" t="s">
        <v>11371</v>
      </c>
      <c r="B6692" t="s">
        <v>1339</v>
      </c>
      <c r="C6692" t="s">
        <v>1340</v>
      </c>
      <c r="D6692" t="s">
        <v>154</v>
      </c>
      <c r="E6692" t="s">
        <v>39</v>
      </c>
      <c r="F6692">
        <v>134230.04999999999</v>
      </c>
      <c r="G6692" s="1">
        <v>45803</v>
      </c>
      <c r="H6692" s="1">
        <v>45809</v>
      </c>
      <c r="I6692" t="s">
        <v>19</v>
      </c>
      <c r="J6692">
        <v>6</v>
      </c>
      <c r="K6692">
        <v>10</v>
      </c>
      <c r="L6692" t="s">
        <v>590</v>
      </c>
      <c r="M6692" t="s">
        <v>21</v>
      </c>
      <c r="N6692" t="s">
        <v>30</v>
      </c>
      <c r="O6692">
        <f t="shared" si="624"/>
        <v>1</v>
      </c>
      <c r="P6692" t="str">
        <f t="shared" si="625"/>
        <v>Valid</v>
      </c>
      <c r="Q6692" t="str">
        <f>_xlfn.XLOOKUP(B6692,Customers!$A:$A,Customers!$C:$C,"Not Found")</f>
        <v>South</v>
      </c>
      <c r="R6692" t="str">
        <f t="shared" si="626"/>
        <v>North</v>
      </c>
      <c r="S6692" t="str">
        <f t="shared" si="627"/>
        <v>Vehicle Damage</v>
      </c>
      <c r="T6692" t="str">
        <f t="shared" si="628"/>
        <v>Within SLA</v>
      </c>
      <c r="U6692">
        <f t="shared" si="629"/>
        <v>0</v>
      </c>
    </row>
    <row r="6693" spans="1:21" x14ac:dyDescent="0.3">
      <c r="A6693" t="s">
        <v>11372</v>
      </c>
      <c r="B6693" t="s">
        <v>3866</v>
      </c>
      <c r="C6693" t="s">
        <v>3867</v>
      </c>
      <c r="D6693" t="s">
        <v>34</v>
      </c>
      <c r="E6693" t="s">
        <v>39</v>
      </c>
      <c r="F6693">
        <v>185175.49</v>
      </c>
      <c r="G6693" s="1">
        <v>45824</v>
      </c>
      <c r="I6693" t="s">
        <v>64</v>
      </c>
      <c r="J6693">
        <v>39</v>
      </c>
      <c r="K6693">
        <v>20</v>
      </c>
      <c r="L6693" t="s">
        <v>54</v>
      </c>
      <c r="M6693" t="s">
        <v>29</v>
      </c>
      <c r="N6693" t="s">
        <v>88</v>
      </c>
      <c r="O6693">
        <f t="shared" si="624"/>
        <v>1</v>
      </c>
      <c r="P6693" t="str">
        <f t="shared" si="625"/>
        <v>Valid</v>
      </c>
      <c r="Q6693" t="str">
        <f>_xlfn.XLOOKUP(B6693,Customers!$A:$A,Customers!$C:$C,"Not Found")</f>
        <v>East</v>
      </c>
      <c r="R6693" t="str">
        <f t="shared" si="626"/>
        <v>North</v>
      </c>
      <c r="S6693" t="str">
        <f t="shared" si="627"/>
        <v>Death Benefit</v>
      </c>
      <c r="T6693" t="str">
        <f t="shared" si="628"/>
        <v>SLA Breach</v>
      </c>
      <c r="U6693">
        <f t="shared" si="629"/>
        <v>19</v>
      </c>
    </row>
    <row r="6694" spans="1:21" x14ac:dyDescent="0.3">
      <c r="A6694" t="s">
        <v>11373</v>
      </c>
      <c r="B6694" t="s">
        <v>503</v>
      </c>
      <c r="C6694" t="s">
        <v>504</v>
      </c>
      <c r="D6694" t="s">
        <v>69</v>
      </c>
      <c r="E6694" t="s">
        <v>74</v>
      </c>
      <c r="F6694">
        <v>243834.76</v>
      </c>
      <c r="G6694" s="1">
        <v>45807</v>
      </c>
      <c r="H6694" s="1">
        <v>45821</v>
      </c>
      <c r="I6694" t="s">
        <v>19</v>
      </c>
      <c r="J6694">
        <v>14</v>
      </c>
      <c r="K6694">
        <v>12</v>
      </c>
      <c r="L6694" t="s">
        <v>310</v>
      </c>
      <c r="M6694" t="s">
        <v>49</v>
      </c>
      <c r="N6694" t="s">
        <v>22</v>
      </c>
      <c r="O6694">
        <f t="shared" si="624"/>
        <v>1</v>
      </c>
      <c r="P6694" t="str">
        <f t="shared" si="625"/>
        <v>Valid</v>
      </c>
      <c r="Q6694" t="str">
        <f>_xlfn.XLOOKUP(B6694,Customers!$A:$A,Customers!$C:$C,"Not Found")</f>
        <v>East</v>
      </c>
      <c r="R6694" t="str">
        <f t="shared" si="626"/>
        <v>East</v>
      </c>
      <c r="S6694" t="str">
        <f t="shared" si="627"/>
        <v>Property Damage</v>
      </c>
      <c r="T6694" t="str">
        <f t="shared" si="628"/>
        <v>SLA Breach</v>
      </c>
      <c r="U6694">
        <f t="shared" si="629"/>
        <v>2</v>
      </c>
    </row>
    <row r="6695" spans="1:21" x14ac:dyDescent="0.3">
      <c r="A6695" t="s">
        <v>11374</v>
      </c>
      <c r="B6695" t="s">
        <v>1698</v>
      </c>
      <c r="C6695" t="s">
        <v>3121</v>
      </c>
      <c r="D6695" t="s">
        <v>59</v>
      </c>
      <c r="E6695" t="s">
        <v>39</v>
      </c>
      <c r="F6695">
        <v>90869.47</v>
      </c>
      <c r="G6695" s="1">
        <v>45809</v>
      </c>
      <c r="H6695" s="1">
        <v>45825</v>
      </c>
      <c r="I6695" t="s">
        <v>19</v>
      </c>
      <c r="J6695">
        <v>16</v>
      </c>
      <c r="K6695">
        <v>15</v>
      </c>
      <c r="L6695" t="s">
        <v>331</v>
      </c>
      <c r="M6695" t="s">
        <v>55</v>
      </c>
      <c r="N6695" t="s">
        <v>30</v>
      </c>
      <c r="O6695">
        <f t="shared" si="624"/>
        <v>1</v>
      </c>
      <c r="P6695" t="str">
        <f t="shared" si="625"/>
        <v>Valid</v>
      </c>
      <c r="Q6695" t="str">
        <f>_xlfn.XLOOKUP(B6695,Customers!$A:$A,Customers!$C:$C,"Not Found")</f>
        <v>Central</v>
      </c>
      <c r="R6695" t="str">
        <f t="shared" si="626"/>
        <v>North</v>
      </c>
      <c r="S6695" t="str">
        <f t="shared" si="627"/>
        <v>Critical Illness</v>
      </c>
      <c r="T6695" t="str">
        <f t="shared" si="628"/>
        <v>SLA Breach</v>
      </c>
      <c r="U6695">
        <f t="shared" si="629"/>
        <v>1</v>
      </c>
    </row>
    <row r="6696" spans="1:21" x14ac:dyDescent="0.3">
      <c r="A6696" t="s">
        <v>11375</v>
      </c>
      <c r="B6696" t="s">
        <v>1357</v>
      </c>
      <c r="C6696" t="s">
        <v>7965</v>
      </c>
      <c r="D6696" t="s">
        <v>69</v>
      </c>
      <c r="E6696" t="s">
        <v>74</v>
      </c>
      <c r="F6696">
        <v>285671.96999999997</v>
      </c>
      <c r="G6696" s="1">
        <v>45730</v>
      </c>
      <c r="H6696" s="1">
        <v>45756</v>
      </c>
      <c r="I6696" t="s">
        <v>19</v>
      </c>
      <c r="J6696">
        <v>26</v>
      </c>
      <c r="K6696">
        <v>12</v>
      </c>
      <c r="L6696" t="s">
        <v>150</v>
      </c>
      <c r="M6696" t="s">
        <v>49</v>
      </c>
      <c r="N6696" t="s">
        <v>42</v>
      </c>
      <c r="O6696">
        <f t="shared" si="624"/>
        <v>1</v>
      </c>
      <c r="P6696" t="str">
        <f t="shared" si="625"/>
        <v>Valid</v>
      </c>
      <c r="Q6696" t="str">
        <f>_xlfn.XLOOKUP(B6696,Customers!$A:$A,Customers!$C:$C,"Not Found")</f>
        <v>South</v>
      </c>
      <c r="R6696" t="str">
        <f t="shared" si="626"/>
        <v>East</v>
      </c>
      <c r="S6696" t="str">
        <f t="shared" si="627"/>
        <v>Property Damage</v>
      </c>
      <c r="T6696" t="str">
        <f t="shared" si="628"/>
        <v>SLA Breach</v>
      </c>
      <c r="U6696">
        <f t="shared" si="629"/>
        <v>14</v>
      </c>
    </row>
    <row r="6697" spans="1:21" x14ac:dyDescent="0.3">
      <c r="A6697" t="s">
        <v>11376</v>
      </c>
      <c r="B6697" t="s">
        <v>5028</v>
      </c>
      <c r="C6697" t="s">
        <v>5029</v>
      </c>
      <c r="D6697" t="s">
        <v>59</v>
      </c>
      <c r="E6697" t="s">
        <v>74</v>
      </c>
      <c r="F6697">
        <v>125257.3</v>
      </c>
      <c r="G6697" s="1">
        <v>45882</v>
      </c>
      <c r="H6697" s="1">
        <v>45896</v>
      </c>
      <c r="I6697" t="s">
        <v>19</v>
      </c>
      <c r="J6697">
        <v>14</v>
      </c>
      <c r="K6697">
        <v>15</v>
      </c>
      <c r="L6697" t="s">
        <v>140</v>
      </c>
      <c r="M6697" t="s">
        <v>55</v>
      </c>
      <c r="N6697" t="s">
        <v>22</v>
      </c>
      <c r="O6697">
        <f t="shared" si="624"/>
        <v>1</v>
      </c>
      <c r="P6697" t="str">
        <f t="shared" si="625"/>
        <v>Valid</v>
      </c>
      <c r="Q6697" t="str">
        <f>_xlfn.XLOOKUP(B6697,Customers!$A:$A,Customers!$C:$C,"Not Found")</f>
        <v>South</v>
      </c>
      <c r="R6697" t="str">
        <f t="shared" si="626"/>
        <v>East</v>
      </c>
      <c r="S6697" t="str">
        <f t="shared" si="627"/>
        <v>Critical Illness</v>
      </c>
      <c r="T6697" t="str">
        <f t="shared" si="628"/>
        <v>Within SLA</v>
      </c>
      <c r="U6697">
        <f t="shared" si="629"/>
        <v>0</v>
      </c>
    </row>
    <row r="6698" spans="1:21" x14ac:dyDescent="0.3">
      <c r="A6698" t="s">
        <v>11377</v>
      </c>
      <c r="B6698" t="s">
        <v>1095</v>
      </c>
      <c r="C6698" t="s">
        <v>6898</v>
      </c>
      <c r="D6698" t="s">
        <v>46</v>
      </c>
      <c r="E6698" t="s">
        <v>27</v>
      </c>
      <c r="F6698">
        <v>165900.53</v>
      </c>
      <c r="G6698" s="1">
        <v>45806</v>
      </c>
      <c r="H6698" s="1">
        <v>45829</v>
      </c>
      <c r="I6698" t="s">
        <v>19</v>
      </c>
      <c r="J6698">
        <v>23</v>
      </c>
      <c r="K6698">
        <v>12</v>
      </c>
      <c r="L6698" t="s">
        <v>252</v>
      </c>
      <c r="M6698" t="s">
        <v>49</v>
      </c>
      <c r="N6698" t="s">
        <v>88</v>
      </c>
      <c r="O6698">
        <f t="shared" si="624"/>
        <v>1</v>
      </c>
      <c r="P6698" t="str">
        <f t="shared" si="625"/>
        <v>Valid</v>
      </c>
      <c r="Q6698" t="str">
        <f>_xlfn.XLOOKUP(B6698,Customers!$A:$A,Customers!$C:$C,"Not Found")</f>
        <v>West</v>
      </c>
      <c r="R6698" t="str">
        <f t="shared" si="626"/>
        <v>West</v>
      </c>
      <c r="S6698" t="str">
        <f t="shared" si="627"/>
        <v>Theft</v>
      </c>
      <c r="T6698" t="str">
        <f t="shared" si="628"/>
        <v>SLA Breach</v>
      </c>
      <c r="U6698">
        <f t="shared" si="629"/>
        <v>11</v>
      </c>
    </row>
    <row r="6699" spans="1:21" x14ac:dyDescent="0.3">
      <c r="A6699" t="s">
        <v>11378</v>
      </c>
      <c r="B6699" t="s">
        <v>693</v>
      </c>
      <c r="C6699" t="s">
        <v>694</v>
      </c>
      <c r="D6699" t="s">
        <v>34</v>
      </c>
      <c r="E6699" t="s">
        <v>173</v>
      </c>
      <c r="F6699">
        <v>351791.6</v>
      </c>
      <c r="G6699" s="1">
        <v>45835</v>
      </c>
      <c r="I6699" t="s">
        <v>40</v>
      </c>
      <c r="J6699">
        <v>12</v>
      </c>
      <c r="K6699">
        <v>20</v>
      </c>
      <c r="L6699" t="s">
        <v>610</v>
      </c>
      <c r="M6699" t="s">
        <v>29</v>
      </c>
      <c r="N6699" t="s">
        <v>22</v>
      </c>
      <c r="O6699">
        <f t="shared" si="624"/>
        <v>1</v>
      </c>
      <c r="P6699" t="str">
        <f t="shared" si="625"/>
        <v>Valid</v>
      </c>
      <c r="Q6699" t="str">
        <f>_xlfn.XLOOKUP(B6699,Customers!$A:$A,Customers!$C:$C,"Not Found")</f>
        <v>West</v>
      </c>
      <c r="R6699" t="str">
        <f t="shared" si="626"/>
        <v>Central</v>
      </c>
      <c r="S6699" t="str">
        <f t="shared" si="627"/>
        <v>Death Benefit</v>
      </c>
      <c r="T6699" t="str">
        <f t="shared" si="628"/>
        <v>Within SLA</v>
      </c>
      <c r="U6699">
        <f t="shared" si="629"/>
        <v>0</v>
      </c>
    </row>
    <row r="6700" spans="1:21" x14ac:dyDescent="0.3">
      <c r="A6700" t="s">
        <v>11379</v>
      </c>
      <c r="B6700" t="s">
        <v>3065</v>
      </c>
      <c r="C6700" t="s">
        <v>3066</v>
      </c>
      <c r="D6700" t="s">
        <v>46</v>
      </c>
      <c r="E6700" t="s">
        <v>39</v>
      </c>
      <c r="F6700">
        <v>68810.67</v>
      </c>
      <c r="G6700" s="1">
        <v>45854</v>
      </c>
      <c r="H6700" s="1">
        <v>45866</v>
      </c>
      <c r="I6700" t="s">
        <v>19</v>
      </c>
      <c r="J6700">
        <v>12</v>
      </c>
      <c r="K6700">
        <v>12</v>
      </c>
      <c r="L6700" t="s">
        <v>178</v>
      </c>
      <c r="M6700" t="s">
        <v>49</v>
      </c>
      <c r="N6700" t="s">
        <v>42</v>
      </c>
      <c r="O6700">
        <f t="shared" si="624"/>
        <v>1</v>
      </c>
      <c r="P6700" t="str">
        <f t="shared" si="625"/>
        <v>Valid</v>
      </c>
      <c r="Q6700" t="str">
        <f>_xlfn.XLOOKUP(B6700,Customers!$A:$A,Customers!$C:$C,"Not Found")</f>
        <v>South</v>
      </c>
      <c r="R6700" t="str">
        <f t="shared" si="626"/>
        <v>North</v>
      </c>
      <c r="S6700" t="str">
        <f t="shared" si="627"/>
        <v>Theft</v>
      </c>
      <c r="T6700" t="str">
        <f t="shared" si="628"/>
        <v>Within SLA</v>
      </c>
      <c r="U6700">
        <f t="shared" si="629"/>
        <v>0</v>
      </c>
    </row>
    <row r="6701" spans="1:21" x14ac:dyDescent="0.3">
      <c r="A6701" t="s">
        <v>11380</v>
      </c>
      <c r="B6701" t="s">
        <v>1119</v>
      </c>
      <c r="C6701" t="s">
        <v>1120</v>
      </c>
      <c r="D6701" t="s">
        <v>69</v>
      </c>
      <c r="E6701" t="s">
        <v>39</v>
      </c>
      <c r="F6701">
        <v>46631.54</v>
      </c>
      <c r="G6701" s="1">
        <v>45823</v>
      </c>
      <c r="H6701" s="1">
        <v>45830</v>
      </c>
      <c r="I6701" t="s">
        <v>19</v>
      </c>
      <c r="J6701">
        <v>7</v>
      </c>
      <c r="K6701">
        <v>12</v>
      </c>
      <c r="L6701" t="s">
        <v>341</v>
      </c>
      <c r="M6701" t="s">
        <v>49</v>
      </c>
      <c r="N6701" t="s">
        <v>30</v>
      </c>
      <c r="O6701">
        <f t="shared" si="624"/>
        <v>1</v>
      </c>
      <c r="P6701" t="str">
        <f t="shared" si="625"/>
        <v>Valid</v>
      </c>
      <c r="Q6701" t="str">
        <f>_xlfn.XLOOKUP(B6701,Customers!$A:$A,Customers!$C:$C,"Not Found")</f>
        <v>North</v>
      </c>
      <c r="R6701" t="str">
        <f t="shared" si="626"/>
        <v>North</v>
      </c>
      <c r="S6701" t="str">
        <f t="shared" si="627"/>
        <v>Property Damage</v>
      </c>
      <c r="T6701" t="str">
        <f t="shared" si="628"/>
        <v>Within SLA</v>
      </c>
      <c r="U6701">
        <f t="shared" si="629"/>
        <v>0</v>
      </c>
    </row>
    <row r="6702" spans="1:21" x14ac:dyDescent="0.3">
      <c r="A6702" t="s">
        <v>11381</v>
      </c>
      <c r="B6702" t="s">
        <v>4089</v>
      </c>
      <c r="C6702" t="s">
        <v>4090</v>
      </c>
      <c r="D6702" t="s">
        <v>46</v>
      </c>
      <c r="E6702" t="s">
        <v>39</v>
      </c>
      <c r="F6702">
        <v>74258.22</v>
      </c>
      <c r="G6702" s="1">
        <v>45841</v>
      </c>
      <c r="H6702" s="1">
        <v>45870</v>
      </c>
      <c r="I6702" t="s">
        <v>19</v>
      </c>
      <c r="J6702">
        <v>29</v>
      </c>
      <c r="K6702">
        <v>10</v>
      </c>
      <c r="L6702" t="s">
        <v>20</v>
      </c>
      <c r="M6702" t="s">
        <v>21</v>
      </c>
      <c r="N6702" t="s">
        <v>88</v>
      </c>
      <c r="O6702">
        <f t="shared" si="624"/>
        <v>1</v>
      </c>
      <c r="P6702" t="str">
        <f t="shared" si="625"/>
        <v>Valid</v>
      </c>
      <c r="Q6702" t="str">
        <f>_xlfn.XLOOKUP(B6702,Customers!$A:$A,Customers!$C:$C,"Not Found")</f>
        <v>Central</v>
      </c>
      <c r="R6702" t="str">
        <f t="shared" si="626"/>
        <v>North</v>
      </c>
      <c r="S6702" t="str">
        <f t="shared" si="627"/>
        <v>Theft</v>
      </c>
      <c r="T6702" t="str">
        <f t="shared" si="628"/>
        <v>SLA Breach</v>
      </c>
      <c r="U6702">
        <f t="shared" si="629"/>
        <v>19</v>
      </c>
    </row>
    <row r="6703" spans="1:21" x14ac:dyDescent="0.3">
      <c r="A6703" t="s">
        <v>11382</v>
      </c>
      <c r="B6703" t="s">
        <v>8446</v>
      </c>
      <c r="C6703" t="s">
        <v>8447</v>
      </c>
      <c r="D6703" t="s">
        <v>34</v>
      </c>
      <c r="E6703" t="s">
        <v>18</v>
      </c>
      <c r="F6703">
        <v>281971.65000000002</v>
      </c>
      <c r="G6703" s="1">
        <v>45818</v>
      </c>
      <c r="I6703" t="s">
        <v>64</v>
      </c>
      <c r="J6703">
        <v>29</v>
      </c>
      <c r="K6703">
        <v>20</v>
      </c>
      <c r="L6703" t="s">
        <v>48</v>
      </c>
      <c r="M6703" t="s">
        <v>29</v>
      </c>
      <c r="N6703" t="s">
        <v>42</v>
      </c>
      <c r="O6703">
        <f t="shared" si="624"/>
        <v>1</v>
      </c>
      <c r="P6703" t="str">
        <f t="shared" si="625"/>
        <v>Valid</v>
      </c>
      <c r="Q6703" t="str">
        <f>_xlfn.XLOOKUP(B6703,Customers!$A:$A,Customers!$C:$C,"Not Found")</f>
        <v>North</v>
      </c>
      <c r="R6703" t="str">
        <f t="shared" si="626"/>
        <v>South</v>
      </c>
      <c r="S6703" t="str">
        <f t="shared" si="627"/>
        <v>Death Benefit</v>
      </c>
      <c r="T6703" t="str">
        <f t="shared" si="628"/>
        <v>SLA Breach</v>
      </c>
      <c r="U6703">
        <f t="shared" si="629"/>
        <v>9</v>
      </c>
    </row>
    <row r="6704" spans="1:21" x14ac:dyDescent="0.3">
      <c r="A6704" t="s">
        <v>11383</v>
      </c>
      <c r="B6704" t="s">
        <v>972</v>
      </c>
      <c r="C6704" t="s">
        <v>973</v>
      </c>
      <c r="D6704" t="s">
        <v>17</v>
      </c>
      <c r="E6704" t="s">
        <v>74</v>
      </c>
      <c r="F6704">
        <v>352142.38</v>
      </c>
      <c r="G6704" s="1">
        <v>45784</v>
      </c>
      <c r="I6704" t="s">
        <v>64</v>
      </c>
      <c r="J6704">
        <v>16</v>
      </c>
      <c r="K6704">
        <v>10</v>
      </c>
      <c r="L6704" t="s">
        <v>787</v>
      </c>
      <c r="M6704" t="s">
        <v>21</v>
      </c>
      <c r="N6704" t="s">
        <v>30</v>
      </c>
      <c r="O6704">
        <f t="shared" si="624"/>
        <v>1</v>
      </c>
      <c r="P6704" t="str">
        <f t="shared" si="625"/>
        <v>Valid</v>
      </c>
      <c r="Q6704" t="str">
        <f>_xlfn.XLOOKUP(B6704,Customers!$A:$A,Customers!$C:$C,"Not Found")</f>
        <v>North</v>
      </c>
      <c r="R6704" t="str">
        <f t="shared" si="626"/>
        <v>East</v>
      </c>
      <c r="S6704" t="str">
        <f t="shared" si="627"/>
        <v>Accident</v>
      </c>
      <c r="T6704" t="str">
        <f t="shared" si="628"/>
        <v>SLA Breach</v>
      </c>
      <c r="U6704">
        <f t="shared" si="629"/>
        <v>6</v>
      </c>
    </row>
    <row r="6705" spans="1:21" x14ac:dyDescent="0.3">
      <c r="A6705" t="s">
        <v>11384</v>
      </c>
      <c r="B6705" t="s">
        <v>553</v>
      </c>
      <c r="C6705" t="s">
        <v>9706</v>
      </c>
      <c r="D6705" t="s">
        <v>59</v>
      </c>
      <c r="E6705" t="s">
        <v>39</v>
      </c>
      <c r="F6705">
        <v>138192.42000000001</v>
      </c>
      <c r="G6705" s="1">
        <v>45826</v>
      </c>
      <c r="H6705" s="1">
        <v>45839</v>
      </c>
      <c r="I6705" t="s">
        <v>19</v>
      </c>
      <c r="J6705">
        <v>13</v>
      </c>
      <c r="K6705">
        <v>15</v>
      </c>
      <c r="L6705" t="s">
        <v>345</v>
      </c>
      <c r="M6705" t="s">
        <v>55</v>
      </c>
      <c r="N6705" t="s">
        <v>30</v>
      </c>
      <c r="O6705">
        <f t="shared" si="624"/>
        <v>1</v>
      </c>
      <c r="P6705" t="str">
        <f t="shared" si="625"/>
        <v>Valid</v>
      </c>
      <c r="Q6705" t="str">
        <f>_xlfn.XLOOKUP(B6705,Customers!$A:$A,Customers!$C:$C,"Not Found")</f>
        <v>East</v>
      </c>
      <c r="R6705" t="str">
        <f t="shared" si="626"/>
        <v>North</v>
      </c>
      <c r="S6705" t="str">
        <f t="shared" si="627"/>
        <v>Critical Illness</v>
      </c>
      <c r="T6705" t="str">
        <f t="shared" si="628"/>
        <v>Within SLA</v>
      </c>
      <c r="U6705">
        <f t="shared" si="629"/>
        <v>0</v>
      </c>
    </row>
    <row r="6706" spans="1:21" x14ac:dyDescent="0.3">
      <c r="A6706" t="s">
        <v>11385</v>
      </c>
      <c r="B6706" t="s">
        <v>4812</v>
      </c>
      <c r="C6706" t="s">
        <v>6185</v>
      </c>
      <c r="D6706" t="s">
        <v>53</v>
      </c>
      <c r="E6706" t="s">
        <v>27</v>
      </c>
      <c r="F6706">
        <v>49093.41</v>
      </c>
      <c r="G6706" s="1">
        <v>45885</v>
      </c>
      <c r="H6706" s="1">
        <v>45900</v>
      </c>
      <c r="I6706" t="s">
        <v>19</v>
      </c>
      <c r="J6706">
        <v>15</v>
      </c>
      <c r="K6706">
        <v>15</v>
      </c>
      <c r="L6706" t="s">
        <v>296</v>
      </c>
      <c r="M6706" t="s">
        <v>55</v>
      </c>
      <c r="N6706" t="s">
        <v>30</v>
      </c>
      <c r="O6706">
        <f t="shared" si="624"/>
        <v>1</v>
      </c>
      <c r="P6706" t="str">
        <f t="shared" si="625"/>
        <v>Valid</v>
      </c>
      <c r="Q6706" t="str">
        <f>_xlfn.XLOOKUP(B6706,Customers!$A:$A,Customers!$C:$C,"Not Found")</f>
        <v>Central</v>
      </c>
      <c r="R6706" t="str">
        <f t="shared" si="626"/>
        <v>West</v>
      </c>
      <c r="S6706" t="str">
        <f t="shared" si="627"/>
        <v>Hospitalization</v>
      </c>
      <c r="T6706" t="str">
        <f t="shared" si="628"/>
        <v>Within SLA</v>
      </c>
      <c r="U6706">
        <f t="shared" si="629"/>
        <v>0</v>
      </c>
    </row>
    <row r="6707" spans="1:21" x14ac:dyDescent="0.3">
      <c r="A6707" t="s">
        <v>11386</v>
      </c>
      <c r="B6707" t="s">
        <v>808</v>
      </c>
      <c r="C6707" t="s">
        <v>809</v>
      </c>
      <c r="D6707" t="s">
        <v>59</v>
      </c>
      <c r="E6707" t="s">
        <v>173</v>
      </c>
      <c r="F6707">
        <v>80463.25</v>
      </c>
      <c r="G6707" s="1">
        <v>45949</v>
      </c>
      <c r="H6707" s="1">
        <v>45962</v>
      </c>
      <c r="I6707" t="s">
        <v>19</v>
      </c>
      <c r="J6707">
        <v>13</v>
      </c>
      <c r="K6707">
        <v>15</v>
      </c>
      <c r="L6707" t="s">
        <v>268</v>
      </c>
      <c r="M6707" t="s">
        <v>55</v>
      </c>
      <c r="N6707" t="s">
        <v>42</v>
      </c>
      <c r="O6707">
        <f t="shared" si="624"/>
        <v>1</v>
      </c>
      <c r="P6707" t="str">
        <f t="shared" si="625"/>
        <v>Valid</v>
      </c>
      <c r="Q6707" t="str">
        <f>_xlfn.XLOOKUP(B6707,Customers!$A:$A,Customers!$C:$C,"Not Found")</f>
        <v>South</v>
      </c>
      <c r="R6707" t="str">
        <f t="shared" si="626"/>
        <v>Central</v>
      </c>
      <c r="S6707" t="str">
        <f t="shared" si="627"/>
        <v>Critical Illness</v>
      </c>
      <c r="T6707" t="str">
        <f t="shared" si="628"/>
        <v>Within SLA</v>
      </c>
      <c r="U6707">
        <f t="shared" si="629"/>
        <v>0</v>
      </c>
    </row>
    <row r="6708" spans="1:21" x14ac:dyDescent="0.3">
      <c r="A6708" t="s">
        <v>11387</v>
      </c>
      <c r="B6708" t="s">
        <v>1095</v>
      </c>
      <c r="C6708" t="s">
        <v>6898</v>
      </c>
      <c r="D6708" t="s">
        <v>69</v>
      </c>
      <c r="E6708" t="s">
        <v>18</v>
      </c>
      <c r="F6708">
        <v>86578.36</v>
      </c>
      <c r="G6708" s="1">
        <v>45690</v>
      </c>
      <c r="H6708" s="1">
        <v>45704</v>
      </c>
      <c r="I6708" t="s">
        <v>19</v>
      </c>
      <c r="J6708">
        <v>14</v>
      </c>
      <c r="K6708">
        <v>12</v>
      </c>
      <c r="L6708" t="s">
        <v>630</v>
      </c>
      <c r="M6708" t="s">
        <v>49</v>
      </c>
      <c r="N6708" t="s">
        <v>88</v>
      </c>
      <c r="O6708">
        <f t="shared" si="624"/>
        <v>1</v>
      </c>
      <c r="P6708" t="str">
        <f t="shared" si="625"/>
        <v>Valid</v>
      </c>
      <c r="Q6708" t="str">
        <f>_xlfn.XLOOKUP(B6708,Customers!$A:$A,Customers!$C:$C,"Not Found")</f>
        <v>West</v>
      </c>
      <c r="R6708" t="str">
        <f t="shared" si="626"/>
        <v>South</v>
      </c>
      <c r="S6708" t="str">
        <f t="shared" si="627"/>
        <v>Property Damage</v>
      </c>
      <c r="T6708" t="str">
        <f t="shared" si="628"/>
        <v>SLA Breach</v>
      </c>
      <c r="U6708">
        <f t="shared" si="629"/>
        <v>2</v>
      </c>
    </row>
    <row r="6709" spans="1:21" x14ac:dyDescent="0.3">
      <c r="A6709" t="s">
        <v>11388</v>
      </c>
      <c r="B6709" t="s">
        <v>378</v>
      </c>
      <c r="C6709" t="s">
        <v>379</v>
      </c>
      <c r="D6709" t="s">
        <v>154</v>
      </c>
      <c r="E6709" t="s">
        <v>39</v>
      </c>
      <c r="F6709">
        <v>63359.64</v>
      </c>
      <c r="G6709" s="1">
        <v>45715</v>
      </c>
      <c r="H6709" s="1">
        <v>45737</v>
      </c>
      <c r="I6709" t="s">
        <v>19</v>
      </c>
      <c r="J6709">
        <v>22</v>
      </c>
      <c r="K6709">
        <v>10</v>
      </c>
      <c r="L6709" t="s">
        <v>227</v>
      </c>
      <c r="M6709" t="s">
        <v>21</v>
      </c>
      <c r="N6709" t="s">
        <v>88</v>
      </c>
      <c r="O6709">
        <f t="shared" si="624"/>
        <v>1</v>
      </c>
      <c r="P6709" t="str">
        <f t="shared" si="625"/>
        <v>Valid</v>
      </c>
      <c r="Q6709" t="str">
        <f>_xlfn.XLOOKUP(B6709,Customers!$A:$A,Customers!$C:$C,"Not Found")</f>
        <v>Central</v>
      </c>
      <c r="R6709" t="str">
        <f t="shared" si="626"/>
        <v>North</v>
      </c>
      <c r="S6709" t="str">
        <f t="shared" si="627"/>
        <v>Vehicle Damage</v>
      </c>
      <c r="T6709" t="str">
        <f t="shared" si="628"/>
        <v>SLA Breach</v>
      </c>
      <c r="U6709">
        <f t="shared" si="629"/>
        <v>12</v>
      </c>
    </row>
    <row r="6710" spans="1:21" x14ac:dyDescent="0.3">
      <c r="A6710" t="s">
        <v>11389</v>
      </c>
      <c r="B6710" t="s">
        <v>11390</v>
      </c>
      <c r="C6710" t="s">
        <v>11391</v>
      </c>
      <c r="D6710" t="s">
        <v>59</v>
      </c>
      <c r="E6710" t="s">
        <v>27</v>
      </c>
      <c r="F6710">
        <v>36241.29</v>
      </c>
      <c r="G6710" s="1">
        <v>45698</v>
      </c>
      <c r="H6710" s="1">
        <v>45713</v>
      </c>
      <c r="I6710" t="s">
        <v>19</v>
      </c>
      <c r="J6710">
        <v>15</v>
      </c>
      <c r="K6710">
        <v>15</v>
      </c>
      <c r="L6710" t="s">
        <v>54</v>
      </c>
      <c r="M6710" t="s">
        <v>55</v>
      </c>
      <c r="N6710" t="s">
        <v>30</v>
      </c>
      <c r="O6710">
        <f t="shared" si="624"/>
        <v>1</v>
      </c>
      <c r="P6710" t="str">
        <f t="shared" si="625"/>
        <v>Valid</v>
      </c>
      <c r="Q6710" t="str">
        <f>_xlfn.XLOOKUP(B6710,Customers!$A:$A,Customers!$C:$C,"Not Found")</f>
        <v>South</v>
      </c>
      <c r="R6710" t="str">
        <f t="shared" si="626"/>
        <v>West</v>
      </c>
      <c r="S6710" t="str">
        <f t="shared" si="627"/>
        <v>Critical Illness</v>
      </c>
      <c r="T6710" t="str">
        <f t="shared" si="628"/>
        <v>Within SLA</v>
      </c>
      <c r="U6710">
        <f t="shared" si="629"/>
        <v>0</v>
      </c>
    </row>
    <row r="6711" spans="1:21" x14ac:dyDescent="0.3">
      <c r="A6711" t="s">
        <v>11392</v>
      </c>
      <c r="B6711" t="s">
        <v>802</v>
      </c>
      <c r="C6711" t="s">
        <v>803</v>
      </c>
      <c r="D6711" t="s">
        <v>53</v>
      </c>
      <c r="E6711" t="s">
        <v>27</v>
      </c>
      <c r="F6711">
        <v>153320.79999999999</v>
      </c>
      <c r="G6711" s="1">
        <v>45664</v>
      </c>
      <c r="H6711" s="1">
        <v>45667</v>
      </c>
      <c r="I6711" t="s">
        <v>19</v>
      </c>
      <c r="J6711">
        <v>3</v>
      </c>
      <c r="K6711">
        <v>15</v>
      </c>
      <c r="L6711" t="s">
        <v>548</v>
      </c>
      <c r="M6711" t="s">
        <v>55</v>
      </c>
      <c r="N6711" t="s">
        <v>30</v>
      </c>
      <c r="O6711">
        <f t="shared" si="624"/>
        <v>1</v>
      </c>
      <c r="P6711" t="str">
        <f t="shared" si="625"/>
        <v>Valid</v>
      </c>
      <c r="Q6711" t="str">
        <f>_xlfn.XLOOKUP(B6711,Customers!$A:$A,Customers!$C:$C,"Not Found")</f>
        <v>West</v>
      </c>
      <c r="R6711" t="str">
        <f t="shared" si="626"/>
        <v>West</v>
      </c>
      <c r="S6711" t="str">
        <f t="shared" si="627"/>
        <v>Hospitalization</v>
      </c>
      <c r="T6711" t="str">
        <f t="shared" si="628"/>
        <v>Within SLA</v>
      </c>
      <c r="U6711">
        <f t="shared" si="629"/>
        <v>0</v>
      </c>
    </row>
    <row r="6712" spans="1:21" x14ac:dyDescent="0.3">
      <c r="A6712" t="s">
        <v>11393</v>
      </c>
      <c r="B6712" t="s">
        <v>10483</v>
      </c>
      <c r="C6712" t="s">
        <v>10484</v>
      </c>
      <c r="D6712" t="s">
        <v>216</v>
      </c>
      <c r="E6712" t="s">
        <v>39</v>
      </c>
      <c r="F6712">
        <v>65743.789999999994</v>
      </c>
      <c r="G6712" s="1">
        <v>45934</v>
      </c>
      <c r="H6712" s="1">
        <v>45951</v>
      </c>
      <c r="I6712" t="s">
        <v>19</v>
      </c>
      <c r="J6712">
        <v>17</v>
      </c>
      <c r="K6712">
        <v>15</v>
      </c>
      <c r="L6712" t="s">
        <v>651</v>
      </c>
      <c r="M6712" t="s">
        <v>55</v>
      </c>
      <c r="N6712" t="s">
        <v>30</v>
      </c>
      <c r="O6712">
        <f t="shared" si="624"/>
        <v>1</v>
      </c>
      <c r="P6712" t="str">
        <f t="shared" si="625"/>
        <v>Valid</v>
      </c>
      <c r="Q6712" t="str">
        <f>_xlfn.XLOOKUP(B6712,Customers!$A:$A,Customers!$C:$C,"Not Found")</f>
        <v>West</v>
      </c>
      <c r="R6712" t="str">
        <f t="shared" si="626"/>
        <v>North</v>
      </c>
      <c r="S6712" t="str">
        <f t="shared" si="627"/>
        <v>Outpatient</v>
      </c>
      <c r="T6712" t="str">
        <f t="shared" si="628"/>
        <v>SLA Breach</v>
      </c>
      <c r="U6712">
        <f t="shared" si="629"/>
        <v>2</v>
      </c>
    </row>
    <row r="6713" spans="1:21" x14ac:dyDescent="0.3">
      <c r="A6713" t="s">
        <v>11394</v>
      </c>
      <c r="B6713" t="s">
        <v>8627</v>
      </c>
      <c r="C6713" t="s">
        <v>8628</v>
      </c>
      <c r="D6713" t="s">
        <v>4731</v>
      </c>
      <c r="E6713" t="s">
        <v>74</v>
      </c>
      <c r="F6713">
        <v>45901.75</v>
      </c>
      <c r="G6713" s="1">
        <v>45732</v>
      </c>
      <c r="H6713" s="1">
        <v>45744</v>
      </c>
      <c r="I6713" t="s">
        <v>19</v>
      </c>
      <c r="J6713">
        <v>12</v>
      </c>
      <c r="K6713">
        <v>7</v>
      </c>
      <c r="L6713" t="s">
        <v>155</v>
      </c>
      <c r="M6713" t="s">
        <v>94</v>
      </c>
      <c r="N6713" t="s">
        <v>42</v>
      </c>
      <c r="O6713">
        <f t="shared" si="624"/>
        <v>1</v>
      </c>
      <c r="P6713" t="str">
        <f t="shared" si="625"/>
        <v>Valid</v>
      </c>
      <c r="Q6713" t="str">
        <f>_xlfn.XLOOKUP(B6713,Customers!$A:$A,Customers!$C:$C,"Not Found")</f>
        <v>South</v>
      </c>
      <c r="R6713" t="str">
        <f t="shared" si="626"/>
        <v>East</v>
      </c>
      <c r="S6713" t="str">
        <f t="shared" si="627"/>
        <v>medical emergency</v>
      </c>
      <c r="T6713" t="str">
        <f t="shared" si="628"/>
        <v>SLA Breach</v>
      </c>
      <c r="U6713">
        <f t="shared" si="629"/>
        <v>5</v>
      </c>
    </row>
    <row r="6714" spans="1:21" x14ac:dyDescent="0.3">
      <c r="A6714" t="s">
        <v>11395</v>
      </c>
      <c r="B6714" t="s">
        <v>3784</v>
      </c>
      <c r="C6714" t="s">
        <v>11396</v>
      </c>
      <c r="D6714" t="s">
        <v>102</v>
      </c>
      <c r="E6714" t="s">
        <v>18</v>
      </c>
      <c r="F6714">
        <v>202640.25</v>
      </c>
      <c r="G6714" s="1">
        <v>45755</v>
      </c>
      <c r="H6714" s="1">
        <v>45788</v>
      </c>
      <c r="I6714" t="s">
        <v>47</v>
      </c>
      <c r="J6714">
        <v>33</v>
      </c>
      <c r="K6714">
        <v>20</v>
      </c>
      <c r="L6714" t="s">
        <v>174</v>
      </c>
      <c r="M6714" t="s">
        <v>29</v>
      </c>
      <c r="N6714" t="s">
        <v>88</v>
      </c>
      <c r="O6714">
        <f t="shared" si="624"/>
        <v>1</v>
      </c>
      <c r="P6714" t="str">
        <f t="shared" si="625"/>
        <v>Valid</v>
      </c>
      <c r="Q6714" t="str">
        <f>_xlfn.XLOOKUP(B6714,Customers!$A:$A,Customers!$C:$C,"Not Found")</f>
        <v>South</v>
      </c>
      <c r="R6714" t="str">
        <f t="shared" si="626"/>
        <v>South</v>
      </c>
      <c r="S6714" t="str">
        <f t="shared" si="627"/>
        <v>Maturity</v>
      </c>
      <c r="T6714" t="str">
        <f t="shared" si="628"/>
        <v>SLA Breach</v>
      </c>
      <c r="U6714">
        <f t="shared" si="629"/>
        <v>13</v>
      </c>
    </row>
    <row r="6715" spans="1:21" x14ac:dyDescent="0.3">
      <c r="A6715" t="s">
        <v>11397</v>
      </c>
      <c r="B6715" t="s">
        <v>3719</v>
      </c>
      <c r="C6715" t="s">
        <v>4120</v>
      </c>
      <c r="D6715" t="s">
        <v>53</v>
      </c>
      <c r="E6715" t="s">
        <v>27</v>
      </c>
      <c r="F6715">
        <v>65645.48</v>
      </c>
      <c r="G6715" s="1">
        <v>45761</v>
      </c>
      <c r="H6715" s="1">
        <v>45768</v>
      </c>
      <c r="I6715" t="s">
        <v>19</v>
      </c>
      <c r="J6715">
        <v>7</v>
      </c>
      <c r="K6715">
        <v>15</v>
      </c>
      <c r="L6715" t="s">
        <v>404</v>
      </c>
      <c r="M6715" t="s">
        <v>55</v>
      </c>
      <c r="N6715" t="s">
        <v>22</v>
      </c>
      <c r="O6715">
        <f t="shared" si="624"/>
        <v>1</v>
      </c>
      <c r="P6715" t="str">
        <f t="shared" si="625"/>
        <v>Valid</v>
      </c>
      <c r="Q6715" t="str">
        <f>_xlfn.XLOOKUP(B6715,Customers!$A:$A,Customers!$C:$C,"Not Found")</f>
        <v>Central</v>
      </c>
      <c r="R6715" t="str">
        <f t="shared" si="626"/>
        <v>West</v>
      </c>
      <c r="S6715" t="str">
        <f t="shared" si="627"/>
        <v>Hospitalization</v>
      </c>
      <c r="T6715" t="str">
        <f t="shared" si="628"/>
        <v>Within SLA</v>
      </c>
      <c r="U6715">
        <f t="shared" si="629"/>
        <v>0</v>
      </c>
    </row>
    <row r="6716" spans="1:21" x14ac:dyDescent="0.3">
      <c r="A6716" t="s">
        <v>11398</v>
      </c>
      <c r="B6716" t="s">
        <v>4156</v>
      </c>
      <c r="C6716" t="s">
        <v>8438</v>
      </c>
      <c r="D6716" t="s">
        <v>59</v>
      </c>
      <c r="E6716" t="s">
        <v>27</v>
      </c>
      <c r="F6716">
        <v>124996.68</v>
      </c>
      <c r="G6716" s="1">
        <v>45946</v>
      </c>
      <c r="H6716" s="1">
        <v>45958</v>
      </c>
      <c r="I6716" t="s">
        <v>19</v>
      </c>
      <c r="J6716">
        <v>12</v>
      </c>
      <c r="K6716">
        <v>15</v>
      </c>
      <c r="L6716" t="s">
        <v>325</v>
      </c>
      <c r="M6716" t="s">
        <v>55</v>
      </c>
      <c r="N6716" t="s">
        <v>30</v>
      </c>
      <c r="O6716">
        <f t="shared" si="624"/>
        <v>1</v>
      </c>
      <c r="P6716" t="str">
        <f t="shared" si="625"/>
        <v>Valid</v>
      </c>
      <c r="Q6716" t="str">
        <f>_xlfn.XLOOKUP(B6716,Customers!$A:$A,Customers!$C:$C,"Not Found")</f>
        <v>North</v>
      </c>
      <c r="R6716" t="str">
        <f t="shared" si="626"/>
        <v>West</v>
      </c>
      <c r="S6716" t="str">
        <f t="shared" si="627"/>
        <v>Critical Illness</v>
      </c>
      <c r="T6716" t="str">
        <f t="shared" si="628"/>
        <v>Within SLA</v>
      </c>
      <c r="U6716">
        <f t="shared" si="629"/>
        <v>0</v>
      </c>
    </row>
    <row r="6717" spans="1:21" x14ac:dyDescent="0.3">
      <c r="A6717" t="s">
        <v>11399</v>
      </c>
      <c r="B6717" t="s">
        <v>8916</v>
      </c>
      <c r="C6717" t="s">
        <v>8917</v>
      </c>
      <c r="D6717" t="s">
        <v>59</v>
      </c>
      <c r="E6717" t="s">
        <v>18</v>
      </c>
      <c r="F6717">
        <v>22118.49</v>
      </c>
      <c r="G6717" s="1">
        <v>45862</v>
      </c>
      <c r="H6717" s="1">
        <v>45890</v>
      </c>
      <c r="I6717" t="s">
        <v>19</v>
      </c>
      <c r="J6717">
        <v>28</v>
      </c>
      <c r="K6717">
        <v>15</v>
      </c>
      <c r="L6717" t="s">
        <v>227</v>
      </c>
      <c r="M6717" t="s">
        <v>55</v>
      </c>
      <c r="N6717" t="s">
        <v>88</v>
      </c>
      <c r="O6717">
        <f t="shared" si="624"/>
        <v>1</v>
      </c>
      <c r="P6717" t="str">
        <f t="shared" si="625"/>
        <v>Valid</v>
      </c>
      <c r="Q6717" t="str">
        <f>_xlfn.XLOOKUP(B6717,Customers!$A:$A,Customers!$C:$C,"Not Found")</f>
        <v>North</v>
      </c>
      <c r="R6717" t="str">
        <f t="shared" si="626"/>
        <v>South</v>
      </c>
      <c r="S6717" t="str">
        <f t="shared" si="627"/>
        <v>Critical Illness</v>
      </c>
      <c r="T6717" t="str">
        <f t="shared" si="628"/>
        <v>SLA Breach</v>
      </c>
      <c r="U6717">
        <f t="shared" si="629"/>
        <v>13</v>
      </c>
    </row>
    <row r="6718" spans="1:21" x14ac:dyDescent="0.3">
      <c r="A6718" t="s">
        <v>11400</v>
      </c>
      <c r="B6718" t="s">
        <v>4245</v>
      </c>
      <c r="C6718" t="s">
        <v>4246</v>
      </c>
      <c r="D6718" t="s">
        <v>111</v>
      </c>
      <c r="E6718" t="s">
        <v>18</v>
      </c>
      <c r="F6718">
        <v>208975.06</v>
      </c>
      <c r="G6718" s="1">
        <v>45693</v>
      </c>
      <c r="H6718" s="1">
        <v>45715</v>
      </c>
      <c r="I6718" t="s">
        <v>19</v>
      </c>
      <c r="J6718">
        <v>22</v>
      </c>
      <c r="K6718">
        <v>12</v>
      </c>
      <c r="L6718" t="s">
        <v>787</v>
      </c>
      <c r="M6718" t="s">
        <v>49</v>
      </c>
      <c r="N6718" t="s">
        <v>42</v>
      </c>
      <c r="O6718">
        <f t="shared" si="624"/>
        <v>1</v>
      </c>
      <c r="P6718" t="str">
        <f t="shared" si="625"/>
        <v>Valid</v>
      </c>
      <c r="Q6718" t="str">
        <f>_xlfn.XLOOKUP(B6718,Customers!$A:$A,Customers!$C:$C,"Not Found")</f>
        <v>West</v>
      </c>
      <c r="R6718" t="str">
        <f t="shared" si="626"/>
        <v>South</v>
      </c>
      <c r="S6718" t="str">
        <f t="shared" si="627"/>
        <v>Fire</v>
      </c>
      <c r="T6718" t="str">
        <f t="shared" si="628"/>
        <v>SLA Breach</v>
      </c>
      <c r="U6718">
        <f t="shared" si="629"/>
        <v>10</v>
      </c>
    </row>
    <row r="6719" spans="1:21" x14ac:dyDescent="0.3">
      <c r="A6719" t="s">
        <v>11401</v>
      </c>
      <c r="B6719" t="s">
        <v>8637</v>
      </c>
      <c r="C6719" t="s">
        <v>8638</v>
      </c>
      <c r="D6719" t="s">
        <v>111</v>
      </c>
      <c r="E6719" t="s">
        <v>74</v>
      </c>
      <c r="F6719">
        <v>285966.5</v>
      </c>
      <c r="G6719" s="1">
        <v>45939</v>
      </c>
      <c r="H6719" s="1">
        <v>45958</v>
      </c>
      <c r="I6719" t="s">
        <v>19</v>
      </c>
      <c r="J6719">
        <v>19</v>
      </c>
      <c r="K6719">
        <v>12</v>
      </c>
      <c r="L6719" t="s">
        <v>174</v>
      </c>
      <c r="M6719" t="s">
        <v>49</v>
      </c>
      <c r="N6719" t="s">
        <v>22</v>
      </c>
      <c r="O6719">
        <f t="shared" si="624"/>
        <v>1</v>
      </c>
      <c r="P6719" t="str">
        <f t="shared" si="625"/>
        <v>Valid</v>
      </c>
      <c r="Q6719" t="str">
        <f>_xlfn.XLOOKUP(B6719,Customers!$A:$A,Customers!$C:$C,"Not Found")</f>
        <v>North</v>
      </c>
      <c r="R6719" t="str">
        <f t="shared" si="626"/>
        <v>East</v>
      </c>
      <c r="S6719" t="str">
        <f t="shared" si="627"/>
        <v>Fire</v>
      </c>
      <c r="T6719" t="str">
        <f t="shared" si="628"/>
        <v>SLA Breach</v>
      </c>
      <c r="U6719">
        <f t="shared" si="629"/>
        <v>7</v>
      </c>
    </row>
    <row r="6720" spans="1:21" x14ac:dyDescent="0.3">
      <c r="A6720" t="s">
        <v>11402</v>
      </c>
      <c r="B6720" t="s">
        <v>6290</v>
      </c>
      <c r="C6720" t="s">
        <v>6291</v>
      </c>
      <c r="D6720" t="s">
        <v>34</v>
      </c>
      <c r="E6720" t="s">
        <v>74</v>
      </c>
      <c r="F6720">
        <v>770099.75</v>
      </c>
      <c r="G6720" s="1">
        <v>45987</v>
      </c>
      <c r="H6720" s="1">
        <v>46028</v>
      </c>
      <c r="I6720" t="s">
        <v>19</v>
      </c>
      <c r="J6720">
        <v>41</v>
      </c>
      <c r="K6720">
        <v>20</v>
      </c>
      <c r="L6720" t="s">
        <v>163</v>
      </c>
      <c r="M6720" t="s">
        <v>29</v>
      </c>
      <c r="N6720" t="s">
        <v>88</v>
      </c>
      <c r="O6720">
        <f t="shared" si="624"/>
        <v>1</v>
      </c>
      <c r="P6720" t="str">
        <f t="shared" si="625"/>
        <v>Valid</v>
      </c>
      <c r="Q6720" t="str">
        <f>_xlfn.XLOOKUP(B6720,Customers!$A:$A,Customers!$C:$C,"Not Found")</f>
        <v>West</v>
      </c>
      <c r="R6720" t="str">
        <f t="shared" si="626"/>
        <v>East</v>
      </c>
      <c r="S6720" t="str">
        <f t="shared" si="627"/>
        <v>Death Benefit</v>
      </c>
      <c r="T6720" t="str">
        <f t="shared" si="628"/>
        <v>SLA Breach</v>
      </c>
      <c r="U6720">
        <f t="shared" si="629"/>
        <v>21</v>
      </c>
    </row>
    <row r="6721" spans="1:21" x14ac:dyDescent="0.3">
      <c r="A6721" t="s">
        <v>11403</v>
      </c>
      <c r="B6721" t="s">
        <v>3250</v>
      </c>
      <c r="C6721" t="s">
        <v>3251</v>
      </c>
      <c r="D6721" t="s">
        <v>59</v>
      </c>
      <c r="E6721" t="s">
        <v>173</v>
      </c>
      <c r="F6721">
        <v>53895.02</v>
      </c>
      <c r="G6721" s="1">
        <v>45896</v>
      </c>
      <c r="H6721" s="1">
        <v>45909</v>
      </c>
      <c r="I6721" t="s">
        <v>19</v>
      </c>
      <c r="J6721">
        <v>13</v>
      </c>
      <c r="K6721">
        <v>15</v>
      </c>
      <c r="L6721" t="s">
        <v>65</v>
      </c>
      <c r="M6721" t="s">
        <v>55</v>
      </c>
      <c r="N6721" t="s">
        <v>30</v>
      </c>
      <c r="O6721">
        <f t="shared" si="624"/>
        <v>1</v>
      </c>
      <c r="P6721" t="str">
        <f t="shared" si="625"/>
        <v>Valid</v>
      </c>
      <c r="Q6721" t="str">
        <f>_xlfn.XLOOKUP(B6721,Customers!$A:$A,Customers!$C:$C,"Not Found")</f>
        <v>North</v>
      </c>
      <c r="R6721" t="str">
        <f t="shared" si="626"/>
        <v>Central</v>
      </c>
      <c r="S6721" t="str">
        <f t="shared" si="627"/>
        <v>Critical Illness</v>
      </c>
      <c r="T6721" t="str">
        <f t="shared" si="628"/>
        <v>Within SLA</v>
      </c>
      <c r="U6721">
        <f t="shared" si="629"/>
        <v>0</v>
      </c>
    </row>
    <row r="6722" spans="1:21" x14ac:dyDescent="0.3">
      <c r="A6722" t="s">
        <v>11404</v>
      </c>
      <c r="B6722" t="s">
        <v>9805</v>
      </c>
      <c r="C6722" t="s">
        <v>9806</v>
      </c>
      <c r="D6722" t="s">
        <v>216</v>
      </c>
      <c r="E6722" t="s">
        <v>74</v>
      </c>
      <c r="F6722">
        <v>103418</v>
      </c>
      <c r="G6722" s="1">
        <v>45819</v>
      </c>
      <c r="H6722" s="1">
        <v>45845</v>
      </c>
      <c r="I6722" t="s">
        <v>19</v>
      </c>
      <c r="J6722">
        <v>26</v>
      </c>
      <c r="K6722">
        <v>15</v>
      </c>
      <c r="L6722" t="s">
        <v>580</v>
      </c>
      <c r="M6722" t="s">
        <v>55</v>
      </c>
      <c r="N6722" t="s">
        <v>88</v>
      </c>
      <c r="O6722">
        <f t="shared" ref="O6722:O6785" si="630">COUNTIF($A:$A,A6722)</f>
        <v>1</v>
      </c>
      <c r="P6722" t="str">
        <f t="shared" ref="P6722:P6785" si="631">IF(F6722="","Missing Amount","Valid")</f>
        <v>Valid</v>
      </c>
      <c r="Q6722" t="str">
        <f>_xlfn.XLOOKUP(B6722,Customers!$A:$A,Customers!$C:$C,"Not Found")</f>
        <v>East</v>
      </c>
      <c r="R6722" t="str">
        <f t="shared" ref="R6722:R6785" si="632">IF(E6722="",Q6722,E6722)</f>
        <v>East</v>
      </c>
      <c r="S6722" t="str">
        <f t="shared" ref="S6722:S6785" si="633">IF(D6722="Hospitalisation","Hospitalization",IF(D6722="Medical Emerg.","Medical Emergency",IF(D6722="Property dmg","Property Damage",IF(D6722="Vehicle dmg","Vehicle Damage",D6722))))</f>
        <v>Outpatient</v>
      </c>
      <c r="T6722" t="str">
        <f t="shared" ref="T6722:T6785" si="634">IF(J6722&gt;K6722,"SLA Breach","Within SLA")</f>
        <v>SLA Breach</v>
      </c>
      <c r="U6722">
        <f t="shared" ref="U6722:U6785" si="635">IF(J6722&gt;K6722,J6722-K6722,0)</f>
        <v>11</v>
      </c>
    </row>
    <row r="6723" spans="1:21" x14ac:dyDescent="0.3">
      <c r="A6723" t="s">
        <v>11405</v>
      </c>
      <c r="B6723" t="s">
        <v>1417</v>
      </c>
      <c r="C6723" t="s">
        <v>1418</v>
      </c>
      <c r="D6723" t="s">
        <v>17</v>
      </c>
      <c r="E6723" t="s">
        <v>27</v>
      </c>
      <c r="F6723">
        <v>48634.239999999998</v>
      </c>
      <c r="G6723" s="1">
        <v>45991</v>
      </c>
      <c r="H6723" s="1">
        <v>46000</v>
      </c>
      <c r="I6723" t="s">
        <v>19</v>
      </c>
      <c r="J6723">
        <v>9</v>
      </c>
      <c r="K6723">
        <v>10</v>
      </c>
      <c r="L6723" t="s">
        <v>128</v>
      </c>
      <c r="M6723" t="s">
        <v>21</v>
      </c>
      <c r="N6723" t="s">
        <v>30</v>
      </c>
      <c r="O6723">
        <f t="shared" si="630"/>
        <v>1</v>
      </c>
      <c r="P6723" t="str">
        <f t="shared" si="631"/>
        <v>Valid</v>
      </c>
      <c r="Q6723" t="str">
        <f>_xlfn.XLOOKUP(B6723,Customers!$A:$A,Customers!$C:$C,"Not Found")</f>
        <v>South</v>
      </c>
      <c r="R6723" t="str">
        <f t="shared" si="632"/>
        <v>West</v>
      </c>
      <c r="S6723" t="str">
        <f t="shared" si="633"/>
        <v>Accident</v>
      </c>
      <c r="T6723" t="str">
        <f t="shared" si="634"/>
        <v>Within SLA</v>
      </c>
      <c r="U6723">
        <f t="shared" si="635"/>
        <v>0</v>
      </c>
    </row>
    <row r="6724" spans="1:21" x14ac:dyDescent="0.3">
      <c r="A6724" t="s">
        <v>11406</v>
      </c>
      <c r="B6724" t="s">
        <v>7377</v>
      </c>
      <c r="C6724" t="s">
        <v>7378</v>
      </c>
      <c r="D6724" t="s">
        <v>53</v>
      </c>
      <c r="E6724" t="s">
        <v>27</v>
      </c>
      <c r="F6724">
        <v>32350.720000000001</v>
      </c>
      <c r="G6724" s="1">
        <v>45672</v>
      </c>
      <c r="I6724" t="s">
        <v>64</v>
      </c>
      <c r="J6724">
        <v>33</v>
      </c>
      <c r="K6724">
        <v>15</v>
      </c>
      <c r="L6724" t="s">
        <v>98</v>
      </c>
      <c r="M6724" t="s">
        <v>55</v>
      </c>
      <c r="N6724" t="s">
        <v>88</v>
      </c>
      <c r="O6724">
        <f t="shared" si="630"/>
        <v>1</v>
      </c>
      <c r="P6724" t="str">
        <f t="shared" si="631"/>
        <v>Valid</v>
      </c>
      <c r="Q6724" t="str">
        <f>_xlfn.XLOOKUP(B6724,Customers!$A:$A,Customers!$C:$C,"Not Found")</f>
        <v>North</v>
      </c>
      <c r="R6724" t="str">
        <f t="shared" si="632"/>
        <v>West</v>
      </c>
      <c r="S6724" t="str">
        <f t="shared" si="633"/>
        <v>Hospitalization</v>
      </c>
      <c r="T6724" t="str">
        <f t="shared" si="634"/>
        <v>SLA Breach</v>
      </c>
      <c r="U6724">
        <f t="shared" si="635"/>
        <v>18</v>
      </c>
    </row>
    <row r="6725" spans="1:21" x14ac:dyDescent="0.3">
      <c r="A6725" t="s">
        <v>11407</v>
      </c>
      <c r="B6725" t="s">
        <v>2129</v>
      </c>
      <c r="C6725" t="s">
        <v>2130</v>
      </c>
      <c r="D6725" t="s">
        <v>53</v>
      </c>
      <c r="E6725" t="s">
        <v>27</v>
      </c>
      <c r="F6725">
        <v>90045.93</v>
      </c>
      <c r="G6725" s="1">
        <v>45658</v>
      </c>
      <c r="H6725" s="1">
        <v>45683</v>
      </c>
      <c r="I6725" t="s">
        <v>19</v>
      </c>
      <c r="J6725">
        <v>25</v>
      </c>
      <c r="K6725">
        <v>15</v>
      </c>
      <c r="L6725" t="s">
        <v>431</v>
      </c>
      <c r="M6725" t="s">
        <v>55</v>
      </c>
      <c r="N6725" t="s">
        <v>88</v>
      </c>
      <c r="O6725">
        <f t="shared" si="630"/>
        <v>1</v>
      </c>
      <c r="P6725" t="str">
        <f t="shared" si="631"/>
        <v>Valid</v>
      </c>
      <c r="Q6725" t="str">
        <f>_xlfn.XLOOKUP(B6725,Customers!$A:$A,Customers!$C:$C,"Not Found")</f>
        <v>North</v>
      </c>
      <c r="R6725" t="str">
        <f t="shared" si="632"/>
        <v>West</v>
      </c>
      <c r="S6725" t="str">
        <f t="shared" si="633"/>
        <v>Hospitalization</v>
      </c>
      <c r="T6725" t="str">
        <f t="shared" si="634"/>
        <v>SLA Breach</v>
      </c>
      <c r="U6725">
        <f t="shared" si="635"/>
        <v>10</v>
      </c>
    </row>
    <row r="6726" spans="1:21" x14ac:dyDescent="0.3">
      <c r="A6726" t="s">
        <v>11408</v>
      </c>
      <c r="B6726" t="s">
        <v>5136</v>
      </c>
      <c r="C6726" t="s">
        <v>9563</v>
      </c>
      <c r="D6726" t="s">
        <v>154</v>
      </c>
      <c r="E6726" t="s">
        <v>39</v>
      </c>
      <c r="F6726">
        <v>25218.55</v>
      </c>
      <c r="G6726" s="1">
        <v>45918</v>
      </c>
      <c r="H6726" s="1">
        <v>45927</v>
      </c>
      <c r="I6726" t="s">
        <v>19</v>
      </c>
      <c r="J6726">
        <v>9</v>
      </c>
      <c r="K6726">
        <v>10</v>
      </c>
      <c r="L6726" t="s">
        <v>411</v>
      </c>
      <c r="M6726" t="s">
        <v>21</v>
      </c>
      <c r="N6726" t="s">
        <v>22</v>
      </c>
      <c r="O6726">
        <f t="shared" si="630"/>
        <v>1</v>
      </c>
      <c r="P6726" t="str">
        <f t="shared" si="631"/>
        <v>Valid</v>
      </c>
      <c r="Q6726" t="str">
        <f>_xlfn.XLOOKUP(B6726,Customers!$A:$A,Customers!$C:$C,"Not Found")</f>
        <v>South</v>
      </c>
      <c r="R6726" t="str">
        <f t="shared" si="632"/>
        <v>North</v>
      </c>
      <c r="S6726" t="str">
        <f t="shared" si="633"/>
        <v>Vehicle Damage</v>
      </c>
      <c r="T6726" t="str">
        <f t="shared" si="634"/>
        <v>Within SLA</v>
      </c>
      <c r="U6726">
        <f t="shared" si="635"/>
        <v>0</v>
      </c>
    </row>
    <row r="6727" spans="1:21" x14ac:dyDescent="0.3">
      <c r="A6727" t="s">
        <v>11409</v>
      </c>
      <c r="B6727" t="s">
        <v>5381</v>
      </c>
      <c r="C6727" t="s">
        <v>5382</v>
      </c>
      <c r="D6727" t="s">
        <v>34</v>
      </c>
      <c r="E6727" t="s">
        <v>18</v>
      </c>
      <c r="F6727">
        <v>442938.09</v>
      </c>
      <c r="G6727" s="1">
        <v>45721</v>
      </c>
      <c r="H6727" s="1">
        <v>45742</v>
      </c>
      <c r="I6727" t="s">
        <v>19</v>
      </c>
      <c r="J6727">
        <v>21</v>
      </c>
      <c r="K6727">
        <v>20</v>
      </c>
      <c r="L6727" t="s">
        <v>242</v>
      </c>
      <c r="M6727" t="s">
        <v>29</v>
      </c>
      <c r="N6727" t="s">
        <v>30</v>
      </c>
      <c r="O6727">
        <f t="shared" si="630"/>
        <v>1</v>
      </c>
      <c r="P6727" t="str">
        <f t="shared" si="631"/>
        <v>Valid</v>
      </c>
      <c r="Q6727" t="str">
        <f>_xlfn.XLOOKUP(B6727,Customers!$A:$A,Customers!$C:$C,"Not Found")</f>
        <v>South</v>
      </c>
      <c r="R6727" t="str">
        <f t="shared" si="632"/>
        <v>South</v>
      </c>
      <c r="S6727" t="str">
        <f t="shared" si="633"/>
        <v>Death Benefit</v>
      </c>
      <c r="T6727" t="str">
        <f t="shared" si="634"/>
        <v>SLA Breach</v>
      </c>
      <c r="U6727">
        <f t="shared" si="635"/>
        <v>1</v>
      </c>
    </row>
    <row r="6728" spans="1:21" x14ac:dyDescent="0.3">
      <c r="A6728" t="s">
        <v>11410</v>
      </c>
      <c r="B6728" t="s">
        <v>2798</v>
      </c>
      <c r="C6728" t="s">
        <v>9738</v>
      </c>
      <c r="D6728" t="s">
        <v>102</v>
      </c>
      <c r="E6728" t="s">
        <v>74</v>
      </c>
      <c r="F6728">
        <v>510806.27</v>
      </c>
      <c r="G6728" s="1">
        <v>45677</v>
      </c>
      <c r="H6728" s="1">
        <v>45716</v>
      </c>
      <c r="I6728" t="s">
        <v>19</v>
      </c>
      <c r="J6728">
        <v>39</v>
      </c>
      <c r="K6728">
        <v>20</v>
      </c>
      <c r="L6728" t="s">
        <v>427</v>
      </c>
      <c r="M6728" t="s">
        <v>29</v>
      </c>
      <c r="N6728" t="s">
        <v>88</v>
      </c>
      <c r="O6728">
        <f t="shared" si="630"/>
        <v>1</v>
      </c>
      <c r="P6728" t="str">
        <f t="shared" si="631"/>
        <v>Valid</v>
      </c>
      <c r="Q6728" t="str">
        <f>_xlfn.XLOOKUP(B6728,Customers!$A:$A,Customers!$C:$C,"Not Found")</f>
        <v>East</v>
      </c>
      <c r="R6728" t="str">
        <f t="shared" si="632"/>
        <v>East</v>
      </c>
      <c r="S6728" t="str">
        <f t="shared" si="633"/>
        <v>Maturity</v>
      </c>
      <c r="T6728" t="str">
        <f t="shared" si="634"/>
        <v>SLA Breach</v>
      </c>
      <c r="U6728">
        <f t="shared" si="635"/>
        <v>19</v>
      </c>
    </row>
    <row r="6729" spans="1:21" x14ac:dyDescent="0.3">
      <c r="A6729" t="s">
        <v>11411</v>
      </c>
      <c r="B6729" t="s">
        <v>3836</v>
      </c>
      <c r="C6729" t="s">
        <v>3837</v>
      </c>
      <c r="D6729" t="s">
        <v>59</v>
      </c>
      <c r="E6729" t="s">
        <v>39</v>
      </c>
      <c r="F6729">
        <v>196754.05</v>
      </c>
      <c r="G6729" s="1">
        <v>45687</v>
      </c>
      <c r="H6729" s="1">
        <v>45704</v>
      </c>
      <c r="I6729" t="s">
        <v>19</v>
      </c>
      <c r="J6729">
        <v>17</v>
      </c>
      <c r="K6729">
        <v>15</v>
      </c>
      <c r="L6729" t="s">
        <v>630</v>
      </c>
      <c r="M6729" t="s">
        <v>55</v>
      </c>
      <c r="N6729" t="s">
        <v>30</v>
      </c>
      <c r="O6729">
        <f t="shared" si="630"/>
        <v>1</v>
      </c>
      <c r="P6729" t="str">
        <f t="shared" si="631"/>
        <v>Valid</v>
      </c>
      <c r="Q6729" t="str">
        <f>_xlfn.XLOOKUP(B6729,Customers!$A:$A,Customers!$C:$C,"Not Found")</f>
        <v>Central</v>
      </c>
      <c r="R6729" t="str">
        <f t="shared" si="632"/>
        <v>North</v>
      </c>
      <c r="S6729" t="str">
        <f t="shared" si="633"/>
        <v>Critical Illness</v>
      </c>
      <c r="T6729" t="str">
        <f t="shared" si="634"/>
        <v>SLA Breach</v>
      </c>
      <c r="U6729">
        <f t="shared" si="635"/>
        <v>2</v>
      </c>
    </row>
    <row r="6730" spans="1:21" x14ac:dyDescent="0.3">
      <c r="A6730" t="s">
        <v>11412</v>
      </c>
      <c r="B6730" t="s">
        <v>10136</v>
      </c>
      <c r="C6730" t="s">
        <v>10137</v>
      </c>
      <c r="D6730" t="s">
        <v>34</v>
      </c>
      <c r="E6730" t="s">
        <v>39</v>
      </c>
      <c r="F6730">
        <v>418577.9</v>
      </c>
      <c r="G6730" s="1">
        <v>45808</v>
      </c>
      <c r="H6730" s="1">
        <v>45836</v>
      </c>
      <c r="I6730" t="s">
        <v>19</v>
      </c>
      <c r="J6730">
        <v>28</v>
      </c>
      <c r="K6730">
        <v>20</v>
      </c>
      <c r="L6730" t="s">
        <v>70</v>
      </c>
      <c r="M6730" t="s">
        <v>29</v>
      </c>
      <c r="N6730" t="s">
        <v>88</v>
      </c>
      <c r="O6730">
        <f t="shared" si="630"/>
        <v>1</v>
      </c>
      <c r="P6730" t="str">
        <f t="shared" si="631"/>
        <v>Valid</v>
      </c>
      <c r="Q6730" t="str">
        <f>_xlfn.XLOOKUP(B6730,Customers!$A:$A,Customers!$C:$C,"Not Found")</f>
        <v>South</v>
      </c>
      <c r="R6730" t="str">
        <f t="shared" si="632"/>
        <v>North</v>
      </c>
      <c r="S6730" t="str">
        <f t="shared" si="633"/>
        <v>Death Benefit</v>
      </c>
      <c r="T6730" t="str">
        <f t="shared" si="634"/>
        <v>SLA Breach</v>
      </c>
      <c r="U6730">
        <f t="shared" si="635"/>
        <v>8</v>
      </c>
    </row>
    <row r="6731" spans="1:21" x14ac:dyDescent="0.3">
      <c r="A6731" t="s">
        <v>11413</v>
      </c>
      <c r="B6731" t="s">
        <v>1435</v>
      </c>
      <c r="C6731" t="s">
        <v>1436</v>
      </c>
      <c r="D6731" t="s">
        <v>34</v>
      </c>
      <c r="E6731" t="s">
        <v>39</v>
      </c>
      <c r="F6731">
        <v>229270.74</v>
      </c>
      <c r="G6731" s="1">
        <v>45879</v>
      </c>
      <c r="I6731" t="s">
        <v>64</v>
      </c>
      <c r="J6731">
        <v>12</v>
      </c>
      <c r="K6731">
        <v>20</v>
      </c>
      <c r="L6731" t="s">
        <v>681</v>
      </c>
      <c r="M6731" t="s">
        <v>29</v>
      </c>
      <c r="N6731" t="s">
        <v>22</v>
      </c>
      <c r="O6731">
        <f t="shared" si="630"/>
        <v>1</v>
      </c>
      <c r="P6731" t="str">
        <f t="shared" si="631"/>
        <v>Valid</v>
      </c>
      <c r="Q6731" t="str">
        <f>_xlfn.XLOOKUP(B6731,Customers!$A:$A,Customers!$C:$C,"Not Found")</f>
        <v>Central</v>
      </c>
      <c r="R6731" t="str">
        <f t="shared" si="632"/>
        <v>North</v>
      </c>
      <c r="S6731" t="str">
        <f t="shared" si="633"/>
        <v>Death Benefit</v>
      </c>
      <c r="T6731" t="str">
        <f t="shared" si="634"/>
        <v>Within SLA</v>
      </c>
      <c r="U6731">
        <f t="shared" si="635"/>
        <v>0</v>
      </c>
    </row>
    <row r="6732" spans="1:21" x14ac:dyDescent="0.3">
      <c r="A6732" t="s">
        <v>11414</v>
      </c>
      <c r="B6732" t="s">
        <v>4012</v>
      </c>
      <c r="C6732" t="s">
        <v>4013</v>
      </c>
      <c r="D6732" t="s">
        <v>26</v>
      </c>
      <c r="E6732" t="s">
        <v>173</v>
      </c>
      <c r="F6732">
        <v>265330.71999999997</v>
      </c>
      <c r="G6732" s="1">
        <v>45806</v>
      </c>
      <c r="I6732" t="s">
        <v>40</v>
      </c>
      <c r="J6732">
        <v>21</v>
      </c>
      <c r="K6732">
        <v>20</v>
      </c>
      <c r="L6732" t="s">
        <v>630</v>
      </c>
      <c r="M6732" t="s">
        <v>29</v>
      </c>
      <c r="N6732" t="s">
        <v>30</v>
      </c>
      <c r="O6732">
        <f t="shared" si="630"/>
        <v>1</v>
      </c>
      <c r="P6732" t="str">
        <f t="shared" si="631"/>
        <v>Valid</v>
      </c>
      <c r="Q6732" t="str">
        <f>_xlfn.XLOOKUP(B6732,Customers!$A:$A,Customers!$C:$C,"Not Found")</f>
        <v>West</v>
      </c>
      <c r="R6732" t="str">
        <f t="shared" si="632"/>
        <v>Central</v>
      </c>
      <c r="S6732" t="str">
        <f t="shared" si="633"/>
        <v>Disability</v>
      </c>
      <c r="T6732" t="str">
        <f t="shared" si="634"/>
        <v>SLA Breach</v>
      </c>
      <c r="U6732">
        <f t="shared" si="635"/>
        <v>1</v>
      </c>
    </row>
    <row r="6733" spans="1:21" x14ac:dyDescent="0.3">
      <c r="A6733" t="s">
        <v>11415</v>
      </c>
      <c r="B6733" t="s">
        <v>1010</v>
      </c>
      <c r="C6733" t="s">
        <v>7664</v>
      </c>
      <c r="D6733" t="s">
        <v>59</v>
      </c>
      <c r="E6733" t="s">
        <v>27</v>
      </c>
      <c r="F6733">
        <v>92063.1</v>
      </c>
      <c r="G6733" s="1">
        <v>45800</v>
      </c>
      <c r="I6733" t="s">
        <v>64</v>
      </c>
      <c r="J6733">
        <v>23</v>
      </c>
      <c r="K6733">
        <v>15</v>
      </c>
      <c r="L6733" t="s">
        <v>155</v>
      </c>
      <c r="M6733" t="s">
        <v>55</v>
      </c>
      <c r="N6733" t="s">
        <v>42</v>
      </c>
      <c r="O6733">
        <f t="shared" si="630"/>
        <v>1</v>
      </c>
      <c r="P6733" t="str">
        <f t="shared" si="631"/>
        <v>Valid</v>
      </c>
      <c r="Q6733" t="str">
        <f>_xlfn.XLOOKUP(B6733,Customers!$A:$A,Customers!$C:$C,"Not Found")</f>
        <v>South</v>
      </c>
      <c r="R6733" t="str">
        <f t="shared" si="632"/>
        <v>West</v>
      </c>
      <c r="S6733" t="str">
        <f t="shared" si="633"/>
        <v>Critical Illness</v>
      </c>
      <c r="T6733" t="str">
        <f t="shared" si="634"/>
        <v>SLA Breach</v>
      </c>
      <c r="U6733">
        <f t="shared" si="635"/>
        <v>8</v>
      </c>
    </row>
    <row r="6734" spans="1:21" x14ac:dyDescent="0.3">
      <c r="A6734" t="s">
        <v>11416</v>
      </c>
      <c r="B6734" t="s">
        <v>1142</v>
      </c>
      <c r="C6734" t="s">
        <v>9602</v>
      </c>
      <c r="D6734" t="s">
        <v>182</v>
      </c>
      <c r="E6734" t="s">
        <v>27</v>
      </c>
      <c r="F6734">
        <v>77638.009999999995</v>
      </c>
      <c r="G6734" s="1">
        <v>45706</v>
      </c>
      <c r="H6734" s="1">
        <v>45723</v>
      </c>
      <c r="I6734" t="s">
        <v>19</v>
      </c>
      <c r="J6734">
        <v>17</v>
      </c>
      <c r="K6734">
        <v>7</v>
      </c>
      <c r="L6734" t="s">
        <v>35</v>
      </c>
      <c r="M6734" t="s">
        <v>94</v>
      </c>
      <c r="N6734" t="s">
        <v>42</v>
      </c>
      <c r="O6734">
        <f t="shared" si="630"/>
        <v>1</v>
      </c>
      <c r="P6734" t="str">
        <f t="shared" si="631"/>
        <v>Valid</v>
      </c>
      <c r="Q6734" t="str">
        <f>_xlfn.XLOOKUP(B6734,Customers!$A:$A,Customers!$C:$C,"Not Found")</f>
        <v>East</v>
      </c>
      <c r="R6734" t="str">
        <f t="shared" si="632"/>
        <v>West</v>
      </c>
      <c r="S6734" t="str">
        <f t="shared" si="633"/>
        <v>Trip Cancellation</v>
      </c>
      <c r="T6734" t="str">
        <f t="shared" si="634"/>
        <v>SLA Breach</v>
      </c>
      <c r="U6734">
        <f t="shared" si="635"/>
        <v>10</v>
      </c>
    </row>
    <row r="6735" spans="1:21" x14ac:dyDescent="0.3">
      <c r="A6735" t="s">
        <v>11417</v>
      </c>
      <c r="B6735" t="s">
        <v>1975</v>
      </c>
      <c r="C6735" t="s">
        <v>1976</v>
      </c>
      <c r="D6735" t="s">
        <v>17</v>
      </c>
      <c r="E6735" t="s">
        <v>173</v>
      </c>
      <c r="F6735">
        <v>169371.92</v>
      </c>
      <c r="G6735" s="1">
        <v>45761</v>
      </c>
      <c r="I6735" t="s">
        <v>64</v>
      </c>
      <c r="J6735">
        <v>25</v>
      </c>
      <c r="K6735">
        <v>10</v>
      </c>
      <c r="L6735" t="s">
        <v>704</v>
      </c>
      <c r="M6735" t="s">
        <v>21</v>
      </c>
      <c r="N6735" t="s">
        <v>88</v>
      </c>
      <c r="O6735">
        <f t="shared" si="630"/>
        <v>1</v>
      </c>
      <c r="P6735" t="str">
        <f t="shared" si="631"/>
        <v>Valid</v>
      </c>
      <c r="Q6735" t="str">
        <f>_xlfn.XLOOKUP(B6735,Customers!$A:$A,Customers!$C:$C,"Not Found")</f>
        <v>East</v>
      </c>
      <c r="R6735" t="str">
        <f t="shared" si="632"/>
        <v>Central</v>
      </c>
      <c r="S6735" t="str">
        <f t="shared" si="633"/>
        <v>Accident</v>
      </c>
      <c r="T6735" t="str">
        <f t="shared" si="634"/>
        <v>SLA Breach</v>
      </c>
      <c r="U6735">
        <f t="shared" si="635"/>
        <v>15</v>
      </c>
    </row>
    <row r="6736" spans="1:21" x14ac:dyDescent="0.3">
      <c r="A6736" t="s">
        <v>11418</v>
      </c>
      <c r="B6736" t="s">
        <v>2314</v>
      </c>
      <c r="C6736" t="s">
        <v>7670</v>
      </c>
      <c r="D6736" t="s">
        <v>216</v>
      </c>
      <c r="E6736" t="s">
        <v>27</v>
      </c>
      <c r="F6736">
        <v>80477.75</v>
      </c>
      <c r="G6736" s="1">
        <v>45973</v>
      </c>
      <c r="H6736" s="1">
        <v>45988</v>
      </c>
      <c r="I6736" t="s">
        <v>19</v>
      </c>
      <c r="J6736">
        <v>15</v>
      </c>
      <c r="K6736">
        <v>15</v>
      </c>
      <c r="L6736" t="s">
        <v>112</v>
      </c>
      <c r="M6736" t="s">
        <v>55</v>
      </c>
      <c r="N6736" t="s">
        <v>30</v>
      </c>
      <c r="O6736">
        <f t="shared" si="630"/>
        <v>1</v>
      </c>
      <c r="P6736" t="str">
        <f t="shared" si="631"/>
        <v>Valid</v>
      </c>
      <c r="Q6736" t="str">
        <f>_xlfn.XLOOKUP(B6736,Customers!$A:$A,Customers!$C:$C,"Not Found")</f>
        <v>Central</v>
      </c>
      <c r="R6736" t="str">
        <f t="shared" si="632"/>
        <v>West</v>
      </c>
      <c r="S6736" t="str">
        <f t="shared" si="633"/>
        <v>Outpatient</v>
      </c>
      <c r="T6736" t="str">
        <f t="shared" si="634"/>
        <v>Within SLA</v>
      </c>
      <c r="U6736">
        <f t="shared" si="635"/>
        <v>0</v>
      </c>
    </row>
    <row r="6737" spans="1:21" x14ac:dyDescent="0.3">
      <c r="A6737" t="s">
        <v>11419</v>
      </c>
      <c r="B6737" t="s">
        <v>221</v>
      </c>
      <c r="C6737" t="s">
        <v>11420</v>
      </c>
      <c r="D6737" t="s">
        <v>111</v>
      </c>
      <c r="E6737" t="s">
        <v>74</v>
      </c>
      <c r="F6737">
        <v>208378.45</v>
      </c>
      <c r="G6737" s="1">
        <v>45762</v>
      </c>
      <c r="H6737" s="1">
        <v>45773</v>
      </c>
      <c r="I6737" t="s">
        <v>19</v>
      </c>
      <c r="J6737">
        <v>11</v>
      </c>
      <c r="K6737">
        <v>12</v>
      </c>
      <c r="L6737" t="s">
        <v>112</v>
      </c>
      <c r="M6737" t="s">
        <v>49</v>
      </c>
      <c r="N6737" t="s">
        <v>22</v>
      </c>
      <c r="O6737">
        <f t="shared" si="630"/>
        <v>1</v>
      </c>
      <c r="P6737" t="str">
        <f t="shared" si="631"/>
        <v>Valid</v>
      </c>
      <c r="Q6737" t="str">
        <f>_xlfn.XLOOKUP(B6737,Customers!$A:$A,Customers!$C:$C,"Not Found")</f>
        <v>West</v>
      </c>
      <c r="R6737" t="str">
        <f t="shared" si="632"/>
        <v>East</v>
      </c>
      <c r="S6737" t="str">
        <f t="shared" si="633"/>
        <v>Fire</v>
      </c>
      <c r="T6737" t="str">
        <f t="shared" si="634"/>
        <v>Within SLA</v>
      </c>
      <c r="U6737">
        <f t="shared" si="635"/>
        <v>0</v>
      </c>
    </row>
    <row r="6738" spans="1:21" x14ac:dyDescent="0.3">
      <c r="A6738" t="s">
        <v>11421</v>
      </c>
      <c r="B6738" t="s">
        <v>1810</v>
      </c>
      <c r="C6738" t="s">
        <v>1811</v>
      </c>
      <c r="D6738" t="s">
        <v>111</v>
      </c>
      <c r="E6738" t="s">
        <v>74</v>
      </c>
      <c r="F6738">
        <v>78654.25</v>
      </c>
      <c r="G6738" s="1">
        <v>45772</v>
      </c>
      <c r="H6738" s="1">
        <v>45779</v>
      </c>
      <c r="I6738" t="s">
        <v>19</v>
      </c>
      <c r="J6738">
        <v>7</v>
      </c>
      <c r="K6738">
        <v>12</v>
      </c>
      <c r="L6738" t="s">
        <v>244</v>
      </c>
      <c r="M6738" t="s">
        <v>49</v>
      </c>
      <c r="N6738" t="s">
        <v>22</v>
      </c>
      <c r="O6738">
        <f t="shared" si="630"/>
        <v>1</v>
      </c>
      <c r="P6738" t="str">
        <f t="shared" si="631"/>
        <v>Valid</v>
      </c>
      <c r="Q6738" t="str">
        <f>_xlfn.XLOOKUP(B6738,Customers!$A:$A,Customers!$C:$C,"Not Found")</f>
        <v>West</v>
      </c>
      <c r="R6738" t="str">
        <f t="shared" si="632"/>
        <v>East</v>
      </c>
      <c r="S6738" t="str">
        <f t="shared" si="633"/>
        <v>Fire</v>
      </c>
      <c r="T6738" t="str">
        <f t="shared" si="634"/>
        <v>Within SLA</v>
      </c>
      <c r="U6738">
        <f t="shared" si="635"/>
        <v>0</v>
      </c>
    </row>
    <row r="6739" spans="1:21" x14ac:dyDescent="0.3">
      <c r="A6739" t="s">
        <v>11422</v>
      </c>
      <c r="B6739" t="s">
        <v>8932</v>
      </c>
      <c r="C6739" t="s">
        <v>8933</v>
      </c>
      <c r="D6739" t="s">
        <v>34</v>
      </c>
      <c r="E6739" t="s">
        <v>27</v>
      </c>
      <c r="F6739">
        <v>398358.74</v>
      </c>
      <c r="G6739" s="1">
        <v>45956</v>
      </c>
      <c r="H6739" s="1">
        <v>45976</v>
      </c>
      <c r="I6739" t="s">
        <v>47</v>
      </c>
      <c r="J6739">
        <v>20</v>
      </c>
      <c r="K6739">
        <v>20</v>
      </c>
      <c r="L6739" t="s">
        <v>35</v>
      </c>
      <c r="M6739" t="s">
        <v>29</v>
      </c>
      <c r="N6739" t="s">
        <v>42</v>
      </c>
      <c r="O6739">
        <f t="shared" si="630"/>
        <v>1</v>
      </c>
      <c r="P6739" t="str">
        <f t="shared" si="631"/>
        <v>Valid</v>
      </c>
      <c r="Q6739" t="str">
        <f>_xlfn.XLOOKUP(B6739,Customers!$A:$A,Customers!$C:$C,"Not Found")</f>
        <v>West</v>
      </c>
      <c r="R6739" t="str">
        <f t="shared" si="632"/>
        <v>West</v>
      </c>
      <c r="S6739" t="str">
        <f t="shared" si="633"/>
        <v>Death Benefit</v>
      </c>
      <c r="T6739" t="str">
        <f t="shared" si="634"/>
        <v>Within SLA</v>
      </c>
      <c r="U6739">
        <f t="shared" si="635"/>
        <v>0</v>
      </c>
    </row>
    <row r="6740" spans="1:21" x14ac:dyDescent="0.3">
      <c r="A6740" t="s">
        <v>11423</v>
      </c>
      <c r="B6740" t="s">
        <v>3842</v>
      </c>
      <c r="C6740" t="s">
        <v>11424</v>
      </c>
      <c r="D6740" t="s">
        <v>216</v>
      </c>
      <c r="E6740" t="s">
        <v>173</v>
      </c>
      <c r="F6740">
        <v>67728.789999999994</v>
      </c>
      <c r="G6740" s="1">
        <v>45679</v>
      </c>
      <c r="I6740" t="s">
        <v>40</v>
      </c>
      <c r="J6740">
        <v>13</v>
      </c>
      <c r="K6740">
        <v>15</v>
      </c>
      <c r="L6740" t="s">
        <v>107</v>
      </c>
      <c r="M6740" t="s">
        <v>55</v>
      </c>
      <c r="N6740" t="s">
        <v>30</v>
      </c>
      <c r="O6740">
        <f t="shared" si="630"/>
        <v>1</v>
      </c>
      <c r="P6740" t="str">
        <f t="shared" si="631"/>
        <v>Valid</v>
      </c>
      <c r="Q6740" t="str">
        <f>_xlfn.XLOOKUP(B6740,Customers!$A:$A,Customers!$C:$C,"Not Found")</f>
        <v>Central</v>
      </c>
      <c r="R6740" t="str">
        <f t="shared" si="632"/>
        <v>Central</v>
      </c>
      <c r="S6740" t="str">
        <f t="shared" si="633"/>
        <v>Outpatient</v>
      </c>
      <c r="T6740" t="str">
        <f t="shared" si="634"/>
        <v>Within SLA</v>
      </c>
      <c r="U6740">
        <f t="shared" si="635"/>
        <v>0</v>
      </c>
    </row>
    <row r="6741" spans="1:21" x14ac:dyDescent="0.3">
      <c r="A6741" t="s">
        <v>11425</v>
      </c>
      <c r="B6741" t="s">
        <v>3099</v>
      </c>
      <c r="C6741" t="s">
        <v>8657</v>
      </c>
      <c r="D6741" t="s">
        <v>34</v>
      </c>
      <c r="E6741" t="s">
        <v>27</v>
      </c>
      <c r="F6741">
        <v>351545.96</v>
      </c>
      <c r="G6741" s="1">
        <v>45683</v>
      </c>
      <c r="H6741" s="1">
        <v>45707</v>
      </c>
      <c r="I6741" t="s">
        <v>19</v>
      </c>
      <c r="J6741">
        <v>24</v>
      </c>
      <c r="K6741">
        <v>20</v>
      </c>
      <c r="L6741" t="s">
        <v>174</v>
      </c>
      <c r="M6741" t="s">
        <v>29</v>
      </c>
      <c r="N6741" t="s">
        <v>42</v>
      </c>
      <c r="O6741">
        <f t="shared" si="630"/>
        <v>1</v>
      </c>
      <c r="P6741" t="str">
        <f t="shared" si="631"/>
        <v>Valid</v>
      </c>
      <c r="Q6741" t="str">
        <f>_xlfn.XLOOKUP(B6741,Customers!$A:$A,Customers!$C:$C,"Not Found")</f>
        <v>East</v>
      </c>
      <c r="R6741" t="str">
        <f t="shared" si="632"/>
        <v>West</v>
      </c>
      <c r="S6741" t="str">
        <f t="shared" si="633"/>
        <v>Death Benefit</v>
      </c>
      <c r="T6741" t="str">
        <f t="shared" si="634"/>
        <v>SLA Breach</v>
      </c>
      <c r="U6741">
        <f t="shared" si="635"/>
        <v>4</v>
      </c>
    </row>
    <row r="6742" spans="1:21" x14ac:dyDescent="0.3">
      <c r="A6742" t="s">
        <v>11426</v>
      </c>
      <c r="B6742" t="s">
        <v>10768</v>
      </c>
      <c r="C6742" t="s">
        <v>11427</v>
      </c>
      <c r="D6742" t="s">
        <v>154</v>
      </c>
      <c r="E6742" t="s">
        <v>74</v>
      </c>
      <c r="F6742">
        <v>38097.89</v>
      </c>
      <c r="G6742" s="1">
        <v>45957</v>
      </c>
      <c r="H6742" s="1">
        <v>45973</v>
      </c>
      <c r="I6742" t="s">
        <v>47</v>
      </c>
      <c r="J6742">
        <v>16</v>
      </c>
      <c r="K6742">
        <v>10</v>
      </c>
      <c r="L6742" t="s">
        <v>183</v>
      </c>
      <c r="M6742" t="s">
        <v>21</v>
      </c>
      <c r="N6742" t="s">
        <v>30</v>
      </c>
      <c r="O6742">
        <f t="shared" si="630"/>
        <v>1</v>
      </c>
      <c r="P6742" t="str">
        <f t="shared" si="631"/>
        <v>Valid</v>
      </c>
      <c r="Q6742" t="str">
        <f>_xlfn.XLOOKUP(B6742,Customers!$A:$A,Customers!$C:$C,"Not Found")</f>
        <v>North</v>
      </c>
      <c r="R6742" t="str">
        <f t="shared" si="632"/>
        <v>East</v>
      </c>
      <c r="S6742" t="str">
        <f t="shared" si="633"/>
        <v>Vehicle Damage</v>
      </c>
      <c r="T6742" t="str">
        <f t="shared" si="634"/>
        <v>SLA Breach</v>
      </c>
      <c r="U6742">
        <f t="shared" si="635"/>
        <v>6</v>
      </c>
    </row>
    <row r="6743" spans="1:21" x14ac:dyDescent="0.3">
      <c r="A6743" t="s">
        <v>11428</v>
      </c>
      <c r="B6743" t="s">
        <v>601</v>
      </c>
      <c r="C6743" t="s">
        <v>5415</v>
      </c>
      <c r="D6743" t="s">
        <v>111</v>
      </c>
      <c r="E6743" t="s">
        <v>27</v>
      </c>
      <c r="F6743">
        <v>43694.49</v>
      </c>
      <c r="G6743" s="1">
        <v>45762</v>
      </c>
      <c r="H6743" s="1">
        <v>45787</v>
      </c>
      <c r="I6743" t="s">
        <v>19</v>
      </c>
      <c r="J6743">
        <v>25</v>
      </c>
      <c r="K6743">
        <v>12</v>
      </c>
      <c r="L6743" t="s">
        <v>28</v>
      </c>
      <c r="M6743" t="s">
        <v>49</v>
      </c>
      <c r="N6743" t="s">
        <v>88</v>
      </c>
      <c r="O6743">
        <f t="shared" si="630"/>
        <v>1</v>
      </c>
      <c r="P6743" t="str">
        <f t="shared" si="631"/>
        <v>Valid</v>
      </c>
      <c r="Q6743" t="str">
        <f>_xlfn.XLOOKUP(B6743,Customers!$A:$A,Customers!$C:$C,"Not Found")</f>
        <v>West</v>
      </c>
      <c r="R6743" t="str">
        <f t="shared" si="632"/>
        <v>West</v>
      </c>
      <c r="S6743" t="str">
        <f t="shared" si="633"/>
        <v>Fire</v>
      </c>
      <c r="T6743" t="str">
        <f t="shared" si="634"/>
        <v>SLA Breach</v>
      </c>
      <c r="U6743">
        <f t="shared" si="635"/>
        <v>13</v>
      </c>
    </row>
    <row r="6744" spans="1:21" x14ac:dyDescent="0.3">
      <c r="A6744" t="s">
        <v>11429</v>
      </c>
      <c r="B6744" t="s">
        <v>2872</v>
      </c>
      <c r="C6744" t="s">
        <v>2873</v>
      </c>
      <c r="D6744" t="s">
        <v>111</v>
      </c>
      <c r="E6744" t="s">
        <v>74</v>
      </c>
      <c r="F6744">
        <v>48930.98</v>
      </c>
      <c r="G6744" s="1">
        <v>45737</v>
      </c>
      <c r="H6744" s="1">
        <v>45750</v>
      </c>
      <c r="I6744" t="s">
        <v>19</v>
      </c>
      <c r="J6744">
        <v>13</v>
      </c>
      <c r="K6744">
        <v>12</v>
      </c>
      <c r="L6744" t="s">
        <v>323</v>
      </c>
      <c r="M6744" t="s">
        <v>49</v>
      </c>
      <c r="N6744" t="s">
        <v>30</v>
      </c>
      <c r="O6744">
        <f t="shared" si="630"/>
        <v>1</v>
      </c>
      <c r="P6744" t="str">
        <f t="shared" si="631"/>
        <v>Valid</v>
      </c>
      <c r="Q6744" t="str">
        <f>_xlfn.XLOOKUP(B6744,Customers!$A:$A,Customers!$C:$C,"Not Found")</f>
        <v>South</v>
      </c>
      <c r="R6744" t="str">
        <f t="shared" si="632"/>
        <v>East</v>
      </c>
      <c r="S6744" t="str">
        <f t="shared" si="633"/>
        <v>Fire</v>
      </c>
      <c r="T6744" t="str">
        <f t="shared" si="634"/>
        <v>SLA Breach</v>
      </c>
      <c r="U6744">
        <f t="shared" si="635"/>
        <v>1</v>
      </c>
    </row>
    <row r="6745" spans="1:21" x14ac:dyDescent="0.3">
      <c r="A6745" t="s">
        <v>11430</v>
      </c>
      <c r="B6745" t="s">
        <v>1089</v>
      </c>
      <c r="C6745" t="s">
        <v>1090</v>
      </c>
      <c r="D6745" t="s">
        <v>111</v>
      </c>
      <c r="E6745" t="s">
        <v>18</v>
      </c>
      <c r="F6745">
        <v>160690.57999999999</v>
      </c>
      <c r="G6745" s="1">
        <v>45824</v>
      </c>
      <c r="H6745" s="1">
        <v>45833</v>
      </c>
      <c r="I6745" t="s">
        <v>19</v>
      </c>
      <c r="J6745">
        <v>9</v>
      </c>
      <c r="K6745">
        <v>12</v>
      </c>
      <c r="L6745" t="s">
        <v>112</v>
      </c>
      <c r="M6745" t="s">
        <v>49</v>
      </c>
      <c r="N6745" t="s">
        <v>30</v>
      </c>
      <c r="O6745">
        <f t="shared" si="630"/>
        <v>1</v>
      </c>
      <c r="P6745" t="str">
        <f t="shared" si="631"/>
        <v>Valid</v>
      </c>
      <c r="Q6745" t="str">
        <f>_xlfn.XLOOKUP(B6745,Customers!$A:$A,Customers!$C:$C,"Not Found")</f>
        <v>West</v>
      </c>
      <c r="R6745" t="str">
        <f t="shared" si="632"/>
        <v>South</v>
      </c>
      <c r="S6745" t="str">
        <f t="shared" si="633"/>
        <v>Fire</v>
      </c>
      <c r="T6745" t="str">
        <f t="shared" si="634"/>
        <v>Within SLA</v>
      </c>
      <c r="U6745">
        <f t="shared" si="635"/>
        <v>0</v>
      </c>
    </row>
    <row r="6746" spans="1:21" x14ac:dyDescent="0.3">
      <c r="A6746" t="s">
        <v>11431</v>
      </c>
      <c r="B6746" t="s">
        <v>945</v>
      </c>
      <c r="C6746" t="s">
        <v>4673</v>
      </c>
      <c r="D6746" t="s">
        <v>116</v>
      </c>
      <c r="E6746" t="s">
        <v>18</v>
      </c>
      <c r="F6746">
        <v>14540.37</v>
      </c>
      <c r="G6746" s="1">
        <v>45670</v>
      </c>
      <c r="H6746" s="1">
        <v>45673</v>
      </c>
      <c r="I6746" t="s">
        <v>19</v>
      </c>
      <c r="J6746">
        <v>3</v>
      </c>
      <c r="K6746">
        <v>7</v>
      </c>
      <c r="L6746" t="s">
        <v>140</v>
      </c>
      <c r="M6746" t="s">
        <v>94</v>
      </c>
      <c r="N6746" t="s">
        <v>30</v>
      </c>
      <c r="O6746">
        <f t="shared" si="630"/>
        <v>1</v>
      </c>
      <c r="P6746" t="str">
        <f t="shared" si="631"/>
        <v>Valid</v>
      </c>
      <c r="Q6746" t="str">
        <f>_xlfn.XLOOKUP(B6746,Customers!$A:$A,Customers!$C:$C,"Not Found")</f>
        <v>North</v>
      </c>
      <c r="R6746" t="str">
        <f t="shared" si="632"/>
        <v>South</v>
      </c>
      <c r="S6746" t="str">
        <f t="shared" si="633"/>
        <v>Medical Emergency</v>
      </c>
      <c r="T6746" t="str">
        <f t="shared" si="634"/>
        <v>Within SLA</v>
      </c>
      <c r="U6746">
        <f t="shared" si="635"/>
        <v>0</v>
      </c>
    </row>
    <row r="6747" spans="1:21" x14ac:dyDescent="0.3">
      <c r="A6747" t="s">
        <v>11432</v>
      </c>
      <c r="B6747" t="s">
        <v>3404</v>
      </c>
      <c r="C6747" t="s">
        <v>3405</v>
      </c>
      <c r="D6747" t="s">
        <v>46</v>
      </c>
      <c r="E6747" t="s">
        <v>39</v>
      </c>
      <c r="G6747" s="1">
        <v>45795</v>
      </c>
      <c r="H6747" s="1">
        <v>45804</v>
      </c>
      <c r="I6747" t="s">
        <v>19</v>
      </c>
      <c r="J6747">
        <v>9</v>
      </c>
      <c r="K6747">
        <v>10</v>
      </c>
      <c r="L6747" t="s">
        <v>136</v>
      </c>
      <c r="M6747" t="s">
        <v>21</v>
      </c>
      <c r="N6747" t="s">
        <v>42</v>
      </c>
      <c r="O6747">
        <f t="shared" si="630"/>
        <v>1</v>
      </c>
      <c r="P6747" t="str">
        <f t="shared" si="631"/>
        <v>Missing Amount</v>
      </c>
      <c r="Q6747" t="str">
        <f>_xlfn.XLOOKUP(B6747,Customers!$A:$A,Customers!$C:$C,"Not Found")</f>
        <v>South</v>
      </c>
      <c r="R6747" t="str">
        <f t="shared" si="632"/>
        <v>North</v>
      </c>
      <c r="S6747" t="str">
        <f t="shared" si="633"/>
        <v>Theft</v>
      </c>
      <c r="T6747" t="str">
        <f t="shared" si="634"/>
        <v>Within SLA</v>
      </c>
      <c r="U6747">
        <f t="shared" si="635"/>
        <v>0</v>
      </c>
    </row>
    <row r="6748" spans="1:21" x14ac:dyDescent="0.3">
      <c r="A6748" t="s">
        <v>11433</v>
      </c>
      <c r="B6748" t="s">
        <v>4358</v>
      </c>
      <c r="C6748" t="s">
        <v>4359</v>
      </c>
      <c r="D6748" t="s">
        <v>34</v>
      </c>
      <c r="E6748" t="s">
        <v>39</v>
      </c>
      <c r="F6748">
        <v>535147.01</v>
      </c>
      <c r="G6748" s="1">
        <v>45661</v>
      </c>
      <c r="I6748" t="s">
        <v>64</v>
      </c>
      <c r="J6748">
        <v>21</v>
      </c>
      <c r="K6748">
        <v>20</v>
      </c>
      <c r="L6748" t="s">
        <v>93</v>
      </c>
      <c r="M6748" t="s">
        <v>29</v>
      </c>
      <c r="N6748" t="s">
        <v>42</v>
      </c>
      <c r="O6748">
        <f t="shared" si="630"/>
        <v>1</v>
      </c>
      <c r="P6748" t="str">
        <f t="shared" si="631"/>
        <v>Valid</v>
      </c>
      <c r="Q6748" t="str">
        <f>_xlfn.XLOOKUP(B6748,Customers!$A:$A,Customers!$C:$C,"Not Found")</f>
        <v>South</v>
      </c>
      <c r="R6748" t="str">
        <f t="shared" si="632"/>
        <v>North</v>
      </c>
      <c r="S6748" t="str">
        <f t="shared" si="633"/>
        <v>Death Benefit</v>
      </c>
      <c r="T6748" t="str">
        <f t="shared" si="634"/>
        <v>SLA Breach</v>
      </c>
      <c r="U6748">
        <f t="shared" si="635"/>
        <v>1</v>
      </c>
    </row>
    <row r="6749" spans="1:21" x14ac:dyDescent="0.3">
      <c r="A6749" t="s">
        <v>11434</v>
      </c>
      <c r="B6749" t="s">
        <v>6729</v>
      </c>
      <c r="C6749" t="s">
        <v>6730</v>
      </c>
      <c r="D6749" t="s">
        <v>216</v>
      </c>
      <c r="E6749" t="s">
        <v>27</v>
      </c>
      <c r="F6749">
        <v>176069.51</v>
      </c>
      <c r="G6749" s="1">
        <v>45887</v>
      </c>
      <c r="I6749" t="s">
        <v>64</v>
      </c>
      <c r="J6749">
        <v>21</v>
      </c>
      <c r="K6749">
        <v>15</v>
      </c>
      <c r="L6749" t="s">
        <v>163</v>
      </c>
      <c r="M6749" t="s">
        <v>55</v>
      </c>
      <c r="N6749" t="s">
        <v>42</v>
      </c>
      <c r="O6749">
        <f t="shared" si="630"/>
        <v>1</v>
      </c>
      <c r="P6749" t="str">
        <f t="shared" si="631"/>
        <v>Valid</v>
      </c>
      <c r="Q6749" t="str">
        <f>_xlfn.XLOOKUP(B6749,Customers!$A:$A,Customers!$C:$C,"Not Found")</f>
        <v>East</v>
      </c>
      <c r="R6749" t="str">
        <f t="shared" si="632"/>
        <v>West</v>
      </c>
      <c r="S6749" t="str">
        <f t="shared" si="633"/>
        <v>Outpatient</v>
      </c>
      <c r="T6749" t="str">
        <f t="shared" si="634"/>
        <v>SLA Breach</v>
      </c>
      <c r="U6749">
        <f t="shared" si="635"/>
        <v>6</v>
      </c>
    </row>
    <row r="6750" spans="1:21" x14ac:dyDescent="0.3">
      <c r="A6750" t="s">
        <v>11435</v>
      </c>
      <c r="B6750" t="s">
        <v>4266</v>
      </c>
      <c r="C6750" t="s">
        <v>9792</v>
      </c>
      <c r="D6750" t="s">
        <v>53</v>
      </c>
      <c r="E6750" t="s">
        <v>39</v>
      </c>
      <c r="F6750">
        <v>44971.81</v>
      </c>
      <c r="G6750" s="1">
        <v>45942</v>
      </c>
      <c r="I6750" t="s">
        <v>40</v>
      </c>
      <c r="J6750">
        <v>11</v>
      </c>
      <c r="K6750">
        <v>15</v>
      </c>
      <c r="L6750" t="s">
        <v>128</v>
      </c>
      <c r="M6750" t="s">
        <v>55</v>
      </c>
      <c r="N6750" t="s">
        <v>30</v>
      </c>
      <c r="O6750">
        <f t="shared" si="630"/>
        <v>1</v>
      </c>
      <c r="P6750" t="str">
        <f t="shared" si="631"/>
        <v>Valid</v>
      </c>
      <c r="Q6750" t="str">
        <f>_xlfn.XLOOKUP(B6750,Customers!$A:$A,Customers!$C:$C,"Not Found")</f>
        <v>East</v>
      </c>
      <c r="R6750" t="str">
        <f t="shared" si="632"/>
        <v>North</v>
      </c>
      <c r="S6750" t="str">
        <f t="shared" si="633"/>
        <v>Hospitalization</v>
      </c>
      <c r="T6750" t="str">
        <f t="shared" si="634"/>
        <v>Within SLA</v>
      </c>
      <c r="U6750">
        <f t="shared" si="635"/>
        <v>0</v>
      </c>
    </row>
    <row r="6751" spans="1:21" x14ac:dyDescent="0.3">
      <c r="A6751" t="s">
        <v>11436</v>
      </c>
      <c r="B6751" t="s">
        <v>1781</v>
      </c>
      <c r="C6751" t="s">
        <v>6402</v>
      </c>
      <c r="D6751" t="s">
        <v>69</v>
      </c>
      <c r="E6751" t="s">
        <v>173</v>
      </c>
      <c r="F6751">
        <v>23109.83</v>
      </c>
      <c r="G6751" s="1">
        <v>45860</v>
      </c>
      <c r="H6751" s="1">
        <v>45867</v>
      </c>
      <c r="I6751" t="s">
        <v>19</v>
      </c>
      <c r="J6751">
        <v>7</v>
      </c>
      <c r="K6751">
        <v>12</v>
      </c>
      <c r="L6751" t="s">
        <v>813</v>
      </c>
      <c r="M6751" t="s">
        <v>49</v>
      </c>
      <c r="N6751" t="s">
        <v>30</v>
      </c>
      <c r="O6751">
        <f t="shared" si="630"/>
        <v>1</v>
      </c>
      <c r="P6751" t="str">
        <f t="shared" si="631"/>
        <v>Valid</v>
      </c>
      <c r="Q6751" t="str">
        <f>_xlfn.XLOOKUP(B6751,Customers!$A:$A,Customers!$C:$C,"Not Found")</f>
        <v>South</v>
      </c>
      <c r="R6751" t="str">
        <f t="shared" si="632"/>
        <v>Central</v>
      </c>
      <c r="S6751" t="str">
        <f t="shared" si="633"/>
        <v>Property Damage</v>
      </c>
      <c r="T6751" t="str">
        <f t="shared" si="634"/>
        <v>Within SLA</v>
      </c>
      <c r="U6751">
        <f t="shared" si="635"/>
        <v>0</v>
      </c>
    </row>
    <row r="6752" spans="1:21" x14ac:dyDescent="0.3">
      <c r="A6752" t="s">
        <v>11437</v>
      </c>
      <c r="B6752" t="s">
        <v>5951</v>
      </c>
      <c r="C6752" t="s">
        <v>5952</v>
      </c>
      <c r="D6752" t="s">
        <v>46</v>
      </c>
      <c r="E6752" t="s">
        <v>39</v>
      </c>
      <c r="F6752">
        <v>65245.55</v>
      </c>
      <c r="G6752" s="1">
        <v>45718</v>
      </c>
      <c r="H6752" s="1">
        <v>45738</v>
      </c>
      <c r="I6752" t="s">
        <v>19</v>
      </c>
      <c r="J6752">
        <v>20</v>
      </c>
      <c r="K6752">
        <v>12</v>
      </c>
      <c r="L6752" t="s">
        <v>227</v>
      </c>
      <c r="M6752" t="s">
        <v>49</v>
      </c>
      <c r="N6752" t="s">
        <v>30</v>
      </c>
      <c r="O6752">
        <f t="shared" si="630"/>
        <v>1</v>
      </c>
      <c r="P6752" t="str">
        <f t="shared" si="631"/>
        <v>Valid</v>
      </c>
      <c r="Q6752" t="str">
        <f>_xlfn.XLOOKUP(B6752,Customers!$A:$A,Customers!$C:$C,"Not Found")</f>
        <v>West</v>
      </c>
      <c r="R6752" t="str">
        <f t="shared" si="632"/>
        <v>North</v>
      </c>
      <c r="S6752" t="str">
        <f t="shared" si="633"/>
        <v>Theft</v>
      </c>
      <c r="T6752" t="str">
        <f t="shared" si="634"/>
        <v>SLA Breach</v>
      </c>
      <c r="U6752">
        <f t="shared" si="635"/>
        <v>8</v>
      </c>
    </row>
    <row r="6753" spans="1:21" x14ac:dyDescent="0.3">
      <c r="A6753" t="s">
        <v>11438</v>
      </c>
      <c r="B6753" t="s">
        <v>3778</v>
      </c>
      <c r="C6753" t="s">
        <v>3779</v>
      </c>
      <c r="D6753" t="s">
        <v>111</v>
      </c>
      <c r="E6753" t="s">
        <v>39</v>
      </c>
      <c r="F6753">
        <v>125314.52</v>
      </c>
      <c r="G6753" s="1">
        <v>45925</v>
      </c>
      <c r="H6753" s="1">
        <v>45949</v>
      </c>
      <c r="I6753" t="s">
        <v>19</v>
      </c>
      <c r="J6753">
        <v>24</v>
      </c>
      <c r="K6753">
        <v>12</v>
      </c>
      <c r="L6753" t="s">
        <v>606</v>
      </c>
      <c r="M6753" t="s">
        <v>49</v>
      </c>
      <c r="N6753" t="s">
        <v>42</v>
      </c>
      <c r="O6753">
        <f t="shared" si="630"/>
        <v>1</v>
      </c>
      <c r="P6753" t="str">
        <f t="shared" si="631"/>
        <v>Valid</v>
      </c>
      <c r="Q6753" t="str">
        <f>_xlfn.XLOOKUP(B6753,Customers!$A:$A,Customers!$C:$C,"Not Found")</f>
        <v>West</v>
      </c>
      <c r="R6753" t="str">
        <f t="shared" si="632"/>
        <v>North</v>
      </c>
      <c r="S6753" t="str">
        <f t="shared" si="633"/>
        <v>Fire</v>
      </c>
      <c r="T6753" t="str">
        <f t="shared" si="634"/>
        <v>SLA Breach</v>
      </c>
      <c r="U6753">
        <f t="shared" si="635"/>
        <v>12</v>
      </c>
    </row>
    <row r="6754" spans="1:21" x14ac:dyDescent="0.3">
      <c r="A6754" t="s">
        <v>11439</v>
      </c>
      <c r="B6754" t="s">
        <v>2680</v>
      </c>
      <c r="C6754" t="s">
        <v>2879</v>
      </c>
      <c r="D6754" t="s">
        <v>59</v>
      </c>
      <c r="E6754" t="s">
        <v>74</v>
      </c>
      <c r="F6754">
        <v>131486.98000000001</v>
      </c>
      <c r="G6754" s="1">
        <v>45879</v>
      </c>
      <c r="H6754" s="1">
        <v>45899</v>
      </c>
      <c r="I6754" t="s">
        <v>19</v>
      </c>
      <c r="J6754">
        <v>20</v>
      </c>
      <c r="K6754">
        <v>15</v>
      </c>
      <c r="L6754" t="s">
        <v>121</v>
      </c>
      <c r="M6754" t="s">
        <v>55</v>
      </c>
      <c r="N6754" t="s">
        <v>30</v>
      </c>
      <c r="O6754">
        <f t="shared" si="630"/>
        <v>1</v>
      </c>
      <c r="P6754" t="str">
        <f t="shared" si="631"/>
        <v>Valid</v>
      </c>
      <c r="Q6754" t="str">
        <f>_xlfn.XLOOKUP(B6754,Customers!$A:$A,Customers!$C:$C,"Not Found")</f>
        <v>North</v>
      </c>
      <c r="R6754" t="str">
        <f t="shared" si="632"/>
        <v>East</v>
      </c>
      <c r="S6754" t="str">
        <f t="shared" si="633"/>
        <v>Critical Illness</v>
      </c>
      <c r="T6754" t="str">
        <f t="shared" si="634"/>
        <v>SLA Breach</v>
      </c>
      <c r="U6754">
        <f t="shared" si="635"/>
        <v>5</v>
      </c>
    </row>
    <row r="6755" spans="1:21" x14ac:dyDescent="0.3">
      <c r="A6755" t="s">
        <v>11440</v>
      </c>
      <c r="B6755" t="s">
        <v>5994</v>
      </c>
      <c r="C6755" t="s">
        <v>5995</v>
      </c>
      <c r="D6755" t="s">
        <v>216</v>
      </c>
      <c r="E6755" t="s">
        <v>18</v>
      </c>
      <c r="F6755">
        <v>39480.53</v>
      </c>
      <c r="G6755" s="1">
        <v>45939</v>
      </c>
      <c r="H6755" s="1">
        <v>45959</v>
      </c>
      <c r="I6755" t="s">
        <v>19</v>
      </c>
      <c r="J6755">
        <v>20</v>
      </c>
      <c r="K6755">
        <v>15</v>
      </c>
      <c r="L6755" t="s">
        <v>345</v>
      </c>
      <c r="M6755" t="s">
        <v>55</v>
      </c>
      <c r="N6755" t="s">
        <v>42</v>
      </c>
      <c r="O6755">
        <f t="shared" si="630"/>
        <v>1</v>
      </c>
      <c r="P6755" t="str">
        <f t="shared" si="631"/>
        <v>Valid</v>
      </c>
      <c r="Q6755" t="str">
        <f>_xlfn.XLOOKUP(B6755,Customers!$A:$A,Customers!$C:$C,"Not Found")</f>
        <v>North</v>
      </c>
      <c r="R6755" t="str">
        <f t="shared" si="632"/>
        <v>South</v>
      </c>
      <c r="S6755" t="str">
        <f t="shared" si="633"/>
        <v>Outpatient</v>
      </c>
      <c r="T6755" t="str">
        <f t="shared" si="634"/>
        <v>SLA Breach</v>
      </c>
      <c r="U6755">
        <f t="shared" si="635"/>
        <v>5</v>
      </c>
    </row>
    <row r="6756" spans="1:21" x14ac:dyDescent="0.3">
      <c r="A6756" t="s">
        <v>11441</v>
      </c>
      <c r="B6756" t="s">
        <v>6308</v>
      </c>
      <c r="C6756" t="s">
        <v>7143</v>
      </c>
      <c r="D6756" t="s">
        <v>26</v>
      </c>
      <c r="E6756" t="s">
        <v>39</v>
      </c>
      <c r="F6756">
        <v>95148.479999999996</v>
      </c>
      <c r="G6756" s="1">
        <v>45962</v>
      </c>
      <c r="H6756" s="1">
        <v>45979</v>
      </c>
      <c r="I6756" t="s">
        <v>19</v>
      </c>
      <c r="J6756">
        <v>17</v>
      </c>
      <c r="K6756">
        <v>20</v>
      </c>
      <c r="L6756" t="s">
        <v>121</v>
      </c>
      <c r="M6756" t="s">
        <v>29</v>
      </c>
      <c r="N6756" t="s">
        <v>30</v>
      </c>
      <c r="O6756">
        <f t="shared" si="630"/>
        <v>1</v>
      </c>
      <c r="P6756" t="str">
        <f t="shared" si="631"/>
        <v>Valid</v>
      </c>
      <c r="Q6756" t="str">
        <f>_xlfn.XLOOKUP(B6756,Customers!$A:$A,Customers!$C:$C,"Not Found")</f>
        <v>Central</v>
      </c>
      <c r="R6756" t="str">
        <f t="shared" si="632"/>
        <v>North</v>
      </c>
      <c r="S6756" t="str">
        <f t="shared" si="633"/>
        <v>Disability</v>
      </c>
      <c r="T6756" t="str">
        <f t="shared" si="634"/>
        <v>Within SLA</v>
      </c>
      <c r="U6756">
        <f t="shared" si="635"/>
        <v>0</v>
      </c>
    </row>
    <row r="6757" spans="1:21" x14ac:dyDescent="0.3">
      <c r="A6757" t="s">
        <v>11442</v>
      </c>
      <c r="B6757" t="s">
        <v>3303</v>
      </c>
      <c r="C6757" t="s">
        <v>3304</v>
      </c>
      <c r="D6757" t="s">
        <v>69</v>
      </c>
      <c r="E6757" t="s">
        <v>39</v>
      </c>
      <c r="F6757">
        <v>60972.09</v>
      </c>
      <c r="G6757" s="1">
        <v>45791</v>
      </c>
      <c r="H6757" s="1">
        <v>45798</v>
      </c>
      <c r="I6757" t="s">
        <v>19</v>
      </c>
      <c r="J6757">
        <v>7</v>
      </c>
      <c r="K6757">
        <v>12</v>
      </c>
      <c r="L6757" t="s">
        <v>548</v>
      </c>
      <c r="M6757" t="s">
        <v>49</v>
      </c>
      <c r="N6757" t="s">
        <v>22</v>
      </c>
      <c r="O6757">
        <f t="shared" si="630"/>
        <v>1</v>
      </c>
      <c r="P6757" t="str">
        <f t="shared" si="631"/>
        <v>Valid</v>
      </c>
      <c r="Q6757" t="str">
        <f>_xlfn.XLOOKUP(B6757,Customers!$A:$A,Customers!$C:$C,"Not Found")</f>
        <v>West</v>
      </c>
      <c r="R6757" t="str">
        <f t="shared" si="632"/>
        <v>North</v>
      </c>
      <c r="S6757" t="str">
        <f t="shared" si="633"/>
        <v>Property Damage</v>
      </c>
      <c r="T6757" t="str">
        <f t="shared" si="634"/>
        <v>Within SLA</v>
      </c>
      <c r="U6757">
        <f t="shared" si="635"/>
        <v>0</v>
      </c>
    </row>
    <row r="6758" spans="1:21" x14ac:dyDescent="0.3">
      <c r="A6758" t="s">
        <v>11443</v>
      </c>
      <c r="B6758" t="s">
        <v>9434</v>
      </c>
      <c r="C6758" t="s">
        <v>10278</v>
      </c>
      <c r="D6758" t="s">
        <v>46</v>
      </c>
      <c r="E6758" t="s">
        <v>74</v>
      </c>
      <c r="F6758">
        <v>46382.559999999998</v>
      </c>
      <c r="G6758" s="1">
        <v>45983</v>
      </c>
      <c r="H6758" s="1">
        <v>45996</v>
      </c>
      <c r="I6758" t="s">
        <v>19</v>
      </c>
      <c r="J6758">
        <v>13</v>
      </c>
      <c r="K6758">
        <v>10</v>
      </c>
      <c r="L6758" t="s">
        <v>353</v>
      </c>
      <c r="M6758" t="s">
        <v>21</v>
      </c>
      <c r="N6758" t="s">
        <v>30</v>
      </c>
      <c r="O6758">
        <f t="shared" si="630"/>
        <v>1</v>
      </c>
      <c r="P6758" t="str">
        <f t="shared" si="631"/>
        <v>Valid</v>
      </c>
      <c r="Q6758" t="str">
        <f>_xlfn.XLOOKUP(B6758,Customers!$A:$A,Customers!$C:$C,"Not Found")</f>
        <v>East</v>
      </c>
      <c r="R6758" t="str">
        <f t="shared" si="632"/>
        <v>East</v>
      </c>
      <c r="S6758" t="str">
        <f t="shared" si="633"/>
        <v>Theft</v>
      </c>
      <c r="T6758" t="str">
        <f t="shared" si="634"/>
        <v>SLA Breach</v>
      </c>
      <c r="U6758">
        <f t="shared" si="635"/>
        <v>3</v>
      </c>
    </row>
    <row r="6759" spans="1:21" x14ac:dyDescent="0.3">
      <c r="A6759" t="s">
        <v>11444</v>
      </c>
      <c r="B6759" t="s">
        <v>844</v>
      </c>
      <c r="C6759" t="s">
        <v>5040</v>
      </c>
      <c r="D6759" t="s">
        <v>216</v>
      </c>
      <c r="E6759" t="s">
        <v>18</v>
      </c>
      <c r="F6759">
        <v>330168.64</v>
      </c>
      <c r="G6759" s="1">
        <v>45947</v>
      </c>
      <c r="I6759" t="s">
        <v>40</v>
      </c>
      <c r="J6759">
        <v>17</v>
      </c>
      <c r="K6759">
        <v>15</v>
      </c>
      <c r="L6759" t="s">
        <v>325</v>
      </c>
      <c r="M6759" t="s">
        <v>55</v>
      </c>
      <c r="N6759" t="s">
        <v>30</v>
      </c>
      <c r="O6759">
        <f t="shared" si="630"/>
        <v>1</v>
      </c>
      <c r="P6759" t="str">
        <f t="shared" si="631"/>
        <v>Valid</v>
      </c>
      <c r="Q6759" t="str">
        <f>_xlfn.XLOOKUP(B6759,Customers!$A:$A,Customers!$C:$C,"Not Found")</f>
        <v>South</v>
      </c>
      <c r="R6759" t="str">
        <f t="shared" si="632"/>
        <v>South</v>
      </c>
      <c r="S6759" t="str">
        <f t="shared" si="633"/>
        <v>Outpatient</v>
      </c>
      <c r="T6759" t="str">
        <f t="shared" si="634"/>
        <v>SLA Breach</v>
      </c>
      <c r="U6759">
        <f t="shared" si="635"/>
        <v>2</v>
      </c>
    </row>
    <row r="6760" spans="1:21" x14ac:dyDescent="0.3">
      <c r="A6760" t="s">
        <v>11445</v>
      </c>
      <c r="B6760" t="s">
        <v>5152</v>
      </c>
      <c r="C6760" t="s">
        <v>5153</v>
      </c>
      <c r="D6760" t="s">
        <v>53</v>
      </c>
      <c r="E6760" t="s">
        <v>74</v>
      </c>
      <c r="F6760">
        <v>91290.08</v>
      </c>
      <c r="G6760" s="1">
        <v>45853</v>
      </c>
      <c r="H6760" s="1">
        <v>45871</v>
      </c>
      <c r="I6760" t="s">
        <v>19</v>
      </c>
      <c r="J6760">
        <v>18</v>
      </c>
      <c r="K6760">
        <v>15</v>
      </c>
      <c r="L6760" t="s">
        <v>704</v>
      </c>
      <c r="M6760" t="s">
        <v>55</v>
      </c>
      <c r="N6760" t="s">
        <v>30</v>
      </c>
      <c r="O6760">
        <f t="shared" si="630"/>
        <v>1</v>
      </c>
      <c r="P6760" t="str">
        <f t="shared" si="631"/>
        <v>Valid</v>
      </c>
      <c r="Q6760" t="str">
        <f>_xlfn.XLOOKUP(B6760,Customers!$A:$A,Customers!$C:$C,"Not Found")</f>
        <v>Central</v>
      </c>
      <c r="R6760" t="str">
        <f t="shared" si="632"/>
        <v>East</v>
      </c>
      <c r="S6760" t="str">
        <f t="shared" si="633"/>
        <v>Hospitalization</v>
      </c>
      <c r="T6760" t="str">
        <f t="shared" si="634"/>
        <v>SLA Breach</v>
      </c>
      <c r="U6760">
        <f t="shared" si="635"/>
        <v>3</v>
      </c>
    </row>
    <row r="6761" spans="1:21" x14ac:dyDescent="0.3">
      <c r="A6761" t="s">
        <v>11446</v>
      </c>
      <c r="B6761" t="s">
        <v>3747</v>
      </c>
      <c r="C6761" t="s">
        <v>3748</v>
      </c>
      <c r="D6761" t="s">
        <v>34</v>
      </c>
      <c r="E6761" t="s">
        <v>39</v>
      </c>
      <c r="F6761">
        <v>457325.68</v>
      </c>
      <c r="G6761" s="1">
        <v>45869</v>
      </c>
      <c r="H6761" s="1">
        <v>45890</v>
      </c>
      <c r="I6761" t="s">
        <v>19</v>
      </c>
      <c r="J6761">
        <v>21</v>
      </c>
      <c r="K6761">
        <v>20</v>
      </c>
      <c r="L6761" t="s">
        <v>404</v>
      </c>
      <c r="M6761" t="s">
        <v>29</v>
      </c>
      <c r="N6761" t="s">
        <v>30</v>
      </c>
      <c r="O6761">
        <f t="shared" si="630"/>
        <v>1</v>
      </c>
      <c r="P6761" t="str">
        <f t="shared" si="631"/>
        <v>Valid</v>
      </c>
      <c r="Q6761" t="str">
        <f>_xlfn.XLOOKUP(B6761,Customers!$A:$A,Customers!$C:$C,"Not Found")</f>
        <v>South</v>
      </c>
      <c r="R6761" t="str">
        <f t="shared" si="632"/>
        <v>North</v>
      </c>
      <c r="S6761" t="str">
        <f t="shared" si="633"/>
        <v>Death Benefit</v>
      </c>
      <c r="T6761" t="str">
        <f t="shared" si="634"/>
        <v>SLA Breach</v>
      </c>
      <c r="U6761">
        <f t="shared" si="635"/>
        <v>1</v>
      </c>
    </row>
    <row r="6762" spans="1:21" x14ac:dyDescent="0.3">
      <c r="A6762" t="s">
        <v>11447</v>
      </c>
      <c r="B6762" t="s">
        <v>221</v>
      </c>
      <c r="C6762" t="s">
        <v>222</v>
      </c>
      <c r="D6762" t="s">
        <v>182</v>
      </c>
      <c r="E6762" t="s">
        <v>39</v>
      </c>
      <c r="F6762">
        <v>61331.17</v>
      </c>
      <c r="G6762" s="1">
        <v>45808</v>
      </c>
      <c r="H6762" s="1">
        <v>45809</v>
      </c>
      <c r="I6762" t="s">
        <v>19</v>
      </c>
      <c r="J6762">
        <v>1</v>
      </c>
      <c r="K6762">
        <v>7</v>
      </c>
      <c r="L6762" t="s">
        <v>548</v>
      </c>
      <c r="M6762" t="s">
        <v>94</v>
      </c>
      <c r="N6762" t="s">
        <v>30</v>
      </c>
      <c r="O6762">
        <f t="shared" si="630"/>
        <v>1</v>
      </c>
      <c r="P6762" t="str">
        <f t="shared" si="631"/>
        <v>Valid</v>
      </c>
      <c r="Q6762" t="str">
        <f>_xlfn.XLOOKUP(B6762,Customers!$A:$A,Customers!$C:$C,"Not Found")</f>
        <v>West</v>
      </c>
      <c r="R6762" t="str">
        <f t="shared" si="632"/>
        <v>North</v>
      </c>
      <c r="S6762" t="str">
        <f t="shared" si="633"/>
        <v>Trip Cancellation</v>
      </c>
      <c r="T6762" t="str">
        <f t="shared" si="634"/>
        <v>Within SLA</v>
      </c>
      <c r="U6762">
        <f t="shared" si="635"/>
        <v>0</v>
      </c>
    </row>
    <row r="6763" spans="1:21" x14ac:dyDescent="0.3">
      <c r="A6763" t="s">
        <v>11448</v>
      </c>
      <c r="B6763" t="s">
        <v>11449</v>
      </c>
      <c r="C6763" t="s">
        <v>11450</v>
      </c>
      <c r="D6763" t="s">
        <v>53</v>
      </c>
      <c r="E6763" t="s">
        <v>39</v>
      </c>
      <c r="F6763">
        <v>63462.45</v>
      </c>
      <c r="G6763" s="1">
        <v>45945</v>
      </c>
      <c r="H6763" s="1">
        <v>45981</v>
      </c>
      <c r="I6763" t="s">
        <v>19</v>
      </c>
      <c r="J6763">
        <v>36</v>
      </c>
      <c r="K6763">
        <v>15</v>
      </c>
      <c r="L6763" t="s">
        <v>310</v>
      </c>
      <c r="M6763" t="s">
        <v>55</v>
      </c>
      <c r="N6763" t="s">
        <v>88</v>
      </c>
      <c r="O6763">
        <f t="shared" si="630"/>
        <v>1</v>
      </c>
      <c r="P6763" t="str">
        <f t="shared" si="631"/>
        <v>Valid</v>
      </c>
      <c r="Q6763" t="str">
        <f>_xlfn.XLOOKUP(B6763,Customers!$A:$A,Customers!$C:$C,"Not Found")</f>
        <v>East</v>
      </c>
      <c r="R6763" t="str">
        <f t="shared" si="632"/>
        <v>North</v>
      </c>
      <c r="S6763" t="str">
        <f t="shared" si="633"/>
        <v>Hospitalization</v>
      </c>
      <c r="T6763" t="str">
        <f t="shared" si="634"/>
        <v>SLA Breach</v>
      </c>
      <c r="U6763">
        <f t="shared" si="635"/>
        <v>21</v>
      </c>
    </row>
    <row r="6764" spans="1:21" x14ac:dyDescent="0.3">
      <c r="A6764" t="s">
        <v>11451</v>
      </c>
      <c r="B6764" t="s">
        <v>559</v>
      </c>
      <c r="C6764" t="s">
        <v>2506</v>
      </c>
      <c r="D6764" t="s">
        <v>102</v>
      </c>
      <c r="E6764" t="s">
        <v>39</v>
      </c>
      <c r="F6764">
        <v>320243.42</v>
      </c>
      <c r="G6764" s="1">
        <v>45675</v>
      </c>
      <c r="I6764" t="s">
        <v>64</v>
      </c>
      <c r="J6764">
        <v>27</v>
      </c>
      <c r="K6764">
        <v>20</v>
      </c>
      <c r="L6764" t="s">
        <v>296</v>
      </c>
      <c r="M6764" t="s">
        <v>29</v>
      </c>
      <c r="N6764" t="s">
        <v>42</v>
      </c>
      <c r="O6764">
        <f t="shared" si="630"/>
        <v>1</v>
      </c>
      <c r="P6764" t="str">
        <f t="shared" si="631"/>
        <v>Valid</v>
      </c>
      <c r="Q6764" t="str">
        <f>_xlfn.XLOOKUP(B6764,Customers!$A:$A,Customers!$C:$C,"Not Found")</f>
        <v>Central</v>
      </c>
      <c r="R6764" t="str">
        <f t="shared" si="632"/>
        <v>North</v>
      </c>
      <c r="S6764" t="str">
        <f t="shared" si="633"/>
        <v>Maturity</v>
      </c>
      <c r="T6764" t="str">
        <f t="shared" si="634"/>
        <v>SLA Breach</v>
      </c>
      <c r="U6764">
        <f t="shared" si="635"/>
        <v>7</v>
      </c>
    </row>
    <row r="6765" spans="1:21" x14ac:dyDescent="0.3">
      <c r="A6765" t="s">
        <v>11452</v>
      </c>
      <c r="B6765" t="s">
        <v>2381</v>
      </c>
      <c r="C6765" t="s">
        <v>4924</v>
      </c>
      <c r="D6765" t="s">
        <v>53</v>
      </c>
      <c r="E6765" t="s">
        <v>27</v>
      </c>
      <c r="F6765">
        <v>100193.1</v>
      </c>
      <c r="G6765" s="1">
        <v>45813</v>
      </c>
      <c r="H6765" s="1">
        <v>45819</v>
      </c>
      <c r="I6765" t="s">
        <v>19</v>
      </c>
      <c r="J6765">
        <v>6</v>
      </c>
      <c r="K6765">
        <v>15</v>
      </c>
      <c r="L6765" t="s">
        <v>349</v>
      </c>
      <c r="M6765" t="s">
        <v>55</v>
      </c>
      <c r="N6765" t="s">
        <v>30</v>
      </c>
      <c r="O6765">
        <f t="shared" si="630"/>
        <v>1</v>
      </c>
      <c r="P6765" t="str">
        <f t="shared" si="631"/>
        <v>Valid</v>
      </c>
      <c r="Q6765" t="str">
        <f>_xlfn.XLOOKUP(B6765,Customers!$A:$A,Customers!$C:$C,"Not Found")</f>
        <v>West</v>
      </c>
      <c r="R6765" t="str">
        <f t="shared" si="632"/>
        <v>West</v>
      </c>
      <c r="S6765" t="str">
        <f t="shared" si="633"/>
        <v>Hospitalization</v>
      </c>
      <c r="T6765" t="str">
        <f t="shared" si="634"/>
        <v>Within SLA</v>
      </c>
      <c r="U6765">
        <f t="shared" si="635"/>
        <v>0</v>
      </c>
    </row>
    <row r="6766" spans="1:21" x14ac:dyDescent="0.3">
      <c r="A6766" t="s">
        <v>11453</v>
      </c>
      <c r="B6766" t="s">
        <v>2070</v>
      </c>
      <c r="C6766" t="s">
        <v>3102</v>
      </c>
      <c r="D6766" t="s">
        <v>59</v>
      </c>
      <c r="E6766" t="s">
        <v>74</v>
      </c>
      <c r="F6766">
        <v>126059.18</v>
      </c>
      <c r="G6766" s="1">
        <v>45691</v>
      </c>
      <c r="H6766" s="1">
        <v>45704</v>
      </c>
      <c r="I6766" t="s">
        <v>19</v>
      </c>
      <c r="J6766">
        <v>13</v>
      </c>
      <c r="K6766">
        <v>15</v>
      </c>
      <c r="L6766" t="s">
        <v>282</v>
      </c>
      <c r="M6766" t="s">
        <v>55</v>
      </c>
      <c r="N6766" t="s">
        <v>22</v>
      </c>
      <c r="O6766">
        <f t="shared" si="630"/>
        <v>1</v>
      </c>
      <c r="P6766" t="str">
        <f t="shared" si="631"/>
        <v>Valid</v>
      </c>
      <c r="Q6766" t="str">
        <f>_xlfn.XLOOKUP(B6766,Customers!$A:$A,Customers!$C:$C,"Not Found")</f>
        <v>East</v>
      </c>
      <c r="R6766" t="str">
        <f t="shared" si="632"/>
        <v>East</v>
      </c>
      <c r="S6766" t="str">
        <f t="shared" si="633"/>
        <v>Critical Illness</v>
      </c>
      <c r="T6766" t="str">
        <f t="shared" si="634"/>
        <v>Within SLA</v>
      </c>
      <c r="U6766">
        <f t="shared" si="635"/>
        <v>0</v>
      </c>
    </row>
    <row r="6767" spans="1:21" x14ac:dyDescent="0.3">
      <c r="A6767" t="s">
        <v>11454</v>
      </c>
      <c r="B6767" t="s">
        <v>5008</v>
      </c>
      <c r="C6767" t="s">
        <v>11455</v>
      </c>
      <c r="D6767" t="s">
        <v>46</v>
      </c>
      <c r="E6767" t="s">
        <v>27</v>
      </c>
      <c r="F6767">
        <v>59788.2</v>
      </c>
      <c r="G6767" s="1">
        <v>45666</v>
      </c>
      <c r="H6767" s="1">
        <v>45675</v>
      </c>
      <c r="I6767" t="s">
        <v>19</v>
      </c>
      <c r="J6767">
        <v>9</v>
      </c>
      <c r="K6767">
        <v>10</v>
      </c>
      <c r="L6767" t="s">
        <v>323</v>
      </c>
      <c r="M6767" t="s">
        <v>21</v>
      </c>
      <c r="N6767" t="s">
        <v>30</v>
      </c>
      <c r="O6767">
        <f t="shared" si="630"/>
        <v>1</v>
      </c>
      <c r="P6767" t="str">
        <f t="shared" si="631"/>
        <v>Valid</v>
      </c>
      <c r="Q6767" t="str">
        <f>_xlfn.XLOOKUP(B6767,Customers!$A:$A,Customers!$C:$C,"Not Found")</f>
        <v>South</v>
      </c>
      <c r="R6767" t="str">
        <f t="shared" si="632"/>
        <v>West</v>
      </c>
      <c r="S6767" t="str">
        <f t="shared" si="633"/>
        <v>Theft</v>
      </c>
      <c r="T6767" t="str">
        <f t="shared" si="634"/>
        <v>Within SLA</v>
      </c>
      <c r="U6767">
        <f t="shared" si="635"/>
        <v>0</v>
      </c>
    </row>
    <row r="6768" spans="1:21" x14ac:dyDescent="0.3">
      <c r="A6768" t="s">
        <v>11456</v>
      </c>
      <c r="B6768" t="s">
        <v>5018</v>
      </c>
      <c r="C6768" t="s">
        <v>8133</v>
      </c>
      <c r="D6768" t="s">
        <v>59</v>
      </c>
      <c r="E6768" t="s">
        <v>173</v>
      </c>
      <c r="F6768">
        <v>167541.57999999999</v>
      </c>
      <c r="G6768" s="1">
        <v>45972</v>
      </c>
      <c r="H6768" s="1">
        <v>45999</v>
      </c>
      <c r="I6768" t="s">
        <v>19</v>
      </c>
      <c r="J6768">
        <v>27</v>
      </c>
      <c r="K6768">
        <v>15</v>
      </c>
      <c r="L6768" t="s">
        <v>310</v>
      </c>
      <c r="M6768" t="s">
        <v>55</v>
      </c>
      <c r="N6768" t="s">
        <v>88</v>
      </c>
      <c r="O6768">
        <f t="shared" si="630"/>
        <v>1</v>
      </c>
      <c r="P6768" t="str">
        <f t="shared" si="631"/>
        <v>Valid</v>
      </c>
      <c r="Q6768" t="str">
        <f>_xlfn.XLOOKUP(B6768,Customers!$A:$A,Customers!$C:$C,"Not Found")</f>
        <v>East</v>
      </c>
      <c r="R6768" t="str">
        <f t="shared" si="632"/>
        <v>Central</v>
      </c>
      <c r="S6768" t="str">
        <f t="shared" si="633"/>
        <v>Critical Illness</v>
      </c>
      <c r="T6768" t="str">
        <f t="shared" si="634"/>
        <v>SLA Breach</v>
      </c>
      <c r="U6768">
        <f t="shared" si="635"/>
        <v>12</v>
      </c>
    </row>
    <row r="6769" spans="1:21" x14ac:dyDescent="0.3">
      <c r="A6769" t="s">
        <v>11457</v>
      </c>
      <c r="B6769" t="s">
        <v>8681</v>
      </c>
      <c r="C6769" t="s">
        <v>8682</v>
      </c>
      <c r="D6769" t="s">
        <v>17</v>
      </c>
      <c r="E6769" t="s">
        <v>39</v>
      </c>
      <c r="F6769">
        <v>133174.43</v>
      </c>
      <c r="G6769" s="1">
        <v>45877</v>
      </c>
      <c r="H6769" s="1">
        <v>45883</v>
      </c>
      <c r="I6769" t="s">
        <v>19</v>
      </c>
      <c r="J6769">
        <v>6</v>
      </c>
      <c r="K6769">
        <v>10</v>
      </c>
      <c r="L6769" t="s">
        <v>541</v>
      </c>
      <c r="M6769" t="s">
        <v>21</v>
      </c>
      <c r="N6769" t="s">
        <v>30</v>
      </c>
      <c r="O6769">
        <f t="shared" si="630"/>
        <v>1</v>
      </c>
      <c r="P6769" t="str">
        <f t="shared" si="631"/>
        <v>Valid</v>
      </c>
      <c r="Q6769" t="str">
        <f>_xlfn.XLOOKUP(B6769,Customers!$A:$A,Customers!$C:$C,"Not Found")</f>
        <v>East</v>
      </c>
      <c r="R6769" t="str">
        <f t="shared" si="632"/>
        <v>North</v>
      </c>
      <c r="S6769" t="str">
        <f t="shared" si="633"/>
        <v>Accident</v>
      </c>
      <c r="T6769" t="str">
        <f t="shared" si="634"/>
        <v>Within SLA</v>
      </c>
      <c r="U6769">
        <f t="shared" si="635"/>
        <v>0</v>
      </c>
    </row>
    <row r="6770" spans="1:21" x14ac:dyDescent="0.3">
      <c r="A6770" t="s">
        <v>11458</v>
      </c>
      <c r="B6770" t="s">
        <v>3659</v>
      </c>
      <c r="C6770" t="s">
        <v>8348</v>
      </c>
      <c r="D6770" t="s">
        <v>17</v>
      </c>
      <c r="E6770" t="s">
        <v>173</v>
      </c>
      <c r="F6770">
        <v>54063.37</v>
      </c>
      <c r="G6770" s="1">
        <v>45811</v>
      </c>
      <c r="I6770" t="s">
        <v>64</v>
      </c>
      <c r="J6770">
        <v>7</v>
      </c>
      <c r="K6770">
        <v>10</v>
      </c>
      <c r="L6770" t="s">
        <v>681</v>
      </c>
      <c r="M6770" t="s">
        <v>21</v>
      </c>
      <c r="N6770" t="s">
        <v>30</v>
      </c>
      <c r="O6770">
        <f t="shared" si="630"/>
        <v>1</v>
      </c>
      <c r="P6770" t="str">
        <f t="shared" si="631"/>
        <v>Valid</v>
      </c>
      <c r="Q6770" t="str">
        <f>_xlfn.XLOOKUP(B6770,Customers!$A:$A,Customers!$C:$C,"Not Found")</f>
        <v>North</v>
      </c>
      <c r="R6770" t="str">
        <f t="shared" si="632"/>
        <v>Central</v>
      </c>
      <c r="S6770" t="str">
        <f t="shared" si="633"/>
        <v>Accident</v>
      </c>
      <c r="T6770" t="str">
        <f t="shared" si="634"/>
        <v>Within SLA</v>
      </c>
      <c r="U6770">
        <f t="shared" si="635"/>
        <v>0</v>
      </c>
    </row>
    <row r="6771" spans="1:21" x14ac:dyDescent="0.3">
      <c r="A6771" t="s">
        <v>11459</v>
      </c>
      <c r="B6771" t="s">
        <v>8197</v>
      </c>
      <c r="C6771" t="s">
        <v>8443</v>
      </c>
      <c r="D6771" t="s">
        <v>26</v>
      </c>
      <c r="E6771" t="s">
        <v>27</v>
      </c>
      <c r="F6771">
        <v>491363.94</v>
      </c>
      <c r="G6771" s="1">
        <v>45980</v>
      </c>
      <c r="I6771" t="s">
        <v>40</v>
      </c>
      <c r="J6771">
        <v>28</v>
      </c>
      <c r="K6771">
        <v>20</v>
      </c>
      <c r="L6771" t="s">
        <v>296</v>
      </c>
      <c r="M6771" t="s">
        <v>29</v>
      </c>
      <c r="N6771" t="s">
        <v>88</v>
      </c>
      <c r="O6771">
        <f t="shared" si="630"/>
        <v>1</v>
      </c>
      <c r="P6771" t="str">
        <f t="shared" si="631"/>
        <v>Valid</v>
      </c>
      <c r="Q6771" t="str">
        <f>_xlfn.XLOOKUP(B6771,Customers!$A:$A,Customers!$C:$C,"Not Found")</f>
        <v>Central</v>
      </c>
      <c r="R6771" t="str">
        <f t="shared" si="632"/>
        <v>West</v>
      </c>
      <c r="S6771" t="str">
        <f t="shared" si="633"/>
        <v>Disability</v>
      </c>
      <c r="T6771" t="str">
        <f t="shared" si="634"/>
        <v>SLA Breach</v>
      </c>
      <c r="U6771">
        <f t="shared" si="635"/>
        <v>8</v>
      </c>
    </row>
    <row r="6772" spans="1:21" x14ac:dyDescent="0.3">
      <c r="A6772" t="s">
        <v>11460</v>
      </c>
      <c r="B6772" t="s">
        <v>4105</v>
      </c>
      <c r="C6772" t="s">
        <v>6780</v>
      </c>
      <c r="D6772" t="s">
        <v>216</v>
      </c>
      <c r="E6772" t="s">
        <v>27</v>
      </c>
      <c r="F6772">
        <v>109468.73</v>
      </c>
      <c r="G6772" s="1">
        <v>45688</v>
      </c>
      <c r="H6772" s="1">
        <v>45701</v>
      </c>
      <c r="I6772" t="s">
        <v>19</v>
      </c>
      <c r="J6772">
        <v>13</v>
      </c>
      <c r="K6772">
        <v>15</v>
      </c>
      <c r="L6772" t="s">
        <v>87</v>
      </c>
      <c r="M6772" t="s">
        <v>55</v>
      </c>
      <c r="N6772" t="s">
        <v>30</v>
      </c>
      <c r="O6772">
        <f t="shared" si="630"/>
        <v>1</v>
      </c>
      <c r="P6772" t="str">
        <f t="shared" si="631"/>
        <v>Valid</v>
      </c>
      <c r="Q6772" t="str">
        <f>_xlfn.XLOOKUP(B6772,Customers!$A:$A,Customers!$C:$C,"Not Found")</f>
        <v>South</v>
      </c>
      <c r="R6772" t="str">
        <f t="shared" si="632"/>
        <v>West</v>
      </c>
      <c r="S6772" t="str">
        <f t="shared" si="633"/>
        <v>Outpatient</v>
      </c>
      <c r="T6772" t="str">
        <f t="shared" si="634"/>
        <v>Within SLA</v>
      </c>
      <c r="U6772">
        <f t="shared" si="635"/>
        <v>0</v>
      </c>
    </row>
    <row r="6773" spans="1:21" x14ac:dyDescent="0.3">
      <c r="A6773" t="s">
        <v>11461</v>
      </c>
      <c r="B6773" t="s">
        <v>10696</v>
      </c>
      <c r="C6773" t="s">
        <v>10697</v>
      </c>
      <c r="D6773" t="s">
        <v>154</v>
      </c>
      <c r="E6773" t="s">
        <v>173</v>
      </c>
      <c r="F6773">
        <v>366704.5</v>
      </c>
      <c r="G6773" s="1">
        <v>45968</v>
      </c>
      <c r="H6773" s="1">
        <v>45980</v>
      </c>
      <c r="I6773" t="s">
        <v>19</v>
      </c>
      <c r="J6773">
        <v>12</v>
      </c>
      <c r="K6773">
        <v>10</v>
      </c>
      <c r="L6773" t="s">
        <v>491</v>
      </c>
      <c r="M6773" t="s">
        <v>21</v>
      </c>
      <c r="N6773" t="s">
        <v>30</v>
      </c>
      <c r="O6773">
        <f t="shared" si="630"/>
        <v>1</v>
      </c>
      <c r="P6773" t="str">
        <f t="shared" si="631"/>
        <v>Valid</v>
      </c>
      <c r="Q6773" t="str">
        <f>_xlfn.XLOOKUP(B6773,Customers!$A:$A,Customers!$C:$C,"Not Found")</f>
        <v>East</v>
      </c>
      <c r="R6773" t="str">
        <f t="shared" si="632"/>
        <v>Central</v>
      </c>
      <c r="S6773" t="str">
        <f t="shared" si="633"/>
        <v>Vehicle Damage</v>
      </c>
      <c r="T6773" t="str">
        <f t="shared" si="634"/>
        <v>SLA Breach</v>
      </c>
      <c r="U6773">
        <f t="shared" si="635"/>
        <v>2</v>
      </c>
    </row>
    <row r="6774" spans="1:21" x14ac:dyDescent="0.3">
      <c r="A6774" t="s">
        <v>11462</v>
      </c>
      <c r="B6774" t="s">
        <v>10126</v>
      </c>
      <c r="C6774" t="s">
        <v>10127</v>
      </c>
      <c r="D6774" t="s">
        <v>69</v>
      </c>
      <c r="E6774" t="s">
        <v>39</v>
      </c>
      <c r="F6774">
        <v>196961.1</v>
      </c>
      <c r="G6774" s="1">
        <v>45819</v>
      </c>
      <c r="H6774" s="1">
        <v>45848</v>
      </c>
      <c r="I6774" t="s">
        <v>19</v>
      </c>
      <c r="J6774">
        <v>29</v>
      </c>
      <c r="K6774">
        <v>12</v>
      </c>
      <c r="L6774" t="s">
        <v>20</v>
      </c>
      <c r="M6774" t="s">
        <v>49</v>
      </c>
      <c r="N6774" t="s">
        <v>88</v>
      </c>
      <c r="O6774">
        <f t="shared" si="630"/>
        <v>1</v>
      </c>
      <c r="P6774" t="str">
        <f t="shared" si="631"/>
        <v>Valid</v>
      </c>
      <c r="Q6774" t="str">
        <f>_xlfn.XLOOKUP(B6774,Customers!$A:$A,Customers!$C:$C,"Not Found")</f>
        <v>East</v>
      </c>
      <c r="R6774" t="str">
        <f t="shared" si="632"/>
        <v>North</v>
      </c>
      <c r="S6774" t="str">
        <f t="shared" si="633"/>
        <v>Property Damage</v>
      </c>
      <c r="T6774" t="str">
        <f t="shared" si="634"/>
        <v>SLA Breach</v>
      </c>
      <c r="U6774">
        <f t="shared" si="635"/>
        <v>17</v>
      </c>
    </row>
    <row r="6775" spans="1:21" x14ac:dyDescent="0.3">
      <c r="A6775" t="s">
        <v>11463</v>
      </c>
      <c r="B6775" t="s">
        <v>969</v>
      </c>
      <c r="C6775" t="s">
        <v>4212</v>
      </c>
      <c r="D6775" t="s">
        <v>17</v>
      </c>
      <c r="E6775" t="s">
        <v>74</v>
      </c>
      <c r="F6775">
        <v>83550.16</v>
      </c>
      <c r="G6775" s="1">
        <v>45708</v>
      </c>
      <c r="H6775" s="1">
        <v>45730</v>
      </c>
      <c r="I6775" t="s">
        <v>19</v>
      </c>
      <c r="J6775">
        <v>22</v>
      </c>
      <c r="K6775">
        <v>10</v>
      </c>
      <c r="L6775" t="s">
        <v>208</v>
      </c>
      <c r="M6775" t="s">
        <v>21</v>
      </c>
      <c r="N6775" t="s">
        <v>42</v>
      </c>
      <c r="O6775">
        <f t="shared" si="630"/>
        <v>1</v>
      </c>
      <c r="P6775" t="str">
        <f t="shared" si="631"/>
        <v>Valid</v>
      </c>
      <c r="Q6775" t="str">
        <f>_xlfn.XLOOKUP(B6775,Customers!$A:$A,Customers!$C:$C,"Not Found")</f>
        <v>West</v>
      </c>
      <c r="R6775" t="str">
        <f t="shared" si="632"/>
        <v>East</v>
      </c>
      <c r="S6775" t="str">
        <f t="shared" si="633"/>
        <v>Accident</v>
      </c>
      <c r="T6775" t="str">
        <f t="shared" si="634"/>
        <v>SLA Breach</v>
      </c>
      <c r="U6775">
        <f t="shared" si="635"/>
        <v>12</v>
      </c>
    </row>
    <row r="6776" spans="1:21" x14ac:dyDescent="0.3">
      <c r="A6776" t="s">
        <v>11464</v>
      </c>
      <c r="B6776" t="s">
        <v>527</v>
      </c>
      <c r="C6776" t="s">
        <v>528</v>
      </c>
      <c r="D6776" t="s">
        <v>102</v>
      </c>
      <c r="E6776" t="s">
        <v>74</v>
      </c>
      <c r="F6776">
        <v>207212.77</v>
      </c>
      <c r="G6776" s="1">
        <v>45756</v>
      </c>
      <c r="H6776" s="1">
        <v>45773</v>
      </c>
      <c r="I6776" t="s">
        <v>19</v>
      </c>
      <c r="J6776">
        <v>17</v>
      </c>
      <c r="K6776">
        <v>20</v>
      </c>
      <c r="L6776" t="s">
        <v>296</v>
      </c>
      <c r="M6776" t="s">
        <v>29</v>
      </c>
      <c r="N6776" t="s">
        <v>22</v>
      </c>
      <c r="O6776">
        <f t="shared" si="630"/>
        <v>1</v>
      </c>
      <c r="P6776" t="str">
        <f t="shared" si="631"/>
        <v>Valid</v>
      </c>
      <c r="Q6776" t="str">
        <f>_xlfn.XLOOKUP(B6776,Customers!$A:$A,Customers!$C:$C,"Not Found")</f>
        <v>North</v>
      </c>
      <c r="R6776" t="str">
        <f t="shared" si="632"/>
        <v>East</v>
      </c>
      <c r="S6776" t="str">
        <f t="shared" si="633"/>
        <v>Maturity</v>
      </c>
      <c r="T6776" t="str">
        <f t="shared" si="634"/>
        <v>Within SLA</v>
      </c>
      <c r="U6776">
        <f t="shared" si="635"/>
        <v>0</v>
      </c>
    </row>
    <row r="6777" spans="1:21" x14ac:dyDescent="0.3">
      <c r="A6777" t="s">
        <v>11465</v>
      </c>
      <c r="B6777" t="s">
        <v>566</v>
      </c>
      <c r="C6777" t="s">
        <v>567</v>
      </c>
      <c r="D6777" t="s">
        <v>216</v>
      </c>
      <c r="E6777" t="s">
        <v>27</v>
      </c>
      <c r="F6777">
        <v>43390.58</v>
      </c>
      <c r="G6777" s="1">
        <v>45821</v>
      </c>
      <c r="H6777" s="1">
        <v>45847</v>
      </c>
      <c r="I6777" t="s">
        <v>19</v>
      </c>
      <c r="J6777">
        <v>26</v>
      </c>
      <c r="K6777">
        <v>15</v>
      </c>
      <c r="L6777" t="s">
        <v>1047</v>
      </c>
      <c r="M6777" t="s">
        <v>55</v>
      </c>
      <c r="N6777" t="s">
        <v>42</v>
      </c>
      <c r="O6777">
        <f t="shared" si="630"/>
        <v>1</v>
      </c>
      <c r="P6777" t="str">
        <f t="shared" si="631"/>
        <v>Valid</v>
      </c>
      <c r="Q6777" t="str">
        <f>_xlfn.XLOOKUP(B6777,Customers!$A:$A,Customers!$C:$C,"Not Found")</f>
        <v>East</v>
      </c>
      <c r="R6777" t="str">
        <f t="shared" si="632"/>
        <v>West</v>
      </c>
      <c r="S6777" t="str">
        <f t="shared" si="633"/>
        <v>Outpatient</v>
      </c>
      <c r="T6777" t="str">
        <f t="shared" si="634"/>
        <v>SLA Breach</v>
      </c>
      <c r="U6777">
        <f t="shared" si="635"/>
        <v>11</v>
      </c>
    </row>
    <row r="6778" spans="1:21" x14ac:dyDescent="0.3">
      <c r="A6778" t="s">
        <v>11466</v>
      </c>
      <c r="B6778" t="s">
        <v>5136</v>
      </c>
      <c r="C6778" t="s">
        <v>9563</v>
      </c>
      <c r="D6778" t="s">
        <v>17</v>
      </c>
      <c r="E6778" t="s">
        <v>18</v>
      </c>
      <c r="F6778">
        <v>91599.25</v>
      </c>
      <c r="G6778" s="1">
        <v>45927</v>
      </c>
      <c r="H6778" s="1">
        <v>45940</v>
      </c>
      <c r="I6778" t="s">
        <v>19</v>
      </c>
      <c r="J6778">
        <v>13</v>
      </c>
      <c r="K6778">
        <v>10</v>
      </c>
      <c r="L6778" t="s">
        <v>60</v>
      </c>
      <c r="M6778" t="s">
        <v>21</v>
      </c>
      <c r="N6778" t="s">
        <v>30</v>
      </c>
      <c r="O6778">
        <f t="shared" si="630"/>
        <v>1</v>
      </c>
      <c r="P6778" t="str">
        <f t="shared" si="631"/>
        <v>Valid</v>
      </c>
      <c r="Q6778" t="str">
        <f>_xlfn.XLOOKUP(B6778,Customers!$A:$A,Customers!$C:$C,"Not Found")</f>
        <v>South</v>
      </c>
      <c r="R6778" t="str">
        <f t="shared" si="632"/>
        <v>South</v>
      </c>
      <c r="S6778" t="str">
        <f t="shared" si="633"/>
        <v>Accident</v>
      </c>
      <c r="T6778" t="str">
        <f t="shared" si="634"/>
        <v>SLA Breach</v>
      </c>
      <c r="U6778">
        <f t="shared" si="635"/>
        <v>3</v>
      </c>
    </row>
    <row r="6779" spans="1:21" x14ac:dyDescent="0.3">
      <c r="A6779" t="s">
        <v>11467</v>
      </c>
      <c r="B6779" t="s">
        <v>862</v>
      </c>
      <c r="C6779" t="s">
        <v>863</v>
      </c>
      <c r="D6779" t="s">
        <v>182</v>
      </c>
      <c r="E6779" t="s">
        <v>39</v>
      </c>
      <c r="F6779">
        <v>9882.99</v>
      </c>
      <c r="G6779" s="1">
        <v>45949</v>
      </c>
      <c r="H6779" s="1">
        <v>45965</v>
      </c>
      <c r="I6779" t="s">
        <v>19</v>
      </c>
      <c r="J6779">
        <v>16</v>
      </c>
      <c r="K6779">
        <v>7</v>
      </c>
      <c r="L6779" t="s">
        <v>349</v>
      </c>
      <c r="M6779" t="s">
        <v>94</v>
      </c>
      <c r="N6779" t="s">
        <v>42</v>
      </c>
      <c r="O6779">
        <f t="shared" si="630"/>
        <v>1</v>
      </c>
      <c r="P6779" t="str">
        <f t="shared" si="631"/>
        <v>Valid</v>
      </c>
      <c r="Q6779" t="str">
        <f>_xlfn.XLOOKUP(B6779,Customers!$A:$A,Customers!$C:$C,"Not Found")</f>
        <v>South</v>
      </c>
      <c r="R6779" t="str">
        <f t="shared" si="632"/>
        <v>North</v>
      </c>
      <c r="S6779" t="str">
        <f t="shared" si="633"/>
        <v>Trip Cancellation</v>
      </c>
      <c r="T6779" t="str">
        <f t="shared" si="634"/>
        <v>SLA Breach</v>
      </c>
      <c r="U6779">
        <f t="shared" si="635"/>
        <v>9</v>
      </c>
    </row>
    <row r="6780" spans="1:21" x14ac:dyDescent="0.3">
      <c r="A6780" t="s">
        <v>11468</v>
      </c>
      <c r="B6780" t="s">
        <v>1920</v>
      </c>
      <c r="C6780" t="s">
        <v>1921</v>
      </c>
      <c r="D6780" t="s">
        <v>53</v>
      </c>
      <c r="E6780" t="s">
        <v>173</v>
      </c>
      <c r="F6780">
        <v>244253.21</v>
      </c>
      <c r="G6780" s="1">
        <v>45700</v>
      </c>
      <c r="H6780" s="1">
        <v>45733</v>
      </c>
      <c r="I6780" t="s">
        <v>19</v>
      </c>
      <c r="J6780">
        <v>33</v>
      </c>
      <c r="K6780">
        <v>15</v>
      </c>
      <c r="L6780" t="s">
        <v>244</v>
      </c>
      <c r="M6780" t="s">
        <v>55</v>
      </c>
      <c r="N6780" t="s">
        <v>88</v>
      </c>
      <c r="O6780">
        <f t="shared" si="630"/>
        <v>1</v>
      </c>
      <c r="P6780" t="str">
        <f t="shared" si="631"/>
        <v>Valid</v>
      </c>
      <c r="Q6780" t="str">
        <f>_xlfn.XLOOKUP(B6780,Customers!$A:$A,Customers!$C:$C,"Not Found")</f>
        <v>Central</v>
      </c>
      <c r="R6780" t="str">
        <f t="shared" si="632"/>
        <v>Central</v>
      </c>
      <c r="S6780" t="str">
        <f t="shared" si="633"/>
        <v>Hospitalization</v>
      </c>
      <c r="T6780" t="str">
        <f t="shared" si="634"/>
        <v>SLA Breach</v>
      </c>
      <c r="U6780">
        <f t="shared" si="635"/>
        <v>18</v>
      </c>
    </row>
    <row r="6781" spans="1:21" x14ac:dyDescent="0.3">
      <c r="A6781" t="s">
        <v>11469</v>
      </c>
      <c r="B6781" t="s">
        <v>1010</v>
      </c>
      <c r="C6781" t="s">
        <v>2756</v>
      </c>
      <c r="D6781" t="s">
        <v>182</v>
      </c>
      <c r="E6781" t="s">
        <v>74</v>
      </c>
      <c r="F6781">
        <v>7866.41</v>
      </c>
      <c r="G6781" s="1">
        <v>45797</v>
      </c>
      <c r="I6781" t="s">
        <v>64</v>
      </c>
      <c r="J6781">
        <v>12</v>
      </c>
      <c r="K6781">
        <v>7</v>
      </c>
      <c r="L6781" t="s">
        <v>79</v>
      </c>
      <c r="M6781" t="s">
        <v>94</v>
      </c>
      <c r="N6781" t="s">
        <v>30</v>
      </c>
      <c r="O6781">
        <f t="shared" si="630"/>
        <v>1</v>
      </c>
      <c r="P6781" t="str">
        <f t="shared" si="631"/>
        <v>Valid</v>
      </c>
      <c r="Q6781" t="str">
        <f>_xlfn.XLOOKUP(B6781,Customers!$A:$A,Customers!$C:$C,"Not Found")</f>
        <v>South</v>
      </c>
      <c r="R6781" t="str">
        <f t="shared" si="632"/>
        <v>East</v>
      </c>
      <c r="S6781" t="str">
        <f t="shared" si="633"/>
        <v>Trip Cancellation</v>
      </c>
      <c r="T6781" t="str">
        <f t="shared" si="634"/>
        <v>SLA Breach</v>
      </c>
      <c r="U6781">
        <f t="shared" si="635"/>
        <v>5</v>
      </c>
    </row>
    <row r="6782" spans="1:21" x14ac:dyDescent="0.3">
      <c r="A6782" t="s">
        <v>11470</v>
      </c>
      <c r="B6782" t="s">
        <v>5591</v>
      </c>
      <c r="C6782" t="s">
        <v>5592</v>
      </c>
      <c r="D6782" t="s">
        <v>92</v>
      </c>
      <c r="E6782" t="s">
        <v>18</v>
      </c>
      <c r="F6782">
        <v>15367.25</v>
      </c>
      <c r="G6782" s="1">
        <v>45794</v>
      </c>
      <c r="H6782" s="1">
        <v>45801</v>
      </c>
      <c r="I6782" t="s">
        <v>19</v>
      </c>
      <c r="J6782">
        <v>7</v>
      </c>
      <c r="K6782">
        <v>7</v>
      </c>
      <c r="L6782" t="s">
        <v>548</v>
      </c>
      <c r="M6782" t="s">
        <v>94</v>
      </c>
      <c r="N6782" t="s">
        <v>30</v>
      </c>
      <c r="O6782">
        <f t="shared" si="630"/>
        <v>1</v>
      </c>
      <c r="P6782" t="str">
        <f t="shared" si="631"/>
        <v>Valid</v>
      </c>
      <c r="Q6782" t="str">
        <f>_xlfn.XLOOKUP(B6782,Customers!$A:$A,Customers!$C:$C,"Not Found")</f>
        <v>West</v>
      </c>
      <c r="R6782" t="str">
        <f t="shared" si="632"/>
        <v>South</v>
      </c>
      <c r="S6782" t="str">
        <f t="shared" si="633"/>
        <v>Baggage Loss</v>
      </c>
      <c r="T6782" t="str">
        <f t="shared" si="634"/>
        <v>Within SLA</v>
      </c>
      <c r="U6782">
        <f t="shared" si="635"/>
        <v>0</v>
      </c>
    </row>
    <row r="6783" spans="1:21" x14ac:dyDescent="0.3">
      <c r="A6783" t="s">
        <v>11471</v>
      </c>
      <c r="B6783" t="s">
        <v>368</v>
      </c>
      <c r="C6783" t="s">
        <v>9287</v>
      </c>
      <c r="D6783" t="s">
        <v>92</v>
      </c>
      <c r="E6783" t="s">
        <v>39</v>
      </c>
      <c r="F6783">
        <v>57466.87</v>
      </c>
      <c r="G6783" s="1">
        <v>45831</v>
      </c>
      <c r="H6783" s="1">
        <v>45847</v>
      </c>
      <c r="I6783" t="s">
        <v>19</v>
      </c>
      <c r="J6783">
        <v>16</v>
      </c>
      <c r="K6783">
        <v>7</v>
      </c>
      <c r="L6783" t="s">
        <v>411</v>
      </c>
      <c r="M6783" t="s">
        <v>94</v>
      </c>
      <c r="N6783" t="s">
        <v>42</v>
      </c>
      <c r="O6783">
        <f t="shared" si="630"/>
        <v>1</v>
      </c>
      <c r="P6783" t="str">
        <f t="shared" si="631"/>
        <v>Valid</v>
      </c>
      <c r="Q6783" t="str">
        <f>_xlfn.XLOOKUP(B6783,Customers!$A:$A,Customers!$C:$C,"Not Found")</f>
        <v>South</v>
      </c>
      <c r="R6783" t="str">
        <f t="shared" si="632"/>
        <v>North</v>
      </c>
      <c r="S6783" t="str">
        <f t="shared" si="633"/>
        <v>Baggage Loss</v>
      </c>
      <c r="T6783" t="str">
        <f t="shared" si="634"/>
        <v>SLA Breach</v>
      </c>
      <c r="U6783">
        <f t="shared" si="635"/>
        <v>9</v>
      </c>
    </row>
    <row r="6784" spans="1:21" x14ac:dyDescent="0.3">
      <c r="A6784" t="s">
        <v>11472</v>
      </c>
      <c r="B6784" t="s">
        <v>1414</v>
      </c>
      <c r="C6784" t="s">
        <v>1415</v>
      </c>
      <c r="D6784" t="s">
        <v>34</v>
      </c>
      <c r="E6784" t="s">
        <v>74</v>
      </c>
      <c r="F6784">
        <v>293173.45</v>
      </c>
      <c r="G6784" s="1">
        <v>45843</v>
      </c>
      <c r="H6784" s="1">
        <v>45874</v>
      </c>
      <c r="I6784" t="s">
        <v>19</v>
      </c>
      <c r="J6784">
        <v>31</v>
      </c>
      <c r="K6784">
        <v>20</v>
      </c>
      <c r="L6784" t="s">
        <v>112</v>
      </c>
      <c r="M6784" t="s">
        <v>29</v>
      </c>
      <c r="N6784" t="s">
        <v>88</v>
      </c>
      <c r="O6784">
        <f t="shared" si="630"/>
        <v>1</v>
      </c>
      <c r="P6784" t="str">
        <f t="shared" si="631"/>
        <v>Valid</v>
      </c>
      <c r="Q6784" t="str">
        <f>_xlfn.XLOOKUP(B6784,Customers!$A:$A,Customers!$C:$C,"Not Found")</f>
        <v>East</v>
      </c>
      <c r="R6784" t="str">
        <f t="shared" si="632"/>
        <v>East</v>
      </c>
      <c r="S6784" t="str">
        <f t="shared" si="633"/>
        <v>Death Benefit</v>
      </c>
      <c r="T6784" t="str">
        <f t="shared" si="634"/>
        <v>SLA Breach</v>
      </c>
      <c r="U6784">
        <f t="shared" si="635"/>
        <v>11</v>
      </c>
    </row>
    <row r="6785" spans="1:21" x14ac:dyDescent="0.3">
      <c r="A6785" t="s">
        <v>11473</v>
      </c>
      <c r="B6785" t="s">
        <v>1269</v>
      </c>
      <c r="C6785" t="s">
        <v>1270</v>
      </c>
      <c r="D6785" t="s">
        <v>216</v>
      </c>
      <c r="E6785" t="s">
        <v>39</v>
      </c>
      <c r="F6785">
        <v>95738.51</v>
      </c>
      <c r="G6785" s="1">
        <v>45991</v>
      </c>
      <c r="H6785" s="1">
        <v>46003</v>
      </c>
      <c r="I6785" t="s">
        <v>19</v>
      </c>
      <c r="J6785">
        <v>12</v>
      </c>
      <c r="K6785">
        <v>15</v>
      </c>
      <c r="L6785" t="s">
        <v>541</v>
      </c>
      <c r="M6785" t="s">
        <v>55</v>
      </c>
      <c r="N6785" t="s">
        <v>30</v>
      </c>
      <c r="O6785">
        <f t="shared" si="630"/>
        <v>1</v>
      </c>
      <c r="P6785" t="str">
        <f t="shared" si="631"/>
        <v>Valid</v>
      </c>
      <c r="Q6785" t="str">
        <f>_xlfn.XLOOKUP(B6785,Customers!$A:$A,Customers!$C:$C,"Not Found")</f>
        <v>South</v>
      </c>
      <c r="R6785" t="str">
        <f t="shared" si="632"/>
        <v>North</v>
      </c>
      <c r="S6785" t="str">
        <f t="shared" si="633"/>
        <v>Outpatient</v>
      </c>
      <c r="T6785" t="str">
        <f t="shared" si="634"/>
        <v>Within SLA</v>
      </c>
      <c r="U6785">
        <f t="shared" si="635"/>
        <v>0</v>
      </c>
    </row>
    <row r="6786" spans="1:21" x14ac:dyDescent="0.3">
      <c r="A6786" t="s">
        <v>11474</v>
      </c>
      <c r="B6786" t="s">
        <v>2035</v>
      </c>
      <c r="C6786" t="s">
        <v>5006</v>
      </c>
      <c r="D6786" t="s">
        <v>102</v>
      </c>
      <c r="E6786" t="s">
        <v>39</v>
      </c>
      <c r="F6786">
        <v>191889.18</v>
      </c>
      <c r="G6786" s="1">
        <v>45747</v>
      </c>
      <c r="H6786" s="1">
        <v>45772</v>
      </c>
      <c r="I6786" t="s">
        <v>19</v>
      </c>
      <c r="J6786">
        <v>25</v>
      </c>
      <c r="K6786">
        <v>20</v>
      </c>
      <c r="L6786" t="s">
        <v>103</v>
      </c>
      <c r="M6786" t="s">
        <v>29</v>
      </c>
      <c r="N6786" t="s">
        <v>42</v>
      </c>
      <c r="O6786">
        <f t="shared" ref="O6786:O6849" si="636">COUNTIF($A:$A,A6786)</f>
        <v>1</v>
      </c>
      <c r="P6786" t="str">
        <f t="shared" ref="P6786:P6849" si="637">IF(F6786="","Missing Amount","Valid")</f>
        <v>Valid</v>
      </c>
      <c r="Q6786" t="str">
        <f>_xlfn.XLOOKUP(B6786,Customers!$A:$A,Customers!$C:$C,"Not Found")</f>
        <v>West</v>
      </c>
      <c r="R6786" t="str">
        <f t="shared" ref="R6786:R6849" si="638">IF(E6786="",Q6786,E6786)</f>
        <v>North</v>
      </c>
      <c r="S6786" t="str">
        <f t="shared" ref="S6786:S6849" si="639">IF(D6786="Hospitalisation","Hospitalization",IF(D6786="Medical Emerg.","Medical Emergency",IF(D6786="Property dmg","Property Damage",IF(D6786="Vehicle dmg","Vehicle Damage",D6786))))</f>
        <v>Maturity</v>
      </c>
      <c r="T6786" t="str">
        <f t="shared" ref="T6786:T6849" si="640">IF(J6786&gt;K6786,"SLA Breach","Within SLA")</f>
        <v>SLA Breach</v>
      </c>
      <c r="U6786">
        <f t="shared" ref="U6786:U6849" si="641">IF(J6786&gt;K6786,J6786-K6786,0)</f>
        <v>5</v>
      </c>
    </row>
    <row r="6787" spans="1:21" x14ac:dyDescent="0.3">
      <c r="A6787" t="s">
        <v>11475</v>
      </c>
      <c r="B6787" t="s">
        <v>2532</v>
      </c>
      <c r="C6787" t="s">
        <v>6870</v>
      </c>
      <c r="D6787" t="s">
        <v>69</v>
      </c>
      <c r="E6787" t="s">
        <v>173</v>
      </c>
      <c r="F6787">
        <v>101244.74</v>
      </c>
      <c r="G6787" s="1">
        <v>45819</v>
      </c>
      <c r="H6787" s="1">
        <v>45831</v>
      </c>
      <c r="I6787" t="s">
        <v>19</v>
      </c>
      <c r="J6787">
        <v>12</v>
      </c>
      <c r="K6787">
        <v>12</v>
      </c>
      <c r="L6787" t="s">
        <v>323</v>
      </c>
      <c r="M6787" t="s">
        <v>49</v>
      </c>
      <c r="N6787" t="s">
        <v>30</v>
      </c>
      <c r="O6787">
        <f t="shared" si="636"/>
        <v>1</v>
      </c>
      <c r="P6787" t="str">
        <f t="shared" si="637"/>
        <v>Valid</v>
      </c>
      <c r="Q6787" t="str">
        <f>_xlfn.XLOOKUP(B6787,Customers!$A:$A,Customers!$C:$C,"Not Found")</f>
        <v>Central</v>
      </c>
      <c r="R6787" t="str">
        <f t="shared" si="638"/>
        <v>Central</v>
      </c>
      <c r="S6787" t="str">
        <f t="shared" si="639"/>
        <v>Property Damage</v>
      </c>
      <c r="T6787" t="str">
        <f t="shared" si="640"/>
        <v>Within SLA</v>
      </c>
      <c r="U6787">
        <f t="shared" si="641"/>
        <v>0</v>
      </c>
    </row>
    <row r="6788" spans="1:21" x14ac:dyDescent="0.3">
      <c r="A6788" t="s">
        <v>11476</v>
      </c>
      <c r="B6788" t="s">
        <v>6308</v>
      </c>
      <c r="C6788" t="s">
        <v>7143</v>
      </c>
      <c r="D6788" t="s">
        <v>102</v>
      </c>
      <c r="E6788" t="s">
        <v>39</v>
      </c>
      <c r="F6788">
        <v>468024.41</v>
      </c>
      <c r="G6788" s="1">
        <v>45749</v>
      </c>
      <c r="H6788" s="1">
        <v>45778</v>
      </c>
      <c r="I6788" t="s">
        <v>19</v>
      </c>
      <c r="J6788">
        <v>29</v>
      </c>
      <c r="K6788">
        <v>20</v>
      </c>
      <c r="L6788" t="s">
        <v>548</v>
      </c>
      <c r="M6788" t="s">
        <v>29</v>
      </c>
      <c r="N6788" t="s">
        <v>30</v>
      </c>
      <c r="O6788">
        <f t="shared" si="636"/>
        <v>1</v>
      </c>
      <c r="P6788" t="str">
        <f t="shared" si="637"/>
        <v>Valid</v>
      </c>
      <c r="Q6788" t="str">
        <f>_xlfn.XLOOKUP(B6788,Customers!$A:$A,Customers!$C:$C,"Not Found")</f>
        <v>Central</v>
      </c>
      <c r="R6788" t="str">
        <f t="shared" si="638"/>
        <v>North</v>
      </c>
      <c r="S6788" t="str">
        <f t="shared" si="639"/>
        <v>Maturity</v>
      </c>
      <c r="T6788" t="str">
        <f t="shared" si="640"/>
        <v>SLA Breach</v>
      </c>
      <c r="U6788">
        <f t="shared" si="641"/>
        <v>9</v>
      </c>
    </row>
    <row r="6789" spans="1:21" x14ac:dyDescent="0.3">
      <c r="A6789" t="s">
        <v>11477</v>
      </c>
      <c r="B6789" t="s">
        <v>4871</v>
      </c>
      <c r="C6789" t="s">
        <v>4872</v>
      </c>
      <c r="D6789" t="s">
        <v>154</v>
      </c>
      <c r="E6789" t="s">
        <v>39</v>
      </c>
      <c r="F6789">
        <v>37841.97</v>
      </c>
      <c r="G6789" s="1">
        <v>45721</v>
      </c>
      <c r="H6789" s="1">
        <v>45741</v>
      </c>
      <c r="I6789" t="s">
        <v>19</v>
      </c>
      <c r="J6789">
        <v>20</v>
      </c>
      <c r="K6789">
        <v>10</v>
      </c>
      <c r="L6789" t="s">
        <v>310</v>
      </c>
      <c r="M6789" t="s">
        <v>21</v>
      </c>
      <c r="N6789" t="s">
        <v>42</v>
      </c>
      <c r="O6789">
        <f t="shared" si="636"/>
        <v>1</v>
      </c>
      <c r="P6789" t="str">
        <f t="shared" si="637"/>
        <v>Valid</v>
      </c>
      <c r="Q6789" t="str">
        <f>_xlfn.XLOOKUP(B6789,Customers!$A:$A,Customers!$C:$C,"Not Found")</f>
        <v>South</v>
      </c>
      <c r="R6789" t="str">
        <f t="shared" si="638"/>
        <v>North</v>
      </c>
      <c r="S6789" t="str">
        <f t="shared" si="639"/>
        <v>Vehicle Damage</v>
      </c>
      <c r="T6789" t="str">
        <f t="shared" si="640"/>
        <v>SLA Breach</v>
      </c>
      <c r="U6789">
        <f t="shared" si="641"/>
        <v>10</v>
      </c>
    </row>
    <row r="6790" spans="1:21" x14ac:dyDescent="0.3">
      <c r="A6790" t="s">
        <v>11478</v>
      </c>
      <c r="B6790" t="s">
        <v>221</v>
      </c>
      <c r="C6790" t="s">
        <v>222</v>
      </c>
      <c r="D6790" t="s">
        <v>116</v>
      </c>
      <c r="E6790" t="s">
        <v>27</v>
      </c>
      <c r="F6790">
        <v>25301.38</v>
      </c>
      <c r="G6790" s="1">
        <v>45791</v>
      </c>
      <c r="H6790" s="1">
        <v>45792</v>
      </c>
      <c r="I6790" t="s">
        <v>19</v>
      </c>
      <c r="J6790">
        <v>1</v>
      </c>
      <c r="K6790">
        <v>7</v>
      </c>
      <c r="L6790" t="s">
        <v>159</v>
      </c>
      <c r="M6790" t="s">
        <v>94</v>
      </c>
      <c r="N6790" t="s">
        <v>30</v>
      </c>
      <c r="O6790">
        <f t="shared" si="636"/>
        <v>1</v>
      </c>
      <c r="P6790" t="str">
        <f t="shared" si="637"/>
        <v>Valid</v>
      </c>
      <c r="Q6790" t="str">
        <f>_xlfn.XLOOKUP(B6790,Customers!$A:$A,Customers!$C:$C,"Not Found")</f>
        <v>West</v>
      </c>
      <c r="R6790" t="str">
        <f t="shared" si="638"/>
        <v>West</v>
      </c>
      <c r="S6790" t="str">
        <f t="shared" si="639"/>
        <v>Medical Emergency</v>
      </c>
      <c r="T6790" t="str">
        <f t="shared" si="640"/>
        <v>Within SLA</v>
      </c>
      <c r="U6790">
        <f t="shared" si="641"/>
        <v>0</v>
      </c>
    </row>
    <row r="6791" spans="1:21" x14ac:dyDescent="0.3">
      <c r="A6791" t="s">
        <v>11479</v>
      </c>
      <c r="B6791" t="s">
        <v>8954</v>
      </c>
      <c r="C6791" t="s">
        <v>11480</v>
      </c>
      <c r="D6791" t="s">
        <v>92</v>
      </c>
      <c r="E6791" t="s">
        <v>39</v>
      </c>
      <c r="F6791">
        <v>30103.42</v>
      </c>
      <c r="G6791" s="1">
        <v>45670</v>
      </c>
      <c r="H6791" s="1">
        <v>45681</v>
      </c>
      <c r="I6791" t="s">
        <v>19</v>
      </c>
      <c r="J6791">
        <v>11</v>
      </c>
      <c r="K6791">
        <v>7</v>
      </c>
      <c r="L6791" t="s">
        <v>310</v>
      </c>
      <c r="M6791" t="s">
        <v>94</v>
      </c>
      <c r="N6791" t="s">
        <v>30</v>
      </c>
      <c r="O6791">
        <f t="shared" si="636"/>
        <v>1</v>
      </c>
      <c r="P6791" t="str">
        <f t="shared" si="637"/>
        <v>Valid</v>
      </c>
      <c r="Q6791" t="str">
        <f>_xlfn.XLOOKUP(B6791,Customers!$A:$A,Customers!$C:$C,"Not Found")</f>
        <v>South</v>
      </c>
      <c r="R6791" t="str">
        <f t="shared" si="638"/>
        <v>North</v>
      </c>
      <c r="S6791" t="str">
        <f t="shared" si="639"/>
        <v>Baggage Loss</v>
      </c>
      <c r="T6791" t="str">
        <f t="shared" si="640"/>
        <v>SLA Breach</v>
      </c>
      <c r="U6791">
        <f t="shared" si="641"/>
        <v>4</v>
      </c>
    </row>
    <row r="6792" spans="1:21" x14ac:dyDescent="0.3">
      <c r="A6792" t="s">
        <v>11481</v>
      </c>
      <c r="B6792" t="s">
        <v>8168</v>
      </c>
      <c r="C6792" t="s">
        <v>8169</v>
      </c>
      <c r="D6792" t="s">
        <v>46</v>
      </c>
      <c r="E6792" t="s">
        <v>39</v>
      </c>
      <c r="F6792">
        <v>54509.279999999999</v>
      </c>
      <c r="G6792" s="1">
        <v>45918</v>
      </c>
      <c r="H6792" s="1">
        <v>45937</v>
      </c>
      <c r="I6792" t="s">
        <v>19</v>
      </c>
      <c r="J6792">
        <v>19</v>
      </c>
      <c r="K6792">
        <v>10</v>
      </c>
      <c r="L6792" t="s">
        <v>93</v>
      </c>
      <c r="M6792" t="s">
        <v>21</v>
      </c>
      <c r="N6792" t="s">
        <v>42</v>
      </c>
      <c r="O6792">
        <f t="shared" si="636"/>
        <v>1</v>
      </c>
      <c r="P6792" t="str">
        <f t="shared" si="637"/>
        <v>Valid</v>
      </c>
      <c r="Q6792" t="str">
        <f>_xlfn.XLOOKUP(B6792,Customers!$A:$A,Customers!$C:$C,"Not Found")</f>
        <v>West</v>
      </c>
      <c r="R6792" t="str">
        <f t="shared" si="638"/>
        <v>North</v>
      </c>
      <c r="S6792" t="str">
        <f t="shared" si="639"/>
        <v>Theft</v>
      </c>
      <c r="T6792" t="str">
        <f t="shared" si="640"/>
        <v>SLA Breach</v>
      </c>
      <c r="U6792">
        <f t="shared" si="641"/>
        <v>9</v>
      </c>
    </row>
    <row r="6793" spans="1:21" x14ac:dyDescent="0.3">
      <c r="A6793" t="s">
        <v>11482</v>
      </c>
      <c r="B6793" t="s">
        <v>1000</v>
      </c>
      <c r="C6793" t="s">
        <v>3188</v>
      </c>
      <c r="D6793" t="s">
        <v>216</v>
      </c>
      <c r="E6793" t="s">
        <v>74</v>
      </c>
      <c r="F6793">
        <v>138476.72</v>
      </c>
      <c r="G6793" s="1">
        <v>45812</v>
      </c>
      <c r="H6793" s="1">
        <v>45824</v>
      </c>
      <c r="I6793" t="s">
        <v>19</v>
      </c>
      <c r="J6793">
        <v>12</v>
      </c>
      <c r="K6793">
        <v>15</v>
      </c>
      <c r="L6793" t="s">
        <v>223</v>
      </c>
      <c r="M6793" t="s">
        <v>55</v>
      </c>
      <c r="N6793" t="s">
        <v>30</v>
      </c>
      <c r="O6793">
        <f t="shared" si="636"/>
        <v>1</v>
      </c>
      <c r="P6793" t="str">
        <f t="shared" si="637"/>
        <v>Valid</v>
      </c>
      <c r="Q6793" t="str">
        <f>_xlfn.XLOOKUP(B6793,Customers!$A:$A,Customers!$C:$C,"Not Found")</f>
        <v>Central</v>
      </c>
      <c r="R6793" t="str">
        <f t="shared" si="638"/>
        <v>East</v>
      </c>
      <c r="S6793" t="str">
        <f t="shared" si="639"/>
        <v>Outpatient</v>
      </c>
      <c r="T6793" t="str">
        <f t="shared" si="640"/>
        <v>Within SLA</v>
      </c>
      <c r="U6793">
        <f t="shared" si="641"/>
        <v>0</v>
      </c>
    </row>
    <row r="6794" spans="1:21" x14ac:dyDescent="0.3">
      <c r="A6794" t="s">
        <v>11483</v>
      </c>
      <c r="B6794" t="s">
        <v>4614</v>
      </c>
      <c r="C6794" t="s">
        <v>4615</v>
      </c>
      <c r="D6794" t="s">
        <v>26</v>
      </c>
      <c r="E6794" t="s">
        <v>27</v>
      </c>
      <c r="F6794">
        <v>404405.43</v>
      </c>
      <c r="G6794" s="1">
        <v>45805</v>
      </c>
      <c r="I6794" t="s">
        <v>64</v>
      </c>
      <c r="J6794">
        <v>15</v>
      </c>
      <c r="K6794">
        <v>20</v>
      </c>
      <c r="L6794" t="s">
        <v>75</v>
      </c>
      <c r="M6794" t="s">
        <v>29</v>
      </c>
      <c r="N6794" t="s">
        <v>22</v>
      </c>
      <c r="O6794">
        <f t="shared" si="636"/>
        <v>1</v>
      </c>
      <c r="P6794" t="str">
        <f t="shared" si="637"/>
        <v>Valid</v>
      </c>
      <c r="Q6794" t="str">
        <f>_xlfn.XLOOKUP(B6794,Customers!$A:$A,Customers!$C:$C,"Not Found")</f>
        <v>West</v>
      </c>
      <c r="R6794" t="str">
        <f t="shared" si="638"/>
        <v>West</v>
      </c>
      <c r="S6794" t="str">
        <f t="shared" si="639"/>
        <v>Disability</v>
      </c>
      <c r="T6794" t="str">
        <f t="shared" si="640"/>
        <v>Within SLA</v>
      </c>
      <c r="U6794">
        <f t="shared" si="641"/>
        <v>0</v>
      </c>
    </row>
    <row r="6795" spans="1:21" x14ac:dyDescent="0.3">
      <c r="A6795" t="s">
        <v>11484</v>
      </c>
      <c r="B6795" t="s">
        <v>3423</v>
      </c>
      <c r="C6795" t="s">
        <v>4970</v>
      </c>
      <c r="D6795" t="s">
        <v>46</v>
      </c>
      <c r="E6795" t="s">
        <v>18</v>
      </c>
      <c r="F6795">
        <v>102768.16</v>
      </c>
      <c r="G6795" s="1">
        <v>45829</v>
      </c>
      <c r="H6795" s="1">
        <v>45835</v>
      </c>
      <c r="I6795" t="s">
        <v>19</v>
      </c>
      <c r="J6795">
        <v>6</v>
      </c>
      <c r="K6795">
        <v>12</v>
      </c>
      <c r="L6795" t="s">
        <v>427</v>
      </c>
      <c r="M6795" t="s">
        <v>49</v>
      </c>
      <c r="N6795" t="s">
        <v>22</v>
      </c>
      <c r="O6795">
        <f t="shared" si="636"/>
        <v>1</v>
      </c>
      <c r="P6795" t="str">
        <f t="shared" si="637"/>
        <v>Valid</v>
      </c>
      <c r="Q6795" t="str">
        <f>_xlfn.XLOOKUP(B6795,Customers!$A:$A,Customers!$C:$C,"Not Found")</f>
        <v>Central</v>
      </c>
      <c r="R6795" t="str">
        <f t="shared" si="638"/>
        <v>South</v>
      </c>
      <c r="S6795" t="str">
        <f t="shared" si="639"/>
        <v>Theft</v>
      </c>
      <c r="T6795" t="str">
        <f t="shared" si="640"/>
        <v>Within SLA</v>
      </c>
      <c r="U6795">
        <f t="shared" si="641"/>
        <v>0</v>
      </c>
    </row>
    <row r="6796" spans="1:21" x14ac:dyDescent="0.3">
      <c r="A6796" t="s">
        <v>11485</v>
      </c>
      <c r="B6796" t="s">
        <v>3800</v>
      </c>
      <c r="C6796" t="s">
        <v>3801</v>
      </c>
      <c r="D6796" t="s">
        <v>154</v>
      </c>
      <c r="E6796" t="s">
        <v>27</v>
      </c>
      <c r="F6796">
        <v>21444.87</v>
      </c>
      <c r="G6796" s="1">
        <v>45831</v>
      </c>
      <c r="H6796" s="1">
        <v>45846</v>
      </c>
      <c r="I6796" t="s">
        <v>47</v>
      </c>
      <c r="J6796">
        <v>15</v>
      </c>
      <c r="K6796">
        <v>10</v>
      </c>
      <c r="L6796" t="s">
        <v>268</v>
      </c>
      <c r="M6796" t="s">
        <v>21</v>
      </c>
      <c r="N6796" t="s">
        <v>42</v>
      </c>
      <c r="O6796">
        <f t="shared" si="636"/>
        <v>1</v>
      </c>
      <c r="P6796" t="str">
        <f t="shared" si="637"/>
        <v>Valid</v>
      </c>
      <c r="Q6796" t="str">
        <f>_xlfn.XLOOKUP(B6796,Customers!$A:$A,Customers!$C:$C,"Not Found")</f>
        <v>West</v>
      </c>
      <c r="R6796" t="str">
        <f t="shared" si="638"/>
        <v>West</v>
      </c>
      <c r="S6796" t="str">
        <f t="shared" si="639"/>
        <v>Vehicle Damage</v>
      </c>
      <c r="T6796" t="str">
        <f t="shared" si="640"/>
        <v>SLA Breach</v>
      </c>
      <c r="U6796">
        <f t="shared" si="641"/>
        <v>5</v>
      </c>
    </row>
    <row r="6797" spans="1:21" x14ac:dyDescent="0.3">
      <c r="A6797" t="s">
        <v>11486</v>
      </c>
      <c r="B6797" t="s">
        <v>751</v>
      </c>
      <c r="C6797" t="s">
        <v>1105</v>
      </c>
      <c r="D6797" t="s">
        <v>59</v>
      </c>
      <c r="E6797" t="s">
        <v>27</v>
      </c>
      <c r="F6797">
        <v>183248.25</v>
      </c>
      <c r="G6797" s="1">
        <v>45965</v>
      </c>
      <c r="H6797" s="1">
        <v>45988</v>
      </c>
      <c r="I6797" t="s">
        <v>19</v>
      </c>
      <c r="J6797">
        <v>23</v>
      </c>
      <c r="K6797">
        <v>15</v>
      </c>
      <c r="L6797" t="s">
        <v>431</v>
      </c>
      <c r="M6797" t="s">
        <v>55</v>
      </c>
      <c r="N6797" t="s">
        <v>88</v>
      </c>
      <c r="O6797">
        <f t="shared" si="636"/>
        <v>1</v>
      </c>
      <c r="P6797" t="str">
        <f t="shared" si="637"/>
        <v>Valid</v>
      </c>
      <c r="Q6797" t="str">
        <f>_xlfn.XLOOKUP(B6797,Customers!$A:$A,Customers!$C:$C,"Not Found")</f>
        <v>East</v>
      </c>
      <c r="R6797" t="str">
        <f t="shared" si="638"/>
        <v>West</v>
      </c>
      <c r="S6797" t="str">
        <f t="shared" si="639"/>
        <v>Critical Illness</v>
      </c>
      <c r="T6797" t="str">
        <f t="shared" si="640"/>
        <v>SLA Breach</v>
      </c>
      <c r="U6797">
        <f t="shared" si="641"/>
        <v>8</v>
      </c>
    </row>
    <row r="6798" spans="1:21" x14ac:dyDescent="0.3">
      <c r="A6798" t="s">
        <v>11487</v>
      </c>
      <c r="B6798" t="s">
        <v>6285</v>
      </c>
      <c r="C6798" t="s">
        <v>6286</v>
      </c>
      <c r="D6798" t="s">
        <v>69</v>
      </c>
      <c r="E6798" t="s">
        <v>27</v>
      </c>
      <c r="F6798">
        <v>60343.03</v>
      </c>
      <c r="G6798" s="1">
        <v>45853</v>
      </c>
      <c r="H6798" s="1">
        <v>45863</v>
      </c>
      <c r="I6798" t="s">
        <v>47</v>
      </c>
      <c r="J6798">
        <v>10</v>
      </c>
      <c r="K6798">
        <v>12</v>
      </c>
      <c r="L6798" t="s">
        <v>103</v>
      </c>
      <c r="M6798" t="s">
        <v>49</v>
      </c>
      <c r="N6798" t="s">
        <v>22</v>
      </c>
      <c r="O6798">
        <f t="shared" si="636"/>
        <v>1</v>
      </c>
      <c r="P6798" t="str">
        <f t="shared" si="637"/>
        <v>Valid</v>
      </c>
      <c r="Q6798" t="str">
        <f>_xlfn.XLOOKUP(B6798,Customers!$A:$A,Customers!$C:$C,"Not Found")</f>
        <v>Central</v>
      </c>
      <c r="R6798" t="str">
        <f t="shared" si="638"/>
        <v>West</v>
      </c>
      <c r="S6798" t="str">
        <f t="shared" si="639"/>
        <v>Property Damage</v>
      </c>
      <c r="T6798" t="str">
        <f t="shared" si="640"/>
        <v>Within SLA</v>
      </c>
      <c r="U6798">
        <f t="shared" si="641"/>
        <v>0</v>
      </c>
    </row>
    <row r="6799" spans="1:21" x14ac:dyDescent="0.3">
      <c r="A6799" t="s">
        <v>11488</v>
      </c>
      <c r="B6799" t="s">
        <v>1554</v>
      </c>
      <c r="C6799" t="s">
        <v>1555</v>
      </c>
      <c r="D6799" t="s">
        <v>46</v>
      </c>
      <c r="E6799" t="s">
        <v>74</v>
      </c>
      <c r="F6799">
        <v>348945.35</v>
      </c>
      <c r="G6799" s="1">
        <v>45922</v>
      </c>
      <c r="H6799" s="1">
        <v>45954</v>
      </c>
      <c r="I6799" t="s">
        <v>19</v>
      </c>
      <c r="J6799">
        <v>32</v>
      </c>
      <c r="K6799">
        <v>12</v>
      </c>
      <c r="L6799" t="s">
        <v>103</v>
      </c>
      <c r="M6799" t="s">
        <v>49</v>
      </c>
      <c r="N6799" t="s">
        <v>42</v>
      </c>
      <c r="O6799">
        <f t="shared" si="636"/>
        <v>1</v>
      </c>
      <c r="P6799" t="str">
        <f t="shared" si="637"/>
        <v>Valid</v>
      </c>
      <c r="Q6799" t="str">
        <f>_xlfn.XLOOKUP(B6799,Customers!$A:$A,Customers!$C:$C,"Not Found")</f>
        <v>North</v>
      </c>
      <c r="R6799" t="str">
        <f t="shared" si="638"/>
        <v>East</v>
      </c>
      <c r="S6799" t="str">
        <f t="shared" si="639"/>
        <v>Theft</v>
      </c>
      <c r="T6799" t="str">
        <f t="shared" si="640"/>
        <v>SLA Breach</v>
      </c>
      <c r="U6799">
        <f t="shared" si="641"/>
        <v>20</v>
      </c>
    </row>
    <row r="6800" spans="1:21" x14ac:dyDescent="0.3">
      <c r="A6800" t="s">
        <v>11489</v>
      </c>
      <c r="B6800" t="s">
        <v>1964</v>
      </c>
      <c r="C6800" t="s">
        <v>2474</v>
      </c>
      <c r="D6800" t="s">
        <v>92</v>
      </c>
      <c r="E6800" t="s">
        <v>27</v>
      </c>
      <c r="F6800">
        <v>17323.28</v>
      </c>
      <c r="G6800" s="1">
        <v>45932</v>
      </c>
      <c r="H6800" s="1">
        <v>45948</v>
      </c>
      <c r="I6800" t="s">
        <v>47</v>
      </c>
      <c r="J6800">
        <v>16</v>
      </c>
      <c r="K6800">
        <v>7</v>
      </c>
      <c r="L6800" t="s">
        <v>41</v>
      </c>
      <c r="M6800" t="s">
        <v>94</v>
      </c>
      <c r="N6800" t="s">
        <v>88</v>
      </c>
      <c r="O6800">
        <f t="shared" si="636"/>
        <v>1</v>
      </c>
      <c r="P6800" t="str">
        <f t="shared" si="637"/>
        <v>Valid</v>
      </c>
      <c r="Q6800" t="str">
        <f>_xlfn.XLOOKUP(B6800,Customers!$A:$A,Customers!$C:$C,"Not Found")</f>
        <v>West</v>
      </c>
      <c r="R6800" t="str">
        <f t="shared" si="638"/>
        <v>West</v>
      </c>
      <c r="S6800" t="str">
        <f t="shared" si="639"/>
        <v>Baggage Loss</v>
      </c>
      <c r="T6800" t="str">
        <f t="shared" si="640"/>
        <v>SLA Breach</v>
      </c>
      <c r="U6800">
        <f t="shared" si="641"/>
        <v>9</v>
      </c>
    </row>
    <row r="6801" spans="1:21" x14ac:dyDescent="0.3">
      <c r="A6801" t="s">
        <v>11490</v>
      </c>
      <c r="B6801" t="s">
        <v>1843</v>
      </c>
      <c r="C6801" t="s">
        <v>1844</v>
      </c>
      <c r="D6801" t="s">
        <v>216</v>
      </c>
      <c r="E6801" t="s">
        <v>39</v>
      </c>
      <c r="F6801">
        <v>100267.64</v>
      </c>
      <c r="G6801" s="1">
        <v>45678</v>
      </c>
      <c r="H6801" s="1">
        <v>45685</v>
      </c>
      <c r="I6801" t="s">
        <v>47</v>
      </c>
      <c r="J6801">
        <v>7</v>
      </c>
      <c r="K6801">
        <v>15</v>
      </c>
      <c r="L6801" t="s">
        <v>65</v>
      </c>
      <c r="M6801" t="s">
        <v>55</v>
      </c>
      <c r="N6801" t="s">
        <v>30</v>
      </c>
      <c r="O6801">
        <f t="shared" si="636"/>
        <v>1</v>
      </c>
      <c r="P6801" t="str">
        <f t="shared" si="637"/>
        <v>Valid</v>
      </c>
      <c r="Q6801" t="str">
        <f>_xlfn.XLOOKUP(B6801,Customers!$A:$A,Customers!$C:$C,"Not Found")</f>
        <v>North</v>
      </c>
      <c r="R6801" t="str">
        <f t="shared" si="638"/>
        <v>North</v>
      </c>
      <c r="S6801" t="str">
        <f t="shared" si="639"/>
        <v>Outpatient</v>
      </c>
      <c r="T6801" t="str">
        <f t="shared" si="640"/>
        <v>Within SLA</v>
      </c>
      <c r="U6801">
        <f t="shared" si="641"/>
        <v>0</v>
      </c>
    </row>
    <row r="6802" spans="1:21" x14ac:dyDescent="0.3">
      <c r="A6802" t="s">
        <v>11491</v>
      </c>
      <c r="B6802" t="s">
        <v>923</v>
      </c>
      <c r="C6802" t="s">
        <v>924</v>
      </c>
      <c r="D6802" t="s">
        <v>102</v>
      </c>
      <c r="E6802" t="s">
        <v>74</v>
      </c>
      <c r="F6802">
        <v>453563.27</v>
      </c>
      <c r="G6802" s="1">
        <v>45926</v>
      </c>
      <c r="H6802" s="1">
        <v>45960</v>
      </c>
      <c r="I6802" t="s">
        <v>19</v>
      </c>
      <c r="J6802">
        <v>34</v>
      </c>
      <c r="K6802">
        <v>20</v>
      </c>
      <c r="L6802" t="s">
        <v>366</v>
      </c>
      <c r="M6802" t="s">
        <v>29</v>
      </c>
      <c r="N6802" t="s">
        <v>88</v>
      </c>
      <c r="O6802">
        <f t="shared" si="636"/>
        <v>1</v>
      </c>
      <c r="P6802" t="str">
        <f t="shared" si="637"/>
        <v>Valid</v>
      </c>
      <c r="Q6802" t="str">
        <f>_xlfn.XLOOKUP(B6802,Customers!$A:$A,Customers!$C:$C,"Not Found")</f>
        <v>North</v>
      </c>
      <c r="R6802" t="str">
        <f t="shared" si="638"/>
        <v>East</v>
      </c>
      <c r="S6802" t="str">
        <f t="shared" si="639"/>
        <v>Maturity</v>
      </c>
      <c r="T6802" t="str">
        <f t="shared" si="640"/>
        <v>SLA Breach</v>
      </c>
      <c r="U6802">
        <f t="shared" si="641"/>
        <v>14</v>
      </c>
    </row>
    <row r="6803" spans="1:21" x14ac:dyDescent="0.3">
      <c r="A6803" t="s">
        <v>11492</v>
      </c>
      <c r="B6803" t="s">
        <v>898</v>
      </c>
      <c r="C6803" t="s">
        <v>899</v>
      </c>
      <c r="D6803" t="s">
        <v>26</v>
      </c>
      <c r="E6803" t="s">
        <v>39</v>
      </c>
      <c r="F6803">
        <v>264009.57</v>
      </c>
      <c r="G6803" s="1">
        <v>45930</v>
      </c>
      <c r="H6803" s="1">
        <v>45955</v>
      </c>
      <c r="I6803" t="s">
        <v>19</v>
      </c>
      <c r="J6803">
        <v>25</v>
      </c>
      <c r="K6803">
        <v>20</v>
      </c>
      <c r="L6803" t="s">
        <v>163</v>
      </c>
      <c r="M6803" t="s">
        <v>29</v>
      </c>
      <c r="N6803" t="s">
        <v>30</v>
      </c>
      <c r="O6803">
        <f t="shared" si="636"/>
        <v>1</v>
      </c>
      <c r="P6803" t="str">
        <f t="shared" si="637"/>
        <v>Valid</v>
      </c>
      <c r="Q6803" t="str">
        <f>_xlfn.XLOOKUP(B6803,Customers!$A:$A,Customers!$C:$C,"Not Found")</f>
        <v>South</v>
      </c>
      <c r="R6803" t="str">
        <f t="shared" si="638"/>
        <v>North</v>
      </c>
      <c r="S6803" t="str">
        <f t="shared" si="639"/>
        <v>Disability</v>
      </c>
      <c r="T6803" t="str">
        <f t="shared" si="640"/>
        <v>SLA Breach</v>
      </c>
      <c r="U6803">
        <f t="shared" si="641"/>
        <v>5</v>
      </c>
    </row>
    <row r="6804" spans="1:21" x14ac:dyDescent="0.3">
      <c r="A6804" t="s">
        <v>11493</v>
      </c>
      <c r="B6804" t="s">
        <v>273</v>
      </c>
      <c r="C6804" t="s">
        <v>1465</v>
      </c>
      <c r="D6804" t="s">
        <v>69</v>
      </c>
      <c r="E6804" t="s">
        <v>18</v>
      </c>
      <c r="F6804">
        <v>134726.82</v>
      </c>
      <c r="G6804" s="1">
        <v>45870</v>
      </c>
      <c r="H6804" s="1">
        <v>45878</v>
      </c>
      <c r="I6804" t="s">
        <v>19</v>
      </c>
      <c r="J6804">
        <v>8</v>
      </c>
      <c r="K6804">
        <v>12</v>
      </c>
      <c r="L6804" t="s">
        <v>103</v>
      </c>
      <c r="M6804" t="s">
        <v>49</v>
      </c>
      <c r="N6804" t="s">
        <v>30</v>
      </c>
      <c r="O6804">
        <f t="shared" si="636"/>
        <v>1</v>
      </c>
      <c r="P6804" t="str">
        <f t="shared" si="637"/>
        <v>Valid</v>
      </c>
      <c r="Q6804" t="str">
        <f>_xlfn.XLOOKUP(B6804,Customers!$A:$A,Customers!$C:$C,"Not Found")</f>
        <v>West</v>
      </c>
      <c r="R6804" t="str">
        <f t="shared" si="638"/>
        <v>South</v>
      </c>
      <c r="S6804" t="str">
        <f t="shared" si="639"/>
        <v>Property Damage</v>
      </c>
      <c r="T6804" t="str">
        <f t="shared" si="640"/>
        <v>Within SLA</v>
      </c>
      <c r="U6804">
        <f t="shared" si="641"/>
        <v>0</v>
      </c>
    </row>
    <row r="6805" spans="1:21" x14ac:dyDescent="0.3">
      <c r="A6805" t="s">
        <v>11494</v>
      </c>
      <c r="B6805" t="s">
        <v>2884</v>
      </c>
      <c r="C6805" t="s">
        <v>5031</v>
      </c>
      <c r="D6805" t="s">
        <v>46</v>
      </c>
      <c r="E6805" t="s">
        <v>173</v>
      </c>
      <c r="F6805">
        <v>54095.13</v>
      </c>
      <c r="G6805" s="1">
        <v>45681</v>
      </c>
      <c r="H6805" s="1">
        <v>45700</v>
      </c>
      <c r="I6805" t="s">
        <v>19</v>
      </c>
      <c r="J6805">
        <v>19</v>
      </c>
      <c r="K6805">
        <v>10</v>
      </c>
      <c r="L6805" t="s">
        <v>107</v>
      </c>
      <c r="M6805" t="s">
        <v>21</v>
      </c>
      <c r="N6805" t="s">
        <v>42</v>
      </c>
      <c r="O6805">
        <f t="shared" si="636"/>
        <v>1</v>
      </c>
      <c r="P6805" t="str">
        <f t="shared" si="637"/>
        <v>Valid</v>
      </c>
      <c r="Q6805" t="str">
        <f>_xlfn.XLOOKUP(B6805,Customers!$A:$A,Customers!$C:$C,"Not Found")</f>
        <v>South</v>
      </c>
      <c r="R6805" t="str">
        <f t="shared" si="638"/>
        <v>Central</v>
      </c>
      <c r="S6805" t="str">
        <f t="shared" si="639"/>
        <v>Theft</v>
      </c>
      <c r="T6805" t="str">
        <f t="shared" si="640"/>
        <v>SLA Breach</v>
      </c>
      <c r="U6805">
        <f t="shared" si="641"/>
        <v>9</v>
      </c>
    </row>
    <row r="6806" spans="1:21" x14ac:dyDescent="0.3">
      <c r="A6806" t="s">
        <v>11495</v>
      </c>
      <c r="B6806" t="s">
        <v>805</v>
      </c>
      <c r="C6806" t="s">
        <v>806</v>
      </c>
      <c r="D6806" t="s">
        <v>46</v>
      </c>
      <c r="E6806" t="s">
        <v>39</v>
      </c>
      <c r="F6806">
        <v>375572.32</v>
      </c>
      <c r="G6806" s="1">
        <v>45660</v>
      </c>
      <c r="H6806" s="1">
        <v>45669</v>
      </c>
      <c r="I6806" t="s">
        <v>19</v>
      </c>
      <c r="J6806">
        <v>9</v>
      </c>
      <c r="K6806">
        <v>12</v>
      </c>
      <c r="L6806" t="s">
        <v>366</v>
      </c>
      <c r="M6806" t="s">
        <v>49</v>
      </c>
      <c r="N6806" t="s">
        <v>30</v>
      </c>
      <c r="O6806">
        <f t="shared" si="636"/>
        <v>1</v>
      </c>
      <c r="P6806" t="str">
        <f t="shared" si="637"/>
        <v>Valid</v>
      </c>
      <c r="Q6806" t="str">
        <f>_xlfn.XLOOKUP(B6806,Customers!$A:$A,Customers!$C:$C,"Not Found")</f>
        <v>East</v>
      </c>
      <c r="R6806" t="str">
        <f t="shared" si="638"/>
        <v>North</v>
      </c>
      <c r="S6806" t="str">
        <f t="shared" si="639"/>
        <v>Theft</v>
      </c>
      <c r="T6806" t="str">
        <f t="shared" si="640"/>
        <v>Within SLA</v>
      </c>
      <c r="U6806">
        <f t="shared" si="641"/>
        <v>0</v>
      </c>
    </row>
    <row r="6807" spans="1:21" x14ac:dyDescent="0.3">
      <c r="A6807" t="s">
        <v>11496</v>
      </c>
      <c r="B6807" t="s">
        <v>5775</v>
      </c>
      <c r="C6807" t="s">
        <v>5776</v>
      </c>
      <c r="D6807" t="s">
        <v>17</v>
      </c>
      <c r="E6807" t="s">
        <v>18</v>
      </c>
      <c r="F6807">
        <v>74129.97</v>
      </c>
      <c r="G6807" s="1">
        <v>45662</v>
      </c>
      <c r="H6807" s="1">
        <v>45677</v>
      </c>
      <c r="I6807" t="s">
        <v>47</v>
      </c>
      <c r="J6807">
        <v>15</v>
      </c>
      <c r="K6807">
        <v>10</v>
      </c>
      <c r="L6807" t="s">
        <v>630</v>
      </c>
      <c r="M6807" t="s">
        <v>21</v>
      </c>
      <c r="N6807" t="s">
        <v>30</v>
      </c>
      <c r="O6807">
        <f t="shared" si="636"/>
        <v>1</v>
      </c>
      <c r="P6807" t="str">
        <f t="shared" si="637"/>
        <v>Valid</v>
      </c>
      <c r="Q6807" t="str">
        <f>_xlfn.XLOOKUP(B6807,Customers!$A:$A,Customers!$C:$C,"Not Found")</f>
        <v>West</v>
      </c>
      <c r="R6807" t="str">
        <f t="shared" si="638"/>
        <v>South</v>
      </c>
      <c r="S6807" t="str">
        <f t="shared" si="639"/>
        <v>Accident</v>
      </c>
      <c r="T6807" t="str">
        <f t="shared" si="640"/>
        <v>SLA Breach</v>
      </c>
      <c r="U6807">
        <f t="shared" si="641"/>
        <v>5</v>
      </c>
    </row>
    <row r="6808" spans="1:21" x14ac:dyDescent="0.3">
      <c r="A6808" t="s">
        <v>11497</v>
      </c>
      <c r="B6808" t="s">
        <v>11498</v>
      </c>
      <c r="C6808" t="s">
        <v>11499</v>
      </c>
      <c r="D6808" t="s">
        <v>1254</v>
      </c>
      <c r="E6808" t="s">
        <v>39</v>
      </c>
      <c r="F6808">
        <v>101984.31</v>
      </c>
      <c r="G6808" s="1">
        <v>45891</v>
      </c>
      <c r="I6808" t="s">
        <v>40</v>
      </c>
      <c r="J6808">
        <v>16</v>
      </c>
      <c r="K6808">
        <v>12</v>
      </c>
      <c r="L6808" t="s">
        <v>174</v>
      </c>
      <c r="M6808" t="s">
        <v>49</v>
      </c>
      <c r="N6808" t="s">
        <v>42</v>
      </c>
      <c r="O6808">
        <f t="shared" si="636"/>
        <v>1</v>
      </c>
      <c r="P6808" t="str">
        <f t="shared" si="637"/>
        <v>Valid</v>
      </c>
      <c r="Q6808" t="str">
        <f>_xlfn.XLOOKUP(B6808,Customers!$A:$A,Customers!$C:$C,"Not Found")</f>
        <v>West</v>
      </c>
      <c r="R6808" t="str">
        <f t="shared" si="638"/>
        <v>North</v>
      </c>
      <c r="S6808" t="str">
        <f t="shared" si="639"/>
        <v>Property Damage</v>
      </c>
      <c r="T6808" t="str">
        <f t="shared" si="640"/>
        <v>SLA Breach</v>
      </c>
      <c r="U6808">
        <f t="shared" si="641"/>
        <v>4</v>
      </c>
    </row>
    <row r="6809" spans="1:21" x14ac:dyDescent="0.3">
      <c r="A6809" t="s">
        <v>11500</v>
      </c>
      <c r="B6809" t="s">
        <v>10975</v>
      </c>
      <c r="C6809" t="s">
        <v>10976</v>
      </c>
      <c r="D6809" t="s">
        <v>69</v>
      </c>
      <c r="E6809" t="s">
        <v>74</v>
      </c>
      <c r="F6809">
        <v>128924.26</v>
      </c>
      <c r="G6809" s="1">
        <v>45840</v>
      </c>
      <c r="I6809" t="s">
        <v>40</v>
      </c>
      <c r="J6809">
        <v>14</v>
      </c>
      <c r="K6809">
        <v>12</v>
      </c>
      <c r="L6809" t="s">
        <v>28</v>
      </c>
      <c r="M6809" t="s">
        <v>49</v>
      </c>
      <c r="N6809" t="s">
        <v>30</v>
      </c>
      <c r="O6809">
        <f t="shared" si="636"/>
        <v>1</v>
      </c>
      <c r="P6809" t="str">
        <f t="shared" si="637"/>
        <v>Valid</v>
      </c>
      <c r="Q6809" t="str">
        <f>_xlfn.XLOOKUP(B6809,Customers!$A:$A,Customers!$C:$C,"Not Found")</f>
        <v>North</v>
      </c>
      <c r="R6809" t="str">
        <f t="shared" si="638"/>
        <v>East</v>
      </c>
      <c r="S6809" t="str">
        <f t="shared" si="639"/>
        <v>Property Damage</v>
      </c>
      <c r="T6809" t="str">
        <f t="shared" si="640"/>
        <v>SLA Breach</v>
      </c>
      <c r="U6809">
        <f t="shared" si="641"/>
        <v>2</v>
      </c>
    </row>
    <row r="6810" spans="1:21" x14ac:dyDescent="0.3">
      <c r="A6810" t="s">
        <v>11501</v>
      </c>
      <c r="B6810" t="s">
        <v>2224</v>
      </c>
      <c r="C6810" t="s">
        <v>2225</v>
      </c>
      <c r="D6810" t="s">
        <v>34</v>
      </c>
      <c r="E6810" t="s">
        <v>27</v>
      </c>
      <c r="F6810">
        <v>626237.91</v>
      </c>
      <c r="G6810" s="1">
        <v>45780</v>
      </c>
      <c r="I6810" t="s">
        <v>64</v>
      </c>
      <c r="J6810">
        <v>12</v>
      </c>
      <c r="K6810">
        <v>20</v>
      </c>
      <c r="L6810" t="s">
        <v>107</v>
      </c>
      <c r="M6810" t="s">
        <v>29</v>
      </c>
      <c r="N6810" t="s">
        <v>22</v>
      </c>
      <c r="O6810">
        <f t="shared" si="636"/>
        <v>1</v>
      </c>
      <c r="P6810" t="str">
        <f t="shared" si="637"/>
        <v>Valid</v>
      </c>
      <c r="Q6810" t="str">
        <f>_xlfn.XLOOKUP(B6810,Customers!$A:$A,Customers!$C:$C,"Not Found")</f>
        <v>North</v>
      </c>
      <c r="R6810" t="str">
        <f t="shared" si="638"/>
        <v>West</v>
      </c>
      <c r="S6810" t="str">
        <f t="shared" si="639"/>
        <v>Death Benefit</v>
      </c>
      <c r="T6810" t="str">
        <f t="shared" si="640"/>
        <v>Within SLA</v>
      </c>
      <c r="U6810">
        <f t="shared" si="641"/>
        <v>0</v>
      </c>
    </row>
    <row r="6811" spans="1:21" x14ac:dyDescent="0.3">
      <c r="A6811" t="s">
        <v>11502</v>
      </c>
      <c r="B6811" t="s">
        <v>2395</v>
      </c>
      <c r="C6811" t="s">
        <v>2396</v>
      </c>
      <c r="D6811" t="s">
        <v>102</v>
      </c>
      <c r="E6811" t="s">
        <v>18</v>
      </c>
      <c r="F6811">
        <v>386664.54</v>
      </c>
      <c r="G6811" s="1">
        <v>45834</v>
      </c>
      <c r="H6811" s="1">
        <v>45845</v>
      </c>
      <c r="I6811" t="s">
        <v>19</v>
      </c>
      <c r="J6811">
        <v>11</v>
      </c>
      <c r="K6811">
        <v>20</v>
      </c>
      <c r="L6811" t="s">
        <v>331</v>
      </c>
      <c r="M6811" t="s">
        <v>29</v>
      </c>
      <c r="N6811" t="s">
        <v>22</v>
      </c>
      <c r="O6811">
        <f t="shared" si="636"/>
        <v>1</v>
      </c>
      <c r="P6811" t="str">
        <f t="shared" si="637"/>
        <v>Valid</v>
      </c>
      <c r="Q6811" t="str">
        <f>_xlfn.XLOOKUP(B6811,Customers!$A:$A,Customers!$C:$C,"Not Found")</f>
        <v>West</v>
      </c>
      <c r="R6811" t="str">
        <f t="shared" si="638"/>
        <v>South</v>
      </c>
      <c r="S6811" t="str">
        <f t="shared" si="639"/>
        <v>Maturity</v>
      </c>
      <c r="T6811" t="str">
        <f t="shared" si="640"/>
        <v>Within SLA</v>
      </c>
      <c r="U6811">
        <f t="shared" si="641"/>
        <v>0</v>
      </c>
    </row>
    <row r="6812" spans="1:21" x14ac:dyDescent="0.3">
      <c r="A6812" t="s">
        <v>11503</v>
      </c>
      <c r="B6812" t="s">
        <v>6308</v>
      </c>
      <c r="C6812" t="s">
        <v>11003</v>
      </c>
      <c r="D6812" t="s">
        <v>59</v>
      </c>
      <c r="E6812" t="s">
        <v>27</v>
      </c>
      <c r="F6812">
        <v>95762.47</v>
      </c>
      <c r="G6812" s="1">
        <v>45808</v>
      </c>
      <c r="H6812" s="1">
        <v>45826</v>
      </c>
      <c r="I6812" t="s">
        <v>19</v>
      </c>
      <c r="J6812">
        <v>18</v>
      </c>
      <c r="K6812">
        <v>15</v>
      </c>
      <c r="L6812" t="s">
        <v>813</v>
      </c>
      <c r="M6812" t="s">
        <v>55</v>
      </c>
      <c r="N6812" t="s">
        <v>42</v>
      </c>
      <c r="O6812">
        <f t="shared" si="636"/>
        <v>1</v>
      </c>
      <c r="P6812" t="str">
        <f t="shared" si="637"/>
        <v>Valid</v>
      </c>
      <c r="Q6812" t="str">
        <f>_xlfn.XLOOKUP(B6812,Customers!$A:$A,Customers!$C:$C,"Not Found")</f>
        <v>Central</v>
      </c>
      <c r="R6812" t="str">
        <f t="shared" si="638"/>
        <v>West</v>
      </c>
      <c r="S6812" t="str">
        <f t="shared" si="639"/>
        <v>Critical Illness</v>
      </c>
      <c r="T6812" t="str">
        <f t="shared" si="640"/>
        <v>SLA Breach</v>
      </c>
      <c r="U6812">
        <f t="shared" si="641"/>
        <v>3</v>
      </c>
    </row>
    <row r="6813" spans="1:21" x14ac:dyDescent="0.3">
      <c r="A6813" t="s">
        <v>11504</v>
      </c>
      <c r="B6813" t="s">
        <v>2025</v>
      </c>
      <c r="C6813" t="s">
        <v>5325</v>
      </c>
      <c r="D6813" t="s">
        <v>34</v>
      </c>
      <c r="E6813" t="s">
        <v>74</v>
      </c>
      <c r="F6813">
        <v>118068.16</v>
      </c>
      <c r="G6813" s="1">
        <v>45763</v>
      </c>
      <c r="I6813" t="s">
        <v>40</v>
      </c>
      <c r="J6813">
        <v>19</v>
      </c>
      <c r="K6813">
        <v>20</v>
      </c>
      <c r="L6813" t="s">
        <v>561</v>
      </c>
      <c r="M6813" t="s">
        <v>29</v>
      </c>
      <c r="N6813" t="s">
        <v>30</v>
      </c>
      <c r="O6813">
        <f t="shared" si="636"/>
        <v>1</v>
      </c>
      <c r="P6813" t="str">
        <f t="shared" si="637"/>
        <v>Valid</v>
      </c>
      <c r="Q6813" t="str">
        <f>_xlfn.XLOOKUP(B6813,Customers!$A:$A,Customers!$C:$C,"Not Found")</f>
        <v>Central</v>
      </c>
      <c r="R6813" t="str">
        <f t="shared" si="638"/>
        <v>East</v>
      </c>
      <c r="S6813" t="str">
        <f t="shared" si="639"/>
        <v>Death Benefit</v>
      </c>
      <c r="T6813" t="str">
        <f t="shared" si="640"/>
        <v>Within SLA</v>
      </c>
      <c r="U6813">
        <f t="shared" si="641"/>
        <v>0</v>
      </c>
    </row>
    <row r="6814" spans="1:21" x14ac:dyDescent="0.3">
      <c r="A6814" t="s">
        <v>11505</v>
      </c>
      <c r="B6814" t="s">
        <v>5831</v>
      </c>
      <c r="C6814" t="s">
        <v>5832</v>
      </c>
      <c r="D6814" t="s">
        <v>116</v>
      </c>
      <c r="E6814" t="s">
        <v>173</v>
      </c>
      <c r="F6814">
        <v>63571.97</v>
      </c>
      <c r="G6814" s="1">
        <v>45912</v>
      </c>
      <c r="H6814" s="1">
        <v>45930</v>
      </c>
      <c r="I6814" t="s">
        <v>19</v>
      </c>
      <c r="J6814">
        <v>18</v>
      </c>
      <c r="K6814">
        <v>7</v>
      </c>
      <c r="L6814" t="s">
        <v>404</v>
      </c>
      <c r="M6814" t="s">
        <v>94</v>
      </c>
      <c r="N6814" t="s">
        <v>42</v>
      </c>
      <c r="O6814">
        <f t="shared" si="636"/>
        <v>1</v>
      </c>
      <c r="P6814" t="str">
        <f t="shared" si="637"/>
        <v>Valid</v>
      </c>
      <c r="Q6814" t="str">
        <f>_xlfn.XLOOKUP(B6814,Customers!$A:$A,Customers!$C:$C,"Not Found")</f>
        <v>East</v>
      </c>
      <c r="R6814" t="str">
        <f t="shared" si="638"/>
        <v>Central</v>
      </c>
      <c r="S6814" t="str">
        <f t="shared" si="639"/>
        <v>Medical Emergency</v>
      </c>
      <c r="T6814" t="str">
        <f t="shared" si="640"/>
        <v>SLA Breach</v>
      </c>
      <c r="U6814">
        <f t="shared" si="641"/>
        <v>11</v>
      </c>
    </row>
    <row r="6815" spans="1:21" x14ac:dyDescent="0.3">
      <c r="A6815" t="s">
        <v>11506</v>
      </c>
      <c r="B6815" t="s">
        <v>9126</v>
      </c>
      <c r="C6815" t="s">
        <v>9127</v>
      </c>
      <c r="D6815" t="s">
        <v>53</v>
      </c>
      <c r="E6815" t="s">
        <v>27</v>
      </c>
      <c r="F6815">
        <v>106733.16</v>
      </c>
      <c r="G6815" s="1">
        <v>45811</v>
      </c>
      <c r="H6815" s="1">
        <v>45815</v>
      </c>
      <c r="I6815" t="s">
        <v>19</v>
      </c>
      <c r="J6815">
        <v>4</v>
      </c>
      <c r="K6815">
        <v>15</v>
      </c>
      <c r="L6815" t="s">
        <v>244</v>
      </c>
      <c r="M6815" t="s">
        <v>55</v>
      </c>
      <c r="N6815" t="s">
        <v>30</v>
      </c>
      <c r="O6815">
        <f t="shared" si="636"/>
        <v>1</v>
      </c>
      <c r="P6815" t="str">
        <f t="shared" si="637"/>
        <v>Valid</v>
      </c>
      <c r="Q6815" t="str">
        <f>_xlfn.XLOOKUP(B6815,Customers!$A:$A,Customers!$C:$C,"Not Found")</f>
        <v>South</v>
      </c>
      <c r="R6815" t="str">
        <f t="shared" si="638"/>
        <v>West</v>
      </c>
      <c r="S6815" t="str">
        <f t="shared" si="639"/>
        <v>Hospitalization</v>
      </c>
      <c r="T6815" t="str">
        <f t="shared" si="640"/>
        <v>Within SLA</v>
      </c>
      <c r="U6815">
        <f t="shared" si="641"/>
        <v>0</v>
      </c>
    </row>
    <row r="6816" spans="1:21" x14ac:dyDescent="0.3">
      <c r="A6816" t="s">
        <v>11507</v>
      </c>
      <c r="B6816" t="s">
        <v>3298</v>
      </c>
      <c r="C6816" t="s">
        <v>5421</v>
      </c>
      <c r="D6816" t="s">
        <v>59</v>
      </c>
      <c r="E6816" t="s">
        <v>39</v>
      </c>
      <c r="F6816">
        <v>63634.46</v>
      </c>
      <c r="G6816" s="1">
        <v>45840</v>
      </c>
      <c r="H6816" s="1">
        <v>45855</v>
      </c>
      <c r="I6816" t="s">
        <v>19</v>
      </c>
      <c r="J6816">
        <v>15</v>
      </c>
      <c r="K6816">
        <v>15</v>
      </c>
      <c r="L6816" t="s">
        <v>166</v>
      </c>
      <c r="M6816" t="s">
        <v>55</v>
      </c>
      <c r="N6816" t="s">
        <v>42</v>
      </c>
      <c r="O6816">
        <f t="shared" si="636"/>
        <v>1</v>
      </c>
      <c r="P6816" t="str">
        <f t="shared" si="637"/>
        <v>Valid</v>
      </c>
      <c r="Q6816" t="str">
        <f>_xlfn.XLOOKUP(B6816,Customers!$A:$A,Customers!$C:$C,"Not Found")</f>
        <v>West</v>
      </c>
      <c r="R6816" t="str">
        <f t="shared" si="638"/>
        <v>North</v>
      </c>
      <c r="S6816" t="str">
        <f t="shared" si="639"/>
        <v>Critical Illness</v>
      </c>
      <c r="T6816" t="str">
        <f t="shared" si="640"/>
        <v>Within SLA</v>
      </c>
      <c r="U6816">
        <f t="shared" si="641"/>
        <v>0</v>
      </c>
    </row>
    <row r="6817" spans="1:21" x14ac:dyDescent="0.3">
      <c r="A6817" t="s">
        <v>11508</v>
      </c>
      <c r="B6817" t="s">
        <v>4280</v>
      </c>
      <c r="C6817" t="s">
        <v>11509</v>
      </c>
      <c r="D6817" t="s">
        <v>216</v>
      </c>
      <c r="E6817" t="s">
        <v>173</v>
      </c>
      <c r="F6817">
        <v>105110.96</v>
      </c>
      <c r="G6817" s="1">
        <v>45965</v>
      </c>
      <c r="I6817" t="s">
        <v>40</v>
      </c>
      <c r="J6817">
        <v>11</v>
      </c>
      <c r="K6817">
        <v>15</v>
      </c>
      <c r="L6817" t="s">
        <v>79</v>
      </c>
      <c r="M6817" t="s">
        <v>55</v>
      </c>
      <c r="N6817" t="s">
        <v>30</v>
      </c>
      <c r="O6817">
        <f t="shared" si="636"/>
        <v>1</v>
      </c>
      <c r="P6817" t="str">
        <f t="shared" si="637"/>
        <v>Valid</v>
      </c>
      <c r="Q6817" t="str">
        <f>_xlfn.XLOOKUP(B6817,Customers!$A:$A,Customers!$C:$C,"Not Found")</f>
        <v>West</v>
      </c>
      <c r="R6817" t="str">
        <f t="shared" si="638"/>
        <v>Central</v>
      </c>
      <c r="S6817" t="str">
        <f t="shared" si="639"/>
        <v>Outpatient</v>
      </c>
      <c r="T6817" t="str">
        <f t="shared" si="640"/>
        <v>Within SLA</v>
      </c>
      <c r="U6817">
        <f t="shared" si="641"/>
        <v>0</v>
      </c>
    </row>
    <row r="6818" spans="1:21" x14ac:dyDescent="0.3">
      <c r="A6818" t="s">
        <v>11510</v>
      </c>
      <c r="B6818" t="s">
        <v>3969</v>
      </c>
      <c r="C6818" t="s">
        <v>3970</v>
      </c>
      <c r="D6818" t="s">
        <v>46</v>
      </c>
      <c r="E6818" t="s">
        <v>39</v>
      </c>
      <c r="F6818">
        <v>160527.51</v>
      </c>
      <c r="G6818" s="1">
        <v>45961</v>
      </c>
      <c r="H6818" s="1">
        <v>45970</v>
      </c>
      <c r="I6818" t="s">
        <v>19</v>
      </c>
      <c r="J6818">
        <v>9</v>
      </c>
      <c r="K6818">
        <v>10</v>
      </c>
      <c r="L6818" t="s">
        <v>183</v>
      </c>
      <c r="M6818" t="s">
        <v>21</v>
      </c>
      <c r="N6818" t="s">
        <v>30</v>
      </c>
      <c r="O6818">
        <f t="shared" si="636"/>
        <v>1</v>
      </c>
      <c r="P6818" t="str">
        <f t="shared" si="637"/>
        <v>Valid</v>
      </c>
      <c r="Q6818" t="str">
        <f>_xlfn.XLOOKUP(B6818,Customers!$A:$A,Customers!$C:$C,"Not Found")</f>
        <v>West</v>
      </c>
      <c r="R6818" t="str">
        <f t="shared" si="638"/>
        <v>North</v>
      </c>
      <c r="S6818" t="str">
        <f t="shared" si="639"/>
        <v>Theft</v>
      </c>
      <c r="T6818" t="str">
        <f t="shared" si="640"/>
        <v>Within SLA</v>
      </c>
      <c r="U6818">
        <f t="shared" si="641"/>
        <v>0</v>
      </c>
    </row>
    <row r="6819" spans="1:21" x14ac:dyDescent="0.3">
      <c r="A6819" t="s">
        <v>11511</v>
      </c>
      <c r="B6819" t="s">
        <v>482</v>
      </c>
      <c r="C6819" t="s">
        <v>7987</v>
      </c>
      <c r="D6819" t="s">
        <v>59</v>
      </c>
      <c r="E6819" t="s">
        <v>74</v>
      </c>
      <c r="F6819">
        <v>135292.38</v>
      </c>
      <c r="G6819" s="1">
        <v>45883</v>
      </c>
      <c r="H6819" s="1">
        <v>45893</v>
      </c>
      <c r="I6819" t="s">
        <v>19</v>
      </c>
      <c r="J6819">
        <v>10</v>
      </c>
      <c r="K6819">
        <v>15</v>
      </c>
      <c r="L6819" t="s">
        <v>244</v>
      </c>
      <c r="M6819" t="s">
        <v>55</v>
      </c>
      <c r="N6819" t="s">
        <v>30</v>
      </c>
      <c r="O6819">
        <f t="shared" si="636"/>
        <v>1</v>
      </c>
      <c r="P6819" t="str">
        <f t="shared" si="637"/>
        <v>Valid</v>
      </c>
      <c r="Q6819" t="str">
        <f>_xlfn.XLOOKUP(B6819,Customers!$A:$A,Customers!$C:$C,"Not Found")</f>
        <v>West</v>
      </c>
      <c r="R6819" t="str">
        <f t="shared" si="638"/>
        <v>East</v>
      </c>
      <c r="S6819" t="str">
        <f t="shared" si="639"/>
        <v>Critical Illness</v>
      </c>
      <c r="T6819" t="str">
        <f t="shared" si="640"/>
        <v>Within SLA</v>
      </c>
      <c r="U6819">
        <f t="shared" si="641"/>
        <v>0</v>
      </c>
    </row>
    <row r="6820" spans="1:21" x14ac:dyDescent="0.3">
      <c r="A6820" t="s">
        <v>11512</v>
      </c>
      <c r="B6820" t="s">
        <v>10244</v>
      </c>
      <c r="C6820" t="s">
        <v>11513</v>
      </c>
      <c r="D6820" t="s">
        <v>46</v>
      </c>
      <c r="E6820" t="s">
        <v>39</v>
      </c>
      <c r="F6820">
        <v>395455.82</v>
      </c>
      <c r="G6820" s="1">
        <v>45959</v>
      </c>
      <c r="H6820" s="1">
        <v>45969</v>
      </c>
      <c r="I6820" t="s">
        <v>47</v>
      </c>
      <c r="J6820">
        <v>10</v>
      </c>
      <c r="K6820">
        <v>12</v>
      </c>
      <c r="L6820" t="s">
        <v>87</v>
      </c>
      <c r="M6820" t="s">
        <v>49</v>
      </c>
      <c r="N6820" t="s">
        <v>22</v>
      </c>
      <c r="O6820">
        <f t="shared" si="636"/>
        <v>1</v>
      </c>
      <c r="P6820" t="str">
        <f t="shared" si="637"/>
        <v>Valid</v>
      </c>
      <c r="Q6820" t="str">
        <f>_xlfn.XLOOKUP(B6820,Customers!$A:$A,Customers!$C:$C,"Not Found")</f>
        <v>Central</v>
      </c>
      <c r="R6820" t="str">
        <f t="shared" si="638"/>
        <v>North</v>
      </c>
      <c r="S6820" t="str">
        <f t="shared" si="639"/>
        <v>Theft</v>
      </c>
      <c r="T6820" t="str">
        <f t="shared" si="640"/>
        <v>Within SLA</v>
      </c>
      <c r="U6820">
        <f t="shared" si="641"/>
        <v>0</v>
      </c>
    </row>
    <row r="6821" spans="1:21" x14ac:dyDescent="0.3">
      <c r="A6821" t="s">
        <v>11514</v>
      </c>
      <c r="B6821" t="s">
        <v>653</v>
      </c>
      <c r="C6821" t="s">
        <v>11515</v>
      </c>
      <c r="D6821" t="s">
        <v>182</v>
      </c>
      <c r="E6821" t="s">
        <v>18</v>
      </c>
      <c r="F6821">
        <v>52959.48</v>
      </c>
      <c r="G6821" s="1">
        <v>45772</v>
      </c>
      <c r="H6821" s="1">
        <v>45774</v>
      </c>
      <c r="I6821" t="s">
        <v>19</v>
      </c>
      <c r="J6821">
        <v>2</v>
      </c>
      <c r="K6821">
        <v>7</v>
      </c>
      <c r="L6821" t="s">
        <v>323</v>
      </c>
      <c r="M6821" t="s">
        <v>94</v>
      </c>
      <c r="N6821" t="s">
        <v>30</v>
      </c>
      <c r="O6821">
        <f t="shared" si="636"/>
        <v>1</v>
      </c>
      <c r="P6821" t="str">
        <f t="shared" si="637"/>
        <v>Valid</v>
      </c>
      <c r="Q6821" t="str">
        <f>_xlfn.XLOOKUP(B6821,Customers!$A:$A,Customers!$C:$C,"Not Found")</f>
        <v>North</v>
      </c>
      <c r="R6821" t="str">
        <f t="shared" si="638"/>
        <v>South</v>
      </c>
      <c r="S6821" t="str">
        <f t="shared" si="639"/>
        <v>Trip Cancellation</v>
      </c>
      <c r="T6821" t="str">
        <f t="shared" si="640"/>
        <v>Within SLA</v>
      </c>
      <c r="U6821">
        <f t="shared" si="641"/>
        <v>0</v>
      </c>
    </row>
    <row r="6822" spans="1:21" x14ac:dyDescent="0.3">
      <c r="A6822" t="s">
        <v>11516</v>
      </c>
      <c r="B6822" t="s">
        <v>6921</v>
      </c>
      <c r="C6822" t="s">
        <v>6922</v>
      </c>
      <c r="D6822" t="s">
        <v>34</v>
      </c>
      <c r="E6822" t="s">
        <v>173</v>
      </c>
      <c r="F6822">
        <v>85599.66</v>
      </c>
      <c r="G6822" s="1">
        <v>45781</v>
      </c>
      <c r="H6822" s="1">
        <v>45798</v>
      </c>
      <c r="I6822" t="s">
        <v>19</v>
      </c>
      <c r="J6822">
        <v>17</v>
      </c>
      <c r="K6822">
        <v>20</v>
      </c>
      <c r="L6822" t="s">
        <v>431</v>
      </c>
      <c r="M6822" t="s">
        <v>29</v>
      </c>
      <c r="N6822" t="s">
        <v>30</v>
      </c>
      <c r="O6822">
        <f t="shared" si="636"/>
        <v>1</v>
      </c>
      <c r="P6822" t="str">
        <f t="shared" si="637"/>
        <v>Valid</v>
      </c>
      <c r="Q6822" t="str">
        <f>_xlfn.XLOOKUP(B6822,Customers!$A:$A,Customers!$C:$C,"Not Found")</f>
        <v>West</v>
      </c>
      <c r="R6822" t="str">
        <f t="shared" si="638"/>
        <v>Central</v>
      </c>
      <c r="S6822" t="str">
        <f t="shared" si="639"/>
        <v>Death Benefit</v>
      </c>
      <c r="T6822" t="str">
        <f t="shared" si="640"/>
        <v>Within SLA</v>
      </c>
      <c r="U6822">
        <f t="shared" si="641"/>
        <v>0</v>
      </c>
    </row>
    <row r="6823" spans="1:21" x14ac:dyDescent="0.3">
      <c r="A6823" t="s">
        <v>11517</v>
      </c>
      <c r="B6823" t="s">
        <v>4883</v>
      </c>
      <c r="C6823" t="s">
        <v>6689</v>
      </c>
      <c r="D6823" t="s">
        <v>34</v>
      </c>
      <c r="E6823" t="s">
        <v>27</v>
      </c>
      <c r="F6823">
        <v>680884.37</v>
      </c>
      <c r="G6823" s="1">
        <v>45969</v>
      </c>
      <c r="I6823" t="s">
        <v>40</v>
      </c>
      <c r="J6823">
        <v>15</v>
      </c>
      <c r="K6823">
        <v>20</v>
      </c>
      <c r="L6823" t="s">
        <v>580</v>
      </c>
      <c r="M6823" t="s">
        <v>29</v>
      </c>
      <c r="N6823" t="s">
        <v>30</v>
      </c>
      <c r="O6823">
        <f t="shared" si="636"/>
        <v>1</v>
      </c>
      <c r="P6823" t="str">
        <f t="shared" si="637"/>
        <v>Valid</v>
      </c>
      <c r="Q6823" t="str">
        <f>_xlfn.XLOOKUP(B6823,Customers!$A:$A,Customers!$C:$C,"Not Found")</f>
        <v>East</v>
      </c>
      <c r="R6823" t="str">
        <f t="shared" si="638"/>
        <v>West</v>
      </c>
      <c r="S6823" t="str">
        <f t="shared" si="639"/>
        <v>Death Benefit</v>
      </c>
      <c r="T6823" t="str">
        <f t="shared" si="640"/>
        <v>Within SLA</v>
      </c>
      <c r="U6823">
        <f t="shared" si="641"/>
        <v>0</v>
      </c>
    </row>
    <row r="6824" spans="1:21" x14ac:dyDescent="0.3">
      <c r="A6824" t="s">
        <v>11518</v>
      </c>
      <c r="B6824" t="s">
        <v>1024</v>
      </c>
      <c r="C6824" t="s">
        <v>5474</v>
      </c>
      <c r="D6824" t="s">
        <v>216</v>
      </c>
      <c r="E6824" t="s">
        <v>74</v>
      </c>
      <c r="F6824">
        <v>27373.18</v>
      </c>
      <c r="G6824" s="1">
        <v>45954</v>
      </c>
      <c r="H6824" s="1">
        <v>45965</v>
      </c>
      <c r="I6824" t="s">
        <v>19</v>
      </c>
      <c r="J6824">
        <v>11</v>
      </c>
      <c r="K6824">
        <v>15</v>
      </c>
      <c r="L6824" t="s">
        <v>41</v>
      </c>
      <c r="M6824" t="s">
        <v>55</v>
      </c>
      <c r="N6824" t="s">
        <v>30</v>
      </c>
      <c r="O6824">
        <f t="shared" si="636"/>
        <v>1</v>
      </c>
      <c r="P6824" t="str">
        <f t="shared" si="637"/>
        <v>Valid</v>
      </c>
      <c r="Q6824" t="str">
        <f>_xlfn.XLOOKUP(B6824,Customers!$A:$A,Customers!$C:$C,"Not Found")</f>
        <v>Central</v>
      </c>
      <c r="R6824" t="str">
        <f t="shared" si="638"/>
        <v>East</v>
      </c>
      <c r="S6824" t="str">
        <f t="shared" si="639"/>
        <v>Outpatient</v>
      </c>
      <c r="T6824" t="str">
        <f t="shared" si="640"/>
        <v>Within SLA</v>
      </c>
      <c r="U6824">
        <f t="shared" si="641"/>
        <v>0</v>
      </c>
    </row>
    <row r="6825" spans="1:21" x14ac:dyDescent="0.3">
      <c r="A6825" t="s">
        <v>11519</v>
      </c>
      <c r="B6825" t="s">
        <v>206</v>
      </c>
      <c r="C6825" t="s">
        <v>7794</v>
      </c>
      <c r="D6825" t="s">
        <v>154</v>
      </c>
      <c r="E6825" t="s">
        <v>173</v>
      </c>
      <c r="F6825">
        <v>156412.76999999999</v>
      </c>
      <c r="G6825" s="1">
        <v>45712</v>
      </c>
      <c r="H6825" s="1">
        <v>45721</v>
      </c>
      <c r="I6825" t="s">
        <v>19</v>
      </c>
      <c r="J6825">
        <v>9</v>
      </c>
      <c r="K6825">
        <v>10</v>
      </c>
      <c r="L6825" t="s">
        <v>501</v>
      </c>
      <c r="M6825" t="s">
        <v>21</v>
      </c>
      <c r="N6825" t="s">
        <v>22</v>
      </c>
      <c r="O6825">
        <f t="shared" si="636"/>
        <v>1</v>
      </c>
      <c r="P6825" t="str">
        <f t="shared" si="637"/>
        <v>Valid</v>
      </c>
      <c r="Q6825" t="str">
        <f>_xlfn.XLOOKUP(B6825,Customers!$A:$A,Customers!$C:$C,"Not Found")</f>
        <v>South</v>
      </c>
      <c r="R6825" t="str">
        <f t="shared" si="638"/>
        <v>Central</v>
      </c>
      <c r="S6825" t="str">
        <f t="shared" si="639"/>
        <v>Vehicle Damage</v>
      </c>
      <c r="T6825" t="str">
        <f t="shared" si="640"/>
        <v>Within SLA</v>
      </c>
      <c r="U6825">
        <f t="shared" si="641"/>
        <v>0</v>
      </c>
    </row>
    <row r="6826" spans="1:21" x14ac:dyDescent="0.3">
      <c r="A6826" t="s">
        <v>11520</v>
      </c>
      <c r="B6826" t="s">
        <v>5008</v>
      </c>
      <c r="C6826" t="s">
        <v>5009</v>
      </c>
      <c r="D6826" t="s">
        <v>111</v>
      </c>
      <c r="E6826" t="s">
        <v>18</v>
      </c>
      <c r="F6826">
        <v>195546.97</v>
      </c>
      <c r="G6826" s="1">
        <v>45660</v>
      </c>
      <c r="H6826" s="1">
        <v>45673</v>
      </c>
      <c r="I6826" t="s">
        <v>19</v>
      </c>
      <c r="J6826">
        <v>13</v>
      </c>
      <c r="K6826">
        <v>12</v>
      </c>
      <c r="L6826" t="s">
        <v>54</v>
      </c>
      <c r="M6826" t="s">
        <v>49</v>
      </c>
      <c r="N6826" t="s">
        <v>30</v>
      </c>
      <c r="O6826">
        <f t="shared" si="636"/>
        <v>1</v>
      </c>
      <c r="P6826" t="str">
        <f t="shared" si="637"/>
        <v>Valid</v>
      </c>
      <c r="Q6826" t="str">
        <f>_xlfn.XLOOKUP(B6826,Customers!$A:$A,Customers!$C:$C,"Not Found")</f>
        <v>South</v>
      </c>
      <c r="R6826" t="str">
        <f t="shared" si="638"/>
        <v>South</v>
      </c>
      <c r="S6826" t="str">
        <f t="shared" si="639"/>
        <v>Fire</v>
      </c>
      <c r="T6826" t="str">
        <f t="shared" si="640"/>
        <v>SLA Breach</v>
      </c>
      <c r="U6826">
        <f t="shared" si="641"/>
        <v>1</v>
      </c>
    </row>
    <row r="6827" spans="1:21" x14ac:dyDescent="0.3">
      <c r="A6827" t="s">
        <v>11521</v>
      </c>
      <c r="B6827" t="s">
        <v>3673</v>
      </c>
      <c r="C6827" t="s">
        <v>4851</v>
      </c>
      <c r="D6827" t="s">
        <v>46</v>
      </c>
      <c r="E6827" t="s">
        <v>39</v>
      </c>
      <c r="F6827">
        <v>193710.19</v>
      </c>
      <c r="G6827" s="1">
        <v>45716</v>
      </c>
      <c r="H6827" s="1">
        <v>45728</v>
      </c>
      <c r="I6827" t="s">
        <v>19</v>
      </c>
      <c r="J6827">
        <v>12</v>
      </c>
      <c r="K6827">
        <v>10</v>
      </c>
      <c r="L6827" t="s">
        <v>296</v>
      </c>
      <c r="M6827" t="s">
        <v>21</v>
      </c>
      <c r="N6827" t="s">
        <v>30</v>
      </c>
      <c r="O6827">
        <f t="shared" si="636"/>
        <v>1</v>
      </c>
      <c r="P6827" t="str">
        <f t="shared" si="637"/>
        <v>Valid</v>
      </c>
      <c r="Q6827" t="str">
        <f>_xlfn.XLOOKUP(B6827,Customers!$A:$A,Customers!$C:$C,"Not Found")</f>
        <v>West</v>
      </c>
      <c r="R6827" t="str">
        <f t="shared" si="638"/>
        <v>North</v>
      </c>
      <c r="S6827" t="str">
        <f t="shared" si="639"/>
        <v>Theft</v>
      </c>
      <c r="T6827" t="str">
        <f t="shared" si="640"/>
        <v>SLA Breach</v>
      </c>
      <c r="U6827">
        <f t="shared" si="641"/>
        <v>2</v>
      </c>
    </row>
    <row r="6828" spans="1:21" x14ac:dyDescent="0.3">
      <c r="A6828" t="s">
        <v>11522</v>
      </c>
      <c r="B6828" t="s">
        <v>1210</v>
      </c>
      <c r="C6828" t="s">
        <v>1211</v>
      </c>
      <c r="D6828" t="s">
        <v>154</v>
      </c>
      <c r="E6828" t="s">
        <v>27</v>
      </c>
      <c r="F6828">
        <v>86683.53</v>
      </c>
      <c r="G6828" s="1">
        <v>45911</v>
      </c>
      <c r="H6828" s="1">
        <v>45928</v>
      </c>
      <c r="I6828" t="s">
        <v>19</v>
      </c>
      <c r="J6828">
        <v>17</v>
      </c>
      <c r="K6828">
        <v>10</v>
      </c>
      <c r="L6828" t="s">
        <v>20</v>
      </c>
      <c r="M6828" t="s">
        <v>21</v>
      </c>
      <c r="N6828" t="s">
        <v>30</v>
      </c>
      <c r="O6828">
        <f t="shared" si="636"/>
        <v>1</v>
      </c>
      <c r="P6828" t="str">
        <f t="shared" si="637"/>
        <v>Valid</v>
      </c>
      <c r="Q6828" t="str">
        <f>_xlfn.XLOOKUP(B6828,Customers!$A:$A,Customers!$C:$C,"Not Found")</f>
        <v>Central</v>
      </c>
      <c r="R6828" t="str">
        <f t="shared" si="638"/>
        <v>West</v>
      </c>
      <c r="S6828" t="str">
        <f t="shared" si="639"/>
        <v>Vehicle Damage</v>
      </c>
      <c r="T6828" t="str">
        <f t="shared" si="640"/>
        <v>SLA Breach</v>
      </c>
      <c r="U6828">
        <f t="shared" si="641"/>
        <v>7</v>
      </c>
    </row>
    <row r="6829" spans="1:21" x14ac:dyDescent="0.3">
      <c r="A6829" t="s">
        <v>11523</v>
      </c>
      <c r="B6829" t="s">
        <v>11524</v>
      </c>
      <c r="C6829" t="s">
        <v>11525</v>
      </c>
      <c r="D6829" t="s">
        <v>46</v>
      </c>
      <c r="E6829" t="s">
        <v>39</v>
      </c>
      <c r="F6829">
        <v>132491.65</v>
      </c>
      <c r="G6829" s="1">
        <v>45735</v>
      </c>
      <c r="H6829" s="1">
        <v>45757</v>
      </c>
      <c r="I6829" t="s">
        <v>19</v>
      </c>
      <c r="J6829">
        <v>22</v>
      </c>
      <c r="K6829">
        <v>12</v>
      </c>
      <c r="L6829" t="s">
        <v>431</v>
      </c>
      <c r="M6829" t="s">
        <v>49</v>
      </c>
      <c r="N6829" t="s">
        <v>42</v>
      </c>
      <c r="O6829">
        <f t="shared" si="636"/>
        <v>1</v>
      </c>
      <c r="P6829" t="str">
        <f t="shared" si="637"/>
        <v>Valid</v>
      </c>
      <c r="Q6829" t="str">
        <f>_xlfn.XLOOKUP(B6829,Customers!$A:$A,Customers!$C:$C,"Not Found")</f>
        <v>North</v>
      </c>
      <c r="R6829" t="str">
        <f t="shared" si="638"/>
        <v>North</v>
      </c>
      <c r="S6829" t="str">
        <f t="shared" si="639"/>
        <v>Theft</v>
      </c>
      <c r="T6829" t="str">
        <f t="shared" si="640"/>
        <v>SLA Breach</v>
      </c>
      <c r="U6829">
        <f t="shared" si="641"/>
        <v>10</v>
      </c>
    </row>
    <row r="6830" spans="1:21" x14ac:dyDescent="0.3">
      <c r="A6830" t="s">
        <v>11526</v>
      </c>
      <c r="B6830" t="s">
        <v>1776</v>
      </c>
      <c r="C6830" t="s">
        <v>1777</v>
      </c>
      <c r="D6830" t="s">
        <v>17</v>
      </c>
      <c r="E6830" t="s">
        <v>27</v>
      </c>
      <c r="F6830">
        <v>145403.35</v>
      </c>
      <c r="G6830" s="1">
        <v>45987</v>
      </c>
      <c r="H6830" s="1">
        <v>46001</v>
      </c>
      <c r="I6830" t="s">
        <v>19</v>
      </c>
      <c r="J6830">
        <v>14</v>
      </c>
      <c r="K6830">
        <v>10</v>
      </c>
      <c r="L6830" t="s">
        <v>121</v>
      </c>
      <c r="M6830" t="s">
        <v>21</v>
      </c>
      <c r="N6830" t="s">
        <v>42</v>
      </c>
      <c r="O6830">
        <f t="shared" si="636"/>
        <v>1</v>
      </c>
      <c r="P6830" t="str">
        <f t="shared" si="637"/>
        <v>Valid</v>
      </c>
      <c r="Q6830" t="str">
        <f>_xlfn.XLOOKUP(B6830,Customers!$A:$A,Customers!$C:$C,"Not Found")</f>
        <v>North</v>
      </c>
      <c r="R6830" t="str">
        <f t="shared" si="638"/>
        <v>West</v>
      </c>
      <c r="S6830" t="str">
        <f t="shared" si="639"/>
        <v>Accident</v>
      </c>
      <c r="T6830" t="str">
        <f t="shared" si="640"/>
        <v>SLA Breach</v>
      </c>
      <c r="U6830">
        <f t="shared" si="641"/>
        <v>4</v>
      </c>
    </row>
    <row r="6831" spans="1:21" x14ac:dyDescent="0.3">
      <c r="A6831" t="s">
        <v>11527</v>
      </c>
      <c r="B6831" t="s">
        <v>3993</v>
      </c>
      <c r="C6831" t="s">
        <v>3994</v>
      </c>
      <c r="D6831" t="s">
        <v>116</v>
      </c>
      <c r="E6831" t="s">
        <v>39</v>
      </c>
      <c r="F6831">
        <v>13961.11</v>
      </c>
      <c r="G6831" s="1">
        <v>45735</v>
      </c>
      <c r="H6831" s="1">
        <v>45762</v>
      </c>
      <c r="I6831" t="s">
        <v>19</v>
      </c>
      <c r="J6831">
        <v>27</v>
      </c>
      <c r="K6831">
        <v>7</v>
      </c>
      <c r="L6831" t="s">
        <v>79</v>
      </c>
      <c r="M6831" t="s">
        <v>94</v>
      </c>
      <c r="N6831" t="s">
        <v>88</v>
      </c>
      <c r="O6831">
        <f t="shared" si="636"/>
        <v>1</v>
      </c>
      <c r="P6831" t="str">
        <f t="shared" si="637"/>
        <v>Valid</v>
      </c>
      <c r="Q6831" t="str">
        <f>_xlfn.XLOOKUP(B6831,Customers!$A:$A,Customers!$C:$C,"Not Found")</f>
        <v>Central</v>
      </c>
      <c r="R6831" t="str">
        <f t="shared" si="638"/>
        <v>North</v>
      </c>
      <c r="S6831" t="str">
        <f t="shared" si="639"/>
        <v>Medical Emergency</v>
      </c>
      <c r="T6831" t="str">
        <f t="shared" si="640"/>
        <v>SLA Breach</v>
      </c>
      <c r="U6831">
        <f t="shared" si="641"/>
        <v>20</v>
      </c>
    </row>
    <row r="6832" spans="1:21" x14ac:dyDescent="0.3">
      <c r="A6832" t="s">
        <v>11528</v>
      </c>
      <c r="B6832" t="s">
        <v>11449</v>
      </c>
      <c r="C6832" t="s">
        <v>11450</v>
      </c>
      <c r="D6832" t="s">
        <v>59</v>
      </c>
      <c r="E6832" t="s">
        <v>18</v>
      </c>
      <c r="F6832">
        <v>87256.62</v>
      </c>
      <c r="G6832" s="1">
        <v>45714</v>
      </c>
      <c r="I6832" t="s">
        <v>64</v>
      </c>
      <c r="J6832">
        <v>28</v>
      </c>
      <c r="K6832">
        <v>15</v>
      </c>
      <c r="L6832" t="s">
        <v>79</v>
      </c>
      <c r="M6832" t="s">
        <v>55</v>
      </c>
      <c r="N6832" t="s">
        <v>88</v>
      </c>
      <c r="O6832">
        <f t="shared" si="636"/>
        <v>1</v>
      </c>
      <c r="P6832" t="str">
        <f t="shared" si="637"/>
        <v>Valid</v>
      </c>
      <c r="Q6832" t="str">
        <f>_xlfn.XLOOKUP(B6832,Customers!$A:$A,Customers!$C:$C,"Not Found")</f>
        <v>East</v>
      </c>
      <c r="R6832" t="str">
        <f t="shared" si="638"/>
        <v>South</v>
      </c>
      <c r="S6832" t="str">
        <f t="shared" si="639"/>
        <v>Critical Illness</v>
      </c>
      <c r="T6832" t="str">
        <f t="shared" si="640"/>
        <v>SLA Breach</v>
      </c>
      <c r="U6832">
        <f t="shared" si="641"/>
        <v>13</v>
      </c>
    </row>
    <row r="6833" spans="1:21" x14ac:dyDescent="0.3">
      <c r="A6833" t="s">
        <v>11529</v>
      </c>
      <c r="B6833" t="s">
        <v>2342</v>
      </c>
      <c r="C6833" t="s">
        <v>2343</v>
      </c>
      <c r="D6833" t="s">
        <v>216</v>
      </c>
      <c r="E6833" t="s">
        <v>18</v>
      </c>
      <c r="F6833">
        <v>73196.33</v>
      </c>
      <c r="G6833" s="1">
        <v>45681</v>
      </c>
      <c r="I6833" t="s">
        <v>64</v>
      </c>
      <c r="J6833">
        <v>7</v>
      </c>
      <c r="K6833">
        <v>15</v>
      </c>
      <c r="L6833" t="s">
        <v>331</v>
      </c>
      <c r="M6833" t="s">
        <v>55</v>
      </c>
      <c r="N6833" t="s">
        <v>30</v>
      </c>
      <c r="O6833">
        <f t="shared" si="636"/>
        <v>1</v>
      </c>
      <c r="P6833" t="str">
        <f t="shared" si="637"/>
        <v>Valid</v>
      </c>
      <c r="Q6833" t="str">
        <f>_xlfn.XLOOKUP(B6833,Customers!$A:$A,Customers!$C:$C,"Not Found")</f>
        <v>Central</v>
      </c>
      <c r="R6833" t="str">
        <f t="shared" si="638"/>
        <v>South</v>
      </c>
      <c r="S6833" t="str">
        <f t="shared" si="639"/>
        <v>Outpatient</v>
      </c>
      <c r="T6833" t="str">
        <f t="shared" si="640"/>
        <v>Within SLA</v>
      </c>
      <c r="U6833">
        <f t="shared" si="641"/>
        <v>0</v>
      </c>
    </row>
    <row r="6834" spans="1:21" x14ac:dyDescent="0.3">
      <c r="A6834" t="s">
        <v>11530</v>
      </c>
      <c r="B6834" t="s">
        <v>5028</v>
      </c>
      <c r="C6834" t="s">
        <v>11531</v>
      </c>
      <c r="D6834" t="s">
        <v>17</v>
      </c>
      <c r="E6834" t="s">
        <v>18</v>
      </c>
      <c r="F6834">
        <v>49167.09</v>
      </c>
      <c r="G6834" s="1">
        <v>45975</v>
      </c>
      <c r="I6834" t="s">
        <v>64</v>
      </c>
      <c r="J6834">
        <v>2</v>
      </c>
      <c r="K6834">
        <v>10</v>
      </c>
      <c r="L6834" t="s">
        <v>278</v>
      </c>
      <c r="M6834" t="s">
        <v>21</v>
      </c>
      <c r="N6834" t="s">
        <v>22</v>
      </c>
      <c r="O6834">
        <f t="shared" si="636"/>
        <v>1</v>
      </c>
      <c r="P6834" t="str">
        <f t="shared" si="637"/>
        <v>Valid</v>
      </c>
      <c r="Q6834" t="str">
        <f>_xlfn.XLOOKUP(B6834,Customers!$A:$A,Customers!$C:$C,"Not Found")</f>
        <v>South</v>
      </c>
      <c r="R6834" t="str">
        <f t="shared" si="638"/>
        <v>South</v>
      </c>
      <c r="S6834" t="str">
        <f t="shared" si="639"/>
        <v>Accident</v>
      </c>
      <c r="T6834" t="str">
        <f t="shared" si="640"/>
        <v>Within SLA</v>
      </c>
      <c r="U6834">
        <f t="shared" si="641"/>
        <v>0</v>
      </c>
    </row>
    <row r="6835" spans="1:21" x14ac:dyDescent="0.3">
      <c r="A6835" t="s">
        <v>11532</v>
      </c>
      <c r="B6835" t="s">
        <v>1010</v>
      </c>
      <c r="C6835" t="s">
        <v>5243</v>
      </c>
      <c r="D6835" t="s">
        <v>53</v>
      </c>
      <c r="E6835" t="s">
        <v>18</v>
      </c>
      <c r="F6835">
        <v>58656.46</v>
      </c>
      <c r="G6835" s="1">
        <v>45761</v>
      </c>
      <c r="H6835" s="1">
        <v>45787</v>
      </c>
      <c r="I6835" t="s">
        <v>19</v>
      </c>
      <c r="J6835">
        <v>26</v>
      </c>
      <c r="K6835">
        <v>15</v>
      </c>
      <c r="L6835" t="s">
        <v>244</v>
      </c>
      <c r="M6835" t="s">
        <v>55</v>
      </c>
      <c r="N6835" t="s">
        <v>88</v>
      </c>
      <c r="O6835">
        <f t="shared" si="636"/>
        <v>1</v>
      </c>
      <c r="P6835" t="str">
        <f t="shared" si="637"/>
        <v>Valid</v>
      </c>
      <c r="Q6835" t="str">
        <f>_xlfn.XLOOKUP(B6835,Customers!$A:$A,Customers!$C:$C,"Not Found")</f>
        <v>South</v>
      </c>
      <c r="R6835" t="str">
        <f t="shared" si="638"/>
        <v>South</v>
      </c>
      <c r="S6835" t="str">
        <f t="shared" si="639"/>
        <v>Hospitalization</v>
      </c>
      <c r="T6835" t="str">
        <f t="shared" si="640"/>
        <v>SLA Breach</v>
      </c>
      <c r="U6835">
        <f t="shared" si="641"/>
        <v>11</v>
      </c>
    </row>
    <row r="6836" spans="1:21" x14ac:dyDescent="0.3">
      <c r="A6836" t="s">
        <v>11533</v>
      </c>
      <c r="B6836" t="s">
        <v>11534</v>
      </c>
      <c r="C6836" t="s">
        <v>11535</v>
      </c>
      <c r="D6836" t="s">
        <v>34</v>
      </c>
      <c r="E6836" t="s">
        <v>39</v>
      </c>
      <c r="F6836">
        <v>332459.07</v>
      </c>
      <c r="G6836" s="1">
        <v>45932</v>
      </c>
      <c r="I6836" t="s">
        <v>64</v>
      </c>
      <c r="J6836">
        <v>30</v>
      </c>
      <c r="K6836">
        <v>20</v>
      </c>
      <c r="L6836" t="s">
        <v>501</v>
      </c>
      <c r="M6836" t="s">
        <v>29</v>
      </c>
      <c r="N6836" t="s">
        <v>42</v>
      </c>
      <c r="O6836">
        <f t="shared" si="636"/>
        <v>1</v>
      </c>
      <c r="P6836" t="str">
        <f t="shared" si="637"/>
        <v>Valid</v>
      </c>
      <c r="Q6836" t="str">
        <f>_xlfn.XLOOKUP(B6836,Customers!$A:$A,Customers!$C:$C,"Not Found")</f>
        <v>West</v>
      </c>
      <c r="R6836" t="str">
        <f t="shared" si="638"/>
        <v>North</v>
      </c>
      <c r="S6836" t="str">
        <f t="shared" si="639"/>
        <v>Death Benefit</v>
      </c>
      <c r="T6836" t="str">
        <f t="shared" si="640"/>
        <v>SLA Breach</v>
      </c>
      <c r="U6836">
        <f t="shared" si="641"/>
        <v>10</v>
      </c>
    </row>
    <row r="6837" spans="1:21" x14ac:dyDescent="0.3">
      <c r="A6837" t="s">
        <v>11536</v>
      </c>
      <c r="B6837" t="s">
        <v>3391</v>
      </c>
      <c r="C6837" t="s">
        <v>3392</v>
      </c>
      <c r="D6837" t="s">
        <v>216</v>
      </c>
      <c r="E6837" t="s">
        <v>39</v>
      </c>
      <c r="F6837">
        <v>135578.20000000001</v>
      </c>
      <c r="G6837" s="1">
        <v>45841</v>
      </c>
      <c r="I6837" t="s">
        <v>40</v>
      </c>
      <c r="J6837">
        <v>11</v>
      </c>
      <c r="K6837">
        <v>15</v>
      </c>
      <c r="L6837" t="s">
        <v>41</v>
      </c>
      <c r="M6837" t="s">
        <v>55</v>
      </c>
      <c r="N6837" t="s">
        <v>30</v>
      </c>
      <c r="O6837">
        <f t="shared" si="636"/>
        <v>1</v>
      </c>
      <c r="P6837" t="str">
        <f t="shared" si="637"/>
        <v>Valid</v>
      </c>
      <c r="Q6837" t="str">
        <f>_xlfn.XLOOKUP(B6837,Customers!$A:$A,Customers!$C:$C,"Not Found")</f>
        <v>East</v>
      </c>
      <c r="R6837" t="str">
        <f t="shared" si="638"/>
        <v>North</v>
      </c>
      <c r="S6837" t="str">
        <f t="shared" si="639"/>
        <v>Outpatient</v>
      </c>
      <c r="T6837" t="str">
        <f t="shared" si="640"/>
        <v>Within SLA</v>
      </c>
      <c r="U6837">
        <f t="shared" si="641"/>
        <v>0</v>
      </c>
    </row>
    <row r="6838" spans="1:21" x14ac:dyDescent="0.3">
      <c r="A6838" t="s">
        <v>11537</v>
      </c>
      <c r="B6838" t="s">
        <v>775</v>
      </c>
      <c r="C6838" t="s">
        <v>3301</v>
      </c>
      <c r="D6838" t="s">
        <v>26</v>
      </c>
      <c r="E6838" t="s">
        <v>27</v>
      </c>
      <c r="F6838">
        <v>788814.12</v>
      </c>
      <c r="G6838" s="1">
        <v>45711</v>
      </c>
      <c r="H6838" s="1">
        <v>45732</v>
      </c>
      <c r="I6838" t="s">
        <v>47</v>
      </c>
      <c r="J6838">
        <v>21</v>
      </c>
      <c r="K6838">
        <v>20</v>
      </c>
      <c r="L6838" t="s">
        <v>60</v>
      </c>
      <c r="M6838" t="s">
        <v>29</v>
      </c>
      <c r="N6838" t="s">
        <v>42</v>
      </c>
      <c r="O6838">
        <f t="shared" si="636"/>
        <v>1</v>
      </c>
      <c r="P6838" t="str">
        <f t="shared" si="637"/>
        <v>Valid</v>
      </c>
      <c r="Q6838" t="str">
        <f>_xlfn.XLOOKUP(B6838,Customers!$A:$A,Customers!$C:$C,"Not Found")</f>
        <v>North</v>
      </c>
      <c r="R6838" t="str">
        <f t="shared" si="638"/>
        <v>West</v>
      </c>
      <c r="S6838" t="str">
        <f t="shared" si="639"/>
        <v>Disability</v>
      </c>
      <c r="T6838" t="str">
        <f t="shared" si="640"/>
        <v>SLA Breach</v>
      </c>
      <c r="U6838">
        <f t="shared" si="641"/>
        <v>1</v>
      </c>
    </row>
    <row r="6839" spans="1:21" x14ac:dyDescent="0.3">
      <c r="A6839" t="s">
        <v>11538</v>
      </c>
      <c r="B6839" t="s">
        <v>1397</v>
      </c>
      <c r="C6839" t="s">
        <v>2263</v>
      </c>
      <c r="D6839" t="s">
        <v>102</v>
      </c>
      <c r="E6839" t="s">
        <v>74</v>
      </c>
      <c r="F6839">
        <v>249302.16</v>
      </c>
      <c r="G6839" s="1">
        <v>45732</v>
      </c>
      <c r="I6839" t="s">
        <v>64</v>
      </c>
      <c r="J6839">
        <v>32</v>
      </c>
      <c r="K6839">
        <v>20</v>
      </c>
      <c r="L6839" t="s">
        <v>450</v>
      </c>
      <c r="M6839" t="s">
        <v>29</v>
      </c>
      <c r="N6839" t="s">
        <v>42</v>
      </c>
      <c r="O6839">
        <f t="shared" si="636"/>
        <v>1</v>
      </c>
      <c r="P6839" t="str">
        <f t="shared" si="637"/>
        <v>Valid</v>
      </c>
      <c r="Q6839" t="str">
        <f>_xlfn.XLOOKUP(B6839,Customers!$A:$A,Customers!$C:$C,"Not Found")</f>
        <v>Central</v>
      </c>
      <c r="R6839" t="str">
        <f t="shared" si="638"/>
        <v>East</v>
      </c>
      <c r="S6839" t="str">
        <f t="shared" si="639"/>
        <v>Maturity</v>
      </c>
      <c r="T6839" t="str">
        <f t="shared" si="640"/>
        <v>SLA Breach</v>
      </c>
      <c r="U6839">
        <f t="shared" si="641"/>
        <v>12</v>
      </c>
    </row>
    <row r="6840" spans="1:21" x14ac:dyDescent="0.3">
      <c r="A6840" t="s">
        <v>11539</v>
      </c>
      <c r="B6840" t="s">
        <v>7604</v>
      </c>
      <c r="C6840" t="s">
        <v>7605</v>
      </c>
      <c r="D6840" t="s">
        <v>26</v>
      </c>
      <c r="E6840" t="s">
        <v>39</v>
      </c>
      <c r="F6840">
        <v>236250.01</v>
      </c>
      <c r="G6840" s="1">
        <v>45686</v>
      </c>
      <c r="H6840" s="1">
        <v>45701</v>
      </c>
      <c r="I6840" t="s">
        <v>19</v>
      </c>
      <c r="J6840">
        <v>15</v>
      </c>
      <c r="K6840">
        <v>20</v>
      </c>
      <c r="L6840" t="s">
        <v>404</v>
      </c>
      <c r="M6840" t="s">
        <v>29</v>
      </c>
      <c r="N6840" t="s">
        <v>30</v>
      </c>
      <c r="O6840">
        <f t="shared" si="636"/>
        <v>1</v>
      </c>
      <c r="P6840" t="str">
        <f t="shared" si="637"/>
        <v>Valid</v>
      </c>
      <c r="Q6840" t="str">
        <f>_xlfn.XLOOKUP(B6840,Customers!$A:$A,Customers!$C:$C,"Not Found")</f>
        <v>West</v>
      </c>
      <c r="R6840" t="str">
        <f t="shared" si="638"/>
        <v>North</v>
      </c>
      <c r="S6840" t="str">
        <f t="shared" si="639"/>
        <v>Disability</v>
      </c>
      <c r="T6840" t="str">
        <f t="shared" si="640"/>
        <v>Within SLA</v>
      </c>
      <c r="U6840">
        <f t="shared" si="641"/>
        <v>0</v>
      </c>
    </row>
    <row r="6841" spans="1:21" x14ac:dyDescent="0.3">
      <c r="A6841" t="s">
        <v>11540</v>
      </c>
      <c r="B6841" t="s">
        <v>2428</v>
      </c>
      <c r="C6841" t="s">
        <v>9811</v>
      </c>
      <c r="D6841" t="s">
        <v>182</v>
      </c>
      <c r="E6841" t="s">
        <v>39</v>
      </c>
      <c r="F6841">
        <v>4794.91</v>
      </c>
      <c r="G6841" s="1">
        <v>45693</v>
      </c>
      <c r="H6841" s="1">
        <v>45700</v>
      </c>
      <c r="I6841" t="s">
        <v>19</v>
      </c>
      <c r="J6841">
        <v>7</v>
      </c>
      <c r="K6841">
        <v>7</v>
      </c>
      <c r="L6841" t="s">
        <v>70</v>
      </c>
      <c r="M6841" t="s">
        <v>94</v>
      </c>
      <c r="N6841" t="s">
        <v>30</v>
      </c>
      <c r="O6841">
        <f t="shared" si="636"/>
        <v>1</v>
      </c>
      <c r="P6841" t="str">
        <f t="shared" si="637"/>
        <v>Valid</v>
      </c>
      <c r="Q6841" t="str">
        <f>_xlfn.XLOOKUP(B6841,Customers!$A:$A,Customers!$C:$C,"Not Found")</f>
        <v>North</v>
      </c>
      <c r="R6841" t="str">
        <f t="shared" si="638"/>
        <v>North</v>
      </c>
      <c r="S6841" t="str">
        <f t="shared" si="639"/>
        <v>Trip Cancellation</v>
      </c>
      <c r="T6841" t="str">
        <f t="shared" si="640"/>
        <v>Within SLA</v>
      </c>
      <c r="U6841">
        <f t="shared" si="641"/>
        <v>0</v>
      </c>
    </row>
    <row r="6842" spans="1:21" x14ac:dyDescent="0.3">
      <c r="A6842" t="s">
        <v>11541</v>
      </c>
      <c r="B6842" t="s">
        <v>1807</v>
      </c>
      <c r="C6842" t="s">
        <v>1808</v>
      </c>
      <c r="D6842" t="s">
        <v>26</v>
      </c>
      <c r="E6842" t="s">
        <v>18</v>
      </c>
      <c r="F6842">
        <v>777213.2</v>
      </c>
      <c r="G6842" s="1">
        <v>45926</v>
      </c>
      <c r="H6842" s="1">
        <v>45951</v>
      </c>
      <c r="I6842" t="s">
        <v>19</v>
      </c>
      <c r="J6842">
        <v>25</v>
      </c>
      <c r="K6842">
        <v>20</v>
      </c>
      <c r="L6842" t="s">
        <v>155</v>
      </c>
      <c r="M6842" t="s">
        <v>29</v>
      </c>
      <c r="N6842" t="s">
        <v>42</v>
      </c>
      <c r="O6842">
        <f t="shared" si="636"/>
        <v>1</v>
      </c>
      <c r="P6842" t="str">
        <f t="shared" si="637"/>
        <v>Valid</v>
      </c>
      <c r="Q6842" t="str">
        <f>_xlfn.XLOOKUP(B6842,Customers!$A:$A,Customers!$C:$C,"Not Found")</f>
        <v>North</v>
      </c>
      <c r="R6842" t="str">
        <f t="shared" si="638"/>
        <v>South</v>
      </c>
      <c r="S6842" t="str">
        <f t="shared" si="639"/>
        <v>Disability</v>
      </c>
      <c r="T6842" t="str">
        <f t="shared" si="640"/>
        <v>SLA Breach</v>
      </c>
      <c r="U6842">
        <f t="shared" si="641"/>
        <v>5</v>
      </c>
    </row>
    <row r="6843" spans="1:21" x14ac:dyDescent="0.3">
      <c r="A6843" t="s">
        <v>11542</v>
      </c>
      <c r="B6843" t="s">
        <v>2348</v>
      </c>
      <c r="C6843" t="s">
        <v>11543</v>
      </c>
      <c r="D6843" t="s">
        <v>69</v>
      </c>
      <c r="E6843" t="s">
        <v>18</v>
      </c>
      <c r="F6843">
        <v>45502.35</v>
      </c>
      <c r="G6843" s="1">
        <v>45875</v>
      </c>
      <c r="H6843" s="1">
        <v>45886</v>
      </c>
      <c r="I6843" t="s">
        <v>19</v>
      </c>
      <c r="J6843">
        <v>11</v>
      </c>
      <c r="K6843">
        <v>12</v>
      </c>
      <c r="L6843" t="s">
        <v>561</v>
      </c>
      <c r="M6843" t="s">
        <v>49</v>
      </c>
      <c r="N6843" t="s">
        <v>42</v>
      </c>
      <c r="O6843">
        <f t="shared" si="636"/>
        <v>1</v>
      </c>
      <c r="P6843" t="str">
        <f t="shared" si="637"/>
        <v>Valid</v>
      </c>
      <c r="Q6843" t="str">
        <f>_xlfn.XLOOKUP(B6843,Customers!$A:$A,Customers!$C:$C,"Not Found")</f>
        <v>East</v>
      </c>
      <c r="R6843" t="str">
        <f t="shared" si="638"/>
        <v>South</v>
      </c>
      <c r="S6843" t="str">
        <f t="shared" si="639"/>
        <v>Property Damage</v>
      </c>
      <c r="T6843" t="str">
        <f t="shared" si="640"/>
        <v>Within SLA</v>
      </c>
      <c r="U6843">
        <f t="shared" si="641"/>
        <v>0</v>
      </c>
    </row>
    <row r="6844" spans="1:21" x14ac:dyDescent="0.3">
      <c r="A6844" t="s">
        <v>11544</v>
      </c>
      <c r="B6844" t="s">
        <v>1833</v>
      </c>
      <c r="C6844" t="s">
        <v>8137</v>
      </c>
      <c r="D6844" t="s">
        <v>46</v>
      </c>
      <c r="E6844" t="s">
        <v>74</v>
      </c>
      <c r="F6844">
        <v>88824.6</v>
      </c>
      <c r="G6844" s="1">
        <v>45711</v>
      </c>
      <c r="I6844" t="s">
        <v>40</v>
      </c>
      <c r="J6844">
        <v>19</v>
      </c>
      <c r="K6844">
        <v>10</v>
      </c>
      <c r="L6844" t="s">
        <v>681</v>
      </c>
      <c r="M6844" t="s">
        <v>21</v>
      </c>
      <c r="N6844" t="s">
        <v>30</v>
      </c>
      <c r="O6844">
        <f t="shared" si="636"/>
        <v>1</v>
      </c>
      <c r="P6844" t="str">
        <f t="shared" si="637"/>
        <v>Valid</v>
      </c>
      <c r="Q6844" t="str">
        <f>_xlfn.XLOOKUP(B6844,Customers!$A:$A,Customers!$C:$C,"Not Found")</f>
        <v>West</v>
      </c>
      <c r="R6844" t="str">
        <f t="shared" si="638"/>
        <v>East</v>
      </c>
      <c r="S6844" t="str">
        <f t="shared" si="639"/>
        <v>Theft</v>
      </c>
      <c r="T6844" t="str">
        <f t="shared" si="640"/>
        <v>SLA Breach</v>
      </c>
      <c r="U6844">
        <f t="shared" si="641"/>
        <v>9</v>
      </c>
    </row>
    <row r="6845" spans="1:21" x14ac:dyDescent="0.3">
      <c r="A6845" t="s">
        <v>11545</v>
      </c>
      <c r="B6845" t="s">
        <v>1876</v>
      </c>
      <c r="C6845" t="s">
        <v>1877</v>
      </c>
      <c r="D6845" t="s">
        <v>46</v>
      </c>
      <c r="E6845" t="s">
        <v>39</v>
      </c>
      <c r="F6845">
        <v>78614.69</v>
      </c>
      <c r="G6845" s="1">
        <v>45798</v>
      </c>
      <c r="H6845" s="1">
        <v>45804</v>
      </c>
      <c r="I6845" t="s">
        <v>19</v>
      </c>
      <c r="J6845">
        <v>6</v>
      </c>
      <c r="K6845">
        <v>10</v>
      </c>
      <c r="L6845" t="s">
        <v>41</v>
      </c>
      <c r="M6845" t="s">
        <v>21</v>
      </c>
      <c r="N6845" t="s">
        <v>22</v>
      </c>
      <c r="O6845">
        <f t="shared" si="636"/>
        <v>1</v>
      </c>
      <c r="P6845" t="str">
        <f t="shared" si="637"/>
        <v>Valid</v>
      </c>
      <c r="Q6845" t="str">
        <f>_xlfn.XLOOKUP(B6845,Customers!$A:$A,Customers!$C:$C,"Not Found")</f>
        <v>North</v>
      </c>
      <c r="R6845" t="str">
        <f t="shared" si="638"/>
        <v>North</v>
      </c>
      <c r="S6845" t="str">
        <f t="shared" si="639"/>
        <v>Theft</v>
      </c>
      <c r="T6845" t="str">
        <f t="shared" si="640"/>
        <v>Within SLA</v>
      </c>
      <c r="U6845">
        <f t="shared" si="641"/>
        <v>0</v>
      </c>
    </row>
    <row r="6846" spans="1:21" x14ac:dyDescent="0.3">
      <c r="A6846" t="s">
        <v>11546</v>
      </c>
      <c r="B6846" t="s">
        <v>3722</v>
      </c>
      <c r="C6846" t="s">
        <v>3723</v>
      </c>
      <c r="D6846" t="s">
        <v>92</v>
      </c>
      <c r="E6846" t="s">
        <v>173</v>
      </c>
      <c r="F6846">
        <v>57107.06</v>
      </c>
      <c r="G6846" s="1">
        <v>45734</v>
      </c>
      <c r="H6846" s="1">
        <v>45737</v>
      </c>
      <c r="I6846" t="s">
        <v>19</v>
      </c>
      <c r="J6846">
        <v>3</v>
      </c>
      <c r="K6846">
        <v>7</v>
      </c>
      <c r="L6846" t="s">
        <v>174</v>
      </c>
      <c r="M6846" t="s">
        <v>94</v>
      </c>
      <c r="N6846" t="s">
        <v>30</v>
      </c>
      <c r="O6846">
        <f t="shared" si="636"/>
        <v>1</v>
      </c>
      <c r="P6846" t="str">
        <f t="shared" si="637"/>
        <v>Valid</v>
      </c>
      <c r="Q6846" t="str">
        <f>_xlfn.XLOOKUP(B6846,Customers!$A:$A,Customers!$C:$C,"Not Found")</f>
        <v>West</v>
      </c>
      <c r="R6846" t="str">
        <f t="shared" si="638"/>
        <v>Central</v>
      </c>
      <c r="S6846" t="str">
        <f t="shared" si="639"/>
        <v>Baggage Loss</v>
      </c>
      <c r="T6846" t="str">
        <f t="shared" si="640"/>
        <v>Within SLA</v>
      </c>
      <c r="U6846">
        <f t="shared" si="641"/>
        <v>0</v>
      </c>
    </row>
    <row r="6847" spans="1:21" x14ac:dyDescent="0.3">
      <c r="A6847" t="s">
        <v>11547</v>
      </c>
      <c r="B6847" t="s">
        <v>4812</v>
      </c>
      <c r="C6847" t="s">
        <v>4813</v>
      </c>
      <c r="D6847" t="s">
        <v>154</v>
      </c>
      <c r="E6847" t="s">
        <v>18</v>
      </c>
      <c r="F6847">
        <v>36695.699999999997</v>
      </c>
      <c r="G6847" s="1">
        <v>45876</v>
      </c>
      <c r="H6847" s="1">
        <v>45884</v>
      </c>
      <c r="I6847" t="s">
        <v>19</v>
      </c>
      <c r="J6847">
        <v>8</v>
      </c>
      <c r="K6847">
        <v>10</v>
      </c>
      <c r="L6847" t="s">
        <v>140</v>
      </c>
      <c r="M6847" t="s">
        <v>21</v>
      </c>
      <c r="N6847" t="s">
        <v>30</v>
      </c>
      <c r="O6847">
        <f t="shared" si="636"/>
        <v>1</v>
      </c>
      <c r="P6847" t="str">
        <f t="shared" si="637"/>
        <v>Valid</v>
      </c>
      <c r="Q6847" t="str">
        <f>_xlfn.XLOOKUP(B6847,Customers!$A:$A,Customers!$C:$C,"Not Found")</f>
        <v>Central</v>
      </c>
      <c r="R6847" t="str">
        <f t="shared" si="638"/>
        <v>South</v>
      </c>
      <c r="S6847" t="str">
        <f t="shared" si="639"/>
        <v>Vehicle Damage</v>
      </c>
      <c r="T6847" t="str">
        <f t="shared" si="640"/>
        <v>Within SLA</v>
      </c>
      <c r="U6847">
        <f t="shared" si="641"/>
        <v>0</v>
      </c>
    </row>
    <row r="6848" spans="1:21" x14ac:dyDescent="0.3">
      <c r="A6848" t="s">
        <v>11548</v>
      </c>
      <c r="B6848" t="s">
        <v>4608</v>
      </c>
      <c r="C6848" t="s">
        <v>5571</v>
      </c>
      <c r="D6848" t="s">
        <v>46</v>
      </c>
      <c r="E6848" t="s">
        <v>74</v>
      </c>
      <c r="F6848">
        <v>94403.71</v>
      </c>
      <c r="G6848" s="1">
        <v>45701</v>
      </c>
      <c r="H6848" s="1">
        <v>45706</v>
      </c>
      <c r="I6848" t="s">
        <v>19</v>
      </c>
      <c r="J6848">
        <v>5</v>
      </c>
      <c r="K6848">
        <v>10</v>
      </c>
      <c r="L6848" t="s">
        <v>353</v>
      </c>
      <c r="M6848" t="s">
        <v>21</v>
      </c>
      <c r="N6848" t="s">
        <v>30</v>
      </c>
      <c r="O6848">
        <f t="shared" si="636"/>
        <v>1</v>
      </c>
      <c r="P6848" t="str">
        <f t="shared" si="637"/>
        <v>Valid</v>
      </c>
      <c r="Q6848" t="str">
        <f>_xlfn.XLOOKUP(B6848,Customers!$A:$A,Customers!$C:$C,"Not Found")</f>
        <v>North</v>
      </c>
      <c r="R6848" t="str">
        <f t="shared" si="638"/>
        <v>East</v>
      </c>
      <c r="S6848" t="str">
        <f t="shared" si="639"/>
        <v>Theft</v>
      </c>
      <c r="T6848" t="str">
        <f t="shared" si="640"/>
        <v>Within SLA</v>
      </c>
      <c r="U6848">
        <f t="shared" si="641"/>
        <v>0</v>
      </c>
    </row>
    <row r="6849" spans="1:21" x14ac:dyDescent="0.3">
      <c r="A6849" t="s">
        <v>11549</v>
      </c>
      <c r="B6849" t="s">
        <v>2976</v>
      </c>
      <c r="C6849" t="s">
        <v>2977</v>
      </c>
      <c r="D6849" t="s">
        <v>216</v>
      </c>
      <c r="E6849" t="s">
        <v>27</v>
      </c>
      <c r="F6849">
        <v>244978.15</v>
      </c>
      <c r="G6849" s="1">
        <v>45740</v>
      </c>
      <c r="I6849" t="s">
        <v>40</v>
      </c>
      <c r="J6849">
        <v>22</v>
      </c>
      <c r="K6849">
        <v>15</v>
      </c>
      <c r="L6849" t="s">
        <v>155</v>
      </c>
      <c r="M6849" t="s">
        <v>55</v>
      </c>
      <c r="N6849" t="s">
        <v>42</v>
      </c>
      <c r="O6849">
        <f t="shared" si="636"/>
        <v>1</v>
      </c>
      <c r="P6849" t="str">
        <f t="shared" si="637"/>
        <v>Valid</v>
      </c>
      <c r="Q6849" t="str">
        <f>_xlfn.XLOOKUP(B6849,Customers!$A:$A,Customers!$C:$C,"Not Found")</f>
        <v>East</v>
      </c>
      <c r="R6849" t="str">
        <f t="shared" si="638"/>
        <v>West</v>
      </c>
      <c r="S6849" t="str">
        <f t="shared" si="639"/>
        <v>Outpatient</v>
      </c>
      <c r="T6849" t="str">
        <f t="shared" si="640"/>
        <v>SLA Breach</v>
      </c>
      <c r="U6849">
        <f t="shared" si="641"/>
        <v>7</v>
      </c>
    </row>
    <row r="6850" spans="1:21" x14ac:dyDescent="0.3">
      <c r="A6850" t="s">
        <v>11550</v>
      </c>
      <c r="B6850" t="s">
        <v>4637</v>
      </c>
      <c r="C6850" t="s">
        <v>4638</v>
      </c>
      <c r="D6850" t="s">
        <v>46</v>
      </c>
      <c r="E6850" t="s">
        <v>18</v>
      </c>
      <c r="F6850">
        <v>127946.64</v>
      </c>
      <c r="G6850" s="1">
        <v>45882</v>
      </c>
      <c r="I6850" t="s">
        <v>40</v>
      </c>
      <c r="J6850">
        <v>12</v>
      </c>
      <c r="K6850">
        <v>12</v>
      </c>
      <c r="L6850" t="s">
        <v>366</v>
      </c>
      <c r="M6850" t="s">
        <v>49</v>
      </c>
      <c r="N6850" t="s">
        <v>30</v>
      </c>
      <c r="O6850">
        <f t="shared" ref="O6850:O6913" si="642">COUNTIF($A:$A,A6850)</f>
        <v>1</v>
      </c>
      <c r="P6850" t="str">
        <f t="shared" ref="P6850:P6913" si="643">IF(F6850="","Missing Amount","Valid")</f>
        <v>Valid</v>
      </c>
      <c r="Q6850" t="str">
        <f>_xlfn.XLOOKUP(B6850,Customers!$A:$A,Customers!$C:$C,"Not Found")</f>
        <v>North</v>
      </c>
      <c r="R6850" t="str">
        <f t="shared" ref="R6850:R6913" si="644">IF(E6850="",Q6850,E6850)</f>
        <v>South</v>
      </c>
      <c r="S6850" t="str">
        <f t="shared" ref="S6850:S6913" si="645">IF(D6850="Hospitalisation","Hospitalization",IF(D6850="Medical Emerg.","Medical Emergency",IF(D6850="Property dmg","Property Damage",IF(D6850="Vehicle dmg","Vehicle Damage",D6850))))</f>
        <v>Theft</v>
      </c>
      <c r="T6850" t="str">
        <f t="shared" ref="T6850:T6913" si="646">IF(J6850&gt;K6850,"SLA Breach","Within SLA")</f>
        <v>Within SLA</v>
      </c>
      <c r="U6850">
        <f t="shared" ref="U6850:U6913" si="647">IF(J6850&gt;K6850,J6850-K6850,0)</f>
        <v>0</v>
      </c>
    </row>
    <row r="6851" spans="1:21" x14ac:dyDescent="0.3">
      <c r="A6851" t="s">
        <v>11551</v>
      </c>
      <c r="B6851" t="s">
        <v>191</v>
      </c>
      <c r="C6851" t="s">
        <v>6570</v>
      </c>
      <c r="D6851" t="s">
        <v>92</v>
      </c>
      <c r="E6851" t="s">
        <v>39</v>
      </c>
      <c r="F6851">
        <v>16974.060000000001</v>
      </c>
      <c r="G6851" s="1">
        <v>45910</v>
      </c>
      <c r="I6851" t="s">
        <v>40</v>
      </c>
      <c r="J6851">
        <v>29</v>
      </c>
      <c r="K6851">
        <v>7</v>
      </c>
      <c r="L6851" t="s">
        <v>20</v>
      </c>
      <c r="M6851" t="s">
        <v>94</v>
      </c>
      <c r="N6851" t="s">
        <v>42</v>
      </c>
      <c r="O6851">
        <f t="shared" si="642"/>
        <v>1</v>
      </c>
      <c r="P6851" t="str">
        <f t="shared" si="643"/>
        <v>Valid</v>
      </c>
      <c r="Q6851" t="str">
        <f>_xlfn.XLOOKUP(B6851,Customers!$A:$A,Customers!$C:$C,"Not Found")</f>
        <v>North</v>
      </c>
      <c r="R6851" t="str">
        <f t="shared" si="644"/>
        <v>North</v>
      </c>
      <c r="S6851" t="str">
        <f t="shared" si="645"/>
        <v>Baggage Loss</v>
      </c>
      <c r="T6851" t="str">
        <f t="shared" si="646"/>
        <v>SLA Breach</v>
      </c>
      <c r="U6851">
        <f t="shared" si="647"/>
        <v>22</v>
      </c>
    </row>
    <row r="6852" spans="1:21" x14ac:dyDescent="0.3">
      <c r="A6852" t="s">
        <v>11552</v>
      </c>
      <c r="B6852" t="s">
        <v>1092</v>
      </c>
      <c r="C6852" t="s">
        <v>5114</v>
      </c>
      <c r="D6852" t="s">
        <v>46</v>
      </c>
      <c r="E6852" t="s">
        <v>18</v>
      </c>
      <c r="F6852">
        <v>25046.1</v>
      </c>
      <c r="G6852" s="1">
        <v>45981</v>
      </c>
      <c r="H6852" s="1">
        <v>45989</v>
      </c>
      <c r="I6852" t="s">
        <v>19</v>
      </c>
      <c r="J6852">
        <v>8</v>
      </c>
      <c r="K6852">
        <v>10</v>
      </c>
      <c r="L6852" t="s">
        <v>140</v>
      </c>
      <c r="M6852" t="s">
        <v>21</v>
      </c>
      <c r="N6852" t="s">
        <v>30</v>
      </c>
      <c r="O6852">
        <f t="shared" si="642"/>
        <v>1</v>
      </c>
      <c r="P6852" t="str">
        <f t="shared" si="643"/>
        <v>Valid</v>
      </c>
      <c r="Q6852" t="str">
        <f>_xlfn.XLOOKUP(B6852,Customers!$A:$A,Customers!$C:$C,"Not Found")</f>
        <v>Central</v>
      </c>
      <c r="R6852" t="str">
        <f t="shared" si="644"/>
        <v>South</v>
      </c>
      <c r="S6852" t="str">
        <f t="shared" si="645"/>
        <v>Theft</v>
      </c>
      <c r="T6852" t="str">
        <f t="shared" si="646"/>
        <v>Within SLA</v>
      </c>
      <c r="U6852">
        <f t="shared" si="647"/>
        <v>0</v>
      </c>
    </row>
    <row r="6853" spans="1:21" x14ac:dyDescent="0.3">
      <c r="A6853" t="s">
        <v>11553</v>
      </c>
      <c r="B6853" t="s">
        <v>1901</v>
      </c>
      <c r="C6853" t="s">
        <v>2301</v>
      </c>
      <c r="D6853" t="s">
        <v>26</v>
      </c>
      <c r="E6853" t="s">
        <v>74</v>
      </c>
      <c r="F6853">
        <v>789653.36</v>
      </c>
      <c r="G6853" s="1">
        <v>45982</v>
      </c>
      <c r="H6853" s="1">
        <v>46001</v>
      </c>
      <c r="I6853" t="s">
        <v>19</v>
      </c>
      <c r="J6853">
        <v>19</v>
      </c>
      <c r="K6853">
        <v>20</v>
      </c>
      <c r="L6853" t="s">
        <v>282</v>
      </c>
      <c r="M6853" t="s">
        <v>29</v>
      </c>
      <c r="N6853" t="s">
        <v>30</v>
      </c>
      <c r="O6853">
        <f t="shared" si="642"/>
        <v>1</v>
      </c>
      <c r="P6853" t="str">
        <f t="shared" si="643"/>
        <v>Valid</v>
      </c>
      <c r="Q6853" t="str">
        <f>_xlfn.XLOOKUP(B6853,Customers!$A:$A,Customers!$C:$C,"Not Found")</f>
        <v>West</v>
      </c>
      <c r="R6853" t="str">
        <f t="shared" si="644"/>
        <v>East</v>
      </c>
      <c r="S6853" t="str">
        <f t="shared" si="645"/>
        <v>Disability</v>
      </c>
      <c r="T6853" t="str">
        <f t="shared" si="646"/>
        <v>Within SLA</v>
      </c>
      <c r="U6853">
        <f t="shared" si="647"/>
        <v>0</v>
      </c>
    </row>
    <row r="6854" spans="1:21" x14ac:dyDescent="0.3">
      <c r="A6854" t="s">
        <v>11554</v>
      </c>
      <c r="B6854" t="s">
        <v>7145</v>
      </c>
      <c r="C6854" t="s">
        <v>7146</v>
      </c>
      <c r="D6854" t="s">
        <v>59</v>
      </c>
      <c r="E6854" t="s">
        <v>27</v>
      </c>
      <c r="F6854">
        <v>63891.05</v>
      </c>
      <c r="G6854" s="1">
        <v>45895</v>
      </c>
      <c r="H6854" s="1">
        <v>45907</v>
      </c>
      <c r="I6854" t="s">
        <v>19</v>
      </c>
      <c r="J6854">
        <v>12</v>
      </c>
      <c r="K6854">
        <v>15</v>
      </c>
      <c r="L6854" t="s">
        <v>174</v>
      </c>
      <c r="M6854" t="s">
        <v>55</v>
      </c>
      <c r="N6854" t="s">
        <v>30</v>
      </c>
      <c r="O6854">
        <f t="shared" si="642"/>
        <v>1</v>
      </c>
      <c r="P6854" t="str">
        <f t="shared" si="643"/>
        <v>Valid</v>
      </c>
      <c r="Q6854" t="str">
        <f>_xlfn.XLOOKUP(B6854,Customers!$A:$A,Customers!$C:$C,"Not Found")</f>
        <v>South</v>
      </c>
      <c r="R6854" t="str">
        <f t="shared" si="644"/>
        <v>West</v>
      </c>
      <c r="S6854" t="str">
        <f t="shared" si="645"/>
        <v>Critical Illness</v>
      </c>
      <c r="T6854" t="str">
        <f t="shared" si="646"/>
        <v>Within SLA</v>
      </c>
      <c r="U6854">
        <f t="shared" si="647"/>
        <v>0</v>
      </c>
    </row>
    <row r="6855" spans="1:21" x14ac:dyDescent="0.3">
      <c r="A6855" t="s">
        <v>11555</v>
      </c>
      <c r="B6855" t="s">
        <v>920</v>
      </c>
      <c r="C6855" t="s">
        <v>4833</v>
      </c>
      <c r="D6855" t="s">
        <v>182</v>
      </c>
      <c r="E6855" t="s">
        <v>18</v>
      </c>
      <c r="F6855">
        <v>25658.03</v>
      </c>
      <c r="G6855" s="1">
        <v>45745</v>
      </c>
      <c r="H6855" s="1">
        <v>45756</v>
      </c>
      <c r="I6855" t="s">
        <v>19</v>
      </c>
      <c r="J6855">
        <v>11</v>
      </c>
      <c r="K6855">
        <v>7</v>
      </c>
      <c r="L6855" t="s">
        <v>561</v>
      </c>
      <c r="M6855" t="s">
        <v>94</v>
      </c>
      <c r="N6855" t="s">
        <v>30</v>
      </c>
      <c r="O6855">
        <f t="shared" si="642"/>
        <v>1</v>
      </c>
      <c r="P6855" t="str">
        <f t="shared" si="643"/>
        <v>Valid</v>
      </c>
      <c r="Q6855" t="str">
        <f>_xlfn.XLOOKUP(B6855,Customers!$A:$A,Customers!$C:$C,"Not Found")</f>
        <v>East</v>
      </c>
      <c r="R6855" t="str">
        <f t="shared" si="644"/>
        <v>South</v>
      </c>
      <c r="S6855" t="str">
        <f t="shared" si="645"/>
        <v>Trip Cancellation</v>
      </c>
      <c r="T6855" t="str">
        <f t="shared" si="646"/>
        <v>SLA Breach</v>
      </c>
      <c r="U6855">
        <f t="shared" si="647"/>
        <v>4</v>
      </c>
    </row>
    <row r="6856" spans="1:21" x14ac:dyDescent="0.3">
      <c r="A6856" t="s">
        <v>11556</v>
      </c>
      <c r="B6856" t="s">
        <v>4590</v>
      </c>
      <c r="C6856" t="s">
        <v>4591</v>
      </c>
      <c r="D6856" t="s">
        <v>46</v>
      </c>
      <c r="E6856" t="s">
        <v>173</v>
      </c>
      <c r="F6856">
        <v>336270.55</v>
      </c>
      <c r="G6856" s="1">
        <v>45934</v>
      </c>
      <c r="H6856" s="1">
        <v>45950</v>
      </c>
      <c r="I6856" t="s">
        <v>19</v>
      </c>
      <c r="J6856">
        <v>16</v>
      </c>
      <c r="K6856">
        <v>10</v>
      </c>
      <c r="L6856" t="s">
        <v>610</v>
      </c>
      <c r="M6856" t="s">
        <v>21</v>
      </c>
      <c r="N6856" t="s">
        <v>30</v>
      </c>
      <c r="O6856">
        <f t="shared" si="642"/>
        <v>1</v>
      </c>
      <c r="P6856" t="str">
        <f t="shared" si="643"/>
        <v>Valid</v>
      </c>
      <c r="Q6856" t="str">
        <f>_xlfn.XLOOKUP(B6856,Customers!$A:$A,Customers!$C:$C,"Not Found")</f>
        <v>South</v>
      </c>
      <c r="R6856" t="str">
        <f t="shared" si="644"/>
        <v>Central</v>
      </c>
      <c r="S6856" t="str">
        <f t="shared" si="645"/>
        <v>Theft</v>
      </c>
      <c r="T6856" t="str">
        <f t="shared" si="646"/>
        <v>SLA Breach</v>
      </c>
      <c r="U6856">
        <f t="shared" si="647"/>
        <v>6</v>
      </c>
    </row>
    <row r="6857" spans="1:21" x14ac:dyDescent="0.3">
      <c r="A6857" t="s">
        <v>11557</v>
      </c>
      <c r="B6857" t="s">
        <v>5417</v>
      </c>
      <c r="C6857" t="s">
        <v>5418</v>
      </c>
      <c r="D6857" t="s">
        <v>59</v>
      </c>
      <c r="E6857" t="s">
        <v>74</v>
      </c>
      <c r="F6857">
        <v>154866.04</v>
      </c>
      <c r="G6857" s="1">
        <v>45871</v>
      </c>
      <c r="H6857" s="1">
        <v>45889</v>
      </c>
      <c r="I6857" t="s">
        <v>19</v>
      </c>
      <c r="J6857">
        <v>18</v>
      </c>
      <c r="K6857">
        <v>15</v>
      </c>
      <c r="L6857" t="s">
        <v>373</v>
      </c>
      <c r="M6857" t="s">
        <v>55</v>
      </c>
      <c r="N6857" t="s">
        <v>30</v>
      </c>
      <c r="O6857">
        <f t="shared" si="642"/>
        <v>1</v>
      </c>
      <c r="P6857" t="str">
        <f t="shared" si="643"/>
        <v>Valid</v>
      </c>
      <c r="Q6857" t="str">
        <f>_xlfn.XLOOKUP(B6857,Customers!$A:$A,Customers!$C:$C,"Not Found")</f>
        <v>North</v>
      </c>
      <c r="R6857" t="str">
        <f t="shared" si="644"/>
        <v>East</v>
      </c>
      <c r="S6857" t="str">
        <f t="shared" si="645"/>
        <v>Critical Illness</v>
      </c>
      <c r="T6857" t="str">
        <f t="shared" si="646"/>
        <v>SLA Breach</v>
      </c>
      <c r="U6857">
        <f t="shared" si="647"/>
        <v>3</v>
      </c>
    </row>
    <row r="6858" spans="1:21" x14ac:dyDescent="0.3">
      <c r="A6858" t="s">
        <v>11558</v>
      </c>
      <c r="B6858" t="s">
        <v>1336</v>
      </c>
      <c r="C6858" t="s">
        <v>8023</v>
      </c>
      <c r="D6858" t="s">
        <v>34</v>
      </c>
      <c r="E6858" t="s">
        <v>27</v>
      </c>
      <c r="F6858">
        <v>631728.43999999994</v>
      </c>
      <c r="G6858" s="1">
        <v>45979</v>
      </c>
      <c r="H6858" s="1">
        <v>46000</v>
      </c>
      <c r="I6858" t="s">
        <v>19</v>
      </c>
      <c r="J6858">
        <v>21</v>
      </c>
      <c r="K6858">
        <v>20</v>
      </c>
      <c r="L6858" t="s">
        <v>388</v>
      </c>
      <c r="M6858" t="s">
        <v>29</v>
      </c>
      <c r="N6858" t="s">
        <v>30</v>
      </c>
      <c r="O6858">
        <f t="shared" si="642"/>
        <v>1</v>
      </c>
      <c r="P6858" t="str">
        <f t="shared" si="643"/>
        <v>Valid</v>
      </c>
      <c r="Q6858" t="str">
        <f>_xlfn.XLOOKUP(B6858,Customers!$A:$A,Customers!$C:$C,"Not Found")</f>
        <v>North</v>
      </c>
      <c r="R6858" t="str">
        <f t="shared" si="644"/>
        <v>West</v>
      </c>
      <c r="S6858" t="str">
        <f t="shared" si="645"/>
        <v>Death Benefit</v>
      </c>
      <c r="T6858" t="str">
        <f t="shared" si="646"/>
        <v>SLA Breach</v>
      </c>
      <c r="U6858">
        <f t="shared" si="647"/>
        <v>1</v>
      </c>
    </row>
    <row r="6859" spans="1:21" x14ac:dyDescent="0.3">
      <c r="A6859" t="s">
        <v>11559</v>
      </c>
      <c r="B6859" t="s">
        <v>355</v>
      </c>
      <c r="C6859" t="s">
        <v>8562</v>
      </c>
      <c r="D6859" t="s">
        <v>59</v>
      </c>
      <c r="E6859" t="s">
        <v>39</v>
      </c>
      <c r="F6859">
        <v>247075.35</v>
      </c>
      <c r="G6859" s="1">
        <v>45913</v>
      </c>
      <c r="H6859" s="1">
        <v>45930</v>
      </c>
      <c r="I6859" t="s">
        <v>19</v>
      </c>
      <c r="J6859">
        <v>17</v>
      </c>
      <c r="K6859">
        <v>15</v>
      </c>
      <c r="L6859" t="s">
        <v>117</v>
      </c>
      <c r="M6859" t="s">
        <v>55</v>
      </c>
      <c r="N6859" t="s">
        <v>30</v>
      </c>
      <c r="O6859">
        <f t="shared" si="642"/>
        <v>1</v>
      </c>
      <c r="P6859" t="str">
        <f t="shared" si="643"/>
        <v>Valid</v>
      </c>
      <c r="Q6859" t="str">
        <f>_xlfn.XLOOKUP(B6859,Customers!$A:$A,Customers!$C:$C,"Not Found")</f>
        <v>Central</v>
      </c>
      <c r="R6859" t="str">
        <f t="shared" si="644"/>
        <v>North</v>
      </c>
      <c r="S6859" t="str">
        <f t="shared" si="645"/>
        <v>Critical Illness</v>
      </c>
      <c r="T6859" t="str">
        <f t="shared" si="646"/>
        <v>SLA Breach</v>
      </c>
      <c r="U6859">
        <f t="shared" si="647"/>
        <v>2</v>
      </c>
    </row>
    <row r="6860" spans="1:21" x14ac:dyDescent="0.3">
      <c r="A6860" t="s">
        <v>11560</v>
      </c>
      <c r="B6860" t="s">
        <v>2610</v>
      </c>
      <c r="C6860" t="s">
        <v>11283</v>
      </c>
      <c r="D6860" t="s">
        <v>102</v>
      </c>
      <c r="E6860" t="s">
        <v>173</v>
      </c>
      <c r="F6860">
        <v>108831.53</v>
      </c>
      <c r="G6860" s="1">
        <v>45927</v>
      </c>
      <c r="H6860" s="1">
        <v>45936</v>
      </c>
      <c r="I6860" t="s">
        <v>19</v>
      </c>
      <c r="J6860">
        <v>9</v>
      </c>
      <c r="K6860">
        <v>20</v>
      </c>
      <c r="L6860" t="s">
        <v>373</v>
      </c>
      <c r="M6860" t="s">
        <v>29</v>
      </c>
      <c r="N6860" t="s">
        <v>22</v>
      </c>
      <c r="O6860">
        <f t="shared" si="642"/>
        <v>1</v>
      </c>
      <c r="P6860" t="str">
        <f t="shared" si="643"/>
        <v>Valid</v>
      </c>
      <c r="Q6860" t="str">
        <f>_xlfn.XLOOKUP(B6860,Customers!$A:$A,Customers!$C:$C,"Not Found")</f>
        <v>East</v>
      </c>
      <c r="R6860" t="str">
        <f t="shared" si="644"/>
        <v>Central</v>
      </c>
      <c r="S6860" t="str">
        <f t="shared" si="645"/>
        <v>Maturity</v>
      </c>
      <c r="T6860" t="str">
        <f t="shared" si="646"/>
        <v>Within SLA</v>
      </c>
      <c r="U6860">
        <f t="shared" si="647"/>
        <v>0</v>
      </c>
    </row>
    <row r="6861" spans="1:21" x14ac:dyDescent="0.3">
      <c r="A6861" t="s">
        <v>11561</v>
      </c>
      <c r="B6861" t="s">
        <v>1500</v>
      </c>
      <c r="C6861" t="s">
        <v>11562</v>
      </c>
      <c r="D6861" t="s">
        <v>69</v>
      </c>
      <c r="E6861" t="s">
        <v>39</v>
      </c>
      <c r="F6861">
        <v>298285.43</v>
      </c>
      <c r="G6861" s="1">
        <v>45839</v>
      </c>
      <c r="H6861" s="1">
        <v>45853</v>
      </c>
      <c r="I6861" t="s">
        <v>47</v>
      </c>
      <c r="J6861">
        <v>14</v>
      </c>
      <c r="K6861">
        <v>12</v>
      </c>
      <c r="L6861" t="s">
        <v>787</v>
      </c>
      <c r="M6861" t="s">
        <v>49</v>
      </c>
      <c r="N6861" t="s">
        <v>42</v>
      </c>
      <c r="O6861">
        <f t="shared" si="642"/>
        <v>1</v>
      </c>
      <c r="P6861" t="str">
        <f t="shared" si="643"/>
        <v>Valid</v>
      </c>
      <c r="Q6861" t="str">
        <f>_xlfn.XLOOKUP(B6861,Customers!$A:$A,Customers!$C:$C,"Not Found")</f>
        <v>North</v>
      </c>
      <c r="R6861" t="str">
        <f t="shared" si="644"/>
        <v>North</v>
      </c>
      <c r="S6861" t="str">
        <f t="shared" si="645"/>
        <v>Property Damage</v>
      </c>
      <c r="T6861" t="str">
        <f t="shared" si="646"/>
        <v>SLA Breach</v>
      </c>
      <c r="U6861">
        <f t="shared" si="647"/>
        <v>2</v>
      </c>
    </row>
    <row r="6862" spans="1:21" x14ac:dyDescent="0.3">
      <c r="A6862" t="s">
        <v>11563</v>
      </c>
      <c r="B6862" t="s">
        <v>1339</v>
      </c>
      <c r="C6862" t="s">
        <v>1340</v>
      </c>
      <c r="D6862" t="s">
        <v>46</v>
      </c>
      <c r="E6862" t="s">
        <v>18</v>
      </c>
      <c r="F6862">
        <v>192571.13</v>
      </c>
      <c r="G6862" s="1">
        <v>45927</v>
      </c>
      <c r="H6862" s="1">
        <v>45929</v>
      </c>
      <c r="I6862" t="s">
        <v>19</v>
      </c>
      <c r="J6862">
        <v>2</v>
      </c>
      <c r="K6862">
        <v>10</v>
      </c>
      <c r="L6862" t="s">
        <v>548</v>
      </c>
      <c r="M6862" t="s">
        <v>21</v>
      </c>
      <c r="N6862" t="s">
        <v>30</v>
      </c>
      <c r="O6862">
        <f t="shared" si="642"/>
        <v>1</v>
      </c>
      <c r="P6862" t="str">
        <f t="shared" si="643"/>
        <v>Valid</v>
      </c>
      <c r="Q6862" t="str">
        <f>_xlfn.XLOOKUP(B6862,Customers!$A:$A,Customers!$C:$C,"Not Found")</f>
        <v>South</v>
      </c>
      <c r="R6862" t="str">
        <f t="shared" si="644"/>
        <v>South</v>
      </c>
      <c r="S6862" t="str">
        <f t="shared" si="645"/>
        <v>Theft</v>
      </c>
      <c r="T6862" t="str">
        <f t="shared" si="646"/>
        <v>Within SLA</v>
      </c>
      <c r="U6862">
        <f t="shared" si="647"/>
        <v>0</v>
      </c>
    </row>
    <row r="6863" spans="1:21" x14ac:dyDescent="0.3">
      <c r="A6863" t="s">
        <v>11564</v>
      </c>
      <c r="B6863" t="s">
        <v>24</v>
      </c>
      <c r="C6863" t="s">
        <v>25</v>
      </c>
      <c r="D6863" t="s">
        <v>102</v>
      </c>
      <c r="E6863" t="s">
        <v>74</v>
      </c>
      <c r="F6863">
        <v>224479.49</v>
      </c>
      <c r="G6863" s="1">
        <v>45755</v>
      </c>
      <c r="H6863" s="1">
        <v>45772</v>
      </c>
      <c r="I6863" t="s">
        <v>19</v>
      </c>
      <c r="J6863">
        <v>17</v>
      </c>
      <c r="K6863">
        <v>20</v>
      </c>
      <c r="L6863" t="s">
        <v>183</v>
      </c>
      <c r="M6863" t="s">
        <v>29</v>
      </c>
      <c r="N6863" t="s">
        <v>30</v>
      </c>
      <c r="O6863">
        <f t="shared" si="642"/>
        <v>1</v>
      </c>
      <c r="P6863" t="str">
        <f t="shared" si="643"/>
        <v>Valid</v>
      </c>
      <c r="Q6863" t="str">
        <f>_xlfn.XLOOKUP(B6863,Customers!$A:$A,Customers!$C:$C,"Not Found")</f>
        <v>East</v>
      </c>
      <c r="R6863" t="str">
        <f t="shared" si="644"/>
        <v>East</v>
      </c>
      <c r="S6863" t="str">
        <f t="shared" si="645"/>
        <v>Maturity</v>
      </c>
      <c r="T6863" t="str">
        <f t="shared" si="646"/>
        <v>Within SLA</v>
      </c>
      <c r="U6863">
        <f t="shared" si="647"/>
        <v>0</v>
      </c>
    </row>
    <row r="6864" spans="1:21" x14ac:dyDescent="0.3">
      <c r="A6864" t="s">
        <v>11565</v>
      </c>
      <c r="B6864" t="s">
        <v>5101</v>
      </c>
      <c r="C6864" t="s">
        <v>7405</v>
      </c>
      <c r="D6864" t="s">
        <v>53</v>
      </c>
      <c r="E6864" t="s">
        <v>173</v>
      </c>
      <c r="F6864">
        <v>138580.85999999999</v>
      </c>
      <c r="G6864" s="1">
        <v>45686</v>
      </c>
      <c r="I6864" t="s">
        <v>40</v>
      </c>
      <c r="J6864">
        <v>10</v>
      </c>
      <c r="K6864">
        <v>15</v>
      </c>
      <c r="L6864" t="s">
        <v>174</v>
      </c>
      <c r="M6864" t="s">
        <v>55</v>
      </c>
      <c r="N6864" t="s">
        <v>30</v>
      </c>
      <c r="O6864">
        <f t="shared" si="642"/>
        <v>1</v>
      </c>
      <c r="P6864" t="str">
        <f t="shared" si="643"/>
        <v>Valid</v>
      </c>
      <c r="Q6864" t="str">
        <f>_xlfn.XLOOKUP(B6864,Customers!$A:$A,Customers!$C:$C,"Not Found")</f>
        <v>East</v>
      </c>
      <c r="R6864" t="str">
        <f t="shared" si="644"/>
        <v>Central</v>
      </c>
      <c r="S6864" t="str">
        <f t="shared" si="645"/>
        <v>Hospitalization</v>
      </c>
      <c r="T6864" t="str">
        <f t="shared" si="646"/>
        <v>Within SLA</v>
      </c>
      <c r="U6864">
        <f t="shared" si="647"/>
        <v>0</v>
      </c>
    </row>
    <row r="6865" spans="1:21" x14ac:dyDescent="0.3">
      <c r="A6865" t="s">
        <v>11566</v>
      </c>
      <c r="B6865" t="s">
        <v>8408</v>
      </c>
      <c r="C6865" t="s">
        <v>8409</v>
      </c>
      <c r="D6865" t="s">
        <v>53</v>
      </c>
      <c r="E6865" t="s">
        <v>18</v>
      </c>
      <c r="F6865">
        <v>159421.07</v>
      </c>
      <c r="G6865" s="1">
        <v>45729</v>
      </c>
      <c r="H6865" s="1">
        <v>45747</v>
      </c>
      <c r="I6865" t="s">
        <v>19</v>
      </c>
      <c r="J6865">
        <v>18</v>
      </c>
      <c r="K6865">
        <v>15</v>
      </c>
      <c r="L6865" t="s">
        <v>325</v>
      </c>
      <c r="M6865" t="s">
        <v>55</v>
      </c>
      <c r="N6865" t="s">
        <v>30</v>
      </c>
      <c r="O6865">
        <f t="shared" si="642"/>
        <v>1</v>
      </c>
      <c r="P6865" t="str">
        <f t="shared" si="643"/>
        <v>Valid</v>
      </c>
      <c r="Q6865" t="str">
        <f>_xlfn.XLOOKUP(B6865,Customers!$A:$A,Customers!$C:$C,"Not Found")</f>
        <v>West</v>
      </c>
      <c r="R6865" t="str">
        <f t="shared" si="644"/>
        <v>South</v>
      </c>
      <c r="S6865" t="str">
        <f t="shared" si="645"/>
        <v>Hospitalization</v>
      </c>
      <c r="T6865" t="str">
        <f t="shared" si="646"/>
        <v>SLA Breach</v>
      </c>
      <c r="U6865">
        <f t="shared" si="647"/>
        <v>3</v>
      </c>
    </row>
    <row r="6866" spans="1:21" x14ac:dyDescent="0.3">
      <c r="A6866" t="s">
        <v>11567</v>
      </c>
      <c r="B6866" t="s">
        <v>2775</v>
      </c>
      <c r="C6866" t="s">
        <v>2776</v>
      </c>
      <c r="D6866" t="s">
        <v>154</v>
      </c>
      <c r="E6866" t="s">
        <v>18</v>
      </c>
      <c r="F6866">
        <v>41029.74</v>
      </c>
      <c r="G6866" s="1">
        <v>45847</v>
      </c>
      <c r="H6866" s="1">
        <v>45852</v>
      </c>
      <c r="I6866" t="s">
        <v>19</v>
      </c>
      <c r="J6866">
        <v>5</v>
      </c>
      <c r="K6866">
        <v>10</v>
      </c>
      <c r="L6866" t="s">
        <v>704</v>
      </c>
      <c r="M6866" t="s">
        <v>21</v>
      </c>
      <c r="N6866" t="s">
        <v>30</v>
      </c>
      <c r="O6866">
        <f t="shared" si="642"/>
        <v>1</v>
      </c>
      <c r="P6866" t="str">
        <f t="shared" si="643"/>
        <v>Valid</v>
      </c>
      <c r="Q6866" t="str">
        <f>_xlfn.XLOOKUP(B6866,Customers!$A:$A,Customers!$C:$C,"Not Found")</f>
        <v>Central</v>
      </c>
      <c r="R6866" t="str">
        <f t="shared" si="644"/>
        <v>South</v>
      </c>
      <c r="S6866" t="str">
        <f t="shared" si="645"/>
        <v>Vehicle Damage</v>
      </c>
      <c r="T6866" t="str">
        <f t="shared" si="646"/>
        <v>Within SLA</v>
      </c>
      <c r="U6866">
        <f t="shared" si="647"/>
        <v>0</v>
      </c>
    </row>
    <row r="6867" spans="1:21" x14ac:dyDescent="0.3">
      <c r="A6867" t="s">
        <v>11568</v>
      </c>
      <c r="B6867" t="s">
        <v>3719</v>
      </c>
      <c r="C6867" t="s">
        <v>3720</v>
      </c>
      <c r="D6867" t="s">
        <v>59</v>
      </c>
      <c r="E6867" t="s">
        <v>173</v>
      </c>
      <c r="F6867">
        <v>154021.1</v>
      </c>
      <c r="G6867" s="1">
        <v>45873</v>
      </c>
      <c r="H6867" s="1">
        <v>45884</v>
      </c>
      <c r="I6867" t="s">
        <v>19</v>
      </c>
      <c r="J6867">
        <v>11</v>
      </c>
      <c r="K6867">
        <v>15</v>
      </c>
      <c r="L6867" t="s">
        <v>349</v>
      </c>
      <c r="M6867" t="s">
        <v>55</v>
      </c>
      <c r="N6867" t="s">
        <v>22</v>
      </c>
      <c r="O6867">
        <f t="shared" si="642"/>
        <v>1</v>
      </c>
      <c r="P6867" t="str">
        <f t="shared" si="643"/>
        <v>Valid</v>
      </c>
      <c r="Q6867" t="str">
        <f>_xlfn.XLOOKUP(B6867,Customers!$A:$A,Customers!$C:$C,"Not Found")</f>
        <v>Central</v>
      </c>
      <c r="R6867" t="str">
        <f t="shared" si="644"/>
        <v>Central</v>
      </c>
      <c r="S6867" t="str">
        <f t="shared" si="645"/>
        <v>Critical Illness</v>
      </c>
      <c r="T6867" t="str">
        <f t="shared" si="646"/>
        <v>Within SLA</v>
      </c>
      <c r="U6867">
        <f t="shared" si="647"/>
        <v>0</v>
      </c>
    </row>
    <row r="6868" spans="1:21" x14ac:dyDescent="0.3">
      <c r="A6868" t="s">
        <v>11569</v>
      </c>
      <c r="B6868" t="s">
        <v>2442</v>
      </c>
      <c r="C6868" t="s">
        <v>2443</v>
      </c>
      <c r="D6868" t="s">
        <v>26</v>
      </c>
      <c r="E6868" t="s">
        <v>27</v>
      </c>
      <c r="F6868">
        <v>198518.07</v>
      </c>
      <c r="G6868" s="1">
        <v>45823</v>
      </c>
      <c r="H6868" s="1">
        <v>45837</v>
      </c>
      <c r="I6868" t="s">
        <v>19</v>
      </c>
      <c r="J6868">
        <v>14</v>
      </c>
      <c r="K6868">
        <v>20</v>
      </c>
      <c r="L6868" t="s">
        <v>28</v>
      </c>
      <c r="M6868" t="s">
        <v>29</v>
      </c>
      <c r="N6868" t="s">
        <v>30</v>
      </c>
      <c r="O6868">
        <f t="shared" si="642"/>
        <v>1</v>
      </c>
      <c r="P6868" t="str">
        <f t="shared" si="643"/>
        <v>Valid</v>
      </c>
      <c r="Q6868" t="str">
        <f>_xlfn.XLOOKUP(B6868,Customers!$A:$A,Customers!$C:$C,"Not Found")</f>
        <v>South</v>
      </c>
      <c r="R6868" t="str">
        <f t="shared" si="644"/>
        <v>West</v>
      </c>
      <c r="S6868" t="str">
        <f t="shared" si="645"/>
        <v>Disability</v>
      </c>
      <c r="T6868" t="str">
        <f t="shared" si="646"/>
        <v>Within SLA</v>
      </c>
      <c r="U6868">
        <f t="shared" si="647"/>
        <v>0</v>
      </c>
    </row>
    <row r="6869" spans="1:21" x14ac:dyDescent="0.3">
      <c r="A6869" t="s">
        <v>11570</v>
      </c>
      <c r="B6869" t="s">
        <v>11571</v>
      </c>
      <c r="C6869" t="s">
        <v>11572</v>
      </c>
      <c r="D6869" t="s">
        <v>46</v>
      </c>
      <c r="E6869" t="s">
        <v>27</v>
      </c>
      <c r="F6869">
        <v>350450.52</v>
      </c>
      <c r="G6869" s="1">
        <v>45818</v>
      </c>
      <c r="I6869" t="s">
        <v>40</v>
      </c>
      <c r="J6869">
        <v>26</v>
      </c>
      <c r="K6869">
        <v>10</v>
      </c>
      <c r="L6869" t="s">
        <v>770</v>
      </c>
      <c r="M6869" t="s">
        <v>21</v>
      </c>
      <c r="N6869" t="s">
        <v>88</v>
      </c>
      <c r="O6869">
        <f t="shared" si="642"/>
        <v>1</v>
      </c>
      <c r="P6869" t="str">
        <f t="shared" si="643"/>
        <v>Valid</v>
      </c>
      <c r="Q6869" t="str">
        <f>_xlfn.XLOOKUP(B6869,Customers!$A:$A,Customers!$C:$C,"Not Found")</f>
        <v>Central</v>
      </c>
      <c r="R6869" t="str">
        <f t="shared" si="644"/>
        <v>West</v>
      </c>
      <c r="S6869" t="str">
        <f t="shared" si="645"/>
        <v>Theft</v>
      </c>
      <c r="T6869" t="str">
        <f t="shared" si="646"/>
        <v>SLA Breach</v>
      </c>
      <c r="U6869">
        <f t="shared" si="647"/>
        <v>16</v>
      </c>
    </row>
    <row r="6870" spans="1:21" x14ac:dyDescent="0.3">
      <c r="A6870" t="s">
        <v>11573</v>
      </c>
      <c r="B6870" t="s">
        <v>2415</v>
      </c>
      <c r="C6870" t="s">
        <v>4056</v>
      </c>
      <c r="D6870" t="s">
        <v>154</v>
      </c>
      <c r="E6870" t="s">
        <v>18</v>
      </c>
      <c r="F6870">
        <v>72202.06</v>
      </c>
      <c r="G6870" s="1">
        <v>45724</v>
      </c>
      <c r="I6870" t="s">
        <v>40</v>
      </c>
      <c r="J6870">
        <v>20</v>
      </c>
      <c r="K6870">
        <v>10</v>
      </c>
      <c r="L6870" t="s">
        <v>227</v>
      </c>
      <c r="M6870" t="s">
        <v>21</v>
      </c>
      <c r="N6870" t="s">
        <v>42</v>
      </c>
      <c r="O6870">
        <f t="shared" si="642"/>
        <v>1</v>
      </c>
      <c r="P6870" t="str">
        <f t="shared" si="643"/>
        <v>Valid</v>
      </c>
      <c r="Q6870" t="str">
        <f>_xlfn.XLOOKUP(B6870,Customers!$A:$A,Customers!$C:$C,"Not Found")</f>
        <v>East</v>
      </c>
      <c r="R6870" t="str">
        <f t="shared" si="644"/>
        <v>South</v>
      </c>
      <c r="S6870" t="str">
        <f t="shared" si="645"/>
        <v>Vehicle Damage</v>
      </c>
      <c r="T6870" t="str">
        <f t="shared" si="646"/>
        <v>SLA Breach</v>
      </c>
      <c r="U6870">
        <f t="shared" si="647"/>
        <v>10</v>
      </c>
    </row>
    <row r="6871" spans="1:21" x14ac:dyDescent="0.3">
      <c r="A6871" t="s">
        <v>11574</v>
      </c>
      <c r="B6871" t="s">
        <v>81</v>
      </c>
      <c r="C6871" t="s">
        <v>11575</v>
      </c>
      <c r="D6871" t="s">
        <v>46</v>
      </c>
      <c r="E6871" t="s">
        <v>18</v>
      </c>
      <c r="F6871">
        <v>93971.71</v>
      </c>
      <c r="G6871" s="1">
        <v>45937</v>
      </c>
      <c r="H6871" s="1">
        <v>45945</v>
      </c>
      <c r="I6871" t="s">
        <v>19</v>
      </c>
      <c r="J6871">
        <v>8</v>
      </c>
      <c r="K6871">
        <v>10</v>
      </c>
      <c r="L6871" t="s">
        <v>651</v>
      </c>
      <c r="M6871" t="s">
        <v>21</v>
      </c>
      <c r="N6871" t="s">
        <v>30</v>
      </c>
      <c r="O6871">
        <f t="shared" si="642"/>
        <v>1</v>
      </c>
      <c r="P6871" t="str">
        <f t="shared" si="643"/>
        <v>Valid</v>
      </c>
      <c r="Q6871" t="str">
        <f>_xlfn.XLOOKUP(B6871,Customers!$A:$A,Customers!$C:$C,"Not Found")</f>
        <v>Central</v>
      </c>
      <c r="R6871" t="str">
        <f t="shared" si="644"/>
        <v>South</v>
      </c>
      <c r="S6871" t="str">
        <f t="shared" si="645"/>
        <v>Theft</v>
      </c>
      <c r="T6871" t="str">
        <f t="shared" si="646"/>
        <v>Within SLA</v>
      </c>
      <c r="U6871">
        <f t="shared" si="647"/>
        <v>0</v>
      </c>
    </row>
    <row r="6872" spans="1:21" x14ac:dyDescent="0.3">
      <c r="A6872" t="s">
        <v>11576</v>
      </c>
      <c r="B6872" t="s">
        <v>5395</v>
      </c>
      <c r="C6872" t="s">
        <v>10010</v>
      </c>
      <c r="D6872" t="s">
        <v>59</v>
      </c>
      <c r="E6872" t="s">
        <v>173</v>
      </c>
      <c r="F6872">
        <v>29509.89</v>
      </c>
      <c r="G6872" s="1">
        <v>45735</v>
      </c>
      <c r="H6872" s="1">
        <v>45751</v>
      </c>
      <c r="I6872" t="s">
        <v>19</v>
      </c>
      <c r="J6872">
        <v>16</v>
      </c>
      <c r="K6872">
        <v>15</v>
      </c>
      <c r="L6872" t="s">
        <v>491</v>
      </c>
      <c r="M6872" t="s">
        <v>55</v>
      </c>
      <c r="N6872" t="s">
        <v>30</v>
      </c>
      <c r="O6872">
        <f t="shared" si="642"/>
        <v>1</v>
      </c>
      <c r="P6872" t="str">
        <f t="shared" si="643"/>
        <v>Valid</v>
      </c>
      <c r="Q6872" t="str">
        <f>_xlfn.XLOOKUP(B6872,Customers!$A:$A,Customers!$C:$C,"Not Found")</f>
        <v>South</v>
      </c>
      <c r="R6872" t="str">
        <f t="shared" si="644"/>
        <v>Central</v>
      </c>
      <c r="S6872" t="str">
        <f t="shared" si="645"/>
        <v>Critical Illness</v>
      </c>
      <c r="T6872" t="str">
        <f t="shared" si="646"/>
        <v>SLA Breach</v>
      </c>
      <c r="U6872">
        <f t="shared" si="647"/>
        <v>1</v>
      </c>
    </row>
    <row r="6873" spans="1:21" x14ac:dyDescent="0.3">
      <c r="A6873" t="s">
        <v>11577</v>
      </c>
      <c r="B6873" t="s">
        <v>1366</v>
      </c>
      <c r="C6873" t="s">
        <v>5087</v>
      </c>
      <c r="D6873" t="s">
        <v>92</v>
      </c>
      <c r="E6873" t="s">
        <v>39</v>
      </c>
      <c r="F6873">
        <v>38806.879999999997</v>
      </c>
      <c r="G6873" s="1">
        <v>45687</v>
      </c>
      <c r="I6873" t="s">
        <v>40</v>
      </c>
      <c r="J6873">
        <v>3</v>
      </c>
      <c r="K6873">
        <v>7</v>
      </c>
      <c r="L6873" t="s">
        <v>323</v>
      </c>
      <c r="M6873" t="s">
        <v>94</v>
      </c>
      <c r="N6873" t="s">
        <v>30</v>
      </c>
      <c r="O6873">
        <f t="shared" si="642"/>
        <v>1</v>
      </c>
      <c r="P6873" t="str">
        <f t="shared" si="643"/>
        <v>Valid</v>
      </c>
      <c r="Q6873" t="str">
        <f>_xlfn.XLOOKUP(B6873,Customers!$A:$A,Customers!$C:$C,"Not Found")</f>
        <v>West</v>
      </c>
      <c r="R6873" t="str">
        <f t="shared" si="644"/>
        <v>North</v>
      </c>
      <c r="S6873" t="str">
        <f t="shared" si="645"/>
        <v>Baggage Loss</v>
      </c>
      <c r="T6873" t="str">
        <f t="shared" si="646"/>
        <v>Within SLA</v>
      </c>
      <c r="U6873">
        <f t="shared" si="647"/>
        <v>0</v>
      </c>
    </row>
    <row r="6874" spans="1:21" x14ac:dyDescent="0.3">
      <c r="A6874" t="s">
        <v>11578</v>
      </c>
      <c r="B6874" t="s">
        <v>1168</v>
      </c>
      <c r="C6874" t="s">
        <v>1169</v>
      </c>
      <c r="D6874" t="s">
        <v>46</v>
      </c>
      <c r="E6874" t="s">
        <v>27</v>
      </c>
      <c r="F6874">
        <v>143649.96</v>
      </c>
      <c r="G6874" s="1">
        <v>45708</v>
      </c>
      <c r="H6874" s="1">
        <v>45727</v>
      </c>
      <c r="I6874" t="s">
        <v>19</v>
      </c>
      <c r="J6874">
        <v>19</v>
      </c>
      <c r="K6874">
        <v>10</v>
      </c>
      <c r="L6874" t="s">
        <v>183</v>
      </c>
      <c r="M6874" t="s">
        <v>21</v>
      </c>
      <c r="N6874" t="s">
        <v>88</v>
      </c>
      <c r="O6874">
        <f t="shared" si="642"/>
        <v>1</v>
      </c>
      <c r="P6874" t="str">
        <f t="shared" si="643"/>
        <v>Valid</v>
      </c>
      <c r="Q6874" t="str">
        <f>_xlfn.XLOOKUP(B6874,Customers!$A:$A,Customers!$C:$C,"Not Found")</f>
        <v>North</v>
      </c>
      <c r="R6874" t="str">
        <f t="shared" si="644"/>
        <v>West</v>
      </c>
      <c r="S6874" t="str">
        <f t="shared" si="645"/>
        <v>Theft</v>
      </c>
      <c r="T6874" t="str">
        <f t="shared" si="646"/>
        <v>SLA Breach</v>
      </c>
      <c r="U6874">
        <f t="shared" si="647"/>
        <v>9</v>
      </c>
    </row>
    <row r="6875" spans="1:21" x14ac:dyDescent="0.3">
      <c r="A6875" t="s">
        <v>11579</v>
      </c>
      <c r="B6875" t="s">
        <v>5381</v>
      </c>
      <c r="C6875" t="s">
        <v>5382</v>
      </c>
      <c r="D6875" t="s">
        <v>102</v>
      </c>
      <c r="E6875" t="s">
        <v>74</v>
      </c>
      <c r="F6875">
        <v>167719.94</v>
      </c>
      <c r="G6875" s="1">
        <v>45668</v>
      </c>
      <c r="H6875" s="1">
        <v>45683</v>
      </c>
      <c r="I6875" t="s">
        <v>19</v>
      </c>
      <c r="J6875">
        <v>15</v>
      </c>
      <c r="K6875">
        <v>20</v>
      </c>
      <c r="L6875" t="s">
        <v>341</v>
      </c>
      <c r="M6875" t="s">
        <v>29</v>
      </c>
      <c r="N6875" t="s">
        <v>22</v>
      </c>
      <c r="O6875">
        <f t="shared" si="642"/>
        <v>1</v>
      </c>
      <c r="P6875" t="str">
        <f t="shared" si="643"/>
        <v>Valid</v>
      </c>
      <c r="Q6875" t="str">
        <f>_xlfn.XLOOKUP(B6875,Customers!$A:$A,Customers!$C:$C,"Not Found")</f>
        <v>South</v>
      </c>
      <c r="R6875" t="str">
        <f t="shared" si="644"/>
        <v>East</v>
      </c>
      <c r="S6875" t="str">
        <f t="shared" si="645"/>
        <v>Maturity</v>
      </c>
      <c r="T6875" t="str">
        <f t="shared" si="646"/>
        <v>Within SLA</v>
      </c>
      <c r="U6875">
        <f t="shared" si="647"/>
        <v>0</v>
      </c>
    </row>
    <row r="6876" spans="1:21" x14ac:dyDescent="0.3">
      <c r="A6876" t="s">
        <v>11580</v>
      </c>
      <c r="B6876" t="s">
        <v>119</v>
      </c>
      <c r="C6876" t="s">
        <v>120</v>
      </c>
      <c r="D6876" t="s">
        <v>92</v>
      </c>
      <c r="E6876" t="s">
        <v>173</v>
      </c>
      <c r="F6876">
        <v>21364.639999999999</v>
      </c>
      <c r="G6876" s="1">
        <v>45990</v>
      </c>
      <c r="H6876" s="1">
        <v>46001</v>
      </c>
      <c r="I6876" t="s">
        <v>19</v>
      </c>
      <c r="J6876">
        <v>11</v>
      </c>
      <c r="K6876">
        <v>7</v>
      </c>
      <c r="L6876" t="s">
        <v>70</v>
      </c>
      <c r="M6876" t="s">
        <v>94</v>
      </c>
      <c r="N6876" t="s">
        <v>30</v>
      </c>
      <c r="O6876">
        <f t="shared" si="642"/>
        <v>1</v>
      </c>
      <c r="P6876" t="str">
        <f t="shared" si="643"/>
        <v>Valid</v>
      </c>
      <c r="Q6876" t="str">
        <f>_xlfn.XLOOKUP(B6876,Customers!$A:$A,Customers!$C:$C,"Not Found")</f>
        <v>North</v>
      </c>
      <c r="R6876" t="str">
        <f t="shared" si="644"/>
        <v>Central</v>
      </c>
      <c r="S6876" t="str">
        <f t="shared" si="645"/>
        <v>Baggage Loss</v>
      </c>
      <c r="T6876" t="str">
        <f t="shared" si="646"/>
        <v>SLA Breach</v>
      </c>
      <c r="U6876">
        <f t="shared" si="647"/>
        <v>4</v>
      </c>
    </row>
    <row r="6877" spans="1:21" x14ac:dyDescent="0.3">
      <c r="A6877" t="s">
        <v>11581</v>
      </c>
      <c r="B6877" t="s">
        <v>2535</v>
      </c>
      <c r="C6877" t="s">
        <v>2536</v>
      </c>
      <c r="D6877" t="s">
        <v>182</v>
      </c>
      <c r="E6877" t="s">
        <v>74</v>
      </c>
      <c r="F6877">
        <v>18899.41</v>
      </c>
      <c r="G6877" s="1">
        <v>45781</v>
      </c>
      <c r="H6877" s="1">
        <v>45788</v>
      </c>
      <c r="I6877" t="s">
        <v>19</v>
      </c>
      <c r="J6877">
        <v>7</v>
      </c>
      <c r="K6877">
        <v>7</v>
      </c>
      <c r="L6877" t="s">
        <v>178</v>
      </c>
      <c r="M6877" t="s">
        <v>94</v>
      </c>
      <c r="N6877" t="s">
        <v>30</v>
      </c>
      <c r="O6877">
        <f t="shared" si="642"/>
        <v>1</v>
      </c>
      <c r="P6877" t="str">
        <f t="shared" si="643"/>
        <v>Valid</v>
      </c>
      <c r="Q6877" t="str">
        <f>_xlfn.XLOOKUP(B6877,Customers!$A:$A,Customers!$C:$C,"Not Found")</f>
        <v>North</v>
      </c>
      <c r="R6877" t="str">
        <f t="shared" si="644"/>
        <v>East</v>
      </c>
      <c r="S6877" t="str">
        <f t="shared" si="645"/>
        <v>Trip Cancellation</v>
      </c>
      <c r="T6877" t="str">
        <f t="shared" si="646"/>
        <v>Within SLA</v>
      </c>
      <c r="U6877">
        <f t="shared" si="647"/>
        <v>0</v>
      </c>
    </row>
    <row r="6878" spans="1:21" x14ac:dyDescent="0.3">
      <c r="A6878" t="s">
        <v>11582</v>
      </c>
      <c r="B6878" t="s">
        <v>3276</v>
      </c>
      <c r="C6878" t="s">
        <v>3277</v>
      </c>
      <c r="D6878" t="s">
        <v>69</v>
      </c>
      <c r="E6878" t="s">
        <v>18</v>
      </c>
      <c r="F6878">
        <v>51947.85</v>
      </c>
      <c r="G6878" s="1">
        <v>45923</v>
      </c>
      <c r="I6878" t="s">
        <v>40</v>
      </c>
      <c r="J6878">
        <v>9</v>
      </c>
      <c r="K6878">
        <v>12</v>
      </c>
      <c r="L6878" t="s">
        <v>35</v>
      </c>
      <c r="M6878" t="s">
        <v>49</v>
      </c>
      <c r="N6878" t="s">
        <v>30</v>
      </c>
      <c r="O6878">
        <f t="shared" si="642"/>
        <v>1</v>
      </c>
      <c r="P6878" t="str">
        <f t="shared" si="643"/>
        <v>Valid</v>
      </c>
      <c r="Q6878" t="str">
        <f>_xlfn.XLOOKUP(B6878,Customers!$A:$A,Customers!$C:$C,"Not Found")</f>
        <v>East</v>
      </c>
      <c r="R6878" t="str">
        <f t="shared" si="644"/>
        <v>South</v>
      </c>
      <c r="S6878" t="str">
        <f t="shared" si="645"/>
        <v>Property Damage</v>
      </c>
      <c r="T6878" t="str">
        <f t="shared" si="646"/>
        <v>Within SLA</v>
      </c>
      <c r="U6878">
        <f t="shared" si="647"/>
        <v>0</v>
      </c>
    </row>
    <row r="6879" spans="1:21" x14ac:dyDescent="0.3">
      <c r="A6879" t="s">
        <v>11583</v>
      </c>
      <c r="B6879" t="s">
        <v>9048</v>
      </c>
      <c r="C6879" t="s">
        <v>9049</v>
      </c>
      <c r="D6879" t="s">
        <v>216</v>
      </c>
      <c r="E6879" t="s">
        <v>27</v>
      </c>
      <c r="F6879">
        <v>36622.839999999997</v>
      </c>
      <c r="G6879" s="1">
        <v>45816</v>
      </c>
      <c r="H6879" s="1">
        <v>45829</v>
      </c>
      <c r="I6879" t="s">
        <v>19</v>
      </c>
      <c r="J6879">
        <v>13</v>
      </c>
      <c r="K6879">
        <v>15</v>
      </c>
      <c r="L6879" t="s">
        <v>163</v>
      </c>
      <c r="M6879" t="s">
        <v>55</v>
      </c>
      <c r="N6879" t="s">
        <v>30</v>
      </c>
      <c r="O6879">
        <f t="shared" si="642"/>
        <v>1</v>
      </c>
      <c r="P6879" t="str">
        <f t="shared" si="643"/>
        <v>Valid</v>
      </c>
      <c r="Q6879" t="str">
        <f>_xlfn.XLOOKUP(B6879,Customers!$A:$A,Customers!$C:$C,"Not Found")</f>
        <v>North</v>
      </c>
      <c r="R6879" t="str">
        <f t="shared" si="644"/>
        <v>West</v>
      </c>
      <c r="S6879" t="str">
        <f t="shared" si="645"/>
        <v>Outpatient</v>
      </c>
      <c r="T6879" t="str">
        <f t="shared" si="646"/>
        <v>Within SLA</v>
      </c>
      <c r="U6879">
        <f t="shared" si="647"/>
        <v>0</v>
      </c>
    </row>
    <row r="6880" spans="1:21" x14ac:dyDescent="0.3">
      <c r="A6880" t="s">
        <v>11584</v>
      </c>
      <c r="B6880" t="s">
        <v>4942</v>
      </c>
      <c r="C6880" t="s">
        <v>4943</v>
      </c>
      <c r="D6880" t="s">
        <v>53</v>
      </c>
      <c r="E6880" t="s">
        <v>173</v>
      </c>
      <c r="F6880">
        <v>165946.35999999999</v>
      </c>
      <c r="G6880" s="1">
        <v>45964</v>
      </c>
      <c r="H6880" s="1">
        <v>45976</v>
      </c>
      <c r="I6880" t="s">
        <v>19</v>
      </c>
      <c r="J6880">
        <v>12</v>
      </c>
      <c r="K6880">
        <v>15</v>
      </c>
      <c r="L6880" t="s">
        <v>212</v>
      </c>
      <c r="M6880" t="s">
        <v>55</v>
      </c>
      <c r="N6880" t="s">
        <v>22</v>
      </c>
      <c r="O6880">
        <f t="shared" si="642"/>
        <v>1</v>
      </c>
      <c r="P6880" t="str">
        <f t="shared" si="643"/>
        <v>Valid</v>
      </c>
      <c r="Q6880" t="str">
        <f>_xlfn.XLOOKUP(B6880,Customers!$A:$A,Customers!$C:$C,"Not Found")</f>
        <v>South</v>
      </c>
      <c r="R6880" t="str">
        <f t="shared" si="644"/>
        <v>Central</v>
      </c>
      <c r="S6880" t="str">
        <f t="shared" si="645"/>
        <v>Hospitalization</v>
      </c>
      <c r="T6880" t="str">
        <f t="shared" si="646"/>
        <v>Within SLA</v>
      </c>
      <c r="U6880">
        <f t="shared" si="647"/>
        <v>0</v>
      </c>
    </row>
    <row r="6881" spans="1:21" x14ac:dyDescent="0.3">
      <c r="A6881" t="s">
        <v>11585</v>
      </c>
      <c r="B6881" t="s">
        <v>3269</v>
      </c>
      <c r="C6881" t="s">
        <v>3270</v>
      </c>
      <c r="D6881" t="s">
        <v>154</v>
      </c>
      <c r="E6881" t="s">
        <v>173</v>
      </c>
      <c r="F6881">
        <v>28550.98</v>
      </c>
      <c r="G6881" s="1">
        <v>45871</v>
      </c>
      <c r="H6881" s="1">
        <v>45883</v>
      </c>
      <c r="I6881" t="s">
        <v>47</v>
      </c>
      <c r="J6881">
        <v>12</v>
      </c>
      <c r="K6881">
        <v>10</v>
      </c>
      <c r="L6881" t="s">
        <v>561</v>
      </c>
      <c r="M6881" t="s">
        <v>21</v>
      </c>
      <c r="N6881" t="s">
        <v>30</v>
      </c>
      <c r="O6881">
        <f t="shared" si="642"/>
        <v>1</v>
      </c>
      <c r="P6881" t="str">
        <f t="shared" si="643"/>
        <v>Valid</v>
      </c>
      <c r="Q6881" t="str">
        <f>_xlfn.XLOOKUP(B6881,Customers!$A:$A,Customers!$C:$C,"Not Found")</f>
        <v>East</v>
      </c>
      <c r="R6881" t="str">
        <f t="shared" si="644"/>
        <v>Central</v>
      </c>
      <c r="S6881" t="str">
        <f t="shared" si="645"/>
        <v>Vehicle Damage</v>
      </c>
      <c r="T6881" t="str">
        <f t="shared" si="646"/>
        <v>SLA Breach</v>
      </c>
      <c r="U6881">
        <f t="shared" si="647"/>
        <v>2</v>
      </c>
    </row>
    <row r="6882" spans="1:21" x14ac:dyDescent="0.3">
      <c r="A6882" t="s">
        <v>11586</v>
      </c>
      <c r="B6882" t="s">
        <v>1181</v>
      </c>
      <c r="C6882" t="s">
        <v>1182</v>
      </c>
      <c r="D6882" t="s">
        <v>53</v>
      </c>
      <c r="E6882" t="s">
        <v>18</v>
      </c>
      <c r="F6882">
        <v>26663.07</v>
      </c>
      <c r="G6882" s="1">
        <v>45739</v>
      </c>
      <c r="H6882" s="1">
        <v>45744</v>
      </c>
      <c r="I6882" t="s">
        <v>19</v>
      </c>
      <c r="J6882">
        <v>5</v>
      </c>
      <c r="K6882">
        <v>15</v>
      </c>
      <c r="L6882" t="s">
        <v>349</v>
      </c>
      <c r="M6882" t="s">
        <v>55</v>
      </c>
      <c r="N6882" t="s">
        <v>30</v>
      </c>
      <c r="O6882">
        <f t="shared" si="642"/>
        <v>1</v>
      </c>
      <c r="P6882" t="str">
        <f t="shared" si="643"/>
        <v>Valid</v>
      </c>
      <c r="Q6882" t="str">
        <f>_xlfn.XLOOKUP(B6882,Customers!$A:$A,Customers!$C:$C,"Not Found")</f>
        <v>North</v>
      </c>
      <c r="R6882" t="str">
        <f t="shared" si="644"/>
        <v>South</v>
      </c>
      <c r="S6882" t="str">
        <f t="shared" si="645"/>
        <v>Hospitalization</v>
      </c>
      <c r="T6882" t="str">
        <f t="shared" si="646"/>
        <v>Within SLA</v>
      </c>
      <c r="U6882">
        <f t="shared" si="647"/>
        <v>0</v>
      </c>
    </row>
    <row r="6883" spans="1:21" x14ac:dyDescent="0.3">
      <c r="A6883" t="s">
        <v>11587</v>
      </c>
      <c r="B6883" t="s">
        <v>1248</v>
      </c>
      <c r="C6883" t="s">
        <v>7245</v>
      </c>
      <c r="D6883" t="s">
        <v>102</v>
      </c>
      <c r="E6883" t="s">
        <v>18</v>
      </c>
      <c r="F6883">
        <v>212275.72</v>
      </c>
      <c r="G6883" s="1">
        <v>45696</v>
      </c>
      <c r="I6883" t="s">
        <v>64</v>
      </c>
      <c r="J6883">
        <v>26</v>
      </c>
      <c r="K6883">
        <v>20</v>
      </c>
      <c r="L6883" t="s">
        <v>54</v>
      </c>
      <c r="M6883" t="s">
        <v>29</v>
      </c>
      <c r="N6883" t="s">
        <v>42</v>
      </c>
      <c r="O6883">
        <f t="shared" si="642"/>
        <v>1</v>
      </c>
      <c r="P6883" t="str">
        <f t="shared" si="643"/>
        <v>Valid</v>
      </c>
      <c r="Q6883" t="str">
        <f>_xlfn.XLOOKUP(B6883,Customers!$A:$A,Customers!$C:$C,"Not Found")</f>
        <v>East</v>
      </c>
      <c r="R6883" t="str">
        <f t="shared" si="644"/>
        <v>South</v>
      </c>
      <c r="S6883" t="str">
        <f t="shared" si="645"/>
        <v>Maturity</v>
      </c>
      <c r="T6883" t="str">
        <f t="shared" si="646"/>
        <v>SLA Breach</v>
      </c>
      <c r="U6883">
        <f t="shared" si="647"/>
        <v>6</v>
      </c>
    </row>
    <row r="6884" spans="1:21" x14ac:dyDescent="0.3">
      <c r="A6884" t="s">
        <v>11588</v>
      </c>
      <c r="B6884" t="s">
        <v>4137</v>
      </c>
      <c r="C6884" t="s">
        <v>4138</v>
      </c>
      <c r="D6884" t="s">
        <v>59</v>
      </c>
      <c r="E6884" t="s">
        <v>27</v>
      </c>
      <c r="G6884" s="1">
        <v>45715</v>
      </c>
      <c r="H6884" s="1">
        <v>45722</v>
      </c>
      <c r="I6884" t="s">
        <v>19</v>
      </c>
      <c r="J6884">
        <v>7</v>
      </c>
      <c r="K6884">
        <v>15</v>
      </c>
      <c r="L6884" t="s">
        <v>491</v>
      </c>
      <c r="M6884" t="s">
        <v>55</v>
      </c>
      <c r="N6884" t="s">
        <v>30</v>
      </c>
      <c r="O6884">
        <f t="shared" si="642"/>
        <v>1</v>
      </c>
      <c r="P6884" t="str">
        <f t="shared" si="643"/>
        <v>Missing Amount</v>
      </c>
      <c r="Q6884" t="str">
        <f>_xlfn.XLOOKUP(B6884,Customers!$A:$A,Customers!$C:$C,"Not Found")</f>
        <v>West</v>
      </c>
      <c r="R6884" t="str">
        <f t="shared" si="644"/>
        <v>West</v>
      </c>
      <c r="S6884" t="str">
        <f t="shared" si="645"/>
        <v>Critical Illness</v>
      </c>
      <c r="T6884" t="str">
        <f t="shared" si="646"/>
        <v>Within SLA</v>
      </c>
      <c r="U6884">
        <f t="shared" si="647"/>
        <v>0</v>
      </c>
    </row>
    <row r="6885" spans="1:21" x14ac:dyDescent="0.3">
      <c r="A6885" t="s">
        <v>11589</v>
      </c>
      <c r="B6885" t="s">
        <v>7597</v>
      </c>
      <c r="C6885" t="s">
        <v>9631</v>
      </c>
      <c r="D6885" t="s">
        <v>46</v>
      </c>
      <c r="E6885" t="s">
        <v>74</v>
      </c>
      <c r="F6885">
        <v>94784.35</v>
      </c>
      <c r="G6885" s="1">
        <v>45854</v>
      </c>
      <c r="I6885" t="s">
        <v>64</v>
      </c>
      <c r="J6885">
        <v>5</v>
      </c>
      <c r="K6885">
        <v>10</v>
      </c>
      <c r="L6885" t="s">
        <v>353</v>
      </c>
      <c r="M6885" t="s">
        <v>21</v>
      </c>
      <c r="N6885" t="s">
        <v>30</v>
      </c>
      <c r="O6885">
        <f t="shared" si="642"/>
        <v>1</v>
      </c>
      <c r="P6885" t="str">
        <f t="shared" si="643"/>
        <v>Valid</v>
      </c>
      <c r="Q6885" t="str">
        <f>_xlfn.XLOOKUP(B6885,Customers!$A:$A,Customers!$C:$C,"Not Found")</f>
        <v>South</v>
      </c>
      <c r="R6885" t="str">
        <f t="shared" si="644"/>
        <v>East</v>
      </c>
      <c r="S6885" t="str">
        <f t="shared" si="645"/>
        <v>Theft</v>
      </c>
      <c r="T6885" t="str">
        <f t="shared" si="646"/>
        <v>Within SLA</v>
      </c>
      <c r="U6885">
        <f t="shared" si="647"/>
        <v>0</v>
      </c>
    </row>
    <row r="6886" spans="1:21" x14ac:dyDescent="0.3">
      <c r="A6886" t="s">
        <v>11590</v>
      </c>
      <c r="B6886" t="s">
        <v>4816</v>
      </c>
      <c r="C6886" t="s">
        <v>4817</v>
      </c>
      <c r="D6886" t="s">
        <v>92</v>
      </c>
      <c r="E6886" t="s">
        <v>39</v>
      </c>
      <c r="F6886">
        <v>16850.72</v>
      </c>
      <c r="G6886" s="1">
        <v>45667</v>
      </c>
      <c r="H6886" s="1">
        <v>45671</v>
      </c>
      <c r="I6886" t="s">
        <v>19</v>
      </c>
      <c r="J6886">
        <v>4</v>
      </c>
      <c r="K6886">
        <v>7</v>
      </c>
      <c r="L6886" t="s">
        <v>681</v>
      </c>
      <c r="M6886" t="s">
        <v>94</v>
      </c>
      <c r="N6886" t="s">
        <v>30</v>
      </c>
      <c r="O6886">
        <f t="shared" si="642"/>
        <v>1</v>
      </c>
      <c r="P6886" t="str">
        <f t="shared" si="643"/>
        <v>Valid</v>
      </c>
      <c r="Q6886" t="str">
        <f>_xlfn.XLOOKUP(B6886,Customers!$A:$A,Customers!$C:$C,"Not Found")</f>
        <v>South</v>
      </c>
      <c r="R6886" t="str">
        <f t="shared" si="644"/>
        <v>North</v>
      </c>
      <c r="S6886" t="str">
        <f t="shared" si="645"/>
        <v>Baggage Loss</v>
      </c>
      <c r="T6886" t="str">
        <f t="shared" si="646"/>
        <v>Within SLA</v>
      </c>
      <c r="U6886">
        <f t="shared" si="647"/>
        <v>0</v>
      </c>
    </row>
    <row r="6887" spans="1:21" x14ac:dyDescent="0.3">
      <c r="A6887" t="s">
        <v>11591</v>
      </c>
      <c r="B6887" t="s">
        <v>3768</v>
      </c>
      <c r="C6887" t="s">
        <v>3769</v>
      </c>
      <c r="D6887" t="s">
        <v>46</v>
      </c>
      <c r="E6887" t="s">
        <v>39</v>
      </c>
      <c r="F6887">
        <v>44346.31</v>
      </c>
      <c r="G6887" s="1">
        <v>45929</v>
      </c>
      <c r="I6887" t="s">
        <v>40</v>
      </c>
      <c r="J6887">
        <v>14</v>
      </c>
      <c r="K6887">
        <v>10</v>
      </c>
      <c r="L6887" t="s">
        <v>388</v>
      </c>
      <c r="M6887" t="s">
        <v>21</v>
      </c>
      <c r="N6887" t="s">
        <v>42</v>
      </c>
      <c r="O6887">
        <f t="shared" si="642"/>
        <v>1</v>
      </c>
      <c r="P6887" t="str">
        <f t="shared" si="643"/>
        <v>Valid</v>
      </c>
      <c r="Q6887" t="str">
        <f>_xlfn.XLOOKUP(B6887,Customers!$A:$A,Customers!$C:$C,"Not Found")</f>
        <v>South</v>
      </c>
      <c r="R6887" t="str">
        <f t="shared" si="644"/>
        <v>North</v>
      </c>
      <c r="S6887" t="str">
        <f t="shared" si="645"/>
        <v>Theft</v>
      </c>
      <c r="T6887" t="str">
        <f t="shared" si="646"/>
        <v>SLA Breach</v>
      </c>
      <c r="U6887">
        <f t="shared" si="647"/>
        <v>4</v>
      </c>
    </row>
    <row r="6888" spans="1:21" x14ac:dyDescent="0.3">
      <c r="A6888" t="s">
        <v>11592</v>
      </c>
      <c r="B6888" t="s">
        <v>2947</v>
      </c>
      <c r="C6888" t="s">
        <v>5522</v>
      </c>
      <c r="D6888" t="s">
        <v>111</v>
      </c>
      <c r="E6888" t="s">
        <v>39</v>
      </c>
      <c r="F6888">
        <v>156347.22</v>
      </c>
      <c r="G6888" s="1">
        <v>45753</v>
      </c>
      <c r="H6888" s="1">
        <v>45772</v>
      </c>
      <c r="I6888" t="s">
        <v>19</v>
      </c>
      <c r="J6888">
        <v>19</v>
      </c>
      <c r="K6888">
        <v>12</v>
      </c>
      <c r="L6888" t="s">
        <v>65</v>
      </c>
      <c r="M6888" t="s">
        <v>49</v>
      </c>
      <c r="N6888" t="s">
        <v>22</v>
      </c>
      <c r="O6888">
        <f t="shared" si="642"/>
        <v>1</v>
      </c>
      <c r="P6888" t="str">
        <f t="shared" si="643"/>
        <v>Valid</v>
      </c>
      <c r="Q6888" t="str">
        <f>_xlfn.XLOOKUP(B6888,Customers!$A:$A,Customers!$C:$C,"Not Found")</f>
        <v>West</v>
      </c>
      <c r="R6888" t="str">
        <f t="shared" si="644"/>
        <v>North</v>
      </c>
      <c r="S6888" t="str">
        <f t="shared" si="645"/>
        <v>Fire</v>
      </c>
      <c r="T6888" t="str">
        <f t="shared" si="646"/>
        <v>SLA Breach</v>
      </c>
      <c r="U6888">
        <f t="shared" si="647"/>
        <v>7</v>
      </c>
    </row>
    <row r="6889" spans="1:21" x14ac:dyDescent="0.3">
      <c r="A6889" t="s">
        <v>11593</v>
      </c>
      <c r="B6889" t="s">
        <v>781</v>
      </c>
      <c r="C6889" t="s">
        <v>5264</v>
      </c>
      <c r="D6889" t="s">
        <v>111</v>
      </c>
      <c r="E6889" t="s">
        <v>39</v>
      </c>
      <c r="F6889">
        <v>198028.67</v>
      </c>
      <c r="G6889" s="1">
        <v>45961</v>
      </c>
      <c r="H6889" s="1">
        <v>45977</v>
      </c>
      <c r="I6889" t="s">
        <v>19</v>
      </c>
      <c r="J6889">
        <v>16</v>
      </c>
      <c r="K6889">
        <v>12</v>
      </c>
      <c r="L6889" t="s">
        <v>310</v>
      </c>
      <c r="M6889" t="s">
        <v>49</v>
      </c>
      <c r="N6889" t="s">
        <v>22</v>
      </c>
      <c r="O6889">
        <f t="shared" si="642"/>
        <v>1</v>
      </c>
      <c r="P6889" t="str">
        <f t="shared" si="643"/>
        <v>Valid</v>
      </c>
      <c r="Q6889" t="str">
        <f>_xlfn.XLOOKUP(B6889,Customers!$A:$A,Customers!$C:$C,"Not Found")</f>
        <v>South</v>
      </c>
      <c r="R6889" t="str">
        <f t="shared" si="644"/>
        <v>North</v>
      </c>
      <c r="S6889" t="str">
        <f t="shared" si="645"/>
        <v>Fire</v>
      </c>
      <c r="T6889" t="str">
        <f t="shared" si="646"/>
        <v>SLA Breach</v>
      </c>
      <c r="U6889">
        <f t="shared" si="647"/>
        <v>4</v>
      </c>
    </row>
    <row r="6890" spans="1:21" x14ac:dyDescent="0.3">
      <c r="A6890" t="s">
        <v>11594</v>
      </c>
      <c r="B6890" t="s">
        <v>130</v>
      </c>
      <c r="C6890" t="s">
        <v>131</v>
      </c>
      <c r="D6890" t="s">
        <v>92</v>
      </c>
      <c r="E6890" t="s">
        <v>18</v>
      </c>
      <c r="F6890">
        <v>67320.639999999999</v>
      </c>
      <c r="G6890" s="1">
        <v>45698</v>
      </c>
      <c r="H6890" s="1">
        <v>45713</v>
      </c>
      <c r="I6890" t="s">
        <v>19</v>
      </c>
      <c r="J6890">
        <v>15</v>
      </c>
      <c r="K6890">
        <v>7</v>
      </c>
      <c r="L6890" t="s">
        <v>813</v>
      </c>
      <c r="M6890" t="s">
        <v>94</v>
      </c>
      <c r="N6890" t="s">
        <v>42</v>
      </c>
      <c r="O6890">
        <f t="shared" si="642"/>
        <v>1</v>
      </c>
      <c r="P6890" t="str">
        <f t="shared" si="643"/>
        <v>Valid</v>
      </c>
      <c r="Q6890" t="str">
        <f>_xlfn.XLOOKUP(B6890,Customers!$A:$A,Customers!$C:$C,"Not Found")</f>
        <v>East</v>
      </c>
      <c r="R6890" t="str">
        <f t="shared" si="644"/>
        <v>South</v>
      </c>
      <c r="S6890" t="str">
        <f t="shared" si="645"/>
        <v>Baggage Loss</v>
      </c>
      <c r="T6890" t="str">
        <f t="shared" si="646"/>
        <v>SLA Breach</v>
      </c>
      <c r="U6890">
        <f t="shared" si="647"/>
        <v>8</v>
      </c>
    </row>
    <row r="6891" spans="1:21" x14ac:dyDescent="0.3">
      <c r="A6891" t="s">
        <v>11595</v>
      </c>
      <c r="B6891" t="s">
        <v>2185</v>
      </c>
      <c r="C6891" t="s">
        <v>4238</v>
      </c>
      <c r="D6891" t="s">
        <v>92</v>
      </c>
      <c r="E6891" t="s">
        <v>173</v>
      </c>
      <c r="F6891">
        <v>40972.199999999997</v>
      </c>
      <c r="G6891" s="1">
        <v>45958</v>
      </c>
      <c r="I6891" t="s">
        <v>64</v>
      </c>
      <c r="J6891">
        <v>20</v>
      </c>
      <c r="K6891">
        <v>7</v>
      </c>
      <c r="L6891" t="s">
        <v>178</v>
      </c>
      <c r="M6891" t="s">
        <v>94</v>
      </c>
      <c r="N6891" t="s">
        <v>88</v>
      </c>
      <c r="O6891">
        <f t="shared" si="642"/>
        <v>1</v>
      </c>
      <c r="P6891" t="str">
        <f t="shared" si="643"/>
        <v>Valid</v>
      </c>
      <c r="Q6891" t="str">
        <f>_xlfn.XLOOKUP(B6891,Customers!$A:$A,Customers!$C:$C,"Not Found")</f>
        <v>West</v>
      </c>
      <c r="R6891" t="str">
        <f t="shared" si="644"/>
        <v>Central</v>
      </c>
      <c r="S6891" t="str">
        <f t="shared" si="645"/>
        <v>Baggage Loss</v>
      </c>
      <c r="T6891" t="str">
        <f t="shared" si="646"/>
        <v>SLA Breach</v>
      </c>
      <c r="U6891">
        <f t="shared" si="647"/>
        <v>13</v>
      </c>
    </row>
    <row r="6892" spans="1:21" x14ac:dyDescent="0.3">
      <c r="A6892" t="s">
        <v>11596</v>
      </c>
      <c r="B6892" t="s">
        <v>4325</v>
      </c>
      <c r="C6892" t="s">
        <v>11597</v>
      </c>
      <c r="D6892" t="s">
        <v>34</v>
      </c>
      <c r="E6892" t="s">
        <v>27</v>
      </c>
      <c r="F6892">
        <v>102130.67</v>
      </c>
      <c r="G6892" s="1">
        <v>45950</v>
      </c>
      <c r="H6892" s="1">
        <v>45971</v>
      </c>
      <c r="I6892" t="s">
        <v>19</v>
      </c>
      <c r="J6892">
        <v>21</v>
      </c>
      <c r="K6892">
        <v>20</v>
      </c>
      <c r="L6892" t="s">
        <v>183</v>
      </c>
      <c r="M6892" t="s">
        <v>29</v>
      </c>
      <c r="N6892" t="s">
        <v>42</v>
      </c>
      <c r="O6892">
        <f t="shared" si="642"/>
        <v>1</v>
      </c>
      <c r="P6892" t="str">
        <f t="shared" si="643"/>
        <v>Valid</v>
      </c>
      <c r="Q6892" t="str">
        <f>_xlfn.XLOOKUP(B6892,Customers!$A:$A,Customers!$C:$C,"Not Found")</f>
        <v>North</v>
      </c>
      <c r="R6892" t="str">
        <f t="shared" si="644"/>
        <v>West</v>
      </c>
      <c r="S6892" t="str">
        <f t="shared" si="645"/>
        <v>Death Benefit</v>
      </c>
      <c r="T6892" t="str">
        <f t="shared" si="646"/>
        <v>SLA Breach</v>
      </c>
      <c r="U6892">
        <f t="shared" si="647"/>
        <v>1</v>
      </c>
    </row>
    <row r="6893" spans="1:21" x14ac:dyDescent="0.3">
      <c r="A6893" t="s">
        <v>11598</v>
      </c>
      <c r="B6893" t="s">
        <v>5495</v>
      </c>
      <c r="C6893" t="s">
        <v>5496</v>
      </c>
      <c r="D6893" t="s">
        <v>46</v>
      </c>
      <c r="E6893" t="s">
        <v>39</v>
      </c>
      <c r="F6893">
        <v>36800.78</v>
      </c>
      <c r="G6893" s="1">
        <v>45831</v>
      </c>
      <c r="H6893" s="1">
        <v>45850</v>
      </c>
      <c r="I6893" t="s">
        <v>19</v>
      </c>
      <c r="J6893">
        <v>19</v>
      </c>
      <c r="K6893">
        <v>10</v>
      </c>
      <c r="L6893" t="s">
        <v>79</v>
      </c>
      <c r="M6893" t="s">
        <v>21</v>
      </c>
      <c r="N6893" t="s">
        <v>30</v>
      </c>
      <c r="O6893">
        <f t="shared" si="642"/>
        <v>1</v>
      </c>
      <c r="P6893" t="str">
        <f t="shared" si="643"/>
        <v>Valid</v>
      </c>
      <c r="Q6893" t="str">
        <f>_xlfn.XLOOKUP(B6893,Customers!$A:$A,Customers!$C:$C,"Not Found")</f>
        <v>South</v>
      </c>
      <c r="R6893" t="str">
        <f t="shared" si="644"/>
        <v>North</v>
      </c>
      <c r="S6893" t="str">
        <f t="shared" si="645"/>
        <v>Theft</v>
      </c>
      <c r="T6893" t="str">
        <f t="shared" si="646"/>
        <v>SLA Breach</v>
      </c>
      <c r="U6893">
        <f t="shared" si="647"/>
        <v>9</v>
      </c>
    </row>
    <row r="6894" spans="1:21" x14ac:dyDescent="0.3">
      <c r="A6894" t="s">
        <v>11599</v>
      </c>
      <c r="B6894" t="s">
        <v>5524</v>
      </c>
      <c r="C6894" t="s">
        <v>5525</v>
      </c>
      <c r="D6894" t="s">
        <v>59</v>
      </c>
      <c r="E6894" t="s">
        <v>74</v>
      </c>
      <c r="F6894">
        <v>192044.38</v>
      </c>
      <c r="G6894" s="1">
        <v>45817</v>
      </c>
      <c r="H6894" s="1">
        <v>45829</v>
      </c>
      <c r="I6894" t="s">
        <v>19</v>
      </c>
      <c r="J6894">
        <v>12</v>
      </c>
      <c r="K6894">
        <v>15</v>
      </c>
      <c r="L6894" t="s">
        <v>296</v>
      </c>
      <c r="M6894" t="s">
        <v>55</v>
      </c>
      <c r="N6894" t="s">
        <v>30</v>
      </c>
      <c r="O6894">
        <f t="shared" si="642"/>
        <v>1</v>
      </c>
      <c r="P6894" t="str">
        <f t="shared" si="643"/>
        <v>Valid</v>
      </c>
      <c r="Q6894" t="str">
        <f>_xlfn.XLOOKUP(B6894,Customers!$A:$A,Customers!$C:$C,"Not Found")</f>
        <v>West</v>
      </c>
      <c r="R6894" t="str">
        <f t="shared" si="644"/>
        <v>East</v>
      </c>
      <c r="S6894" t="str">
        <f t="shared" si="645"/>
        <v>Critical Illness</v>
      </c>
      <c r="T6894" t="str">
        <f t="shared" si="646"/>
        <v>Within SLA</v>
      </c>
      <c r="U6894">
        <f t="shared" si="647"/>
        <v>0</v>
      </c>
    </row>
    <row r="6895" spans="1:21" x14ac:dyDescent="0.3">
      <c r="A6895" t="s">
        <v>11600</v>
      </c>
      <c r="B6895" t="s">
        <v>5428</v>
      </c>
      <c r="C6895" t="s">
        <v>10408</v>
      </c>
      <c r="D6895" t="s">
        <v>46</v>
      </c>
      <c r="E6895" t="s">
        <v>18</v>
      </c>
      <c r="F6895">
        <v>205490.28</v>
      </c>
      <c r="G6895" s="1">
        <v>45958</v>
      </c>
      <c r="H6895" s="1">
        <v>45970</v>
      </c>
      <c r="I6895" t="s">
        <v>19</v>
      </c>
      <c r="J6895">
        <v>12</v>
      </c>
      <c r="K6895">
        <v>10</v>
      </c>
      <c r="L6895" t="s">
        <v>431</v>
      </c>
      <c r="M6895" t="s">
        <v>21</v>
      </c>
      <c r="N6895" t="s">
        <v>30</v>
      </c>
      <c r="O6895">
        <f t="shared" si="642"/>
        <v>1</v>
      </c>
      <c r="P6895" t="str">
        <f t="shared" si="643"/>
        <v>Valid</v>
      </c>
      <c r="Q6895" t="str">
        <f>_xlfn.XLOOKUP(B6895,Customers!$A:$A,Customers!$C:$C,"Not Found")</f>
        <v>South</v>
      </c>
      <c r="R6895" t="str">
        <f t="shared" si="644"/>
        <v>South</v>
      </c>
      <c r="S6895" t="str">
        <f t="shared" si="645"/>
        <v>Theft</v>
      </c>
      <c r="T6895" t="str">
        <f t="shared" si="646"/>
        <v>SLA Breach</v>
      </c>
      <c r="U6895">
        <f t="shared" si="647"/>
        <v>2</v>
      </c>
    </row>
    <row r="6896" spans="1:21" x14ac:dyDescent="0.3">
      <c r="A6896" t="s">
        <v>11601</v>
      </c>
      <c r="B6896" t="s">
        <v>2166</v>
      </c>
      <c r="C6896" t="s">
        <v>2508</v>
      </c>
      <c r="D6896" t="s">
        <v>216</v>
      </c>
      <c r="E6896" t="s">
        <v>27</v>
      </c>
      <c r="F6896">
        <v>80290.61</v>
      </c>
      <c r="G6896" s="1">
        <v>45930</v>
      </c>
      <c r="H6896" s="1">
        <v>45948</v>
      </c>
      <c r="I6896" t="s">
        <v>19</v>
      </c>
      <c r="J6896">
        <v>18</v>
      </c>
      <c r="K6896">
        <v>15</v>
      </c>
      <c r="L6896" t="s">
        <v>107</v>
      </c>
      <c r="M6896" t="s">
        <v>55</v>
      </c>
      <c r="N6896" t="s">
        <v>30</v>
      </c>
      <c r="O6896">
        <f t="shared" si="642"/>
        <v>1</v>
      </c>
      <c r="P6896" t="str">
        <f t="shared" si="643"/>
        <v>Valid</v>
      </c>
      <c r="Q6896" t="str">
        <f>_xlfn.XLOOKUP(B6896,Customers!$A:$A,Customers!$C:$C,"Not Found")</f>
        <v>North</v>
      </c>
      <c r="R6896" t="str">
        <f t="shared" si="644"/>
        <v>West</v>
      </c>
      <c r="S6896" t="str">
        <f t="shared" si="645"/>
        <v>Outpatient</v>
      </c>
      <c r="T6896" t="str">
        <f t="shared" si="646"/>
        <v>SLA Breach</v>
      </c>
      <c r="U6896">
        <f t="shared" si="647"/>
        <v>3</v>
      </c>
    </row>
    <row r="6897" spans="1:21" x14ac:dyDescent="0.3">
      <c r="A6897" t="s">
        <v>11602</v>
      </c>
      <c r="B6897" t="s">
        <v>1064</v>
      </c>
      <c r="C6897" t="s">
        <v>2240</v>
      </c>
      <c r="D6897" t="s">
        <v>46</v>
      </c>
      <c r="E6897" t="s">
        <v>173</v>
      </c>
      <c r="F6897">
        <v>98129.76</v>
      </c>
      <c r="G6897" s="1">
        <v>45837</v>
      </c>
      <c r="H6897" s="1">
        <v>45843</v>
      </c>
      <c r="I6897" t="s">
        <v>19</v>
      </c>
      <c r="J6897">
        <v>6</v>
      </c>
      <c r="K6897">
        <v>12</v>
      </c>
      <c r="L6897" t="s">
        <v>366</v>
      </c>
      <c r="M6897" t="s">
        <v>49</v>
      </c>
      <c r="N6897" t="s">
        <v>22</v>
      </c>
      <c r="O6897">
        <f t="shared" si="642"/>
        <v>1</v>
      </c>
      <c r="P6897" t="str">
        <f t="shared" si="643"/>
        <v>Valid</v>
      </c>
      <c r="Q6897" t="str">
        <f>_xlfn.XLOOKUP(B6897,Customers!$A:$A,Customers!$C:$C,"Not Found")</f>
        <v>East</v>
      </c>
      <c r="R6897" t="str">
        <f t="shared" si="644"/>
        <v>Central</v>
      </c>
      <c r="S6897" t="str">
        <f t="shared" si="645"/>
        <v>Theft</v>
      </c>
      <c r="T6897" t="str">
        <f t="shared" si="646"/>
        <v>Within SLA</v>
      </c>
      <c r="U6897">
        <f t="shared" si="647"/>
        <v>0</v>
      </c>
    </row>
    <row r="6898" spans="1:21" x14ac:dyDescent="0.3">
      <c r="A6898" t="s">
        <v>11603</v>
      </c>
      <c r="B6898" t="s">
        <v>1651</v>
      </c>
      <c r="C6898" t="s">
        <v>6135</v>
      </c>
      <c r="D6898" t="s">
        <v>725</v>
      </c>
      <c r="E6898" t="s">
        <v>39</v>
      </c>
      <c r="F6898">
        <v>15651.62</v>
      </c>
      <c r="G6898" s="1">
        <v>45768</v>
      </c>
      <c r="H6898" s="1">
        <v>45782</v>
      </c>
      <c r="I6898" t="s">
        <v>19</v>
      </c>
      <c r="J6898">
        <v>14</v>
      </c>
      <c r="K6898">
        <v>7</v>
      </c>
      <c r="L6898" t="s">
        <v>268</v>
      </c>
      <c r="M6898" t="s">
        <v>94</v>
      </c>
      <c r="N6898" t="s">
        <v>42</v>
      </c>
      <c r="O6898">
        <f t="shared" si="642"/>
        <v>1</v>
      </c>
      <c r="P6898" t="str">
        <f t="shared" si="643"/>
        <v>Valid</v>
      </c>
      <c r="Q6898" t="str">
        <f>_xlfn.XLOOKUP(B6898,Customers!$A:$A,Customers!$C:$C,"Not Found")</f>
        <v>North</v>
      </c>
      <c r="R6898" t="str">
        <f t="shared" si="644"/>
        <v>North</v>
      </c>
      <c r="S6898" t="str">
        <f t="shared" si="645"/>
        <v>Medical Emergency</v>
      </c>
      <c r="T6898" t="str">
        <f t="shared" si="646"/>
        <v>SLA Breach</v>
      </c>
      <c r="U6898">
        <f t="shared" si="647"/>
        <v>7</v>
      </c>
    </row>
    <row r="6899" spans="1:21" x14ac:dyDescent="0.3">
      <c r="A6899" t="s">
        <v>11604</v>
      </c>
      <c r="B6899" t="s">
        <v>719</v>
      </c>
      <c r="C6899" t="s">
        <v>720</v>
      </c>
      <c r="D6899" t="s">
        <v>182</v>
      </c>
      <c r="E6899" t="s">
        <v>173</v>
      </c>
      <c r="F6899">
        <v>75520.570000000007</v>
      </c>
      <c r="G6899" s="1">
        <v>45682</v>
      </c>
      <c r="I6899" t="s">
        <v>64</v>
      </c>
      <c r="J6899">
        <v>5</v>
      </c>
      <c r="K6899">
        <v>7</v>
      </c>
      <c r="L6899" t="s">
        <v>501</v>
      </c>
      <c r="M6899" t="s">
        <v>94</v>
      </c>
      <c r="N6899" t="s">
        <v>22</v>
      </c>
      <c r="O6899">
        <f t="shared" si="642"/>
        <v>1</v>
      </c>
      <c r="P6899" t="str">
        <f t="shared" si="643"/>
        <v>Valid</v>
      </c>
      <c r="Q6899" t="str">
        <f>_xlfn.XLOOKUP(B6899,Customers!$A:$A,Customers!$C:$C,"Not Found")</f>
        <v>North</v>
      </c>
      <c r="R6899" t="str">
        <f t="shared" si="644"/>
        <v>Central</v>
      </c>
      <c r="S6899" t="str">
        <f t="shared" si="645"/>
        <v>Trip Cancellation</v>
      </c>
      <c r="T6899" t="str">
        <f t="shared" si="646"/>
        <v>Within SLA</v>
      </c>
      <c r="U6899">
        <f t="shared" si="647"/>
        <v>0</v>
      </c>
    </row>
    <row r="6900" spans="1:21" x14ac:dyDescent="0.3">
      <c r="A6900" t="s">
        <v>11605</v>
      </c>
      <c r="B6900" t="s">
        <v>2356</v>
      </c>
      <c r="C6900" t="s">
        <v>2357</v>
      </c>
      <c r="D6900" t="s">
        <v>53</v>
      </c>
      <c r="E6900" t="s">
        <v>39</v>
      </c>
      <c r="F6900">
        <v>42722.79</v>
      </c>
      <c r="G6900" s="1">
        <v>45968</v>
      </c>
      <c r="I6900" t="s">
        <v>40</v>
      </c>
      <c r="J6900">
        <v>8</v>
      </c>
      <c r="K6900">
        <v>15</v>
      </c>
      <c r="L6900" t="s">
        <v>704</v>
      </c>
      <c r="M6900" t="s">
        <v>55</v>
      </c>
      <c r="N6900" t="s">
        <v>30</v>
      </c>
      <c r="O6900">
        <f t="shared" si="642"/>
        <v>1</v>
      </c>
      <c r="P6900" t="str">
        <f t="shared" si="643"/>
        <v>Valid</v>
      </c>
      <c r="Q6900" t="str">
        <f>_xlfn.XLOOKUP(B6900,Customers!$A:$A,Customers!$C:$C,"Not Found")</f>
        <v>West</v>
      </c>
      <c r="R6900" t="str">
        <f t="shared" si="644"/>
        <v>North</v>
      </c>
      <c r="S6900" t="str">
        <f t="shared" si="645"/>
        <v>Hospitalization</v>
      </c>
      <c r="T6900" t="str">
        <f t="shared" si="646"/>
        <v>Within SLA</v>
      </c>
      <c r="U6900">
        <f t="shared" si="647"/>
        <v>0</v>
      </c>
    </row>
    <row r="6901" spans="1:21" x14ac:dyDescent="0.3">
      <c r="A6901" t="s">
        <v>11606</v>
      </c>
      <c r="B6901" t="s">
        <v>1316</v>
      </c>
      <c r="C6901" t="s">
        <v>9154</v>
      </c>
      <c r="D6901" t="s">
        <v>34</v>
      </c>
      <c r="E6901" t="s">
        <v>27</v>
      </c>
      <c r="F6901">
        <v>1073737.98</v>
      </c>
      <c r="G6901" s="1">
        <v>45983</v>
      </c>
      <c r="H6901" s="1">
        <v>46009</v>
      </c>
      <c r="I6901" t="s">
        <v>19</v>
      </c>
      <c r="J6901">
        <v>26</v>
      </c>
      <c r="K6901">
        <v>20</v>
      </c>
      <c r="L6901" t="s">
        <v>83</v>
      </c>
      <c r="M6901" t="s">
        <v>29</v>
      </c>
      <c r="N6901" t="s">
        <v>30</v>
      </c>
      <c r="O6901">
        <f t="shared" si="642"/>
        <v>1</v>
      </c>
      <c r="P6901" t="str">
        <f t="shared" si="643"/>
        <v>Valid</v>
      </c>
      <c r="Q6901" t="str">
        <f>_xlfn.XLOOKUP(B6901,Customers!$A:$A,Customers!$C:$C,"Not Found")</f>
        <v>South</v>
      </c>
      <c r="R6901" t="str">
        <f t="shared" si="644"/>
        <v>West</v>
      </c>
      <c r="S6901" t="str">
        <f t="shared" si="645"/>
        <v>Death Benefit</v>
      </c>
      <c r="T6901" t="str">
        <f t="shared" si="646"/>
        <v>SLA Breach</v>
      </c>
      <c r="U6901">
        <f t="shared" si="647"/>
        <v>6</v>
      </c>
    </row>
    <row r="6902" spans="1:21" x14ac:dyDescent="0.3">
      <c r="A6902" t="s">
        <v>11607</v>
      </c>
      <c r="B6902" t="s">
        <v>11608</v>
      </c>
      <c r="C6902" t="s">
        <v>11609</v>
      </c>
      <c r="D6902" t="s">
        <v>26</v>
      </c>
      <c r="E6902" t="s">
        <v>173</v>
      </c>
      <c r="F6902">
        <v>284492.55</v>
      </c>
      <c r="G6902" s="1">
        <v>45949</v>
      </c>
      <c r="H6902" s="1">
        <v>45963</v>
      </c>
      <c r="I6902" t="s">
        <v>19</v>
      </c>
      <c r="J6902">
        <v>14</v>
      </c>
      <c r="K6902">
        <v>20</v>
      </c>
      <c r="L6902" t="s">
        <v>212</v>
      </c>
      <c r="M6902" t="s">
        <v>29</v>
      </c>
      <c r="N6902" t="s">
        <v>22</v>
      </c>
      <c r="O6902">
        <f t="shared" si="642"/>
        <v>1</v>
      </c>
      <c r="P6902" t="str">
        <f t="shared" si="643"/>
        <v>Valid</v>
      </c>
      <c r="Q6902" t="str">
        <f>_xlfn.XLOOKUP(B6902,Customers!$A:$A,Customers!$C:$C,"Not Found")</f>
        <v>West</v>
      </c>
      <c r="R6902" t="str">
        <f t="shared" si="644"/>
        <v>Central</v>
      </c>
      <c r="S6902" t="str">
        <f t="shared" si="645"/>
        <v>Disability</v>
      </c>
      <c r="T6902" t="str">
        <f t="shared" si="646"/>
        <v>Within SLA</v>
      </c>
      <c r="U6902">
        <f t="shared" si="647"/>
        <v>0</v>
      </c>
    </row>
    <row r="6903" spans="1:21" x14ac:dyDescent="0.3">
      <c r="A6903" t="s">
        <v>11610</v>
      </c>
      <c r="B6903" t="s">
        <v>1674</v>
      </c>
      <c r="C6903" t="s">
        <v>1675</v>
      </c>
      <c r="D6903" t="s">
        <v>154</v>
      </c>
      <c r="E6903" t="s">
        <v>27</v>
      </c>
      <c r="F6903">
        <v>37167.69</v>
      </c>
      <c r="G6903" s="1">
        <v>45658</v>
      </c>
      <c r="H6903" s="1">
        <v>45669</v>
      </c>
      <c r="I6903" t="s">
        <v>19</v>
      </c>
      <c r="J6903">
        <v>11</v>
      </c>
      <c r="K6903">
        <v>10</v>
      </c>
      <c r="L6903" t="s">
        <v>345</v>
      </c>
      <c r="M6903" t="s">
        <v>21</v>
      </c>
      <c r="N6903" t="s">
        <v>30</v>
      </c>
      <c r="O6903">
        <f t="shared" si="642"/>
        <v>1</v>
      </c>
      <c r="P6903" t="str">
        <f t="shared" si="643"/>
        <v>Valid</v>
      </c>
      <c r="Q6903" t="str">
        <f>_xlfn.XLOOKUP(B6903,Customers!$A:$A,Customers!$C:$C,"Not Found")</f>
        <v>South</v>
      </c>
      <c r="R6903" t="str">
        <f t="shared" si="644"/>
        <v>West</v>
      </c>
      <c r="S6903" t="str">
        <f t="shared" si="645"/>
        <v>Vehicle Damage</v>
      </c>
      <c r="T6903" t="str">
        <f t="shared" si="646"/>
        <v>SLA Breach</v>
      </c>
      <c r="U6903">
        <f t="shared" si="647"/>
        <v>1</v>
      </c>
    </row>
    <row r="6904" spans="1:21" x14ac:dyDescent="0.3">
      <c r="A6904" t="s">
        <v>11611</v>
      </c>
      <c r="B6904" t="s">
        <v>2583</v>
      </c>
      <c r="C6904" t="s">
        <v>7506</v>
      </c>
      <c r="D6904" t="s">
        <v>216</v>
      </c>
      <c r="E6904" t="s">
        <v>39</v>
      </c>
      <c r="F6904">
        <v>26672.42</v>
      </c>
      <c r="G6904" s="1">
        <v>45801</v>
      </c>
      <c r="H6904" s="1">
        <v>45815</v>
      </c>
      <c r="I6904" t="s">
        <v>19</v>
      </c>
      <c r="J6904">
        <v>14</v>
      </c>
      <c r="K6904">
        <v>15</v>
      </c>
      <c r="L6904" t="s">
        <v>212</v>
      </c>
      <c r="M6904" t="s">
        <v>55</v>
      </c>
      <c r="N6904" t="s">
        <v>30</v>
      </c>
      <c r="O6904">
        <f t="shared" si="642"/>
        <v>1</v>
      </c>
      <c r="P6904" t="str">
        <f t="shared" si="643"/>
        <v>Valid</v>
      </c>
      <c r="Q6904" t="str">
        <f>_xlfn.XLOOKUP(B6904,Customers!$A:$A,Customers!$C:$C,"Not Found")</f>
        <v>North</v>
      </c>
      <c r="R6904" t="str">
        <f t="shared" si="644"/>
        <v>North</v>
      </c>
      <c r="S6904" t="str">
        <f t="shared" si="645"/>
        <v>Outpatient</v>
      </c>
      <c r="T6904" t="str">
        <f t="shared" si="646"/>
        <v>Within SLA</v>
      </c>
      <c r="U6904">
        <f t="shared" si="647"/>
        <v>0</v>
      </c>
    </row>
    <row r="6905" spans="1:21" x14ac:dyDescent="0.3">
      <c r="A6905" t="s">
        <v>11612</v>
      </c>
      <c r="B6905" t="s">
        <v>171</v>
      </c>
      <c r="C6905" t="s">
        <v>172</v>
      </c>
      <c r="D6905" t="s">
        <v>154</v>
      </c>
      <c r="E6905" t="s">
        <v>39</v>
      </c>
      <c r="F6905">
        <v>54521.24</v>
      </c>
      <c r="G6905" s="1">
        <v>45753</v>
      </c>
      <c r="H6905" s="1">
        <v>45766</v>
      </c>
      <c r="I6905" t="s">
        <v>19</v>
      </c>
      <c r="J6905">
        <v>13</v>
      </c>
      <c r="K6905">
        <v>10</v>
      </c>
      <c r="L6905" t="s">
        <v>580</v>
      </c>
      <c r="M6905" t="s">
        <v>21</v>
      </c>
      <c r="N6905" t="s">
        <v>30</v>
      </c>
      <c r="O6905">
        <f t="shared" si="642"/>
        <v>1</v>
      </c>
      <c r="P6905" t="str">
        <f t="shared" si="643"/>
        <v>Valid</v>
      </c>
      <c r="Q6905" t="str">
        <f>_xlfn.XLOOKUP(B6905,Customers!$A:$A,Customers!$C:$C,"Not Found")</f>
        <v>Central</v>
      </c>
      <c r="R6905" t="str">
        <f t="shared" si="644"/>
        <v>North</v>
      </c>
      <c r="S6905" t="str">
        <f t="shared" si="645"/>
        <v>Vehicle Damage</v>
      </c>
      <c r="T6905" t="str">
        <f t="shared" si="646"/>
        <v>SLA Breach</v>
      </c>
      <c r="U6905">
        <f t="shared" si="647"/>
        <v>3</v>
      </c>
    </row>
    <row r="6906" spans="1:21" x14ac:dyDescent="0.3">
      <c r="A6906" t="s">
        <v>11613</v>
      </c>
      <c r="B6906" t="s">
        <v>2712</v>
      </c>
      <c r="C6906" t="s">
        <v>7282</v>
      </c>
      <c r="D6906" t="s">
        <v>154</v>
      </c>
      <c r="E6906" t="s">
        <v>39</v>
      </c>
      <c r="F6906">
        <v>59879.02</v>
      </c>
      <c r="G6906" s="1">
        <v>45802</v>
      </c>
      <c r="I6906" t="s">
        <v>64</v>
      </c>
      <c r="J6906">
        <v>5</v>
      </c>
      <c r="K6906">
        <v>10</v>
      </c>
      <c r="L6906" t="s">
        <v>548</v>
      </c>
      <c r="M6906" t="s">
        <v>21</v>
      </c>
      <c r="N6906" t="s">
        <v>22</v>
      </c>
      <c r="O6906">
        <f t="shared" si="642"/>
        <v>1</v>
      </c>
      <c r="P6906" t="str">
        <f t="shared" si="643"/>
        <v>Valid</v>
      </c>
      <c r="Q6906" t="str">
        <f>_xlfn.XLOOKUP(B6906,Customers!$A:$A,Customers!$C:$C,"Not Found")</f>
        <v>West</v>
      </c>
      <c r="R6906" t="str">
        <f t="shared" si="644"/>
        <v>North</v>
      </c>
      <c r="S6906" t="str">
        <f t="shared" si="645"/>
        <v>Vehicle Damage</v>
      </c>
      <c r="T6906" t="str">
        <f t="shared" si="646"/>
        <v>Within SLA</v>
      </c>
      <c r="U6906">
        <f t="shared" si="647"/>
        <v>0</v>
      </c>
    </row>
    <row r="6907" spans="1:21" x14ac:dyDescent="0.3">
      <c r="A6907" t="s">
        <v>11614</v>
      </c>
      <c r="B6907" t="s">
        <v>1107</v>
      </c>
      <c r="C6907" t="s">
        <v>3743</v>
      </c>
      <c r="D6907" t="s">
        <v>116</v>
      </c>
      <c r="E6907" t="s">
        <v>39</v>
      </c>
      <c r="F6907">
        <v>24385.4</v>
      </c>
      <c r="G6907" s="1">
        <v>45673</v>
      </c>
      <c r="H6907" s="1">
        <v>45681</v>
      </c>
      <c r="I6907" t="s">
        <v>19</v>
      </c>
      <c r="J6907">
        <v>8</v>
      </c>
      <c r="K6907">
        <v>7</v>
      </c>
      <c r="L6907" t="s">
        <v>349</v>
      </c>
      <c r="M6907" t="s">
        <v>94</v>
      </c>
      <c r="N6907" t="s">
        <v>30</v>
      </c>
      <c r="O6907">
        <f t="shared" si="642"/>
        <v>1</v>
      </c>
      <c r="P6907" t="str">
        <f t="shared" si="643"/>
        <v>Valid</v>
      </c>
      <c r="Q6907" t="str">
        <f>_xlfn.XLOOKUP(B6907,Customers!$A:$A,Customers!$C:$C,"Not Found")</f>
        <v>Central</v>
      </c>
      <c r="R6907" t="str">
        <f t="shared" si="644"/>
        <v>North</v>
      </c>
      <c r="S6907" t="str">
        <f t="shared" si="645"/>
        <v>Medical Emergency</v>
      </c>
      <c r="T6907" t="str">
        <f t="shared" si="646"/>
        <v>SLA Breach</v>
      </c>
      <c r="U6907">
        <f t="shared" si="647"/>
        <v>1</v>
      </c>
    </row>
    <row r="6908" spans="1:21" x14ac:dyDescent="0.3">
      <c r="A6908" t="s">
        <v>11615</v>
      </c>
      <c r="B6908" t="s">
        <v>1300</v>
      </c>
      <c r="C6908" t="s">
        <v>2960</v>
      </c>
      <c r="D6908" t="s">
        <v>26</v>
      </c>
      <c r="E6908" t="s">
        <v>39</v>
      </c>
      <c r="F6908">
        <v>300985.09999999998</v>
      </c>
      <c r="G6908" s="1">
        <v>45838</v>
      </c>
      <c r="H6908" s="1">
        <v>45858</v>
      </c>
      <c r="I6908" t="s">
        <v>47</v>
      </c>
      <c r="J6908">
        <v>20</v>
      </c>
      <c r="K6908">
        <v>20</v>
      </c>
      <c r="L6908" t="s">
        <v>813</v>
      </c>
      <c r="M6908" t="s">
        <v>29</v>
      </c>
      <c r="N6908" t="s">
        <v>22</v>
      </c>
      <c r="O6908">
        <f t="shared" si="642"/>
        <v>1</v>
      </c>
      <c r="P6908" t="str">
        <f t="shared" si="643"/>
        <v>Valid</v>
      </c>
      <c r="Q6908" t="str">
        <f>_xlfn.XLOOKUP(B6908,Customers!$A:$A,Customers!$C:$C,"Not Found")</f>
        <v>Central</v>
      </c>
      <c r="R6908" t="str">
        <f t="shared" si="644"/>
        <v>North</v>
      </c>
      <c r="S6908" t="str">
        <f t="shared" si="645"/>
        <v>Disability</v>
      </c>
      <c r="T6908" t="str">
        <f t="shared" si="646"/>
        <v>Within SLA</v>
      </c>
      <c r="U6908">
        <f t="shared" si="647"/>
        <v>0</v>
      </c>
    </row>
    <row r="6909" spans="1:21" x14ac:dyDescent="0.3">
      <c r="A6909" t="s">
        <v>11616</v>
      </c>
      <c r="B6909" t="s">
        <v>2532</v>
      </c>
      <c r="C6909" t="s">
        <v>6870</v>
      </c>
      <c r="D6909" t="s">
        <v>1254</v>
      </c>
      <c r="E6909" t="s">
        <v>39</v>
      </c>
      <c r="F6909">
        <v>270731.31</v>
      </c>
      <c r="G6909" s="1">
        <v>45839</v>
      </c>
      <c r="H6909" s="1">
        <v>45846</v>
      </c>
      <c r="I6909" t="s">
        <v>19</v>
      </c>
      <c r="J6909">
        <v>7</v>
      </c>
      <c r="K6909">
        <v>12</v>
      </c>
      <c r="L6909" t="s">
        <v>770</v>
      </c>
      <c r="M6909" t="s">
        <v>49</v>
      </c>
      <c r="N6909" t="s">
        <v>30</v>
      </c>
      <c r="O6909">
        <f t="shared" si="642"/>
        <v>1</v>
      </c>
      <c r="P6909" t="str">
        <f t="shared" si="643"/>
        <v>Valid</v>
      </c>
      <c r="Q6909" t="str">
        <f>_xlfn.XLOOKUP(B6909,Customers!$A:$A,Customers!$C:$C,"Not Found")</f>
        <v>Central</v>
      </c>
      <c r="R6909" t="str">
        <f t="shared" si="644"/>
        <v>North</v>
      </c>
      <c r="S6909" t="str">
        <f t="shared" si="645"/>
        <v>Property Damage</v>
      </c>
      <c r="T6909" t="str">
        <f t="shared" si="646"/>
        <v>Within SLA</v>
      </c>
      <c r="U6909">
        <f t="shared" si="647"/>
        <v>0</v>
      </c>
    </row>
    <row r="6910" spans="1:21" x14ac:dyDescent="0.3">
      <c r="A6910" t="s">
        <v>11617</v>
      </c>
      <c r="B6910" t="s">
        <v>667</v>
      </c>
      <c r="C6910" t="s">
        <v>668</v>
      </c>
      <c r="D6910" t="s">
        <v>46</v>
      </c>
      <c r="E6910" t="s">
        <v>74</v>
      </c>
      <c r="F6910">
        <v>164468.44</v>
      </c>
      <c r="G6910" s="1">
        <v>45740</v>
      </c>
      <c r="H6910" s="1">
        <v>45748</v>
      </c>
      <c r="I6910" t="s">
        <v>19</v>
      </c>
      <c r="J6910">
        <v>8</v>
      </c>
      <c r="K6910">
        <v>12</v>
      </c>
      <c r="L6910" t="s">
        <v>193</v>
      </c>
      <c r="M6910" t="s">
        <v>49</v>
      </c>
      <c r="N6910" t="s">
        <v>30</v>
      </c>
      <c r="O6910">
        <f t="shared" si="642"/>
        <v>1</v>
      </c>
      <c r="P6910" t="str">
        <f t="shared" si="643"/>
        <v>Valid</v>
      </c>
      <c r="Q6910" t="str">
        <f>_xlfn.XLOOKUP(B6910,Customers!$A:$A,Customers!$C:$C,"Not Found")</f>
        <v>East</v>
      </c>
      <c r="R6910" t="str">
        <f t="shared" si="644"/>
        <v>East</v>
      </c>
      <c r="S6910" t="str">
        <f t="shared" si="645"/>
        <v>Theft</v>
      </c>
      <c r="T6910" t="str">
        <f t="shared" si="646"/>
        <v>Within SLA</v>
      </c>
      <c r="U6910">
        <f t="shared" si="647"/>
        <v>0</v>
      </c>
    </row>
    <row r="6911" spans="1:21" x14ac:dyDescent="0.3">
      <c r="A6911" t="s">
        <v>11618</v>
      </c>
      <c r="B6911" t="s">
        <v>10244</v>
      </c>
      <c r="C6911" t="s">
        <v>11513</v>
      </c>
      <c r="D6911" t="s">
        <v>69</v>
      </c>
      <c r="E6911" t="s">
        <v>39</v>
      </c>
      <c r="F6911">
        <v>124847.75</v>
      </c>
      <c r="G6911" s="1">
        <v>45847</v>
      </c>
      <c r="H6911" s="1">
        <v>45873</v>
      </c>
      <c r="I6911" t="s">
        <v>19</v>
      </c>
      <c r="J6911">
        <v>26</v>
      </c>
      <c r="K6911">
        <v>12</v>
      </c>
      <c r="L6911" t="s">
        <v>373</v>
      </c>
      <c r="M6911" t="s">
        <v>49</v>
      </c>
      <c r="N6911" t="s">
        <v>88</v>
      </c>
      <c r="O6911">
        <f t="shared" si="642"/>
        <v>1</v>
      </c>
      <c r="P6911" t="str">
        <f t="shared" si="643"/>
        <v>Valid</v>
      </c>
      <c r="Q6911" t="str">
        <f>_xlfn.XLOOKUP(B6911,Customers!$A:$A,Customers!$C:$C,"Not Found")</f>
        <v>Central</v>
      </c>
      <c r="R6911" t="str">
        <f t="shared" si="644"/>
        <v>North</v>
      </c>
      <c r="S6911" t="str">
        <f t="shared" si="645"/>
        <v>Property Damage</v>
      </c>
      <c r="T6911" t="str">
        <f t="shared" si="646"/>
        <v>SLA Breach</v>
      </c>
      <c r="U6911">
        <f t="shared" si="647"/>
        <v>14</v>
      </c>
    </row>
    <row r="6912" spans="1:21" x14ac:dyDescent="0.3">
      <c r="A6912" t="s">
        <v>11619</v>
      </c>
      <c r="B6912" t="s">
        <v>2245</v>
      </c>
      <c r="C6912" t="s">
        <v>2246</v>
      </c>
      <c r="D6912" t="s">
        <v>154</v>
      </c>
      <c r="E6912" t="s">
        <v>18</v>
      </c>
      <c r="F6912">
        <v>136521.51</v>
      </c>
      <c r="G6912" s="1">
        <v>45839</v>
      </c>
      <c r="H6912" s="1">
        <v>45850</v>
      </c>
      <c r="I6912" t="s">
        <v>19</v>
      </c>
      <c r="J6912">
        <v>11</v>
      </c>
      <c r="K6912">
        <v>10</v>
      </c>
      <c r="L6912" t="s">
        <v>404</v>
      </c>
      <c r="M6912" t="s">
        <v>21</v>
      </c>
      <c r="N6912" t="s">
        <v>30</v>
      </c>
      <c r="O6912">
        <f t="shared" si="642"/>
        <v>1</v>
      </c>
      <c r="P6912" t="str">
        <f t="shared" si="643"/>
        <v>Valid</v>
      </c>
      <c r="Q6912" t="str">
        <f>_xlfn.XLOOKUP(B6912,Customers!$A:$A,Customers!$C:$C,"Not Found")</f>
        <v>West</v>
      </c>
      <c r="R6912" t="str">
        <f t="shared" si="644"/>
        <v>South</v>
      </c>
      <c r="S6912" t="str">
        <f t="shared" si="645"/>
        <v>Vehicle Damage</v>
      </c>
      <c r="T6912" t="str">
        <f t="shared" si="646"/>
        <v>SLA Breach</v>
      </c>
      <c r="U6912">
        <f t="shared" si="647"/>
        <v>1</v>
      </c>
    </row>
    <row r="6913" spans="1:21" x14ac:dyDescent="0.3">
      <c r="A6913" t="s">
        <v>11620</v>
      </c>
      <c r="B6913" t="s">
        <v>4608</v>
      </c>
      <c r="C6913" t="s">
        <v>5571</v>
      </c>
      <c r="D6913" t="s">
        <v>17</v>
      </c>
      <c r="E6913" t="s">
        <v>27</v>
      </c>
      <c r="F6913">
        <v>35830.699999999997</v>
      </c>
      <c r="G6913" s="1">
        <v>45871</v>
      </c>
      <c r="H6913" s="1">
        <v>45880</v>
      </c>
      <c r="I6913" t="s">
        <v>19</v>
      </c>
      <c r="J6913">
        <v>9</v>
      </c>
      <c r="K6913">
        <v>10</v>
      </c>
      <c r="L6913" t="s">
        <v>606</v>
      </c>
      <c r="M6913" t="s">
        <v>21</v>
      </c>
      <c r="N6913" t="s">
        <v>30</v>
      </c>
      <c r="O6913">
        <f t="shared" si="642"/>
        <v>1</v>
      </c>
      <c r="P6913" t="str">
        <f t="shared" si="643"/>
        <v>Valid</v>
      </c>
      <c r="Q6913" t="str">
        <f>_xlfn.XLOOKUP(B6913,Customers!$A:$A,Customers!$C:$C,"Not Found")</f>
        <v>North</v>
      </c>
      <c r="R6913" t="str">
        <f t="shared" si="644"/>
        <v>West</v>
      </c>
      <c r="S6913" t="str">
        <f t="shared" si="645"/>
        <v>Accident</v>
      </c>
      <c r="T6913" t="str">
        <f t="shared" si="646"/>
        <v>Within SLA</v>
      </c>
      <c r="U6913">
        <f t="shared" si="647"/>
        <v>0</v>
      </c>
    </row>
    <row r="6914" spans="1:21" x14ac:dyDescent="0.3">
      <c r="A6914" t="s">
        <v>11621</v>
      </c>
      <c r="B6914" t="s">
        <v>5331</v>
      </c>
      <c r="C6914" t="s">
        <v>5332</v>
      </c>
      <c r="D6914" t="s">
        <v>26</v>
      </c>
      <c r="E6914" t="s">
        <v>39</v>
      </c>
      <c r="F6914">
        <v>476976.94</v>
      </c>
      <c r="G6914" s="1">
        <v>45736</v>
      </c>
      <c r="H6914" s="1">
        <v>45766</v>
      </c>
      <c r="I6914" t="s">
        <v>19</v>
      </c>
      <c r="J6914">
        <v>30</v>
      </c>
      <c r="K6914">
        <v>20</v>
      </c>
      <c r="L6914" t="s">
        <v>491</v>
      </c>
      <c r="M6914" t="s">
        <v>29</v>
      </c>
      <c r="N6914" t="s">
        <v>42</v>
      </c>
      <c r="O6914">
        <f t="shared" ref="O6914:O6977" si="648">COUNTIF($A:$A,A6914)</f>
        <v>1</v>
      </c>
      <c r="P6914" t="str">
        <f t="shared" ref="P6914:P6977" si="649">IF(F6914="","Missing Amount","Valid")</f>
        <v>Valid</v>
      </c>
      <c r="Q6914" t="str">
        <f>_xlfn.XLOOKUP(B6914,Customers!$A:$A,Customers!$C:$C,"Not Found")</f>
        <v>North</v>
      </c>
      <c r="R6914" t="str">
        <f t="shared" ref="R6914:R6977" si="650">IF(E6914="",Q6914,E6914)</f>
        <v>North</v>
      </c>
      <c r="S6914" t="str">
        <f t="shared" ref="S6914:S6977" si="651">IF(D6914="Hospitalisation","Hospitalization",IF(D6914="Medical Emerg.","Medical Emergency",IF(D6914="Property dmg","Property Damage",IF(D6914="Vehicle dmg","Vehicle Damage",D6914))))</f>
        <v>Disability</v>
      </c>
      <c r="T6914" t="str">
        <f t="shared" ref="T6914:T6977" si="652">IF(J6914&gt;K6914,"SLA Breach","Within SLA")</f>
        <v>SLA Breach</v>
      </c>
      <c r="U6914">
        <f t="shared" ref="U6914:U6977" si="653">IF(J6914&gt;K6914,J6914-K6914,0)</f>
        <v>10</v>
      </c>
    </row>
    <row r="6915" spans="1:21" x14ac:dyDescent="0.3">
      <c r="A6915" t="s">
        <v>11622</v>
      </c>
      <c r="B6915" t="s">
        <v>2471</v>
      </c>
      <c r="C6915" t="s">
        <v>11623</v>
      </c>
      <c r="D6915" t="s">
        <v>46</v>
      </c>
      <c r="E6915" t="s">
        <v>27</v>
      </c>
      <c r="F6915">
        <v>102075.8</v>
      </c>
      <c r="G6915" s="1">
        <v>45704</v>
      </c>
      <c r="H6915" s="1">
        <v>45711</v>
      </c>
      <c r="I6915" t="s">
        <v>19</v>
      </c>
      <c r="J6915">
        <v>7</v>
      </c>
      <c r="K6915">
        <v>10</v>
      </c>
      <c r="L6915" t="s">
        <v>345</v>
      </c>
      <c r="M6915" t="s">
        <v>21</v>
      </c>
      <c r="N6915" t="s">
        <v>30</v>
      </c>
      <c r="O6915">
        <f t="shared" si="648"/>
        <v>1</v>
      </c>
      <c r="P6915" t="str">
        <f t="shared" si="649"/>
        <v>Valid</v>
      </c>
      <c r="Q6915" t="str">
        <f>_xlfn.XLOOKUP(B6915,Customers!$A:$A,Customers!$C:$C,"Not Found")</f>
        <v>West</v>
      </c>
      <c r="R6915" t="str">
        <f t="shared" si="650"/>
        <v>West</v>
      </c>
      <c r="S6915" t="str">
        <f t="shared" si="651"/>
        <v>Theft</v>
      </c>
      <c r="T6915" t="str">
        <f t="shared" si="652"/>
        <v>Within SLA</v>
      </c>
      <c r="U6915">
        <f t="shared" si="653"/>
        <v>0</v>
      </c>
    </row>
    <row r="6916" spans="1:21" x14ac:dyDescent="0.3">
      <c r="A6916" t="s">
        <v>11624</v>
      </c>
      <c r="B6916" t="s">
        <v>2709</v>
      </c>
      <c r="C6916" t="s">
        <v>11625</v>
      </c>
      <c r="D6916" t="s">
        <v>17</v>
      </c>
      <c r="E6916" t="s">
        <v>27</v>
      </c>
      <c r="F6916">
        <v>172292</v>
      </c>
      <c r="G6916" s="1">
        <v>45766</v>
      </c>
      <c r="H6916" s="1">
        <v>45779</v>
      </c>
      <c r="I6916" t="s">
        <v>19</v>
      </c>
      <c r="J6916">
        <v>13</v>
      </c>
      <c r="K6916">
        <v>10</v>
      </c>
      <c r="L6916" t="s">
        <v>252</v>
      </c>
      <c r="M6916" t="s">
        <v>21</v>
      </c>
      <c r="N6916" t="s">
        <v>30</v>
      </c>
      <c r="O6916">
        <f t="shared" si="648"/>
        <v>1</v>
      </c>
      <c r="P6916" t="str">
        <f t="shared" si="649"/>
        <v>Valid</v>
      </c>
      <c r="Q6916" t="str">
        <f>_xlfn.XLOOKUP(B6916,Customers!$A:$A,Customers!$C:$C,"Not Found")</f>
        <v>East</v>
      </c>
      <c r="R6916" t="str">
        <f t="shared" si="650"/>
        <v>West</v>
      </c>
      <c r="S6916" t="str">
        <f t="shared" si="651"/>
        <v>Accident</v>
      </c>
      <c r="T6916" t="str">
        <f t="shared" si="652"/>
        <v>SLA Breach</v>
      </c>
      <c r="U6916">
        <f t="shared" si="653"/>
        <v>3</v>
      </c>
    </row>
    <row r="6917" spans="1:21" x14ac:dyDescent="0.3">
      <c r="A6917" t="s">
        <v>11626</v>
      </c>
      <c r="B6917" t="s">
        <v>1070</v>
      </c>
      <c r="C6917" t="s">
        <v>6332</v>
      </c>
      <c r="D6917" t="s">
        <v>111</v>
      </c>
      <c r="E6917" t="s">
        <v>74</v>
      </c>
      <c r="F6917">
        <v>45131.29</v>
      </c>
      <c r="G6917" s="1">
        <v>45663</v>
      </c>
      <c r="H6917" s="1">
        <v>45676</v>
      </c>
      <c r="I6917" t="s">
        <v>19</v>
      </c>
      <c r="J6917">
        <v>13</v>
      </c>
      <c r="K6917">
        <v>12</v>
      </c>
      <c r="L6917" t="s">
        <v>323</v>
      </c>
      <c r="M6917" t="s">
        <v>49</v>
      </c>
      <c r="N6917" t="s">
        <v>30</v>
      </c>
      <c r="O6917">
        <f t="shared" si="648"/>
        <v>1</v>
      </c>
      <c r="P6917" t="str">
        <f t="shared" si="649"/>
        <v>Valid</v>
      </c>
      <c r="Q6917" t="str">
        <f>_xlfn.XLOOKUP(B6917,Customers!$A:$A,Customers!$C:$C,"Not Found")</f>
        <v>South</v>
      </c>
      <c r="R6917" t="str">
        <f t="shared" si="650"/>
        <v>East</v>
      </c>
      <c r="S6917" t="str">
        <f t="shared" si="651"/>
        <v>Fire</v>
      </c>
      <c r="T6917" t="str">
        <f t="shared" si="652"/>
        <v>SLA Breach</v>
      </c>
      <c r="U6917">
        <f t="shared" si="653"/>
        <v>1</v>
      </c>
    </row>
    <row r="6918" spans="1:21" x14ac:dyDescent="0.3">
      <c r="A6918" t="s">
        <v>11627</v>
      </c>
      <c r="B6918" t="s">
        <v>1210</v>
      </c>
      <c r="C6918" t="s">
        <v>11628</v>
      </c>
      <c r="D6918" t="s">
        <v>92</v>
      </c>
      <c r="E6918" t="s">
        <v>74</v>
      </c>
      <c r="F6918">
        <v>17084.68</v>
      </c>
      <c r="G6918" s="1">
        <v>45890</v>
      </c>
      <c r="H6918" s="1">
        <v>45896</v>
      </c>
      <c r="I6918" t="s">
        <v>19</v>
      </c>
      <c r="J6918">
        <v>6</v>
      </c>
      <c r="K6918">
        <v>7</v>
      </c>
      <c r="L6918" t="s">
        <v>353</v>
      </c>
      <c r="M6918" t="s">
        <v>94</v>
      </c>
      <c r="N6918" t="s">
        <v>30</v>
      </c>
      <c r="O6918">
        <f t="shared" si="648"/>
        <v>1</v>
      </c>
      <c r="P6918" t="str">
        <f t="shared" si="649"/>
        <v>Valid</v>
      </c>
      <c r="Q6918" t="str">
        <f>_xlfn.XLOOKUP(B6918,Customers!$A:$A,Customers!$C:$C,"Not Found")</f>
        <v>Central</v>
      </c>
      <c r="R6918" t="str">
        <f t="shared" si="650"/>
        <v>East</v>
      </c>
      <c r="S6918" t="str">
        <f t="shared" si="651"/>
        <v>Baggage Loss</v>
      </c>
      <c r="T6918" t="str">
        <f t="shared" si="652"/>
        <v>Within SLA</v>
      </c>
      <c r="U6918">
        <f t="shared" si="653"/>
        <v>0</v>
      </c>
    </row>
    <row r="6919" spans="1:21" x14ac:dyDescent="0.3">
      <c r="A6919" t="s">
        <v>11629</v>
      </c>
      <c r="B6919" t="s">
        <v>3652</v>
      </c>
      <c r="C6919" t="s">
        <v>11630</v>
      </c>
      <c r="D6919" t="s">
        <v>53</v>
      </c>
      <c r="E6919" t="s">
        <v>27</v>
      </c>
      <c r="F6919">
        <v>50201.74</v>
      </c>
      <c r="G6919" s="1">
        <v>45746</v>
      </c>
      <c r="H6919" s="1">
        <v>45763</v>
      </c>
      <c r="I6919" t="s">
        <v>19</v>
      </c>
      <c r="J6919">
        <v>17</v>
      </c>
      <c r="K6919">
        <v>15</v>
      </c>
      <c r="L6919" t="s">
        <v>112</v>
      </c>
      <c r="M6919" t="s">
        <v>55</v>
      </c>
      <c r="N6919" t="s">
        <v>30</v>
      </c>
      <c r="O6919">
        <f t="shared" si="648"/>
        <v>1</v>
      </c>
      <c r="P6919" t="str">
        <f t="shared" si="649"/>
        <v>Valid</v>
      </c>
      <c r="Q6919" t="str">
        <f>_xlfn.XLOOKUP(B6919,Customers!$A:$A,Customers!$C:$C,"Not Found")</f>
        <v>West</v>
      </c>
      <c r="R6919" t="str">
        <f t="shared" si="650"/>
        <v>West</v>
      </c>
      <c r="S6919" t="str">
        <f t="shared" si="651"/>
        <v>Hospitalization</v>
      </c>
      <c r="T6919" t="str">
        <f t="shared" si="652"/>
        <v>SLA Breach</v>
      </c>
      <c r="U6919">
        <f t="shared" si="653"/>
        <v>2</v>
      </c>
    </row>
    <row r="6920" spans="1:21" x14ac:dyDescent="0.3">
      <c r="A6920" t="s">
        <v>11631</v>
      </c>
      <c r="B6920" t="s">
        <v>6290</v>
      </c>
      <c r="C6920" t="s">
        <v>6291</v>
      </c>
      <c r="D6920" t="s">
        <v>34</v>
      </c>
      <c r="E6920" t="s">
        <v>74</v>
      </c>
      <c r="F6920">
        <v>409364.15</v>
      </c>
      <c r="G6920" s="1">
        <v>45764</v>
      </c>
      <c r="H6920" s="1">
        <v>45803</v>
      </c>
      <c r="I6920" t="s">
        <v>19</v>
      </c>
      <c r="J6920">
        <v>39</v>
      </c>
      <c r="K6920">
        <v>20</v>
      </c>
      <c r="L6920" t="s">
        <v>178</v>
      </c>
      <c r="M6920" t="s">
        <v>29</v>
      </c>
      <c r="N6920" t="s">
        <v>88</v>
      </c>
      <c r="O6920">
        <f t="shared" si="648"/>
        <v>1</v>
      </c>
      <c r="P6920" t="str">
        <f t="shared" si="649"/>
        <v>Valid</v>
      </c>
      <c r="Q6920" t="str">
        <f>_xlfn.XLOOKUP(B6920,Customers!$A:$A,Customers!$C:$C,"Not Found")</f>
        <v>West</v>
      </c>
      <c r="R6920" t="str">
        <f t="shared" si="650"/>
        <v>East</v>
      </c>
      <c r="S6920" t="str">
        <f t="shared" si="651"/>
        <v>Death Benefit</v>
      </c>
      <c r="T6920" t="str">
        <f t="shared" si="652"/>
        <v>SLA Breach</v>
      </c>
      <c r="U6920">
        <f t="shared" si="653"/>
        <v>19</v>
      </c>
    </row>
    <row r="6921" spans="1:21" x14ac:dyDescent="0.3">
      <c r="A6921" t="s">
        <v>11632</v>
      </c>
      <c r="B6921" t="s">
        <v>2166</v>
      </c>
      <c r="C6921" t="s">
        <v>10525</v>
      </c>
      <c r="D6921" t="s">
        <v>111</v>
      </c>
      <c r="E6921" t="s">
        <v>74</v>
      </c>
      <c r="F6921">
        <v>127239.7</v>
      </c>
      <c r="G6921" s="1">
        <v>45675</v>
      </c>
      <c r="H6921" s="1">
        <v>45700</v>
      </c>
      <c r="I6921" t="s">
        <v>47</v>
      </c>
      <c r="J6921">
        <v>25</v>
      </c>
      <c r="K6921">
        <v>12</v>
      </c>
      <c r="L6921" t="s">
        <v>252</v>
      </c>
      <c r="M6921" t="s">
        <v>49</v>
      </c>
      <c r="N6921" t="s">
        <v>88</v>
      </c>
      <c r="O6921">
        <f t="shared" si="648"/>
        <v>1</v>
      </c>
      <c r="P6921" t="str">
        <f t="shared" si="649"/>
        <v>Valid</v>
      </c>
      <c r="Q6921" t="str">
        <f>_xlfn.XLOOKUP(B6921,Customers!$A:$A,Customers!$C:$C,"Not Found")</f>
        <v>North</v>
      </c>
      <c r="R6921" t="str">
        <f t="shared" si="650"/>
        <v>East</v>
      </c>
      <c r="S6921" t="str">
        <f t="shared" si="651"/>
        <v>Fire</v>
      </c>
      <c r="T6921" t="str">
        <f t="shared" si="652"/>
        <v>SLA Breach</v>
      </c>
      <c r="U6921">
        <f t="shared" si="653"/>
        <v>13</v>
      </c>
    </row>
    <row r="6922" spans="1:21" x14ac:dyDescent="0.3">
      <c r="A6922" t="s">
        <v>11633</v>
      </c>
      <c r="B6922" t="s">
        <v>984</v>
      </c>
      <c r="C6922" t="s">
        <v>8479</v>
      </c>
      <c r="D6922" t="s">
        <v>34</v>
      </c>
      <c r="E6922" t="s">
        <v>27</v>
      </c>
      <c r="F6922">
        <v>433904.57</v>
      </c>
      <c r="G6922" s="1">
        <v>45833</v>
      </c>
      <c r="H6922" s="1">
        <v>45849</v>
      </c>
      <c r="I6922" t="s">
        <v>19</v>
      </c>
      <c r="J6922">
        <v>16</v>
      </c>
      <c r="K6922">
        <v>20</v>
      </c>
      <c r="L6922" t="s">
        <v>606</v>
      </c>
      <c r="M6922" t="s">
        <v>29</v>
      </c>
      <c r="N6922" t="s">
        <v>30</v>
      </c>
      <c r="O6922">
        <f t="shared" si="648"/>
        <v>1</v>
      </c>
      <c r="P6922" t="str">
        <f t="shared" si="649"/>
        <v>Valid</v>
      </c>
      <c r="Q6922" t="str">
        <f>_xlfn.XLOOKUP(B6922,Customers!$A:$A,Customers!$C:$C,"Not Found")</f>
        <v>West</v>
      </c>
      <c r="R6922" t="str">
        <f t="shared" si="650"/>
        <v>West</v>
      </c>
      <c r="S6922" t="str">
        <f t="shared" si="651"/>
        <v>Death Benefit</v>
      </c>
      <c r="T6922" t="str">
        <f t="shared" si="652"/>
        <v>Within SLA</v>
      </c>
      <c r="U6922">
        <f t="shared" si="653"/>
        <v>0</v>
      </c>
    </row>
    <row r="6923" spans="1:21" x14ac:dyDescent="0.3">
      <c r="A6923" t="s">
        <v>11634</v>
      </c>
      <c r="B6923" t="s">
        <v>176</v>
      </c>
      <c r="C6923" t="s">
        <v>177</v>
      </c>
      <c r="D6923" t="s">
        <v>154</v>
      </c>
      <c r="E6923" t="s">
        <v>27</v>
      </c>
      <c r="F6923">
        <v>16525.8</v>
      </c>
      <c r="G6923" s="1">
        <v>45669</v>
      </c>
      <c r="I6923" t="s">
        <v>40</v>
      </c>
      <c r="J6923">
        <v>10</v>
      </c>
      <c r="K6923">
        <v>10</v>
      </c>
      <c r="L6923" t="s">
        <v>178</v>
      </c>
      <c r="M6923" t="s">
        <v>21</v>
      </c>
      <c r="N6923" t="s">
        <v>30</v>
      </c>
      <c r="O6923">
        <f t="shared" si="648"/>
        <v>1</v>
      </c>
      <c r="P6923" t="str">
        <f t="shared" si="649"/>
        <v>Valid</v>
      </c>
      <c r="Q6923" t="str">
        <f>_xlfn.XLOOKUP(B6923,Customers!$A:$A,Customers!$C:$C,"Not Found")</f>
        <v>East</v>
      </c>
      <c r="R6923" t="str">
        <f t="shared" si="650"/>
        <v>West</v>
      </c>
      <c r="S6923" t="str">
        <f t="shared" si="651"/>
        <v>Vehicle Damage</v>
      </c>
      <c r="T6923" t="str">
        <f t="shared" si="652"/>
        <v>Within SLA</v>
      </c>
      <c r="U6923">
        <f t="shared" si="653"/>
        <v>0</v>
      </c>
    </row>
    <row r="6924" spans="1:21" x14ac:dyDescent="0.3">
      <c r="A6924" t="s">
        <v>11635</v>
      </c>
      <c r="B6924" t="s">
        <v>464</v>
      </c>
      <c r="C6924" t="s">
        <v>465</v>
      </c>
      <c r="D6924" t="s">
        <v>46</v>
      </c>
      <c r="E6924" t="s">
        <v>18</v>
      </c>
      <c r="F6924">
        <v>169239.36</v>
      </c>
      <c r="G6924" s="1">
        <v>45816</v>
      </c>
      <c r="I6924" t="s">
        <v>40</v>
      </c>
      <c r="J6924">
        <v>11</v>
      </c>
      <c r="K6924">
        <v>10</v>
      </c>
      <c r="L6924" t="s">
        <v>787</v>
      </c>
      <c r="M6924" t="s">
        <v>21</v>
      </c>
      <c r="N6924" t="s">
        <v>42</v>
      </c>
      <c r="O6924">
        <f t="shared" si="648"/>
        <v>1</v>
      </c>
      <c r="P6924" t="str">
        <f t="shared" si="649"/>
        <v>Valid</v>
      </c>
      <c r="Q6924" t="str">
        <f>_xlfn.XLOOKUP(B6924,Customers!$A:$A,Customers!$C:$C,"Not Found")</f>
        <v>South</v>
      </c>
      <c r="R6924" t="str">
        <f t="shared" si="650"/>
        <v>South</v>
      </c>
      <c r="S6924" t="str">
        <f t="shared" si="651"/>
        <v>Theft</v>
      </c>
      <c r="T6924" t="str">
        <f t="shared" si="652"/>
        <v>SLA Breach</v>
      </c>
      <c r="U6924">
        <f t="shared" si="653"/>
        <v>1</v>
      </c>
    </row>
    <row r="6925" spans="1:21" x14ac:dyDescent="0.3">
      <c r="A6925" t="s">
        <v>11636</v>
      </c>
      <c r="B6925" t="s">
        <v>553</v>
      </c>
      <c r="C6925" t="s">
        <v>7402</v>
      </c>
      <c r="D6925" t="s">
        <v>59</v>
      </c>
      <c r="E6925" t="s">
        <v>18</v>
      </c>
      <c r="F6925">
        <v>99028.43</v>
      </c>
      <c r="G6925" s="1">
        <v>45746</v>
      </c>
      <c r="H6925" s="1">
        <v>45765</v>
      </c>
      <c r="I6925" t="s">
        <v>19</v>
      </c>
      <c r="J6925">
        <v>19</v>
      </c>
      <c r="K6925">
        <v>15</v>
      </c>
      <c r="L6925" t="s">
        <v>41</v>
      </c>
      <c r="M6925" t="s">
        <v>55</v>
      </c>
      <c r="N6925" t="s">
        <v>42</v>
      </c>
      <c r="O6925">
        <f t="shared" si="648"/>
        <v>1</v>
      </c>
      <c r="P6925" t="str">
        <f t="shared" si="649"/>
        <v>Valid</v>
      </c>
      <c r="Q6925" t="str">
        <f>_xlfn.XLOOKUP(B6925,Customers!$A:$A,Customers!$C:$C,"Not Found")</f>
        <v>East</v>
      </c>
      <c r="R6925" t="str">
        <f t="shared" si="650"/>
        <v>South</v>
      </c>
      <c r="S6925" t="str">
        <f t="shared" si="651"/>
        <v>Critical Illness</v>
      </c>
      <c r="T6925" t="str">
        <f t="shared" si="652"/>
        <v>SLA Breach</v>
      </c>
      <c r="U6925">
        <f t="shared" si="653"/>
        <v>4</v>
      </c>
    </row>
    <row r="6926" spans="1:21" x14ac:dyDescent="0.3">
      <c r="A6926" t="s">
        <v>11637</v>
      </c>
      <c r="B6926" t="s">
        <v>1133</v>
      </c>
      <c r="C6926" t="s">
        <v>1134</v>
      </c>
      <c r="D6926" t="s">
        <v>46</v>
      </c>
      <c r="E6926" t="s">
        <v>27</v>
      </c>
      <c r="F6926">
        <v>93088.79</v>
      </c>
      <c r="G6926" s="1">
        <v>45868</v>
      </c>
      <c r="H6926" s="1">
        <v>45875</v>
      </c>
      <c r="I6926" t="s">
        <v>19</v>
      </c>
      <c r="J6926">
        <v>7</v>
      </c>
      <c r="K6926">
        <v>10</v>
      </c>
      <c r="L6926" t="s">
        <v>590</v>
      </c>
      <c r="M6926" t="s">
        <v>21</v>
      </c>
      <c r="N6926" t="s">
        <v>30</v>
      </c>
      <c r="O6926">
        <f t="shared" si="648"/>
        <v>1</v>
      </c>
      <c r="P6926" t="str">
        <f t="shared" si="649"/>
        <v>Valid</v>
      </c>
      <c r="Q6926" t="str">
        <f>_xlfn.XLOOKUP(B6926,Customers!$A:$A,Customers!$C:$C,"Not Found")</f>
        <v>South</v>
      </c>
      <c r="R6926" t="str">
        <f t="shared" si="650"/>
        <v>West</v>
      </c>
      <c r="S6926" t="str">
        <f t="shared" si="651"/>
        <v>Theft</v>
      </c>
      <c r="T6926" t="str">
        <f t="shared" si="652"/>
        <v>Within SLA</v>
      </c>
      <c r="U6926">
        <f t="shared" si="653"/>
        <v>0</v>
      </c>
    </row>
    <row r="6927" spans="1:21" x14ac:dyDescent="0.3">
      <c r="A6927" t="s">
        <v>11638</v>
      </c>
      <c r="B6927" t="s">
        <v>416</v>
      </c>
      <c r="C6927" t="s">
        <v>3741</v>
      </c>
      <c r="D6927" t="s">
        <v>154</v>
      </c>
      <c r="E6927" t="s">
        <v>74</v>
      </c>
      <c r="F6927">
        <v>82689.710000000006</v>
      </c>
      <c r="G6927" s="1">
        <v>45991</v>
      </c>
      <c r="H6927" s="1">
        <v>46011</v>
      </c>
      <c r="I6927" t="s">
        <v>19</v>
      </c>
      <c r="J6927">
        <v>20</v>
      </c>
      <c r="K6927">
        <v>10</v>
      </c>
      <c r="L6927" t="s">
        <v>117</v>
      </c>
      <c r="M6927" t="s">
        <v>21</v>
      </c>
      <c r="N6927" t="s">
        <v>42</v>
      </c>
      <c r="O6927">
        <f t="shared" si="648"/>
        <v>1</v>
      </c>
      <c r="P6927" t="str">
        <f t="shared" si="649"/>
        <v>Valid</v>
      </c>
      <c r="Q6927" t="str">
        <f>_xlfn.XLOOKUP(B6927,Customers!$A:$A,Customers!$C:$C,"Not Found")</f>
        <v>East</v>
      </c>
      <c r="R6927" t="str">
        <f t="shared" si="650"/>
        <v>East</v>
      </c>
      <c r="S6927" t="str">
        <f t="shared" si="651"/>
        <v>Vehicle Damage</v>
      </c>
      <c r="T6927" t="str">
        <f t="shared" si="652"/>
        <v>SLA Breach</v>
      </c>
      <c r="U6927">
        <f t="shared" si="653"/>
        <v>10</v>
      </c>
    </row>
    <row r="6928" spans="1:21" x14ac:dyDescent="0.3">
      <c r="A6928" t="s">
        <v>11639</v>
      </c>
      <c r="B6928" t="s">
        <v>2654</v>
      </c>
      <c r="C6928" t="s">
        <v>11640</v>
      </c>
      <c r="D6928" t="s">
        <v>182</v>
      </c>
      <c r="E6928" t="s">
        <v>27</v>
      </c>
      <c r="F6928">
        <v>19947.7</v>
      </c>
      <c r="G6928" s="1">
        <v>45846</v>
      </c>
      <c r="H6928" s="1">
        <v>45847</v>
      </c>
      <c r="I6928" t="s">
        <v>19</v>
      </c>
      <c r="J6928">
        <v>1</v>
      </c>
      <c r="K6928">
        <v>7</v>
      </c>
      <c r="L6928" t="s">
        <v>353</v>
      </c>
      <c r="M6928" t="s">
        <v>94</v>
      </c>
      <c r="N6928" t="s">
        <v>30</v>
      </c>
      <c r="O6928">
        <f t="shared" si="648"/>
        <v>1</v>
      </c>
      <c r="P6928" t="str">
        <f t="shared" si="649"/>
        <v>Valid</v>
      </c>
      <c r="Q6928" t="str">
        <f>_xlfn.XLOOKUP(B6928,Customers!$A:$A,Customers!$C:$C,"Not Found")</f>
        <v>East</v>
      </c>
      <c r="R6928" t="str">
        <f t="shared" si="650"/>
        <v>West</v>
      </c>
      <c r="S6928" t="str">
        <f t="shared" si="651"/>
        <v>Trip Cancellation</v>
      </c>
      <c r="T6928" t="str">
        <f t="shared" si="652"/>
        <v>Within SLA</v>
      </c>
      <c r="U6928">
        <f t="shared" si="653"/>
        <v>0</v>
      </c>
    </row>
    <row r="6929" spans="1:21" x14ac:dyDescent="0.3">
      <c r="A6929" t="s">
        <v>11641</v>
      </c>
      <c r="B6929" t="s">
        <v>3714</v>
      </c>
      <c r="C6929" t="s">
        <v>3715</v>
      </c>
      <c r="D6929" t="s">
        <v>102</v>
      </c>
      <c r="E6929" t="s">
        <v>39</v>
      </c>
      <c r="F6929">
        <v>420101.95</v>
      </c>
      <c r="G6929" s="1">
        <v>45926</v>
      </c>
      <c r="H6929" s="1">
        <v>45946</v>
      </c>
      <c r="I6929" t="s">
        <v>19</v>
      </c>
      <c r="J6929">
        <v>20</v>
      </c>
      <c r="K6929">
        <v>20</v>
      </c>
      <c r="L6929" t="s">
        <v>20</v>
      </c>
      <c r="M6929" t="s">
        <v>29</v>
      </c>
      <c r="N6929" t="s">
        <v>30</v>
      </c>
      <c r="O6929">
        <f t="shared" si="648"/>
        <v>1</v>
      </c>
      <c r="P6929" t="str">
        <f t="shared" si="649"/>
        <v>Valid</v>
      </c>
      <c r="Q6929" t="str">
        <f>_xlfn.XLOOKUP(B6929,Customers!$A:$A,Customers!$C:$C,"Not Found")</f>
        <v>South</v>
      </c>
      <c r="R6929" t="str">
        <f t="shared" si="650"/>
        <v>North</v>
      </c>
      <c r="S6929" t="str">
        <f t="shared" si="651"/>
        <v>Maturity</v>
      </c>
      <c r="T6929" t="str">
        <f t="shared" si="652"/>
        <v>Within SLA</v>
      </c>
      <c r="U6929">
        <f t="shared" si="653"/>
        <v>0</v>
      </c>
    </row>
    <row r="6930" spans="1:21" x14ac:dyDescent="0.3">
      <c r="A6930" t="s">
        <v>11642</v>
      </c>
      <c r="B6930" t="s">
        <v>8450</v>
      </c>
      <c r="C6930" t="s">
        <v>8451</v>
      </c>
      <c r="D6930" t="s">
        <v>216</v>
      </c>
      <c r="E6930" t="s">
        <v>39</v>
      </c>
      <c r="F6930">
        <v>89317.58</v>
      </c>
      <c r="G6930" s="1">
        <v>45724</v>
      </c>
      <c r="I6930" t="s">
        <v>64</v>
      </c>
      <c r="J6930">
        <v>13</v>
      </c>
      <c r="K6930">
        <v>15</v>
      </c>
      <c r="L6930" t="s">
        <v>427</v>
      </c>
      <c r="M6930" t="s">
        <v>55</v>
      </c>
      <c r="N6930" t="s">
        <v>30</v>
      </c>
      <c r="O6930">
        <f t="shared" si="648"/>
        <v>1</v>
      </c>
      <c r="P6930" t="str">
        <f t="shared" si="649"/>
        <v>Valid</v>
      </c>
      <c r="Q6930" t="str">
        <f>_xlfn.XLOOKUP(B6930,Customers!$A:$A,Customers!$C:$C,"Not Found")</f>
        <v>Central</v>
      </c>
      <c r="R6930" t="str">
        <f t="shared" si="650"/>
        <v>North</v>
      </c>
      <c r="S6930" t="str">
        <f t="shared" si="651"/>
        <v>Outpatient</v>
      </c>
      <c r="T6930" t="str">
        <f t="shared" si="652"/>
        <v>Within SLA</v>
      </c>
      <c r="U6930">
        <f t="shared" si="653"/>
        <v>0</v>
      </c>
    </row>
    <row r="6931" spans="1:21" x14ac:dyDescent="0.3">
      <c r="A6931" t="s">
        <v>11643</v>
      </c>
      <c r="B6931" t="s">
        <v>2866</v>
      </c>
      <c r="C6931" t="s">
        <v>2867</v>
      </c>
      <c r="D6931" t="s">
        <v>216</v>
      </c>
      <c r="E6931" t="s">
        <v>74</v>
      </c>
      <c r="F6931">
        <v>88549.94</v>
      </c>
      <c r="G6931" s="1">
        <v>45778</v>
      </c>
      <c r="H6931" s="1">
        <v>45794</v>
      </c>
      <c r="I6931" t="s">
        <v>19</v>
      </c>
      <c r="J6931">
        <v>16</v>
      </c>
      <c r="K6931">
        <v>15</v>
      </c>
      <c r="L6931" t="s">
        <v>212</v>
      </c>
      <c r="M6931" t="s">
        <v>55</v>
      </c>
      <c r="N6931" t="s">
        <v>22</v>
      </c>
      <c r="O6931">
        <f t="shared" si="648"/>
        <v>1</v>
      </c>
      <c r="P6931" t="str">
        <f t="shared" si="649"/>
        <v>Valid</v>
      </c>
      <c r="Q6931" t="str">
        <f>_xlfn.XLOOKUP(B6931,Customers!$A:$A,Customers!$C:$C,"Not Found")</f>
        <v>North</v>
      </c>
      <c r="R6931" t="str">
        <f t="shared" si="650"/>
        <v>East</v>
      </c>
      <c r="S6931" t="str">
        <f t="shared" si="651"/>
        <v>Outpatient</v>
      </c>
      <c r="T6931" t="str">
        <f t="shared" si="652"/>
        <v>SLA Breach</v>
      </c>
      <c r="U6931">
        <f t="shared" si="653"/>
        <v>1</v>
      </c>
    </row>
    <row r="6932" spans="1:21" x14ac:dyDescent="0.3">
      <c r="A6932" t="s">
        <v>11644</v>
      </c>
      <c r="B6932" t="s">
        <v>9106</v>
      </c>
      <c r="C6932" t="s">
        <v>10953</v>
      </c>
      <c r="D6932" t="s">
        <v>182</v>
      </c>
      <c r="E6932" t="s">
        <v>27</v>
      </c>
      <c r="F6932">
        <v>41337.58</v>
      </c>
      <c r="G6932" s="1">
        <v>45930</v>
      </c>
      <c r="I6932" t="s">
        <v>40</v>
      </c>
      <c r="J6932">
        <v>9</v>
      </c>
      <c r="K6932">
        <v>7</v>
      </c>
      <c r="L6932" t="s">
        <v>20</v>
      </c>
      <c r="M6932" t="s">
        <v>94</v>
      </c>
      <c r="N6932" t="s">
        <v>30</v>
      </c>
      <c r="O6932">
        <f t="shared" si="648"/>
        <v>1</v>
      </c>
      <c r="P6932" t="str">
        <f t="shared" si="649"/>
        <v>Valid</v>
      </c>
      <c r="Q6932" t="str">
        <f>_xlfn.XLOOKUP(B6932,Customers!$A:$A,Customers!$C:$C,"Not Found")</f>
        <v>East</v>
      </c>
      <c r="R6932" t="str">
        <f t="shared" si="650"/>
        <v>West</v>
      </c>
      <c r="S6932" t="str">
        <f t="shared" si="651"/>
        <v>Trip Cancellation</v>
      </c>
      <c r="T6932" t="str">
        <f t="shared" si="652"/>
        <v>SLA Breach</v>
      </c>
      <c r="U6932">
        <f t="shared" si="653"/>
        <v>2</v>
      </c>
    </row>
    <row r="6933" spans="1:21" x14ac:dyDescent="0.3">
      <c r="A6933" t="s">
        <v>11645</v>
      </c>
      <c r="B6933" t="s">
        <v>510</v>
      </c>
      <c r="C6933" t="s">
        <v>3008</v>
      </c>
      <c r="D6933" t="s">
        <v>216</v>
      </c>
      <c r="F6933">
        <v>79520.36</v>
      </c>
      <c r="G6933" s="1">
        <v>45783</v>
      </c>
      <c r="H6933" s="1">
        <v>45804</v>
      </c>
      <c r="I6933" t="s">
        <v>19</v>
      </c>
      <c r="J6933">
        <v>21</v>
      </c>
      <c r="K6933">
        <v>15</v>
      </c>
      <c r="L6933" t="s">
        <v>244</v>
      </c>
      <c r="M6933" t="s">
        <v>55</v>
      </c>
      <c r="N6933" t="s">
        <v>42</v>
      </c>
      <c r="O6933">
        <f t="shared" si="648"/>
        <v>1</v>
      </c>
      <c r="P6933" t="str">
        <f t="shared" si="649"/>
        <v>Valid</v>
      </c>
      <c r="Q6933" t="str">
        <f>_xlfn.XLOOKUP(B6933,Customers!$A:$A,Customers!$C:$C,"Not Found")</f>
        <v>South</v>
      </c>
      <c r="R6933" t="str">
        <f t="shared" si="650"/>
        <v>South</v>
      </c>
      <c r="S6933" t="str">
        <f t="shared" si="651"/>
        <v>Outpatient</v>
      </c>
      <c r="T6933" t="str">
        <f t="shared" si="652"/>
        <v>SLA Breach</v>
      </c>
      <c r="U6933">
        <f t="shared" si="653"/>
        <v>6</v>
      </c>
    </row>
    <row r="6934" spans="1:21" x14ac:dyDescent="0.3">
      <c r="A6934" t="s">
        <v>11646</v>
      </c>
      <c r="B6934" t="s">
        <v>5365</v>
      </c>
      <c r="C6934" t="s">
        <v>5366</v>
      </c>
      <c r="D6934" t="s">
        <v>59</v>
      </c>
      <c r="E6934" t="s">
        <v>173</v>
      </c>
      <c r="F6934">
        <v>35100.11</v>
      </c>
      <c r="G6934" s="1">
        <v>45966</v>
      </c>
      <c r="H6934" s="1">
        <v>45974</v>
      </c>
      <c r="I6934" t="s">
        <v>19</v>
      </c>
      <c r="J6934">
        <v>8</v>
      </c>
      <c r="K6934">
        <v>15</v>
      </c>
      <c r="L6934" t="s">
        <v>35</v>
      </c>
      <c r="M6934" t="s">
        <v>55</v>
      </c>
      <c r="N6934" t="s">
        <v>30</v>
      </c>
      <c r="O6934">
        <f t="shared" si="648"/>
        <v>1</v>
      </c>
      <c r="P6934" t="str">
        <f t="shared" si="649"/>
        <v>Valid</v>
      </c>
      <c r="Q6934" t="str">
        <f>_xlfn.XLOOKUP(B6934,Customers!$A:$A,Customers!$C:$C,"Not Found")</f>
        <v>West</v>
      </c>
      <c r="R6934" t="str">
        <f t="shared" si="650"/>
        <v>Central</v>
      </c>
      <c r="S6934" t="str">
        <f t="shared" si="651"/>
        <v>Critical Illness</v>
      </c>
      <c r="T6934" t="str">
        <f t="shared" si="652"/>
        <v>Within SLA</v>
      </c>
      <c r="U6934">
        <f t="shared" si="653"/>
        <v>0</v>
      </c>
    </row>
    <row r="6935" spans="1:21" x14ac:dyDescent="0.3">
      <c r="A6935" t="s">
        <v>11647</v>
      </c>
      <c r="B6935" t="s">
        <v>3154</v>
      </c>
      <c r="C6935" t="s">
        <v>3155</v>
      </c>
      <c r="D6935" t="s">
        <v>53</v>
      </c>
      <c r="E6935" t="s">
        <v>27</v>
      </c>
      <c r="F6935">
        <v>75540.97</v>
      </c>
      <c r="G6935" s="1">
        <v>45968</v>
      </c>
      <c r="H6935" s="1">
        <v>45977</v>
      </c>
      <c r="I6935" t="s">
        <v>19</v>
      </c>
      <c r="J6935">
        <v>9</v>
      </c>
      <c r="K6935">
        <v>15</v>
      </c>
      <c r="L6935" t="s">
        <v>323</v>
      </c>
      <c r="M6935" t="s">
        <v>55</v>
      </c>
      <c r="N6935" t="s">
        <v>30</v>
      </c>
      <c r="O6935">
        <f t="shared" si="648"/>
        <v>1</v>
      </c>
      <c r="P6935" t="str">
        <f t="shared" si="649"/>
        <v>Valid</v>
      </c>
      <c r="Q6935" t="str">
        <f>_xlfn.XLOOKUP(B6935,Customers!$A:$A,Customers!$C:$C,"Not Found")</f>
        <v>South</v>
      </c>
      <c r="R6935" t="str">
        <f t="shared" si="650"/>
        <v>West</v>
      </c>
      <c r="S6935" t="str">
        <f t="shared" si="651"/>
        <v>Hospitalization</v>
      </c>
      <c r="T6935" t="str">
        <f t="shared" si="652"/>
        <v>Within SLA</v>
      </c>
      <c r="U6935">
        <f t="shared" si="653"/>
        <v>0</v>
      </c>
    </row>
    <row r="6936" spans="1:21" x14ac:dyDescent="0.3">
      <c r="A6936" t="s">
        <v>11648</v>
      </c>
      <c r="B6936" t="s">
        <v>6986</v>
      </c>
      <c r="C6936" t="s">
        <v>6987</v>
      </c>
      <c r="D6936" t="s">
        <v>154</v>
      </c>
      <c r="E6936" t="s">
        <v>27</v>
      </c>
      <c r="F6936">
        <v>186914.53</v>
      </c>
      <c r="G6936" s="1">
        <v>45907</v>
      </c>
      <c r="I6936" t="s">
        <v>40</v>
      </c>
      <c r="J6936">
        <v>9</v>
      </c>
      <c r="K6936">
        <v>10</v>
      </c>
      <c r="L6936" t="s">
        <v>787</v>
      </c>
      <c r="M6936" t="s">
        <v>21</v>
      </c>
      <c r="N6936" t="s">
        <v>30</v>
      </c>
      <c r="O6936">
        <f t="shared" si="648"/>
        <v>1</v>
      </c>
      <c r="P6936" t="str">
        <f t="shared" si="649"/>
        <v>Valid</v>
      </c>
      <c r="Q6936" t="str">
        <f>_xlfn.XLOOKUP(B6936,Customers!$A:$A,Customers!$C:$C,"Not Found")</f>
        <v>West</v>
      </c>
      <c r="R6936" t="str">
        <f t="shared" si="650"/>
        <v>West</v>
      </c>
      <c r="S6936" t="str">
        <f t="shared" si="651"/>
        <v>Vehicle Damage</v>
      </c>
      <c r="T6936" t="str">
        <f t="shared" si="652"/>
        <v>Within SLA</v>
      </c>
      <c r="U6936">
        <f t="shared" si="653"/>
        <v>0</v>
      </c>
    </row>
    <row r="6937" spans="1:21" x14ac:dyDescent="0.3">
      <c r="A6937" t="s">
        <v>11649</v>
      </c>
      <c r="B6937" t="s">
        <v>2028</v>
      </c>
      <c r="C6937" t="s">
        <v>11650</v>
      </c>
      <c r="D6937" t="s">
        <v>59</v>
      </c>
      <c r="E6937" t="s">
        <v>27</v>
      </c>
      <c r="F6937">
        <v>59318.84</v>
      </c>
      <c r="G6937" s="1">
        <v>45879</v>
      </c>
      <c r="H6937" s="1">
        <v>45890</v>
      </c>
      <c r="I6937" t="s">
        <v>19</v>
      </c>
      <c r="J6937">
        <v>11</v>
      </c>
      <c r="K6937">
        <v>15</v>
      </c>
      <c r="L6937" t="s">
        <v>140</v>
      </c>
      <c r="M6937" t="s">
        <v>55</v>
      </c>
      <c r="N6937" t="s">
        <v>30</v>
      </c>
      <c r="O6937">
        <f t="shared" si="648"/>
        <v>1</v>
      </c>
      <c r="P6937" t="str">
        <f t="shared" si="649"/>
        <v>Valid</v>
      </c>
      <c r="Q6937" t="str">
        <f>_xlfn.XLOOKUP(B6937,Customers!$A:$A,Customers!$C:$C,"Not Found")</f>
        <v>East</v>
      </c>
      <c r="R6937" t="str">
        <f t="shared" si="650"/>
        <v>West</v>
      </c>
      <c r="S6937" t="str">
        <f t="shared" si="651"/>
        <v>Critical Illness</v>
      </c>
      <c r="T6937" t="str">
        <f t="shared" si="652"/>
        <v>Within SLA</v>
      </c>
      <c r="U6937">
        <f t="shared" si="653"/>
        <v>0</v>
      </c>
    </row>
    <row r="6938" spans="1:21" x14ac:dyDescent="0.3">
      <c r="A6938" t="s">
        <v>11651</v>
      </c>
      <c r="B6938" t="s">
        <v>4390</v>
      </c>
      <c r="C6938" t="s">
        <v>6940</v>
      </c>
      <c r="D6938" t="s">
        <v>182</v>
      </c>
      <c r="E6938" t="s">
        <v>18</v>
      </c>
      <c r="F6938">
        <v>31891.9</v>
      </c>
      <c r="G6938" s="1">
        <v>45772</v>
      </c>
      <c r="H6938" s="1">
        <v>45787</v>
      </c>
      <c r="I6938" t="s">
        <v>19</v>
      </c>
      <c r="J6938">
        <v>15</v>
      </c>
      <c r="K6938">
        <v>7</v>
      </c>
      <c r="L6938" t="s">
        <v>252</v>
      </c>
      <c r="M6938" t="s">
        <v>94</v>
      </c>
      <c r="N6938" t="s">
        <v>42</v>
      </c>
      <c r="O6938">
        <f t="shared" si="648"/>
        <v>1</v>
      </c>
      <c r="P6938" t="str">
        <f t="shared" si="649"/>
        <v>Valid</v>
      </c>
      <c r="Q6938" t="str">
        <f>_xlfn.XLOOKUP(B6938,Customers!$A:$A,Customers!$C:$C,"Not Found")</f>
        <v>East</v>
      </c>
      <c r="R6938" t="str">
        <f t="shared" si="650"/>
        <v>South</v>
      </c>
      <c r="S6938" t="str">
        <f t="shared" si="651"/>
        <v>Trip Cancellation</v>
      </c>
      <c r="T6938" t="str">
        <f t="shared" si="652"/>
        <v>SLA Breach</v>
      </c>
      <c r="U6938">
        <f t="shared" si="653"/>
        <v>8</v>
      </c>
    </row>
    <row r="6939" spans="1:21" x14ac:dyDescent="0.3">
      <c r="A6939" t="s">
        <v>11652</v>
      </c>
      <c r="B6939" t="s">
        <v>5687</v>
      </c>
      <c r="C6939" t="s">
        <v>5688</v>
      </c>
      <c r="D6939" t="s">
        <v>26</v>
      </c>
      <c r="E6939" t="s">
        <v>18</v>
      </c>
      <c r="F6939">
        <v>516001.77</v>
      </c>
      <c r="G6939" s="1">
        <v>45937</v>
      </c>
      <c r="H6939" s="1">
        <v>45961</v>
      </c>
      <c r="I6939" t="s">
        <v>19</v>
      </c>
      <c r="J6939">
        <v>24</v>
      </c>
      <c r="K6939">
        <v>20</v>
      </c>
      <c r="L6939" t="s">
        <v>54</v>
      </c>
      <c r="M6939" t="s">
        <v>29</v>
      </c>
      <c r="N6939" t="s">
        <v>42</v>
      </c>
      <c r="O6939">
        <f t="shared" si="648"/>
        <v>1</v>
      </c>
      <c r="P6939" t="str">
        <f t="shared" si="649"/>
        <v>Valid</v>
      </c>
      <c r="Q6939" t="str">
        <f>_xlfn.XLOOKUP(B6939,Customers!$A:$A,Customers!$C:$C,"Not Found")</f>
        <v>South</v>
      </c>
      <c r="R6939" t="str">
        <f t="shared" si="650"/>
        <v>South</v>
      </c>
      <c r="S6939" t="str">
        <f t="shared" si="651"/>
        <v>Disability</v>
      </c>
      <c r="T6939" t="str">
        <f t="shared" si="652"/>
        <v>SLA Breach</v>
      </c>
      <c r="U6939">
        <f t="shared" si="653"/>
        <v>4</v>
      </c>
    </row>
    <row r="6940" spans="1:21" x14ac:dyDescent="0.3">
      <c r="A6940" t="s">
        <v>11653</v>
      </c>
      <c r="B6940" t="s">
        <v>2050</v>
      </c>
      <c r="C6940" t="s">
        <v>2051</v>
      </c>
      <c r="D6940" t="s">
        <v>46</v>
      </c>
      <c r="E6940" t="s">
        <v>39</v>
      </c>
      <c r="F6940">
        <v>257737.62</v>
      </c>
      <c r="G6940" s="1">
        <v>45988</v>
      </c>
      <c r="I6940" t="s">
        <v>64</v>
      </c>
      <c r="J6940">
        <v>11</v>
      </c>
      <c r="K6940">
        <v>10</v>
      </c>
      <c r="L6940" t="s">
        <v>610</v>
      </c>
      <c r="M6940" t="s">
        <v>21</v>
      </c>
      <c r="N6940" t="s">
        <v>30</v>
      </c>
      <c r="O6940">
        <f t="shared" si="648"/>
        <v>1</v>
      </c>
      <c r="P6940" t="str">
        <f t="shared" si="649"/>
        <v>Valid</v>
      </c>
      <c r="Q6940" t="str">
        <f>_xlfn.XLOOKUP(B6940,Customers!$A:$A,Customers!$C:$C,"Not Found")</f>
        <v>East</v>
      </c>
      <c r="R6940" t="str">
        <f t="shared" si="650"/>
        <v>North</v>
      </c>
      <c r="S6940" t="str">
        <f t="shared" si="651"/>
        <v>Theft</v>
      </c>
      <c r="T6940" t="str">
        <f t="shared" si="652"/>
        <v>SLA Breach</v>
      </c>
      <c r="U6940">
        <f t="shared" si="653"/>
        <v>1</v>
      </c>
    </row>
    <row r="6941" spans="1:21" x14ac:dyDescent="0.3">
      <c r="A6941" t="s">
        <v>11654</v>
      </c>
      <c r="B6941" t="s">
        <v>2730</v>
      </c>
      <c r="C6941" t="s">
        <v>4810</v>
      </c>
      <c r="D6941" t="s">
        <v>216</v>
      </c>
      <c r="E6941" t="s">
        <v>18</v>
      </c>
      <c r="F6941">
        <v>71982.12</v>
      </c>
      <c r="G6941" s="1">
        <v>45946</v>
      </c>
      <c r="H6941" s="1">
        <v>45960</v>
      </c>
      <c r="I6941" t="s">
        <v>19</v>
      </c>
      <c r="J6941">
        <v>14</v>
      </c>
      <c r="K6941">
        <v>15</v>
      </c>
      <c r="L6941" t="s">
        <v>121</v>
      </c>
      <c r="M6941" t="s">
        <v>55</v>
      </c>
      <c r="N6941" t="s">
        <v>30</v>
      </c>
      <c r="O6941">
        <f t="shared" si="648"/>
        <v>1</v>
      </c>
      <c r="P6941" t="str">
        <f t="shared" si="649"/>
        <v>Valid</v>
      </c>
      <c r="Q6941" t="str">
        <f>_xlfn.XLOOKUP(B6941,Customers!$A:$A,Customers!$C:$C,"Not Found")</f>
        <v>South</v>
      </c>
      <c r="R6941" t="str">
        <f t="shared" si="650"/>
        <v>South</v>
      </c>
      <c r="S6941" t="str">
        <f t="shared" si="651"/>
        <v>Outpatient</v>
      </c>
      <c r="T6941" t="str">
        <f t="shared" si="652"/>
        <v>Within SLA</v>
      </c>
      <c r="U6941">
        <f t="shared" si="653"/>
        <v>0</v>
      </c>
    </row>
    <row r="6942" spans="1:21" x14ac:dyDescent="0.3">
      <c r="A6942" t="s">
        <v>11655</v>
      </c>
      <c r="B6942" t="s">
        <v>221</v>
      </c>
      <c r="C6942" t="s">
        <v>10744</v>
      </c>
      <c r="D6942" t="s">
        <v>34</v>
      </c>
      <c r="E6942" t="s">
        <v>39</v>
      </c>
      <c r="F6942">
        <v>135112.79999999999</v>
      </c>
      <c r="G6942" s="1">
        <v>45773</v>
      </c>
      <c r="H6942" s="1">
        <v>45787</v>
      </c>
      <c r="I6942" t="s">
        <v>19</v>
      </c>
      <c r="J6942">
        <v>14</v>
      </c>
      <c r="K6942">
        <v>20</v>
      </c>
      <c r="L6942" t="s">
        <v>427</v>
      </c>
      <c r="M6942" t="s">
        <v>29</v>
      </c>
      <c r="N6942" t="s">
        <v>30</v>
      </c>
      <c r="O6942">
        <f t="shared" si="648"/>
        <v>1</v>
      </c>
      <c r="P6942" t="str">
        <f t="shared" si="649"/>
        <v>Valid</v>
      </c>
      <c r="Q6942" t="str">
        <f>_xlfn.XLOOKUP(B6942,Customers!$A:$A,Customers!$C:$C,"Not Found")</f>
        <v>West</v>
      </c>
      <c r="R6942" t="str">
        <f t="shared" si="650"/>
        <v>North</v>
      </c>
      <c r="S6942" t="str">
        <f t="shared" si="651"/>
        <v>Death Benefit</v>
      </c>
      <c r="T6942" t="str">
        <f t="shared" si="652"/>
        <v>Within SLA</v>
      </c>
      <c r="U6942">
        <f t="shared" si="653"/>
        <v>0</v>
      </c>
    </row>
    <row r="6943" spans="1:21" x14ac:dyDescent="0.3">
      <c r="A6943" t="s">
        <v>11656</v>
      </c>
      <c r="B6943" t="s">
        <v>5196</v>
      </c>
      <c r="C6943" t="s">
        <v>5197</v>
      </c>
      <c r="D6943" t="s">
        <v>34</v>
      </c>
      <c r="E6943" t="s">
        <v>27</v>
      </c>
      <c r="F6943">
        <v>464480.39</v>
      </c>
      <c r="G6943" s="1">
        <v>45714</v>
      </c>
      <c r="H6943" s="1">
        <v>45740</v>
      </c>
      <c r="I6943" t="s">
        <v>19</v>
      </c>
      <c r="J6943">
        <v>26</v>
      </c>
      <c r="K6943">
        <v>20</v>
      </c>
      <c r="L6943" t="s">
        <v>310</v>
      </c>
      <c r="M6943" t="s">
        <v>29</v>
      </c>
      <c r="N6943" t="s">
        <v>42</v>
      </c>
      <c r="O6943">
        <f t="shared" si="648"/>
        <v>1</v>
      </c>
      <c r="P6943" t="str">
        <f t="shared" si="649"/>
        <v>Valid</v>
      </c>
      <c r="Q6943" t="str">
        <f>_xlfn.XLOOKUP(B6943,Customers!$A:$A,Customers!$C:$C,"Not Found")</f>
        <v>Central</v>
      </c>
      <c r="R6943" t="str">
        <f t="shared" si="650"/>
        <v>West</v>
      </c>
      <c r="S6943" t="str">
        <f t="shared" si="651"/>
        <v>Death Benefit</v>
      </c>
      <c r="T6943" t="str">
        <f t="shared" si="652"/>
        <v>SLA Breach</v>
      </c>
      <c r="U6943">
        <f t="shared" si="653"/>
        <v>6</v>
      </c>
    </row>
    <row r="6944" spans="1:21" x14ac:dyDescent="0.3">
      <c r="A6944" t="s">
        <v>11657</v>
      </c>
      <c r="B6944" t="s">
        <v>5807</v>
      </c>
      <c r="C6944" t="s">
        <v>8110</v>
      </c>
      <c r="D6944" t="s">
        <v>53</v>
      </c>
      <c r="E6944" t="s">
        <v>27</v>
      </c>
      <c r="F6944">
        <v>50132.86</v>
      </c>
      <c r="G6944" s="1">
        <v>45963</v>
      </c>
      <c r="H6944" s="1">
        <v>45976</v>
      </c>
      <c r="I6944" t="s">
        <v>19</v>
      </c>
      <c r="J6944">
        <v>13</v>
      </c>
      <c r="K6944">
        <v>15</v>
      </c>
      <c r="L6944" t="s">
        <v>41</v>
      </c>
      <c r="M6944" t="s">
        <v>55</v>
      </c>
      <c r="N6944" t="s">
        <v>30</v>
      </c>
      <c r="O6944">
        <f t="shared" si="648"/>
        <v>1</v>
      </c>
      <c r="P6944" t="str">
        <f t="shared" si="649"/>
        <v>Valid</v>
      </c>
      <c r="Q6944" t="str">
        <f>_xlfn.XLOOKUP(B6944,Customers!$A:$A,Customers!$C:$C,"Not Found")</f>
        <v>East</v>
      </c>
      <c r="R6944" t="str">
        <f t="shared" si="650"/>
        <v>West</v>
      </c>
      <c r="S6944" t="str">
        <f t="shared" si="651"/>
        <v>Hospitalization</v>
      </c>
      <c r="T6944" t="str">
        <f t="shared" si="652"/>
        <v>Within SLA</v>
      </c>
      <c r="U6944">
        <f t="shared" si="653"/>
        <v>0</v>
      </c>
    </row>
    <row r="6945" spans="1:21" x14ac:dyDescent="0.3">
      <c r="A6945" t="s">
        <v>11658</v>
      </c>
      <c r="B6945" t="s">
        <v>3310</v>
      </c>
      <c r="C6945" t="s">
        <v>6153</v>
      </c>
      <c r="D6945" t="s">
        <v>53</v>
      </c>
      <c r="E6945" t="s">
        <v>39</v>
      </c>
      <c r="F6945">
        <v>102987.48</v>
      </c>
      <c r="G6945" s="1">
        <v>45663</v>
      </c>
      <c r="H6945" s="1">
        <v>45668</v>
      </c>
      <c r="I6945" t="s">
        <v>19</v>
      </c>
      <c r="J6945">
        <v>5</v>
      </c>
      <c r="K6945">
        <v>15</v>
      </c>
      <c r="L6945" t="s">
        <v>166</v>
      </c>
      <c r="M6945" t="s">
        <v>55</v>
      </c>
      <c r="N6945" t="s">
        <v>22</v>
      </c>
      <c r="O6945">
        <f t="shared" si="648"/>
        <v>1</v>
      </c>
      <c r="P6945" t="str">
        <f t="shared" si="649"/>
        <v>Valid</v>
      </c>
      <c r="Q6945" t="str">
        <f>_xlfn.XLOOKUP(B6945,Customers!$A:$A,Customers!$C:$C,"Not Found")</f>
        <v>North</v>
      </c>
      <c r="R6945" t="str">
        <f t="shared" si="650"/>
        <v>North</v>
      </c>
      <c r="S6945" t="str">
        <f t="shared" si="651"/>
        <v>Hospitalization</v>
      </c>
      <c r="T6945" t="str">
        <f t="shared" si="652"/>
        <v>Within SLA</v>
      </c>
      <c r="U6945">
        <f t="shared" si="653"/>
        <v>0</v>
      </c>
    </row>
    <row r="6946" spans="1:21" x14ac:dyDescent="0.3">
      <c r="A6946" t="s">
        <v>11659</v>
      </c>
      <c r="B6946" t="s">
        <v>416</v>
      </c>
      <c r="C6946" t="s">
        <v>5257</v>
      </c>
      <c r="D6946" t="s">
        <v>46</v>
      </c>
      <c r="E6946" t="s">
        <v>74</v>
      </c>
      <c r="F6946">
        <v>96380.57</v>
      </c>
      <c r="G6946" s="1">
        <v>45924</v>
      </c>
      <c r="H6946" s="1">
        <v>45942</v>
      </c>
      <c r="I6946" t="s">
        <v>19</v>
      </c>
      <c r="J6946">
        <v>18</v>
      </c>
      <c r="K6946">
        <v>10</v>
      </c>
      <c r="L6946" t="s">
        <v>561</v>
      </c>
      <c r="M6946" t="s">
        <v>21</v>
      </c>
      <c r="N6946" t="s">
        <v>30</v>
      </c>
      <c r="O6946">
        <f t="shared" si="648"/>
        <v>1</v>
      </c>
      <c r="P6946" t="str">
        <f t="shared" si="649"/>
        <v>Valid</v>
      </c>
      <c r="Q6946" t="str">
        <f>_xlfn.XLOOKUP(B6946,Customers!$A:$A,Customers!$C:$C,"Not Found")</f>
        <v>East</v>
      </c>
      <c r="R6946" t="str">
        <f t="shared" si="650"/>
        <v>East</v>
      </c>
      <c r="S6946" t="str">
        <f t="shared" si="651"/>
        <v>Theft</v>
      </c>
      <c r="T6946" t="str">
        <f t="shared" si="652"/>
        <v>SLA Breach</v>
      </c>
      <c r="U6946">
        <f t="shared" si="653"/>
        <v>8</v>
      </c>
    </row>
    <row r="6947" spans="1:21" x14ac:dyDescent="0.3">
      <c r="A6947" t="s">
        <v>11660</v>
      </c>
      <c r="B6947" t="s">
        <v>3620</v>
      </c>
      <c r="C6947" t="s">
        <v>3621</v>
      </c>
      <c r="D6947" t="s">
        <v>154</v>
      </c>
      <c r="E6947" t="s">
        <v>27</v>
      </c>
      <c r="F6947">
        <v>47598.3</v>
      </c>
      <c r="G6947" s="1">
        <v>45747</v>
      </c>
      <c r="H6947" s="1">
        <v>45748</v>
      </c>
      <c r="I6947" t="s">
        <v>19</v>
      </c>
      <c r="J6947">
        <v>1</v>
      </c>
      <c r="K6947">
        <v>10</v>
      </c>
      <c r="L6947" t="s">
        <v>813</v>
      </c>
      <c r="M6947" t="s">
        <v>21</v>
      </c>
      <c r="N6947" t="s">
        <v>30</v>
      </c>
      <c r="O6947">
        <f t="shared" si="648"/>
        <v>1</v>
      </c>
      <c r="P6947" t="str">
        <f t="shared" si="649"/>
        <v>Valid</v>
      </c>
      <c r="Q6947" t="str">
        <f>_xlfn.XLOOKUP(B6947,Customers!$A:$A,Customers!$C:$C,"Not Found")</f>
        <v>South</v>
      </c>
      <c r="R6947" t="str">
        <f t="shared" si="650"/>
        <v>West</v>
      </c>
      <c r="S6947" t="str">
        <f t="shared" si="651"/>
        <v>Vehicle Damage</v>
      </c>
      <c r="T6947" t="str">
        <f t="shared" si="652"/>
        <v>Within SLA</v>
      </c>
      <c r="U6947">
        <f t="shared" si="653"/>
        <v>0</v>
      </c>
    </row>
    <row r="6948" spans="1:21" x14ac:dyDescent="0.3">
      <c r="A6948" t="s">
        <v>11661</v>
      </c>
      <c r="B6948" t="s">
        <v>6644</v>
      </c>
      <c r="C6948" t="s">
        <v>6645</v>
      </c>
      <c r="D6948" t="s">
        <v>289</v>
      </c>
      <c r="E6948" t="s">
        <v>27</v>
      </c>
      <c r="F6948">
        <v>54464.27</v>
      </c>
      <c r="G6948" s="1">
        <v>45914</v>
      </c>
      <c r="I6948" t="s">
        <v>64</v>
      </c>
      <c r="J6948">
        <v>14</v>
      </c>
      <c r="K6948">
        <v>10</v>
      </c>
      <c r="L6948" t="s">
        <v>70</v>
      </c>
      <c r="M6948" t="s">
        <v>21</v>
      </c>
      <c r="N6948" t="s">
        <v>42</v>
      </c>
      <c r="O6948">
        <f t="shared" si="648"/>
        <v>1</v>
      </c>
      <c r="P6948" t="str">
        <f t="shared" si="649"/>
        <v>Valid</v>
      </c>
      <c r="Q6948" t="str">
        <f>_xlfn.XLOOKUP(B6948,Customers!$A:$A,Customers!$C:$C,"Not Found")</f>
        <v>North</v>
      </c>
      <c r="R6948" t="str">
        <f t="shared" si="650"/>
        <v>West</v>
      </c>
      <c r="S6948" t="str">
        <f t="shared" si="651"/>
        <v>vehicle damage</v>
      </c>
      <c r="T6948" t="str">
        <f t="shared" si="652"/>
        <v>SLA Breach</v>
      </c>
      <c r="U6948">
        <f t="shared" si="653"/>
        <v>4</v>
      </c>
    </row>
    <row r="6949" spans="1:21" x14ac:dyDescent="0.3">
      <c r="A6949" t="s">
        <v>11662</v>
      </c>
      <c r="B6949" t="s">
        <v>3475</v>
      </c>
      <c r="C6949" t="s">
        <v>3476</v>
      </c>
      <c r="D6949" t="s">
        <v>69</v>
      </c>
      <c r="E6949" t="s">
        <v>173</v>
      </c>
      <c r="F6949">
        <v>187348.95</v>
      </c>
      <c r="G6949" s="1">
        <v>45856</v>
      </c>
      <c r="H6949" s="1">
        <v>45889</v>
      </c>
      <c r="I6949" t="s">
        <v>19</v>
      </c>
      <c r="J6949">
        <v>33</v>
      </c>
      <c r="K6949">
        <v>12</v>
      </c>
      <c r="L6949" t="s">
        <v>166</v>
      </c>
      <c r="M6949" t="s">
        <v>49</v>
      </c>
      <c r="N6949" t="s">
        <v>88</v>
      </c>
      <c r="O6949">
        <f t="shared" si="648"/>
        <v>1</v>
      </c>
      <c r="P6949" t="str">
        <f t="shared" si="649"/>
        <v>Valid</v>
      </c>
      <c r="Q6949" t="str">
        <f>_xlfn.XLOOKUP(B6949,Customers!$A:$A,Customers!$C:$C,"Not Found")</f>
        <v>South</v>
      </c>
      <c r="R6949" t="str">
        <f t="shared" si="650"/>
        <v>Central</v>
      </c>
      <c r="S6949" t="str">
        <f t="shared" si="651"/>
        <v>Property Damage</v>
      </c>
      <c r="T6949" t="str">
        <f t="shared" si="652"/>
        <v>SLA Breach</v>
      </c>
      <c r="U6949">
        <f t="shared" si="653"/>
        <v>21</v>
      </c>
    </row>
    <row r="6950" spans="1:21" x14ac:dyDescent="0.3">
      <c r="A6950" t="s">
        <v>11663</v>
      </c>
      <c r="B6950" t="s">
        <v>8548</v>
      </c>
      <c r="C6950" t="s">
        <v>8549</v>
      </c>
      <c r="D6950" t="s">
        <v>111</v>
      </c>
      <c r="E6950" t="s">
        <v>39</v>
      </c>
      <c r="F6950">
        <v>223783.99</v>
      </c>
      <c r="G6950" s="1">
        <v>45696</v>
      </c>
      <c r="H6950" s="1">
        <v>45717</v>
      </c>
      <c r="I6950" t="s">
        <v>19</v>
      </c>
      <c r="J6950">
        <v>21</v>
      </c>
      <c r="K6950">
        <v>12</v>
      </c>
      <c r="L6950" t="s">
        <v>606</v>
      </c>
      <c r="M6950" t="s">
        <v>49</v>
      </c>
      <c r="N6950" t="s">
        <v>30</v>
      </c>
      <c r="O6950">
        <f t="shared" si="648"/>
        <v>1</v>
      </c>
      <c r="P6950" t="str">
        <f t="shared" si="649"/>
        <v>Valid</v>
      </c>
      <c r="Q6950" t="str">
        <f>_xlfn.XLOOKUP(B6950,Customers!$A:$A,Customers!$C:$C,"Not Found")</f>
        <v>North</v>
      </c>
      <c r="R6950" t="str">
        <f t="shared" si="650"/>
        <v>North</v>
      </c>
      <c r="S6950" t="str">
        <f t="shared" si="651"/>
        <v>Fire</v>
      </c>
      <c r="T6950" t="str">
        <f t="shared" si="652"/>
        <v>SLA Breach</v>
      </c>
      <c r="U6950">
        <f t="shared" si="653"/>
        <v>9</v>
      </c>
    </row>
    <row r="6951" spans="1:21" x14ac:dyDescent="0.3">
      <c r="A6951" t="s">
        <v>11664</v>
      </c>
      <c r="B6951" t="s">
        <v>10551</v>
      </c>
      <c r="C6951" t="s">
        <v>10552</v>
      </c>
      <c r="D6951" t="s">
        <v>17</v>
      </c>
      <c r="E6951" t="s">
        <v>18</v>
      </c>
      <c r="F6951">
        <v>66895.16</v>
      </c>
      <c r="G6951" s="1">
        <v>45961</v>
      </c>
      <c r="H6951" s="1">
        <v>45969</v>
      </c>
      <c r="I6951" t="s">
        <v>19</v>
      </c>
      <c r="J6951">
        <v>8</v>
      </c>
      <c r="K6951">
        <v>10</v>
      </c>
      <c r="L6951" t="s">
        <v>373</v>
      </c>
      <c r="M6951" t="s">
        <v>21</v>
      </c>
      <c r="N6951" t="s">
        <v>30</v>
      </c>
      <c r="O6951">
        <f t="shared" si="648"/>
        <v>1</v>
      </c>
      <c r="P6951" t="str">
        <f t="shared" si="649"/>
        <v>Valid</v>
      </c>
      <c r="Q6951" t="str">
        <f>_xlfn.XLOOKUP(B6951,Customers!$A:$A,Customers!$C:$C,"Not Found")</f>
        <v>East</v>
      </c>
      <c r="R6951" t="str">
        <f t="shared" si="650"/>
        <v>South</v>
      </c>
      <c r="S6951" t="str">
        <f t="shared" si="651"/>
        <v>Accident</v>
      </c>
      <c r="T6951" t="str">
        <f t="shared" si="652"/>
        <v>Within SLA</v>
      </c>
      <c r="U6951">
        <f t="shared" si="653"/>
        <v>0</v>
      </c>
    </row>
    <row r="6952" spans="1:21" x14ac:dyDescent="0.3">
      <c r="A6952" t="s">
        <v>11665</v>
      </c>
      <c r="B6952" t="s">
        <v>8243</v>
      </c>
      <c r="C6952" t="s">
        <v>8244</v>
      </c>
      <c r="D6952" t="s">
        <v>17</v>
      </c>
      <c r="E6952" t="s">
        <v>173</v>
      </c>
      <c r="F6952">
        <v>72528.52</v>
      </c>
      <c r="G6952" s="1">
        <v>45970</v>
      </c>
      <c r="I6952" t="s">
        <v>40</v>
      </c>
      <c r="J6952">
        <v>15</v>
      </c>
      <c r="K6952">
        <v>10</v>
      </c>
      <c r="L6952" t="s">
        <v>366</v>
      </c>
      <c r="M6952" t="s">
        <v>21</v>
      </c>
      <c r="N6952" t="s">
        <v>30</v>
      </c>
      <c r="O6952">
        <f t="shared" si="648"/>
        <v>1</v>
      </c>
      <c r="P6952" t="str">
        <f t="shared" si="649"/>
        <v>Valid</v>
      </c>
      <c r="Q6952" t="str">
        <f>_xlfn.XLOOKUP(B6952,Customers!$A:$A,Customers!$C:$C,"Not Found")</f>
        <v>West</v>
      </c>
      <c r="R6952" t="str">
        <f t="shared" si="650"/>
        <v>Central</v>
      </c>
      <c r="S6952" t="str">
        <f t="shared" si="651"/>
        <v>Accident</v>
      </c>
      <c r="T6952" t="str">
        <f t="shared" si="652"/>
        <v>SLA Breach</v>
      </c>
      <c r="U6952">
        <f t="shared" si="653"/>
        <v>5</v>
      </c>
    </row>
    <row r="6953" spans="1:21" x14ac:dyDescent="0.3">
      <c r="A6953" t="s">
        <v>11666</v>
      </c>
      <c r="B6953" t="s">
        <v>1444</v>
      </c>
      <c r="C6953" t="s">
        <v>1445</v>
      </c>
      <c r="D6953" t="s">
        <v>46</v>
      </c>
      <c r="E6953" t="s">
        <v>39</v>
      </c>
      <c r="F6953">
        <v>31306.61</v>
      </c>
      <c r="G6953" s="1">
        <v>45761</v>
      </c>
      <c r="H6953" s="1">
        <v>45773</v>
      </c>
      <c r="I6953" t="s">
        <v>19</v>
      </c>
      <c r="J6953">
        <v>12</v>
      </c>
      <c r="K6953">
        <v>10</v>
      </c>
      <c r="L6953" t="s">
        <v>65</v>
      </c>
      <c r="M6953" t="s">
        <v>21</v>
      </c>
      <c r="N6953" t="s">
        <v>30</v>
      </c>
      <c r="O6953">
        <f t="shared" si="648"/>
        <v>1</v>
      </c>
      <c r="P6953" t="str">
        <f t="shared" si="649"/>
        <v>Valid</v>
      </c>
      <c r="Q6953" t="str">
        <f>_xlfn.XLOOKUP(B6953,Customers!$A:$A,Customers!$C:$C,"Not Found")</f>
        <v>North</v>
      </c>
      <c r="R6953" t="str">
        <f t="shared" si="650"/>
        <v>North</v>
      </c>
      <c r="S6953" t="str">
        <f t="shared" si="651"/>
        <v>Theft</v>
      </c>
      <c r="T6953" t="str">
        <f t="shared" si="652"/>
        <v>SLA Breach</v>
      </c>
      <c r="U6953">
        <f t="shared" si="653"/>
        <v>2</v>
      </c>
    </row>
    <row r="6954" spans="1:21" x14ac:dyDescent="0.3">
      <c r="A6954" t="s">
        <v>11667</v>
      </c>
      <c r="B6954" t="s">
        <v>635</v>
      </c>
      <c r="C6954" t="s">
        <v>636</v>
      </c>
      <c r="D6954" t="s">
        <v>53</v>
      </c>
      <c r="E6954" t="s">
        <v>27</v>
      </c>
      <c r="F6954">
        <v>91780.62</v>
      </c>
      <c r="G6954" s="1">
        <v>45711</v>
      </c>
      <c r="H6954" s="1">
        <v>45727</v>
      </c>
      <c r="I6954" t="s">
        <v>47</v>
      </c>
      <c r="J6954">
        <v>16</v>
      </c>
      <c r="K6954">
        <v>15</v>
      </c>
      <c r="L6954" t="s">
        <v>140</v>
      </c>
      <c r="M6954" t="s">
        <v>55</v>
      </c>
      <c r="N6954" t="s">
        <v>42</v>
      </c>
      <c r="O6954">
        <f t="shared" si="648"/>
        <v>1</v>
      </c>
      <c r="P6954" t="str">
        <f t="shared" si="649"/>
        <v>Valid</v>
      </c>
      <c r="Q6954" t="str">
        <f>_xlfn.XLOOKUP(B6954,Customers!$A:$A,Customers!$C:$C,"Not Found")</f>
        <v>South</v>
      </c>
      <c r="R6954" t="str">
        <f t="shared" si="650"/>
        <v>West</v>
      </c>
      <c r="S6954" t="str">
        <f t="shared" si="651"/>
        <v>Hospitalization</v>
      </c>
      <c r="T6954" t="str">
        <f t="shared" si="652"/>
        <v>SLA Breach</v>
      </c>
      <c r="U6954">
        <f t="shared" si="653"/>
        <v>1</v>
      </c>
    </row>
    <row r="6955" spans="1:21" x14ac:dyDescent="0.3">
      <c r="A6955" t="s">
        <v>11668</v>
      </c>
      <c r="B6955" t="s">
        <v>1683</v>
      </c>
      <c r="C6955" t="s">
        <v>7278</v>
      </c>
      <c r="D6955" t="s">
        <v>26</v>
      </c>
      <c r="E6955" t="s">
        <v>39</v>
      </c>
      <c r="F6955">
        <v>232574.5</v>
      </c>
      <c r="G6955" s="1">
        <v>45941</v>
      </c>
      <c r="H6955" s="1">
        <v>45969</v>
      </c>
      <c r="I6955" t="s">
        <v>19</v>
      </c>
      <c r="J6955">
        <v>28</v>
      </c>
      <c r="K6955">
        <v>20</v>
      </c>
      <c r="L6955" t="s">
        <v>128</v>
      </c>
      <c r="M6955" t="s">
        <v>29</v>
      </c>
      <c r="N6955" t="s">
        <v>42</v>
      </c>
      <c r="O6955">
        <f t="shared" si="648"/>
        <v>1</v>
      </c>
      <c r="P6955" t="str">
        <f t="shared" si="649"/>
        <v>Valid</v>
      </c>
      <c r="Q6955" t="str">
        <f>_xlfn.XLOOKUP(B6955,Customers!$A:$A,Customers!$C:$C,"Not Found")</f>
        <v>North</v>
      </c>
      <c r="R6955" t="str">
        <f t="shared" si="650"/>
        <v>North</v>
      </c>
      <c r="S6955" t="str">
        <f t="shared" si="651"/>
        <v>Disability</v>
      </c>
      <c r="T6955" t="str">
        <f t="shared" si="652"/>
        <v>SLA Breach</v>
      </c>
      <c r="U6955">
        <f t="shared" si="653"/>
        <v>8</v>
      </c>
    </row>
    <row r="6956" spans="1:21" x14ac:dyDescent="0.3">
      <c r="A6956" t="s">
        <v>11669</v>
      </c>
      <c r="B6956" t="s">
        <v>518</v>
      </c>
      <c r="C6956" t="s">
        <v>3019</v>
      </c>
      <c r="D6956" t="s">
        <v>69</v>
      </c>
      <c r="E6956" t="s">
        <v>74</v>
      </c>
      <c r="F6956">
        <v>115770</v>
      </c>
      <c r="G6956" s="1">
        <v>45804</v>
      </c>
      <c r="H6956" s="1">
        <v>45814</v>
      </c>
      <c r="I6956" t="s">
        <v>19</v>
      </c>
      <c r="J6956">
        <v>10</v>
      </c>
      <c r="K6956">
        <v>12</v>
      </c>
      <c r="L6956" t="s">
        <v>681</v>
      </c>
      <c r="M6956" t="s">
        <v>49</v>
      </c>
      <c r="N6956" t="s">
        <v>30</v>
      </c>
      <c r="O6956">
        <f t="shared" si="648"/>
        <v>1</v>
      </c>
      <c r="P6956" t="str">
        <f t="shared" si="649"/>
        <v>Valid</v>
      </c>
      <c r="Q6956" t="str">
        <f>_xlfn.XLOOKUP(B6956,Customers!$A:$A,Customers!$C:$C,"Not Found")</f>
        <v>West</v>
      </c>
      <c r="R6956" t="str">
        <f t="shared" si="650"/>
        <v>East</v>
      </c>
      <c r="S6956" t="str">
        <f t="shared" si="651"/>
        <v>Property Damage</v>
      </c>
      <c r="T6956" t="str">
        <f t="shared" si="652"/>
        <v>Within SLA</v>
      </c>
      <c r="U6956">
        <f t="shared" si="653"/>
        <v>0</v>
      </c>
    </row>
    <row r="6957" spans="1:21" x14ac:dyDescent="0.3">
      <c r="A6957" t="s">
        <v>11670</v>
      </c>
      <c r="B6957" t="s">
        <v>1557</v>
      </c>
      <c r="C6957" t="s">
        <v>7979</v>
      </c>
      <c r="D6957" t="s">
        <v>53</v>
      </c>
      <c r="E6957" t="s">
        <v>74</v>
      </c>
      <c r="F6957">
        <v>213682.42</v>
      </c>
      <c r="G6957" s="1">
        <v>45879</v>
      </c>
      <c r="H6957" s="1">
        <v>45891</v>
      </c>
      <c r="I6957" t="s">
        <v>47</v>
      </c>
      <c r="J6957">
        <v>12</v>
      </c>
      <c r="K6957">
        <v>15</v>
      </c>
      <c r="L6957" t="s">
        <v>704</v>
      </c>
      <c r="M6957" t="s">
        <v>55</v>
      </c>
      <c r="N6957" t="s">
        <v>30</v>
      </c>
      <c r="O6957">
        <f t="shared" si="648"/>
        <v>1</v>
      </c>
      <c r="P6957" t="str">
        <f t="shared" si="649"/>
        <v>Valid</v>
      </c>
      <c r="Q6957" t="str">
        <f>_xlfn.XLOOKUP(B6957,Customers!$A:$A,Customers!$C:$C,"Not Found")</f>
        <v>South</v>
      </c>
      <c r="R6957" t="str">
        <f t="shared" si="650"/>
        <v>East</v>
      </c>
      <c r="S6957" t="str">
        <f t="shared" si="651"/>
        <v>Hospitalization</v>
      </c>
      <c r="T6957" t="str">
        <f t="shared" si="652"/>
        <v>Within SLA</v>
      </c>
      <c r="U6957">
        <f t="shared" si="653"/>
        <v>0</v>
      </c>
    </row>
    <row r="6958" spans="1:21" x14ac:dyDescent="0.3">
      <c r="A6958" t="s">
        <v>11671</v>
      </c>
      <c r="B6958" t="s">
        <v>1540</v>
      </c>
      <c r="C6958" t="s">
        <v>11672</v>
      </c>
      <c r="D6958" t="s">
        <v>46</v>
      </c>
      <c r="E6958" t="s">
        <v>27</v>
      </c>
      <c r="F6958">
        <v>52903.86</v>
      </c>
      <c r="G6958" s="1">
        <v>45933</v>
      </c>
      <c r="I6958" t="s">
        <v>40</v>
      </c>
      <c r="J6958">
        <v>18</v>
      </c>
      <c r="K6958">
        <v>12</v>
      </c>
      <c r="L6958" t="s">
        <v>345</v>
      </c>
      <c r="M6958" t="s">
        <v>49</v>
      </c>
      <c r="N6958" t="s">
        <v>42</v>
      </c>
      <c r="O6958">
        <f t="shared" si="648"/>
        <v>1</v>
      </c>
      <c r="P6958" t="str">
        <f t="shared" si="649"/>
        <v>Valid</v>
      </c>
      <c r="Q6958" t="str">
        <f>_xlfn.XLOOKUP(B6958,Customers!$A:$A,Customers!$C:$C,"Not Found")</f>
        <v>South</v>
      </c>
      <c r="R6958" t="str">
        <f t="shared" si="650"/>
        <v>West</v>
      </c>
      <c r="S6958" t="str">
        <f t="shared" si="651"/>
        <v>Theft</v>
      </c>
      <c r="T6958" t="str">
        <f t="shared" si="652"/>
        <v>SLA Breach</v>
      </c>
      <c r="U6958">
        <f t="shared" si="653"/>
        <v>6</v>
      </c>
    </row>
    <row r="6959" spans="1:21" x14ac:dyDescent="0.3">
      <c r="A6959" t="s">
        <v>11673</v>
      </c>
      <c r="B6959" t="s">
        <v>827</v>
      </c>
      <c r="C6959" t="s">
        <v>4009</v>
      </c>
      <c r="D6959" t="s">
        <v>69</v>
      </c>
      <c r="F6959">
        <v>236147.77</v>
      </c>
      <c r="G6959" s="1">
        <v>45876</v>
      </c>
      <c r="H6959" s="1">
        <v>45903</v>
      </c>
      <c r="I6959" t="s">
        <v>19</v>
      </c>
      <c r="J6959">
        <v>27</v>
      </c>
      <c r="K6959">
        <v>12</v>
      </c>
      <c r="L6959" t="s">
        <v>651</v>
      </c>
      <c r="M6959" t="s">
        <v>49</v>
      </c>
      <c r="N6959" t="s">
        <v>42</v>
      </c>
      <c r="O6959">
        <f t="shared" si="648"/>
        <v>1</v>
      </c>
      <c r="P6959" t="str">
        <f t="shared" si="649"/>
        <v>Valid</v>
      </c>
      <c r="Q6959" t="str">
        <f>_xlfn.XLOOKUP(B6959,Customers!$A:$A,Customers!$C:$C,"Not Found")</f>
        <v>South</v>
      </c>
      <c r="R6959" t="str">
        <f t="shared" si="650"/>
        <v>South</v>
      </c>
      <c r="S6959" t="str">
        <f t="shared" si="651"/>
        <v>Property Damage</v>
      </c>
      <c r="T6959" t="str">
        <f t="shared" si="652"/>
        <v>SLA Breach</v>
      </c>
      <c r="U6959">
        <f t="shared" si="653"/>
        <v>15</v>
      </c>
    </row>
    <row r="6960" spans="1:21" x14ac:dyDescent="0.3">
      <c r="A6960" t="s">
        <v>11674</v>
      </c>
      <c r="B6960" t="s">
        <v>5098</v>
      </c>
      <c r="C6960" t="s">
        <v>10319</v>
      </c>
      <c r="D6960" t="s">
        <v>17</v>
      </c>
      <c r="E6960" t="s">
        <v>27</v>
      </c>
      <c r="F6960">
        <v>73771.67</v>
      </c>
      <c r="G6960" s="1">
        <v>45816</v>
      </c>
      <c r="I6960" t="s">
        <v>64</v>
      </c>
      <c r="J6960">
        <v>17</v>
      </c>
      <c r="K6960">
        <v>10</v>
      </c>
      <c r="L6960" t="s">
        <v>431</v>
      </c>
      <c r="M6960" t="s">
        <v>21</v>
      </c>
      <c r="N6960" t="s">
        <v>88</v>
      </c>
      <c r="O6960">
        <f t="shared" si="648"/>
        <v>1</v>
      </c>
      <c r="P6960" t="str">
        <f t="shared" si="649"/>
        <v>Valid</v>
      </c>
      <c r="Q6960" t="str">
        <f>_xlfn.XLOOKUP(B6960,Customers!$A:$A,Customers!$C:$C,"Not Found")</f>
        <v>East</v>
      </c>
      <c r="R6960" t="str">
        <f t="shared" si="650"/>
        <v>West</v>
      </c>
      <c r="S6960" t="str">
        <f t="shared" si="651"/>
        <v>Accident</v>
      </c>
      <c r="T6960" t="str">
        <f t="shared" si="652"/>
        <v>SLA Breach</v>
      </c>
      <c r="U6960">
        <f t="shared" si="653"/>
        <v>7</v>
      </c>
    </row>
    <row r="6961" spans="1:21" x14ac:dyDescent="0.3">
      <c r="A6961" t="s">
        <v>11675</v>
      </c>
      <c r="B6961" t="s">
        <v>2242</v>
      </c>
      <c r="C6961" t="s">
        <v>3705</v>
      </c>
      <c r="D6961" t="s">
        <v>59</v>
      </c>
      <c r="E6961" t="s">
        <v>173</v>
      </c>
      <c r="F6961">
        <v>83524.399999999994</v>
      </c>
      <c r="G6961" s="1">
        <v>45897</v>
      </c>
      <c r="H6961" s="1">
        <v>45917</v>
      </c>
      <c r="I6961" t="s">
        <v>19</v>
      </c>
      <c r="J6961">
        <v>20</v>
      </c>
      <c r="K6961">
        <v>15</v>
      </c>
      <c r="L6961" t="s">
        <v>140</v>
      </c>
      <c r="M6961" t="s">
        <v>55</v>
      </c>
      <c r="N6961" t="s">
        <v>42</v>
      </c>
      <c r="O6961">
        <f t="shared" si="648"/>
        <v>1</v>
      </c>
      <c r="P6961" t="str">
        <f t="shared" si="649"/>
        <v>Valid</v>
      </c>
      <c r="Q6961" t="str">
        <f>_xlfn.XLOOKUP(B6961,Customers!$A:$A,Customers!$C:$C,"Not Found")</f>
        <v>West</v>
      </c>
      <c r="R6961" t="str">
        <f t="shared" si="650"/>
        <v>Central</v>
      </c>
      <c r="S6961" t="str">
        <f t="shared" si="651"/>
        <v>Critical Illness</v>
      </c>
      <c r="T6961" t="str">
        <f t="shared" si="652"/>
        <v>SLA Breach</v>
      </c>
      <c r="U6961">
        <f t="shared" si="653"/>
        <v>5</v>
      </c>
    </row>
    <row r="6962" spans="1:21" x14ac:dyDescent="0.3">
      <c r="A6962" t="s">
        <v>11676</v>
      </c>
      <c r="B6962" t="s">
        <v>9725</v>
      </c>
      <c r="C6962" t="s">
        <v>9726</v>
      </c>
      <c r="D6962" t="s">
        <v>26</v>
      </c>
      <c r="E6962" t="s">
        <v>27</v>
      </c>
      <c r="F6962">
        <v>170563.14</v>
      </c>
      <c r="G6962" s="1">
        <v>45685</v>
      </c>
      <c r="H6962" s="1">
        <v>45695</v>
      </c>
      <c r="I6962" t="s">
        <v>19</v>
      </c>
      <c r="J6962">
        <v>10</v>
      </c>
      <c r="K6962">
        <v>20</v>
      </c>
      <c r="L6962" t="s">
        <v>349</v>
      </c>
      <c r="M6962" t="s">
        <v>29</v>
      </c>
      <c r="N6962" t="s">
        <v>30</v>
      </c>
      <c r="O6962">
        <f t="shared" si="648"/>
        <v>1</v>
      </c>
      <c r="P6962" t="str">
        <f t="shared" si="649"/>
        <v>Valid</v>
      </c>
      <c r="Q6962" t="str">
        <f>_xlfn.XLOOKUP(B6962,Customers!$A:$A,Customers!$C:$C,"Not Found")</f>
        <v>North</v>
      </c>
      <c r="R6962" t="str">
        <f t="shared" si="650"/>
        <v>West</v>
      </c>
      <c r="S6962" t="str">
        <f t="shared" si="651"/>
        <v>Disability</v>
      </c>
      <c r="T6962" t="str">
        <f t="shared" si="652"/>
        <v>Within SLA</v>
      </c>
      <c r="U6962">
        <f t="shared" si="653"/>
        <v>0</v>
      </c>
    </row>
    <row r="6963" spans="1:21" x14ac:dyDescent="0.3">
      <c r="A6963" t="s">
        <v>11677</v>
      </c>
      <c r="B6963" t="s">
        <v>5437</v>
      </c>
      <c r="C6963" t="s">
        <v>9819</v>
      </c>
      <c r="D6963" t="s">
        <v>154</v>
      </c>
      <c r="E6963" t="s">
        <v>173</v>
      </c>
      <c r="F6963">
        <v>77951.009999999995</v>
      </c>
      <c r="G6963" s="1">
        <v>45828</v>
      </c>
      <c r="I6963" t="s">
        <v>40</v>
      </c>
      <c r="J6963">
        <v>16</v>
      </c>
      <c r="K6963">
        <v>10</v>
      </c>
      <c r="L6963" t="s">
        <v>282</v>
      </c>
      <c r="M6963" t="s">
        <v>21</v>
      </c>
      <c r="N6963" t="s">
        <v>42</v>
      </c>
      <c r="O6963">
        <f t="shared" si="648"/>
        <v>1</v>
      </c>
      <c r="P6963" t="str">
        <f t="shared" si="649"/>
        <v>Valid</v>
      </c>
      <c r="Q6963" t="str">
        <f>_xlfn.XLOOKUP(B6963,Customers!$A:$A,Customers!$C:$C,"Not Found")</f>
        <v>North</v>
      </c>
      <c r="R6963" t="str">
        <f t="shared" si="650"/>
        <v>Central</v>
      </c>
      <c r="S6963" t="str">
        <f t="shared" si="651"/>
        <v>Vehicle Damage</v>
      </c>
      <c r="T6963" t="str">
        <f t="shared" si="652"/>
        <v>SLA Breach</v>
      </c>
      <c r="U6963">
        <f t="shared" si="653"/>
        <v>6</v>
      </c>
    </row>
    <row r="6964" spans="1:21" x14ac:dyDescent="0.3">
      <c r="A6964" t="s">
        <v>11678</v>
      </c>
      <c r="B6964" t="s">
        <v>1773</v>
      </c>
      <c r="C6964" t="s">
        <v>1774</v>
      </c>
      <c r="D6964" t="s">
        <v>116</v>
      </c>
      <c r="E6964" t="s">
        <v>173</v>
      </c>
      <c r="F6964">
        <v>123057.66</v>
      </c>
      <c r="G6964" s="1">
        <v>45860</v>
      </c>
      <c r="H6964" s="1">
        <v>45866</v>
      </c>
      <c r="I6964" t="s">
        <v>19</v>
      </c>
      <c r="J6964">
        <v>6</v>
      </c>
      <c r="K6964">
        <v>7</v>
      </c>
      <c r="L6964" t="s">
        <v>561</v>
      </c>
      <c r="M6964" t="s">
        <v>94</v>
      </c>
      <c r="N6964" t="s">
        <v>30</v>
      </c>
      <c r="O6964">
        <f t="shared" si="648"/>
        <v>1</v>
      </c>
      <c r="P6964" t="str">
        <f t="shared" si="649"/>
        <v>Valid</v>
      </c>
      <c r="Q6964" t="str">
        <f>_xlfn.XLOOKUP(B6964,Customers!$A:$A,Customers!$C:$C,"Not Found")</f>
        <v>Central</v>
      </c>
      <c r="R6964" t="str">
        <f t="shared" si="650"/>
        <v>Central</v>
      </c>
      <c r="S6964" t="str">
        <f t="shared" si="651"/>
        <v>Medical Emergency</v>
      </c>
      <c r="T6964" t="str">
        <f t="shared" si="652"/>
        <v>Within SLA</v>
      </c>
      <c r="U6964">
        <f t="shared" si="653"/>
        <v>0</v>
      </c>
    </row>
    <row r="6965" spans="1:21" x14ac:dyDescent="0.3">
      <c r="A6965" t="s">
        <v>11679</v>
      </c>
      <c r="B6965" t="s">
        <v>673</v>
      </c>
      <c r="C6965" t="s">
        <v>674</v>
      </c>
      <c r="D6965" t="s">
        <v>216</v>
      </c>
      <c r="E6965" t="s">
        <v>27</v>
      </c>
      <c r="F6965">
        <v>16227.89</v>
      </c>
      <c r="G6965" s="1">
        <v>45882</v>
      </c>
      <c r="I6965" t="s">
        <v>64</v>
      </c>
      <c r="J6965">
        <v>21</v>
      </c>
      <c r="K6965">
        <v>15</v>
      </c>
      <c r="L6965" t="s">
        <v>150</v>
      </c>
      <c r="M6965" t="s">
        <v>55</v>
      </c>
      <c r="N6965" t="s">
        <v>42</v>
      </c>
      <c r="O6965">
        <f t="shared" si="648"/>
        <v>1</v>
      </c>
      <c r="P6965" t="str">
        <f t="shared" si="649"/>
        <v>Valid</v>
      </c>
      <c r="Q6965" t="str">
        <f>_xlfn.XLOOKUP(B6965,Customers!$A:$A,Customers!$C:$C,"Not Found")</f>
        <v>West</v>
      </c>
      <c r="R6965" t="str">
        <f t="shared" si="650"/>
        <v>West</v>
      </c>
      <c r="S6965" t="str">
        <f t="shared" si="651"/>
        <v>Outpatient</v>
      </c>
      <c r="T6965" t="str">
        <f t="shared" si="652"/>
        <v>SLA Breach</v>
      </c>
      <c r="U6965">
        <f t="shared" si="653"/>
        <v>6</v>
      </c>
    </row>
    <row r="6966" spans="1:21" x14ac:dyDescent="0.3">
      <c r="A6966" t="s">
        <v>11680</v>
      </c>
      <c r="B6966" t="s">
        <v>1515</v>
      </c>
      <c r="C6966" t="s">
        <v>11681</v>
      </c>
      <c r="D6966" t="s">
        <v>59</v>
      </c>
      <c r="E6966" t="s">
        <v>74</v>
      </c>
      <c r="F6966">
        <v>23844.68</v>
      </c>
      <c r="G6966" s="1">
        <v>45731</v>
      </c>
      <c r="H6966" s="1">
        <v>45744</v>
      </c>
      <c r="I6966" t="s">
        <v>19</v>
      </c>
      <c r="J6966">
        <v>13</v>
      </c>
      <c r="K6966">
        <v>15</v>
      </c>
      <c r="L6966" t="s">
        <v>450</v>
      </c>
      <c r="M6966" t="s">
        <v>55</v>
      </c>
      <c r="N6966" t="s">
        <v>30</v>
      </c>
      <c r="O6966">
        <f t="shared" si="648"/>
        <v>1</v>
      </c>
      <c r="P6966" t="str">
        <f t="shared" si="649"/>
        <v>Valid</v>
      </c>
      <c r="Q6966" t="str">
        <f>_xlfn.XLOOKUP(B6966,Customers!$A:$A,Customers!$C:$C,"Not Found")</f>
        <v>North</v>
      </c>
      <c r="R6966" t="str">
        <f t="shared" si="650"/>
        <v>East</v>
      </c>
      <c r="S6966" t="str">
        <f t="shared" si="651"/>
        <v>Critical Illness</v>
      </c>
      <c r="T6966" t="str">
        <f t="shared" si="652"/>
        <v>Within SLA</v>
      </c>
      <c r="U6966">
        <f t="shared" si="653"/>
        <v>0</v>
      </c>
    </row>
    <row r="6967" spans="1:21" x14ac:dyDescent="0.3">
      <c r="A6967" t="s">
        <v>11682</v>
      </c>
      <c r="B6967" t="s">
        <v>3276</v>
      </c>
      <c r="C6967" t="s">
        <v>7486</v>
      </c>
      <c r="D6967" t="s">
        <v>46</v>
      </c>
      <c r="E6967" t="s">
        <v>27</v>
      </c>
      <c r="F6967">
        <v>98059.05</v>
      </c>
      <c r="G6967" s="1">
        <v>45922</v>
      </c>
      <c r="I6967" t="s">
        <v>64</v>
      </c>
      <c r="J6967">
        <v>18</v>
      </c>
      <c r="K6967">
        <v>12</v>
      </c>
      <c r="L6967" t="s">
        <v>580</v>
      </c>
      <c r="M6967" t="s">
        <v>49</v>
      </c>
      <c r="N6967" t="s">
        <v>88</v>
      </c>
      <c r="O6967">
        <f t="shared" si="648"/>
        <v>1</v>
      </c>
      <c r="P6967" t="str">
        <f t="shared" si="649"/>
        <v>Valid</v>
      </c>
      <c r="Q6967" t="str">
        <f>_xlfn.XLOOKUP(B6967,Customers!$A:$A,Customers!$C:$C,"Not Found")</f>
        <v>East</v>
      </c>
      <c r="R6967" t="str">
        <f t="shared" si="650"/>
        <v>West</v>
      </c>
      <c r="S6967" t="str">
        <f t="shared" si="651"/>
        <v>Theft</v>
      </c>
      <c r="T6967" t="str">
        <f t="shared" si="652"/>
        <v>SLA Breach</v>
      </c>
      <c r="U6967">
        <f t="shared" si="653"/>
        <v>6</v>
      </c>
    </row>
    <row r="6968" spans="1:21" x14ac:dyDescent="0.3">
      <c r="A6968" t="s">
        <v>11683</v>
      </c>
      <c r="B6968" t="s">
        <v>2520</v>
      </c>
      <c r="C6968" t="s">
        <v>2521</v>
      </c>
      <c r="D6968" t="s">
        <v>102</v>
      </c>
      <c r="E6968" t="s">
        <v>173</v>
      </c>
      <c r="F6968">
        <v>371050.47</v>
      </c>
      <c r="G6968" s="1">
        <v>45767</v>
      </c>
      <c r="H6968" s="1">
        <v>45795</v>
      </c>
      <c r="I6968" t="s">
        <v>19</v>
      </c>
      <c r="J6968">
        <v>28</v>
      </c>
      <c r="K6968">
        <v>20</v>
      </c>
      <c r="L6968" t="s">
        <v>98</v>
      </c>
      <c r="M6968" t="s">
        <v>29</v>
      </c>
      <c r="N6968" t="s">
        <v>30</v>
      </c>
      <c r="O6968">
        <f t="shared" si="648"/>
        <v>1</v>
      </c>
      <c r="P6968" t="str">
        <f t="shared" si="649"/>
        <v>Valid</v>
      </c>
      <c r="Q6968" t="str">
        <f>_xlfn.XLOOKUP(B6968,Customers!$A:$A,Customers!$C:$C,"Not Found")</f>
        <v>West</v>
      </c>
      <c r="R6968" t="str">
        <f t="shared" si="650"/>
        <v>Central</v>
      </c>
      <c r="S6968" t="str">
        <f t="shared" si="651"/>
        <v>Maturity</v>
      </c>
      <c r="T6968" t="str">
        <f t="shared" si="652"/>
        <v>SLA Breach</v>
      </c>
      <c r="U6968">
        <f t="shared" si="653"/>
        <v>8</v>
      </c>
    </row>
    <row r="6969" spans="1:21" x14ac:dyDescent="0.3">
      <c r="A6969" t="s">
        <v>11684</v>
      </c>
      <c r="B6969" t="s">
        <v>1981</v>
      </c>
      <c r="C6969" t="s">
        <v>1982</v>
      </c>
      <c r="D6969" t="s">
        <v>34</v>
      </c>
      <c r="E6969" t="s">
        <v>27</v>
      </c>
      <c r="F6969">
        <v>552512.25</v>
      </c>
      <c r="G6969" s="1">
        <v>45854</v>
      </c>
      <c r="I6969" t="s">
        <v>64</v>
      </c>
      <c r="J6969">
        <v>20</v>
      </c>
      <c r="K6969">
        <v>20</v>
      </c>
      <c r="L6969" t="s">
        <v>60</v>
      </c>
      <c r="M6969" t="s">
        <v>29</v>
      </c>
      <c r="N6969" t="s">
        <v>30</v>
      </c>
      <c r="O6969">
        <f t="shared" si="648"/>
        <v>1</v>
      </c>
      <c r="P6969" t="str">
        <f t="shared" si="649"/>
        <v>Valid</v>
      </c>
      <c r="Q6969" t="str">
        <f>_xlfn.XLOOKUP(B6969,Customers!$A:$A,Customers!$C:$C,"Not Found")</f>
        <v>Central</v>
      </c>
      <c r="R6969" t="str">
        <f t="shared" si="650"/>
        <v>West</v>
      </c>
      <c r="S6969" t="str">
        <f t="shared" si="651"/>
        <v>Death Benefit</v>
      </c>
      <c r="T6969" t="str">
        <f t="shared" si="652"/>
        <v>Within SLA</v>
      </c>
      <c r="U6969">
        <f t="shared" si="653"/>
        <v>0</v>
      </c>
    </row>
    <row r="6970" spans="1:21" x14ac:dyDescent="0.3">
      <c r="A6970" t="s">
        <v>11685</v>
      </c>
      <c r="B6970" t="s">
        <v>7377</v>
      </c>
      <c r="C6970" t="s">
        <v>7378</v>
      </c>
      <c r="D6970" t="s">
        <v>59</v>
      </c>
      <c r="E6970" t="s">
        <v>18</v>
      </c>
      <c r="F6970">
        <v>114036.95</v>
      </c>
      <c r="G6970" s="1">
        <v>45893</v>
      </c>
      <c r="H6970" s="1">
        <v>45908</v>
      </c>
      <c r="I6970" t="s">
        <v>19</v>
      </c>
      <c r="J6970">
        <v>15</v>
      </c>
      <c r="K6970">
        <v>15</v>
      </c>
      <c r="L6970" t="s">
        <v>87</v>
      </c>
      <c r="M6970" t="s">
        <v>55</v>
      </c>
      <c r="N6970" t="s">
        <v>30</v>
      </c>
      <c r="O6970">
        <f t="shared" si="648"/>
        <v>1</v>
      </c>
      <c r="P6970" t="str">
        <f t="shared" si="649"/>
        <v>Valid</v>
      </c>
      <c r="Q6970" t="str">
        <f>_xlfn.XLOOKUP(B6970,Customers!$A:$A,Customers!$C:$C,"Not Found")</f>
        <v>North</v>
      </c>
      <c r="R6970" t="str">
        <f t="shared" si="650"/>
        <v>South</v>
      </c>
      <c r="S6970" t="str">
        <f t="shared" si="651"/>
        <v>Critical Illness</v>
      </c>
      <c r="T6970" t="str">
        <f t="shared" si="652"/>
        <v>Within SLA</v>
      </c>
      <c r="U6970">
        <f t="shared" si="653"/>
        <v>0</v>
      </c>
    </row>
    <row r="6971" spans="1:21" x14ac:dyDescent="0.3">
      <c r="A6971" t="s">
        <v>11686</v>
      </c>
      <c r="B6971" t="s">
        <v>1222</v>
      </c>
      <c r="C6971" t="s">
        <v>5527</v>
      </c>
      <c r="D6971" t="s">
        <v>59</v>
      </c>
      <c r="E6971" t="s">
        <v>18</v>
      </c>
      <c r="F6971">
        <v>29349.119999999999</v>
      </c>
      <c r="G6971" s="1">
        <v>45671</v>
      </c>
      <c r="H6971" s="1">
        <v>45698</v>
      </c>
      <c r="I6971" t="s">
        <v>19</v>
      </c>
      <c r="J6971">
        <v>27</v>
      </c>
      <c r="K6971">
        <v>15</v>
      </c>
      <c r="L6971" t="s">
        <v>491</v>
      </c>
      <c r="M6971" t="s">
        <v>55</v>
      </c>
      <c r="N6971" t="s">
        <v>88</v>
      </c>
      <c r="O6971">
        <f t="shared" si="648"/>
        <v>1</v>
      </c>
      <c r="P6971" t="str">
        <f t="shared" si="649"/>
        <v>Valid</v>
      </c>
      <c r="Q6971" t="str">
        <f>_xlfn.XLOOKUP(B6971,Customers!$A:$A,Customers!$C:$C,"Not Found")</f>
        <v>North</v>
      </c>
      <c r="R6971" t="str">
        <f t="shared" si="650"/>
        <v>South</v>
      </c>
      <c r="S6971" t="str">
        <f t="shared" si="651"/>
        <v>Critical Illness</v>
      </c>
      <c r="T6971" t="str">
        <f t="shared" si="652"/>
        <v>SLA Breach</v>
      </c>
      <c r="U6971">
        <f t="shared" si="653"/>
        <v>12</v>
      </c>
    </row>
    <row r="6972" spans="1:21" x14ac:dyDescent="0.3">
      <c r="A6972" t="s">
        <v>11687</v>
      </c>
      <c r="B6972" t="s">
        <v>11688</v>
      </c>
      <c r="C6972" t="s">
        <v>11689</v>
      </c>
      <c r="D6972" t="s">
        <v>92</v>
      </c>
      <c r="E6972" t="s">
        <v>27</v>
      </c>
      <c r="F6972">
        <v>44775.89</v>
      </c>
      <c r="G6972" s="1">
        <v>45976</v>
      </c>
      <c r="H6972" s="1">
        <v>45992</v>
      </c>
      <c r="I6972" t="s">
        <v>19</v>
      </c>
      <c r="J6972">
        <v>16</v>
      </c>
      <c r="K6972">
        <v>7</v>
      </c>
      <c r="L6972" t="s">
        <v>325</v>
      </c>
      <c r="M6972" t="s">
        <v>94</v>
      </c>
      <c r="N6972" t="s">
        <v>42</v>
      </c>
      <c r="O6972">
        <f t="shared" si="648"/>
        <v>1</v>
      </c>
      <c r="P6972" t="str">
        <f t="shared" si="649"/>
        <v>Valid</v>
      </c>
      <c r="Q6972" t="str">
        <f>_xlfn.XLOOKUP(B6972,Customers!$A:$A,Customers!$C:$C,"Not Found")</f>
        <v>South</v>
      </c>
      <c r="R6972" t="str">
        <f t="shared" si="650"/>
        <v>West</v>
      </c>
      <c r="S6972" t="str">
        <f t="shared" si="651"/>
        <v>Baggage Loss</v>
      </c>
      <c r="T6972" t="str">
        <f t="shared" si="652"/>
        <v>SLA Breach</v>
      </c>
      <c r="U6972">
        <f t="shared" si="653"/>
        <v>9</v>
      </c>
    </row>
    <row r="6973" spans="1:21" x14ac:dyDescent="0.3">
      <c r="A6973" t="s">
        <v>11690</v>
      </c>
      <c r="B6973" t="s">
        <v>1876</v>
      </c>
      <c r="C6973" t="s">
        <v>11691</v>
      </c>
      <c r="D6973" t="s">
        <v>46</v>
      </c>
      <c r="E6973" t="s">
        <v>173</v>
      </c>
      <c r="F6973">
        <v>58103.81</v>
      </c>
      <c r="G6973" s="1">
        <v>45828</v>
      </c>
      <c r="H6973" s="1">
        <v>45841</v>
      </c>
      <c r="I6973" t="s">
        <v>19</v>
      </c>
      <c r="J6973">
        <v>13</v>
      </c>
      <c r="K6973">
        <v>10</v>
      </c>
      <c r="L6973" t="s">
        <v>208</v>
      </c>
      <c r="M6973" t="s">
        <v>21</v>
      </c>
      <c r="N6973" t="s">
        <v>30</v>
      </c>
      <c r="O6973">
        <f t="shared" si="648"/>
        <v>1</v>
      </c>
      <c r="P6973" t="str">
        <f t="shared" si="649"/>
        <v>Valid</v>
      </c>
      <c r="Q6973" t="str">
        <f>_xlfn.XLOOKUP(B6973,Customers!$A:$A,Customers!$C:$C,"Not Found")</f>
        <v>North</v>
      </c>
      <c r="R6973" t="str">
        <f t="shared" si="650"/>
        <v>Central</v>
      </c>
      <c r="S6973" t="str">
        <f t="shared" si="651"/>
        <v>Theft</v>
      </c>
      <c r="T6973" t="str">
        <f t="shared" si="652"/>
        <v>SLA Breach</v>
      </c>
      <c r="U6973">
        <f t="shared" si="653"/>
        <v>3</v>
      </c>
    </row>
    <row r="6974" spans="1:21" x14ac:dyDescent="0.3">
      <c r="A6974" t="s">
        <v>11692</v>
      </c>
      <c r="B6974" t="s">
        <v>3316</v>
      </c>
      <c r="C6974" t="s">
        <v>7015</v>
      </c>
      <c r="D6974" t="s">
        <v>102</v>
      </c>
      <c r="E6974" t="s">
        <v>39</v>
      </c>
      <c r="F6974">
        <v>533380.59</v>
      </c>
      <c r="G6974" s="1">
        <v>45660</v>
      </c>
      <c r="H6974" s="1">
        <v>45681</v>
      </c>
      <c r="I6974" t="s">
        <v>19</v>
      </c>
      <c r="J6974">
        <v>21</v>
      </c>
      <c r="K6974">
        <v>20</v>
      </c>
      <c r="L6974" t="s">
        <v>296</v>
      </c>
      <c r="M6974" t="s">
        <v>29</v>
      </c>
      <c r="N6974" t="s">
        <v>30</v>
      </c>
      <c r="O6974">
        <f t="shared" si="648"/>
        <v>1</v>
      </c>
      <c r="P6974" t="str">
        <f t="shared" si="649"/>
        <v>Valid</v>
      </c>
      <c r="Q6974" t="str">
        <f>_xlfn.XLOOKUP(B6974,Customers!$A:$A,Customers!$C:$C,"Not Found")</f>
        <v>East</v>
      </c>
      <c r="R6974" t="str">
        <f t="shared" si="650"/>
        <v>North</v>
      </c>
      <c r="S6974" t="str">
        <f t="shared" si="651"/>
        <v>Maturity</v>
      </c>
      <c r="T6974" t="str">
        <f t="shared" si="652"/>
        <v>SLA Breach</v>
      </c>
      <c r="U6974">
        <f t="shared" si="653"/>
        <v>1</v>
      </c>
    </row>
    <row r="6975" spans="1:21" x14ac:dyDescent="0.3">
      <c r="A6975" t="s">
        <v>11693</v>
      </c>
      <c r="B6975" t="s">
        <v>399</v>
      </c>
      <c r="C6975" t="s">
        <v>1767</v>
      </c>
      <c r="D6975" t="s">
        <v>92</v>
      </c>
      <c r="E6975" t="s">
        <v>173</v>
      </c>
      <c r="F6975">
        <v>18823.259999999998</v>
      </c>
      <c r="G6975" s="1">
        <v>45857</v>
      </c>
      <c r="H6975" s="1">
        <v>45866</v>
      </c>
      <c r="I6975" t="s">
        <v>19</v>
      </c>
      <c r="J6975">
        <v>9</v>
      </c>
      <c r="K6975">
        <v>7</v>
      </c>
      <c r="L6975" t="s">
        <v>35</v>
      </c>
      <c r="M6975" t="s">
        <v>94</v>
      </c>
      <c r="N6975" t="s">
        <v>30</v>
      </c>
      <c r="O6975">
        <f t="shared" si="648"/>
        <v>1</v>
      </c>
      <c r="P6975" t="str">
        <f t="shared" si="649"/>
        <v>Valid</v>
      </c>
      <c r="Q6975" t="str">
        <f>_xlfn.XLOOKUP(B6975,Customers!$A:$A,Customers!$C:$C,"Not Found")</f>
        <v>East</v>
      </c>
      <c r="R6975" t="str">
        <f t="shared" si="650"/>
        <v>Central</v>
      </c>
      <c r="S6975" t="str">
        <f t="shared" si="651"/>
        <v>Baggage Loss</v>
      </c>
      <c r="T6975" t="str">
        <f t="shared" si="652"/>
        <v>SLA Breach</v>
      </c>
      <c r="U6975">
        <f t="shared" si="653"/>
        <v>2</v>
      </c>
    </row>
    <row r="6976" spans="1:21" x14ac:dyDescent="0.3">
      <c r="A6976" t="s">
        <v>11694</v>
      </c>
      <c r="B6976" t="s">
        <v>887</v>
      </c>
      <c r="C6976" t="s">
        <v>888</v>
      </c>
      <c r="D6976" t="s">
        <v>102</v>
      </c>
      <c r="E6976" t="s">
        <v>18</v>
      </c>
      <c r="F6976">
        <v>110840.24</v>
      </c>
      <c r="G6976" s="1">
        <v>45744</v>
      </c>
      <c r="H6976" s="1">
        <v>45764</v>
      </c>
      <c r="I6976" t="s">
        <v>19</v>
      </c>
      <c r="J6976">
        <v>20</v>
      </c>
      <c r="K6976">
        <v>20</v>
      </c>
      <c r="L6976" t="s">
        <v>353</v>
      </c>
      <c r="M6976" t="s">
        <v>29</v>
      </c>
      <c r="N6976" t="s">
        <v>42</v>
      </c>
      <c r="O6976">
        <f t="shared" si="648"/>
        <v>1</v>
      </c>
      <c r="P6976" t="str">
        <f t="shared" si="649"/>
        <v>Valid</v>
      </c>
      <c r="Q6976" t="str">
        <f>_xlfn.XLOOKUP(B6976,Customers!$A:$A,Customers!$C:$C,"Not Found")</f>
        <v>West</v>
      </c>
      <c r="R6976" t="str">
        <f t="shared" si="650"/>
        <v>South</v>
      </c>
      <c r="S6976" t="str">
        <f t="shared" si="651"/>
        <v>Maturity</v>
      </c>
      <c r="T6976" t="str">
        <f t="shared" si="652"/>
        <v>Within SLA</v>
      </c>
      <c r="U6976">
        <f t="shared" si="653"/>
        <v>0</v>
      </c>
    </row>
    <row r="6977" spans="1:21" x14ac:dyDescent="0.3">
      <c r="A6977" t="s">
        <v>11695</v>
      </c>
      <c r="B6977" t="s">
        <v>7576</v>
      </c>
      <c r="C6977" t="s">
        <v>7577</v>
      </c>
      <c r="D6977" t="s">
        <v>154</v>
      </c>
      <c r="E6977" t="s">
        <v>18</v>
      </c>
      <c r="F6977">
        <v>48482.87</v>
      </c>
      <c r="G6977" s="1">
        <v>45950</v>
      </c>
      <c r="I6977" t="s">
        <v>40</v>
      </c>
      <c r="J6977">
        <v>12</v>
      </c>
      <c r="K6977">
        <v>10</v>
      </c>
      <c r="L6977" t="s">
        <v>140</v>
      </c>
      <c r="M6977" t="s">
        <v>21</v>
      </c>
      <c r="N6977" t="s">
        <v>30</v>
      </c>
      <c r="O6977">
        <f t="shared" si="648"/>
        <v>1</v>
      </c>
      <c r="P6977" t="str">
        <f t="shared" si="649"/>
        <v>Valid</v>
      </c>
      <c r="Q6977" t="str">
        <f>_xlfn.XLOOKUP(B6977,Customers!$A:$A,Customers!$C:$C,"Not Found")</f>
        <v>West</v>
      </c>
      <c r="R6977" t="str">
        <f t="shared" si="650"/>
        <v>South</v>
      </c>
      <c r="S6977" t="str">
        <f t="shared" si="651"/>
        <v>Vehicle Damage</v>
      </c>
      <c r="T6977" t="str">
        <f t="shared" si="652"/>
        <v>SLA Breach</v>
      </c>
      <c r="U6977">
        <f t="shared" si="653"/>
        <v>2</v>
      </c>
    </row>
    <row r="6978" spans="1:21" x14ac:dyDescent="0.3">
      <c r="A6978" t="s">
        <v>11696</v>
      </c>
      <c r="B6978" t="s">
        <v>5634</v>
      </c>
      <c r="C6978" t="s">
        <v>5635</v>
      </c>
      <c r="D6978" t="s">
        <v>154</v>
      </c>
      <c r="E6978" t="s">
        <v>173</v>
      </c>
      <c r="F6978">
        <v>89439.32</v>
      </c>
      <c r="G6978" s="1">
        <v>45713</v>
      </c>
      <c r="H6978" s="1">
        <v>45730</v>
      </c>
      <c r="I6978" t="s">
        <v>19</v>
      </c>
      <c r="J6978">
        <v>17</v>
      </c>
      <c r="K6978">
        <v>10</v>
      </c>
      <c r="L6978" t="s">
        <v>501</v>
      </c>
      <c r="M6978" t="s">
        <v>21</v>
      </c>
      <c r="N6978" t="s">
        <v>42</v>
      </c>
      <c r="O6978">
        <f t="shared" ref="O6978:O7041" si="654">COUNTIF($A:$A,A6978)</f>
        <v>1</v>
      </c>
      <c r="P6978" t="str">
        <f t="shared" ref="P6978:P7041" si="655">IF(F6978="","Missing Amount","Valid")</f>
        <v>Valid</v>
      </c>
      <c r="Q6978" t="str">
        <f>_xlfn.XLOOKUP(B6978,Customers!$A:$A,Customers!$C:$C,"Not Found")</f>
        <v>West</v>
      </c>
      <c r="R6978" t="str">
        <f t="shared" ref="R6978:R7041" si="656">IF(E6978="",Q6978,E6978)</f>
        <v>Central</v>
      </c>
      <c r="S6978" t="str">
        <f t="shared" ref="S6978:S7041" si="657">IF(D6978="Hospitalisation","Hospitalization",IF(D6978="Medical Emerg.","Medical Emergency",IF(D6978="Property dmg","Property Damage",IF(D6978="Vehicle dmg","Vehicle Damage",D6978))))</f>
        <v>Vehicle Damage</v>
      </c>
      <c r="T6978" t="str">
        <f t="shared" ref="T6978:T7041" si="658">IF(J6978&gt;K6978,"SLA Breach","Within SLA")</f>
        <v>SLA Breach</v>
      </c>
      <c r="U6978">
        <f t="shared" ref="U6978:U7041" si="659">IF(J6978&gt;K6978,J6978-K6978,0)</f>
        <v>7</v>
      </c>
    </row>
    <row r="6979" spans="1:21" x14ac:dyDescent="0.3">
      <c r="A6979" t="s">
        <v>11697</v>
      </c>
      <c r="B6979" t="s">
        <v>2209</v>
      </c>
      <c r="C6979" t="s">
        <v>2210</v>
      </c>
      <c r="D6979" t="s">
        <v>53</v>
      </c>
      <c r="E6979" t="s">
        <v>173</v>
      </c>
      <c r="F6979">
        <v>109024.37</v>
      </c>
      <c r="G6979" s="1">
        <v>45659</v>
      </c>
      <c r="H6979" s="1">
        <v>45680</v>
      </c>
      <c r="I6979" t="s">
        <v>47</v>
      </c>
      <c r="J6979">
        <v>21</v>
      </c>
      <c r="K6979">
        <v>15</v>
      </c>
      <c r="L6979" t="s">
        <v>159</v>
      </c>
      <c r="M6979" t="s">
        <v>55</v>
      </c>
      <c r="N6979" t="s">
        <v>42</v>
      </c>
      <c r="O6979">
        <f t="shared" si="654"/>
        <v>1</v>
      </c>
      <c r="P6979" t="str">
        <f t="shared" si="655"/>
        <v>Valid</v>
      </c>
      <c r="Q6979" t="str">
        <f>_xlfn.XLOOKUP(B6979,Customers!$A:$A,Customers!$C:$C,"Not Found")</f>
        <v>South</v>
      </c>
      <c r="R6979" t="str">
        <f t="shared" si="656"/>
        <v>Central</v>
      </c>
      <c r="S6979" t="str">
        <f t="shared" si="657"/>
        <v>Hospitalization</v>
      </c>
      <c r="T6979" t="str">
        <f t="shared" si="658"/>
        <v>SLA Breach</v>
      </c>
      <c r="U6979">
        <f t="shared" si="659"/>
        <v>6</v>
      </c>
    </row>
    <row r="6980" spans="1:21" x14ac:dyDescent="0.3">
      <c r="A6980" t="s">
        <v>11698</v>
      </c>
      <c r="B6980" t="s">
        <v>6025</v>
      </c>
      <c r="C6980" t="s">
        <v>6741</v>
      </c>
      <c r="D6980" t="s">
        <v>17</v>
      </c>
      <c r="E6980" t="s">
        <v>74</v>
      </c>
      <c r="F6980">
        <v>65717.7</v>
      </c>
      <c r="G6980" s="1">
        <v>45900</v>
      </c>
      <c r="H6980" s="1">
        <v>45927</v>
      </c>
      <c r="I6980" t="s">
        <v>19</v>
      </c>
      <c r="J6980">
        <v>27</v>
      </c>
      <c r="K6980">
        <v>10</v>
      </c>
      <c r="L6980" t="s">
        <v>70</v>
      </c>
      <c r="M6980" t="s">
        <v>21</v>
      </c>
      <c r="N6980" t="s">
        <v>88</v>
      </c>
      <c r="O6980">
        <f t="shared" si="654"/>
        <v>1</v>
      </c>
      <c r="P6980" t="str">
        <f t="shared" si="655"/>
        <v>Valid</v>
      </c>
      <c r="Q6980" t="str">
        <f>_xlfn.XLOOKUP(B6980,Customers!$A:$A,Customers!$C:$C,"Not Found")</f>
        <v>South</v>
      </c>
      <c r="R6980" t="str">
        <f t="shared" si="656"/>
        <v>East</v>
      </c>
      <c r="S6980" t="str">
        <f t="shared" si="657"/>
        <v>Accident</v>
      </c>
      <c r="T6980" t="str">
        <f t="shared" si="658"/>
        <v>SLA Breach</v>
      </c>
      <c r="U6980">
        <f t="shared" si="659"/>
        <v>17</v>
      </c>
    </row>
    <row r="6981" spans="1:21" x14ac:dyDescent="0.3">
      <c r="A6981" t="s">
        <v>11699</v>
      </c>
      <c r="B6981" t="s">
        <v>4266</v>
      </c>
      <c r="C6981" t="s">
        <v>4501</v>
      </c>
      <c r="D6981" t="s">
        <v>17</v>
      </c>
      <c r="E6981" t="s">
        <v>173</v>
      </c>
      <c r="F6981">
        <v>43679.18</v>
      </c>
      <c r="G6981" s="1">
        <v>45674</v>
      </c>
      <c r="H6981" s="1">
        <v>45687</v>
      </c>
      <c r="I6981" t="s">
        <v>19</v>
      </c>
      <c r="J6981">
        <v>13</v>
      </c>
      <c r="K6981">
        <v>10</v>
      </c>
      <c r="L6981" t="s">
        <v>35</v>
      </c>
      <c r="M6981" t="s">
        <v>21</v>
      </c>
      <c r="N6981" t="s">
        <v>30</v>
      </c>
      <c r="O6981">
        <f t="shared" si="654"/>
        <v>1</v>
      </c>
      <c r="P6981" t="str">
        <f t="shared" si="655"/>
        <v>Valid</v>
      </c>
      <c r="Q6981" t="str">
        <f>_xlfn.XLOOKUP(B6981,Customers!$A:$A,Customers!$C:$C,"Not Found")</f>
        <v>East</v>
      </c>
      <c r="R6981" t="str">
        <f t="shared" si="656"/>
        <v>Central</v>
      </c>
      <c r="S6981" t="str">
        <f t="shared" si="657"/>
        <v>Accident</v>
      </c>
      <c r="T6981" t="str">
        <f t="shared" si="658"/>
        <v>SLA Breach</v>
      </c>
      <c r="U6981">
        <f t="shared" si="659"/>
        <v>3</v>
      </c>
    </row>
    <row r="6982" spans="1:21" x14ac:dyDescent="0.3">
      <c r="A6982" t="s">
        <v>11700</v>
      </c>
      <c r="B6982" t="s">
        <v>5136</v>
      </c>
      <c r="C6982" t="s">
        <v>5137</v>
      </c>
      <c r="D6982" t="s">
        <v>725</v>
      </c>
      <c r="E6982" t="s">
        <v>27</v>
      </c>
      <c r="F6982">
        <v>27534</v>
      </c>
      <c r="G6982" s="1">
        <v>45724</v>
      </c>
      <c r="I6982" t="s">
        <v>40</v>
      </c>
      <c r="J6982">
        <v>15</v>
      </c>
      <c r="K6982">
        <v>7</v>
      </c>
      <c r="L6982" t="s">
        <v>103</v>
      </c>
      <c r="M6982" t="s">
        <v>94</v>
      </c>
      <c r="N6982" t="s">
        <v>88</v>
      </c>
      <c r="O6982">
        <f t="shared" si="654"/>
        <v>1</v>
      </c>
      <c r="P6982" t="str">
        <f t="shared" si="655"/>
        <v>Valid</v>
      </c>
      <c r="Q6982" t="str">
        <f>_xlfn.XLOOKUP(B6982,Customers!$A:$A,Customers!$C:$C,"Not Found")</f>
        <v>South</v>
      </c>
      <c r="R6982" t="str">
        <f t="shared" si="656"/>
        <v>West</v>
      </c>
      <c r="S6982" t="str">
        <f t="shared" si="657"/>
        <v>Medical Emergency</v>
      </c>
      <c r="T6982" t="str">
        <f t="shared" si="658"/>
        <v>SLA Breach</v>
      </c>
      <c r="U6982">
        <f t="shared" si="659"/>
        <v>8</v>
      </c>
    </row>
    <row r="6983" spans="1:21" x14ac:dyDescent="0.3">
      <c r="A6983" t="s">
        <v>11701</v>
      </c>
      <c r="B6983" t="s">
        <v>1554</v>
      </c>
      <c r="C6983" t="s">
        <v>6756</v>
      </c>
      <c r="D6983" t="s">
        <v>154</v>
      </c>
      <c r="E6983" t="s">
        <v>173</v>
      </c>
      <c r="F6983">
        <v>170294.49</v>
      </c>
      <c r="G6983" s="1">
        <v>45780</v>
      </c>
      <c r="H6983" s="1">
        <v>45792</v>
      </c>
      <c r="I6983" t="s">
        <v>19</v>
      </c>
      <c r="J6983">
        <v>12</v>
      </c>
      <c r="K6983">
        <v>10</v>
      </c>
      <c r="L6983" t="s">
        <v>98</v>
      </c>
      <c r="M6983" t="s">
        <v>21</v>
      </c>
      <c r="N6983" t="s">
        <v>30</v>
      </c>
      <c r="O6983">
        <f t="shared" si="654"/>
        <v>1</v>
      </c>
      <c r="P6983" t="str">
        <f t="shared" si="655"/>
        <v>Valid</v>
      </c>
      <c r="Q6983" t="str">
        <f>_xlfn.XLOOKUP(B6983,Customers!$A:$A,Customers!$C:$C,"Not Found")</f>
        <v>North</v>
      </c>
      <c r="R6983" t="str">
        <f t="shared" si="656"/>
        <v>Central</v>
      </c>
      <c r="S6983" t="str">
        <f t="shared" si="657"/>
        <v>Vehicle Damage</v>
      </c>
      <c r="T6983" t="str">
        <f t="shared" si="658"/>
        <v>SLA Breach</v>
      </c>
      <c r="U6983">
        <f t="shared" si="659"/>
        <v>2</v>
      </c>
    </row>
    <row r="6984" spans="1:21" x14ac:dyDescent="0.3">
      <c r="A6984" t="s">
        <v>11702</v>
      </c>
      <c r="B6984" t="s">
        <v>2428</v>
      </c>
      <c r="C6984" t="s">
        <v>9811</v>
      </c>
      <c r="D6984" t="s">
        <v>92</v>
      </c>
      <c r="E6984" t="s">
        <v>173</v>
      </c>
      <c r="F6984">
        <v>157604.91</v>
      </c>
      <c r="G6984" s="1">
        <v>45949</v>
      </c>
      <c r="H6984" s="1">
        <v>45960</v>
      </c>
      <c r="I6984" t="s">
        <v>19</v>
      </c>
      <c r="J6984">
        <v>11</v>
      </c>
      <c r="K6984">
        <v>7</v>
      </c>
      <c r="L6984" t="s">
        <v>252</v>
      </c>
      <c r="M6984" t="s">
        <v>94</v>
      </c>
      <c r="N6984" t="s">
        <v>42</v>
      </c>
      <c r="O6984">
        <f t="shared" si="654"/>
        <v>1</v>
      </c>
      <c r="P6984" t="str">
        <f t="shared" si="655"/>
        <v>Valid</v>
      </c>
      <c r="Q6984" t="str">
        <f>_xlfn.XLOOKUP(B6984,Customers!$A:$A,Customers!$C:$C,"Not Found")</f>
        <v>North</v>
      </c>
      <c r="R6984" t="str">
        <f t="shared" si="656"/>
        <v>Central</v>
      </c>
      <c r="S6984" t="str">
        <f t="shared" si="657"/>
        <v>Baggage Loss</v>
      </c>
      <c r="T6984" t="str">
        <f t="shared" si="658"/>
        <v>SLA Breach</v>
      </c>
      <c r="U6984">
        <f t="shared" si="659"/>
        <v>4</v>
      </c>
    </row>
    <row r="6985" spans="1:21" x14ac:dyDescent="0.3">
      <c r="A6985" t="s">
        <v>11703</v>
      </c>
      <c r="B6985" t="s">
        <v>7363</v>
      </c>
      <c r="C6985" t="s">
        <v>7364</v>
      </c>
      <c r="D6985" t="s">
        <v>69</v>
      </c>
      <c r="E6985" t="s">
        <v>18</v>
      </c>
      <c r="F6985">
        <v>145054.19</v>
      </c>
      <c r="G6985" s="1">
        <v>45926</v>
      </c>
      <c r="H6985" s="1">
        <v>45943</v>
      </c>
      <c r="I6985" t="s">
        <v>19</v>
      </c>
      <c r="J6985">
        <v>17</v>
      </c>
      <c r="K6985">
        <v>12</v>
      </c>
      <c r="L6985" t="s">
        <v>60</v>
      </c>
      <c r="M6985" t="s">
        <v>49</v>
      </c>
      <c r="N6985" t="s">
        <v>42</v>
      </c>
      <c r="O6985">
        <f t="shared" si="654"/>
        <v>1</v>
      </c>
      <c r="P6985" t="str">
        <f t="shared" si="655"/>
        <v>Valid</v>
      </c>
      <c r="Q6985" t="str">
        <f>_xlfn.XLOOKUP(B6985,Customers!$A:$A,Customers!$C:$C,"Not Found")</f>
        <v>West</v>
      </c>
      <c r="R6985" t="str">
        <f t="shared" si="656"/>
        <v>South</v>
      </c>
      <c r="S6985" t="str">
        <f t="shared" si="657"/>
        <v>Property Damage</v>
      </c>
      <c r="T6985" t="str">
        <f t="shared" si="658"/>
        <v>SLA Breach</v>
      </c>
      <c r="U6985">
        <f t="shared" si="659"/>
        <v>5</v>
      </c>
    </row>
    <row r="6986" spans="1:21" x14ac:dyDescent="0.3">
      <c r="A6986" t="s">
        <v>11704</v>
      </c>
      <c r="B6986" t="s">
        <v>358</v>
      </c>
      <c r="C6986" t="s">
        <v>359</v>
      </c>
      <c r="D6986" t="s">
        <v>17</v>
      </c>
      <c r="E6986" t="s">
        <v>39</v>
      </c>
      <c r="F6986">
        <v>126563.92</v>
      </c>
      <c r="G6986" s="1">
        <v>45858</v>
      </c>
      <c r="H6986" s="1">
        <v>45867</v>
      </c>
      <c r="I6986" t="s">
        <v>19</v>
      </c>
      <c r="J6986">
        <v>9</v>
      </c>
      <c r="K6986">
        <v>10</v>
      </c>
      <c r="L6986" t="s">
        <v>501</v>
      </c>
      <c r="M6986" t="s">
        <v>21</v>
      </c>
      <c r="N6986" t="s">
        <v>22</v>
      </c>
      <c r="O6986">
        <f t="shared" si="654"/>
        <v>1</v>
      </c>
      <c r="P6986" t="str">
        <f t="shared" si="655"/>
        <v>Valid</v>
      </c>
      <c r="Q6986" t="str">
        <f>_xlfn.XLOOKUP(B6986,Customers!$A:$A,Customers!$C:$C,"Not Found")</f>
        <v>Central</v>
      </c>
      <c r="R6986" t="str">
        <f t="shared" si="656"/>
        <v>North</v>
      </c>
      <c r="S6986" t="str">
        <f t="shared" si="657"/>
        <v>Accident</v>
      </c>
      <c r="T6986" t="str">
        <f t="shared" si="658"/>
        <v>Within SLA</v>
      </c>
      <c r="U6986">
        <f t="shared" si="659"/>
        <v>0</v>
      </c>
    </row>
    <row r="6987" spans="1:21" x14ac:dyDescent="0.3">
      <c r="A6987" t="s">
        <v>11705</v>
      </c>
      <c r="B6987" t="s">
        <v>1532</v>
      </c>
      <c r="C6987" t="s">
        <v>2180</v>
      </c>
      <c r="D6987" t="s">
        <v>59</v>
      </c>
      <c r="E6987" t="s">
        <v>39</v>
      </c>
      <c r="F6987">
        <v>52976.99</v>
      </c>
      <c r="G6987" s="1">
        <v>45819</v>
      </c>
      <c r="I6987" t="s">
        <v>64</v>
      </c>
      <c r="J6987">
        <v>19</v>
      </c>
      <c r="K6987">
        <v>15</v>
      </c>
      <c r="L6987" t="s">
        <v>323</v>
      </c>
      <c r="M6987" t="s">
        <v>55</v>
      </c>
      <c r="N6987" t="s">
        <v>30</v>
      </c>
      <c r="O6987">
        <f t="shared" si="654"/>
        <v>1</v>
      </c>
      <c r="P6987" t="str">
        <f t="shared" si="655"/>
        <v>Valid</v>
      </c>
      <c r="Q6987" t="str">
        <f>_xlfn.XLOOKUP(B6987,Customers!$A:$A,Customers!$C:$C,"Not Found")</f>
        <v>East</v>
      </c>
      <c r="R6987" t="str">
        <f t="shared" si="656"/>
        <v>North</v>
      </c>
      <c r="S6987" t="str">
        <f t="shared" si="657"/>
        <v>Critical Illness</v>
      </c>
      <c r="T6987" t="str">
        <f t="shared" si="658"/>
        <v>SLA Breach</v>
      </c>
      <c r="U6987">
        <f t="shared" si="659"/>
        <v>4</v>
      </c>
    </row>
    <row r="6988" spans="1:21" x14ac:dyDescent="0.3">
      <c r="A6988" t="s">
        <v>11706</v>
      </c>
      <c r="B6988" t="s">
        <v>1098</v>
      </c>
      <c r="C6988" t="s">
        <v>7295</v>
      </c>
      <c r="D6988" t="s">
        <v>17</v>
      </c>
      <c r="E6988" t="s">
        <v>39</v>
      </c>
      <c r="F6988">
        <v>156650.20000000001</v>
      </c>
      <c r="G6988" s="1">
        <v>45882</v>
      </c>
      <c r="H6988" s="1">
        <v>45900</v>
      </c>
      <c r="I6988" t="s">
        <v>19</v>
      </c>
      <c r="J6988">
        <v>18</v>
      </c>
      <c r="K6988">
        <v>10</v>
      </c>
      <c r="L6988" t="s">
        <v>75</v>
      </c>
      <c r="M6988" t="s">
        <v>21</v>
      </c>
      <c r="N6988" t="s">
        <v>42</v>
      </c>
      <c r="O6988">
        <f t="shared" si="654"/>
        <v>1</v>
      </c>
      <c r="P6988" t="str">
        <f t="shared" si="655"/>
        <v>Valid</v>
      </c>
      <c r="Q6988" t="str">
        <f>_xlfn.XLOOKUP(B6988,Customers!$A:$A,Customers!$C:$C,"Not Found")</f>
        <v>East</v>
      </c>
      <c r="R6988" t="str">
        <f t="shared" si="656"/>
        <v>North</v>
      </c>
      <c r="S6988" t="str">
        <f t="shared" si="657"/>
        <v>Accident</v>
      </c>
      <c r="T6988" t="str">
        <f t="shared" si="658"/>
        <v>SLA Breach</v>
      </c>
      <c r="U6988">
        <f t="shared" si="659"/>
        <v>8</v>
      </c>
    </row>
    <row r="6989" spans="1:21" x14ac:dyDescent="0.3">
      <c r="A6989" t="s">
        <v>11707</v>
      </c>
      <c r="B6989" t="s">
        <v>2228</v>
      </c>
      <c r="C6989" t="s">
        <v>5851</v>
      </c>
      <c r="D6989" t="s">
        <v>46</v>
      </c>
      <c r="E6989" t="s">
        <v>18</v>
      </c>
      <c r="F6989">
        <v>51800.85</v>
      </c>
      <c r="G6989" s="1">
        <v>45759</v>
      </c>
      <c r="I6989" t="s">
        <v>64</v>
      </c>
      <c r="J6989">
        <v>18</v>
      </c>
      <c r="K6989">
        <v>10</v>
      </c>
      <c r="L6989" t="s">
        <v>28</v>
      </c>
      <c r="M6989" t="s">
        <v>21</v>
      </c>
      <c r="N6989" t="s">
        <v>42</v>
      </c>
      <c r="O6989">
        <f t="shared" si="654"/>
        <v>1</v>
      </c>
      <c r="P6989" t="str">
        <f t="shared" si="655"/>
        <v>Valid</v>
      </c>
      <c r="Q6989" t="str">
        <f>_xlfn.XLOOKUP(B6989,Customers!$A:$A,Customers!$C:$C,"Not Found")</f>
        <v>West</v>
      </c>
      <c r="R6989" t="str">
        <f t="shared" si="656"/>
        <v>South</v>
      </c>
      <c r="S6989" t="str">
        <f t="shared" si="657"/>
        <v>Theft</v>
      </c>
      <c r="T6989" t="str">
        <f t="shared" si="658"/>
        <v>SLA Breach</v>
      </c>
      <c r="U6989">
        <f t="shared" si="659"/>
        <v>8</v>
      </c>
    </row>
    <row r="6990" spans="1:21" x14ac:dyDescent="0.3">
      <c r="A6990" t="s">
        <v>11708</v>
      </c>
      <c r="B6990" t="s">
        <v>2715</v>
      </c>
      <c r="C6990" t="s">
        <v>2716</v>
      </c>
      <c r="D6990" t="s">
        <v>53</v>
      </c>
      <c r="E6990" t="s">
        <v>39</v>
      </c>
      <c r="F6990">
        <v>37309.39</v>
      </c>
      <c r="G6990" s="1">
        <v>45953</v>
      </c>
      <c r="H6990" s="1">
        <v>45958</v>
      </c>
      <c r="I6990" t="s">
        <v>19</v>
      </c>
      <c r="J6990">
        <v>5</v>
      </c>
      <c r="K6990">
        <v>15</v>
      </c>
      <c r="L6990" t="s">
        <v>268</v>
      </c>
      <c r="M6990" t="s">
        <v>55</v>
      </c>
      <c r="N6990" t="s">
        <v>22</v>
      </c>
      <c r="O6990">
        <f t="shared" si="654"/>
        <v>1</v>
      </c>
      <c r="P6990" t="str">
        <f t="shared" si="655"/>
        <v>Valid</v>
      </c>
      <c r="Q6990" t="str">
        <f>_xlfn.XLOOKUP(B6990,Customers!$A:$A,Customers!$C:$C,"Not Found")</f>
        <v>West</v>
      </c>
      <c r="R6990" t="str">
        <f t="shared" si="656"/>
        <v>North</v>
      </c>
      <c r="S6990" t="str">
        <f t="shared" si="657"/>
        <v>Hospitalization</v>
      </c>
      <c r="T6990" t="str">
        <f t="shared" si="658"/>
        <v>Within SLA</v>
      </c>
      <c r="U6990">
        <f t="shared" si="659"/>
        <v>0</v>
      </c>
    </row>
    <row r="6991" spans="1:21" x14ac:dyDescent="0.3">
      <c r="A6991" t="s">
        <v>11709</v>
      </c>
      <c r="B6991" t="s">
        <v>3223</v>
      </c>
      <c r="C6991" t="s">
        <v>8720</v>
      </c>
      <c r="D6991" t="s">
        <v>17</v>
      </c>
      <c r="E6991" t="s">
        <v>18</v>
      </c>
      <c r="F6991">
        <v>137465.14000000001</v>
      </c>
      <c r="G6991" s="1">
        <v>45889</v>
      </c>
      <c r="I6991" t="s">
        <v>64</v>
      </c>
      <c r="J6991">
        <v>10</v>
      </c>
      <c r="K6991">
        <v>10</v>
      </c>
      <c r="L6991" t="s">
        <v>70</v>
      </c>
      <c r="M6991" t="s">
        <v>21</v>
      </c>
      <c r="N6991" t="s">
        <v>30</v>
      </c>
      <c r="O6991">
        <f t="shared" si="654"/>
        <v>1</v>
      </c>
      <c r="P6991" t="str">
        <f t="shared" si="655"/>
        <v>Valid</v>
      </c>
      <c r="Q6991" t="str">
        <f>_xlfn.XLOOKUP(B6991,Customers!$A:$A,Customers!$C:$C,"Not Found")</f>
        <v>North</v>
      </c>
      <c r="R6991" t="str">
        <f t="shared" si="656"/>
        <v>South</v>
      </c>
      <c r="S6991" t="str">
        <f t="shared" si="657"/>
        <v>Accident</v>
      </c>
      <c r="T6991" t="str">
        <f t="shared" si="658"/>
        <v>Within SLA</v>
      </c>
      <c r="U6991">
        <f t="shared" si="659"/>
        <v>0</v>
      </c>
    </row>
    <row r="6992" spans="1:21" x14ac:dyDescent="0.3">
      <c r="A6992" t="s">
        <v>11710</v>
      </c>
      <c r="B6992" t="s">
        <v>1089</v>
      </c>
      <c r="C6992" t="s">
        <v>1090</v>
      </c>
      <c r="D6992" t="s">
        <v>111</v>
      </c>
      <c r="E6992" t="s">
        <v>74</v>
      </c>
      <c r="F6992">
        <v>116599.88</v>
      </c>
      <c r="G6992" s="1">
        <v>45853</v>
      </c>
      <c r="H6992" s="1">
        <v>45869</v>
      </c>
      <c r="I6992" t="s">
        <v>19</v>
      </c>
      <c r="J6992">
        <v>16</v>
      </c>
      <c r="K6992">
        <v>12</v>
      </c>
      <c r="L6992" t="s">
        <v>159</v>
      </c>
      <c r="M6992" t="s">
        <v>49</v>
      </c>
      <c r="N6992" t="s">
        <v>42</v>
      </c>
      <c r="O6992">
        <f t="shared" si="654"/>
        <v>1</v>
      </c>
      <c r="P6992" t="str">
        <f t="shared" si="655"/>
        <v>Valid</v>
      </c>
      <c r="Q6992" t="str">
        <f>_xlfn.XLOOKUP(B6992,Customers!$A:$A,Customers!$C:$C,"Not Found")</f>
        <v>West</v>
      </c>
      <c r="R6992" t="str">
        <f t="shared" si="656"/>
        <v>East</v>
      </c>
      <c r="S6992" t="str">
        <f t="shared" si="657"/>
        <v>Fire</v>
      </c>
      <c r="T6992" t="str">
        <f t="shared" si="658"/>
        <v>SLA Breach</v>
      </c>
      <c r="U6992">
        <f t="shared" si="659"/>
        <v>4</v>
      </c>
    </row>
    <row r="6993" spans="1:21" x14ac:dyDescent="0.3">
      <c r="A6993" t="s">
        <v>11711</v>
      </c>
      <c r="B6993" t="s">
        <v>945</v>
      </c>
      <c r="C6993" t="s">
        <v>4673</v>
      </c>
      <c r="D6993" t="s">
        <v>92</v>
      </c>
      <c r="E6993" t="s">
        <v>39</v>
      </c>
      <c r="F6993">
        <v>74228.81</v>
      </c>
      <c r="G6993" s="1">
        <v>45826</v>
      </c>
      <c r="H6993" s="1">
        <v>45837</v>
      </c>
      <c r="I6993" t="s">
        <v>19</v>
      </c>
      <c r="J6993">
        <v>11</v>
      </c>
      <c r="K6993">
        <v>7</v>
      </c>
      <c r="L6993" t="s">
        <v>223</v>
      </c>
      <c r="M6993" t="s">
        <v>94</v>
      </c>
      <c r="N6993" t="s">
        <v>30</v>
      </c>
      <c r="O6993">
        <f t="shared" si="654"/>
        <v>1</v>
      </c>
      <c r="P6993" t="str">
        <f t="shared" si="655"/>
        <v>Valid</v>
      </c>
      <c r="Q6993" t="str">
        <f>_xlfn.XLOOKUP(B6993,Customers!$A:$A,Customers!$C:$C,"Not Found")</f>
        <v>North</v>
      </c>
      <c r="R6993" t="str">
        <f t="shared" si="656"/>
        <v>North</v>
      </c>
      <c r="S6993" t="str">
        <f t="shared" si="657"/>
        <v>Baggage Loss</v>
      </c>
      <c r="T6993" t="str">
        <f t="shared" si="658"/>
        <v>SLA Breach</v>
      </c>
      <c r="U6993">
        <f t="shared" si="659"/>
        <v>4</v>
      </c>
    </row>
    <row r="6994" spans="1:21" x14ac:dyDescent="0.3">
      <c r="A6994" t="s">
        <v>11712</v>
      </c>
      <c r="B6994" t="s">
        <v>1725</v>
      </c>
      <c r="C6994" t="s">
        <v>1726</v>
      </c>
      <c r="D6994" t="s">
        <v>26</v>
      </c>
      <c r="E6994" t="s">
        <v>18</v>
      </c>
      <c r="F6994">
        <v>513330.9</v>
      </c>
      <c r="G6994" s="1">
        <v>45868</v>
      </c>
      <c r="H6994" s="1">
        <v>45879</v>
      </c>
      <c r="I6994" t="s">
        <v>19</v>
      </c>
      <c r="J6994">
        <v>11</v>
      </c>
      <c r="K6994">
        <v>20</v>
      </c>
      <c r="L6994" t="s">
        <v>353</v>
      </c>
      <c r="M6994" t="s">
        <v>29</v>
      </c>
      <c r="N6994" t="s">
        <v>22</v>
      </c>
      <c r="O6994">
        <f t="shared" si="654"/>
        <v>1</v>
      </c>
      <c r="P6994" t="str">
        <f t="shared" si="655"/>
        <v>Valid</v>
      </c>
      <c r="Q6994" t="str">
        <f>_xlfn.XLOOKUP(B6994,Customers!$A:$A,Customers!$C:$C,"Not Found")</f>
        <v>North</v>
      </c>
      <c r="R6994" t="str">
        <f t="shared" si="656"/>
        <v>South</v>
      </c>
      <c r="S6994" t="str">
        <f t="shared" si="657"/>
        <v>Disability</v>
      </c>
      <c r="T6994" t="str">
        <f t="shared" si="658"/>
        <v>Within SLA</v>
      </c>
      <c r="U6994">
        <f t="shared" si="659"/>
        <v>0</v>
      </c>
    </row>
    <row r="6995" spans="1:21" x14ac:dyDescent="0.3">
      <c r="A6995" t="s">
        <v>11713</v>
      </c>
      <c r="B6995" t="s">
        <v>3051</v>
      </c>
      <c r="C6995" t="s">
        <v>4059</v>
      </c>
      <c r="D6995" t="s">
        <v>46</v>
      </c>
      <c r="E6995" t="s">
        <v>18</v>
      </c>
      <c r="F6995">
        <v>28036.69</v>
      </c>
      <c r="G6995" s="1">
        <v>45849</v>
      </c>
      <c r="H6995" s="1">
        <v>45872</v>
      </c>
      <c r="I6995" t="s">
        <v>19</v>
      </c>
      <c r="J6995">
        <v>23</v>
      </c>
      <c r="K6995">
        <v>10</v>
      </c>
      <c r="L6995" t="s">
        <v>1047</v>
      </c>
      <c r="M6995" t="s">
        <v>21</v>
      </c>
      <c r="N6995" t="s">
        <v>88</v>
      </c>
      <c r="O6995">
        <f t="shared" si="654"/>
        <v>1</v>
      </c>
      <c r="P6995" t="str">
        <f t="shared" si="655"/>
        <v>Valid</v>
      </c>
      <c r="Q6995" t="str">
        <f>_xlfn.XLOOKUP(B6995,Customers!$A:$A,Customers!$C:$C,"Not Found")</f>
        <v>East</v>
      </c>
      <c r="R6995" t="str">
        <f t="shared" si="656"/>
        <v>South</v>
      </c>
      <c r="S6995" t="str">
        <f t="shared" si="657"/>
        <v>Theft</v>
      </c>
      <c r="T6995" t="str">
        <f t="shared" si="658"/>
        <v>SLA Breach</v>
      </c>
      <c r="U6995">
        <f t="shared" si="659"/>
        <v>13</v>
      </c>
    </row>
    <row r="6996" spans="1:21" x14ac:dyDescent="0.3">
      <c r="A6996" t="s">
        <v>11714</v>
      </c>
      <c r="B6996" t="s">
        <v>5225</v>
      </c>
      <c r="C6996" t="s">
        <v>5226</v>
      </c>
      <c r="D6996" t="s">
        <v>216</v>
      </c>
      <c r="E6996" t="s">
        <v>39</v>
      </c>
      <c r="F6996">
        <v>95836.63</v>
      </c>
      <c r="G6996" s="1">
        <v>45886</v>
      </c>
      <c r="I6996" t="s">
        <v>40</v>
      </c>
      <c r="J6996">
        <v>22</v>
      </c>
      <c r="K6996">
        <v>15</v>
      </c>
      <c r="L6996" t="s">
        <v>178</v>
      </c>
      <c r="M6996" t="s">
        <v>55</v>
      </c>
      <c r="N6996" t="s">
        <v>42</v>
      </c>
      <c r="O6996">
        <f t="shared" si="654"/>
        <v>1</v>
      </c>
      <c r="P6996" t="str">
        <f t="shared" si="655"/>
        <v>Valid</v>
      </c>
      <c r="Q6996" t="str">
        <f>_xlfn.XLOOKUP(B6996,Customers!$A:$A,Customers!$C:$C,"Not Found")</f>
        <v>South</v>
      </c>
      <c r="R6996" t="str">
        <f t="shared" si="656"/>
        <v>North</v>
      </c>
      <c r="S6996" t="str">
        <f t="shared" si="657"/>
        <v>Outpatient</v>
      </c>
      <c r="T6996" t="str">
        <f t="shared" si="658"/>
        <v>SLA Breach</v>
      </c>
      <c r="U6996">
        <f t="shared" si="659"/>
        <v>7</v>
      </c>
    </row>
    <row r="6997" spans="1:21" x14ac:dyDescent="0.3">
      <c r="A6997" t="s">
        <v>11715</v>
      </c>
      <c r="B6997" t="s">
        <v>5193</v>
      </c>
      <c r="C6997" t="s">
        <v>6070</v>
      </c>
      <c r="D6997" t="s">
        <v>26</v>
      </c>
      <c r="E6997" t="s">
        <v>27</v>
      </c>
      <c r="F6997">
        <v>167479.89000000001</v>
      </c>
      <c r="G6997" s="1">
        <v>45801</v>
      </c>
      <c r="H6997" s="1">
        <v>45823</v>
      </c>
      <c r="I6997" t="s">
        <v>19</v>
      </c>
      <c r="J6997">
        <v>22</v>
      </c>
      <c r="K6997">
        <v>20</v>
      </c>
      <c r="L6997" t="s">
        <v>345</v>
      </c>
      <c r="M6997" t="s">
        <v>29</v>
      </c>
      <c r="N6997" t="s">
        <v>30</v>
      </c>
      <c r="O6997">
        <f t="shared" si="654"/>
        <v>1</v>
      </c>
      <c r="P6997" t="str">
        <f t="shared" si="655"/>
        <v>Valid</v>
      </c>
      <c r="Q6997" t="str">
        <f>_xlfn.XLOOKUP(B6997,Customers!$A:$A,Customers!$C:$C,"Not Found")</f>
        <v>West</v>
      </c>
      <c r="R6997" t="str">
        <f t="shared" si="656"/>
        <v>West</v>
      </c>
      <c r="S6997" t="str">
        <f t="shared" si="657"/>
        <v>Disability</v>
      </c>
      <c r="T6997" t="str">
        <f t="shared" si="658"/>
        <v>SLA Breach</v>
      </c>
      <c r="U6997">
        <f t="shared" si="659"/>
        <v>2</v>
      </c>
    </row>
    <row r="6998" spans="1:21" x14ac:dyDescent="0.3">
      <c r="A6998" t="s">
        <v>11716</v>
      </c>
      <c r="B6998" t="s">
        <v>358</v>
      </c>
      <c r="C6998" t="s">
        <v>359</v>
      </c>
      <c r="D6998" t="s">
        <v>46</v>
      </c>
      <c r="E6998" t="s">
        <v>173</v>
      </c>
      <c r="F6998">
        <v>147798.54999999999</v>
      </c>
      <c r="G6998" s="1">
        <v>45757</v>
      </c>
      <c r="H6998" s="1">
        <v>45779</v>
      </c>
      <c r="I6998" t="s">
        <v>47</v>
      </c>
      <c r="J6998">
        <v>22</v>
      </c>
      <c r="K6998">
        <v>10</v>
      </c>
      <c r="L6998" t="s">
        <v>610</v>
      </c>
      <c r="M6998" t="s">
        <v>21</v>
      </c>
      <c r="N6998" t="s">
        <v>42</v>
      </c>
      <c r="O6998">
        <f t="shared" si="654"/>
        <v>1</v>
      </c>
      <c r="P6998" t="str">
        <f t="shared" si="655"/>
        <v>Valid</v>
      </c>
      <c r="Q6998" t="str">
        <f>_xlfn.XLOOKUP(B6998,Customers!$A:$A,Customers!$C:$C,"Not Found")</f>
        <v>Central</v>
      </c>
      <c r="R6998" t="str">
        <f t="shared" si="656"/>
        <v>Central</v>
      </c>
      <c r="S6998" t="str">
        <f t="shared" si="657"/>
        <v>Theft</v>
      </c>
      <c r="T6998" t="str">
        <f t="shared" si="658"/>
        <v>SLA Breach</v>
      </c>
      <c r="U6998">
        <f t="shared" si="659"/>
        <v>12</v>
      </c>
    </row>
    <row r="6999" spans="1:21" x14ac:dyDescent="0.3">
      <c r="A6999" t="s">
        <v>11717</v>
      </c>
      <c r="B6999" t="s">
        <v>5687</v>
      </c>
      <c r="C6999" t="s">
        <v>9891</v>
      </c>
      <c r="D6999" t="s">
        <v>182</v>
      </c>
      <c r="E6999" t="s">
        <v>27</v>
      </c>
      <c r="F6999">
        <v>31728.959999999999</v>
      </c>
      <c r="G6999" s="1">
        <v>45900</v>
      </c>
      <c r="H6999" s="1">
        <v>45911</v>
      </c>
      <c r="I6999" t="s">
        <v>19</v>
      </c>
      <c r="J6999">
        <v>11</v>
      </c>
      <c r="K6999">
        <v>7</v>
      </c>
      <c r="L6999" t="s">
        <v>70</v>
      </c>
      <c r="M6999" t="s">
        <v>94</v>
      </c>
      <c r="N6999" t="s">
        <v>42</v>
      </c>
      <c r="O6999">
        <f t="shared" si="654"/>
        <v>1</v>
      </c>
      <c r="P6999" t="str">
        <f t="shared" si="655"/>
        <v>Valid</v>
      </c>
      <c r="Q6999" t="str">
        <f>_xlfn.XLOOKUP(B6999,Customers!$A:$A,Customers!$C:$C,"Not Found")</f>
        <v>South</v>
      </c>
      <c r="R6999" t="str">
        <f t="shared" si="656"/>
        <v>West</v>
      </c>
      <c r="S6999" t="str">
        <f t="shared" si="657"/>
        <v>Trip Cancellation</v>
      </c>
      <c r="T6999" t="str">
        <f t="shared" si="658"/>
        <v>SLA Breach</v>
      </c>
      <c r="U6999">
        <f t="shared" si="659"/>
        <v>4</v>
      </c>
    </row>
    <row r="7000" spans="1:21" x14ac:dyDescent="0.3">
      <c r="A7000" t="s">
        <v>11718</v>
      </c>
      <c r="B7000" t="s">
        <v>7512</v>
      </c>
      <c r="C7000" t="s">
        <v>7513</v>
      </c>
      <c r="D7000" t="s">
        <v>154</v>
      </c>
      <c r="E7000" t="s">
        <v>27</v>
      </c>
      <c r="F7000">
        <v>42373.22</v>
      </c>
      <c r="G7000" s="1">
        <v>45760</v>
      </c>
      <c r="H7000" s="1">
        <v>45764</v>
      </c>
      <c r="I7000" t="s">
        <v>19</v>
      </c>
      <c r="J7000">
        <v>4</v>
      </c>
      <c r="K7000">
        <v>10</v>
      </c>
      <c r="L7000" t="s">
        <v>561</v>
      </c>
      <c r="M7000" t="s">
        <v>21</v>
      </c>
      <c r="N7000" t="s">
        <v>30</v>
      </c>
      <c r="O7000">
        <f t="shared" si="654"/>
        <v>1</v>
      </c>
      <c r="P7000" t="str">
        <f t="shared" si="655"/>
        <v>Valid</v>
      </c>
      <c r="Q7000" t="str">
        <f>_xlfn.XLOOKUP(B7000,Customers!$A:$A,Customers!$C:$C,"Not Found")</f>
        <v>East</v>
      </c>
      <c r="R7000" t="str">
        <f t="shared" si="656"/>
        <v>West</v>
      </c>
      <c r="S7000" t="str">
        <f t="shared" si="657"/>
        <v>Vehicle Damage</v>
      </c>
      <c r="T7000" t="str">
        <f t="shared" si="658"/>
        <v>Within SLA</v>
      </c>
      <c r="U7000">
        <f t="shared" si="659"/>
        <v>0</v>
      </c>
    </row>
    <row r="7001" spans="1:21" x14ac:dyDescent="0.3">
      <c r="A7001" t="s">
        <v>11719</v>
      </c>
      <c r="B7001" t="s">
        <v>1239</v>
      </c>
      <c r="C7001" t="s">
        <v>7350</v>
      </c>
      <c r="D7001" t="s">
        <v>34</v>
      </c>
      <c r="E7001" t="s">
        <v>173</v>
      </c>
      <c r="F7001">
        <v>80171</v>
      </c>
      <c r="G7001" s="1">
        <v>45663</v>
      </c>
      <c r="I7001" t="s">
        <v>64</v>
      </c>
      <c r="J7001">
        <v>30</v>
      </c>
      <c r="K7001">
        <v>20</v>
      </c>
      <c r="L7001" t="s">
        <v>325</v>
      </c>
      <c r="M7001" t="s">
        <v>29</v>
      </c>
      <c r="N7001" t="s">
        <v>88</v>
      </c>
      <c r="O7001">
        <f t="shared" si="654"/>
        <v>1</v>
      </c>
      <c r="P7001" t="str">
        <f t="shared" si="655"/>
        <v>Valid</v>
      </c>
      <c r="Q7001" t="str">
        <f>_xlfn.XLOOKUP(B7001,Customers!$A:$A,Customers!$C:$C,"Not Found")</f>
        <v>North</v>
      </c>
      <c r="R7001" t="str">
        <f t="shared" si="656"/>
        <v>Central</v>
      </c>
      <c r="S7001" t="str">
        <f t="shared" si="657"/>
        <v>Death Benefit</v>
      </c>
      <c r="T7001" t="str">
        <f t="shared" si="658"/>
        <v>SLA Breach</v>
      </c>
      <c r="U7001">
        <f t="shared" si="659"/>
        <v>10</v>
      </c>
    </row>
    <row r="7002" spans="1:21" x14ac:dyDescent="0.3">
      <c r="A7002" t="s">
        <v>11720</v>
      </c>
      <c r="B7002" t="s">
        <v>530</v>
      </c>
      <c r="C7002" t="s">
        <v>531</v>
      </c>
      <c r="D7002" t="s">
        <v>69</v>
      </c>
      <c r="E7002" t="s">
        <v>27</v>
      </c>
      <c r="F7002">
        <v>234746.81</v>
      </c>
      <c r="G7002" s="1">
        <v>45682</v>
      </c>
      <c r="I7002" t="s">
        <v>64</v>
      </c>
      <c r="J7002">
        <v>13</v>
      </c>
      <c r="K7002">
        <v>12</v>
      </c>
      <c r="L7002" t="s">
        <v>107</v>
      </c>
      <c r="M7002" t="s">
        <v>49</v>
      </c>
      <c r="N7002" t="s">
        <v>30</v>
      </c>
      <c r="O7002">
        <f t="shared" si="654"/>
        <v>1</v>
      </c>
      <c r="P7002" t="str">
        <f t="shared" si="655"/>
        <v>Valid</v>
      </c>
      <c r="Q7002" t="str">
        <f>_xlfn.XLOOKUP(B7002,Customers!$A:$A,Customers!$C:$C,"Not Found")</f>
        <v>West</v>
      </c>
      <c r="R7002" t="str">
        <f t="shared" si="656"/>
        <v>West</v>
      </c>
      <c r="S7002" t="str">
        <f t="shared" si="657"/>
        <v>Property Damage</v>
      </c>
      <c r="T7002" t="str">
        <f t="shared" si="658"/>
        <v>SLA Breach</v>
      </c>
      <c r="U7002">
        <f t="shared" si="659"/>
        <v>1</v>
      </c>
    </row>
    <row r="7003" spans="1:21" x14ac:dyDescent="0.3">
      <c r="A7003" t="s">
        <v>11721</v>
      </c>
      <c r="B7003" t="s">
        <v>3778</v>
      </c>
      <c r="C7003" t="s">
        <v>5658</v>
      </c>
      <c r="D7003" t="s">
        <v>53</v>
      </c>
      <c r="E7003" t="s">
        <v>39</v>
      </c>
      <c r="F7003">
        <v>68028.62</v>
      </c>
      <c r="G7003" s="1">
        <v>45658</v>
      </c>
      <c r="I7003" t="s">
        <v>64</v>
      </c>
      <c r="J7003">
        <v>12</v>
      </c>
      <c r="K7003">
        <v>15</v>
      </c>
      <c r="L7003" t="s">
        <v>268</v>
      </c>
      <c r="M7003" t="s">
        <v>55</v>
      </c>
      <c r="N7003" t="s">
        <v>30</v>
      </c>
      <c r="O7003">
        <f t="shared" si="654"/>
        <v>1</v>
      </c>
      <c r="P7003" t="str">
        <f t="shared" si="655"/>
        <v>Valid</v>
      </c>
      <c r="Q7003" t="str">
        <f>_xlfn.XLOOKUP(B7003,Customers!$A:$A,Customers!$C:$C,"Not Found")</f>
        <v>West</v>
      </c>
      <c r="R7003" t="str">
        <f t="shared" si="656"/>
        <v>North</v>
      </c>
      <c r="S7003" t="str">
        <f t="shared" si="657"/>
        <v>Hospitalization</v>
      </c>
      <c r="T7003" t="str">
        <f t="shared" si="658"/>
        <v>Within SLA</v>
      </c>
      <c r="U7003">
        <f t="shared" si="659"/>
        <v>0</v>
      </c>
    </row>
    <row r="7004" spans="1:21" x14ac:dyDescent="0.3">
      <c r="A7004" t="s">
        <v>11722</v>
      </c>
      <c r="B7004" t="s">
        <v>7152</v>
      </c>
      <c r="C7004" t="s">
        <v>9787</v>
      </c>
      <c r="D7004" t="s">
        <v>102</v>
      </c>
      <c r="E7004" t="s">
        <v>39</v>
      </c>
      <c r="F7004">
        <v>253055.33</v>
      </c>
      <c r="G7004" s="1">
        <v>45832</v>
      </c>
      <c r="I7004" t="s">
        <v>40</v>
      </c>
      <c r="J7004">
        <v>22</v>
      </c>
      <c r="K7004">
        <v>20</v>
      </c>
      <c r="L7004" t="s">
        <v>65</v>
      </c>
      <c r="M7004" t="s">
        <v>29</v>
      </c>
      <c r="N7004" t="s">
        <v>42</v>
      </c>
      <c r="O7004">
        <f t="shared" si="654"/>
        <v>1</v>
      </c>
      <c r="P7004" t="str">
        <f t="shared" si="655"/>
        <v>Valid</v>
      </c>
      <c r="Q7004" t="str">
        <f>_xlfn.XLOOKUP(B7004,Customers!$A:$A,Customers!$C:$C,"Not Found")</f>
        <v>West</v>
      </c>
      <c r="R7004" t="str">
        <f t="shared" si="656"/>
        <v>North</v>
      </c>
      <c r="S7004" t="str">
        <f t="shared" si="657"/>
        <v>Maturity</v>
      </c>
      <c r="T7004" t="str">
        <f t="shared" si="658"/>
        <v>SLA Breach</v>
      </c>
      <c r="U7004">
        <f t="shared" si="659"/>
        <v>2</v>
      </c>
    </row>
    <row r="7005" spans="1:21" x14ac:dyDescent="0.3">
      <c r="A7005" t="s">
        <v>11723</v>
      </c>
      <c r="B7005" t="s">
        <v>8282</v>
      </c>
      <c r="C7005" t="s">
        <v>8283</v>
      </c>
      <c r="D7005" t="s">
        <v>53</v>
      </c>
      <c r="E7005" t="s">
        <v>27</v>
      </c>
      <c r="F7005">
        <v>116411.2</v>
      </c>
      <c r="G7005" s="1">
        <v>45886</v>
      </c>
      <c r="H7005" s="1">
        <v>45902</v>
      </c>
      <c r="I7005" t="s">
        <v>19</v>
      </c>
      <c r="J7005">
        <v>16</v>
      </c>
      <c r="K7005">
        <v>15</v>
      </c>
      <c r="L7005" t="s">
        <v>787</v>
      </c>
      <c r="M7005" t="s">
        <v>55</v>
      </c>
      <c r="N7005" t="s">
        <v>30</v>
      </c>
      <c r="O7005">
        <f t="shared" si="654"/>
        <v>1</v>
      </c>
      <c r="P7005" t="str">
        <f t="shared" si="655"/>
        <v>Valid</v>
      </c>
      <c r="Q7005" t="str">
        <f>_xlfn.XLOOKUP(B7005,Customers!$A:$A,Customers!$C:$C,"Not Found")</f>
        <v>North</v>
      </c>
      <c r="R7005" t="str">
        <f t="shared" si="656"/>
        <v>West</v>
      </c>
      <c r="S7005" t="str">
        <f t="shared" si="657"/>
        <v>Hospitalization</v>
      </c>
      <c r="T7005" t="str">
        <f t="shared" si="658"/>
        <v>SLA Breach</v>
      </c>
      <c r="U7005">
        <f t="shared" si="659"/>
        <v>1</v>
      </c>
    </row>
    <row r="7006" spans="1:21" x14ac:dyDescent="0.3">
      <c r="A7006" t="s">
        <v>11724</v>
      </c>
      <c r="B7006" t="s">
        <v>4427</v>
      </c>
      <c r="C7006" t="s">
        <v>4428</v>
      </c>
      <c r="D7006" t="s">
        <v>102</v>
      </c>
      <c r="E7006" t="s">
        <v>27</v>
      </c>
      <c r="F7006">
        <v>168830.5</v>
      </c>
      <c r="G7006" s="1">
        <v>45754</v>
      </c>
      <c r="H7006" s="1">
        <v>45781</v>
      </c>
      <c r="I7006" t="s">
        <v>19</v>
      </c>
      <c r="J7006">
        <v>27</v>
      </c>
      <c r="K7006">
        <v>20</v>
      </c>
      <c r="L7006" t="s">
        <v>140</v>
      </c>
      <c r="M7006" t="s">
        <v>29</v>
      </c>
      <c r="N7006" t="s">
        <v>42</v>
      </c>
      <c r="O7006">
        <f t="shared" si="654"/>
        <v>1</v>
      </c>
      <c r="P7006" t="str">
        <f t="shared" si="655"/>
        <v>Valid</v>
      </c>
      <c r="Q7006" t="str">
        <f>_xlfn.XLOOKUP(B7006,Customers!$A:$A,Customers!$C:$C,"Not Found")</f>
        <v>North</v>
      </c>
      <c r="R7006" t="str">
        <f t="shared" si="656"/>
        <v>West</v>
      </c>
      <c r="S7006" t="str">
        <f t="shared" si="657"/>
        <v>Maturity</v>
      </c>
      <c r="T7006" t="str">
        <f t="shared" si="658"/>
        <v>SLA Breach</v>
      </c>
      <c r="U7006">
        <f t="shared" si="659"/>
        <v>7</v>
      </c>
    </row>
    <row r="7007" spans="1:21" x14ac:dyDescent="0.3">
      <c r="A7007" t="s">
        <v>11725</v>
      </c>
      <c r="B7007" t="s">
        <v>799</v>
      </c>
      <c r="C7007" t="s">
        <v>10735</v>
      </c>
      <c r="D7007" t="s">
        <v>111</v>
      </c>
      <c r="E7007" t="s">
        <v>27</v>
      </c>
      <c r="F7007">
        <v>41004.400000000001</v>
      </c>
      <c r="G7007" s="1">
        <v>45666</v>
      </c>
      <c r="I7007" t="s">
        <v>40</v>
      </c>
      <c r="J7007">
        <v>17</v>
      </c>
      <c r="K7007">
        <v>12</v>
      </c>
      <c r="L7007" t="s">
        <v>112</v>
      </c>
      <c r="M7007" t="s">
        <v>49</v>
      </c>
      <c r="N7007" t="s">
        <v>30</v>
      </c>
      <c r="O7007">
        <f t="shared" si="654"/>
        <v>1</v>
      </c>
      <c r="P7007" t="str">
        <f t="shared" si="655"/>
        <v>Valid</v>
      </c>
      <c r="Q7007" t="str">
        <f>_xlfn.XLOOKUP(B7007,Customers!$A:$A,Customers!$C:$C,"Not Found")</f>
        <v>East</v>
      </c>
      <c r="R7007" t="str">
        <f t="shared" si="656"/>
        <v>West</v>
      </c>
      <c r="S7007" t="str">
        <f t="shared" si="657"/>
        <v>Fire</v>
      </c>
      <c r="T7007" t="str">
        <f t="shared" si="658"/>
        <v>SLA Breach</v>
      </c>
      <c r="U7007">
        <f t="shared" si="659"/>
        <v>5</v>
      </c>
    </row>
    <row r="7008" spans="1:21" x14ac:dyDescent="0.3">
      <c r="A7008" t="s">
        <v>11726</v>
      </c>
      <c r="B7008" t="s">
        <v>908</v>
      </c>
      <c r="C7008" t="s">
        <v>909</v>
      </c>
      <c r="D7008" t="s">
        <v>17</v>
      </c>
      <c r="E7008" t="s">
        <v>39</v>
      </c>
      <c r="F7008">
        <v>73688.509999999995</v>
      </c>
      <c r="G7008" s="1">
        <v>45872</v>
      </c>
      <c r="H7008" s="1">
        <v>45881</v>
      </c>
      <c r="I7008" t="s">
        <v>19</v>
      </c>
      <c r="J7008">
        <v>9</v>
      </c>
      <c r="K7008">
        <v>10</v>
      </c>
      <c r="L7008" t="s">
        <v>70</v>
      </c>
      <c r="M7008" t="s">
        <v>21</v>
      </c>
      <c r="N7008" t="s">
        <v>42</v>
      </c>
      <c r="O7008">
        <f t="shared" si="654"/>
        <v>1</v>
      </c>
      <c r="P7008" t="str">
        <f t="shared" si="655"/>
        <v>Valid</v>
      </c>
      <c r="Q7008" t="str">
        <f>_xlfn.XLOOKUP(B7008,Customers!$A:$A,Customers!$C:$C,"Not Found")</f>
        <v>Central</v>
      </c>
      <c r="R7008" t="str">
        <f t="shared" si="656"/>
        <v>North</v>
      </c>
      <c r="S7008" t="str">
        <f t="shared" si="657"/>
        <v>Accident</v>
      </c>
      <c r="T7008" t="str">
        <f t="shared" si="658"/>
        <v>Within SLA</v>
      </c>
      <c r="U7008">
        <f t="shared" si="659"/>
        <v>0</v>
      </c>
    </row>
    <row r="7009" spans="1:21" x14ac:dyDescent="0.3">
      <c r="A7009" t="s">
        <v>11727</v>
      </c>
      <c r="B7009" t="s">
        <v>364</v>
      </c>
      <c r="C7009" t="s">
        <v>365</v>
      </c>
      <c r="D7009" t="s">
        <v>46</v>
      </c>
      <c r="E7009" t="s">
        <v>173</v>
      </c>
      <c r="F7009">
        <v>35488.57</v>
      </c>
      <c r="G7009" s="1">
        <v>45770</v>
      </c>
      <c r="H7009" s="1">
        <v>45778</v>
      </c>
      <c r="I7009" t="s">
        <v>19</v>
      </c>
      <c r="J7009">
        <v>8</v>
      </c>
      <c r="K7009">
        <v>10</v>
      </c>
      <c r="L7009" t="s">
        <v>93</v>
      </c>
      <c r="M7009" t="s">
        <v>21</v>
      </c>
      <c r="N7009" t="s">
        <v>30</v>
      </c>
      <c r="O7009">
        <f t="shared" si="654"/>
        <v>1</v>
      </c>
      <c r="P7009" t="str">
        <f t="shared" si="655"/>
        <v>Valid</v>
      </c>
      <c r="Q7009" t="str">
        <f>_xlfn.XLOOKUP(B7009,Customers!$A:$A,Customers!$C:$C,"Not Found")</f>
        <v>South</v>
      </c>
      <c r="R7009" t="str">
        <f t="shared" si="656"/>
        <v>Central</v>
      </c>
      <c r="S7009" t="str">
        <f t="shared" si="657"/>
        <v>Theft</v>
      </c>
      <c r="T7009" t="str">
        <f t="shared" si="658"/>
        <v>Within SLA</v>
      </c>
      <c r="U7009">
        <f t="shared" si="659"/>
        <v>0</v>
      </c>
    </row>
    <row r="7010" spans="1:21" x14ac:dyDescent="0.3">
      <c r="A7010" t="s">
        <v>11728</v>
      </c>
      <c r="B7010" t="s">
        <v>4587</v>
      </c>
      <c r="C7010" t="s">
        <v>11729</v>
      </c>
      <c r="D7010" t="s">
        <v>111</v>
      </c>
      <c r="E7010" t="s">
        <v>74</v>
      </c>
      <c r="F7010">
        <v>104642.49</v>
      </c>
      <c r="G7010" s="1">
        <v>45924</v>
      </c>
      <c r="H7010" s="1">
        <v>45945</v>
      </c>
      <c r="I7010" t="s">
        <v>47</v>
      </c>
      <c r="J7010">
        <v>21</v>
      </c>
      <c r="K7010">
        <v>12</v>
      </c>
      <c r="L7010" t="s">
        <v>242</v>
      </c>
      <c r="M7010" t="s">
        <v>49</v>
      </c>
      <c r="N7010" t="s">
        <v>42</v>
      </c>
      <c r="O7010">
        <f t="shared" si="654"/>
        <v>1</v>
      </c>
      <c r="P7010" t="str">
        <f t="shared" si="655"/>
        <v>Valid</v>
      </c>
      <c r="Q7010" t="str">
        <f>_xlfn.XLOOKUP(B7010,Customers!$A:$A,Customers!$C:$C,"Not Found")</f>
        <v>South</v>
      </c>
      <c r="R7010" t="str">
        <f t="shared" si="656"/>
        <v>East</v>
      </c>
      <c r="S7010" t="str">
        <f t="shared" si="657"/>
        <v>Fire</v>
      </c>
      <c r="T7010" t="str">
        <f t="shared" si="658"/>
        <v>SLA Breach</v>
      </c>
      <c r="U7010">
        <f t="shared" si="659"/>
        <v>9</v>
      </c>
    </row>
    <row r="7011" spans="1:21" x14ac:dyDescent="0.3">
      <c r="A7011" t="s">
        <v>11730</v>
      </c>
      <c r="B7011" t="s">
        <v>1890</v>
      </c>
      <c r="C7011" t="s">
        <v>1891</v>
      </c>
      <c r="D7011" t="s">
        <v>17</v>
      </c>
      <c r="E7011" t="s">
        <v>173</v>
      </c>
      <c r="F7011">
        <v>37035.93</v>
      </c>
      <c r="G7011" s="1">
        <v>45780</v>
      </c>
      <c r="H7011" s="1">
        <v>45798</v>
      </c>
      <c r="I7011" t="s">
        <v>19</v>
      </c>
      <c r="J7011">
        <v>18</v>
      </c>
      <c r="K7011">
        <v>10</v>
      </c>
      <c r="L7011" t="s">
        <v>606</v>
      </c>
      <c r="M7011" t="s">
        <v>21</v>
      </c>
      <c r="N7011" t="s">
        <v>42</v>
      </c>
      <c r="O7011">
        <f t="shared" si="654"/>
        <v>1</v>
      </c>
      <c r="P7011" t="str">
        <f t="shared" si="655"/>
        <v>Valid</v>
      </c>
      <c r="Q7011" t="str">
        <f>_xlfn.XLOOKUP(B7011,Customers!$A:$A,Customers!$C:$C,"Not Found")</f>
        <v>South</v>
      </c>
      <c r="R7011" t="str">
        <f t="shared" si="656"/>
        <v>Central</v>
      </c>
      <c r="S7011" t="str">
        <f t="shared" si="657"/>
        <v>Accident</v>
      </c>
      <c r="T7011" t="str">
        <f t="shared" si="658"/>
        <v>SLA Breach</v>
      </c>
      <c r="U7011">
        <f t="shared" si="659"/>
        <v>8</v>
      </c>
    </row>
    <row r="7012" spans="1:21" x14ac:dyDescent="0.3">
      <c r="A7012" t="s">
        <v>11731</v>
      </c>
      <c r="B7012" t="s">
        <v>2510</v>
      </c>
      <c r="C7012" t="s">
        <v>11732</v>
      </c>
      <c r="D7012" t="s">
        <v>59</v>
      </c>
      <c r="E7012" t="s">
        <v>74</v>
      </c>
      <c r="F7012">
        <v>35133.26</v>
      </c>
      <c r="G7012" s="1">
        <v>45875</v>
      </c>
      <c r="I7012" t="s">
        <v>40</v>
      </c>
      <c r="J7012">
        <v>20</v>
      </c>
      <c r="K7012">
        <v>15</v>
      </c>
      <c r="L7012" t="s">
        <v>501</v>
      </c>
      <c r="M7012" t="s">
        <v>55</v>
      </c>
      <c r="N7012" t="s">
        <v>42</v>
      </c>
      <c r="O7012">
        <f t="shared" si="654"/>
        <v>1</v>
      </c>
      <c r="P7012" t="str">
        <f t="shared" si="655"/>
        <v>Valid</v>
      </c>
      <c r="Q7012" t="str">
        <f>_xlfn.XLOOKUP(B7012,Customers!$A:$A,Customers!$C:$C,"Not Found")</f>
        <v>East</v>
      </c>
      <c r="R7012" t="str">
        <f t="shared" si="656"/>
        <v>East</v>
      </c>
      <c r="S7012" t="str">
        <f t="shared" si="657"/>
        <v>Critical Illness</v>
      </c>
      <c r="T7012" t="str">
        <f t="shared" si="658"/>
        <v>SLA Breach</v>
      </c>
      <c r="U7012">
        <f t="shared" si="659"/>
        <v>5</v>
      </c>
    </row>
    <row r="7013" spans="1:21" x14ac:dyDescent="0.3">
      <c r="A7013" t="s">
        <v>11733</v>
      </c>
      <c r="B7013" t="s">
        <v>3839</v>
      </c>
      <c r="C7013" t="s">
        <v>3840</v>
      </c>
      <c r="D7013" t="s">
        <v>92</v>
      </c>
      <c r="E7013" t="s">
        <v>39</v>
      </c>
      <c r="F7013">
        <v>10322.209999999999</v>
      </c>
      <c r="G7013" s="1">
        <v>45863</v>
      </c>
      <c r="H7013" s="1">
        <v>45866</v>
      </c>
      <c r="I7013" t="s">
        <v>19</v>
      </c>
      <c r="J7013">
        <v>3</v>
      </c>
      <c r="K7013">
        <v>7</v>
      </c>
      <c r="L7013" t="s">
        <v>388</v>
      </c>
      <c r="M7013" t="s">
        <v>94</v>
      </c>
      <c r="N7013" t="s">
        <v>30</v>
      </c>
      <c r="O7013">
        <f t="shared" si="654"/>
        <v>1</v>
      </c>
      <c r="P7013" t="str">
        <f t="shared" si="655"/>
        <v>Valid</v>
      </c>
      <c r="Q7013" t="str">
        <f>_xlfn.XLOOKUP(B7013,Customers!$A:$A,Customers!$C:$C,"Not Found")</f>
        <v>North</v>
      </c>
      <c r="R7013" t="str">
        <f t="shared" si="656"/>
        <v>North</v>
      </c>
      <c r="S7013" t="str">
        <f t="shared" si="657"/>
        <v>Baggage Loss</v>
      </c>
      <c r="T7013" t="str">
        <f t="shared" si="658"/>
        <v>Within SLA</v>
      </c>
      <c r="U7013">
        <f t="shared" si="659"/>
        <v>0</v>
      </c>
    </row>
    <row r="7014" spans="1:21" x14ac:dyDescent="0.3">
      <c r="A7014" t="s">
        <v>11734</v>
      </c>
      <c r="B7014" t="s">
        <v>733</v>
      </c>
      <c r="C7014" t="s">
        <v>734</v>
      </c>
      <c r="D7014" t="s">
        <v>154</v>
      </c>
      <c r="E7014" t="s">
        <v>18</v>
      </c>
      <c r="F7014">
        <v>69410.55</v>
      </c>
      <c r="G7014" s="1">
        <v>45752</v>
      </c>
      <c r="H7014" s="1">
        <v>45763</v>
      </c>
      <c r="I7014" t="s">
        <v>19</v>
      </c>
      <c r="J7014">
        <v>11</v>
      </c>
      <c r="K7014">
        <v>10</v>
      </c>
      <c r="L7014" t="s">
        <v>491</v>
      </c>
      <c r="M7014" t="s">
        <v>21</v>
      </c>
      <c r="N7014" t="s">
        <v>42</v>
      </c>
      <c r="O7014">
        <f t="shared" si="654"/>
        <v>1</v>
      </c>
      <c r="P7014" t="str">
        <f t="shared" si="655"/>
        <v>Valid</v>
      </c>
      <c r="Q7014" t="str">
        <f>_xlfn.XLOOKUP(B7014,Customers!$A:$A,Customers!$C:$C,"Not Found")</f>
        <v>South</v>
      </c>
      <c r="R7014" t="str">
        <f t="shared" si="656"/>
        <v>South</v>
      </c>
      <c r="S7014" t="str">
        <f t="shared" si="657"/>
        <v>Vehicle Damage</v>
      </c>
      <c r="T7014" t="str">
        <f t="shared" si="658"/>
        <v>SLA Breach</v>
      </c>
      <c r="U7014">
        <f t="shared" si="659"/>
        <v>1</v>
      </c>
    </row>
    <row r="7015" spans="1:21" x14ac:dyDescent="0.3">
      <c r="A7015" t="s">
        <v>11735</v>
      </c>
      <c r="B7015" t="s">
        <v>824</v>
      </c>
      <c r="C7015" t="s">
        <v>2981</v>
      </c>
      <c r="D7015" t="s">
        <v>34</v>
      </c>
      <c r="E7015" t="s">
        <v>18</v>
      </c>
      <c r="F7015">
        <v>611863.92000000004</v>
      </c>
      <c r="G7015" s="1">
        <v>45915</v>
      </c>
      <c r="H7015" s="1">
        <v>45941</v>
      </c>
      <c r="I7015" t="s">
        <v>19</v>
      </c>
      <c r="J7015">
        <v>26</v>
      </c>
      <c r="K7015">
        <v>20</v>
      </c>
      <c r="L7015" t="s">
        <v>242</v>
      </c>
      <c r="M7015" t="s">
        <v>29</v>
      </c>
      <c r="N7015" t="s">
        <v>30</v>
      </c>
      <c r="O7015">
        <f t="shared" si="654"/>
        <v>1</v>
      </c>
      <c r="P7015" t="str">
        <f t="shared" si="655"/>
        <v>Valid</v>
      </c>
      <c r="Q7015" t="str">
        <f>_xlfn.XLOOKUP(B7015,Customers!$A:$A,Customers!$C:$C,"Not Found")</f>
        <v>South</v>
      </c>
      <c r="R7015" t="str">
        <f t="shared" si="656"/>
        <v>South</v>
      </c>
      <c r="S7015" t="str">
        <f t="shared" si="657"/>
        <v>Death Benefit</v>
      </c>
      <c r="T7015" t="str">
        <f t="shared" si="658"/>
        <v>SLA Breach</v>
      </c>
      <c r="U7015">
        <f t="shared" si="659"/>
        <v>6</v>
      </c>
    </row>
    <row r="7016" spans="1:21" x14ac:dyDescent="0.3">
      <c r="A7016" t="s">
        <v>11736</v>
      </c>
      <c r="B7016" t="s">
        <v>2420</v>
      </c>
      <c r="C7016" t="s">
        <v>2933</v>
      </c>
      <c r="D7016" t="s">
        <v>46</v>
      </c>
      <c r="E7016" t="s">
        <v>18</v>
      </c>
      <c r="F7016">
        <v>122739.99</v>
      </c>
      <c r="G7016" s="1">
        <v>45930</v>
      </c>
      <c r="H7016" s="1">
        <v>45932</v>
      </c>
      <c r="I7016" t="s">
        <v>19</v>
      </c>
      <c r="J7016">
        <v>2</v>
      </c>
      <c r="K7016">
        <v>10</v>
      </c>
      <c r="L7016" t="s">
        <v>345</v>
      </c>
      <c r="M7016" t="s">
        <v>21</v>
      </c>
      <c r="N7016" t="s">
        <v>30</v>
      </c>
      <c r="O7016">
        <f t="shared" si="654"/>
        <v>1</v>
      </c>
      <c r="P7016" t="str">
        <f t="shared" si="655"/>
        <v>Valid</v>
      </c>
      <c r="Q7016" t="str">
        <f>_xlfn.XLOOKUP(B7016,Customers!$A:$A,Customers!$C:$C,"Not Found")</f>
        <v>South</v>
      </c>
      <c r="R7016" t="str">
        <f t="shared" si="656"/>
        <v>South</v>
      </c>
      <c r="S7016" t="str">
        <f t="shared" si="657"/>
        <v>Theft</v>
      </c>
      <c r="T7016" t="str">
        <f t="shared" si="658"/>
        <v>Within SLA</v>
      </c>
      <c r="U7016">
        <f t="shared" si="659"/>
        <v>0</v>
      </c>
    </row>
    <row r="7017" spans="1:21" x14ac:dyDescent="0.3">
      <c r="A7017" t="s">
        <v>11737</v>
      </c>
      <c r="B7017" t="s">
        <v>10177</v>
      </c>
      <c r="C7017" t="s">
        <v>10178</v>
      </c>
      <c r="D7017" t="s">
        <v>111</v>
      </c>
      <c r="E7017" t="s">
        <v>173</v>
      </c>
      <c r="F7017">
        <v>111791.58</v>
      </c>
      <c r="G7017" s="1">
        <v>45932</v>
      </c>
      <c r="H7017" s="1">
        <v>45938</v>
      </c>
      <c r="I7017" t="s">
        <v>47</v>
      </c>
      <c r="J7017">
        <v>6</v>
      </c>
      <c r="K7017">
        <v>12</v>
      </c>
      <c r="L7017" t="s">
        <v>548</v>
      </c>
      <c r="M7017" t="s">
        <v>49</v>
      </c>
      <c r="N7017" t="s">
        <v>30</v>
      </c>
      <c r="O7017">
        <f t="shared" si="654"/>
        <v>1</v>
      </c>
      <c r="P7017" t="str">
        <f t="shared" si="655"/>
        <v>Valid</v>
      </c>
      <c r="Q7017" t="str">
        <f>_xlfn.XLOOKUP(B7017,Customers!$A:$A,Customers!$C:$C,"Not Found")</f>
        <v>West</v>
      </c>
      <c r="R7017" t="str">
        <f t="shared" si="656"/>
        <v>Central</v>
      </c>
      <c r="S7017" t="str">
        <f t="shared" si="657"/>
        <v>Fire</v>
      </c>
      <c r="T7017" t="str">
        <f t="shared" si="658"/>
        <v>Within SLA</v>
      </c>
      <c r="U7017">
        <f t="shared" si="659"/>
        <v>0</v>
      </c>
    </row>
    <row r="7018" spans="1:21" x14ac:dyDescent="0.3">
      <c r="A7018" t="s">
        <v>11738</v>
      </c>
      <c r="B7018" t="s">
        <v>4413</v>
      </c>
      <c r="C7018" t="s">
        <v>6727</v>
      </c>
      <c r="D7018" t="s">
        <v>17</v>
      </c>
      <c r="E7018" t="s">
        <v>18</v>
      </c>
      <c r="F7018">
        <v>164100.76</v>
      </c>
      <c r="G7018" s="1">
        <v>45764</v>
      </c>
      <c r="H7018" s="1">
        <v>45767</v>
      </c>
      <c r="I7018" t="s">
        <v>19</v>
      </c>
      <c r="J7018">
        <v>3</v>
      </c>
      <c r="K7018">
        <v>10</v>
      </c>
      <c r="L7018" t="s">
        <v>107</v>
      </c>
      <c r="M7018" t="s">
        <v>21</v>
      </c>
      <c r="N7018" t="s">
        <v>30</v>
      </c>
      <c r="O7018">
        <f t="shared" si="654"/>
        <v>1</v>
      </c>
      <c r="P7018" t="str">
        <f t="shared" si="655"/>
        <v>Valid</v>
      </c>
      <c r="Q7018" t="str">
        <f>_xlfn.XLOOKUP(B7018,Customers!$A:$A,Customers!$C:$C,"Not Found")</f>
        <v>North</v>
      </c>
      <c r="R7018" t="str">
        <f t="shared" si="656"/>
        <v>South</v>
      </c>
      <c r="S7018" t="str">
        <f t="shared" si="657"/>
        <v>Accident</v>
      </c>
      <c r="T7018" t="str">
        <f t="shared" si="658"/>
        <v>Within SLA</v>
      </c>
      <c r="U7018">
        <f t="shared" si="659"/>
        <v>0</v>
      </c>
    </row>
    <row r="7019" spans="1:21" x14ac:dyDescent="0.3">
      <c r="A7019" t="s">
        <v>11739</v>
      </c>
      <c r="B7019" t="s">
        <v>7259</v>
      </c>
      <c r="C7019" t="s">
        <v>7260</v>
      </c>
      <c r="D7019" t="s">
        <v>154</v>
      </c>
      <c r="E7019" t="s">
        <v>39</v>
      </c>
      <c r="F7019">
        <v>45888.57</v>
      </c>
      <c r="G7019" s="1">
        <v>45751</v>
      </c>
      <c r="I7019" t="s">
        <v>40</v>
      </c>
      <c r="J7019">
        <v>24</v>
      </c>
      <c r="K7019">
        <v>10</v>
      </c>
      <c r="L7019" t="s">
        <v>163</v>
      </c>
      <c r="M7019" t="s">
        <v>21</v>
      </c>
      <c r="N7019" t="s">
        <v>88</v>
      </c>
      <c r="O7019">
        <f t="shared" si="654"/>
        <v>1</v>
      </c>
      <c r="P7019" t="str">
        <f t="shared" si="655"/>
        <v>Valid</v>
      </c>
      <c r="Q7019" t="str">
        <f>_xlfn.XLOOKUP(B7019,Customers!$A:$A,Customers!$C:$C,"Not Found")</f>
        <v>Central</v>
      </c>
      <c r="R7019" t="str">
        <f t="shared" si="656"/>
        <v>North</v>
      </c>
      <c r="S7019" t="str">
        <f t="shared" si="657"/>
        <v>Vehicle Damage</v>
      </c>
      <c r="T7019" t="str">
        <f t="shared" si="658"/>
        <v>SLA Breach</v>
      </c>
      <c r="U7019">
        <f t="shared" si="659"/>
        <v>14</v>
      </c>
    </row>
    <row r="7020" spans="1:21" x14ac:dyDescent="0.3">
      <c r="A7020" t="s">
        <v>11740</v>
      </c>
      <c r="B7020" t="s">
        <v>4423</v>
      </c>
      <c r="C7020" t="s">
        <v>4424</v>
      </c>
      <c r="D7020" t="s">
        <v>216</v>
      </c>
      <c r="E7020" t="s">
        <v>18</v>
      </c>
      <c r="F7020">
        <v>144732.49</v>
      </c>
      <c r="G7020" s="1">
        <v>45754</v>
      </c>
      <c r="H7020" s="1">
        <v>45764</v>
      </c>
      <c r="I7020" t="s">
        <v>19</v>
      </c>
      <c r="J7020">
        <v>10</v>
      </c>
      <c r="K7020">
        <v>15</v>
      </c>
      <c r="L7020" t="s">
        <v>103</v>
      </c>
      <c r="M7020" t="s">
        <v>55</v>
      </c>
      <c r="N7020" t="s">
        <v>30</v>
      </c>
      <c r="O7020">
        <f t="shared" si="654"/>
        <v>1</v>
      </c>
      <c r="P7020" t="str">
        <f t="shared" si="655"/>
        <v>Valid</v>
      </c>
      <c r="Q7020" t="str">
        <f>_xlfn.XLOOKUP(B7020,Customers!$A:$A,Customers!$C:$C,"Not Found")</f>
        <v>East</v>
      </c>
      <c r="R7020" t="str">
        <f t="shared" si="656"/>
        <v>South</v>
      </c>
      <c r="S7020" t="str">
        <f t="shared" si="657"/>
        <v>Outpatient</v>
      </c>
      <c r="T7020" t="str">
        <f t="shared" si="658"/>
        <v>Within SLA</v>
      </c>
      <c r="U7020">
        <f t="shared" si="659"/>
        <v>0</v>
      </c>
    </row>
    <row r="7021" spans="1:21" x14ac:dyDescent="0.3">
      <c r="A7021" t="s">
        <v>11741</v>
      </c>
      <c r="B7021" t="s">
        <v>2646</v>
      </c>
      <c r="C7021" t="s">
        <v>7843</v>
      </c>
      <c r="D7021" t="s">
        <v>216</v>
      </c>
      <c r="E7021" t="s">
        <v>74</v>
      </c>
      <c r="F7021">
        <v>61730.81</v>
      </c>
      <c r="G7021" s="1">
        <v>45712</v>
      </c>
      <c r="H7021" s="1">
        <v>45736</v>
      </c>
      <c r="I7021" t="s">
        <v>19</v>
      </c>
      <c r="J7021">
        <v>24</v>
      </c>
      <c r="K7021">
        <v>15</v>
      </c>
      <c r="L7021" t="s">
        <v>770</v>
      </c>
      <c r="M7021" t="s">
        <v>55</v>
      </c>
      <c r="N7021" t="s">
        <v>42</v>
      </c>
      <c r="O7021">
        <f t="shared" si="654"/>
        <v>1</v>
      </c>
      <c r="P7021" t="str">
        <f t="shared" si="655"/>
        <v>Valid</v>
      </c>
      <c r="Q7021" t="str">
        <f>_xlfn.XLOOKUP(B7021,Customers!$A:$A,Customers!$C:$C,"Not Found")</f>
        <v>East</v>
      </c>
      <c r="R7021" t="str">
        <f t="shared" si="656"/>
        <v>East</v>
      </c>
      <c r="S7021" t="str">
        <f t="shared" si="657"/>
        <v>Outpatient</v>
      </c>
      <c r="T7021" t="str">
        <f t="shared" si="658"/>
        <v>SLA Breach</v>
      </c>
      <c r="U7021">
        <f t="shared" si="659"/>
        <v>9</v>
      </c>
    </row>
    <row r="7022" spans="1:21" x14ac:dyDescent="0.3">
      <c r="A7022" t="s">
        <v>11742</v>
      </c>
      <c r="B7022" t="s">
        <v>518</v>
      </c>
      <c r="C7022" t="s">
        <v>519</v>
      </c>
      <c r="D7022" t="s">
        <v>92</v>
      </c>
      <c r="E7022" t="s">
        <v>39</v>
      </c>
      <c r="F7022">
        <v>18715.66</v>
      </c>
      <c r="G7022" s="1">
        <v>45951</v>
      </c>
      <c r="H7022" s="1">
        <v>45961</v>
      </c>
      <c r="I7022" t="s">
        <v>19</v>
      </c>
      <c r="J7022">
        <v>10</v>
      </c>
      <c r="K7022">
        <v>7</v>
      </c>
      <c r="L7022" t="s">
        <v>787</v>
      </c>
      <c r="M7022" t="s">
        <v>94</v>
      </c>
      <c r="N7022" t="s">
        <v>42</v>
      </c>
      <c r="O7022">
        <f t="shared" si="654"/>
        <v>1</v>
      </c>
      <c r="P7022" t="str">
        <f t="shared" si="655"/>
        <v>Valid</v>
      </c>
      <c r="Q7022" t="str">
        <f>_xlfn.XLOOKUP(B7022,Customers!$A:$A,Customers!$C:$C,"Not Found")</f>
        <v>West</v>
      </c>
      <c r="R7022" t="str">
        <f t="shared" si="656"/>
        <v>North</v>
      </c>
      <c r="S7022" t="str">
        <f t="shared" si="657"/>
        <v>Baggage Loss</v>
      </c>
      <c r="T7022" t="str">
        <f t="shared" si="658"/>
        <v>SLA Breach</v>
      </c>
      <c r="U7022">
        <f t="shared" si="659"/>
        <v>3</v>
      </c>
    </row>
    <row r="7023" spans="1:21" x14ac:dyDescent="0.3">
      <c r="A7023" t="s">
        <v>11743</v>
      </c>
      <c r="B7023" t="s">
        <v>11744</v>
      </c>
      <c r="C7023" t="s">
        <v>11745</v>
      </c>
      <c r="D7023" t="s">
        <v>182</v>
      </c>
      <c r="E7023" t="s">
        <v>39</v>
      </c>
      <c r="F7023">
        <v>50777.440000000002</v>
      </c>
      <c r="G7023" s="1">
        <v>45985</v>
      </c>
      <c r="H7023" s="1">
        <v>45991</v>
      </c>
      <c r="I7023" t="s">
        <v>19</v>
      </c>
      <c r="J7023">
        <v>6</v>
      </c>
      <c r="K7023">
        <v>7</v>
      </c>
      <c r="L7023" t="s">
        <v>349</v>
      </c>
      <c r="M7023" t="s">
        <v>94</v>
      </c>
      <c r="N7023" t="s">
        <v>30</v>
      </c>
      <c r="O7023">
        <f t="shared" si="654"/>
        <v>1</v>
      </c>
      <c r="P7023" t="str">
        <f t="shared" si="655"/>
        <v>Valid</v>
      </c>
      <c r="Q7023" t="str">
        <f>_xlfn.XLOOKUP(B7023,Customers!$A:$A,Customers!$C:$C,"Not Found")</f>
        <v>West</v>
      </c>
      <c r="R7023" t="str">
        <f t="shared" si="656"/>
        <v>North</v>
      </c>
      <c r="S7023" t="str">
        <f t="shared" si="657"/>
        <v>Trip Cancellation</v>
      </c>
      <c r="T7023" t="str">
        <f t="shared" si="658"/>
        <v>Within SLA</v>
      </c>
      <c r="U7023">
        <f t="shared" si="659"/>
        <v>0</v>
      </c>
    </row>
    <row r="7024" spans="1:21" x14ac:dyDescent="0.3">
      <c r="A7024" t="s">
        <v>11746</v>
      </c>
      <c r="B7024" t="s">
        <v>546</v>
      </c>
      <c r="C7024" t="s">
        <v>5515</v>
      </c>
      <c r="D7024" t="s">
        <v>216</v>
      </c>
      <c r="E7024" t="s">
        <v>173</v>
      </c>
      <c r="F7024">
        <v>112602.31</v>
      </c>
      <c r="G7024" s="1">
        <v>45933</v>
      </c>
      <c r="H7024" s="1">
        <v>45947</v>
      </c>
      <c r="I7024" t="s">
        <v>19</v>
      </c>
      <c r="J7024">
        <v>14</v>
      </c>
      <c r="K7024">
        <v>15</v>
      </c>
      <c r="L7024" t="s">
        <v>491</v>
      </c>
      <c r="M7024" t="s">
        <v>55</v>
      </c>
      <c r="N7024" t="s">
        <v>30</v>
      </c>
      <c r="O7024">
        <f t="shared" si="654"/>
        <v>1</v>
      </c>
      <c r="P7024" t="str">
        <f t="shared" si="655"/>
        <v>Valid</v>
      </c>
      <c r="Q7024" t="str">
        <f>_xlfn.XLOOKUP(B7024,Customers!$A:$A,Customers!$C:$C,"Not Found")</f>
        <v>North</v>
      </c>
      <c r="R7024" t="str">
        <f t="shared" si="656"/>
        <v>Central</v>
      </c>
      <c r="S7024" t="str">
        <f t="shared" si="657"/>
        <v>Outpatient</v>
      </c>
      <c r="T7024" t="str">
        <f t="shared" si="658"/>
        <v>Within SLA</v>
      </c>
      <c r="U7024">
        <f t="shared" si="659"/>
        <v>0</v>
      </c>
    </row>
    <row r="7025" spans="1:21" x14ac:dyDescent="0.3">
      <c r="A7025" t="s">
        <v>11747</v>
      </c>
      <c r="B7025" t="s">
        <v>3370</v>
      </c>
      <c r="C7025" t="s">
        <v>3371</v>
      </c>
      <c r="D7025" t="s">
        <v>92</v>
      </c>
      <c r="E7025" t="s">
        <v>18</v>
      </c>
      <c r="F7025">
        <v>45168.99</v>
      </c>
      <c r="G7025" s="1">
        <v>45672</v>
      </c>
      <c r="H7025" s="1">
        <v>45683</v>
      </c>
      <c r="I7025" t="s">
        <v>19</v>
      </c>
      <c r="J7025">
        <v>11</v>
      </c>
      <c r="K7025">
        <v>7</v>
      </c>
      <c r="L7025" t="s">
        <v>60</v>
      </c>
      <c r="M7025" t="s">
        <v>94</v>
      </c>
      <c r="N7025" t="s">
        <v>30</v>
      </c>
      <c r="O7025">
        <f t="shared" si="654"/>
        <v>1</v>
      </c>
      <c r="P7025" t="str">
        <f t="shared" si="655"/>
        <v>Valid</v>
      </c>
      <c r="Q7025" t="str">
        <f>_xlfn.XLOOKUP(B7025,Customers!$A:$A,Customers!$C:$C,"Not Found")</f>
        <v>West</v>
      </c>
      <c r="R7025" t="str">
        <f t="shared" si="656"/>
        <v>South</v>
      </c>
      <c r="S7025" t="str">
        <f t="shared" si="657"/>
        <v>Baggage Loss</v>
      </c>
      <c r="T7025" t="str">
        <f t="shared" si="658"/>
        <v>SLA Breach</v>
      </c>
      <c r="U7025">
        <f t="shared" si="659"/>
        <v>4</v>
      </c>
    </row>
    <row r="7026" spans="1:21" x14ac:dyDescent="0.3">
      <c r="A7026" t="s">
        <v>11748</v>
      </c>
      <c r="B7026" t="s">
        <v>4777</v>
      </c>
      <c r="C7026" t="s">
        <v>4778</v>
      </c>
      <c r="D7026" t="s">
        <v>46</v>
      </c>
      <c r="E7026" t="s">
        <v>173</v>
      </c>
      <c r="F7026">
        <v>41802.160000000003</v>
      </c>
      <c r="G7026" s="1">
        <v>45973</v>
      </c>
      <c r="H7026" s="1">
        <v>45992</v>
      </c>
      <c r="I7026" t="s">
        <v>19</v>
      </c>
      <c r="J7026">
        <v>19</v>
      </c>
      <c r="K7026">
        <v>12</v>
      </c>
      <c r="L7026" t="s">
        <v>65</v>
      </c>
      <c r="M7026" t="s">
        <v>49</v>
      </c>
      <c r="N7026" t="s">
        <v>30</v>
      </c>
      <c r="O7026">
        <f t="shared" si="654"/>
        <v>1</v>
      </c>
      <c r="P7026" t="str">
        <f t="shared" si="655"/>
        <v>Valid</v>
      </c>
      <c r="Q7026" t="str">
        <f>_xlfn.XLOOKUP(B7026,Customers!$A:$A,Customers!$C:$C,"Not Found")</f>
        <v>Central</v>
      </c>
      <c r="R7026" t="str">
        <f t="shared" si="656"/>
        <v>Central</v>
      </c>
      <c r="S7026" t="str">
        <f t="shared" si="657"/>
        <v>Theft</v>
      </c>
      <c r="T7026" t="str">
        <f t="shared" si="658"/>
        <v>SLA Breach</v>
      </c>
      <c r="U7026">
        <f t="shared" si="659"/>
        <v>7</v>
      </c>
    </row>
    <row r="7027" spans="1:21" x14ac:dyDescent="0.3">
      <c r="A7027" t="s">
        <v>11749</v>
      </c>
      <c r="B7027" t="s">
        <v>4061</v>
      </c>
      <c r="C7027" t="s">
        <v>4062</v>
      </c>
      <c r="D7027" t="s">
        <v>216</v>
      </c>
      <c r="E7027" t="s">
        <v>39</v>
      </c>
      <c r="F7027">
        <v>165919.48000000001</v>
      </c>
      <c r="G7027" s="1">
        <v>45929</v>
      </c>
      <c r="H7027" s="1">
        <v>45940</v>
      </c>
      <c r="I7027" t="s">
        <v>19</v>
      </c>
      <c r="J7027">
        <v>11</v>
      </c>
      <c r="K7027">
        <v>15</v>
      </c>
      <c r="L7027" t="s">
        <v>349</v>
      </c>
      <c r="M7027" t="s">
        <v>55</v>
      </c>
      <c r="N7027" t="s">
        <v>30</v>
      </c>
      <c r="O7027">
        <f t="shared" si="654"/>
        <v>1</v>
      </c>
      <c r="P7027" t="str">
        <f t="shared" si="655"/>
        <v>Valid</v>
      </c>
      <c r="Q7027" t="str">
        <f>_xlfn.XLOOKUP(B7027,Customers!$A:$A,Customers!$C:$C,"Not Found")</f>
        <v>North</v>
      </c>
      <c r="R7027" t="str">
        <f t="shared" si="656"/>
        <v>North</v>
      </c>
      <c r="S7027" t="str">
        <f t="shared" si="657"/>
        <v>Outpatient</v>
      </c>
      <c r="T7027" t="str">
        <f t="shared" si="658"/>
        <v>Within SLA</v>
      </c>
      <c r="U7027">
        <f t="shared" si="659"/>
        <v>0</v>
      </c>
    </row>
    <row r="7028" spans="1:21" x14ac:dyDescent="0.3">
      <c r="A7028" t="s">
        <v>11750</v>
      </c>
      <c r="B7028" t="s">
        <v>8264</v>
      </c>
      <c r="C7028" t="s">
        <v>11751</v>
      </c>
      <c r="D7028" t="s">
        <v>46</v>
      </c>
      <c r="E7028" t="s">
        <v>27</v>
      </c>
      <c r="F7028">
        <v>100941.67</v>
      </c>
      <c r="G7028" s="1">
        <v>45680</v>
      </c>
      <c r="H7028" s="1">
        <v>45705</v>
      </c>
      <c r="I7028" t="s">
        <v>47</v>
      </c>
      <c r="J7028">
        <v>25</v>
      </c>
      <c r="K7028">
        <v>10</v>
      </c>
      <c r="L7028" t="s">
        <v>268</v>
      </c>
      <c r="M7028" t="s">
        <v>21</v>
      </c>
      <c r="N7028" t="s">
        <v>88</v>
      </c>
      <c r="O7028">
        <f t="shared" si="654"/>
        <v>1</v>
      </c>
      <c r="P7028" t="str">
        <f t="shared" si="655"/>
        <v>Valid</v>
      </c>
      <c r="Q7028" t="str">
        <f>_xlfn.XLOOKUP(B7028,Customers!$A:$A,Customers!$C:$C,"Not Found")</f>
        <v>Central</v>
      </c>
      <c r="R7028" t="str">
        <f t="shared" si="656"/>
        <v>West</v>
      </c>
      <c r="S7028" t="str">
        <f t="shared" si="657"/>
        <v>Theft</v>
      </c>
      <c r="T7028" t="str">
        <f t="shared" si="658"/>
        <v>SLA Breach</v>
      </c>
      <c r="U7028">
        <f t="shared" si="659"/>
        <v>15</v>
      </c>
    </row>
    <row r="7029" spans="1:21" x14ac:dyDescent="0.3">
      <c r="A7029" t="s">
        <v>11752</v>
      </c>
      <c r="B7029" t="s">
        <v>1219</v>
      </c>
      <c r="C7029" t="s">
        <v>2566</v>
      </c>
      <c r="D7029" t="s">
        <v>69</v>
      </c>
      <c r="E7029" t="s">
        <v>27</v>
      </c>
      <c r="F7029">
        <v>84660.22</v>
      </c>
      <c r="G7029" s="1">
        <v>45664</v>
      </c>
      <c r="H7029" s="1">
        <v>45671</v>
      </c>
      <c r="I7029" t="s">
        <v>19</v>
      </c>
      <c r="J7029">
        <v>7</v>
      </c>
      <c r="K7029">
        <v>12</v>
      </c>
      <c r="L7029" t="s">
        <v>345</v>
      </c>
      <c r="M7029" t="s">
        <v>49</v>
      </c>
      <c r="N7029" t="s">
        <v>22</v>
      </c>
      <c r="O7029">
        <f t="shared" si="654"/>
        <v>1</v>
      </c>
      <c r="P7029" t="str">
        <f t="shared" si="655"/>
        <v>Valid</v>
      </c>
      <c r="Q7029" t="str">
        <f>_xlfn.XLOOKUP(B7029,Customers!$A:$A,Customers!$C:$C,"Not Found")</f>
        <v>North</v>
      </c>
      <c r="R7029" t="str">
        <f t="shared" si="656"/>
        <v>West</v>
      </c>
      <c r="S7029" t="str">
        <f t="shared" si="657"/>
        <v>Property Damage</v>
      </c>
      <c r="T7029" t="str">
        <f t="shared" si="658"/>
        <v>Within SLA</v>
      </c>
      <c r="U7029">
        <f t="shared" si="659"/>
        <v>0</v>
      </c>
    </row>
    <row r="7030" spans="1:21" x14ac:dyDescent="0.3">
      <c r="A7030" t="s">
        <v>11753</v>
      </c>
      <c r="B7030" t="s">
        <v>24</v>
      </c>
      <c r="C7030" t="s">
        <v>2922</v>
      </c>
      <c r="D7030" t="s">
        <v>53</v>
      </c>
      <c r="E7030" t="s">
        <v>39</v>
      </c>
      <c r="F7030">
        <v>124161.25</v>
      </c>
      <c r="G7030" s="1">
        <v>45741</v>
      </c>
      <c r="H7030" s="1">
        <v>45756</v>
      </c>
      <c r="I7030" t="s">
        <v>47</v>
      </c>
      <c r="J7030">
        <v>15</v>
      </c>
      <c r="K7030">
        <v>15</v>
      </c>
      <c r="L7030" t="s">
        <v>681</v>
      </c>
      <c r="M7030" t="s">
        <v>55</v>
      </c>
      <c r="N7030" t="s">
        <v>30</v>
      </c>
      <c r="O7030">
        <f t="shared" si="654"/>
        <v>1</v>
      </c>
      <c r="P7030" t="str">
        <f t="shared" si="655"/>
        <v>Valid</v>
      </c>
      <c r="Q7030" t="str">
        <f>_xlfn.XLOOKUP(B7030,Customers!$A:$A,Customers!$C:$C,"Not Found")</f>
        <v>East</v>
      </c>
      <c r="R7030" t="str">
        <f t="shared" si="656"/>
        <v>North</v>
      </c>
      <c r="S7030" t="str">
        <f t="shared" si="657"/>
        <v>Hospitalization</v>
      </c>
      <c r="T7030" t="str">
        <f t="shared" si="658"/>
        <v>Within SLA</v>
      </c>
      <c r="U7030">
        <f t="shared" si="659"/>
        <v>0</v>
      </c>
    </row>
    <row r="7031" spans="1:21" x14ac:dyDescent="0.3">
      <c r="A7031" t="s">
        <v>11754</v>
      </c>
      <c r="B7031" t="s">
        <v>3013</v>
      </c>
      <c r="C7031" t="s">
        <v>3014</v>
      </c>
      <c r="D7031" t="s">
        <v>17</v>
      </c>
      <c r="E7031" t="s">
        <v>27</v>
      </c>
      <c r="F7031">
        <v>132543.24</v>
      </c>
      <c r="G7031" s="1">
        <v>45820</v>
      </c>
      <c r="I7031" t="s">
        <v>40</v>
      </c>
      <c r="J7031">
        <v>10</v>
      </c>
      <c r="K7031">
        <v>10</v>
      </c>
      <c r="L7031" t="s">
        <v>93</v>
      </c>
      <c r="M7031" t="s">
        <v>21</v>
      </c>
      <c r="N7031" t="s">
        <v>30</v>
      </c>
      <c r="O7031">
        <f t="shared" si="654"/>
        <v>1</v>
      </c>
      <c r="P7031" t="str">
        <f t="shared" si="655"/>
        <v>Valid</v>
      </c>
      <c r="Q7031" t="str">
        <f>_xlfn.XLOOKUP(B7031,Customers!$A:$A,Customers!$C:$C,"Not Found")</f>
        <v>North</v>
      </c>
      <c r="R7031" t="str">
        <f t="shared" si="656"/>
        <v>West</v>
      </c>
      <c r="S7031" t="str">
        <f t="shared" si="657"/>
        <v>Accident</v>
      </c>
      <c r="T7031" t="str">
        <f t="shared" si="658"/>
        <v>Within SLA</v>
      </c>
      <c r="U7031">
        <f t="shared" si="659"/>
        <v>0</v>
      </c>
    </row>
    <row r="7032" spans="1:21" x14ac:dyDescent="0.3">
      <c r="A7032" t="s">
        <v>11755</v>
      </c>
      <c r="B7032" t="s">
        <v>3342</v>
      </c>
      <c r="C7032" t="s">
        <v>3343</v>
      </c>
      <c r="D7032" t="s">
        <v>92</v>
      </c>
      <c r="E7032" t="s">
        <v>18</v>
      </c>
      <c r="F7032">
        <v>18594.09</v>
      </c>
      <c r="G7032" s="1">
        <v>45775</v>
      </c>
      <c r="H7032" s="1">
        <v>45790</v>
      </c>
      <c r="I7032" t="s">
        <v>19</v>
      </c>
      <c r="J7032">
        <v>15</v>
      </c>
      <c r="K7032">
        <v>7</v>
      </c>
      <c r="L7032" t="s">
        <v>75</v>
      </c>
      <c r="M7032" t="s">
        <v>94</v>
      </c>
      <c r="N7032" t="s">
        <v>42</v>
      </c>
      <c r="O7032">
        <f t="shared" si="654"/>
        <v>1</v>
      </c>
      <c r="P7032" t="str">
        <f t="shared" si="655"/>
        <v>Valid</v>
      </c>
      <c r="Q7032" t="str">
        <f>_xlfn.XLOOKUP(B7032,Customers!$A:$A,Customers!$C:$C,"Not Found")</f>
        <v>Central</v>
      </c>
      <c r="R7032" t="str">
        <f t="shared" si="656"/>
        <v>South</v>
      </c>
      <c r="S7032" t="str">
        <f t="shared" si="657"/>
        <v>Baggage Loss</v>
      </c>
      <c r="T7032" t="str">
        <f t="shared" si="658"/>
        <v>SLA Breach</v>
      </c>
      <c r="U7032">
        <f t="shared" si="659"/>
        <v>8</v>
      </c>
    </row>
    <row r="7033" spans="1:21" x14ac:dyDescent="0.3">
      <c r="A7033" t="s">
        <v>11756</v>
      </c>
      <c r="B7033" t="s">
        <v>4255</v>
      </c>
      <c r="C7033" t="s">
        <v>4256</v>
      </c>
      <c r="D7033" t="s">
        <v>26</v>
      </c>
      <c r="E7033" t="s">
        <v>18</v>
      </c>
      <c r="F7033">
        <v>186734.44</v>
      </c>
      <c r="G7033" s="1">
        <v>45872</v>
      </c>
      <c r="H7033" s="1">
        <v>45887</v>
      </c>
      <c r="I7033" t="s">
        <v>19</v>
      </c>
      <c r="J7033">
        <v>15</v>
      </c>
      <c r="K7033">
        <v>20</v>
      </c>
      <c r="L7033" t="s">
        <v>431</v>
      </c>
      <c r="M7033" t="s">
        <v>29</v>
      </c>
      <c r="N7033" t="s">
        <v>22</v>
      </c>
      <c r="O7033">
        <f t="shared" si="654"/>
        <v>1</v>
      </c>
      <c r="P7033" t="str">
        <f t="shared" si="655"/>
        <v>Valid</v>
      </c>
      <c r="Q7033" t="str">
        <f>_xlfn.XLOOKUP(B7033,Customers!$A:$A,Customers!$C:$C,"Not Found")</f>
        <v>North</v>
      </c>
      <c r="R7033" t="str">
        <f t="shared" si="656"/>
        <v>South</v>
      </c>
      <c r="S7033" t="str">
        <f t="shared" si="657"/>
        <v>Disability</v>
      </c>
      <c r="T7033" t="str">
        <f t="shared" si="658"/>
        <v>Within SLA</v>
      </c>
      <c r="U7033">
        <f t="shared" si="659"/>
        <v>0</v>
      </c>
    </row>
    <row r="7034" spans="1:21" x14ac:dyDescent="0.3">
      <c r="A7034" t="s">
        <v>11757</v>
      </c>
      <c r="B7034" t="s">
        <v>1485</v>
      </c>
      <c r="C7034" t="s">
        <v>6249</v>
      </c>
      <c r="D7034" t="s">
        <v>17</v>
      </c>
      <c r="E7034" t="s">
        <v>173</v>
      </c>
      <c r="F7034">
        <v>53885.48</v>
      </c>
      <c r="G7034" s="1">
        <v>45889</v>
      </c>
      <c r="H7034" s="1">
        <v>45899</v>
      </c>
      <c r="I7034" t="s">
        <v>19</v>
      </c>
      <c r="J7034">
        <v>10</v>
      </c>
      <c r="K7034">
        <v>10</v>
      </c>
      <c r="L7034" t="s">
        <v>341</v>
      </c>
      <c r="M7034" t="s">
        <v>21</v>
      </c>
      <c r="N7034" t="s">
        <v>22</v>
      </c>
      <c r="O7034">
        <f t="shared" si="654"/>
        <v>1</v>
      </c>
      <c r="P7034" t="str">
        <f t="shared" si="655"/>
        <v>Valid</v>
      </c>
      <c r="Q7034" t="str">
        <f>_xlfn.XLOOKUP(B7034,Customers!$A:$A,Customers!$C:$C,"Not Found")</f>
        <v>North</v>
      </c>
      <c r="R7034" t="str">
        <f t="shared" si="656"/>
        <v>Central</v>
      </c>
      <c r="S7034" t="str">
        <f t="shared" si="657"/>
        <v>Accident</v>
      </c>
      <c r="T7034" t="str">
        <f t="shared" si="658"/>
        <v>Within SLA</v>
      </c>
      <c r="U7034">
        <f t="shared" si="659"/>
        <v>0</v>
      </c>
    </row>
    <row r="7035" spans="1:21" x14ac:dyDescent="0.3">
      <c r="A7035" t="s">
        <v>11758</v>
      </c>
      <c r="B7035" t="s">
        <v>1557</v>
      </c>
      <c r="C7035" t="s">
        <v>6272</v>
      </c>
      <c r="D7035" t="s">
        <v>69</v>
      </c>
      <c r="E7035" t="s">
        <v>173</v>
      </c>
      <c r="F7035">
        <v>25960.07</v>
      </c>
      <c r="G7035" s="1">
        <v>45817</v>
      </c>
      <c r="H7035" s="1">
        <v>45827</v>
      </c>
      <c r="I7035" t="s">
        <v>19</v>
      </c>
      <c r="J7035">
        <v>10</v>
      </c>
      <c r="K7035">
        <v>12</v>
      </c>
      <c r="L7035" t="s">
        <v>300</v>
      </c>
      <c r="M7035" t="s">
        <v>49</v>
      </c>
      <c r="N7035" t="s">
        <v>22</v>
      </c>
      <c r="O7035">
        <f t="shared" si="654"/>
        <v>1</v>
      </c>
      <c r="P7035" t="str">
        <f t="shared" si="655"/>
        <v>Valid</v>
      </c>
      <c r="Q7035" t="str">
        <f>_xlfn.XLOOKUP(B7035,Customers!$A:$A,Customers!$C:$C,"Not Found")</f>
        <v>South</v>
      </c>
      <c r="R7035" t="str">
        <f t="shared" si="656"/>
        <v>Central</v>
      </c>
      <c r="S7035" t="str">
        <f t="shared" si="657"/>
        <v>Property Damage</v>
      </c>
      <c r="T7035" t="str">
        <f t="shared" si="658"/>
        <v>Within SLA</v>
      </c>
      <c r="U7035">
        <f t="shared" si="659"/>
        <v>0</v>
      </c>
    </row>
    <row r="7036" spans="1:21" x14ac:dyDescent="0.3">
      <c r="A7036" t="s">
        <v>11759</v>
      </c>
      <c r="B7036" t="s">
        <v>2018</v>
      </c>
      <c r="C7036" t="s">
        <v>2019</v>
      </c>
      <c r="D7036" t="s">
        <v>46</v>
      </c>
      <c r="E7036" t="s">
        <v>39</v>
      </c>
      <c r="F7036">
        <v>80556.070000000007</v>
      </c>
      <c r="G7036" s="1">
        <v>45784</v>
      </c>
      <c r="H7036" s="1">
        <v>45797</v>
      </c>
      <c r="I7036" t="s">
        <v>19</v>
      </c>
      <c r="J7036">
        <v>13</v>
      </c>
      <c r="K7036">
        <v>10</v>
      </c>
      <c r="L7036" t="s">
        <v>411</v>
      </c>
      <c r="M7036" t="s">
        <v>21</v>
      </c>
      <c r="N7036" t="s">
        <v>30</v>
      </c>
      <c r="O7036">
        <f t="shared" si="654"/>
        <v>1</v>
      </c>
      <c r="P7036" t="str">
        <f t="shared" si="655"/>
        <v>Valid</v>
      </c>
      <c r="Q7036" t="str">
        <f>_xlfn.XLOOKUP(B7036,Customers!$A:$A,Customers!$C:$C,"Not Found")</f>
        <v>South</v>
      </c>
      <c r="R7036" t="str">
        <f t="shared" si="656"/>
        <v>North</v>
      </c>
      <c r="S7036" t="str">
        <f t="shared" si="657"/>
        <v>Theft</v>
      </c>
      <c r="T7036" t="str">
        <f t="shared" si="658"/>
        <v>SLA Breach</v>
      </c>
      <c r="U7036">
        <f t="shared" si="659"/>
        <v>3</v>
      </c>
    </row>
    <row r="7037" spans="1:21" x14ac:dyDescent="0.3">
      <c r="A7037" t="s">
        <v>11760</v>
      </c>
      <c r="B7037" t="s">
        <v>2129</v>
      </c>
      <c r="C7037" t="s">
        <v>4298</v>
      </c>
      <c r="D7037" t="s">
        <v>59</v>
      </c>
      <c r="E7037" t="s">
        <v>27</v>
      </c>
      <c r="F7037">
        <v>153652.26999999999</v>
      </c>
      <c r="G7037" s="1">
        <v>45846</v>
      </c>
      <c r="H7037" s="1">
        <v>45853</v>
      </c>
      <c r="I7037" t="s">
        <v>19</v>
      </c>
      <c r="J7037">
        <v>7</v>
      </c>
      <c r="K7037">
        <v>15</v>
      </c>
      <c r="L7037" t="s">
        <v>427</v>
      </c>
      <c r="M7037" t="s">
        <v>55</v>
      </c>
      <c r="N7037" t="s">
        <v>22</v>
      </c>
      <c r="O7037">
        <f t="shared" si="654"/>
        <v>1</v>
      </c>
      <c r="P7037" t="str">
        <f t="shared" si="655"/>
        <v>Valid</v>
      </c>
      <c r="Q7037" t="str">
        <f>_xlfn.XLOOKUP(B7037,Customers!$A:$A,Customers!$C:$C,"Not Found")</f>
        <v>North</v>
      </c>
      <c r="R7037" t="str">
        <f t="shared" si="656"/>
        <v>West</v>
      </c>
      <c r="S7037" t="str">
        <f t="shared" si="657"/>
        <v>Critical Illness</v>
      </c>
      <c r="T7037" t="str">
        <f t="shared" si="658"/>
        <v>Within SLA</v>
      </c>
      <c r="U7037">
        <f t="shared" si="659"/>
        <v>0</v>
      </c>
    </row>
    <row r="7038" spans="1:21" x14ac:dyDescent="0.3">
      <c r="A7038" t="s">
        <v>11761</v>
      </c>
      <c r="B7038" t="s">
        <v>5717</v>
      </c>
      <c r="C7038" t="s">
        <v>5718</v>
      </c>
      <c r="D7038" t="s">
        <v>216</v>
      </c>
      <c r="E7038" t="s">
        <v>39</v>
      </c>
      <c r="F7038">
        <v>123124.24</v>
      </c>
      <c r="G7038" s="1">
        <v>45692</v>
      </c>
      <c r="I7038" t="s">
        <v>40</v>
      </c>
      <c r="J7038">
        <v>10</v>
      </c>
      <c r="K7038">
        <v>15</v>
      </c>
      <c r="L7038" t="s">
        <v>268</v>
      </c>
      <c r="M7038" t="s">
        <v>55</v>
      </c>
      <c r="N7038" t="s">
        <v>30</v>
      </c>
      <c r="O7038">
        <f t="shared" si="654"/>
        <v>1</v>
      </c>
      <c r="P7038" t="str">
        <f t="shared" si="655"/>
        <v>Valid</v>
      </c>
      <c r="Q7038" t="str">
        <f>_xlfn.XLOOKUP(B7038,Customers!$A:$A,Customers!$C:$C,"Not Found")</f>
        <v>West</v>
      </c>
      <c r="R7038" t="str">
        <f t="shared" si="656"/>
        <v>North</v>
      </c>
      <c r="S7038" t="str">
        <f t="shared" si="657"/>
        <v>Outpatient</v>
      </c>
      <c r="T7038" t="str">
        <f t="shared" si="658"/>
        <v>Within SLA</v>
      </c>
      <c r="U7038">
        <f t="shared" si="659"/>
        <v>0</v>
      </c>
    </row>
    <row r="7039" spans="1:21" x14ac:dyDescent="0.3">
      <c r="A7039" t="s">
        <v>11762</v>
      </c>
      <c r="B7039" t="s">
        <v>1964</v>
      </c>
      <c r="C7039" t="s">
        <v>5260</v>
      </c>
      <c r="D7039" t="s">
        <v>69</v>
      </c>
      <c r="E7039" t="s">
        <v>39</v>
      </c>
      <c r="F7039">
        <v>150203.75</v>
      </c>
      <c r="G7039" s="1">
        <v>45666</v>
      </c>
      <c r="H7039" s="1">
        <v>45670</v>
      </c>
      <c r="I7039" t="s">
        <v>19</v>
      </c>
      <c r="J7039">
        <v>4</v>
      </c>
      <c r="K7039">
        <v>12</v>
      </c>
      <c r="L7039" t="s">
        <v>630</v>
      </c>
      <c r="M7039" t="s">
        <v>49</v>
      </c>
      <c r="N7039" t="s">
        <v>30</v>
      </c>
      <c r="O7039">
        <f t="shared" si="654"/>
        <v>1</v>
      </c>
      <c r="P7039" t="str">
        <f t="shared" si="655"/>
        <v>Valid</v>
      </c>
      <c r="Q7039" t="str">
        <f>_xlfn.XLOOKUP(B7039,Customers!$A:$A,Customers!$C:$C,"Not Found")</f>
        <v>West</v>
      </c>
      <c r="R7039" t="str">
        <f t="shared" si="656"/>
        <v>North</v>
      </c>
      <c r="S7039" t="str">
        <f t="shared" si="657"/>
        <v>Property Damage</v>
      </c>
      <c r="T7039" t="str">
        <f t="shared" si="658"/>
        <v>Within SLA</v>
      </c>
      <c r="U7039">
        <f t="shared" si="659"/>
        <v>0</v>
      </c>
    </row>
    <row r="7040" spans="1:21" x14ac:dyDescent="0.3">
      <c r="A7040" t="s">
        <v>11763</v>
      </c>
      <c r="B7040" t="s">
        <v>765</v>
      </c>
      <c r="C7040" t="s">
        <v>766</v>
      </c>
      <c r="D7040" t="s">
        <v>46</v>
      </c>
      <c r="E7040" t="s">
        <v>39</v>
      </c>
      <c r="F7040">
        <v>126425.56</v>
      </c>
      <c r="G7040" s="1">
        <v>45923</v>
      </c>
      <c r="H7040" s="1">
        <v>45941</v>
      </c>
      <c r="I7040" t="s">
        <v>19</v>
      </c>
      <c r="J7040">
        <v>18</v>
      </c>
      <c r="K7040">
        <v>10</v>
      </c>
      <c r="L7040" t="s">
        <v>204</v>
      </c>
      <c r="M7040" t="s">
        <v>21</v>
      </c>
      <c r="N7040" t="s">
        <v>42</v>
      </c>
      <c r="O7040">
        <f t="shared" si="654"/>
        <v>1</v>
      </c>
      <c r="P7040" t="str">
        <f t="shared" si="655"/>
        <v>Valid</v>
      </c>
      <c r="Q7040" t="str">
        <f>_xlfn.XLOOKUP(B7040,Customers!$A:$A,Customers!$C:$C,"Not Found")</f>
        <v>West</v>
      </c>
      <c r="R7040" t="str">
        <f t="shared" si="656"/>
        <v>North</v>
      </c>
      <c r="S7040" t="str">
        <f t="shared" si="657"/>
        <v>Theft</v>
      </c>
      <c r="T7040" t="str">
        <f t="shared" si="658"/>
        <v>SLA Breach</v>
      </c>
      <c r="U7040">
        <f t="shared" si="659"/>
        <v>8</v>
      </c>
    </row>
    <row r="7041" spans="1:21" x14ac:dyDescent="0.3">
      <c r="A7041" t="s">
        <v>11764</v>
      </c>
      <c r="B7041" t="s">
        <v>3075</v>
      </c>
      <c r="C7041" t="s">
        <v>11765</v>
      </c>
      <c r="D7041" t="s">
        <v>34</v>
      </c>
      <c r="E7041" t="s">
        <v>27</v>
      </c>
      <c r="F7041">
        <v>281077.37</v>
      </c>
      <c r="G7041" s="1">
        <v>45709</v>
      </c>
      <c r="I7041" t="s">
        <v>40</v>
      </c>
      <c r="J7041">
        <v>28</v>
      </c>
      <c r="K7041">
        <v>20</v>
      </c>
      <c r="L7041" t="s">
        <v>252</v>
      </c>
      <c r="M7041" t="s">
        <v>29</v>
      </c>
      <c r="N7041" t="s">
        <v>42</v>
      </c>
      <c r="O7041">
        <f t="shared" si="654"/>
        <v>1</v>
      </c>
      <c r="P7041" t="str">
        <f t="shared" si="655"/>
        <v>Valid</v>
      </c>
      <c r="Q7041" t="str">
        <f>_xlfn.XLOOKUP(B7041,Customers!$A:$A,Customers!$C:$C,"Not Found")</f>
        <v>West</v>
      </c>
      <c r="R7041" t="str">
        <f t="shared" si="656"/>
        <v>West</v>
      </c>
      <c r="S7041" t="str">
        <f t="shared" si="657"/>
        <v>Death Benefit</v>
      </c>
      <c r="T7041" t="str">
        <f t="shared" si="658"/>
        <v>SLA Breach</v>
      </c>
      <c r="U7041">
        <f t="shared" si="659"/>
        <v>8</v>
      </c>
    </row>
    <row r="7042" spans="1:21" x14ac:dyDescent="0.3">
      <c r="A7042" t="s">
        <v>11766</v>
      </c>
      <c r="B7042" t="s">
        <v>1861</v>
      </c>
      <c r="C7042" t="s">
        <v>1862</v>
      </c>
      <c r="D7042" t="s">
        <v>102</v>
      </c>
      <c r="E7042" t="s">
        <v>27</v>
      </c>
      <c r="F7042">
        <v>108008.05</v>
      </c>
      <c r="G7042" s="1">
        <v>45986</v>
      </c>
      <c r="I7042" t="s">
        <v>40</v>
      </c>
      <c r="J7042">
        <v>22</v>
      </c>
      <c r="K7042">
        <v>20</v>
      </c>
      <c r="L7042" t="s">
        <v>681</v>
      </c>
      <c r="M7042" t="s">
        <v>29</v>
      </c>
      <c r="N7042" t="s">
        <v>88</v>
      </c>
      <c r="O7042">
        <f t="shared" ref="O7042:O7105" si="660">COUNTIF($A:$A,A7042)</f>
        <v>1</v>
      </c>
      <c r="P7042" t="str">
        <f t="shared" ref="P7042:P7105" si="661">IF(F7042="","Missing Amount","Valid")</f>
        <v>Valid</v>
      </c>
      <c r="Q7042" t="str">
        <f>_xlfn.XLOOKUP(B7042,Customers!$A:$A,Customers!$C:$C,"Not Found")</f>
        <v>East</v>
      </c>
      <c r="R7042" t="str">
        <f t="shared" ref="R7042:R7105" si="662">IF(E7042="",Q7042,E7042)</f>
        <v>West</v>
      </c>
      <c r="S7042" t="str">
        <f t="shared" ref="S7042:S7105" si="663">IF(D7042="Hospitalisation","Hospitalization",IF(D7042="Medical Emerg.","Medical Emergency",IF(D7042="Property dmg","Property Damage",IF(D7042="Vehicle dmg","Vehicle Damage",D7042))))</f>
        <v>Maturity</v>
      </c>
      <c r="T7042" t="str">
        <f t="shared" ref="T7042:T7105" si="664">IF(J7042&gt;K7042,"SLA Breach","Within SLA")</f>
        <v>SLA Breach</v>
      </c>
      <c r="U7042">
        <f t="shared" ref="U7042:U7105" si="665">IF(J7042&gt;K7042,J7042-K7042,0)</f>
        <v>2</v>
      </c>
    </row>
    <row r="7043" spans="1:21" x14ac:dyDescent="0.3">
      <c r="A7043" t="s">
        <v>11767</v>
      </c>
      <c r="B7043" t="s">
        <v>11768</v>
      </c>
      <c r="C7043" t="s">
        <v>11769</v>
      </c>
      <c r="D7043" t="s">
        <v>46</v>
      </c>
      <c r="E7043" t="s">
        <v>74</v>
      </c>
      <c r="F7043">
        <v>119654.87</v>
      </c>
      <c r="G7043" s="1">
        <v>45842</v>
      </c>
      <c r="H7043" s="1">
        <v>45860</v>
      </c>
      <c r="I7043" t="s">
        <v>19</v>
      </c>
      <c r="J7043">
        <v>18</v>
      </c>
      <c r="K7043">
        <v>12</v>
      </c>
      <c r="L7043" t="s">
        <v>107</v>
      </c>
      <c r="M7043" t="s">
        <v>49</v>
      </c>
      <c r="N7043" t="s">
        <v>42</v>
      </c>
      <c r="O7043">
        <f t="shared" si="660"/>
        <v>1</v>
      </c>
      <c r="P7043" t="str">
        <f t="shared" si="661"/>
        <v>Valid</v>
      </c>
      <c r="Q7043" t="str">
        <f>_xlfn.XLOOKUP(B7043,Customers!$A:$A,Customers!$C:$C,"Not Found")</f>
        <v>North</v>
      </c>
      <c r="R7043" t="str">
        <f t="shared" si="662"/>
        <v>East</v>
      </c>
      <c r="S7043" t="str">
        <f t="shared" si="663"/>
        <v>Theft</v>
      </c>
      <c r="T7043" t="str">
        <f t="shared" si="664"/>
        <v>SLA Breach</v>
      </c>
      <c r="U7043">
        <f t="shared" si="665"/>
        <v>6</v>
      </c>
    </row>
    <row r="7044" spans="1:21" x14ac:dyDescent="0.3">
      <c r="A7044" t="s">
        <v>11770</v>
      </c>
      <c r="B7044" t="s">
        <v>2437</v>
      </c>
      <c r="C7044" t="s">
        <v>2438</v>
      </c>
      <c r="D7044" t="s">
        <v>34</v>
      </c>
      <c r="E7044" t="s">
        <v>173</v>
      </c>
      <c r="F7044">
        <v>699027.69</v>
      </c>
      <c r="G7044" s="1">
        <v>45834</v>
      </c>
      <c r="H7044" s="1">
        <v>45872</v>
      </c>
      <c r="I7044" t="s">
        <v>19</v>
      </c>
      <c r="J7044">
        <v>38</v>
      </c>
      <c r="K7044">
        <v>20</v>
      </c>
      <c r="L7044" t="s">
        <v>282</v>
      </c>
      <c r="M7044" t="s">
        <v>29</v>
      </c>
      <c r="N7044" t="s">
        <v>88</v>
      </c>
      <c r="O7044">
        <f t="shared" si="660"/>
        <v>1</v>
      </c>
      <c r="P7044" t="str">
        <f t="shared" si="661"/>
        <v>Valid</v>
      </c>
      <c r="Q7044" t="str">
        <f>_xlfn.XLOOKUP(B7044,Customers!$A:$A,Customers!$C:$C,"Not Found")</f>
        <v>South</v>
      </c>
      <c r="R7044" t="str">
        <f t="shared" si="662"/>
        <v>Central</v>
      </c>
      <c r="S7044" t="str">
        <f t="shared" si="663"/>
        <v>Death Benefit</v>
      </c>
      <c r="T7044" t="str">
        <f t="shared" si="664"/>
        <v>SLA Breach</v>
      </c>
      <c r="U7044">
        <f t="shared" si="665"/>
        <v>18</v>
      </c>
    </row>
    <row r="7045" spans="1:21" x14ac:dyDescent="0.3">
      <c r="A7045" t="s">
        <v>11771</v>
      </c>
      <c r="B7045" t="s">
        <v>963</v>
      </c>
      <c r="C7045" t="s">
        <v>964</v>
      </c>
      <c r="D7045" t="s">
        <v>92</v>
      </c>
      <c r="E7045" t="s">
        <v>27</v>
      </c>
      <c r="F7045">
        <v>37939.75</v>
      </c>
      <c r="G7045" s="1">
        <v>45934</v>
      </c>
      <c r="H7045" s="1">
        <v>45938</v>
      </c>
      <c r="I7045" t="s">
        <v>19</v>
      </c>
      <c r="J7045">
        <v>4</v>
      </c>
      <c r="K7045">
        <v>7</v>
      </c>
      <c r="L7045" t="s">
        <v>107</v>
      </c>
      <c r="M7045" t="s">
        <v>94</v>
      </c>
      <c r="N7045" t="s">
        <v>30</v>
      </c>
      <c r="O7045">
        <f t="shared" si="660"/>
        <v>1</v>
      </c>
      <c r="P7045" t="str">
        <f t="shared" si="661"/>
        <v>Valid</v>
      </c>
      <c r="Q7045" t="str">
        <f>_xlfn.XLOOKUP(B7045,Customers!$A:$A,Customers!$C:$C,"Not Found")</f>
        <v>Central</v>
      </c>
      <c r="R7045" t="str">
        <f t="shared" si="662"/>
        <v>West</v>
      </c>
      <c r="S7045" t="str">
        <f t="shared" si="663"/>
        <v>Baggage Loss</v>
      </c>
      <c r="T7045" t="str">
        <f t="shared" si="664"/>
        <v>Within SLA</v>
      </c>
      <c r="U7045">
        <f t="shared" si="665"/>
        <v>0</v>
      </c>
    </row>
    <row r="7046" spans="1:21" x14ac:dyDescent="0.3">
      <c r="A7046" t="s">
        <v>11772</v>
      </c>
      <c r="B7046" t="s">
        <v>6744</v>
      </c>
      <c r="C7046" t="s">
        <v>6745</v>
      </c>
      <c r="D7046" t="s">
        <v>216</v>
      </c>
      <c r="E7046" t="s">
        <v>39</v>
      </c>
      <c r="F7046">
        <v>66746.58</v>
      </c>
      <c r="G7046" s="1">
        <v>45727</v>
      </c>
      <c r="I7046" t="s">
        <v>40</v>
      </c>
      <c r="J7046">
        <v>12</v>
      </c>
      <c r="K7046">
        <v>15</v>
      </c>
      <c r="L7046" t="s">
        <v>630</v>
      </c>
      <c r="M7046" t="s">
        <v>55</v>
      </c>
      <c r="N7046" t="s">
        <v>30</v>
      </c>
      <c r="O7046">
        <f t="shared" si="660"/>
        <v>1</v>
      </c>
      <c r="P7046" t="str">
        <f t="shared" si="661"/>
        <v>Valid</v>
      </c>
      <c r="Q7046" t="str">
        <f>_xlfn.XLOOKUP(B7046,Customers!$A:$A,Customers!$C:$C,"Not Found")</f>
        <v>East</v>
      </c>
      <c r="R7046" t="str">
        <f t="shared" si="662"/>
        <v>North</v>
      </c>
      <c r="S7046" t="str">
        <f t="shared" si="663"/>
        <v>Outpatient</v>
      </c>
      <c r="T7046" t="str">
        <f t="shared" si="664"/>
        <v>Within SLA</v>
      </c>
      <c r="U7046">
        <f t="shared" si="665"/>
        <v>0</v>
      </c>
    </row>
    <row r="7047" spans="1:21" x14ac:dyDescent="0.3">
      <c r="A7047" t="s">
        <v>11773</v>
      </c>
      <c r="B7047" t="s">
        <v>1927</v>
      </c>
      <c r="C7047" t="s">
        <v>7582</v>
      </c>
      <c r="D7047" t="s">
        <v>53</v>
      </c>
      <c r="E7047" t="s">
        <v>39</v>
      </c>
      <c r="F7047">
        <v>141507.29999999999</v>
      </c>
      <c r="G7047" s="1">
        <v>45841</v>
      </c>
      <c r="H7047" s="1">
        <v>45871</v>
      </c>
      <c r="I7047" t="s">
        <v>19</v>
      </c>
      <c r="J7047">
        <v>30</v>
      </c>
      <c r="K7047">
        <v>15</v>
      </c>
      <c r="L7047" t="s">
        <v>193</v>
      </c>
      <c r="M7047" t="s">
        <v>55</v>
      </c>
      <c r="N7047" t="s">
        <v>88</v>
      </c>
      <c r="O7047">
        <f t="shared" si="660"/>
        <v>1</v>
      </c>
      <c r="P7047" t="str">
        <f t="shared" si="661"/>
        <v>Valid</v>
      </c>
      <c r="Q7047" t="str">
        <f>_xlfn.XLOOKUP(B7047,Customers!$A:$A,Customers!$C:$C,"Not Found")</f>
        <v>North</v>
      </c>
      <c r="R7047" t="str">
        <f t="shared" si="662"/>
        <v>North</v>
      </c>
      <c r="S7047" t="str">
        <f t="shared" si="663"/>
        <v>Hospitalization</v>
      </c>
      <c r="T7047" t="str">
        <f t="shared" si="664"/>
        <v>SLA Breach</v>
      </c>
      <c r="U7047">
        <f t="shared" si="665"/>
        <v>15</v>
      </c>
    </row>
    <row r="7048" spans="1:21" x14ac:dyDescent="0.3">
      <c r="A7048" t="s">
        <v>11774</v>
      </c>
      <c r="B7048" t="s">
        <v>4876</v>
      </c>
      <c r="C7048" t="s">
        <v>9852</v>
      </c>
      <c r="D7048" t="s">
        <v>53</v>
      </c>
      <c r="E7048" t="s">
        <v>74</v>
      </c>
      <c r="F7048">
        <v>109249.15</v>
      </c>
      <c r="G7048" s="1">
        <v>45813</v>
      </c>
      <c r="I7048" t="s">
        <v>40</v>
      </c>
      <c r="J7048">
        <v>15</v>
      </c>
      <c r="K7048">
        <v>15</v>
      </c>
      <c r="L7048" t="s">
        <v>107</v>
      </c>
      <c r="M7048" t="s">
        <v>55</v>
      </c>
      <c r="N7048" t="s">
        <v>30</v>
      </c>
      <c r="O7048">
        <f t="shared" si="660"/>
        <v>1</v>
      </c>
      <c r="P7048" t="str">
        <f t="shared" si="661"/>
        <v>Valid</v>
      </c>
      <c r="Q7048" t="str">
        <f>_xlfn.XLOOKUP(B7048,Customers!$A:$A,Customers!$C:$C,"Not Found")</f>
        <v>West</v>
      </c>
      <c r="R7048" t="str">
        <f t="shared" si="662"/>
        <v>East</v>
      </c>
      <c r="S7048" t="str">
        <f t="shared" si="663"/>
        <v>Hospitalization</v>
      </c>
      <c r="T7048" t="str">
        <f t="shared" si="664"/>
        <v>Within SLA</v>
      </c>
      <c r="U7048">
        <f t="shared" si="665"/>
        <v>0</v>
      </c>
    </row>
    <row r="7049" spans="1:21" x14ac:dyDescent="0.3">
      <c r="A7049" t="s">
        <v>11775</v>
      </c>
      <c r="B7049" t="s">
        <v>4587</v>
      </c>
      <c r="C7049" t="s">
        <v>4588</v>
      </c>
      <c r="D7049" t="s">
        <v>17</v>
      </c>
      <c r="E7049" t="s">
        <v>18</v>
      </c>
      <c r="F7049">
        <v>56493.42</v>
      </c>
      <c r="G7049" s="1">
        <v>45824</v>
      </c>
      <c r="H7049" s="1">
        <v>45834</v>
      </c>
      <c r="I7049" t="s">
        <v>19</v>
      </c>
      <c r="J7049">
        <v>10</v>
      </c>
      <c r="K7049">
        <v>10</v>
      </c>
      <c r="L7049" t="s">
        <v>548</v>
      </c>
      <c r="M7049" t="s">
        <v>21</v>
      </c>
      <c r="N7049" t="s">
        <v>30</v>
      </c>
      <c r="O7049">
        <f t="shared" si="660"/>
        <v>1</v>
      </c>
      <c r="P7049" t="str">
        <f t="shared" si="661"/>
        <v>Valid</v>
      </c>
      <c r="Q7049" t="str">
        <f>_xlfn.XLOOKUP(B7049,Customers!$A:$A,Customers!$C:$C,"Not Found")</f>
        <v>South</v>
      </c>
      <c r="R7049" t="str">
        <f t="shared" si="662"/>
        <v>South</v>
      </c>
      <c r="S7049" t="str">
        <f t="shared" si="663"/>
        <v>Accident</v>
      </c>
      <c r="T7049" t="str">
        <f t="shared" si="664"/>
        <v>Within SLA</v>
      </c>
      <c r="U7049">
        <f t="shared" si="665"/>
        <v>0</v>
      </c>
    </row>
    <row r="7050" spans="1:21" x14ac:dyDescent="0.3">
      <c r="A7050" t="s">
        <v>11776</v>
      </c>
      <c r="B7050" t="s">
        <v>2121</v>
      </c>
      <c r="C7050" t="s">
        <v>11777</v>
      </c>
      <c r="D7050" t="s">
        <v>154</v>
      </c>
      <c r="E7050" t="s">
        <v>39</v>
      </c>
      <c r="F7050">
        <v>70230.75</v>
      </c>
      <c r="G7050" s="1">
        <v>45966</v>
      </c>
      <c r="I7050" t="s">
        <v>40</v>
      </c>
      <c r="J7050">
        <v>5</v>
      </c>
      <c r="K7050">
        <v>10</v>
      </c>
      <c r="L7050" t="s">
        <v>353</v>
      </c>
      <c r="M7050" t="s">
        <v>21</v>
      </c>
      <c r="N7050" t="s">
        <v>30</v>
      </c>
      <c r="O7050">
        <f t="shared" si="660"/>
        <v>1</v>
      </c>
      <c r="P7050" t="str">
        <f t="shared" si="661"/>
        <v>Valid</v>
      </c>
      <c r="Q7050" t="str">
        <f>_xlfn.XLOOKUP(B7050,Customers!$A:$A,Customers!$C:$C,"Not Found")</f>
        <v>East</v>
      </c>
      <c r="R7050" t="str">
        <f t="shared" si="662"/>
        <v>North</v>
      </c>
      <c r="S7050" t="str">
        <f t="shared" si="663"/>
        <v>Vehicle Damage</v>
      </c>
      <c r="T7050" t="str">
        <f t="shared" si="664"/>
        <v>Within SLA</v>
      </c>
      <c r="U7050">
        <f t="shared" si="665"/>
        <v>0</v>
      </c>
    </row>
    <row r="7051" spans="1:21" x14ac:dyDescent="0.3">
      <c r="A7051" t="s">
        <v>11778</v>
      </c>
      <c r="B7051" t="s">
        <v>4105</v>
      </c>
      <c r="C7051" t="s">
        <v>6780</v>
      </c>
      <c r="D7051" t="s">
        <v>59</v>
      </c>
      <c r="E7051" t="s">
        <v>39</v>
      </c>
      <c r="F7051">
        <v>69155.3</v>
      </c>
      <c r="G7051" s="1">
        <v>45988</v>
      </c>
      <c r="H7051" s="1">
        <v>46015</v>
      </c>
      <c r="I7051" t="s">
        <v>19</v>
      </c>
      <c r="J7051">
        <v>27</v>
      </c>
      <c r="K7051">
        <v>15</v>
      </c>
      <c r="L7051" t="s">
        <v>427</v>
      </c>
      <c r="M7051" t="s">
        <v>55</v>
      </c>
      <c r="N7051" t="s">
        <v>88</v>
      </c>
      <c r="O7051">
        <f t="shared" si="660"/>
        <v>1</v>
      </c>
      <c r="P7051" t="str">
        <f t="shared" si="661"/>
        <v>Valid</v>
      </c>
      <c r="Q7051" t="str">
        <f>_xlfn.XLOOKUP(B7051,Customers!$A:$A,Customers!$C:$C,"Not Found")</f>
        <v>South</v>
      </c>
      <c r="R7051" t="str">
        <f t="shared" si="662"/>
        <v>North</v>
      </c>
      <c r="S7051" t="str">
        <f t="shared" si="663"/>
        <v>Critical Illness</v>
      </c>
      <c r="T7051" t="str">
        <f t="shared" si="664"/>
        <v>SLA Breach</v>
      </c>
      <c r="U7051">
        <f t="shared" si="665"/>
        <v>12</v>
      </c>
    </row>
    <row r="7052" spans="1:21" x14ac:dyDescent="0.3">
      <c r="A7052" t="s">
        <v>11779</v>
      </c>
      <c r="B7052" t="s">
        <v>4413</v>
      </c>
      <c r="C7052" t="s">
        <v>4414</v>
      </c>
      <c r="D7052" t="s">
        <v>46</v>
      </c>
      <c r="E7052" t="s">
        <v>18</v>
      </c>
      <c r="F7052">
        <v>96933.97</v>
      </c>
      <c r="G7052" s="1">
        <v>45793</v>
      </c>
      <c r="H7052" s="1">
        <v>45794</v>
      </c>
      <c r="I7052" t="s">
        <v>47</v>
      </c>
      <c r="J7052">
        <v>1</v>
      </c>
      <c r="K7052">
        <v>10</v>
      </c>
      <c r="L7052" t="s">
        <v>65</v>
      </c>
      <c r="M7052" t="s">
        <v>21</v>
      </c>
      <c r="N7052" t="s">
        <v>22</v>
      </c>
      <c r="O7052">
        <f t="shared" si="660"/>
        <v>1</v>
      </c>
      <c r="P7052" t="str">
        <f t="shared" si="661"/>
        <v>Valid</v>
      </c>
      <c r="Q7052" t="str">
        <f>_xlfn.XLOOKUP(B7052,Customers!$A:$A,Customers!$C:$C,"Not Found")</f>
        <v>North</v>
      </c>
      <c r="R7052" t="str">
        <f t="shared" si="662"/>
        <v>South</v>
      </c>
      <c r="S7052" t="str">
        <f t="shared" si="663"/>
        <v>Theft</v>
      </c>
      <c r="T7052" t="str">
        <f t="shared" si="664"/>
        <v>Within SLA</v>
      </c>
      <c r="U7052">
        <f t="shared" si="665"/>
        <v>0</v>
      </c>
    </row>
    <row r="7053" spans="1:21" x14ac:dyDescent="0.3">
      <c r="A7053" t="s">
        <v>11780</v>
      </c>
      <c r="B7053" t="s">
        <v>4816</v>
      </c>
      <c r="C7053" t="s">
        <v>4817</v>
      </c>
      <c r="D7053" t="s">
        <v>116</v>
      </c>
      <c r="E7053" t="s">
        <v>74</v>
      </c>
      <c r="F7053">
        <v>16714.3</v>
      </c>
      <c r="G7053" s="1">
        <v>45788</v>
      </c>
      <c r="H7053" s="1">
        <v>45806</v>
      </c>
      <c r="I7053" t="s">
        <v>19</v>
      </c>
      <c r="J7053">
        <v>18</v>
      </c>
      <c r="K7053">
        <v>7</v>
      </c>
      <c r="L7053" t="s">
        <v>491</v>
      </c>
      <c r="M7053" t="s">
        <v>94</v>
      </c>
      <c r="N7053" t="s">
        <v>88</v>
      </c>
      <c r="O7053">
        <f t="shared" si="660"/>
        <v>1</v>
      </c>
      <c r="P7053" t="str">
        <f t="shared" si="661"/>
        <v>Valid</v>
      </c>
      <c r="Q7053" t="str">
        <f>_xlfn.XLOOKUP(B7053,Customers!$A:$A,Customers!$C:$C,"Not Found")</f>
        <v>South</v>
      </c>
      <c r="R7053" t="str">
        <f t="shared" si="662"/>
        <v>East</v>
      </c>
      <c r="S7053" t="str">
        <f t="shared" si="663"/>
        <v>Medical Emergency</v>
      </c>
      <c r="T7053" t="str">
        <f t="shared" si="664"/>
        <v>SLA Breach</v>
      </c>
      <c r="U7053">
        <f t="shared" si="665"/>
        <v>11</v>
      </c>
    </row>
    <row r="7054" spans="1:21" x14ac:dyDescent="0.3">
      <c r="A7054" t="s">
        <v>11781</v>
      </c>
      <c r="B7054" t="s">
        <v>2231</v>
      </c>
      <c r="C7054" t="s">
        <v>2232</v>
      </c>
      <c r="D7054" t="s">
        <v>216</v>
      </c>
      <c r="E7054" t="s">
        <v>27</v>
      </c>
      <c r="F7054">
        <v>105332.3</v>
      </c>
      <c r="G7054" s="1">
        <v>45747</v>
      </c>
      <c r="H7054" s="1">
        <v>45768</v>
      </c>
      <c r="I7054" t="s">
        <v>19</v>
      </c>
      <c r="J7054">
        <v>21</v>
      </c>
      <c r="K7054">
        <v>15</v>
      </c>
      <c r="L7054" t="s">
        <v>227</v>
      </c>
      <c r="M7054" t="s">
        <v>55</v>
      </c>
      <c r="N7054" t="s">
        <v>42</v>
      </c>
      <c r="O7054">
        <f t="shared" si="660"/>
        <v>1</v>
      </c>
      <c r="P7054" t="str">
        <f t="shared" si="661"/>
        <v>Valid</v>
      </c>
      <c r="Q7054" t="str">
        <f>_xlfn.XLOOKUP(B7054,Customers!$A:$A,Customers!$C:$C,"Not Found")</f>
        <v>Central</v>
      </c>
      <c r="R7054" t="str">
        <f t="shared" si="662"/>
        <v>West</v>
      </c>
      <c r="S7054" t="str">
        <f t="shared" si="663"/>
        <v>Outpatient</v>
      </c>
      <c r="T7054" t="str">
        <f t="shared" si="664"/>
        <v>SLA Breach</v>
      </c>
      <c r="U7054">
        <f t="shared" si="665"/>
        <v>6</v>
      </c>
    </row>
    <row r="7055" spans="1:21" x14ac:dyDescent="0.3">
      <c r="A7055" t="s">
        <v>11782</v>
      </c>
      <c r="B7055" t="s">
        <v>2667</v>
      </c>
      <c r="C7055" t="s">
        <v>3267</v>
      </c>
      <c r="D7055" t="s">
        <v>111</v>
      </c>
      <c r="E7055" t="s">
        <v>27</v>
      </c>
      <c r="F7055">
        <v>193543.67999999999</v>
      </c>
      <c r="G7055" s="1">
        <v>45786</v>
      </c>
      <c r="I7055" t="s">
        <v>64</v>
      </c>
      <c r="J7055">
        <v>25</v>
      </c>
      <c r="K7055">
        <v>12</v>
      </c>
      <c r="L7055" t="s">
        <v>75</v>
      </c>
      <c r="M7055" t="s">
        <v>49</v>
      </c>
      <c r="N7055" t="s">
        <v>88</v>
      </c>
      <c r="O7055">
        <f t="shared" si="660"/>
        <v>1</v>
      </c>
      <c r="P7055" t="str">
        <f t="shared" si="661"/>
        <v>Valid</v>
      </c>
      <c r="Q7055" t="str">
        <f>_xlfn.XLOOKUP(B7055,Customers!$A:$A,Customers!$C:$C,"Not Found")</f>
        <v>East</v>
      </c>
      <c r="R7055" t="str">
        <f t="shared" si="662"/>
        <v>West</v>
      </c>
      <c r="S7055" t="str">
        <f t="shared" si="663"/>
        <v>Fire</v>
      </c>
      <c r="T7055" t="str">
        <f t="shared" si="664"/>
        <v>SLA Breach</v>
      </c>
      <c r="U7055">
        <f t="shared" si="665"/>
        <v>13</v>
      </c>
    </row>
    <row r="7056" spans="1:21" x14ac:dyDescent="0.3">
      <c r="A7056" t="s">
        <v>11783</v>
      </c>
      <c r="B7056" t="s">
        <v>4061</v>
      </c>
      <c r="C7056" t="s">
        <v>4062</v>
      </c>
      <c r="D7056" t="s">
        <v>216</v>
      </c>
      <c r="E7056" t="s">
        <v>173</v>
      </c>
      <c r="F7056">
        <v>99216.06</v>
      </c>
      <c r="G7056" s="1">
        <v>45802</v>
      </c>
      <c r="H7056" s="1">
        <v>45816</v>
      </c>
      <c r="I7056" t="s">
        <v>19</v>
      </c>
      <c r="J7056">
        <v>14</v>
      </c>
      <c r="K7056">
        <v>15</v>
      </c>
      <c r="L7056" t="s">
        <v>212</v>
      </c>
      <c r="M7056" t="s">
        <v>55</v>
      </c>
      <c r="N7056" t="s">
        <v>30</v>
      </c>
      <c r="O7056">
        <f t="shared" si="660"/>
        <v>1</v>
      </c>
      <c r="P7056" t="str">
        <f t="shared" si="661"/>
        <v>Valid</v>
      </c>
      <c r="Q7056" t="str">
        <f>_xlfn.XLOOKUP(B7056,Customers!$A:$A,Customers!$C:$C,"Not Found")</f>
        <v>North</v>
      </c>
      <c r="R7056" t="str">
        <f t="shared" si="662"/>
        <v>Central</v>
      </c>
      <c r="S7056" t="str">
        <f t="shared" si="663"/>
        <v>Outpatient</v>
      </c>
      <c r="T7056" t="str">
        <f t="shared" si="664"/>
        <v>Within SLA</v>
      </c>
      <c r="U7056">
        <f t="shared" si="665"/>
        <v>0</v>
      </c>
    </row>
    <row r="7057" spans="1:21" x14ac:dyDescent="0.3">
      <c r="A7057" t="s">
        <v>11784</v>
      </c>
      <c r="B7057" t="s">
        <v>3631</v>
      </c>
      <c r="C7057" t="s">
        <v>8925</v>
      </c>
      <c r="D7057" t="s">
        <v>17</v>
      </c>
      <c r="E7057" t="s">
        <v>27</v>
      </c>
      <c r="F7057">
        <v>76432.789999999994</v>
      </c>
      <c r="G7057" s="1">
        <v>45682</v>
      </c>
      <c r="H7057" s="1">
        <v>45694</v>
      </c>
      <c r="I7057" t="s">
        <v>19</v>
      </c>
      <c r="J7057">
        <v>12</v>
      </c>
      <c r="K7057">
        <v>10</v>
      </c>
      <c r="L7057" t="s">
        <v>79</v>
      </c>
      <c r="M7057" t="s">
        <v>21</v>
      </c>
      <c r="N7057" t="s">
        <v>42</v>
      </c>
      <c r="O7057">
        <f t="shared" si="660"/>
        <v>1</v>
      </c>
      <c r="P7057" t="str">
        <f t="shared" si="661"/>
        <v>Valid</v>
      </c>
      <c r="Q7057" t="str">
        <f>_xlfn.XLOOKUP(B7057,Customers!$A:$A,Customers!$C:$C,"Not Found")</f>
        <v>South</v>
      </c>
      <c r="R7057" t="str">
        <f t="shared" si="662"/>
        <v>West</v>
      </c>
      <c r="S7057" t="str">
        <f t="shared" si="663"/>
        <v>Accident</v>
      </c>
      <c r="T7057" t="str">
        <f t="shared" si="664"/>
        <v>SLA Breach</v>
      </c>
      <c r="U7057">
        <f t="shared" si="665"/>
        <v>2</v>
      </c>
    </row>
    <row r="7058" spans="1:21" x14ac:dyDescent="0.3">
      <c r="A7058" t="s">
        <v>11785</v>
      </c>
      <c r="B7058" t="s">
        <v>2727</v>
      </c>
      <c r="C7058" t="s">
        <v>2728</v>
      </c>
      <c r="D7058" t="s">
        <v>92</v>
      </c>
      <c r="E7058" t="s">
        <v>18</v>
      </c>
      <c r="F7058">
        <v>31396.83</v>
      </c>
      <c r="G7058" s="1">
        <v>45735</v>
      </c>
      <c r="I7058" t="s">
        <v>64</v>
      </c>
      <c r="J7058">
        <v>16</v>
      </c>
      <c r="K7058">
        <v>7</v>
      </c>
      <c r="L7058" t="s">
        <v>349</v>
      </c>
      <c r="M7058" t="s">
        <v>94</v>
      </c>
      <c r="N7058" t="s">
        <v>42</v>
      </c>
      <c r="O7058">
        <f t="shared" si="660"/>
        <v>1</v>
      </c>
      <c r="P7058" t="str">
        <f t="shared" si="661"/>
        <v>Valid</v>
      </c>
      <c r="Q7058" t="str">
        <f>_xlfn.XLOOKUP(B7058,Customers!$A:$A,Customers!$C:$C,"Not Found")</f>
        <v>South</v>
      </c>
      <c r="R7058" t="str">
        <f t="shared" si="662"/>
        <v>South</v>
      </c>
      <c r="S7058" t="str">
        <f t="shared" si="663"/>
        <v>Baggage Loss</v>
      </c>
      <c r="T7058" t="str">
        <f t="shared" si="664"/>
        <v>SLA Breach</v>
      </c>
      <c r="U7058">
        <f t="shared" si="665"/>
        <v>9</v>
      </c>
    </row>
    <row r="7059" spans="1:21" x14ac:dyDescent="0.3">
      <c r="A7059" t="s">
        <v>11786</v>
      </c>
      <c r="B7059" t="s">
        <v>5132</v>
      </c>
      <c r="C7059" t="s">
        <v>5133</v>
      </c>
      <c r="D7059" t="s">
        <v>59</v>
      </c>
      <c r="E7059" t="s">
        <v>74</v>
      </c>
      <c r="F7059">
        <v>120318.24</v>
      </c>
      <c r="G7059" s="1">
        <v>45919</v>
      </c>
      <c r="I7059" t="s">
        <v>40</v>
      </c>
      <c r="J7059">
        <v>13</v>
      </c>
      <c r="K7059">
        <v>15</v>
      </c>
      <c r="L7059" t="s">
        <v>325</v>
      </c>
      <c r="M7059" t="s">
        <v>55</v>
      </c>
      <c r="N7059" t="s">
        <v>22</v>
      </c>
      <c r="O7059">
        <f t="shared" si="660"/>
        <v>1</v>
      </c>
      <c r="P7059" t="str">
        <f t="shared" si="661"/>
        <v>Valid</v>
      </c>
      <c r="Q7059" t="str">
        <f>_xlfn.XLOOKUP(B7059,Customers!$A:$A,Customers!$C:$C,"Not Found")</f>
        <v>East</v>
      </c>
      <c r="R7059" t="str">
        <f t="shared" si="662"/>
        <v>East</v>
      </c>
      <c r="S7059" t="str">
        <f t="shared" si="663"/>
        <v>Critical Illness</v>
      </c>
      <c r="T7059" t="str">
        <f t="shared" si="664"/>
        <v>Within SLA</v>
      </c>
      <c r="U7059">
        <f t="shared" si="665"/>
        <v>0</v>
      </c>
    </row>
    <row r="7060" spans="1:21" x14ac:dyDescent="0.3">
      <c r="A7060" t="s">
        <v>11787</v>
      </c>
      <c r="B7060" t="s">
        <v>3652</v>
      </c>
      <c r="C7060" t="s">
        <v>11630</v>
      </c>
      <c r="D7060" t="s">
        <v>59</v>
      </c>
      <c r="E7060" t="s">
        <v>39</v>
      </c>
      <c r="F7060">
        <v>67297.5</v>
      </c>
      <c r="G7060" s="1">
        <v>45897</v>
      </c>
      <c r="H7060" s="1">
        <v>45913</v>
      </c>
      <c r="I7060" t="s">
        <v>19</v>
      </c>
      <c r="J7060">
        <v>16</v>
      </c>
      <c r="K7060">
        <v>15</v>
      </c>
      <c r="L7060" t="s">
        <v>813</v>
      </c>
      <c r="M7060" t="s">
        <v>55</v>
      </c>
      <c r="N7060" t="s">
        <v>30</v>
      </c>
      <c r="O7060">
        <f t="shared" si="660"/>
        <v>1</v>
      </c>
      <c r="P7060" t="str">
        <f t="shared" si="661"/>
        <v>Valid</v>
      </c>
      <c r="Q7060" t="str">
        <f>_xlfn.XLOOKUP(B7060,Customers!$A:$A,Customers!$C:$C,"Not Found")</f>
        <v>West</v>
      </c>
      <c r="R7060" t="str">
        <f t="shared" si="662"/>
        <v>North</v>
      </c>
      <c r="S7060" t="str">
        <f t="shared" si="663"/>
        <v>Critical Illness</v>
      </c>
      <c r="T7060" t="str">
        <f t="shared" si="664"/>
        <v>SLA Breach</v>
      </c>
      <c r="U7060">
        <f t="shared" si="665"/>
        <v>1</v>
      </c>
    </row>
    <row r="7061" spans="1:21" x14ac:dyDescent="0.3">
      <c r="A7061" t="s">
        <v>11788</v>
      </c>
      <c r="B7061" t="s">
        <v>6605</v>
      </c>
      <c r="C7061" t="s">
        <v>8104</v>
      </c>
      <c r="D7061" t="s">
        <v>17</v>
      </c>
      <c r="E7061" t="s">
        <v>173</v>
      </c>
      <c r="F7061">
        <v>59712.38</v>
      </c>
      <c r="G7061" s="1">
        <v>45680</v>
      </c>
      <c r="H7061" s="1">
        <v>45684</v>
      </c>
      <c r="I7061" t="s">
        <v>19</v>
      </c>
      <c r="J7061">
        <v>4</v>
      </c>
      <c r="K7061">
        <v>10</v>
      </c>
      <c r="L7061" t="s">
        <v>770</v>
      </c>
      <c r="M7061" t="s">
        <v>21</v>
      </c>
      <c r="N7061" t="s">
        <v>22</v>
      </c>
      <c r="O7061">
        <f t="shared" si="660"/>
        <v>1</v>
      </c>
      <c r="P7061" t="str">
        <f t="shared" si="661"/>
        <v>Valid</v>
      </c>
      <c r="Q7061" t="str">
        <f>_xlfn.XLOOKUP(B7061,Customers!$A:$A,Customers!$C:$C,"Not Found")</f>
        <v>West</v>
      </c>
      <c r="R7061" t="str">
        <f t="shared" si="662"/>
        <v>Central</v>
      </c>
      <c r="S7061" t="str">
        <f t="shared" si="663"/>
        <v>Accident</v>
      </c>
      <c r="T7061" t="str">
        <f t="shared" si="664"/>
        <v>Within SLA</v>
      </c>
      <c r="U7061">
        <f t="shared" si="665"/>
        <v>0</v>
      </c>
    </row>
    <row r="7062" spans="1:21" x14ac:dyDescent="0.3">
      <c r="A7062" t="s">
        <v>11789</v>
      </c>
      <c r="B7062" t="s">
        <v>5428</v>
      </c>
      <c r="C7062" t="s">
        <v>5429</v>
      </c>
      <c r="D7062" t="s">
        <v>102</v>
      </c>
      <c r="E7062" t="s">
        <v>74</v>
      </c>
      <c r="F7062">
        <v>167023.26999999999</v>
      </c>
      <c r="G7062" s="1">
        <v>45956</v>
      </c>
      <c r="H7062" s="1">
        <v>45988</v>
      </c>
      <c r="I7062" t="s">
        <v>19</v>
      </c>
      <c r="J7062">
        <v>32</v>
      </c>
      <c r="K7062">
        <v>20</v>
      </c>
      <c r="L7062" t="s">
        <v>296</v>
      </c>
      <c r="M7062" t="s">
        <v>29</v>
      </c>
      <c r="N7062" t="s">
        <v>42</v>
      </c>
      <c r="O7062">
        <f t="shared" si="660"/>
        <v>1</v>
      </c>
      <c r="P7062" t="str">
        <f t="shared" si="661"/>
        <v>Valid</v>
      </c>
      <c r="Q7062" t="str">
        <f>_xlfn.XLOOKUP(B7062,Customers!$A:$A,Customers!$C:$C,"Not Found")</f>
        <v>South</v>
      </c>
      <c r="R7062" t="str">
        <f t="shared" si="662"/>
        <v>East</v>
      </c>
      <c r="S7062" t="str">
        <f t="shared" si="663"/>
        <v>Maturity</v>
      </c>
      <c r="T7062" t="str">
        <f t="shared" si="664"/>
        <v>SLA Breach</v>
      </c>
      <c r="U7062">
        <f t="shared" si="665"/>
        <v>12</v>
      </c>
    </row>
    <row r="7063" spans="1:21" x14ac:dyDescent="0.3">
      <c r="A7063" t="s">
        <v>11790</v>
      </c>
      <c r="B7063" t="s">
        <v>5331</v>
      </c>
      <c r="C7063" t="s">
        <v>5332</v>
      </c>
      <c r="D7063" t="s">
        <v>34</v>
      </c>
      <c r="E7063" t="s">
        <v>18</v>
      </c>
      <c r="F7063">
        <v>251725.81</v>
      </c>
      <c r="G7063" s="1">
        <v>45703</v>
      </c>
      <c r="H7063" s="1">
        <v>45727</v>
      </c>
      <c r="I7063" t="s">
        <v>19</v>
      </c>
      <c r="J7063">
        <v>24</v>
      </c>
      <c r="K7063">
        <v>20</v>
      </c>
      <c r="L7063" t="s">
        <v>121</v>
      </c>
      <c r="M7063" t="s">
        <v>29</v>
      </c>
      <c r="N7063" t="s">
        <v>30</v>
      </c>
      <c r="O7063">
        <f t="shared" si="660"/>
        <v>1</v>
      </c>
      <c r="P7063" t="str">
        <f t="shared" si="661"/>
        <v>Valid</v>
      </c>
      <c r="Q7063" t="str">
        <f>_xlfn.XLOOKUP(B7063,Customers!$A:$A,Customers!$C:$C,"Not Found")</f>
        <v>North</v>
      </c>
      <c r="R7063" t="str">
        <f t="shared" si="662"/>
        <v>South</v>
      </c>
      <c r="S7063" t="str">
        <f t="shared" si="663"/>
        <v>Death Benefit</v>
      </c>
      <c r="T7063" t="str">
        <f t="shared" si="664"/>
        <v>SLA Breach</v>
      </c>
      <c r="U7063">
        <f t="shared" si="665"/>
        <v>4</v>
      </c>
    </row>
    <row r="7064" spans="1:21" x14ac:dyDescent="0.3">
      <c r="A7064" t="s">
        <v>11791</v>
      </c>
      <c r="B7064" t="s">
        <v>126</v>
      </c>
      <c r="C7064" t="s">
        <v>127</v>
      </c>
      <c r="D7064" t="s">
        <v>111</v>
      </c>
      <c r="E7064" t="s">
        <v>27</v>
      </c>
      <c r="F7064">
        <v>29889.95</v>
      </c>
      <c r="G7064" s="1">
        <v>45712</v>
      </c>
      <c r="H7064" s="1">
        <v>45725</v>
      </c>
      <c r="I7064" t="s">
        <v>19</v>
      </c>
      <c r="J7064">
        <v>13</v>
      </c>
      <c r="K7064">
        <v>12</v>
      </c>
      <c r="L7064" t="s">
        <v>864</v>
      </c>
      <c r="M7064" t="s">
        <v>49</v>
      </c>
      <c r="N7064" t="s">
        <v>30</v>
      </c>
      <c r="O7064">
        <f t="shared" si="660"/>
        <v>1</v>
      </c>
      <c r="P7064" t="str">
        <f t="shared" si="661"/>
        <v>Valid</v>
      </c>
      <c r="Q7064" t="str">
        <f>_xlfn.XLOOKUP(B7064,Customers!$A:$A,Customers!$C:$C,"Not Found")</f>
        <v>Central</v>
      </c>
      <c r="R7064" t="str">
        <f t="shared" si="662"/>
        <v>West</v>
      </c>
      <c r="S7064" t="str">
        <f t="shared" si="663"/>
        <v>Fire</v>
      </c>
      <c r="T7064" t="str">
        <f t="shared" si="664"/>
        <v>SLA Breach</v>
      </c>
      <c r="U7064">
        <f t="shared" si="665"/>
        <v>1</v>
      </c>
    </row>
    <row r="7065" spans="1:21" x14ac:dyDescent="0.3">
      <c r="A7065" t="s">
        <v>11792</v>
      </c>
      <c r="B7065" t="s">
        <v>8342</v>
      </c>
      <c r="C7065" t="s">
        <v>8343</v>
      </c>
      <c r="D7065" t="s">
        <v>53</v>
      </c>
      <c r="E7065" t="s">
        <v>74</v>
      </c>
      <c r="F7065">
        <v>86591.15</v>
      </c>
      <c r="G7065" s="1">
        <v>45676</v>
      </c>
      <c r="H7065" s="1">
        <v>45693</v>
      </c>
      <c r="I7065" t="s">
        <v>19</v>
      </c>
      <c r="J7065">
        <v>17</v>
      </c>
      <c r="K7065">
        <v>15</v>
      </c>
      <c r="L7065" t="s">
        <v>404</v>
      </c>
      <c r="M7065" t="s">
        <v>55</v>
      </c>
      <c r="N7065" t="s">
        <v>30</v>
      </c>
      <c r="O7065">
        <f t="shared" si="660"/>
        <v>1</v>
      </c>
      <c r="P7065" t="str">
        <f t="shared" si="661"/>
        <v>Valid</v>
      </c>
      <c r="Q7065" t="str">
        <f>_xlfn.XLOOKUP(B7065,Customers!$A:$A,Customers!$C:$C,"Not Found")</f>
        <v>East</v>
      </c>
      <c r="R7065" t="str">
        <f t="shared" si="662"/>
        <v>East</v>
      </c>
      <c r="S7065" t="str">
        <f t="shared" si="663"/>
        <v>Hospitalization</v>
      </c>
      <c r="T7065" t="str">
        <f t="shared" si="664"/>
        <v>SLA Breach</v>
      </c>
      <c r="U7065">
        <f t="shared" si="665"/>
        <v>2</v>
      </c>
    </row>
    <row r="7066" spans="1:21" x14ac:dyDescent="0.3">
      <c r="A7066" t="s">
        <v>11793</v>
      </c>
      <c r="B7066" t="s">
        <v>4637</v>
      </c>
      <c r="C7066" t="s">
        <v>4638</v>
      </c>
      <c r="D7066" t="s">
        <v>111</v>
      </c>
      <c r="E7066" t="s">
        <v>173</v>
      </c>
      <c r="F7066">
        <v>164167.19</v>
      </c>
      <c r="G7066" s="1">
        <v>45709</v>
      </c>
      <c r="H7066" s="1">
        <v>45730</v>
      </c>
      <c r="I7066" t="s">
        <v>19</v>
      </c>
      <c r="J7066">
        <v>21</v>
      </c>
      <c r="K7066">
        <v>12</v>
      </c>
      <c r="L7066" t="s">
        <v>268</v>
      </c>
      <c r="M7066" t="s">
        <v>49</v>
      </c>
      <c r="N7066" t="s">
        <v>42</v>
      </c>
      <c r="O7066">
        <f t="shared" si="660"/>
        <v>1</v>
      </c>
      <c r="P7066" t="str">
        <f t="shared" si="661"/>
        <v>Valid</v>
      </c>
      <c r="Q7066" t="str">
        <f>_xlfn.XLOOKUP(B7066,Customers!$A:$A,Customers!$C:$C,"Not Found")</f>
        <v>North</v>
      </c>
      <c r="R7066" t="str">
        <f t="shared" si="662"/>
        <v>Central</v>
      </c>
      <c r="S7066" t="str">
        <f t="shared" si="663"/>
        <v>Fire</v>
      </c>
      <c r="T7066" t="str">
        <f t="shared" si="664"/>
        <v>SLA Breach</v>
      </c>
      <c r="U7066">
        <f t="shared" si="665"/>
        <v>9</v>
      </c>
    </row>
    <row r="7067" spans="1:21" x14ac:dyDescent="0.3">
      <c r="A7067" t="s">
        <v>11794</v>
      </c>
      <c r="B7067" t="s">
        <v>6768</v>
      </c>
      <c r="C7067" t="s">
        <v>6769</v>
      </c>
      <c r="D7067" t="s">
        <v>34</v>
      </c>
      <c r="E7067" t="s">
        <v>39</v>
      </c>
      <c r="F7067">
        <v>287216.12</v>
      </c>
      <c r="G7067" s="1">
        <v>45722</v>
      </c>
      <c r="H7067" s="1">
        <v>45747</v>
      </c>
      <c r="I7067" t="s">
        <v>19</v>
      </c>
      <c r="J7067">
        <v>25</v>
      </c>
      <c r="K7067">
        <v>20</v>
      </c>
      <c r="L7067" t="s">
        <v>227</v>
      </c>
      <c r="M7067" t="s">
        <v>29</v>
      </c>
      <c r="N7067" t="s">
        <v>30</v>
      </c>
      <c r="O7067">
        <f t="shared" si="660"/>
        <v>1</v>
      </c>
      <c r="P7067" t="str">
        <f t="shared" si="661"/>
        <v>Valid</v>
      </c>
      <c r="Q7067" t="str">
        <f>_xlfn.XLOOKUP(B7067,Customers!$A:$A,Customers!$C:$C,"Not Found")</f>
        <v>North</v>
      </c>
      <c r="R7067" t="str">
        <f t="shared" si="662"/>
        <v>North</v>
      </c>
      <c r="S7067" t="str">
        <f t="shared" si="663"/>
        <v>Death Benefit</v>
      </c>
      <c r="T7067" t="str">
        <f t="shared" si="664"/>
        <v>SLA Breach</v>
      </c>
      <c r="U7067">
        <f t="shared" si="665"/>
        <v>5</v>
      </c>
    </row>
    <row r="7068" spans="1:21" x14ac:dyDescent="0.3">
      <c r="A7068" t="s">
        <v>11795</v>
      </c>
      <c r="B7068" t="s">
        <v>4308</v>
      </c>
      <c r="C7068" t="s">
        <v>4309</v>
      </c>
      <c r="D7068" t="s">
        <v>46</v>
      </c>
      <c r="E7068" t="s">
        <v>18</v>
      </c>
      <c r="F7068">
        <v>118293.85</v>
      </c>
      <c r="G7068" s="1">
        <v>45955</v>
      </c>
      <c r="H7068" s="1">
        <v>45972</v>
      </c>
      <c r="I7068" t="s">
        <v>19</v>
      </c>
      <c r="J7068">
        <v>17</v>
      </c>
      <c r="K7068">
        <v>10</v>
      </c>
      <c r="L7068" t="s">
        <v>70</v>
      </c>
      <c r="M7068" t="s">
        <v>21</v>
      </c>
      <c r="N7068" t="s">
        <v>88</v>
      </c>
      <c r="O7068">
        <f t="shared" si="660"/>
        <v>1</v>
      </c>
      <c r="P7068" t="str">
        <f t="shared" si="661"/>
        <v>Valid</v>
      </c>
      <c r="Q7068" t="str">
        <f>_xlfn.XLOOKUP(B7068,Customers!$A:$A,Customers!$C:$C,"Not Found")</f>
        <v>Central</v>
      </c>
      <c r="R7068" t="str">
        <f t="shared" si="662"/>
        <v>South</v>
      </c>
      <c r="S7068" t="str">
        <f t="shared" si="663"/>
        <v>Theft</v>
      </c>
      <c r="T7068" t="str">
        <f t="shared" si="664"/>
        <v>SLA Breach</v>
      </c>
      <c r="U7068">
        <f t="shared" si="665"/>
        <v>7</v>
      </c>
    </row>
    <row r="7069" spans="1:21" x14ac:dyDescent="0.3">
      <c r="A7069" t="s">
        <v>11796</v>
      </c>
      <c r="B7069" t="s">
        <v>308</v>
      </c>
      <c r="C7069" t="s">
        <v>309</v>
      </c>
      <c r="D7069" t="s">
        <v>216</v>
      </c>
      <c r="E7069" t="s">
        <v>173</v>
      </c>
      <c r="F7069">
        <v>202480.67</v>
      </c>
      <c r="G7069" s="1">
        <v>45804</v>
      </c>
      <c r="I7069" t="s">
        <v>40</v>
      </c>
      <c r="J7069">
        <v>22</v>
      </c>
      <c r="K7069">
        <v>15</v>
      </c>
      <c r="L7069" t="s">
        <v>155</v>
      </c>
      <c r="M7069" t="s">
        <v>55</v>
      </c>
      <c r="N7069" t="s">
        <v>42</v>
      </c>
      <c r="O7069">
        <f t="shared" si="660"/>
        <v>1</v>
      </c>
      <c r="P7069" t="str">
        <f t="shared" si="661"/>
        <v>Valid</v>
      </c>
      <c r="Q7069" t="str">
        <f>_xlfn.XLOOKUP(B7069,Customers!$A:$A,Customers!$C:$C,"Not Found")</f>
        <v>West</v>
      </c>
      <c r="R7069" t="str">
        <f t="shared" si="662"/>
        <v>Central</v>
      </c>
      <c r="S7069" t="str">
        <f t="shared" si="663"/>
        <v>Outpatient</v>
      </c>
      <c r="T7069" t="str">
        <f t="shared" si="664"/>
        <v>SLA Breach</v>
      </c>
      <c r="U7069">
        <f t="shared" si="665"/>
        <v>7</v>
      </c>
    </row>
    <row r="7070" spans="1:21" x14ac:dyDescent="0.3">
      <c r="A7070" t="s">
        <v>11797</v>
      </c>
      <c r="B7070" t="s">
        <v>4038</v>
      </c>
      <c r="C7070" t="s">
        <v>4039</v>
      </c>
      <c r="D7070" t="s">
        <v>116</v>
      </c>
      <c r="E7070" t="s">
        <v>74</v>
      </c>
      <c r="F7070">
        <v>29688.2</v>
      </c>
      <c r="G7070" s="1">
        <v>45723</v>
      </c>
      <c r="H7070" s="1">
        <v>45746</v>
      </c>
      <c r="I7070" t="s">
        <v>19</v>
      </c>
      <c r="J7070">
        <v>23</v>
      </c>
      <c r="K7070">
        <v>7</v>
      </c>
      <c r="L7070" t="s">
        <v>450</v>
      </c>
      <c r="M7070" t="s">
        <v>94</v>
      </c>
      <c r="N7070" t="s">
        <v>88</v>
      </c>
      <c r="O7070">
        <f t="shared" si="660"/>
        <v>1</v>
      </c>
      <c r="P7070" t="str">
        <f t="shared" si="661"/>
        <v>Valid</v>
      </c>
      <c r="Q7070" t="str">
        <f>_xlfn.XLOOKUP(B7070,Customers!$A:$A,Customers!$C:$C,"Not Found")</f>
        <v>South</v>
      </c>
      <c r="R7070" t="str">
        <f t="shared" si="662"/>
        <v>East</v>
      </c>
      <c r="S7070" t="str">
        <f t="shared" si="663"/>
        <v>Medical Emergency</v>
      </c>
      <c r="T7070" t="str">
        <f t="shared" si="664"/>
        <v>SLA Breach</v>
      </c>
      <c r="U7070">
        <f t="shared" si="665"/>
        <v>16</v>
      </c>
    </row>
    <row r="7071" spans="1:21" x14ac:dyDescent="0.3">
      <c r="A7071" t="s">
        <v>11798</v>
      </c>
      <c r="B7071" t="s">
        <v>7145</v>
      </c>
      <c r="C7071" t="s">
        <v>7146</v>
      </c>
      <c r="D7071" t="s">
        <v>216</v>
      </c>
      <c r="E7071" t="s">
        <v>18</v>
      </c>
      <c r="F7071">
        <v>44475.12</v>
      </c>
      <c r="G7071" s="1">
        <v>45672</v>
      </c>
      <c r="H7071" s="1">
        <v>45679</v>
      </c>
      <c r="I7071" t="s">
        <v>19</v>
      </c>
      <c r="J7071">
        <v>7</v>
      </c>
      <c r="K7071">
        <v>15</v>
      </c>
      <c r="L7071" t="s">
        <v>223</v>
      </c>
      <c r="M7071" t="s">
        <v>55</v>
      </c>
      <c r="N7071" t="s">
        <v>30</v>
      </c>
      <c r="O7071">
        <f t="shared" si="660"/>
        <v>1</v>
      </c>
      <c r="P7071" t="str">
        <f t="shared" si="661"/>
        <v>Valid</v>
      </c>
      <c r="Q7071" t="str">
        <f>_xlfn.XLOOKUP(B7071,Customers!$A:$A,Customers!$C:$C,"Not Found")</f>
        <v>South</v>
      </c>
      <c r="R7071" t="str">
        <f t="shared" si="662"/>
        <v>South</v>
      </c>
      <c r="S7071" t="str">
        <f t="shared" si="663"/>
        <v>Outpatient</v>
      </c>
      <c r="T7071" t="str">
        <f t="shared" si="664"/>
        <v>Within SLA</v>
      </c>
      <c r="U7071">
        <f t="shared" si="665"/>
        <v>0</v>
      </c>
    </row>
    <row r="7072" spans="1:21" x14ac:dyDescent="0.3">
      <c r="A7072" t="s">
        <v>11799</v>
      </c>
      <c r="B7072" t="s">
        <v>81</v>
      </c>
      <c r="C7072" t="s">
        <v>11575</v>
      </c>
      <c r="D7072" t="s">
        <v>154</v>
      </c>
      <c r="E7072" t="s">
        <v>74</v>
      </c>
      <c r="F7072">
        <v>132137.04999999999</v>
      </c>
      <c r="G7072" s="1">
        <v>45740</v>
      </c>
      <c r="H7072" s="1">
        <v>45755</v>
      </c>
      <c r="I7072" t="s">
        <v>19</v>
      </c>
      <c r="J7072">
        <v>15</v>
      </c>
      <c r="K7072">
        <v>10</v>
      </c>
      <c r="L7072" t="s">
        <v>561</v>
      </c>
      <c r="M7072" t="s">
        <v>21</v>
      </c>
      <c r="N7072" t="s">
        <v>22</v>
      </c>
      <c r="O7072">
        <f t="shared" si="660"/>
        <v>1</v>
      </c>
      <c r="P7072" t="str">
        <f t="shared" si="661"/>
        <v>Valid</v>
      </c>
      <c r="Q7072" t="str">
        <f>_xlfn.XLOOKUP(B7072,Customers!$A:$A,Customers!$C:$C,"Not Found")</f>
        <v>Central</v>
      </c>
      <c r="R7072" t="str">
        <f t="shared" si="662"/>
        <v>East</v>
      </c>
      <c r="S7072" t="str">
        <f t="shared" si="663"/>
        <v>Vehicle Damage</v>
      </c>
      <c r="T7072" t="str">
        <f t="shared" si="664"/>
        <v>SLA Breach</v>
      </c>
      <c r="U7072">
        <f t="shared" si="665"/>
        <v>5</v>
      </c>
    </row>
    <row r="7073" spans="1:21" x14ac:dyDescent="0.3">
      <c r="A7073" t="s">
        <v>11800</v>
      </c>
      <c r="B7073" t="s">
        <v>114</v>
      </c>
      <c r="C7073" t="s">
        <v>115</v>
      </c>
      <c r="D7073" t="s">
        <v>725</v>
      </c>
      <c r="E7073" t="s">
        <v>27</v>
      </c>
      <c r="F7073">
        <v>53473.65</v>
      </c>
      <c r="G7073" s="1">
        <v>45795</v>
      </c>
      <c r="H7073" s="1">
        <v>45799</v>
      </c>
      <c r="I7073" t="s">
        <v>19</v>
      </c>
      <c r="J7073">
        <v>4</v>
      </c>
      <c r="K7073">
        <v>7</v>
      </c>
      <c r="L7073" t="s">
        <v>345</v>
      </c>
      <c r="M7073" t="s">
        <v>94</v>
      </c>
      <c r="N7073" t="s">
        <v>22</v>
      </c>
      <c r="O7073">
        <f t="shared" si="660"/>
        <v>1</v>
      </c>
      <c r="P7073" t="str">
        <f t="shared" si="661"/>
        <v>Valid</v>
      </c>
      <c r="Q7073" t="str">
        <f>_xlfn.XLOOKUP(B7073,Customers!$A:$A,Customers!$C:$C,"Not Found")</f>
        <v>Central</v>
      </c>
      <c r="R7073" t="str">
        <f t="shared" si="662"/>
        <v>West</v>
      </c>
      <c r="S7073" t="str">
        <f t="shared" si="663"/>
        <v>Medical Emergency</v>
      </c>
      <c r="T7073" t="str">
        <f t="shared" si="664"/>
        <v>Within SLA</v>
      </c>
      <c r="U7073">
        <f t="shared" si="665"/>
        <v>0</v>
      </c>
    </row>
    <row r="7074" spans="1:21" x14ac:dyDescent="0.3">
      <c r="A7074" t="s">
        <v>11801</v>
      </c>
      <c r="B7074" t="s">
        <v>3099</v>
      </c>
      <c r="C7074" t="s">
        <v>8657</v>
      </c>
      <c r="D7074" t="s">
        <v>34</v>
      </c>
      <c r="E7074" t="s">
        <v>39</v>
      </c>
      <c r="F7074">
        <v>401657.19</v>
      </c>
      <c r="G7074" s="1">
        <v>45805</v>
      </c>
      <c r="H7074" s="1">
        <v>45838</v>
      </c>
      <c r="I7074" t="s">
        <v>19</v>
      </c>
      <c r="J7074">
        <v>33</v>
      </c>
      <c r="K7074">
        <v>20</v>
      </c>
      <c r="L7074" t="s">
        <v>28</v>
      </c>
      <c r="M7074" t="s">
        <v>29</v>
      </c>
      <c r="N7074" t="s">
        <v>42</v>
      </c>
      <c r="O7074">
        <f t="shared" si="660"/>
        <v>1</v>
      </c>
      <c r="P7074" t="str">
        <f t="shared" si="661"/>
        <v>Valid</v>
      </c>
      <c r="Q7074" t="str">
        <f>_xlfn.XLOOKUP(B7074,Customers!$A:$A,Customers!$C:$C,"Not Found")</f>
        <v>East</v>
      </c>
      <c r="R7074" t="str">
        <f t="shared" si="662"/>
        <v>North</v>
      </c>
      <c r="S7074" t="str">
        <f t="shared" si="663"/>
        <v>Death Benefit</v>
      </c>
      <c r="T7074" t="str">
        <f t="shared" si="664"/>
        <v>SLA Breach</v>
      </c>
      <c r="U7074">
        <f t="shared" si="665"/>
        <v>13</v>
      </c>
    </row>
    <row r="7075" spans="1:21" x14ac:dyDescent="0.3">
      <c r="A7075" t="s">
        <v>11802</v>
      </c>
      <c r="B7075" t="s">
        <v>3890</v>
      </c>
      <c r="C7075" t="s">
        <v>3891</v>
      </c>
      <c r="D7075" t="s">
        <v>216</v>
      </c>
      <c r="E7075" t="s">
        <v>18</v>
      </c>
      <c r="F7075">
        <v>60446.080000000002</v>
      </c>
      <c r="G7075" s="1">
        <v>45818</v>
      </c>
      <c r="H7075" s="1">
        <v>45832</v>
      </c>
      <c r="I7075" t="s">
        <v>19</v>
      </c>
      <c r="J7075">
        <v>14</v>
      </c>
      <c r="K7075">
        <v>15</v>
      </c>
      <c r="L7075" t="s">
        <v>353</v>
      </c>
      <c r="M7075" t="s">
        <v>55</v>
      </c>
      <c r="N7075" t="s">
        <v>30</v>
      </c>
      <c r="O7075">
        <f t="shared" si="660"/>
        <v>1</v>
      </c>
      <c r="P7075" t="str">
        <f t="shared" si="661"/>
        <v>Valid</v>
      </c>
      <c r="Q7075" t="str">
        <f>_xlfn.XLOOKUP(B7075,Customers!$A:$A,Customers!$C:$C,"Not Found")</f>
        <v>East</v>
      </c>
      <c r="R7075" t="str">
        <f t="shared" si="662"/>
        <v>South</v>
      </c>
      <c r="S7075" t="str">
        <f t="shared" si="663"/>
        <v>Outpatient</v>
      </c>
      <c r="T7075" t="str">
        <f t="shared" si="664"/>
        <v>Within SLA</v>
      </c>
      <c r="U7075">
        <f t="shared" si="665"/>
        <v>0</v>
      </c>
    </row>
    <row r="7076" spans="1:21" x14ac:dyDescent="0.3">
      <c r="A7076" t="s">
        <v>11803</v>
      </c>
      <c r="B7076" t="s">
        <v>4047</v>
      </c>
      <c r="C7076" t="s">
        <v>4274</v>
      </c>
      <c r="D7076" t="s">
        <v>46</v>
      </c>
      <c r="E7076" t="s">
        <v>18</v>
      </c>
      <c r="F7076">
        <v>83100.149999999994</v>
      </c>
      <c r="G7076" s="1">
        <v>45724</v>
      </c>
      <c r="H7076" s="1">
        <v>45725</v>
      </c>
      <c r="I7076" t="s">
        <v>19</v>
      </c>
      <c r="J7076">
        <v>1</v>
      </c>
      <c r="K7076">
        <v>10</v>
      </c>
      <c r="L7076" t="s">
        <v>155</v>
      </c>
      <c r="M7076" t="s">
        <v>21</v>
      </c>
      <c r="N7076" t="s">
        <v>22</v>
      </c>
      <c r="O7076">
        <f t="shared" si="660"/>
        <v>1</v>
      </c>
      <c r="P7076" t="str">
        <f t="shared" si="661"/>
        <v>Valid</v>
      </c>
      <c r="Q7076" t="str">
        <f>_xlfn.XLOOKUP(B7076,Customers!$A:$A,Customers!$C:$C,"Not Found")</f>
        <v>South</v>
      </c>
      <c r="R7076" t="str">
        <f t="shared" si="662"/>
        <v>South</v>
      </c>
      <c r="S7076" t="str">
        <f t="shared" si="663"/>
        <v>Theft</v>
      </c>
      <c r="T7076" t="str">
        <f t="shared" si="664"/>
        <v>Within SLA</v>
      </c>
      <c r="U7076">
        <f t="shared" si="665"/>
        <v>0</v>
      </c>
    </row>
    <row r="7077" spans="1:21" x14ac:dyDescent="0.3">
      <c r="A7077" t="s">
        <v>11804</v>
      </c>
      <c r="B7077" t="s">
        <v>2217</v>
      </c>
      <c r="C7077" t="s">
        <v>2218</v>
      </c>
      <c r="D7077" t="s">
        <v>17</v>
      </c>
      <c r="E7077" t="s">
        <v>18</v>
      </c>
      <c r="F7077">
        <v>53088.12</v>
      </c>
      <c r="G7077" s="1">
        <v>45695</v>
      </c>
      <c r="I7077" t="s">
        <v>40</v>
      </c>
      <c r="J7077">
        <v>27</v>
      </c>
      <c r="K7077">
        <v>10</v>
      </c>
      <c r="L7077" t="s">
        <v>548</v>
      </c>
      <c r="M7077" t="s">
        <v>21</v>
      </c>
      <c r="N7077" t="s">
        <v>88</v>
      </c>
      <c r="O7077">
        <f t="shared" si="660"/>
        <v>1</v>
      </c>
      <c r="P7077" t="str">
        <f t="shared" si="661"/>
        <v>Valid</v>
      </c>
      <c r="Q7077" t="str">
        <f>_xlfn.XLOOKUP(B7077,Customers!$A:$A,Customers!$C:$C,"Not Found")</f>
        <v>Central</v>
      </c>
      <c r="R7077" t="str">
        <f t="shared" si="662"/>
        <v>South</v>
      </c>
      <c r="S7077" t="str">
        <f t="shared" si="663"/>
        <v>Accident</v>
      </c>
      <c r="T7077" t="str">
        <f t="shared" si="664"/>
        <v>SLA Breach</v>
      </c>
      <c r="U7077">
        <f t="shared" si="665"/>
        <v>17</v>
      </c>
    </row>
    <row r="7078" spans="1:21" x14ac:dyDescent="0.3">
      <c r="A7078" t="s">
        <v>11805</v>
      </c>
      <c r="B7078" t="s">
        <v>1024</v>
      </c>
      <c r="C7078" t="s">
        <v>5474</v>
      </c>
      <c r="D7078" t="s">
        <v>216</v>
      </c>
      <c r="E7078" t="s">
        <v>18</v>
      </c>
      <c r="F7078">
        <v>52759.8</v>
      </c>
      <c r="G7078" s="1">
        <v>45819</v>
      </c>
      <c r="H7078" s="1">
        <v>45830</v>
      </c>
      <c r="I7078" t="s">
        <v>47</v>
      </c>
      <c r="J7078">
        <v>11</v>
      </c>
      <c r="K7078">
        <v>15</v>
      </c>
      <c r="L7078" t="s">
        <v>651</v>
      </c>
      <c r="M7078" t="s">
        <v>55</v>
      </c>
      <c r="N7078" t="s">
        <v>22</v>
      </c>
      <c r="O7078">
        <f t="shared" si="660"/>
        <v>1</v>
      </c>
      <c r="P7078" t="str">
        <f t="shared" si="661"/>
        <v>Valid</v>
      </c>
      <c r="Q7078" t="str">
        <f>_xlfn.XLOOKUP(B7078,Customers!$A:$A,Customers!$C:$C,"Not Found")</f>
        <v>Central</v>
      </c>
      <c r="R7078" t="str">
        <f t="shared" si="662"/>
        <v>South</v>
      </c>
      <c r="S7078" t="str">
        <f t="shared" si="663"/>
        <v>Outpatient</v>
      </c>
      <c r="T7078" t="str">
        <f t="shared" si="664"/>
        <v>Within SLA</v>
      </c>
      <c r="U7078">
        <f t="shared" si="665"/>
        <v>0</v>
      </c>
    </row>
    <row r="7079" spans="1:21" x14ac:dyDescent="0.3">
      <c r="A7079" t="s">
        <v>11806</v>
      </c>
      <c r="B7079" t="s">
        <v>3682</v>
      </c>
      <c r="C7079" t="s">
        <v>10813</v>
      </c>
      <c r="D7079" t="s">
        <v>46</v>
      </c>
      <c r="E7079" t="s">
        <v>18</v>
      </c>
      <c r="F7079">
        <v>138924.81</v>
      </c>
      <c r="G7079" s="1">
        <v>45676</v>
      </c>
      <c r="I7079" t="s">
        <v>40</v>
      </c>
      <c r="J7079">
        <v>14</v>
      </c>
      <c r="K7079">
        <v>12</v>
      </c>
      <c r="L7079" t="s">
        <v>65</v>
      </c>
      <c r="M7079" t="s">
        <v>49</v>
      </c>
      <c r="N7079" t="s">
        <v>30</v>
      </c>
      <c r="O7079">
        <f t="shared" si="660"/>
        <v>1</v>
      </c>
      <c r="P7079" t="str">
        <f t="shared" si="661"/>
        <v>Valid</v>
      </c>
      <c r="Q7079" t="str">
        <f>_xlfn.XLOOKUP(B7079,Customers!$A:$A,Customers!$C:$C,"Not Found")</f>
        <v>Central</v>
      </c>
      <c r="R7079" t="str">
        <f t="shared" si="662"/>
        <v>South</v>
      </c>
      <c r="S7079" t="str">
        <f t="shared" si="663"/>
        <v>Theft</v>
      </c>
      <c r="T7079" t="str">
        <f t="shared" si="664"/>
        <v>SLA Breach</v>
      </c>
      <c r="U7079">
        <f t="shared" si="665"/>
        <v>2</v>
      </c>
    </row>
    <row r="7080" spans="1:21" x14ac:dyDescent="0.3">
      <c r="A7080" t="s">
        <v>11807</v>
      </c>
      <c r="B7080" t="s">
        <v>1898</v>
      </c>
      <c r="C7080" t="s">
        <v>2268</v>
      </c>
      <c r="D7080" t="s">
        <v>216</v>
      </c>
      <c r="E7080" t="s">
        <v>27</v>
      </c>
      <c r="F7080">
        <v>45154.58</v>
      </c>
      <c r="G7080" s="1">
        <v>45955</v>
      </c>
      <c r="I7080" t="s">
        <v>40</v>
      </c>
      <c r="J7080">
        <v>31</v>
      </c>
      <c r="K7080">
        <v>15</v>
      </c>
      <c r="L7080" t="s">
        <v>268</v>
      </c>
      <c r="M7080" t="s">
        <v>55</v>
      </c>
      <c r="N7080" t="s">
        <v>88</v>
      </c>
      <c r="O7080">
        <f t="shared" si="660"/>
        <v>1</v>
      </c>
      <c r="P7080" t="str">
        <f t="shared" si="661"/>
        <v>Valid</v>
      </c>
      <c r="Q7080" t="str">
        <f>_xlfn.XLOOKUP(B7080,Customers!$A:$A,Customers!$C:$C,"Not Found")</f>
        <v>West</v>
      </c>
      <c r="R7080" t="str">
        <f t="shared" si="662"/>
        <v>West</v>
      </c>
      <c r="S7080" t="str">
        <f t="shared" si="663"/>
        <v>Outpatient</v>
      </c>
      <c r="T7080" t="str">
        <f t="shared" si="664"/>
        <v>SLA Breach</v>
      </c>
      <c r="U7080">
        <f t="shared" si="665"/>
        <v>16</v>
      </c>
    </row>
    <row r="7081" spans="1:21" x14ac:dyDescent="0.3">
      <c r="A7081" t="s">
        <v>11808</v>
      </c>
      <c r="B7081" t="s">
        <v>6112</v>
      </c>
      <c r="C7081" t="s">
        <v>11809</v>
      </c>
      <c r="D7081" t="s">
        <v>46</v>
      </c>
      <c r="E7081" t="s">
        <v>74</v>
      </c>
      <c r="F7081">
        <v>106240.54</v>
      </c>
      <c r="G7081" s="1">
        <v>45763</v>
      </c>
      <c r="H7081" s="1">
        <v>45780</v>
      </c>
      <c r="I7081" t="s">
        <v>19</v>
      </c>
      <c r="J7081">
        <v>17</v>
      </c>
      <c r="K7081">
        <v>10</v>
      </c>
      <c r="L7081" t="s">
        <v>117</v>
      </c>
      <c r="M7081" t="s">
        <v>21</v>
      </c>
      <c r="N7081" t="s">
        <v>30</v>
      </c>
      <c r="O7081">
        <f t="shared" si="660"/>
        <v>1</v>
      </c>
      <c r="P7081" t="str">
        <f t="shared" si="661"/>
        <v>Valid</v>
      </c>
      <c r="Q7081" t="str">
        <f>_xlfn.XLOOKUP(B7081,Customers!$A:$A,Customers!$C:$C,"Not Found")</f>
        <v>East</v>
      </c>
      <c r="R7081" t="str">
        <f t="shared" si="662"/>
        <v>East</v>
      </c>
      <c r="S7081" t="str">
        <f t="shared" si="663"/>
        <v>Theft</v>
      </c>
      <c r="T7081" t="str">
        <f t="shared" si="664"/>
        <v>SLA Breach</v>
      </c>
      <c r="U7081">
        <f t="shared" si="665"/>
        <v>7</v>
      </c>
    </row>
    <row r="7082" spans="1:21" x14ac:dyDescent="0.3">
      <c r="A7082" t="s">
        <v>11810</v>
      </c>
      <c r="B7082" t="s">
        <v>3089</v>
      </c>
      <c r="C7082" t="s">
        <v>11811</v>
      </c>
      <c r="D7082" t="s">
        <v>92</v>
      </c>
      <c r="E7082" t="s">
        <v>18</v>
      </c>
      <c r="F7082">
        <v>36024.980000000003</v>
      </c>
      <c r="G7082" s="1">
        <v>45876</v>
      </c>
      <c r="H7082" s="1">
        <v>45885</v>
      </c>
      <c r="I7082" t="s">
        <v>19</v>
      </c>
      <c r="J7082">
        <v>9</v>
      </c>
      <c r="K7082">
        <v>7</v>
      </c>
      <c r="L7082" t="s">
        <v>121</v>
      </c>
      <c r="M7082" t="s">
        <v>94</v>
      </c>
      <c r="N7082" t="s">
        <v>30</v>
      </c>
      <c r="O7082">
        <f t="shared" si="660"/>
        <v>1</v>
      </c>
      <c r="P7082" t="str">
        <f t="shared" si="661"/>
        <v>Valid</v>
      </c>
      <c r="Q7082" t="str">
        <f>_xlfn.XLOOKUP(B7082,Customers!$A:$A,Customers!$C:$C,"Not Found")</f>
        <v>East</v>
      </c>
      <c r="R7082" t="str">
        <f t="shared" si="662"/>
        <v>South</v>
      </c>
      <c r="S7082" t="str">
        <f t="shared" si="663"/>
        <v>Baggage Loss</v>
      </c>
      <c r="T7082" t="str">
        <f t="shared" si="664"/>
        <v>SLA Breach</v>
      </c>
      <c r="U7082">
        <f t="shared" si="665"/>
        <v>2</v>
      </c>
    </row>
    <row r="7083" spans="1:21" x14ac:dyDescent="0.3">
      <c r="A7083" t="s">
        <v>11812</v>
      </c>
      <c r="B7083" t="s">
        <v>4035</v>
      </c>
      <c r="C7083" t="s">
        <v>4036</v>
      </c>
      <c r="D7083" t="s">
        <v>53</v>
      </c>
      <c r="E7083" t="s">
        <v>39</v>
      </c>
      <c r="F7083">
        <v>79058.64</v>
      </c>
      <c r="G7083" s="1">
        <v>45875</v>
      </c>
      <c r="H7083" s="1">
        <v>45896</v>
      </c>
      <c r="I7083" t="s">
        <v>19</v>
      </c>
      <c r="J7083">
        <v>21</v>
      </c>
      <c r="K7083">
        <v>15</v>
      </c>
      <c r="L7083" t="s">
        <v>770</v>
      </c>
      <c r="M7083" t="s">
        <v>55</v>
      </c>
      <c r="N7083" t="s">
        <v>42</v>
      </c>
      <c r="O7083">
        <f t="shared" si="660"/>
        <v>1</v>
      </c>
      <c r="P7083" t="str">
        <f t="shared" si="661"/>
        <v>Valid</v>
      </c>
      <c r="Q7083" t="str">
        <f>_xlfn.XLOOKUP(B7083,Customers!$A:$A,Customers!$C:$C,"Not Found")</f>
        <v>East</v>
      </c>
      <c r="R7083" t="str">
        <f t="shared" si="662"/>
        <v>North</v>
      </c>
      <c r="S7083" t="str">
        <f t="shared" si="663"/>
        <v>Hospitalization</v>
      </c>
      <c r="T7083" t="str">
        <f t="shared" si="664"/>
        <v>SLA Breach</v>
      </c>
      <c r="U7083">
        <f t="shared" si="665"/>
        <v>6</v>
      </c>
    </row>
    <row r="7084" spans="1:21" x14ac:dyDescent="0.3">
      <c r="A7084" t="s">
        <v>11813</v>
      </c>
      <c r="B7084" t="s">
        <v>4252</v>
      </c>
      <c r="C7084" t="s">
        <v>4253</v>
      </c>
      <c r="D7084" t="s">
        <v>154</v>
      </c>
      <c r="E7084" t="s">
        <v>18</v>
      </c>
      <c r="F7084">
        <v>63266.31</v>
      </c>
      <c r="G7084" s="1">
        <v>45670</v>
      </c>
      <c r="I7084" t="s">
        <v>40</v>
      </c>
      <c r="J7084">
        <v>13</v>
      </c>
      <c r="K7084">
        <v>10</v>
      </c>
      <c r="L7084" t="s">
        <v>227</v>
      </c>
      <c r="M7084" t="s">
        <v>21</v>
      </c>
      <c r="N7084" t="s">
        <v>30</v>
      </c>
      <c r="O7084">
        <f t="shared" si="660"/>
        <v>1</v>
      </c>
      <c r="P7084" t="str">
        <f t="shared" si="661"/>
        <v>Valid</v>
      </c>
      <c r="Q7084" t="str">
        <f>_xlfn.XLOOKUP(B7084,Customers!$A:$A,Customers!$C:$C,"Not Found")</f>
        <v>Central</v>
      </c>
      <c r="R7084" t="str">
        <f t="shared" si="662"/>
        <v>South</v>
      </c>
      <c r="S7084" t="str">
        <f t="shared" si="663"/>
        <v>Vehicle Damage</v>
      </c>
      <c r="T7084" t="str">
        <f t="shared" si="664"/>
        <v>SLA Breach</v>
      </c>
      <c r="U7084">
        <f t="shared" si="665"/>
        <v>3</v>
      </c>
    </row>
    <row r="7085" spans="1:21" x14ac:dyDescent="0.3">
      <c r="A7085" t="s">
        <v>11814</v>
      </c>
      <c r="B7085" t="s">
        <v>4883</v>
      </c>
      <c r="C7085" t="s">
        <v>10494</v>
      </c>
      <c r="D7085" t="s">
        <v>69</v>
      </c>
      <c r="E7085" t="s">
        <v>39</v>
      </c>
      <c r="F7085">
        <v>54757.84</v>
      </c>
      <c r="G7085" s="1">
        <v>45860</v>
      </c>
      <c r="I7085" t="s">
        <v>40</v>
      </c>
      <c r="J7085">
        <v>18</v>
      </c>
      <c r="K7085">
        <v>12</v>
      </c>
      <c r="L7085" t="s">
        <v>87</v>
      </c>
      <c r="M7085" t="s">
        <v>49</v>
      </c>
      <c r="N7085" t="s">
        <v>30</v>
      </c>
      <c r="O7085">
        <f t="shared" si="660"/>
        <v>1</v>
      </c>
      <c r="P7085" t="str">
        <f t="shared" si="661"/>
        <v>Valid</v>
      </c>
      <c r="Q7085" t="str">
        <f>_xlfn.XLOOKUP(B7085,Customers!$A:$A,Customers!$C:$C,"Not Found")</f>
        <v>East</v>
      </c>
      <c r="R7085" t="str">
        <f t="shared" si="662"/>
        <v>North</v>
      </c>
      <c r="S7085" t="str">
        <f t="shared" si="663"/>
        <v>Property Damage</v>
      </c>
      <c r="T7085" t="str">
        <f t="shared" si="664"/>
        <v>SLA Breach</v>
      </c>
      <c r="U7085">
        <f t="shared" si="665"/>
        <v>6</v>
      </c>
    </row>
    <row r="7086" spans="1:21" x14ac:dyDescent="0.3">
      <c r="A7086" t="s">
        <v>11815</v>
      </c>
      <c r="B7086" t="s">
        <v>4935</v>
      </c>
      <c r="C7086" t="s">
        <v>11816</v>
      </c>
      <c r="D7086" t="s">
        <v>102</v>
      </c>
      <c r="E7086" t="s">
        <v>173</v>
      </c>
      <c r="F7086">
        <v>155279.47</v>
      </c>
      <c r="G7086" s="1">
        <v>45868</v>
      </c>
      <c r="H7086" s="1">
        <v>45887</v>
      </c>
      <c r="I7086" t="s">
        <v>19</v>
      </c>
      <c r="J7086">
        <v>19</v>
      </c>
      <c r="K7086">
        <v>20</v>
      </c>
      <c r="L7086" t="s">
        <v>178</v>
      </c>
      <c r="M7086" t="s">
        <v>29</v>
      </c>
      <c r="N7086" t="s">
        <v>30</v>
      </c>
      <c r="O7086">
        <f t="shared" si="660"/>
        <v>1</v>
      </c>
      <c r="P7086" t="str">
        <f t="shared" si="661"/>
        <v>Valid</v>
      </c>
      <c r="Q7086" t="str">
        <f>_xlfn.XLOOKUP(B7086,Customers!$A:$A,Customers!$C:$C,"Not Found")</f>
        <v>West</v>
      </c>
      <c r="R7086" t="str">
        <f t="shared" si="662"/>
        <v>Central</v>
      </c>
      <c r="S7086" t="str">
        <f t="shared" si="663"/>
        <v>Maturity</v>
      </c>
      <c r="T7086" t="str">
        <f t="shared" si="664"/>
        <v>Within SLA</v>
      </c>
      <c r="U7086">
        <f t="shared" si="665"/>
        <v>0</v>
      </c>
    </row>
    <row r="7087" spans="1:21" x14ac:dyDescent="0.3">
      <c r="A7087" t="s">
        <v>11817</v>
      </c>
      <c r="B7087" t="s">
        <v>2758</v>
      </c>
      <c r="C7087" t="s">
        <v>4693</v>
      </c>
      <c r="D7087" t="s">
        <v>46</v>
      </c>
      <c r="E7087" t="s">
        <v>39</v>
      </c>
      <c r="F7087">
        <v>200483.47</v>
      </c>
      <c r="G7087" s="1">
        <v>45700</v>
      </c>
      <c r="I7087" t="s">
        <v>40</v>
      </c>
      <c r="J7087">
        <v>10</v>
      </c>
      <c r="K7087">
        <v>10</v>
      </c>
      <c r="L7087" t="s">
        <v>159</v>
      </c>
      <c r="M7087" t="s">
        <v>21</v>
      </c>
      <c r="N7087" t="s">
        <v>30</v>
      </c>
      <c r="O7087">
        <f t="shared" si="660"/>
        <v>1</v>
      </c>
      <c r="P7087" t="str">
        <f t="shared" si="661"/>
        <v>Valid</v>
      </c>
      <c r="Q7087" t="str">
        <f>_xlfn.XLOOKUP(B7087,Customers!$A:$A,Customers!$C:$C,"Not Found")</f>
        <v>Central</v>
      </c>
      <c r="R7087" t="str">
        <f t="shared" si="662"/>
        <v>North</v>
      </c>
      <c r="S7087" t="str">
        <f t="shared" si="663"/>
        <v>Theft</v>
      </c>
      <c r="T7087" t="str">
        <f t="shared" si="664"/>
        <v>Within SLA</v>
      </c>
      <c r="U7087">
        <f t="shared" si="665"/>
        <v>0</v>
      </c>
    </row>
    <row r="7088" spans="1:21" x14ac:dyDescent="0.3">
      <c r="A7088" t="s">
        <v>11818</v>
      </c>
      <c r="B7088" t="s">
        <v>3918</v>
      </c>
      <c r="C7088" t="s">
        <v>3919</v>
      </c>
      <c r="D7088" t="s">
        <v>53</v>
      </c>
      <c r="E7088" t="s">
        <v>173</v>
      </c>
      <c r="F7088">
        <v>77058.33</v>
      </c>
      <c r="G7088" s="1">
        <v>45851</v>
      </c>
      <c r="I7088" t="s">
        <v>40</v>
      </c>
      <c r="J7088">
        <v>23</v>
      </c>
      <c r="K7088">
        <v>15</v>
      </c>
      <c r="L7088" t="s">
        <v>349</v>
      </c>
      <c r="M7088" t="s">
        <v>55</v>
      </c>
      <c r="N7088" t="s">
        <v>42</v>
      </c>
      <c r="O7088">
        <f t="shared" si="660"/>
        <v>1</v>
      </c>
      <c r="P7088" t="str">
        <f t="shared" si="661"/>
        <v>Valid</v>
      </c>
      <c r="Q7088" t="str">
        <f>_xlfn.XLOOKUP(B7088,Customers!$A:$A,Customers!$C:$C,"Not Found")</f>
        <v>East</v>
      </c>
      <c r="R7088" t="str">
        <f t="shared" si="662"/>
        <v>Central</v>
      </c>
      <c r="S7088" t="str">
        <f t="shared" si="663"/>
        <v>Hospitalization</v>
      </c>
      <c r="T7088" t="str">
        <f t="shared" si="664"/>
        <v>SLA Breach</v>
      </c>
      <c r="U7088">
        <f t="shared" si="665"/>
        <v>8</v>
      </c>
    </row>
    <row r="7089" spans="1:21" x14ac:dyDescent="0.3">
      <c r="A7089" t="s">
        <v>11819</v>
      </c>
      <c r="B7089" t="s">
        <v>702</v>
      </c>
      <c r="C7089" t="s">
        <v>703</v>
      </c>
      <c r="D7089" t="s">
        <v>154</v>
      </c>
      <c r="E7089" t="s">
        <v>74</v>
      </c>
      <c r="F7089">
        <v>25759.5</v>
      </c>
      <c r="G7089" s="1">
        <v>45688</v>
      </c>
      <c r="H7089" s="1">
        <v>45705</v>
      </c>
      <c r="I7089" t="s">
        <v>47</v>
      </c>
      <c r="J7089">
        <v>17</v>
      </c>
      <c r="K7089">
        <v>10</v>
      </c>
      <c r="L7089" t="s">
        <v>28</v>
      </c>
      <c r="M7089" t="s">
        <v>21</v>
      </c>
      <c r="N7089" t="s">
        <v>30</v>
      </c>
      <c r="O7089">
        <f t="shared" si="660"/>
        <v>1</v>
      </c>
      <c r="P7089" t="str">
        <f t="shared" si="661"/>
        <v>Valid</v>
      </c>
      <c r="Q7089" t="str">
        <f>_xlfn.XLOOKUP(B7089,Customers!$A:$A,Customers!$C:$C,"Not Found")</f>
        <v>Central</v>
      </c>
      <c r="R7089" t="str">
        <f t="shared" si="662"/>
        <v>East</v>
      </c>
      <c r="S7089" t="str">
        <f t="shared" si="663"/>
        <v>Vehicle Damage</v>
      </c>
      <c r="T7089" t="str">
        <f t="shared" si="664"/>
        <v>SLA Breach</v>
      </c>
      <c r="U7089">
        <f t="shared" si="665"/>
        <v>7</v>
      </c>
    </row>
    <row r="7090" spans="1:21" x14ac:dyDescent="0.3">
      <c r="A7090" t="s">
        <v>11820</v>
      </c>
      <c r="B7090" t="s">
        <v>11821</v>
      </c>
      <c r="C7090" t="s">
        <v>11822</v>
      </c>
      <c r="D7090" t="s">
        <v>53</v>
      </c>
      <c r="E7090" t="s">
        <v>27</v>
      </c>
      <c r="F7090">
        <v>154422.25</v>
      </c>
      <c r="G7090" s="1">
        <v>45812</v>
      </c>
      <c r="H7090" s="1">
        <v>45827</v>
      </c>
      <c r="I7090" t="s">
        <v>47</v>
      </c>
      <c r="J7090">
        <v>15</v>
      </c>
      <c r="K7090">
        <v>15</v>
      </c>
      <c r="L7090" t="s">
        <v>300</v>
      </c>
      <c r="M7090" t="s">
        <v>55</v>
      </c>
      <c r="N7090" t="s">
        <v>30</v>
      </c>
      <c r="O7090">
        <f t="shared" si="660"/>
        <v>1</v>
      </c>
      <c r="P7090" t="str">
        <f t="shared" si="661"/>
        <v>Valid</v>
      </c>
      <c r="Q7090" t="str">
        <f>_xlfn.XLOOKUP(B7090,Customers!$A:$A,Customers!$C:$C,"Not Found")</f>
        <v>South</v>
      </c>
      <c r="R7090" t="str">
        <f t="shared" si="662"/>
        <v>West</v>
      </c>
      <c r="S7090" t="str">
        <f t="shared" si="663"/>
        <v>Hospitalization</v>
      </c>
      <c r="T7090" t="str">
        <f t="shared" si="664"/>
        <v>Within SLA</v>
      </c>
      <c r="U7090">
        <f t="shared" si="665"/>
        <v>0</v>
      </c>
    </row>
    <row r="7091" spans="1:21" x14ac:dyDescent="0.3">
      <c r="A7091" t="s">
        <v>11823</v>
      </c>
      <c r="B7091" t="s">
        <v>1055</v>
      </c>
      <c r="C7091" t="s">
        <v>1056</v>
      </c>
      <c r="D7091" t="s">
        <v>116</v>
      </c>
      <c r="E7091" t="s">
        <v>173</v>
      </c>
      <c r="F7091">
        <v>15415.59</v>
      </c>
      <c r="G7091" s="1">
        <v>45720</v>
      </c>
      <c r="H7091" s="1">
        <v>45731</v>
      </c>
      <c r="I7091" t="s">
        <v>19</v>
      </c>
      <c r="J7091">
        <v>11</v>
      </c>
      <c r="K7091">
        <v>7</v>
      </c>
      <c r="L7091" t="s">
        <v>166</v>
      </c>
      <c r="M7091" t="s">
        <v>94</v>
      </c>
      <c r="N7091" t="s">
        <v>42</v>
      </c>
      <c r="O7091">
        <f t="shared" si="660"/>
        <v>1</v>
      </c>
      <c r="P7091" t="str">
        <f t="shared" si="661"/>
        <v>Valid</v>
      </c>
      <c r="Q7091" t="str">
        <f>_xlfn.XLOOKUP(B7091,Customers!$A:$A,Customers!$C:$C,"Not Found")</f>
        <v>North</v>
      </c>
      <c r="R7091" t="str">
        <f t="shared" si="662"/>
        <v>Central</v>
      </c>
      <c r="S7091" t="str">
        <f t="shared" si="663"/>
        <v>Medical Emergency</v>
      </c>
      <c r="T7091" t="str">
        <f t="shared" si="664"/>
        <v>SLA Breach</v>
      </c>
      <c r="U7091">
        <f t="shared" si="665"/>
        <v>4</v>
      </c>
    </row>
    <row r="7092" spans="1:21" x14ac:dyDescent="0.3">
      <c r="A7092" t="s">
        <v>11824</v>
      </c>
      <c r="B7092" t="s">
        <v>375</v>
      </c>
      <c r="C7092" t="s">
        <v>8377</v>
      </c>
      <c r="D7092" t="s">
        <v>102</v>
      </c>
      <c r="E7092" t="s">
        <v>27</v>
      </c>
      <c r="F7092">
        <v>436408.8</v>
      </c>
      <c r="G7092" s="1">
        <v>45767</v>
      </c>
      <c r="I7092" t="s">
        <v>40</v>
      </c>
      <c r="J7092">
        <v>19</v>
      </c>
      <c r="K7092">
        <v>20</v>
      </c>
      <c r="L7092" t="s">
        <v>65</v>
      </c>
      <c r="M7092" t="s">
        <v>29</v>
      </c>
      <c r="N7092" t="s">
        <v>22</v>
      </c>
      <c r="O7092">
        <f t="shared" si="660"/>
        <v>1</v>
      </c>
      <c r="P7092" t="str">
        <f t="shared" si="661"/>
        <v>Valid</v>
      </c>
      <c r="Q7092" t="str">
        <f>_xlfn.XLOOKUP(B7092,Customers!$A:$A,Customers!$C:$C,"Not Found")</f>
        <v>North</v>
      </c>
      <c r="R7092" t="str">
        <f t="shared" si="662"/>
        <v>West</v>
      </c>
      <c r="S7092" t="str">
        <f t="shared" si="663"/>
        <v>Maturity</v>
      </c>
      <c r="T7092" t="str">
        <f t="shared" si="664"/>
        <v>Within SLA</v>
      </c>
      <c r="U7092">
        <f t="shared" si="665"/>
        <v>0</v>
      </c>
    </row>
    <row r="7093" spans="1:21" x14ac:dyDescent="0.3">
      <c r="A7093" t="s">
        <v>11825</v>
      </c>
      <c r="B7093" t="s">
        <v>4280</v>
      </c>
      <c r="C7093" t="s">
        <v>4281</v>
      </c>
      <c r="D7093" t="s">
        <v>59</v>
      </c>
      <c r="E7093" t="s">
        <v>74</v>
      </c>
      <c r="F7093">
        <v>221599.49</v>
      </c>
      <c r="G7093" s="1">
        <v>45950</v>
      </c>
      <c r="H7093" s="1">
        <v>45976</v>
      </c>
      <c r="I7093" t="s">
        <v>19</v>
      </c>
      <c r="J7093">
        <v>26</v>
      </c>
      <c r="K7093">
        <v>15</v>
      </c>
      <c r="L7093" t="s">
        <v>1047</v>
      </c>
      <c r="M7093" t="s">
        <v>55</v>
      </c>
      <c r="N7093" t="s">
        <v>30</v>
      </c>
      <c r="O7093">
        <f t="shared" si="660"/>
        <v>1</v>
      </c>
      <c r="P7093" t="str">
        <f t="shared" si="661"/>
        <v>Valid</v>
      </c>
      <c r="Q7093" t="str">
        <f>_xlfn.XLOOKUP(B7093,Customers!$A:$A,Customers!$C:$C,"Not Found")</f>
        <v>West</v>
      </c>
      <c r="R7093" t="str">
        <f t="shared" si="662"/>
        <v>East</v>
      </c>
      <c r="S7093" t="str">
        <f t="shared" si="663"/>
        <v>Critical Illness</v>
      </c>
      <c r="T7093" t="str">
        <f t="shared" si="664"/>
        <v>SLA Breach</v>
      </c>
      <c r="U7093">
        <f t="shared" si="665"/>
        <v>11</v>
      </c>
    </row>
    <row r="7094" spans="1:21" x14ac:dyDescent="0.3">
      <c r="A7094" t="s">
        <v>11826</v>
      </c>
      <c r="B7094" t="s">
        <v>8123</v>
      </c>
      <c r="C7094" t="s">
        <v>8124</v>
      </c>
      <c r="D7094" t="s">
        <v>53</v>
      </c>
      <c r="E7094" t="s">
        <v>18</v>
      </c>
      <c r="F7094">
        <v>73813.05</v>
      </c>
      <c r="G7094" s="1">
        <v>45958</v>
      </c>
      <c r="H7094" s="1">
        <v>45968</v>
      </c>
      <c r="I7094" t="s">
        <v>19</v>
      </c>
      <c r="J7094">
        <v>10</v>
      </c>
      <c r="K7094">
        <v>15</v>
      </c>
      <c r="L7094" t="s">
        <v>87</v>
      </c>
      <c r="M7094" t="s">
        <v>55</v>
      </c>
      <c r="N7094" t="s">
        <v>30</v>
      </c>
      <c r="O7094">
        <f t="shared" si="660"/>
        <v>1</v>
      </c>
      <c r="P7094" t="str">
        <f t="shared" si="661"/>
        <v>Valid</v>
      </c>
      <c r="Q7094" t="str">
        <f>_xlfn.XLOOKUP(B7094,Customers!$A:$A,Customers!$C:$C,"Not Found")</f>
        <v>North</v>
      </c>
      <c r="R7094" t="str">
        <f t="shared" si="662"/>
        <v>South</v>
      </c>
      <c r="S7094" t="str">
        <f t="shared" si="663"/>
        <v>Hospitalization</v>
      </c>
      <c r="T7094" t="str">
        <f t="shared" si="664"/>
        <v>Within SLA</v>
      </c>
      <c r="U7094">
        <f t="shared" si="665"/>
        <v>0</v>
      </c>
    </row>
    <row r="7095" spans="1:21" x14ac:dyDescent="0.3">
      <c r="A7095" t="s">
        <v>11827</v>
      </c>
      <c r="B7095" t="s">
        <v>1861</v>
      </c>
      <c r="C7095" t="s">
        <v>1862</v>
      </c>
      <c r="D7095" t="s">
        <v>34</v>
      </c>
      <c r="E7095" t="s">
        <v>27</v>
      </c>
      <c r="F7095">
        <v>636713.47</v>
      </c>
      <c r="G7095" s="1">
        <v>45969</v>
      </c>
      <c r="H7095" s="1">
        <v>45981</v>
      </c>
      <c r="I7095" t="s">
        <v>19</v>
      </c>
      <c r="J7095">
        <v>12</v>
      </c>
      <c r="K7095">
        <v>20</v>
      </c>
      <c r="L7095" t="s">
        <v>174</v>
      </c>
      <c r="M7095" t="s">
        <v>29</v>
      </c>
      <c r="N7095" t="s">
        <v>22</v>
      </c>
      <c r="O7095">
        <f t="shared" si="660"/>
        <v>1</v>
      </c>
      <c r="P7095" t="str">
        <f t="shared" si="661"/>
        <v>Valid</v>
      </c>
      <c r="Q7095" t="str">
        <f>_xlfn.XLOOKUP(B7095,Customers!$A:$A,Customers!$C:$C,"Not Found")</f>
        <v>East</v>
      </c>
      <c r="R7095" t="str">
        <f t="shared" si="662"/>
        <v>West</v>
      </c>
      <c r="S7095" t="str">
        <f t="shared" si="663"/>
        <v>Death Benefit</v>
      </c>
      <c r="T7095" t="str">
        <f t="shared" si="664"/>
        <v>Within SLA</v>
      </c>
      <c r="U7095">
        <f t="shared" si="665"/>
        <v>0</v>
      </c>
    </row>
    <row r="7096" spans="1:21" x14ac:dyDescent="0.3">
      <c r="A7096" t="s">
        <v>11828</v>
      </c>
      <c r="B7096" t="s">
        <v>5989</v>
      </c>
      <c r="C7096" t="s">
        <v>5990</v>
      </c>
      <c r="D7096" t="s">
        <v>102</v>
      </c>
      <c r="E7096" t="s">
        <v>39</v>
      </c>
      <c r="F7096">
        <v>483367.31</v>
      </c>
      <c r="G7096" s="1">
        <v>45978</v>
      </c>
      <c r="H7096" s="1">
        <v>46000</v>
      </c>
      <c r="I7096" t="s">
        <v>19</v>
      </c>
      <c r="J7096">
        <v>22</v>
      </c>
      <c r="K7096">
        <v>20</v>
      </c>
      <c r="L7096" t="s">
        <v>212</v>
      </c>
      <c r="M7096" t="s">
        <v>29</v>
      </c>
      <c r="N7096" t="s">
        <v>22</v>
      </c>
      <c r="O7096">
        <f t="shared" si="660"/>
        <v>1</v>
      </c>
      <c r="P7096" t="str">
        <f t="shared" si="661"/>
        <v>Valid</v>
      </c>
      <c r="Q7096" t="str">
        <f>_xlfn.XLOOKUP(B7096,Customers!$A:$A,Customers!$C:$C,"Not Found")</f>
        <v>North</v>
      </c>
      <c r="R7096" t="str">
        <f t="shared" si="662"/>
        <v>North</v>
      </c>
      <c r="S7096" t="str">
        <f t="shared" si="663"/>
        <v>Maturity</v>
      </c>
      <c r="T7096" t="str">
        <f t="shared" si="664"/>
        <v>SLA Breach</v>
      </c>
      <c r="U7096">
        <f t="shared" si="665"/>
        <v>2</v>
      </c>
    </row>
    <row r="7097" spans="1:21" x14ac:dyDescent="0.3">
      <c r="A7097" t="s">
        <v>11829</v>
      </c>
      <c r="B7097" t="s">
        <v>3065</v>
      </c>
      <c r="C7097" t="s">
        <v>3066</v>
      </c>
      <c r="D7097" t="s">
        <v>46</v>
      </c>
      <c r="E7097" t="s">
        <v>18</v>
      </c>
      <c r="F7097">
        <v>305856.12</v>
      </c>
      <c r="G7097" s="1">
        <v>45832</v>
      </c>
      <c r="I7097" t="s">
        <v>40</v>
      </c>
      <c r="J7097">
        <v>25</v>
      </c>
      <c r="K7097">
        <v>12</v>
      </c>
      <c r="L7097" t="s">
        <v>70</v>
      </c>
      <c r="M7097" t="s">
        <v>49</v>
      </c>
      <c r="N7097" t="s">
        <v>42</v>
      </c>
      <c r="O7097">
        <f t="shared" si="660"/>
        <v>1</v>
      </c>
      <c r="P7097" t="str">
        <f t="shared" si="661"/>
        <v>Valid</v>
      </c>
      <c r="Q7097" t="str">
        <f>_xlfn.XLOOKUP(B7097,Customers!$A:$A,Customers!$C:$C,"Not Found")</f>
        <v>South</v>
      </c>
      <c r="R7097" t="str">
        <f t="shared" si="662"/>
        <v>South</v>
      </c>
      <c r="S7097" t="str">
        <f t="shared" si="663"/>
        <v>Theft</v>
      </c>
      <c r="T7097" t="str">
        <f t="shared" si="664"/>
        <v>SLA Breach</v>
      </c>
      <c r="U7097">
        <f t="shared" si="665"/>
        <v>13</v>
      </c>
    </row>
    <row r="7098" spans="1:21" x14ac:dyDescent="0.3">
      <c r="A7098" t="s">
        <v>11830</v>
      </c>
      <c r="B7098" t="s">
        <v>4229</v>
      </c>
      <c r="C7098" t="s">
        <v>11831</v>
      </c>
      <c r="D7098" t="s">
        <v>59</v>
      </c>
      <c r="E7098" t="s">
        <v>173</v>
      </c>
      <c r="F7098">
        <v>124070.58</v>
      </c>
      <c r="G7098" s="1">
        <v>45945</v>
      </c>
      <c r="H7098" s="1">
        <v>45965</v>
      </c>
      <c r="I7098" t="s">
        <v>19</v>
      </c>
      <c r="J7098">
        <v>20</v>
      </c>
      <c r="K7098">
        <v>15</v>
      </c>
      <c r="L7098" t="s">
        <v>28</v>
      </c>
      <c r="M7098" t="s">
        <v>55</v>
      </c>
      <c r="N7098" t="s">
        <v>30</v>
      </c>
      <c r="O7098">
        <f t="shared" si="660"/>
        <v>1</v>
      </c>
      <c r="P7098" t="str">
        <f t="shared" si="661"/>
        <v>Valid</v>
      </c>
      <c r="Q7098" t="str">
        <f>_xlfn.XLOOKUP(B7098,Customers!$A:$A,Customers!$C:$C,"Not Found")</f>
        <v>East</v>
      </c>
      <c r="R7098" t="str">
        <f t="shared" si="662"/>
        <v>Central</v>
      </c>
      <c r="S7098" t="str">
        <f t="shared" si="663"/>
        <v>Critical Illness</v>
      </c>
      <c r="T7098" t="str">
        <f t="shared" si="664"/>
        <v>SLA Breach</v>
      </c>
      <c r="U7098">
        <f t="shared" si="665"/>
        <v>5</v>
      </c>
    </row>
    <row r="7099" spans="1:21" x14ac:dyDescent="0.3">
      <c r="A7099" t="s">
        <v>11832</v>
      </c>
      <c r="B7099" t="s">
        <v>4578</v>
      </c>
      <c r="C7099" t="s">
        <v>6792</v>
      </c>
      <c r="D7099" t="s">
        <v>182</v>
      </c>
      <c r="E7099" t="s">
        <v>74</v>
      </c>
      <c r="F7099">
        <v>21275.82</v>
      </c>
      <c r="G7099" s="1">
        <v>45959</v>
      </c>
      <c r="H7099" s="1">
        <v>45963</v>
      </c>
      <c r="I7099" t="s">
        <v>19</v>
      </c>
      <c r="J7099">
        <v>4</v>
      </c>
      <c r="K7099">
        <v>7</v>
      </c>
      <c r="L7099" t="s">
        <v>70</v>
      </c>
      <c r="M7099" t="s">
        <v>94</v>
      </c>
      <c r="N7099" t="s">
        <v>30</v>
      </c>
      <c r="O7099">
        <f t="shared" si="660"/>
        <v>1</v>
      </c>
      <c r="P7099" t="str">
        <f t="shared" si="661"/>
        <v>Valid</v>
      </c>
      <c r="Q7099" t="str">
        <f>_xlfn.XLOOKUP(B7099,Customers!$A:$A,Customers!$C:$C,"Not Found")</f>
        <v>East</v>
      </c>
      <c r="R7099" t="str">
        <f t="shared" si="662"/>
        <v>East</v>
      </c>
      <c r="S7099" t="str">
        <f t="shared" si="663"/>
        <v>Trip Cancellation</v>
      </c>
      <c r="T7099" t="str">
        <f t="shared" si="664"/>
        <v>Within SLA</v>
      </c>
      <c r="U7099">
        <f t="shared" si="665"/>
        <v>0</v>
      </c>
    </row>
    <row r="7100" spans="1:21" x14ac:dyDescent="0.3">
      <c r="A7100" t="s">
        <v>11833</v>
      </c>
      <c r="B7100" t="s">
        <v>384</v>
      </c>
      <c r="C7100" t="s">
        <v>4240</v>
      </c>
      <c r="D7100" t="s">
        <v>102</v>
      </c>
      <c r="E7100" t="s">
        <v>18</v>
      </c>
      <c r="F7100">
        <v>77466.320000000007</v>
      </c>
      <c r="G7100" s="1">
        <v>45750</v>
      </c>
      <c r="I7100" t="s">
        <v>40</v>
      </c>
      <c r="J7100">
        <v>21</v>
      </c>
      <c r="K7100">
        <v>20</v>
      </c>
      <c r="L7100" t="s">
        <v>212</v>
      </c>
      <c r="M7100" t="s">
        <v>29</v>
      </c>
      <c r="N7100" t="s">
        <v>42</v>
      </c>
      <c r="O7100">
        <f t="shared" si="660"/>
        <v>1</v>
      </c>
      <c r="P7100" t="str">
        <f t="shared" si="661"/>
        <v>Valid</v>
      </c>
      <c r="Q7100" t="str">
        <f>_xlfn.XLOOKUP(B7100,Customers!$A:$A,Customers!$C:$C,"Not Found")</f>
        <v>South</v>
      </c>
      <c r="R7100" t="str">
        <f t="shared" si="662"/>
        <v>South</v>
      </c>
      <c r="S7100" t="str">
        <f t="shared" si="663"/>
        <v>Maturity</v>
      </c>
      <c r="T7100" t="str">
        <f t="shared" si="664"/>
        <v>SLA Breach</v>
      </c>
      <c r="U7100">
        <f t="shared" si="665"/>
        <v>1</v>
      </c>
    </row>
    <row r="7101" spans="1:21" x14ac:dyDescent="0.3">
      <c r="A7101" t="s">
        <v>11834</v>
      </c>
      <c r="B7101" t="s">
        <v>321</v>
      </c>
      <c r="C7101" t="s">
        <v>322</v>
      </c>
      <c r="D7101" t="s">
        <v>69</v>
      </c>
      <c r="E7101" t="s">
        <v>173</v>
      </c>
      <c r="F7101">
        <v>65735.73</v>
      </c>
      <c r="G7101" s="1">
        <v>45701</v>
      </c>
      <c r="H7101" s="1">
        <v>45727</v>
      </c>
      <c r="I7101" t="s">
        <v>19</v>
      </c>
      <c r="J7101">
        <v>26</v>
      </c>
      <c r="K7101">
        <v>12</v>
      </c>
      <c r="L7101" t="s">
        <v>193</v>
      </c>
      <c r="M7101" t="s">
        <v>49</v>
      </c>
      <c r="N7101" t="s">
        <v>88</v>
      </c>
      <c r="O7101">
        <f t="shared" si="660"/>
        <v>1</v>
      </c>
      <c r="P7101" t="str">
        <f t="shared" si="661"/>
        <v>Valid</v>
      </c>
      <c r="Q7101" t="str">
        <f>_xlfn.XLOOKUP(B7101,Customers!$A:$A,Customers!$C:$C,"Not Found")</f>
        <v>East</v>
      </c>
      <c r="R7101" t="str">
        <f t="shared" si="662"/>
        <v>Central</v>
      </c>
      <c r="S7101" t="str">
        <f t="shared" si="663"/>
        <v>Property Damage</v>
      </c>
      <c r="T7101" t="str">
        <f t="shared" si="664"/>
        <v>SLA Breach</v>
      </c>
      <c r="U7101">
        <f t="shared" si="665"/>
        <v>14</v>
      </c>
    </row>
    <row r="7102" spans="1:21" x14ac:dyDescent="0.3">
      <c r="A7102" t="s">
        <v>11835</v>
      </c>
      <c r="B7102" t="s">
        <v>6096</v>
      </c>
      <c r="C7102" t="s">
        <v>6097</v>
      </c>
      <c r="D7102" t="s">
        <v>59</v>
      </c>
      <c r="E7102" t="s">
        <v>39</v>
      </c>
      <c r="F7102">
        <v>61326</v>
      </c>
      <c r="G7102" s="1">
        <v>45790</v>
      </c>
      <c r="H7102" s="1">
        <v>45805</v>
      </c>
      <c r="I7102" t="s">
        <v>19</v>
      </c>
      <c r="J7102">
        <v>15</v>
      </c>
      <c r="K7102">
        <v>15</v>
      </c>
      <c r="L7102" t="s">
        <v>223</v>
      </c>
      <c r="M7102" t="s">
        <v>55</v>
      </c>
      <c r="N7102" t="s">
        <v>22</v>
      </c>
      <c r="O7102">
        <f t="shared" si="660"/>
        <v>1</v>
      </c>
      <c r="P7102" t="str">
        <f t="shared" si="661"/>
        <v>Valid</v>
      </c>
      <c r="Q7102" t="str">
        <f>_xlfn.XLOOKUP(B7102,Customers!$A:$A,Customers!$C:$C,"Not Found")</f>
        <v>Central</v>
      </c>
      <c r="R7102" t="str">
        <f t="shared" si="662"/>
        <v>North</v>
      </c>
      <c r="S7102" t="str">
        <f t="shared" si="663"/>
        <v>Critical Illness</v>
      </c>
      <c r="T7102" t="str">
        <f t="shared" si="664"/>
        <v>Within SLA</v>
      </c>
      <c r="U7102">
        <f t="shared" si="665"/>
        <v>0</v>
      </c>
    </row>
    <row r="7103" spans="1:21" x14ac:dyDescent="0.3">
      <c r="A7103" t="s">
        <v>11836</v>
      </c>
      <c r="B7103" t="s">
        <v>8004</v>
      </c>
      <c r="C7103" t="s">
        <v>8005</v>
      </c>
      <c r="D7103" t="s">
        <v>102</v>
      </c>
      <c r="E7103" t="s">
        <v>173</v>
      </c>
      <c r="F7103">
        <v>571929.06000000006</v>
      </c>
      <c r="G7103" s="1">
        <v>45877</v>
      </c>
      <c r="H7103" s="1">
        <v>45901</v>
      </c>
      <c r="I7103" t="s">
        <v>19</v>
      </c>
      <c r="J7103">
        <v>24</v>
      </c>
      <c r="K7103">
        <v>20</v>
      </c>
      <c r="L7103" t="s">
        <v>223</v>
      </c>
      <c r="M7103" t="s">
        <v>29</v>
      </c>
      <c r="N7103" t="s">
        <v>30</v>
      </c>
      <c r="O7103">
        <f t="shared" si="660"/>
        <v>1</v>
      </c>
      <c r="P7103" t="str">
        <f t="shared" si="661"/>
        <v>Valid</v>
      </c>
      <c r="Q7103" t="str">
        <f>_xlfn.XLOOKUP(B7103,Customers!$A:$A,Customers!$C:$C,"Not Found")</f>
        <v>North</v>
      </c>
      <c r="R7103" t="str">
        <f t="shared" si="662"/>
        <v>Central</v>
      </c>
      <c r="S7103" t="str">
        <f t="shared" si="663"/>
        <v>Maturity</v>
      </c>
      <c r="T7103" t="str">
        <f t="shared" si="664"/>
        <v>SLA Breach</v>
      </c>
      <c r="U7103">
        <f t="shared" si="665"/>
        <v>4</v>
      </c>
    </row>
    <row r="7104" spans="1:21" x14ac:dyDescent="0.3">
      <c r="A7104" t="s">
        <v>11837</v>
      </c>
      <c r="B7104" t="s">
        <v>1813</v>
      </c>
      <c r="C7104" t="s">
        <v>5662</v>
      </c>
      <c r="D7104" t="s">
        <v>4731</v>
      </c>
      <c r="E7104" t="s">
        <v>27</v>
      </c>
      <c r="F7104">
        <v>66049.48</v>
      </c>
      <c r="G7104" s="1">
        <v>45697</v>
      </c>
      <c r="H7104" s="1">
        <v>45706</v>
      </c>
      <c r="I7104" t="s">
        <v>19</v>
      </c>
      <c r="J7104">
        <v>9</v>
      </c>
      <c r="K7104">
        <v>7</v>
      </c>
      <c r="L7104" t="s">
        <v>1047</v>
      </c>
      <c r="M7104" t="s">
        <v>94</v>
      </c>
      <c r="N7104" t="s">
        <v>30</v>
      </c>
      <c r="O7104">
        <f t="shared" si="660"/>
        <v>1</v>
      </c>
      <c r="P7104" t="str">
        <f t="shared" si="661"/>
        <v>Valid</v>
      </c>
      <c r="Q7104" t="str">
        <f>_xlfn.XLOOKUP(B7104,Customers!$A:$A,Customers!$C:$C,"Not Found")</f>
        <v>West</v>
      </c>
      <c r="R7104" t="str">
        <f t="shared" si="662"/>
        <v>West</v>
      </c>
      <c r="S7104" t="str">
        <f t="shared" si="663"/>
        <v>medical emergency</v>
      </c>
      <c r="T7104" t="str">
        <f t="shared" si="664"/>
        <v>SLA Breach</v>
      </c>
      <c r="U7104">
        <f t="shared" si="665"/>
        <v>2</v>
      </c>
    </row>
    <row r="7105" spans="1:21" x14ac:dyDescent="0.3">
      <c r="A7105" t="s">
        <v>11838</v>
      </c>
      <c r="B7105" t="s">
        <v>5591</v>
      </c>
      <c r="C7105" t="s">
        <v>8135</v>
      </c>
      <c r="D7105" t="s">
        <v>53</v>
      </c>
      <c r="E7105" t="s">
        <v>39</v>
      </c>
      <c r="F7105">
        <v>41688.83</v>
      </c>
      <c r="G7105" s="1">
        <v>45874</v>
      </c>
      <c r="I7105" t="s">
        <v>40</v>
      </c>
      <c r="J7105">
        <v>10</v>
      </c>
      <c r="K7105">
        <v>15</v>
      </c>
      <c r="L7105" t="s">
        <v>65</v>
      </c>
      <c r="M7105" t="s">
        <v>55</v>
      </c>
      <c r="N7105" t="s">
        <v>22</v>
      </c>
      <c r="O7105">
        <f t="shared" si="660"/>
        <v>1</v>
      </c>
      <c r="P7105" t="str">
        <f t="shared" si="661"/>
        <v>Valid</v>
      </c>
      <c r="Q7105" t="str">
        <f>_xlfn.XLOOKUP(B7105,Customers!$A:$A,Customers!$C:$C,"Not Found")</f>
        <v>West</v>
      </c>
      <c r="R7105" t="str">
        <f t="shared" si="662"/>
        <v>North</v>
      </c>
      <c r="S7105" t="str">
        <f t="shared" si="663"/>
        <v>Hospitalization</v>
      </c>
      <c r="T7105" t="str">
        <f t="shared" si="664"/>
        <v>Within SLA</v>
      </c>
      <c r="U7105">
        <f t="shared" si="665"/>
        <v>0</v>
      </c>
    </row>
    <row r="7106" spans="1:21" x14ac:dyDescent="0.3">
      <c r="A7106" t="s">
        <v>11839</v>
      </c>
      <c r="B7106" t="s">
        <v>1354</v>
      </c>
      <c r="C7106" t="s">
        <v>1355</v>
      </c>
      <c r="D7106" t="s">
        <v>111</v>
      </c>
      <c r="E7106" t="s">
        <v>39</v>
      </c>
      <c r="F7106">
        <v>243563.73</v>
      </c>
      <c r="G7106" s="1">
        <v>45766</v>
      </c>
      <c r="H7106" s="1">
        <v>45779</v>
      </c>
      <c r="I7106" t="s">
        <v>19</v>
      </c>
      <c r="J7106">
        <v>13</v>
      </c>
      <c r="K7106">
        <v>12</v>
      </c>
      <c r="L7106" t="s">
        <v>28</v>
      </c>
      <c r="M7106" t="s">
        <v>49</v>
      </c>
      <c r="N7106" t="s">
        <v>22</v>
      </c>
      <c r="O7106">
        <f t="shared" ref="O7106:O7169" si="666">COUNTIF($A:$A,A7106)</f>
        <v>1</v>
      </c>
      <c r="P7106" t="str">
        <f t="shared" ref="P7106:P7169" si="667">IF(F7106="","Missing Amount","Valid")</f>
        <v>Valid</v>
      </c>
      <c r="Q7106" t="str">
        <f>_xlfn.XLOOKUP(B7106,Customers!$A:$A,Customers!$C:$C,"Not Found")</f>
        <v>East</v>
      </c>
      <c r="R7106" t="str">
        <f t="shared" ref="R7106:R7169" si="668">IF(E7106="",Q7106,E7106)</f>
        <v>North</v>
      </c>
      <c r="S7106" t="str">
        <f t="shared" ref="S7106:S7169" si="669">IF(D7106="Hospitalisation","Hospitalization",IF(D7106="Medical Emerg.","Medical Emergency",IF(D7106="Property dmg","Property Damage",IF(D7106="Vehicle dmg","Vehicle Damage",D7106))))</f>
        <v>Fire</v>
      </c>
      <c r="T7106" t="str">
        <f t="shared" ref="T7106:T7169" si="670">IF(J7106&gt;K7106,"SLA Breach","Within SLA")</f>
        <v>SLA Breach</v>
      </c>
      <c r="U7106">
        <f t="shared" ref="U7106:U7169" si="671">IF(J7106&gt;K7106,J7106-K7106,0)</f>
        <v>1</v>
      </c>
    </row>
    <row r="7107" spans="1:21" x14ac:dyDescent="0.3">
      <c r="A7107" t="s">
        <v>11840</v>
      </c>
      <c r="B7107" t="s">
        <v>1898</v>
      </c>
      <c r="C7107" t="s">
        <v>2268</v>
      </c>
      <c r="D7107" t="s">
        <v>216</v>
      </c>
      <c r="E7107" t="s">
        <v>173</v>
      </c>
      <c r="F7107">
        <v>51415.55</v>
      </c>
      <c r="G7107" s="1">
        <v>45808</v>
      </c>
      <c r="H7107" s="1">
        <v>45832</v>
      </c>
      <c r="I7107" t="s">
        <v>19</v>
      </c>
      <c r="J7107">
        <v>24</v>
      </c>
      <c r="K7107">
        <v>15</v>
      </c>
      <c r="L7107" t="s">
        <v>345</v>
      </c>
      <c r="M7107" t="s">
        <v>55</v>
      </c>
      <c r="N7107" t="s">
        <v>42</v>
      </c>
      <c r="O7107">
        <f t="shared" si="666"/>
        <v>1</v>
      </c>
      <c r="P7107" t="str">
        <f t="shared" si="667"/>
        <v>Valid</v>
      </c>
      <c r="Q7107" t="str">
        <f>_xlfn.XLOOKUP(B7107,Customers!$A:$A,Customers!$C:$C,"Not Found")</f>
        <v>West</v>
      </c>
      <c r="R7107" t="str">
        <f t="shared" si="668"/>
        <v>Central</v>
      </c>
      <c r="S7107" t="str">
        <f t="shared" si="669"/>
        <v>Outpatient</v>
      </c>
      <c r="T7107" t="str">
        <f t="shared" si="670"/>
        <v>SLA Breach</v>
      </c>
      <c r="U7107">
        <f t="shared" si="671"/>
        <v>9</v>
      </c>
    </row>
    <row r="7108" spans="1:21" x14ac:dyDescent="0.3">
      <c r="A7108" t="s">
        <v>11841</v>
      </c>
      <c r="B7108" t="s">
        <v>11534</v>
      </c>
      <c r="C7108" t="s">
        <v>11535</v>
      </c>
      <c r="D7108" t="s">
        <v>34</v>
      </c>
      <c r="E7108" t="s">
        <v>39</v>
      </c>
      <c r="F7108">
        <v>174530.07</v>
      </c>
      <c r="G7108" s="1">
        <v>45785</v>
      </c>
      <c r="H7108" s="1">
        <v>45808</v>
      </c>
      <c r="I7108" t="s">
        <v>19</v>
      </c>
      <c r="J7108">
        <v>23</v>
      </c>
      <c r="K7108">
        <v>20</v>
      </c>
      <c r="L7108" t="s">
        <v>41</v>
      </c>
      <c r="M7108" t="s">
        <v>29</v>
      </c>
      <c r="N7108" t="s">
        <v>30</v>
      </c>
      <c r="O7108">
        <f t="shared" si="666"/>
        <v>1</v>
      </c>
      <c r="P7108" t="str">
        <f t="shared" si="667"/>
        <v>Valid</v>
      </c>
      <c r="Q7108" t="str">
        <f>_xlfn.XLOOKUP(B7108,Customers!$A:$A,Customers!$C:$C,"Not Found")</f>
        <v>West</v>
      </c>
      <c r="R7108" t="str">
        <f t="shared" si="668"/>
        <v>North</v>
      </c>
      <c r="S7108" t="str">
        <f t="shared" si="669"/>
        <v>Death Benefit</v>
      </c>
      <c r="T7108" t="str">
        <f t="shared" si="670"/>
        <v>SLA Breach</v>
      </c>
      <c r="U7108">
        <f t="shared" si="671"/>
        <v>3</v>
      </c>
    </row>
    <row r="7109" spans="1:21" x14ac:dyDescent="0.3">
      <c r="A7109" t="s">
        <v>11842</v>
      </c>
      <c r="B7109" t="s">
        <v>2471</v>
      </c>
      <c r="C7109" t="s">
        <v>6029</v>
      </c>
      <c r="D7109" t="s">
        <v>17</v>
      </c>
      <c r="E7109" t="s">
        <v>173</v>
      </c>
      <c r="F7109">
        <v>26444.54</v>
      </c>
      <c r="G7109" s="1">
        <v>45904</v>
      </c>
      <c r="I7109" t="s">
        <v>64</v>
      </c>
      <c r="J7109">
        <v>24</v>
      </c>
      <c r="K7109">
        <v>10</v>
      </c>
      <c r="L7109" t="s">
        <v>87</v>
      </c>
      <c r="M7109" t="s">
        <v>21</v>
      </c>
      <c r="N7109" t="s">
        <v>42</v>
      </c>
      <c r="O7109">
        <f t="shared" si="666"/>
        <v>1</v>
      </c>
      <c r="P7109" t="str">
        <f t="shared" si="667"/>
        <v>Valid</v>
      </c>
      <c r="Q7109" t="str">
        <f>_xlfn.XLOOKUP(B7109,Customers!$A:$A,Customers!$C:$C,"Not Found")</f>
        <v>West</v>
      </c>
      <c r="R7109" t="str">
        <f t="shared" si="668"/>
        <v>Central</v>
      </c>
      <c r="S7109" t="str">
        <f t="shared" si="669"/>
        <v>Accident</v>
      </c>
      <c r="T7109" t="str">
        <f t="shared" si="670"/>
        <v>SLA Breach</v>
      </c>
      <c r="U7109">
        <f t="shared" si="671"/>
        <v>14</v>
      </c>
    </row>
    <row r="7110" spans="1:21" x14ac:dyDescent="0.3">
      <c r="A7110" t="s">
        <v>11843</v>
      </c>
      <c r="B7110" t="s">
        <v>7259</v>
      </c>
      <c r="C7110" t="s">
        <v>7260</v>
      </c>
      <c r="D7110" t="s">
        <v>154</v>
      </c>
      <c r="E7110" t="s">
        <v>18</v>
      </c>
      <c r="F7110">
        <v>80958.03</v>
      </c>
      <c r="G7110" s="1">
        <v>45768</v>
      </c>
      <c r="I7110" t="s">
        <v>64</v>
      </c>
      <c r="J7110">
        <v>13</v>
      </c>
      <c r="K7110">
        <v>10</v>
      </c>
      <c r="L7110" t="s">
        <v>296</v>
      </c>
      <c r="M7110" t="s">
        <v>21</v>
      </c>
      <c r="N7110" t="s">
        <v>30</v>
      </c>
      <c r="O7110">
        <f t="shared" si="666"/>
        <v>1</v>
      </c>
      <c r="P7110" t="str">
        <f t="shared" si="667"/>
        <v>Valid</v>
      </c>
      <c r="Q7110" t="str">
        <f>_xlfn.XLOOKUP(B7110,Customers!$A:$A,Customers!$C:$C,"Not Found")</f>
        <v>Central</v>
      </c>
      <c r="R7110" t="str">
        <f t="shared" si="668"/>
        <v>South</v>
      </c>
      <c r="S7110" t="str">
        <f t="shared" si="669"/>
        <v>Vehicle Damage</v>
      </c>
      <c r="T7110" t="str">
        <f t="shared" si="670"/>
        <v>SLA Breach</v>
      </c>
      <c r="U7110">
        <f t="shared" si="671"/>
        <v>3</v>
      </c>
    </row>
    <row r="7111" spans="1:21" x14ac:dyDescent="0.3">
      <c r="A7111" t="s">
        <v>11844</v>
      </c>
      <c r="B7111" t="s">
        <v>8416</v>
      </c>
      <c r="C7111" t="s">
        <v>8417</v>
      </c>
      <c r="D7111" t="s">
        <v>92</v>
      </c>
      <c r="E7111" t="s">
        <v>18</v>
      </c>
      <c r="F7111">
        <v>20501.560000000001</v>
      </c>
      <c r="G7111" s="1">
        <v>45816</v>
      </c>
      <c r="H7111" s="1">
        <v>45818</v>
      </c>
      <c r="I7111" t="s">
        <v>19</v>
      </c>
      <c r="J7111">
        <v>2</v>
      </c>
      <c r="K7111">
        <v>7</v>
      </c>
      <c r="L7111" t="s">
        <v>65</v>
      </c>
      <c r="M7111" t="s">
        <v>94</v>
      </c>
      <c r="N7111" t="s">
        <v>30</v>
      </c>
      <c r="O7111">
        <f t="shared" si="666"/>
        <v>1</v>
      </c>
      <c r="P7111" t="str">
        <f t="shared" si="667"/>
        <v>Valid</v>
      </c>
      <c r="Q7111" t="str">
        <f>_xlfn.XLOOKUP(B7111,Customers!$A:$A,Customers!$C:$C,"Not Found")</f>
        <v>West</v>
      </c>
      <c r="R7111" t="str">
        <f t="shared" si="668"/>
        <v>South</v>
      </c>
      <c r="S7111" t="str">
        <f t="shared" si="669"/>
        <v>Baggage Loss</v>
      </c>
      <c r="T7111" t="str">
        <f t="shared" si="670"/>
        <v>Within SLA</v>
      </c>
      <c r="U7111">
        <f t="shared" si="671"/>
        <v>0</v>
      </c>
    </row>
    <row r="7112" spans="1:21" x14ac:dyDescent="0.3">
      <c r="A7112" t="s">
        <v>11845</v>
      </c>
      <c r="B7112" t="s">
        <v>11846</v>
      </c>
      <c r="C7112" t="s">
        <v>11847</v>
      </c>
      <c r="D7112" t="s">
        <v>111</v>
      </c>
      <c r="E7112" t="s">
        <v>27</v>
      </c>
      <c r="F7112">
        <v>258253.71</v>
      </c>
      <c r="G7112" s="1">
        <v>45869</v>
      </c>
      <c r="H7112" s="1">
        <v>45878</v>
      </c>
      <c r="I7112" t="s">
        <v>19</v>
      </c>
      <c r="J7112">
        <v>9</v>
      </c>
      <c r="K7112">
        <v>12</v>
      </c>
      <c r="L7112" t="s">
        <v>103</v>
      </c>
      <c r="M7112" t="s">
        <v>49</v>
      </c>
      <c r="N7112" t="s">
        <v>30</v>
      </c>
      <c r="O7112">
        <f t="shared" si="666"/>
        <v>1</v>
      </c>
      <c r="P7112" t="str">
        <f t="shared" si="667"/>
        <v>Valid</v>
      </c>
      <c r="Q7112" t="str">
        <f>_xlfn.XLOOKUP(B7112,Customers!$A:$A,Customers!$C:$C,"Not Found")</f>
        <v>South</v>
      </c>
      <c r="R7112" t="str">
        <f t="shared" si="668"/>
        <v>West</v>
      </c>
      <c r="S7112" t="str">
        <f t="shared" si="669"/>
        <v>Fire</v>
      </c>
      <c r="T7112" t="str">
        <f t="shared" si="670"/>
        <v>Within SLA</v>
      </c>
      <c r="U7112">
        <f t="shared" si="671"/>
        <v>0</v>
      </c>
    </row>
    <row r="7113" spans="1:21" x14ac:dyDescent="0.3">
      <c r="A7113" t="s">
        <v>11848</v>
      </c>
      <c r="B7113" t="s">
        <v>3586</v>
      </c>
      <c r="C7113" t="s">
        <v>4583</v>
      </c>
      <c r="D7113" t="s">
        <v>154</v>
      </c>
      <c r="E7113" t="s">
        <v>74</v>
      </c>
      <c r="F7113">
        <v>36021.17</v>
      </c>
      <c r="G7113" s="1">
        <v>45944</v>
      </c>
      <c r="H7113" s="1">
        <v>45952</v>
      </c>
      <c r="I7113" t="s">
        <v>19</v>
      </c>
      <c r="J7113">
        <v>8</v>
      </c>
      <c r="K7113">
        <v>10</v>
      </c>
      <c r="L7113" t="s">
        <v>606</v>
      </c>
      <c r="M7113" t="s">
        <v>21</v>
      </c>
      <c r="N7113" t="s">
        <v>30</v>
      </c>
      <c r="O7113">
        <f t="shared" si="666"/>
        <v>1</v>
      </c>
      <c r="P7113" t="str">
        <f t="shared" si="667"/>
        <v>Valid</v>
      </c>
      <c r="Q7113" t="str">
        <f>_xlfn.XLOOKUP(B7113,Customers!$A:$A,Customers!$C:$C,"Not Found")</f>
        <v>Central</v>
      </c>
      <c r="R7113" t="str">
        <f t="shared" si="668"/>
        <v>East</v>
      </c>
      <c r="S7113" t="str">
        <f t="shared" si="669"/>
        <v>Vehicle Damage</v>
      </c>
      <c r="T7113" t="str">
        <f t="shared" si="670"/>
        <v>Within SLA</v>
      </c>
      <c r="U7113">
        <f t="shared" si="671"/>
        <v>0</v>
      </c>
    </row>
    <row r="7114" spans="1:21" x14ac:dyDescent="0.3">
      <c r="A7114" t="s">
        <v>11849</v>
      </c>
      <c r="B7114" t="s">
        <v>6041</v>
      </c>
      <c r="C7114" t="s">
        <v>6042</v>
      </c>
      <c r="D7114" t="s">
        <v>26</v>
      </c>
      <c r="E7114" t="s">
        <v>18</v>
      </c>
      <c r="F7114">
        <v>482855.06</v>
      </c>
      <c r="G7114" s="1">
        <v>45810</v>
      </c>
      <c r="H7114" s="1">
        <v>45830</v>
      </c>
      <c r="I7114" t="s">
        <v>47</v>
      </c>
      <c r="J7114">
        <v>20</v>
      </c>
      <c r="K7114">
        <v>20</v>
      </c>
      <c r="L7114" t="s">
        <v>65</v>
      </c>
      <c r="M7114" t="s">
        <v>29</v>
      </c>
      <c r="N7114" t="s">
        <v>30</v>
      </c>
      <c r="O7114">
        <f t="shared" si="666"/>
        <v>1</v>
      </c>
      <c r="P7114" t="str">
        <f t="shared" si="667"/>
        <v>Valid</v>
      </c>
      <c r="Q7114" t="str">
        <f>_xlfn.XLOOKUP(B7114,Customers!$A:$A,Customers!$C:$C,"Not Found")</f>
        <v>West</v>
      </c>
      <c r="R7114" t="str">
        <f t="shared" si="668"/>
        <v>South</v>
      </c>
      <c r="S7114" t="str">
        <f t="shared" si="669"/>
        <v>Disability</v>
      </c>
      <c r="T7114" t="str">
        <f t="shared" si="670"/>
        <v>Within SLA</v>
      </c>
      <c r="U7114">
        <f t="shared" si="671"/>
        <v>0</v>
      </c>
    </row>
    <row r="7115" spans="1:21" x14ac:dyDescent="0.3">
      <c r="A7115" t="s">
        <v>11850</v>
      </c>
      <c r="B7115" t="s">
        <v>7508</v>
      </c>
      <c r="C7115" t="s">
        <v>7579</v>
      </c>
      <c r="D7115" t="s">
        <v>102</v>
      </c>
      <c r="E7115" t="s">
        <v>27</v>
      </c>
      <c r="F7115">
        <v>136424.06</v>
      </c>
      <c r="G7115" s="1">
        <v>45703</v>
      </c>
      <c r="H7115" s="1">
        <v>45716</v>
      </c>
      <c r="I7115" t="s">
        <v>19</v>
      </c>
      <c r="J7115">
        <v>13</v>
      </c>
      <c r="K7115">
        <v>20</v>
      </c>
      <c r="L7115" t="s">
        <v>450</v>
      </c>
      <c r="M7115" t="s">
        <v>29</v>
      </c>
      <c r="N7115" t="s">
        <v>30</v>
      </c>
      <c r="O7115">
        <f t="shared" si="666"/>
        <v>1</v>
      </c>
      <c r="P7115" t="str">
        <f t="shared" si="667"/>
        <v>Valid</v>
      </c>
      <c r="Q7115" t="str">
        <f>_xlfn.XLOOKUP(B7115,Customers!$A:$A,Customers!$C:$C,"Not Found")</f>
        <v>South</v>
      </c>
      <c r="R7115" t="str">
        <f t="shared" si="668"/>
        <v>West</v>
      </c>
      <c r="S7115" t="str">
        <f t="shared" si="669"/>
        <v>Maturity</v>
      </c>
      <c r="T7115" t="str">
        <f t="shared" si="670"/>
        <v>Within SLA</v>
      </c>
      <c r="U7115">
        <f t="shared" si="671"/>
        <v>0</v>
      </c>
    </row>
    <row r="7116" spans="1:21" x14ac:dyDescent="0.3">
      <c r="A7116" t="s">
        <v>11851</v>
      </c>
      <c r="B7116" t="s">
        <v>3689</v>
      </c>
      <c r="C7116" t="s">
        <v>3690</v>
      </c>
      <c r="D7116" t="s">
        <v>17</v>
      </c>
      <c r="E7116" t="s">
        <v>18</v>
      </c>
      <c r="F7116">
        <v>127117.16</v>
      </c>
      <c r="G7116" s="1">
        <v>45845</v>
      </c>
      <c r="H7116" s="1">
        <v>45855</v>
      </c>
      <c r="I7116" t="s">
        <v>19</v>
      </c>
      <c r="J7116">
        <v>10</v>
      </c>
      <c r="K7116">
        <v>10</v>
      </c>
      <c r="L7116" t="s">
        <v>35</v>
      </c>
      <c r="M7116" t="s">
        <v>21</v>
      </c>
      <c r="N7116" t="s">
        <v>30</v>
      </c>
      <c r="O7116">
        <f t="shared" si="666"/>
        <v>1</v>
      </c>
      <c r="P7116" t="str">
        <f t="shared" si="667"/>
        <v>Valid</v>
      </c>
      <c r="Q7116" t="str">
        <f>_xlfn.XLOOKUP(B7116,Customers!$A:$A,Customers!$C:$C,"Not Found")</f>
        <v>North</v>
      </c>
      <c r="R7116" t="str">
        <f t="shared" si="668"/>
        <v>South</v>
      </c>
      <c r="S7116" t="str">
        <f t="shared" si="669"/>
        <v>Accident</v>
      </c>
      <c r="T7116" t="str">
        <f t="shared" si="670"/>
        <v>Within SLA</v>
      </c>
      <c r="U7116">
        <f t="shared" si="671"/>
        <v>0</v>
      </c>
    </row>
    <row r="7117" spans="1:21" x14ac:dyDescent="0.3">
      <c r="A7117" t="s">
        <v>11852</v>
      </c>
      <c r="B7117" t="s">
        <v>2670</v>
      </c>
      <c r="C7117" t="s">
        <v>2671</v>
      </c>
      <c r="D7117" t="s">
        <v>111</v>
      </c>
      <c r="E7117" t="s">
        <v>39</v>
      </c>
      <c r="F7117">
        <v>118701.09</v>
      </c>
      <c r="G7117" s="1">
        <v>45663</v>
      </c>
      <c r="H7117" s="1">
        <v>45681</v>
      </c>
      <c r="I7117" t="s">
        <v>19</v>
      </c>
      <c r="J7117">
        <v>18</v>
      </c>
      <c r="K7117">
        <v>12</v>
      </c>
      <c r="L7117" t="s">
        <v>20</v>
      </c>
      <c r="M7117" t="s">
        <v>49</v>
      </c>
      <c r="N7117" t="s">
        <v>30</v>
      </c>
      <c r="O7117">
        <f t="shared" si="666"/>
        <v>1</v>
      </c>
      <c r="P7117" t="str">
        <f t="shared" si="667"/>
        <v>Valid</v>
      </c>
      <c r="Q7117" t="str">
        <f>_xlfn.XLOOKUP(B7117,Customers!$A:$A,Customers!$C:$C,"Not Found")</f>
        <v>West</v>
      </c>
      <c r="R7117" t="str">
        <f t="shared" si="668"/>
        <v>North</v>
      </c>
      <c r="S7117" t="str">
        <f t="shared" si="669"/>
        <v>Fire</v>
      </c>
      <c r="T7117" t="str">
        <f t="shared" si="670"/>
        <v>SLA Breach</v>
      </c>
      <c r="U7117">
        <f t="shared" si="671"/>
        <v>6</v>
      </c>
    </row>
    <row r="7118" spans="1:21" x14ac:dyDescent="0.3">
      <c r="A7118" t="s">
        <v>11853</v>
      </c>
      <c r="B7118" t="s">
        <v>1562</v>
      </c>
      <c r="C7118" t="s">
        <v>9510</v>
      </c>
      <c r="D7118" t="s">
        <v>92</v>
      </c>
      <c r="E7118" t="s">
        <v>27</v>
      </c>
      <c r="G7118" s="1">
        <v>45879</v>
      </c>
      <c r="I7118" t="s">
        <v>64</v>
      </c>
      <c r="J7118">
        <v>6</v>
      </c>
      <c r="K7118">
        <v>7</v>
      </c>
      <c r="L7118" t="s">
        <v>244</v>
      </c>
      <c r="M7118" t="s">
        <v>94</v>
      </c>
      <c r="N7118" t="s">
        <v>30</v>
      </c>
      <c r="O7118">
        <f t="shared" si="666"/>
        <v>1</v>
      </c>
      <c r="P7118" t="str">
        <f t="shared" si="667"/>
        <v>Missing Amount</v>
      </c>
      <c r="Q7118" t="str">
        <f>_xlfn.XLOOKUP(B7118,Customers!$A:$A,Customers!$C:$C,"Not Found")</f>
        <v>East</v>
      </c>
      <c r="R7118" t="str">
        <f t="shared" si="668"/>
        <v>West</v>
      </c>
      <c r="S7118" t="str">
        <f t="shared" si="669"/>
        <v>Baggage Loss</v>
      </c>
      <c r="T7118" t="str">
        <f t="shared" si="670"/>
        <v>Within SLA</v>
      </c>
      <c r="U7118">
        <f t="shared" si="671"/>
        <v>0</v>
      </c>
    </row>
    <row r="7119" spans="1:21" x14ac:dyDescent="0.3">
      <c r="A7119" t="s">
        <v>11854</v>
      </c>
      <c r="B7119" t="s">
        <v>1322</v>
      </c>
      <c r="C7119" t="s">
        <v>11855</v>
      </c>
      <c r="D7119" t="s">
        <v>17</v>
      </c>
      <c r="E7119" t="s">
        <v>74</v>
      </c>
      <c r="F7119">
        <v>51491.46</v>
      </c>
      <c r="G7119" s="1">
        <v>45784</v>
      </c>
      <c r="H7119" s="1">
        <v>45802</v>
      </c>
      <c r="I7119" t="s">
        <v>19</v>
      </c>
      <c r="J7119">
        <v>18</v>
      </c>
      <c r="K7119">
        <v>10</v>
      </c>
      <c r="L7119" t="s">
        <v>1047</v>
      </c>
      <c r="M7119" t="s">
        <v>21</v>
      </c>
      <c r="N7119" t="s">
        <v>22</v>
      </c>
      <c r="O7119">
        <f t="shared" si="666"/>
        <v>1</v>
      </c>
      <c r="P7119" t="str">
        <f t="shared" si="667"/>
        <v>Valid</v>
      </c>
      <c r="Q7119" t="str">
        <f>_xlfn.XLOOKUP(B7119,Customers!$A:$A,Customers!$C:$C,"Not Found")</f>
        <v>North</v>
      </c>
      <c r="R7119" t="str">
        <f t="shared" si="668"/>
        <v>East</v>
      </c>
      <c r="S7119" t="str">
        <f t="shared" si="669"/>
        <v>Accident</v>
      </c>
      <c r="T7119" t="str">
        <f t="shared" si="670"/>
        <v>SLA Breach</v>
      </c>
      <c r="U7119">
        <f t="shared" si="671"/>
        <v>8</v>
      </c>
    </row>
    <row r="7120" spans="1:21" x14ac:dyDescent="0.3">
      <c r="A7120" t="s">
        <v>11856</v>
      </c>
      <c r="B7120" t="s">
        <v>3465</v>
      </c>
      <c r="C7120" t="s">
        <v>3466</v>
      </c>
      <c r="D7120" t="s">
        <v>216</v>
      </c>
      <c r="E7120" t="s">
        <v>27</v>
      </c>
      <c r="F7120">
        <v>64900.82</v>
      </c>
      <c r="G7120" s="1">
        <v>45873</v>
      </c>
      <c r="I7120" t="s">
        <v>64</v>
      </c>
      <c r="J7120">
        <v>16</v>
      </c>
      <c r="K7120">
        <v>15</v>
      </c>
      <c r="L7120" t="s">
        <v>174</v>
      </c>
      <c r="M7120" t="s">
        <v>55</v>
      </c>
      <c r="N7120" t="s">
        <v>42</v>
      </c>
      <c r="O7120">
        <f t="shared" si="666"/>
        <v>1</v>
      </c>
      <c r="P7120" t="str">
        <f t="shared" si="667"/>
        <v>Valid</v>
      </c>
      <c r="Q7120" t="str">
        <f>_xlfn.XLOOKUP(B7120,Customers!$A:$A,Customers!$C:$C,"Not Found")</f>
        <v>South</v>
      </c>
      <c r="R7120" t="str">
        <f t="shared" si="668"/>
        <v>West</v>
      </c>
      <c r="S7120" t="str">
        <f t="shared" si="669"/>
        <v>Outpatient</v>
      </c>
      <c r="T7120" t="str">
        <f t="shared" si="670"/>
        <v>SLA Breach</v>
      </c>
      <c r="U7120">
        <f t="shared" si="671"/>
        <v>1</v>
      </c>
    </row>
    <row r="7121" spans="1:21" x14ac:dyDescent="0.3">
      <c r="A7121" t="s">
        <v>11857</v>
      </c>
      <c r="B7121" t="s">
        <v>1067</v>
      </c>
      <c r="C7121" t="s">
        <v>2426</v>
      </c>
      <c r="D7121" t="s">
        <v>59</v>
      </c>
      <c r="E7121" t="s">
        <v>74</v>
      </c>
      <c r="F7121">
        <v>117396.12</v>
      </c>
      <c r="G7121" s="1">
        <v>45700</v>
      </c>
      <c r="H7121" s="1">
        <v>45709</v>
      </c>
      <c r="I7121" t="s">
        <v>19</v>
      </c>
      <c r="J7121">
        <v>9</v>
      </c>
      <c r="K7121">
        <v>15</v>
      </c>
      <c r="L7121" t="s">
        <v>388</v>
      </c>
      <c r="M7121" t="s">
        <v>55</v>
      </c>
      <c r="N7121" t="s">
        <v>30</v>
      </c>
      <c r="O7121">
        <f t="shared" si="666"/>
        <v>1</v>
      </c>
      <c r="P7121" t="str">
        <f t="shared" si="667"/>
        <v>Valid</v>
      </c>
      <c r="Q7121" t="str">
        <f>_xlfn.XLOOKUP(B7121,Customers!$A:$A,Customers!$C:$C,"Not Found")</f>
        <v>East</v>
      </c>
      <c r="R7121" t="str">
        <f t="shared" si="668"/>
        <v>East</v>
      </c>
      <c r="S7121" t="str">
        <f t="shared" si="669"/>
        <v>Critical Illness</v>
      </c>
      <c r="T7121" t="str">
        <f t="shared" si="670"/>
        <v>Within SLA</v>
      </c>
      <c r="U7121">
        <f t="shared" si="671"/>
        <v>0</v>
      </c>
    </row>
    <row r="7122" spans="1:21" x14ac:dyDescent="0.3">
      <c r="A7122" t="s">
        <v>11858</v>
      </c>
      <c r="B7122" t="s">
        <v>951</v>
      </c>
      <c r="C7122" t="s">
        <v>2258</v>
      </c>
      <c r="D7122" t="s">
        <v>102</v>
      </c>
      <c r="E7122" t="s">
        <v>74</v>
      </c>
      <c r="F7122">
        <v>971957.89</v>
      </c>
      <c r="G7122" s="1">
        <v>45824</v>
      </c>
      <c r="H7122" s="1">
        <v>45850</v>
      </c>
      <c r="I7122" t="s">
        <v>19</v>
      </c>
      <c r="J7122">
        <v>26</v>
      </c>
      <c r="K7122">
        <v>20</v>
      </c>
      <c r="L7122" t="s">
        <v>681</v>
      </c>
      <c r="M7122" t="s">
        <v>29</v>
      </c>
      <c r="N7122" t="s">
        <v>42</v>
      </c>
      <c r="O7122">
        <f t="shared" si="666"/>
        <v>1</v>
      </c>
      <c r="P7122" t="str">
        <f t="shared" si="667"/>
        <v>Valid</v>
      </c>
      <c r="Q7122" t="str">
        <f>_xlfn.XLOOKUP(B7122,Customers!$A:$A,Customers!$C:$C,"Not Found")</f>
        <v>South</v>
      </c>
      <c r="R7122" t="str">
        <f t="shared" si="668"/>
        <v>East</v>
      </c>
      <c r="S7122" t="str">
        <f t="shared" si="669"/>
        <v>Maturity</v>
      </c>
      <c r="T7122" t="str">
        <f t="shared" si="670"/>
        <v>SLA Breach</v>
      </c>
      <c r="U7122">
        <f t="shared" si="671"/>
        <v>6</v>
      </c>
    </row>
    <row r="7123" spans="1:21" x14ac:dyDescent="0.3">
      <c r="A7123" t="s">
        <v>11859</v>
      </c>
      <c r="B7123" t="s">
        <v>482</v>
      </c>
      <c r="C7123" t="s">
        <v>7987</v>
      </c>
      <c r="D7123" t="s">
        <v>216</v>
      </c>
      <c r="E7123" t="s">
        <v>39</v>
      </c>
      <c r="F7123">
        <v>42964.37</v>
      </c>
      <c r="G7123" s="1">
        <v>45717</v>
      </c>
      <c r="I7123" t="s">
        <v>40</v>
      </c>
      <c r="J7123">
        <v>15</v>
      </c>
      <c r="K7123">
        <v>15</v>
      </c>
      <c r="L7123" t="s">
        <v>28</v>
      </c>
      <c r="M7123" t="s">
        <v>55</v>
      </c>
      <c r="N7123" t="s">
        <v>30</v>
      </c>
      <c r="O7123">
        <f t="shared" si="666"/>
        <v>1</v>
      </c>
      <c r="P7123" t="str">
        <f t="shared" si="667"/>
        <v>Valid</v>
      </c>
      <c r="Q7123" t="str">
        <f>_xlfn.XLOOKUP(B7123,Customers!$A:$A,Customers!$C:$C,"Not Found")</f>
        <v>West</v>
      </c>
      <c r="R7123" t="str">
        <f t="shared" si="668"/>
        <v>North</v>
      </c>
      <c r="S7123" t="str">
        <f t="shared" si="669"/>
        <v>Outpatient</v>
      </c>
      <c r="T7123" t="str">
        <f t="shared" si="670"/>
        <v>Within SLA</v>
      </c>
      <c r="U7123">
        <f t="shared" si="671"/>
        <v>0</v>
      </c>
    </row>
    <row r="7124" spans="1:21" x14ac:dyDescent="0.3">
      <c r="A7124" t="s">
        <v>11860</v>
      </c>
      <c r="B7124" t="s">
        <v>2599</v>
      </c>
      <c r="C7124" t="s">
        <v>2971</v>
      </c>
      <c r="D7124" t="s">
        <v>17</v>
      </c>
      <c r="E7124" t="s">
        <v>173</v>
      </c>
      <c r="F7124">
        <v>52090.05</v>
      </c>
      <c r="G7124" s="1">
        <v>45842</v>
      </c>
      <c r="I7124" t="s">
        <v>40</v>
      </c>
      <c r="J7124">
        <v>18</v>
      </c>
      <c r="K7124">
        <v>10</v>
      </c>
      <c r="L7124" t="s">
        <v>121</v>
      </c>
      <c r="M7124" t="s">
        <v>21</v>
      </c>
      <c r="N7124" t="s">
        <v>30</v>
      </c>
      <c r="O7124">
        <f t="shared" si="666"/>
        <v>1</v>
      </c>
      <c r="P7124" t="str">
        <f t="shared" si="667"/>
        <v>Valid</v>
      </c>
      <c r="Q7124" t="str">
        <f>_xlfn.XLOOKUP(B7124,Customers!$A:$A,Customers!$C:$C,"Not Found")</f>
        <v>North</v>
      </c>
      <c r="R7124" t="str">
        <f t="shared" si="668"/>
        <v>Central</v>
      </c>
      <c r="S7124" t="str">
        <f t="shared" si="669"/>
        <v>Accident</v>
      </c>
      <c r="T7124" t="str">
        <f t="shared" si="670"/>
        <v>SLA Breach</v>
      </c>
      <c r="U7124">
        <f t="shared" si="671"/>
        <v>8</v>
      </c>
    </row>
    <row r="7125" spans="1:21" x14ac:dyDescent="0.3">
      <c r="A7125" t="s">
        <v>11861</v>
      </c>
      <c r="B7125" t="s">
        <v>2746</v>
      </c>
      <c r="C7125" t="s">
        <v>5778</v>
      </c>
      <c r="D7125" t="s">
        <v>46</v>
      </c>
      <c r="E7125" t="s">
        <v>74</v>
      </c>
      <c r="F7125">
        <v>43649.73</v>
      </c>
      <c r="G7125" s="1">
        <v>45673</v>
      </c>
      <c r="H7125" s="1">
        <v>45691</v>
      </c>
      <c r="I7125" t="s">
        <v>19</v>
      </c>
      <c r="J7125">
        <v>18</v>
      </c>
      <c r="K7125">
        <v>10</v>
      </c>
      <c r="L7125" t="s">
        <v>770</v>
      </c>
      <c r="M7125" t="s">
        <v>21</v>
      </c>
      <c r="N7125" t="s">
        <v>30</v>
      </c>
      <c r="O7125">
        <f t="shared" si="666"/>
        <v>1</v>
      </c>
      <c r="P7125" t="str">
        <f t="shared" si="667"/>
        <v>Valid</v>
      </c>
      <c r="Q7125" t="str">
        <f>_xlfn.XLOOKUP(B7125,Customers!$A:$A,Customers!$C:$C,"Not Found")</f>
        <v>North</v>
      </c>
      <c r="R7125" t="str">
        <f t="shared" si="668"/>
        <v>East</v>
      </c>
      <c r="S7125" t="str">
        <f t="shared" si="669"/>
        <v>Theft</v>
      </c>
      <c r="T7125" t="str">
        <f t="shared" si="670"/>
        <v>SLA Breach</v>
      </c>
      <c r="U7125">
        <f t="shared" si="671"/>
        <v>8</v>
      </c>
    </row>
    <row r="7126" spans="1:21" x14ac:dyDescent="0.3">
      <c r="A7126" t="s">
        <v>11862</v>
      </c>
      <c r="B7126" t="s">
        <v>1693</v>
      </c>
      <c r="C7126" t="s">
        <v>1694</v>
      </c>
      <c r="D7126" t="s">
        <v>53</v>
      </c>
      <c r="E7126" t="s">
        <v>173</v>
      </c>
      <c r="F7126">
        <v>31817.279999999999</v>
      </c>
      <c r="G7126" s="1">
        <v>45832</v>
      </c>
      <c r="H7126" s="1">
        <v>45842</v>
      </c>
      <c r="I7126" t="s">
        <v>19</v>
      </c>
      <c r="J7126">
        <v>10</v>
      </c>
      <c r="K7126">
        <v>15</v>
      </c>
      <c r="L7126" t="s">
        <v>75</v>
      </c>
      <c r="M7126" t="s">
        <v>55</v>
      </c>
      <c r="N7126" t="s">
        <v>22</v>
      </c>
      <c r="O7126">
        <f t="shared" si="666"/>
        <v>1</v>
      </c>
      <c r="P7126" t="str">
        <f t="shared" si="667"/>
        <v>Valid</v>
      </c>
      <c r="Q7126" t="str">
        <f>_xlfn.XLOOKUP(B7126,Customers!$A:$A,Customers!$C:$C,"Not Found")</f>
        <v>South</v>
      </c>
      <c r="R7126" t="str">
        <f t="shared" si="668"/>
        <v>Central</v>
      </c>
      <c r="S7126" t="str">
        <f t="shared" si="669"/>
        <v>Hospitalization</v>
      </c>
      <c r="T7126" t="str">
        <f t="shared" si="670"/>
        <v>Within SLA</v>
      </c>
      <c r="U7126">
        <f t="shared" si="671"/>
        <v>0</v>
      </c>
    </row>
    <row r="7127" spans="1:21" x14ac:dyDescent="0.3">
      <c r="A7127" t="s">
        <v>11863</v>
      </c>
      <c r="B7127" t="s">
        <v>684</v>
      </c>
      <c r="C7127" t="s">
        <v>685</v>
      </c>
      <c r="D7127" t="s">
        <v>1264</v>
      </c>
      <c r="E7127" t="s">
        <v>27</v>
      </c>
      <c r="F7127">
        <v>31558</v>
      </c>
      <c r="G7127" s="1">
        <v>45801</v>
      </c>
      <c r="I7127" t="s">
        <v>40</v>
      </c>
      <c r="J7127">
        <v>15</v>
      </c>
      <c r="K7127">
        <v>15</v>
      </c>
      <c r="L7127" t="s">
        <v>128</v>
      </c>
      <c r="M7127" t="s">
        <v>55</v>
      </c>
      <c r="N7127" t="s">
        <v>30</v>
      </c>
      <c r="O7127">
        <f t="shared" si="666"/>
        <v>1</v>
      </c>
      <c r="P7127" t="str">
        <f t="shared" si="667"/>
        <v>Valid</v>
      </c>
      <c r="Q7127" t="str">
        <f>_xlfn.XLOOKUP(B7127,Customers!$A:$A,Customers!$C:$C,"Not Found")</f>
        <v>South</v>
      </c>
      <c r="R7127" t="str">
        <f t="shared" si="668"/>
        <v>West</v>
      </c>
      <c r="S7127" t="str">
        <f t="shared" si="669"/>
        <v>hospitalization</v>
      </c>
      <c r="T7127" t="str">
        <f t="shared" si="670"/>
        <v>Within SLA</v>
      </c>
      <c r="U7127">
        <f t="shared" si="671"/>
        <v>0</v>
      </c>
    </row>
    <row r="7128" spans="1:21" x14ac:dyDescent="0.3">
      <c r="A7128" t="s">
        <v>11864</v>
      </c>
      <c r="B7128" t="s">
        <v>3196</v>
      </c>
      <c r="C7128" t="s">
        <v>11865</v>
      </c>
      <c r="D7128" t="s">
        <v>116</v>
      </c>
      <c r="E7128" t="s">
        <v>27</v>
      </c>
      <c r="F7128">
        <v>18635.36</v>
      </c>
      <c r="G7128" s="1">
        <v>45700</v>
      </c>
      <c r="I7128" t="s">
        <v>40</v>
      </c>
      <c r="J7128">
        <v>1</v>
      </c>
      <c r="K7128">
        <v>7</v>
      </c>
      <c r="L7128" t="s">
        <v>252</v>
      </c>
      <c r="M7128" t="s">
        <v>94</v>
      </c>
      <c r="N7128" t="s">
        <v>22</v>
      </c>
      <c r="O7128">
        <f t="shared" si="666"/>
        <v>1</v>
      </c>
      <c r="P7128" t="str">
        <f t="shared" si="667"/>
        <v>Valid</v>
      </c>
      <c r="Q7128" t="str">
        <f>_xlfn.XLOOKUP(B7128,Customers!$A:$A,Customers!$C:$C,"Not Found")</f>
        <v>South</v>
      </c>
      <c r="R7128" t="str">
        <f t="shared" si="668"/>
        <v>West</v>
      </c>
      <c r="S7128" t="str">
        <f t="shared" si="669"/>
        <v>Medical Emergency</v>
      </c>
      <c r="T7128" t="str">
        <f t="shared" si="670"/>
        <v>Within SLA</v>
      </c>
      <c r="U7128">
        <f t="shared" si="671"/>
        <v>0</v>
      </c>
    </row>
    <row r="7129" spans="1:21" x14ac:dyDescent="0.3">
      <c r="A7129" t="s">
        <v>11866</v>
      </c>
      <c r="B7129" t="s">
        <v>10396</v>
      </c>
      <c r="C7129" t="s">
        <v>11867</v>
      </c>
      <c r="D7129" t="s">
        <v>182</v>
      </c>
      <c r="E7129" t="s">
        <v>74</v>
      </c>
      <c r="F7129">
        <v>23192.79</v>
      </c>
      <c r="G7129" s="1">
        <v>45904</v>
      </c>
      <c r="I7129" t="s">
        <v>64</v>
      </c>
      <c r="J7129">
        <v>22</v>
      </c>
      <c r="K7129">
        <v>7</v>
      </c>
      <c r="L7129" t="s">
        <v>35</v>
      </c>
      <c r="M7129" t="s">
        <v>94</v>
      </c>
      <c r="N7129" t="s">
        <v>42</v>
      </c>
      <c r="O7129">
        <f t="shared" si="666"/>
        <v>1</v>
      </c>
      <c r="P7129" t="str">
        <f t="shared" si="667"/>
        <v>Valid</v>
      </c>
      <c r="Q7129" t="str">
        <f>_xlfn.XLOOKUP(B7129,Customers!$A:$A,Customers!$C:$C,"Not Found")</f>
        <v>West</v>
      </c>
      <c r="R7129" t="str">
        <f t="shared" si="668"/>
        <v>East</v>
      </c>
      <c r="S7129" t="str">
        <f t="shared" si="669"/>
        <v>Trip Cancellation</v>
      </c>
      <c r="T7129" t="str">
        <f t="shared" si="670"/>
        <v>SLA Breach</v>
      </c>
      <c r="U7129">
        <f t="shared" si="671"/>
        <v>15</v>
      </c>
    </row>
    <row r="7130" spans="1:21" x14ac:dyDescent="0.3">
      <c r="A7130" t="s">
        <v>11868</v>
      </c>
      <c r="B7130" t="s">
        <v>6364</v>
      </c>
      <c r="C7130" t="s">
        <v>6365</v>
      </c>
      <c r="D7130" t="s">
        <v>102</v>
      </c>
      <c r="E7130" t="s">
        <v>39</v>
      </c>
      <c r="F7130">
        <v>753132.85</v>
      </c>
      <c r="G7130" s="1">
        <v>45937</v>
      </c>
      <c r="H7130" s="1">
        <v>45958</v>
      </c>
      <c r="I7130" t="s">
        <v>19</v>
      </c>
      <c r="J7130">
        <v>21</v>
      </c>
      <c r="K7130">
        <v>20</v>
      </c>
      <c r="L7130" t="s">
        <v>296</v>
      </c>
      <c r="M7130" t="s">
        <v>29</v>
      </c>
      <c r="N7130" t="s">
        <v>30</v>
      </c>
      <c r="O7130">
        <f t="shared" si="666"/>
        <v>1</v>
      </c>
      <c r="P7130" t="str">
        <f t="shared" si="667"/>
        <v>Valid</v>
      </c>
      <c r="Q7130" t="str">
        <f>_xlfn.XLOOKUP(B7130,Customers!$A:$A,Customers!$C:$C,"Not Found")</f>
        <v>North</v>
      </c>
      <c r="R7130" t="str">
        <f t="shared" si="668"/>
        <v>North</v>
      </c>
      <c r="S7130" t="str">
        <f t="shared" si="669"/>
        <v>Maturity</v>
      </c>
      <c r="T7130" t="str">
        <f t="shared" si="670"/>
        <v>SLA Breach</v>
      </c>
      <c r="U7130">
        <f t="shared" si="671"/>
        <v>1</v>
      </c>
    </row>
    <row r="7131" spans="1:21" x14ac:dyDescent="0.3">
      <c r="A7131" t="s">
        <v>11869</v>
      </c>
      <c r="B7131" t="s">
        <v>2822</v>
      </c>
      <c r="C7131" t="s">
        <v>2823</v>
      </c>
      <c r="D7131" t="s">
        <v>216</v>
      </c>
      <c r="E7131" t="s">
        <v>18</v>
      </c>
      <c r="F7131">
        <v>161693.71</v>
      </c>
      <c r="G7131" s="1">
        <v>45843</v>
      </c>
      <c r="H7131" s="1">
        <v>45854</v>
      </c>
      <c r="I7131" t="s">
        <v>47</v>
      </c>
      <c r="J7131">
        <v>11</v>
      </c>
      <c r="K7131">
        <v>15</v>
      </c>
      <c r="L7131" t="s">
        <v>353</v>
      </c>
      <c r="M7131" t="s">
        <v>55</v>
      </c>
      <c r="N7131" t="s">
        <v>22</v>
      </c>
      <c r="O7131">
        <f t="shared" si="666"/>
        <v>1</v>
      </c>
      <c r="P7131" t="str">
        <f t="shared" si="667"/>
        <v>Valid</v>
      </c>
      <c r="Q7131" t="str">
        <f>_xlfn.XLOOKUP(B7131,Customers!$A:$A,Customers!$C:$C,"Not Found")</f>
        <v>North</v>
      </c>
      <c r="R7131" t="str">
        <f t="shared" si="668"/>
        <v>South</v>
      </c>
      <c r="S7131" t="str">
        <f t="shared" si="669"/>
        <v>Outpatient</v>
      </c>
      <c r="T7131" t="str">
        <f t="shared" si="670"/>
        <v>Within SLA</v>
      </c>
      <c r="U7131">
        <f t="shared" si="671"/>
        <v>0</v>
      </c>
    </row>
    <row r="7132" spans="1:21" x14ac:dyDescent="0.3">
      <c r="A7132" t="s">
        <v>11870</v>
      </c>
      <c r="B7132" t="s">
        <v>2153</v>
      </c>
      <c r="C7132" t="s">
        <v>2154</v>
      </c>
      <c r="D7132" t="s">
        <v>111</v>
      </c>
      <c r="E7132" t="s">
        <v>27</v>
      </c>
      <c r="F7132">
        <v>64535.199999999997</v>
      </c>
      <c r="G7132" s="1">
        <v>45831</v>
      </c>
      <c r="H7132" s="1">
        <v>45833</v>
      </c>
      <c r="I7132" t="s">
        <v>19</v>
      </c>
      <c r="J7132">
        <v>2</v>
      </c>
      <c r="K7132">
        <v>12</v>
      </c>
      <c r="L7132" t="s">
        <v>60</v>
      </c>
      <c r="M7132" t="s">
        <v>49</v>
      </c>
      <c r="N7132" t="s">
        <v>30</v>
      </c>
      <c r="O7132">
        <f t="shared" si="666"/>
        <v>1</v>
      </c>
      <c r="P7132" t="str">
        <f t="shared" si="667"/>
        <v>Valid</v>
      </c>
      <c r="Q7132" t="str">
        <f>_xlfn.XLOOKUP(B7132,Customers!$A:$A,Customers!$C:$C,"Not Found")</f>
        <v>South</v>
      </c>
      <c r="R7132" t="str">
        <f t="shared" si="668"/>
        <v>West</v>
      </c>
      <c r="S7132" t="str">
        <f t="shared" si="669"/>
        <v>Fire</v>
      </c>
      <c r="T7132" t="str">
        <f t="shared" si="670"/>
        <v>Within SLA</v>
      </c>
      <c r="U7132">
        <f t="shared" si="671"/>
        <v>0</v>
      </c>
    </row>
    <row r="7133" spans="1:21" x14ac:dyDescent="0.3">
      <c r="A7133" t="s">
        <v>11871</v>
      </c>
      <c r="B7133" t="s">
        <v>4883</v>
      </c>
      <c r="C7133" t="s">
        <v>11872</v>
      </c>
      <c r="D7133" t="s">
        <v>26</v>
      </c>
      <c r="E7133" t="s">
        <v>18</v>
      </c>
      <c r="F7133">
        <v>495777.95</v>
      </c>
      <c r="G7133" s="1">
        <v>45777</v>
      </c>
      <c r="H7133" s="1">
        <v>45809</v>
      </c>
      <c r="I7133" t="s">
        <v>19</v>
      </c>
      <c r="J7133">
        <v>32</v>
      </c>
      <c r="K7133">
        <v>20</v>
      </c>
      <c r="L7133" t="s">
        <v>20</v>
      </c>
      <c r="M7133" t="s">
        <v>29</v>
      </c>
      <c r="N7133" t="s">
        <v>42</v>
      </c>
      <c r="O7133">
        <f t="shared" si="666"/>
        <v>1</v>
      </c>
      <c r="P7133" t="str">
        <f t="shared" si="667"/>
        <v>Valid</v>
      </c>
      <c r="Q7133" t="str">
        <f>_xlfn.XLOOKUP(B7133,Customers!$A:$A,Customers!$C:$C,"Not Found")</f>
        <v>East</v>
      </c>
      <c r="R7133" t="str">
        <f t="shared" si="668"/>
        <v>South</v>
      </c>
      <c r="S7133" t="str">
        <f t="shared" si="669"/>
        <v>Disability</v>
      </c>
      <c r="T7133" t="str">
        <f t="shared" si="670"/>
        <v>SLA Breach</v>
      </c>
      <c r="U7133">
        <f t="shared" si="671"/>
        <v>12</v>
      </c>
    </row>
    <row r="7134" spans="1:21" x14ac:dyDescent="0.3">
      <c r="A7134" t="s">
        <v>11873</v>
      </c>
      <c r="B7134" t="s">
        <v>592</v>
      </c>
      <c r="C7134" t="s">
        <v>593</v>
      </c>
      <c r="D7134" t="s">
        <v>216</v>
      </c>
      <c r="E7134" t="s">
        <v>39</v>
      </c>
      <c r="F7134">
        <v>50555.74</v>
      </c>
      <c r="G7134" s="1">
        <v>45750</v>
      </c>
      <c r="I7134" t="s">
        <v>40</v>
      </c>
      <c r="J7134">
        <v>34</v>
      </c>
      <c r="K7134">
        <v>15</v>
      </c>
      <c r="L7134" t="s">
        <v>41</v>
      </c>
      <c r="M7134" t="s">
        <v>55</v>
      </c>
      <c r="N7134" t="s">
        <v>88</v>
      </c>
      <c r="O7134">
        <f t="shared" si="666"/>
        <v>1</v>
      </c>
      <c r="P7134" t="str">
        <f t="shared" si="667"/>
        <v>Valid</v>
      </c>
      <c r="Q7134" t="str">
        <f>_xlfn.XLOOKUP(B7134,Customers!$A:$A,Customers!$C:$C,"Not Found")</f>
        <v>East</v>
      </c>
      <c r="R7134" t="str">
        <f t="shared" si="668"/>
        <v>North</v>
      </c>
      <c r="S7134" t="str">
        <f t="shared" si="669"/>
        <v>Outpatient</v>
      </c>
      <c r="T7134" t="str">
        <f t="shared" si="670"/>
        <v>SLA Breach</v>
      </c>
      <c r="U7134">
        <f t="shared" si="671"/>
        <v>19</v>
      </c>
    </row>
    <row r="7135" spans="1:21" x14ac:dyDescent="0.3">
      <c r="A7135" t="s">
        <v>11874</v>
      </c>
      <c r="B7135" t="s">
        <v>2070</v>
      </c>
      <c r="C7135" t="s">
        <v>3102</v>
      </c>
      <c r="D7135" t="s">
        <v>59</v>
      </c>
      <c r="E7135" t="s">
        <v>74</v>
      </c>
      <c r="F7135">
        <v>80283.7</v>
      </c>
      <c r="G7135" s="1">
        <v>45661</v>
      </c>
      <c r="I7135" t="s">
        <v>40</v>
      </c>
      <c r="J7135">
        <v>16</v>
      </c>
      <c r="K7135">
        <v>15</v>
      </c>
      <c r="L7135" t="s">
        <v>60</v>
      </c>
      <c r="M7135" t="s">
        <v>55</v>
      </c>
      <c r="N7135" t="s">
        <v>30</v>
      </c>
      <c r="O7135">
        <f t="shared" si="666"/>
        <v>1</v>
      </c>
      <c r="P7135" t="str">
        <f t="shared" si="667"/>
        <v>Valid</v>
      </c>
      <c r="Q7135" t="str">
        <f>_xlfn.XLOOKUP(B7135,Customers!$A:$A,Customers!$C:$C,"Not Found")</f>
        <v>East</v>
      </c>
      <c r="R7135" t="str">
        <f t="shared" si="668"/>
        <v>East</v>
      </c>
      <c r="S7135" t="str">
        <f t="shared" si="669"/>
        <v>Critical Illness</v>
      </c>
      <c r="T7135" t="str">
        <f t="shared" si="670"/>
        <v>SLA Breach</v>
      </c>
      <c r="U7135">
        <f t="shared" si="671"/>
        <v>1</v>
      </c>
    </row>
    <row r="7136" spans="1:21" x14ac:dyDescent="0.3">
      <c r="A7136" t="s">
        <v>11875</v>
      </c>
      <c r="B7136" t="s">
        <v>2174</v>
      </c>
      <c r="C7136" t="s">
        <v>2175</v>
      </c>
      <c r="D7136" t="s">
        <v>46</v>
      </c>
      <c r="E7136" t="s">
        <v>39</v>
      </c>
      <c r="F7136">
        <v>80225.919999999998</v>
      </c>
      <c r="G7136" s="1">
        <v>45818</v>
      </c>
      <c r="H7136" s="1">
        <v>45827</v>
      </c>
      <c r="I7136" t="s">
        <v>19</v>
      </c>
      <c r="J7136">
        <v>9</v>
      </c>
      <c r="K7136">
        <v>10</v>
      </c>
      <c r="L7136" t="s">
        <v>404</v>
      </c>
      <c r="M7136" t="s">
        <v>21</v>
      </c>
      <c r="N7136" t="s">
        <v>30</v>
      </c>
      <c r="O7136">
        <f t="shared" si="666"/>
        <v>1</v>
      </c>
      <c r="P7136" t="str">
        <f t="shared" si="667"/>
        <v>Valid</v>
      </c>
      <c r="Q7136" t="str">
        <f>_xlfn.XLOOKUP(B7136,Customers!$A:$A,Customers!$C:$C,"Not Found")</f>
        <v>South</v>
      </c>
      <c r="R7136" t="str">
        <f t="shared" si="668"/>
        <v>North</v>
      </c>
      <c r="S7136" t="str">
        <f t="shared" si="669"/>
        <v>Theft</v>
      </c>
      <c r="T7136" t="str">
        <f t="shared" si="670"/>
        <v>Within SLA</v>
      </c>
      <c r="U7136">
        <f t="shared" si="671"/>
        <v>0</v>
      </c>
    </row>
    <row r="7137" spans="1:21" x14ac:dyDescent="0.3">
      <c r="A7137" t="s">
        <v>11876</v>
      </c>
      <c r="B7137" t="s">
        <v>3493</v>
      </c>
      <c r="C7137" t="s">
        <v>9838</v>
      </c>
      <c r="D7137" t="s">
        <v>154</v>
      </c>
      <c r="E7137" t="s">
        <v>18</v>
      </c>
      <c r="F7137">
        <v>256182.35</v>
      </c>
      <c r="G7137" s="1">
        <v>45828</v>
      </c>
      <c r="H7137" s="1">
        <v>45835</v>
      </c>
      <c r="I7137" t="s">
        <v>19</v>
      </c>
      <c r="J7137">
        <v>7</v>
      </c>
      <c r="K7137">
        <v>10</v>
      </c>
      <c r="L7137" t="s">
        <v>561</v>
      </c>
      <c r="M7137" t="s">
        <v>21</v>
      </c>
      <c r="N7137" t="s">
        <v>22</v>
      </c>
      <c r="O7137">
        <f t="shared" si="666"/>
        <v>1</v>
      </c>
      <c r="P7137" t="str">
        <f t="shared" si="667"/>
        <v>Valid</v>
      </c>
      <c r="Q7137" t="str">
        <f>_xlfn.XLOOKUP(B7137,Customers!$A:$A,Customers!$C:$C,"Not Found")</f>
        <v>South</v>
      </c>
      <c r="R7137" t="str">
        <f t="shared" si="668"/>
        <v>South</v>
      </c>
      <c r="S7137" t="str">
        <f t="shared" si="669"/>
        <v>Vehicle Damage</v>
      </c>
      <c r="T7137" t="str">
        <f t="shared" si="670"/>
        <v>Within SLA</v>
      </c>
      <c r="U7137">
        <f t="shared" si="671"/>
        <v>0</v>
      </c>
    </row>
    <row r="7138" spans="1:21" x14ac:dyDescent="0.3">
      <c r="A7138" t="s">
        <v>11877</v>
      </c>
      <c r="B7138" t="s">
        <v>157</v>
      </c>
      <c r="C7138" t="s">
        <v>158</v>
      </c>
      <c r="D7138" t="s">
        <v>59</v>
      </c>
      <c r="E7138" t="s">
        <v>74</v>
      </c>
      <c r="F7138">
        <v>101228.22</v>
      </c>
      <c r="G7138" s="1">
        <v>45668</v>
      </c>
      <c r="H7138" s="1">
        <v>45680</v>
      </c>
      <c r="I7138" t="s">
        <v>19</v>
      </c>
      <c r="J7138">
        <v>12</v>
      </c>
      <c r="K7138">
        <v>15</v>
      </c>
      <c r="L7138" t="s">
        <v>252</v>
      </c>
      <c r="M7138" t="s">
        <v>55</v>
      </c>
      <c r="N7138" t="s">
        <v>30</v>
      </c>
      <c r="O7138">
        <f t="shared" si="666"/>
        <v>1</v>
      </c>
      <c r="P7138" t="str">
        <f t="shared" si="667"/>
        <v>Valid</v>
      </c>
      <c r="Q7138" t="str">
        <f>_xlfn.XLOOKUP(B7138,Customers!$A:$A,Customers!$C:$C,"Not Found")</f>
        <v>East</v>
      </c>
      <c r="R7138" t="str">
        <f t="shared" si="668"/>
        <v>East</v>
      </c>
      <c r="S7138" t="str">
        <f t="shared" si="669"/>
        <v>Critical Illness</v>
      </c>
      <c r="T7138" t="str">
        <f t="shared" si="670"/>
        <v>Within SLA</v>
      </c>
      <c r="U7138">
        <f t="shared" si="671"/>
        <v>0</v>
      </c>
    </row>
    <row r="7139" spans="1:21" x14ac:dyDescent="0.3">
      <c r="A7139" t="s">
        <v>11878</v>
      </c>
      <c r="B7139" t="s">
        <v>72</v>
      </c>
      <c r="C7139" t="s">
        <v>1125</v>
      </c>
      <c r="D7139" t="s">
        <v>116</v>
      </c>
      <c r="E7139" t="s">
        <v>39</v>
      </c>
      <c r="F7139">
        <v>11478.71</v>
      </c>
      <c r="G7139" s="1">
        <v>45767</v>
      </c>
      <c r="I7139" t="s">
        <v>64</v>
      </c>
      <c r="J7139">
        <v>4</v>
      </c>
      <c r="K7139">
        <v>7</v>
      </c>
      <c r="L7139" t="s">
        <v>349</v>
      </c>
      <c r="M7139" t="s">
        <v>94</v>
      </c>
      <c r="N7139" t="s">
        <v>22</v>
      </c>
      <c r="O7139">
        <f t="shared" si="666"/>
        <v>1</v>
      </c>
      <c r="P7139" t="str">
        <f t="shared" si="667"/>
        <v>Valid</v>
      </c>
      <c r="Q7139" t="str">
        <f>_xlfn.XLOOKUP(B7139,Customers!$A:$A,Customers!$C:$C,"Not Found")</f>
        <v>Central</v>
      </c>
      <c r="R7139" t="str">
        <f t="shared" si="668"/>
        <v>North</v>
      </c>
      <c r="S7139" t="str">
        <f t="shared" si="669"/>
        <v>Medical Emergency</v>
      </c>
      <c r="T7139" t="str">
        <f t="shared" si="670"/>
        <v>Within SLA</v>
      </c>
      <c r="U7139">
        <f t="shared" si="671"/>
        <v>0</v>
      </c>
    </row>
    <row r="7140" spans="1:21" x14ac:dyDescent="0.3">
      <c r="A7140" t="s">
        <v>11879</v>
      </c>
      <c r="B7140" t="s">
        <v>11498</v>
      </c>
      <c r="C7140" t="s">
        <v>11499</v>
      </c>
      <c r="D7140" t="s">
        <v>46</v>
      </c>
      <c r="E7140" t="s">
        <v>39</v>
      </c>
      <c r="F7140">
        <v>178432.07</v>
      </c>
      <c r="G7140" s="1">
        <v>45845</v>
      </c>
      <c r="H7140" s="1">
        <v>45850</v>
      </c>
      <c r="I7140" t="s">
        <v>19</v>
      </c>
      <c r="J7140">
        <v>5</v>
      </c>
      <c r="K7140">
        <v>12</v>
      </c>
      <c r="L7140" t="s">
        <v>28</v>
      </c>
      <c r="M7140" t="s">
        <v>49</v>
      </c>
      <c r="N7140" t="s">
        <v>30</v>
      </c>
      <c r="O7140">
        <f t="shared" si="666"/>
        <v>1</v>
      </c>
      <c r="P7140" t="str">
        <f t="shared" si="667"/>
        <v>Valid</v>
      </c>
      <c r="Q7140" t="str">
        <f>_xlfn.XLOOKUP(B7140,Customers!$A:$A,Customers!$C:$C,"Not Found")</f>
        <v>West</v>
      </c>
      <c r="R7140" t="str">
        <f t="shared" si="668"/>
        <v>North</v>
      </c>
      <c r="S7140" t="str">
        <f t="shared" si="669"/>
        <v>Theft</v>
      </c>
      <c r="T7140" t="str">
        <f t="shared" si="670"/>
        <v>Within SLA</v>
      </c>
      <c r="U7140">
        <f t="shared" si="671"/>
        <v>0</v>
      </c>
    </row>
    <row r="7141" spans="1:21" x14ac:dyDescent="0.3">
      <c r="A7141" t="s">
        <v>11880</v>
      </c>
      <c r="B7141" t="s">
        <v>1515</v>
      </c>
      <c r="C7141" t="s">
        <v>1516</v>
      </c>
      <c r="D7141" t="s">
        <v>216</v>
      </c>
      <c r="E7141" t="s">
        <v>39</v>
      </c>
      <c r="F7141">
        <v>178007.45</v>
      </c>
      <c r="G7141" s="1">
        <v>45737</v>
      </c>
      <c r="I7141" t="s">
        <v>40</v>
      </c>
      <c r="J7141">
        <v>14</v>
      </c>
      <c r="K7141">
        <v>15</v>
      </c>
      <c r="L7141" t="s">
        <v>864</v>
      </c>
      <c r="M7141" t="s">
        <v>55</v>
      </c>
      <c r="N7141" t="s">
        <v>30</v>
      </c>
      <c r="O7141">
        <f t="shared" si="666"/>
        <v>1</v>
      </c>
      <c r="P7141" t="str">
        <f t="shared" si="667"/>
        <v>Valid</v>
      </c>
      <c r="Q7141" t="str">
        <f>_xlfn.XLOOKUP(B7141,Customers!$A:$A,Customers!$C:$C,"Not Found")</f>
        <v>North</v>
      </c>
      <c r="R7141" t="str">
        <f t="shared" si="668"/>
        <v>North</v>
      </c>
      <c r="S7141" t="str">
        <f t="shared" si="669"/>
        <v>Outpatient</v>
      </c>
      <c r="T7141" t="str">
        <f t="shared" si="670"/>
        <v>Within SLA</v>
      </c>
      <c r="U7141">
        <f t="shared" si="671"/>
        <v>0</v>
      </c>
    </row>
    <row r="7142" spans="1:21" x14ac:dyDescent="0.3">
      <c r="A7142" t="s">
        <v>11881</v>
      </c>
      <c r="B7142" t="s">
        <v>5815</v>
      </c>
      <c r="C7142" t="s">
        <v>5816</v>
      </c>
      <c r="D7142" t="s">
        <v>59</v>
      </c>
      <c r="E7142" t="s">
        <v>74</v>
      </c>
      <c r="F7142">
        <v>151446.82</v>
      </c>
      <c r="G7142" s="1">
        <v>45855</v>
      </c>
      <c r="I7142" t="s">
        <v>64</v>
      </c>
      <c r="J7142">
        <v>20</v>
      </c>
      <c r="K7142">
        <v>15</v>
      </c>
      <c r="L7142" t="s">
        <v>70</v>
      </c>
      <c r="M7142" t="s">
        <v>55</v>
      </c>
      <c r="N7142" t="s">
        <v>30</v>
      </c>
      <c r="O7142">
        <f t="shared" si="666"/>
        <v>1</v>
      </c>
      <c r="P7142" t="str">
        <f t="shared" si="667"/>
        <v>Valid</v>
      </c>
      <c r="Q7142" t="str">
        <f>_xlfn.XLOOKUP(B7142,Customers!$A:$A,Customers!$C:$C,"Not Found")</f>
        <v>West</v>
      </c>
      <c r="R7142" t="str">
        <f t="shared" si="668"/>
        <v>East</v>
      </c>
      <c r="S7142" t="str">
        <f t="shared" si="669"/>
        <v>Critical Illness</v>
      </c>
      <c r="T7142" t="str">
        <f t="shared" si="670"/>
        <v>SLA Breach</v>
      </c>
      <c r="U7142">
        <f t="shared" si="671"/>
        <v>5</v>
      </c>
    </row>
    <row r="7143" spans="1:21" x14ac:dyDescent="0.3">
      <c r="A7143" t="s">
        <v>11882</v>
      </c>
      <c r="B7143" t="s">
        <v>2046</v>
      </c>
      <c r="C7143" t="s">
        <v>11883</v>
      </c>
      <c r="D7143" t="s">
        <v>59</v>
      </c>
      <c r="E7143" t="s">
        <v>173</v>
      </c>
      <c r="F7143">
        <v>44540.75</v>
      </c>
      <c r="G7143" s="1">
        <v>45808</v>
      </c>
      <c r="H7143" s="1">
        <v>45820</v>
      </c>
      <c r="I7143" t="s">
        <v>47</v>
      </c>
      <c r="J7143">
        <v>12</v>
      </c>
      <c r="K7143">
        <v>15</v>
      </c>
      <c r="L7143" t="s">
        <v>150</v>
      </c>
      <c r="M7143" t="s">
        <v>55</v>
      </c>
      <c r="N7143" t="s">
        <v>30</v>
      </c>
      <c r="O7143">
        <f t="shared" si="666"/>
        <v>1</v>
      </c>
      <c r="P7143" t="str">
        <f t="shared" si="667"/>
        <v>Valid</v>
      </c>
      <c r="Q7143" t="str">
        <f>_xlfn.XLOOKUP(B7143,Customers!$A:$A,Customers!$C:$C,"Not Found")</f>
        <v>North</v>
      </c>
      <c r="R7143" t="str">
        <f t="shared" si="668"/>
        <v>Central</v>
      </c>
      <c r="S7143" t="str">
        <f t="shared" si="669"/>
        <v>Critical Illness</v>
      </c>
      <c r="T7143" t="str">
        <f t="shared" si="670"/>
        <v>Within SLA</v>
      </c>
      <c r="U7143">
        <f t="shared" si="671"/>
        <v>0</v>
      </c>
    </row>
    <row r="7144" spans="1:21" x14ac:dyDescent="0.3">
      <c r="A7144" t="s">
        <v>11884</v>
      </c>
      <c r="B7144" t="s">
        <v>1119</v>
      </c>
      <c r="C7144" t="s">
        <v>1120</v>
      </c>
      <c r="D7144" t="s">
        <v>111</v>
      </c>
      <c r="E7144" t="s">
        <v>18</v>
      </c>
      <c r="F7144">
        <v>119258.58</v>
      </c>
      <c r="G7144" s="1">
        <v>45968</v>
      </c>
      <c r="H7144" s="1">
        <v>45976</v>
      </c>
      <c r="I7144" t="s">
        <v>19</v>
      </c>
      <c r="J7144">
        <v>8</v>
      </c>
      <c r="K7144">
        <v>12</v>
      </c>
      <c r="L7144" t="s">
        <v>60</v>
      </c>
      <c r="M7144" t="s">
        <v>49</v>
      </c>
      <c r="N7144" t="s">
        <v>22</v>
      </c>
      <c r="O7144">
        <f t="shared" si="666"/>
        <v>1</v>
      </c>
      <c r="P7144" t="str">
        <f t="shared" si="667"/>
        <v>Valid</v>
      </c>
      <c r="Q7144" t="str">
        <f>_xlfn.XLOOKUP(B7144,Customers!$A:$A,Customers!$C:$C,"Not Found")</f>
        <v>North</v>
      </c>
      <c r="R7144" t="str">
        <f t="shared" si="668"/>
        <v>South</v>
      </c>
      <c r="S7144" t="str">
        <f t="shared" si="669"/>
        <v>Fire</v>
      </c>
      <c r="T7144" t="str">
        <f t="shared" si="670"/>
        <v>Within SLA</v>
      </c>
      <c r="U7144">
        <f t="shared" si="671"/>
        <v>0</v>
      </c>
    </row>
    <row r="7145" spans="1:21" x14ac:dyDescent="0.3">
      <c r="A7145" t="s">
        <v>11885</v>
      </c>
      <c r="B7145" t="s">
        <v>284</v>
      </c>
      <c r="C7145" t="s">
        <v>285</v>
      </c>
      <c r="D7145" t="s">
        <v>69</v>
      </c>
      <c r="E7145" t="s">
        <v>27</v>
      </c>
      <c r="F7145">
        <v>108726.1</v>
      </c>
      <c r="G7145" s="1">
        <v>45714</v>
      </c>
      <c r="H7145" s="1">
        <v>45723</v>
      </c>
      <c r="I7145" t="s">
        <v>19</v>
      </c>
      <c r="J7145">
        <v>9</v>
      </c>
      <c r="K7145">
        <v>12</v>
      </c>
      <c r="L7145" t="s">
        <v>606</v>
      </c>
      <c r="M7145" t="s">
        <v>49</v>
      </c>
      <c r="N7145" t="s">
        <v>30</v>
      </c>
      <c r="O7145">
        <f t="shared" si="666"/>
        <v>1</v>
      </c>
      <c r="P7145" t="str">
        <f t="shared" si="667"/>
        <v>Valid</v>
      </c>
      <c r="Q7145" t="str">
        <f>_xlfn.XLOOKUP(B7145,Customers!$A:$A,Customers!$C:$C,"Not Found")</f>
        <v>North</v>
      </c>
      <c r="R7145" t="str">
        <f t="shared" si="668"/>
        <v>West</v>
      </c>
      <c r="S7145" t="str">
        <f t="shared" si="669"/>
        <v>Property Damage</v>
      </c>
      <c r="T7145" t="str">
        <f t="shared" si="670"/>
        <v>Within SLA</v>
      </c>
      <c r="U7145">
        <f t="shared" si="671"/>
        <v>0</v>
      </c>
    </row>
    <row r="7146" spans="1:21" x14ac:dyDescent="0.3">
      <c r="A7146" t="s">
        <v>11886</v>
      </c>
      <c r="B7146" t="s">
        <v>396</v>
      </c>
      <c r="C7146" t="s">
        <v>7392</v>
      </c>
      <c r="D7146" t="s">
        <v>92</v>
      </c>
      <c r="E7146" t="s">
        <v>39</v>
      </c>
      <c r="F7146">
        <v>94763.36</v>
      </c>
      <c r="G7146" s="1">
        <v>45670</v>
      </c>
      <c r="H7146" s="1">
        <v>45685</v>
      </c>
      <c r="I7146" t="s">
        <v>19</v>
      </c>
      <c r="J7146">
        <v>15</v>
      </c>
      <c r="K7146">
        <v>7</v>
      </c>
      <c r="L7146" t="s">
        <v>244</v>
      </c>
      <c r="M7146" t="s">
        <v>94</v>
      </c>
      <c r="N7146" t="s">
        <v>42</v>
      </c>
      <c r="O7146">
        <f t="shared" si="666"/>
        <v>1</v>
      </c>
      <c r="P7146" t="str">
        <f t="shared" si="667"/>
        <v>Valid</v>
      </c>
      <c r="Q7146" t="str">
        <f>_xlfn.XLOOKUP(B7146,Customers!$A:$A,Customers!$C:$C,"Not Found")</f>
        <v>North</v>
      </c>
      <c r="R7146" t="str">
        <f t="shared" si="668"/>
        <v>North</v>
      </c>
      <c r="S7146" t="str">
        <f t="shared" si="669"/>
        <v>Baggage Loss</v>
      </c>
      <c r="T7146" t="str">
        <f t="shared" si="670"/>
        <v>SLA Breach</v>
      </c>
      <c r="U7146">
        <f t="shared" si="671"/>
        <v>8</v>
      </c>
    </row>
    <row r="7147" spans="1:21" x14ac:dyDescent="0.3">
      <c r="A7147" t="s">
        <v>11887</v>
      </c>
      <c r="B7147" t="s">
        <v>2884</v>
      </c>
      <c r="C7147" t="s">
        <v>10509</v>
      </c>
      <c r="D7147" t="s">
        <v>46</v>
      </c>
      <c r="E7147" t="s">
        <v>27</v>
      </c>
      <c r="F7147">
        <v>97054.18</v>
      </c>
      <c r="G7147" s="1">
        <v>45765</v>
      </c>
      <c r="H7147" s="1">
        <v>45777</v>
      </c>
      <c r="I7147" t="s">
        <v>19</v>
      </c>
      <c r="J7147">
        <v>12</v>
      </c>
      <c r="K7147">
        <v>10</v>
      </c>
      <c r="L7147" t="s">
        <v>450</v>
      </c>
      <c r="M7147" t="s">
        <v>21</v>
      </c>
      <c r="N7147" t="s">
        <v>30</v>
      </c>
      <c r="O7147">
        <f t="shared" si="666"/>
        <v>1</v>
      </c>
      <c r="P7147" t="str">
        <f t="shared" si="667"/>
        <v>Valid</v>
      </c>
      <c r="Q7147" t="str">
        <f>_xlfn.XLOOKUP(B7147,Customers!$A:$A,Customers!$C:$C,"Not Found")</f>
        <v>South</v>
      </c>
      <c r="R7147" t="str">
        <f t="shared" si="668"/>
        <v>West</v>
      </c>
      <c r="S7147" t="str">
        <f t="shared" si="669"/>
        <v>Theft</v>
      </c>
      <c r="T7147" t="str">
        <f t="shared" si="670"/>
        <v>SLA Breach</v>
      </c>
      <c r="U7147">
        <f t="shared" si="671"/>
        <v>2</v>
      </c>
    </row>
    <row r="7148" spans="1:21" x14ac:dyDescent="0.3">
      <c r="A7148" t="s">
        <v>11888</v>
      </c>
      <c r="B7148" t="s">
        <v>2132</v>
      </c>
      <c r="C7148" t="s">
        <v>2133</v>
      </c>
      <c r="D7148" t="s">
        <v>59</v>
      </c>
      <c r="E7148" t="s">
        <v>39</v>
      </c>
      <c r="F7148">
        <v>259437.54</v>
      </c>
      <c r="G7148" s="1">
        <v>45925</v>
      </c>
      <c r="H7148" s="1">
        <v>45942</v>
      </c>
      <c r="I7148" t="s">
        <v>19</v>
      </c>
      <c r="J7148">
        <v>17</v>
      </c>
      <c r="K7148">
        <v>15</v>
      </c>
      <c r="L7148" t="s">
        <v>580</v>
      </c>
      <c r="M7148" t="s">
        <v>55</v>
      </c>
      <c r="N7148" t="s">
        <v>30</v>
      </c>
      <c r="O7148">
        <f t="shared" si="666"/>
        <v>1</v>
      </c>
      <c r="P7148" t="str">
        <f t="shared" si="667"/>
        <v>Valid</v>
      </c>
      <c r="Q7148" t="str">
        <f>_xlfn.XLOOKUP(B7148,Customers!$A:$A,Customers!$C:$C,"Not Found")</f>
        <v>South</v>
      </c>
      <c r="R7148" t="str">
        <f t="shared" si="668"/>
        <v>North</v>
      </c>
      <c r="S7148" t="str">
        <f t="shared" si="669"/>
        <v>Critical Illness</v>
      </c>
      <c r="T7148" t="str">
        <f t="shared" si="670"/>
        <v>SLA Breach</v>
      </c>
      <c r="U7148">
        <f t="shared" si="671"/>
        <v>2</v>
      </c>
    </row>
    <row r="7149" spans="1:21" x14ac:dyDescent="0.3">
      <c r="A7149" t="s">
        <v>11889</v>
      </c>
      <c r="B7149" t="s">
        <v>8093</v>
      </c>
      <c r="C7149" t="s">
        <v>8094</v>
      </c>
      <c r="D7149" t="s">
        <v>59</v>
      </c>
      <c r="E7149" t="s">
        <v>27</v>
      </c>
      <c r="F7149">
        <v>53601.27</v>
      </c>
      <c r="G7149" s="1">
        <v>45967</v>
      </c>
      <c r="I7149" t="s">
        <v>64</v>
      </c>
      <c r="J7149">
        <v>15</v>
      </c>
      <c r="K7149">
        <v>15</v>
      </c>
      <c r="L7149" t="s">
        <v>54</v>
      </c>
      <c r="M7149" t="s">
        <v>55</v>
      </c>
      <c r="N7149" t="s">
        <v>30</v>
      </c>
      <c r="O7149">
        <f t="shared" si="666"/>
        <v>1</v>
      </c>
      <c r="P7149" t="str">
        <f t="shared" si="667"/>
        <v>Valid</v>
      </c>
      <c r="Q7149" t="str">
        <f>_xlfn.XLOOKUP(B7149,Customers!$A:$A,Customers!$C:$C,"Not Found")</f>
        <v>Central</v>
      </c>
      <c r="R7149" t="str">
        <f t="shared" si="668"/>
        <v>West</v>
      </c>
      <c r="S7149" t="str">
        <f t="shared" si="669"/>
        <v>Critical Illness</v>
      </c>
      <c r="T7149" t="str">
        <f t="shared" si="670"/>
        <v>Within SLA</v>
      </c>
      <c r="U7149">
        <f t="shared" si="671"/>
        <v>0</v>
      </c>
    </row>
    <row r="7150" spans="1:21" x14ac:dyDescent="0.3">
      <c r="A7150" t="s">
        <v>11890</v>
      </c>
      <c r="B7150" t="s">
        <v>8338</v>
      </c>
      <c r="C7150" t="s">
        <v>8339</v>
      </c>
      <c r="D7150" t="s">
        <v>34</v>
      </c>
      <c r="E7150" t="s">
        <v>27</v>
      </c>
      <c r="F7150">
        <v>260580.53</v>
      </c>
      <c r="G7150" s="1">
        <v>45868</v>
      </c>
      <c r="I7150" t="s">
        <v>40</v>
      </c>
      <c r="J7150">
        <v>27</v>
      </c>
      <c r="K7150">
        <v>20</v>
      </c>
      <c r="L7150" t="s">
        <v>87</v>
      </c>
      <c r="M7150" t="s">
        <v>29</v>
      </c>
      <c r="N7150" t="s">
        <v>42</v>
      </c>
      <c r="O7150">
        <f t="shared" si="666"/>
        <v>1</v>
      </c>
      <c r="P7150" t="str">
        <f t="shared" si="667"/>
        <v>Valid</v>
      </c>
      <c r="Q7150" t="str">
        <f>_xlfn.XLOOKUP(B7150,Customers!$A:$A,Customers!$C:$C,"Not Found")</f>
        <v>East</v>
      </c>
      <c r="R7150" t="str">
        <f t="shared" si="668"/>
        <v>West</v>
      </c>
      <c r="S7150" t="str">
        <f t="shared" si="669"/>
        <v>Death Benefit</v>
      </c>
      <c r="T7150" t="str">
        <f t="shared" si="670"/>
        <v>SLA Breach</v>
      </c>
      <c r="U7150">
        <f t="shared" si="671"/>
        <v>7</v>
      </c>
    </row>
    <row r="7151" spans="1:21" x14ac:dyDescent="0.3">
      <c r="A7151" t="s">
        <v>11891</v>
      </c>
      <c r="B7151" t="s">
        <v>2089</v>
      </c>
      <c r="C7151" t="s">
        <v>5304</v>
      </c>
      <c r="D7151" t="s">
        <v>34</v>
      </c>
      <c r="E7151" t="s">
        <v>27</v>
      </c>
      <c r="F7151">
        <v>211529.48</v>
      </c>
      <c r="G7151" s="1">
        <v>45862</v>
      </c>
      <c r="H7151" s="1">
        <v>45891</v>
      </c>
      <c r="I7151" t="s">
        <v>19</v>
      </c>
      <c r="J7151">
        <v>29</v>
      </c>
      <c r="K7151">
        <v>20</v>
      </c>
      <c r="L7151" t="s">
        <v>411</v>
      </c>
      <c r="M7151" t="s">
        <v>29</v>
      </c>
      <c r="N7151" t="s">
        <v>42</v>
      </c>
      <c r="O7151">
        <f t="shared" si="666"/>
        <v>1</v>
      </c>
      <c r="P7151" t="str">
        <f t="shared" si="667"/>
        <v>Valid</v>
      </c>
      <c r="Q7151" t="str">
        <f>_xlfn.XLOOKUP(B7151,Customers!$A:$A,Customers!$C:$C,"Not Found")</f>
        <v>Central</v>
      </c>
      <c r="R7151" t="str">
        <f t="shared" si="668"/>
        <v>West</v>
      </c>
      <c r="S7151" t="str">
        <f t="shared" si="669"/>
        <v>Death Benefit</v>
      </c>
      <c r="T7151" t="str">
        <f t="shared" si="670"/>
        <v>SLA Breach</v>
      </c>
      <c r="U7151">
        <f t="shared" si="671"/>
        <v>9</v>
      </c>
    </row>
    <row r="7152" spans="1:21" x14ac:dyDescent="0.3">
      <c r="A7152" t="s">
        <v>11892</v>
      </c>
      <c r="B7152" t="s">
        <v>948</v>
      </c>
      <c r="C7152" t="s">
        <v>949</v>
      </c>
      <c r="D7152" t="s">
        <v>92</v>
      </c>
      <c r="E7152" t="s">
        <v>39</v>
      </c>
      <c r="F7152">
        <v>56676.26</v>
      </c>
      <c r="G7152" s="1">
        <v>45899</v>
      </c>
      <c r="H7152" s="1">
        <v>45911</v>
      </c>
      <c r="I7152" t="s">
        <v>47</v>
      </c>
      <c r="J7152">
        <v>12</v>
      </c>
      <c r="K7152">
        <v>7</v>
      </c>
      <c r="L7152" t="s">
        <v>651</v>
      </c>
      <c r="M7152" t="s">
        <v>94</v>
      </c>
      <c r="N7152" t="s">
        <v>30</v>
      </c>
      <c r="O7152">
        <f t="shared" si="666"/>
        <v>1</v>
      </c>
      <c r="P7152" t="str">
        <f t="shared" si="667"/>
        <v>Valid</v>
      </c>
      <c r="Q7152" t="str">
        <f>_xlfn.XLOOKUP(B7152,Customers!$A:$A,Customers!$C:$C,"Not Found")</f>
        <v>East</v>
      </c>
      <c r="R7152" t="str">
        <f t="shared" si="668"/>
        <v>North</v>
      </c>
      <c r="S7152" t="str">
        <f t="shared" si="669"/>
        <v>Baggage Loss</v>
      </c>
      <c r="T7152" t="str">
        <f t="shared" si="670"/>
        <v>SLA Breach</v>
      </c>
      <c r="U7152">
        <f t="shared" si="671"/>
        <v>5</v>
      </c>
    </row>
    <row r="7153" spans="1:21" x14ac:dyDescent="0.3">
      <c r="A7153" t="s">
        <v>11893</v>
      </c>
      <c r="B7153" t="s">
        <v>5890</v>
      </c>
      <c r="C7153" t="s">
        <v>5891</v>
      </c>
      <c r="D7153" t="s">
        <v>17</v>
      </c>
      <c r="E7153" t="s">
        <v>27</v>
      </c>
      <c r="F7153">
        <v>136335.41</v>
      </c>
      <c r="G7153" s="1">
        <v>45988</v>
      </c>
      <c r="I7153" t="s">
        <v>64</v>
      </c>
      <c r="J7153">
        <v>12</v>
      </c>
      <c r="K7153">
        <v>10</v>
      </c>
      <c r="L7153" t="s">
        <v>651</v>
      </c>
      <c r="M7153" t="s">
        <v>21</v>
      </c>
      <c r="N7153" t="s">
        <v>22</v>
      </c>
      <c r="O7153">
        <f t="shared" si="666"/>
        <v>1</v>
      </c>
      <c r="P7153" t="str">
        <f t="shared" si="667"/>
        <v>Valid</v>
      </c>
      <c r="Q7153" t="str">
        <f>_xlfn.XLOOKUP(B7153,Customers!$A:$A,Customers!$C:$C,"Not Found")</f>
        <v>Central</v>
      </c>
      <c r="R7153" t="str">
        <f t="shared" si="668"/>
        <v>West</v>
      </c>
      <c r="S7153" t="str">
        <f t="shared" si="669"/>
        <v>Accident</v>
      </c>
      <c r="T7153" t="str">
        <f t="shared" si="670"/>
        <v>SLA Breach</v>
      </c>
      <c r="U7153">
        <f t="shared" si="671"/>
        <v>2</v>
      </c>
    </row>
    <row r="7154" spans="1:21" x14ac:dyDescent="0.3">
      <c r="A7154" t="s">
        <v>11894</v>
      </c>
      <c r="B7154" t="s">
        <v>7363</v>
      </c>
      <c r="C7154" t="s">
        <v>7364</v>
      </c>
      <c r="D7154" t="s">
        <v>46</v>
      </c>
      <c r="E7154" t="s">
        <v>39</v>
      </c>
      <c r="F7154">
        <v>141811.82999999999</v>
      </c>
      <c r="G7154" s="1">
        <v>45972</v>
      </c>
      <c r="H7154" s="1">
        <v>45985</v>
      </c>
      <c r="I7154" t="s">
        <v>19</v>
      </c>
      <c r="J7154">
        <v>13</v>
      </c>
      <c r="K7154">
        <v>12</v>
      </c>
      <c r="L7154" t="s">
        <v>541</v>
      </c>
      <c r="M7154" t="s">
        <v>49</v>
      </c>
      <c r="N7154" t="s">
        <v>30</v>
      </c>
      <c r="O7154">
        <f t="shared" si="666"/>
        <v>1</v>
      </c>
      <c r="P7154" t="str">
        <f t="shared" si="667"/>
        <v>Valid</v>
      </c>
      <c r="Q7154" t="str">
        <f>_xlfn.XLOOKUP(B7154,Customers!$A:$A,Customers!$C:$C,"Not Found")</f>
        <v>West</v>
      </c>
      <c r="R7154" t="str">
        <f t="shared" si="668"/>
        <v>North</v>
      </c>
      <c r="S7154" t="str">
        <f t="shared" si="669"/>
        <v>Theft</v>
      </c>
      <c r="T7154" t="str">
        <f t="shared" si="670"/>
        <v>SLA Breach</v>
      </c>
      <c r="U7154">
        <f t="shared" si="671"/>
        <v>1</v>
      </c>
    </row>
    <row r="7155" spans="1:21" x14ac:dyDescent="0.3">
      <c r="A7155" t="s">
        <v>11895</v>
      </c>
      <c r="B7155" t="s">
        <v>458</v>
      </c>
      <c r="C7155" t="s">
        <v>3745</v>
      </c>
      <c r="D7155" t="s">
        <v>216</v>
      </c>
      <c r="E7155" t="s">
        <v>74</v>
      </c>
      <c r="F7155">
        <v>90400.8</v>
      </c>
      <c r="G7155" s="1">
        <v>45867</v>
      </c>
      <c r="I7155" t="s">
        <v>40</v>
      </c>
      <c r="J7155">
        <v>29</v>
      </c>
      <c r="K7155">
        <v>15</v>
      </c>
      <c r="L7155" t="s">
        <v>41</v>
      </c>
      <c r="M7155" t="s">
        <v>55</v>
      </c>
      <c r="N7155" t="s">
        <v>88</v>
      </c>
      <c r="O7155">
        <f t="shared" si="666"/>
        <v>1</v>
      </c>
      <c r="P7155" t="str">
        <f t="shared" si="667"/>
        <v>Valid</v>
      </c>
      <c r="Q7155" t="str">
        <f>_xlfn.XLOOKUP(B7155,Customers!$A:$A,Customers!$C:$C,"Not Found")</f>
        <v>West</v>
      </c>
      <c r="R7155" t="str">
        <f t="shared" si="668"/>
        <v>East</v>
      </c>
      <c r="S7155" t="str">
        <f t="shared" si="669"/>
        <v>Outpatient</v>
      </c>
      <c r="T7155" t="str">
        <f t="shared" si="670"/>
        <v>SLA Breach</v>
      </c>
      <c r="U7155">
        <f t="shared" si="671"/>
        <v>14</v>
      </c>
    </row>
    <row r="7156" spans="1:21" x14ac:dyDescent="0.3">
      <c r="A7156" t="s">
        <v>11896</v>
      </c>
      <c r="B7156" t="s">
        <v>321</v>
      </c>
      <c r="C7156" t="s">
        <v>322</v>
      </c>
      <c r="D7156" t="s">
        <v>46</v>
      </c>
      <c r="E7156" t="s">
        <v>27</v>
      </c>
      <c r="F7156">
        <v>144324.12</v>
      </c>
      <c r="G7156" s="1">
        <v>45775</v>
      </c>
      <c r="I7156" t="s">
        <v>64</v>
      </c>
      <c r="J7156">
        <v>11</v>
      </c>
      <c r="K7156">
        <v>12</v>
      </c>
      <c r="L7156" t="s">
        <v>300</v>
      </c>
      <c r="M7156" t="s">
        <v>49</v>
      </c>
      <c r="N7156" t="s">
        <v>30</v>
      </c>
      <c r="O7156">
        <f t="shared" si="666"/>
        <v>1</v>
      </c>
      <c r="P7156" t="str">
        <f t="shared" si="667"/>
        <v>Valid</v>
      </c>
      <c r="Q7156" t="str">
        <f>_xlfn.XLOOKUP(B7156,Customers!$A:$A,Customers!$C:$C,"Not Found")</f>
        <v>East</v>
      </c>
      <c r="R7156" t="str">
        <f t="shared" si="668"/>
        <v>West</v>
      </c>
      <c r="S7156" t="str">
        <f t="shared" si="669"/>
        <v>Theft</v>
      </c>
      <c r="T7156" t="str">
        <f t="shared" si="670"/>
        <v>Within SLA</v>
      </c>
      <c r="U7156">
        <f t="shared" si="671"/>
        <v>0</v>
      </c>
    </row>
    <row r="7157" spans="1:21" x14ac:dyDescent="0.3">
      <c r="A7157" t="s">
        <v>11897</v>
      </c>
      <c r="B7157" t="s">
        <v>2166</v>
      </c>
      <c r="C7157" t="s">
        <v>5384</v>
      </c>
      <c r="D7157" t="s">
        <v>111</v>
      </c>
      <c r="E7157" t="s">
        <v>27</v>
      </c>
      <c r="F7157">
        <v>44782.89</v>
      </c>
      <c r="G7157" s="1">
        <v>45690</v>
      </c>
      <c r="I7157" t="s">
        <v>64</v>
      </c>
      <c r="J7157">
        <v>13</v>
      </c>
      <c r="K7157">
        <v>12</v>
      </c>
      <c r="L7157" t="s">
        <v>223</v>
      </c>
      <c r="M7157" t="s">
        <v>49</v>
      </c>
      <c r="N7157" t="s">
        <v>42</v>
      </c>
      <c r="O7157">
        <f t="shared" si="666"/>
        <v>1</v>
      </c>
      <c r="P7157" t="str">
        <f t="shared" si="667"/>
        <v>Valid</v>
      </c>
      <c r="Q7157" t="str">
        <f>_xlfn.XLOOKUP(B7157,Customers!$A:$A,Customers!$C:$C,"Not Found")</f>
        <v>North</v>
      </c>
      <c r="R7157" t="str">
        <f t="shared" si="668"/>
        <v>West</v>
      </c>
      <c r="S7157" t="str">
        <f t="shared" si="669"/>
        <v>Fire</v>
      </c>
      <c r="T7157" t="str">
        <f t="shared" si="670"/>
        <v>SLA Breach</v>
      </c>
      <c r="U7157">
        <f t="shared" si="671"/>
        <v>1</v>
      </c>
    </row>
    <row r="7158" spans="1:21" x14ac:dyDescent="0.3">
      <c r="A7158" t="s">
        <v>11898</v>
      </c>
      <c r="B7158" t="s">
        <v>2234</v>
      </c>
      <c r="C7158" t="s">
        <v>2235</v>
      </c>
      <c r="D7158" t="s">
        <v>34</v>
      </c>
      <c r="E7158" t="s">
        <v>27</v>
      </c>
      <c r="F7158">
        <v>229634.29</v>
      </c>
      <c r="G7158" s="1">
        <v>45713</v>
      </c>
      <c r="I7158" t="s">
        <v>64</v>
      </c>
      <c r="J7158">
        <v>11</v>
      </c>
      <c r="K7158">
        <v>20</v>
      </c>
      <c r="L7158" t="s">
        <v>212</v>
      </c>
      <c r="M7158" t="s">
        <v>29</v>
      </c>
      <c r="N7158" t="s">
        <v>30</v>
      </c>
      <c r="O7158">
        <f t="shared" si="666"/>
        <v>1</v>
      </c>
      <c r="P7158" t="str">
        <f t="shared" si="667"/>
        <v>Valid</v>
      </c>
      <c r="Q7158" t="str">
        <f>_xlfn.XLOOKUP(B7158,Customers!$A:$A,Customers!$C:$C,"Not Found")</f>
        <v>Central</v>
      </c>
      <c r="R7158" t="str">
        <f t="shared" si="668"/>
        <v>West</v>
      </c>
      <c r="S7158" t="str">
        <f t="shared" si="669"/>
        <v>Death Benefit</v>
      </c>
      <c r="T7158" t="str">
        <f t="shared" si="670"/>
        <v>Within SLA</v>
      </c>
      <c r="U7158">
        <f t="shared" si="671"/>
        <v>0</v>
      </c>
    </row>
    <row r="7159" spans="1:21" x14ac:dyDescent="0.3">
      <c r="A7159" t="s">
        <v>11899</v>
      </c>
      <c r="B7159" t="s">
        <v>2132</v>
      </c>
      <c r="C7159" t="s">
        <v>2133</v>
      </c>
      <c r="D7159" t="s">
        <v>53</v>
      </c>
      <c r="E7159" t="s">
        <v>27</v>
      </c>
      <c r="F7159">
        <v>68552.7</v>
      </c>
      <c r="G7159" s="1">
        <v>45880</v>
      </c>
      <c r="H7159" s="1">
        <v>45892</v>
      </c>
      <c r="I7159" t="s">
        <v>19</v>
      </c>
      <c r="J7159">
        <v>12</v>
      </c>
      <c r="K7159">
        <v>15</v>
      </c>
      <c r="L7159" t="s">
        <v>155</v>
      </c>
      <c r="M7159" t="s">
        <v>55</v>
      </c>
      <c r="N7159" t="s">
        <v>30</v>
      </c>
      <c r="O7159">
        <f t="shared" si="666"/>
        <v>1</v>
      </c>
      <c r="P7159" t="str">
        <f t="shared" si="667"/>
        <v>Valid</v>
      </c>
      <c r="Q7159" t="str">
        <f>_xlfn.XLOOKUP(B7159,Customers!$A:$A,Customers!$C:$C,"Not Found")</f>
        <v>South</v>
      </c>
      <c r="R7159" t="str">
        <f t="shared" si="668"/>
        <v>West</v>
      </c>
      <c r="S7159" t="str">
        <f t="shared" si="669"/>
        <v>Hospitalization</v>
      </c>
      <c r="T7159" t="str">
        <f t="shared" si="670"/>
        <v>Within SLA</v>
      </c>
      <c r="U7159">
        <f t="shared" si="671"/>
        <v>0</v>
      </c>
    </row>
    <row r="7160" spans="1:21" x14ac:dyDescent="0.3">
      <c r="A7160" t="s">
        <v>11900</v>
      </c>
      <c r="B7160" t="s">
        <v>6285</v>
      </c>
      <c r="C7160" t="s">
        <v>6286</v>
      </c>
      <c r="D7160" t="s">
        <v>46</v>
      </c>
      <c r="E7160" t="s">
        <v>27</v>
      </c>
      <c r="F7160">
        <v>109032.17</v>
      </c>
      <c r="G7160" s="1">
        <v>45681</v>
      </c>
      <c r="H7160" s="1">
        <v>45701</v>
      </c>
      <c r="I7160" t="s">
        <v>19</v>
      </c>
      <c r="J7160">
        <v>20</v>
      </c>
      <c r="K7160">
        <v>12</v>
      </c>
      <c r="L7160" t="s">
        <v>159</v>
      </c>
      <c r="M7160" t="s">
        <v>49</v>
      </c>
      <c r="N7160" t="s">
        <v>88</v>
      </c>
      <c r="O7160">
        <f t="shared" si="666"/>
        <v>1</v>
      </c>
      <c r="P7160" t="str">
        <f t="shared" si="667"/>
        <v>Valid</v>
      </c>
      <c r="Q7160" t="str">
        <f>_xlfn.XLOOKUP(B7160,Customers!$A:$A,Customers!$C:$C,"Not Found")</f>
        <v>Central</v>
      </c>
      <c r="R7160" t="str">
        <f t="shared" si="668"/>
        <v>West</v>
      </c>
      <c r="S7160" t="str">
        <f t="shared" si="669"/>
        <v>Theft</v>
      </c>
      <c r="T7160" t="str">
        <f t="shared" si="670"/>
        <v>SLA Breach</v>
      </c>
      <c r="U7160">
        <f t="shared" si="671"/>
        <v>8</v>
      </c>
    </row>
    <row r="7161" spans="1:21" x14ac:dyDescent="0.3">
      <c r="A7161" t="s">
        <v>11901</v>
      </c>
      <c r="B7161" t="s">
        <v>10975</v>
      </c>
      <c r="C7161" t="s">
        <v>10976</v>
      </c>
      <c r="D7161" t="s">
        <v>69</v>
      </c>
      <c r="E7161" t="s">
        <v>18</v>
      </c>
      <c r="F7161">
        <v>72000.679999999993</v>
      </c>
      <c r="G7161" s="1">
        <v>45947</v>
      </c>
      <c r="H7161" s="1">
        <v>45971</v>
      </c>
      <c r="I7161" t="s">
        <v>19</v>
      </c>
      <c r="J7161">
        <v>24</v>
      </c>
      <c r="K7161">
        <v>12</v>
      </c>
      <c r="L7161" t="s">
        <v>278</v>
      </c>
      <c r="M7161" t="s">
        <v>49</v>
      </c>
      <c r="N7161" t="s">
        <v>42</v>
      </c>
      <c r="O7161">
        <f t="shared" si="666"/>
        <v>1</v>
      </c>
      <c r="P7161" t="str">
        <f t="shared" si="667"/>
        <v>Valid</v>
      </c>
      <c r="Q7161" t="str">
        <f>_xlfn.XLOOKUP(B7161,Customers!$A:$A,Customers!$C:$C,"Not Found")</f>
        <v>North</v>
      </c>
      <c r="R7161" t="str">
        <f t="shared" si="668"/>
        <v>South</v>
      </c>
      <c r="S7161" t="str">
        <f t="shared" si="669"/>
        <v>Property Damage</v>
      </c>
      <c r="T7161" t="str">
        <f t="shared" si="670"/>
        <v>SLA Breach</v>
      </c>
      <c r="U7161">
        <f t="shared" si="671"/>
        <v>12</v>
      </c>
    </row>
    <row r="7162" spans="1:21" x14ac:dyDescent="0.3">
      <c r="A7162" t="s">
        <v>11902</v>
      </c>
      <c r="B7162" t="s">
        <v>4824</v>
      </c>
      <c r="C7162" t="s">
        <v>4825</v>
      </c>
      <c r="D7162" t="s">
        <v>182</v>
      </c>
      <c r="E7162" t="s">
        <v>18</v>
      </c>
      <c r="F7162">
        <v>17273.04</v>
      </c>
      <c r="G7162" s="1">
        <v>45817</v>
      </c>
      <c r="H7162" s="1">
        <v>45819</v>
      </c>
      <c r="I7162" t="s">
        <v>19</v>
      </c>
      <c r="J7162">
        <v>2</v>
      </c>
      <c r="K7162">
        <v>7</v>
      </c>
      <c r="L7162" t="s">
        <v>41</v>
      </c>
      <c r="M7162" t="s">
        <v>94</v>
      </c>
      <c r="N7162" t="s">
        <v>30</v>
      </c>
      <c r="O7162">
        <f t="shared" si="666"/>
        <v>1</v>
      </c>
      <c r="P7162" t="str">
        <f t="shared" si="667"/>
        <v>Valid</v>
      </c>
      <c r="Q7162" t="str">
        <f>_xlfn.XLOOKUP(B7162,Customers!$A:$A,Customers!$C:$C,"Not Found")</f>
        <v>East</v>
      </c>
      <c r="R7162" t="str">
        <f t="shared" si="668"/>
        <v>South</v>
      </c>
      <c r="S7162" t="str">
        <f t="shared" si="669"/>
        <v>Trip Cancellation</v>
      </c>
      <c r="T7162" t="str">
        <f t="shared" si="670"/>
        <v>Within SLA</v>
      </c>
      <c r="U7162">
        <f t="shared" si="671"/>
        <v>0</v>
      </c>
    </row>
    <row r="7163" spans="1:21" x14ac:dyDescent="0.3">
      <c r="A7163" t="s">
        <v>11903</v>
      </c>
      <c r="B7163" t="s">
        <v>11904</v>
      </c>
      <c r="C7163" t="s">
        <v>11905</v>
      </c>
      <c r="D7163" t="s">
        <v>17</v>
      </c>
      <c r="E7163" t="s">
        <v>74</v>
      </c>
      <c r="F7163">
        <v>23004.53</v>
      </c>
      <c r="G7163" s="1">
        <v>45962</v>
      </c>
      <c r="I7163" t="s">
        <v>40</v>
      </c>
      <c r="J7163">
        <v>22</v>
      </c>
      <c r="K7163">
        <v>10</v>
      </c>
      <c r="L7163" t="s">
        <v>41</v>
      </c>
      <c r="M7163" t="s">
        <v>21</v>
      </c>
      <c r="N7163" t="s">
        <v>42</v>
      </c>
      <c r="O7163">
        <f t="shared" si="666"/>
        <v>1</v>
      </c>
      <c r="P7163" t="str">
        <f t="shared" si="667"/>
        <v>Valid</v>
      </c>
      <c r="Q7163" t="str">
        <f>_xlfn.XLOOKUP(B7163,Customers!$A:$A,Customers!$C:$C,"Not Found")</f>
        <v>South</v>
      </c>
      <c r="R7163" t="str">
        <f t="shared" si="668"/>
        <v>East</v>
      </c>
      <c r="S7163" t="str">
        <f t="shared" si="669"/>
        <v>Accident</v>
      </c>
      <c r="T7163" t="str">
        <f t="shared" si="670"/>
        <v>SLA Breach</v>
      </c>
      <c r="U7163">
        <f t="shared" si="671"/>
        <v>12</v>
      </c>
    </row>
    <row r="7164" spans="1:21" x14ac:dyDescent="0.3">
      <c r="A7164" t="s">
        <v>11906</v>
      </c>
      <c r="B7164" t="s">
        <v>3707</v>
      </c>
      <c r="C7164" t="s">
        <v>3708</v>
      </c>
      <c r="D7164" t="s">
        <v>216</v>
      </c>
      <c r="E7164" t="s">
        <v>74</v>
      </c>
      <c r="F7164">
        <v>112561.92</v>
      </c>
      <c r="G7164" s="1">
        <v>45945</v>
      </c>
      <c r="I7164" t="s">
        <v>64</v>
      </c>
      <c r="J7164">
        <v>12</v>
      </c>
      <c r="K7164">
        <v>15</v>
      </c>
      <c r="L7164" t="s">
        <v>366</v>
      </c>
      <c r="M7164" t="s">
        <v>55</v>
      </c>
      <c r="N7164" t="s">
        <v>30</v>
      </c>
      <c r="O7164">
        <f t="shared" si="666"/>
        <v>1</v>
      </c>
      <c r="P7164" t="str">
        <f t="shared" si="667"/>
        <v>Valid</v>
      </c>
      <c r="Q7164" t="str">
        <f>_xlfn.XLOOKUP(B7164,Customers!$A:$A,Customers!$C:$C,"Not Found")</f>
        <v>West</v>
      </c>
      <c r="R7164" t="str">
        <f t="shared" si="668"/>
        <v>East</v>
      </c>
      <c r="S7164" t="str">
        <f t="shared" si="669"/>
        <v>Outpatient</v>
      </c>
      <c r="T7164" t="str">
        <f t="shared" si="670"/>
        <v>Within SLA</v>
      </c>
      <c r="U7164">
        <f t="shared" si="671"/>
        <v>0</v>
      </c>
    </row>
    <row r="7165" spans="1:21" x14ac:dyDescent="0.3">
      <c r="A7165" t="s">
        <v>11907</v>
      </c>
      <c r="B7165" t="s">
        <v>1536</v>
      </c>
      <c r="C7165" t="s">
        <v>5313</v>
      </c>
      <c r="D7165" t="s">
        <v>26</v>
      </c>
      <c r="E7165" t="s">
        <v>27</v>
      </c>
      <c r="F7165">
        <v>122997.4</v>
      </c>
      <c r="G7165" s="1">
        <v>45843</v>
      </c>
      <c r="H7165" s="1">
        <v>45858</v>
      </c>
      <c r="I7165" t="s">
        <v>19</v>
      </c>
      <c r="J7165">
        <v>15</v>
      </c>
      <c r="K7165">
        <v>20</v>
      </c>
      <c r="L7165" t="s">
        <v>166</v>
      </c>
      <c r="M7165" t="s">
        <v>29</v>
      </c>
      <c r="N7165" t="s">
        <v>30</v>
      </c>
      <c r="O7165">
        <f t="shared" si="666"/>
        <v>1</v>
      </c>
      <c r="P7165" t="str">
        <f t="shared" si="667"/>
        <v>Valid</v>
      </c>
      <c r="Q7165" t="str">
        <f>_xlfn.XLOOKUP(B7165,Customers!$A:$A,Customers!$C:$C,"Not Found")</f>
        <v>North</v>
      </c>
      <c r="R7165" t="str">
        <f t="shared" si="668"/>
        <v>West</v>
      </c>
      <c r="S7165" t="str">
        <f t="shared" si="669"/>
        <v>Disability</v>
      </c>
      <c r="T7165" t="str">
        <f t="shared" si="670"/>
        <v>Within SLA</v>
      </c>
      <c r="U7165">
        <f t="shared" si="671"/>
        <v>0</v>
      </c>
    </row>
    <row r="7166" spans="1:21" x14ac:dyDescent="0.3">
      <c r="A7166" t="s">
        <v>11908</v>
      </c>
      <c r="B7166" t="s">
        <v>2780</v>
      </c>
      <c r="C7166" t="s">
        <v>2781</v>
      </c>
      <c r="D7166" t="s">
        <v>92</v>
      </c>
      <c r="E7166" t="s">
        <v>74</v>
      </c>
      <c r="F7166">
        <v>57446.16</v>
      </c>
      <c r="G7166" s="1">
        <v>45800</v>
      </c>
      <c r="H7166" s="1">
        <v>45812</v>
      </c>
      <c r="I7166" t="s">
        <v>19</v>
      </c>
      <c r="J7166">
        <v>12</v>
      </c>
      <c r="K7166">
        <v>7</v>
      </c>
      <c r="L7166" t="s">
        <v>193</v>
      </c>
      <c r="M7166" t="s">
        <v>94</v>
      </c>
      <c r="N7166" t="s">
        <v>42</v>
      </c>
      <c r="O7166">
        <f t="shared" si="666"/>
        <v>1</v>
      </c>
      <c r="P7166" t="str">
        <f t="shared" si="667"/>
        <v>Valid</v>
      </c>
      <c r="Q7166" t="str">
        <f>_xlfn.XLOOKUP(B7166,Customers!$A:$A,Customers!$C:$C,"Not Found")</f>
        <v>Central</v>
      </c>
      <c r="R7166" t="str">
        <f t="shared" si="668"/>
        <v>East</v>
      </c>
      <c r="S7166" t="str">
        <f t="shared" si="669"/>
        <v>Baggage Loss</v>
      </c>
      <c r="T7166" t="str">
        <f t="shared" si="670"/>
        <v>SLA Breach</v>
      </c>
      <c r="U7166">
        <f t="shared" si="671"/>
        <v>5</v>
      </c>
    </row>
    <row r="7167" spans="1:21" x14ac:dyDescent="0.3">
      <c r="A7167" t="s">
        <v>11909</v>
      </c>
      <c r="B7167" t="s">
        <v>4269</v>
      </c>
      <c r="C7167" t="s">
        <v>6647</v>
      </c>
      <c r="D7167" t="s">
        <v>26</v>
      </c>
      <c r="E7167" t="s">
        <v>27</v>
      </c>
      <c r="F7167">
        <v>370310.14</v>
      </c>
      <c r="G7167" s="1">
        <v>45698</v>
      </c>
      <c r="H7167" s="1">
        <v>45708</v>
      </c>
      <c r="I7167" t="s">
        <v>19</v>
      </c>
      <c r="J7167">
        <v>10</v>
      </c>
      <c r="K7167">
        <v>20</v>
      </c>
      <c r="L7167" t="s">
        <v>65</v>
      </c>
      <c r="M7167" t="s">
        <v>29</v>
      </c>
      <c r="N7167" t="s">
        <v>22</v>
      </c>
      <c r="O7167">
        <f t="shared" si="666"/>
        <v>1</v>
      </c>
      <c r="P7167" t="str">
        <f t="shared" si="667"/>
        <v>Valid</v>
      </c>
      <c r="Q7167" t="str">
        <f>_xlfn.XLOOKUP(B7167,Customers!$A:$A,Customers!$C:$C,"Not Found")</f>
        <v>North</v>
      </c>
      <c r="R7167" t="str">
        <f t="shared" si="668"/>
        <v>West</v>
      </c>
      <c r="S7167" t="str">
        <f t="shared" si="669"/>
        <v>Disability</v>
      </c>
      <c r="T7167" t="str">
        <f t="shared" si="670"/>
        <v>Within SLA</v>
      </c>
      <c r="U7167">
        <f t="shared" si="671"/>
        <v>0</v>
      </c>
    </row>
    <row r="7168" spans="1:21" x14ac:dyDescent="0.3">
      <c r="A7168" t="s">
        <v>11910</v>
      </c>
      <c r="B7168" t="s">
        <v>1508</v>
      </c>
      <c r="C7168" t="s">
        <v>1509</v>
      </c>
      <c r="D7168" t="s">
        <v>26</v>
      </c>
      <c r="E7168" t="s">
        <v>39</v>
      </c>
      <c r="F7168">
        <v>533768.80000000005</v>
      </c>
      <c r="G7168" s="1">
        <v>45979</v>
      </c>
      <c r="H7168" s="1">
        <v>45999</v>
      </c>
      <c r="I7168" t="s">
        <v>19</v>
      </c>
      <c r="J7168">
        <v>20</v>
      </c>
      <c r="K7168">
        <v>20</v>
      </c>
      <c r="L7168" t="s">
        <v>60</v>
      </c>
      <c r="M7168" t="s">
        <v>29</v>
      </c>
      <c r="N7168" t="s">
        <v>30</v>
      </c>
      <c r="O7168">
        <f t="shared" si="666"/>
        <v>1</v>
      </c>
      <c r="P7168" t="str">
        <f t="shared" si="667"/>
        <v>Valid</v>
      </c>
      <c r="Q7168" t="str">
        <f>_xlfn.XLOOKUP(B7168,Customers!$A:$A,Customers!$C:$C,"Not Found")</f>
        <v>West</v>
      </c>
      <c r="R7168" t="str">
        <f t="shared" si="668"/>
        <v>North</v>
      </c>
      <c r="S7168" t="str">
        <f t="shared" si="669"/>
        <v>Disability</v>
      </c>
      <c r="T7168" t="str">
        <f t="shared" si="670"/>
        <v>Within SLA</v>
      </c>
      <c r="U7168">
        <f t="shared" si="671"/>
        <v>0</v>
      </c>
    </row>
    <row r="7169" spans="1:21" x14ac:dyDescent="0.3">
      <c r="A7169" t="s">
        <v>11911</v>
      </c>
      <c r="B7169" t="s">
        <v>4339</v>
      </c>
      <c r="C7169" t="s">
        <v>7555</v>
      </c>
      <c r="D7169" t="s">
        <v>26</v>
      </c>
      <c r="E7169" t="s">
        <v>18</v>
      </c>
      <c r="F7169">
        <v>168028.75</v>
      </c>
      <c r="G7169" s="1">
        <v>45872</v>
      </c>
      <c r="H7169" s="1">
        <v>45893</v>
      </c>
      <c r="I7169" t="s">
        <v>19</v>
      </c>
      <c r="J7169">
        <v>21</v>
      </c>
      <c r="K7169">
        <v>20</v>
      </c>
      <c r="L7169" t="s">
        <v>212</v>
      </c>
      <c r="M7169" t="s">
        <v>29</v>
      </c>
      <c r="N7169" t="s">
        <v>42</v>
      </c>
      <c r="O7169">
        <f t="shared" si="666"/>
        <v>1</v>
      </c>
      <c r="P7169" t="str">
        <f t="shared" si="667"/>
        <v>Valid</v>
      </c>
      <c r="Q7169" t="str">
        <f>_xlfn.XLOOKUP(B7169,Customers!$A:$A,Customers!$C:$C,"Not Found")</f>
        <v>South</v>
      </c>
      <c r="R7169" t="str">
        <f t="shared" si="668"/>
        <v>South</v>
      </c>
      <c r="S7169" t="str">
        <f t="shared" si="669"/>
        <v>Disability</v>
      </c>
      <c r="T7169" t="str">
        <f t="shared" si="670"/>
        <v>SLA Breach</v>
      </c>
      <c r="U7169">
        <f t="shared" si="671"/>
        <v>1</v>
      </c>
    </row>
    <row r="7170" spans="1:21" x14ac:dyDescent="0.3">
      <c r="A7170" t="s">
        <v>11912</v>
      </c>
      <c r="B7170" t="s">
        <v>2185</v>
      </c>
      <c r="C7170" t="s">
        <v>7129</v>
      </c>
      <c r="D7170" t="s">
        <v>116</v>
      </c>
      <c r="E7170" t="s">
        <v>173</v>
      </c>
      <c r="F7170">
        <v>100751.72</v>
      </c>
      <c r="G7170" s="1">
        <v>45796</v>
      </c>
      <c r="H7170" s="1">
        <v>45821</v>
      </c>
      <c r="I7170" t="s">
        <v>19</v>
      </c>
      <c r="J7170">
        <v>25</v>
      </c>
      <c r="K7170">
        <v>7</v>
      </c>
      <c r="L7170" t="s">
        <v>28</v>
      </c>
      <c r="M7170" t="s">
        <v>94</v>
      </c>
      <c r="N7170" t="s">
        <v>88</v>
      </c>
      <c r="O7170">
        <f t="shared" ref="O7170:O7233" si="672">COUNTIF($A:$A,A7170)</f>
        <v>1</v>
      </c>
      <c r="P7170" t="str">
        <f t="shared" ref="P7170:P7233" si="673">IF(F7170="","Missing Amount","Valid")</f>
        <v>Valid</v>
      </c>
      <c r="Q7170" t="str">
        <f>_xlfn.XLOOKUP(B7170,Customers!$A:$A,Customers!$C:$C,"Not Found")</f>
        <v>West</v>
      </c>
      <c r="R7170" t="str">
        <f t="shared" ref="R7170:R7233" si="674">IF(E7170="",Q7170,E7170)</f>
        <v>Central</v>
      </c>
      <c r="S7170" t="str">
        <f t="shared" ref="S7170:S7233" si="675">IF(D7170="Hospitalisation","Hospitalization",IF(D7170="Medical Emerg.","Medical Emergency",IF(D7170="Property dmg","Property Damage",IF(D7170="Vehicle dmg","Vehicle Damage",D7170))))</f>
        <v>Medical Emergency</v>
      </c>
      <c r="T7170" t="str">
        <f t="shared" ref="T7170:T7233" si="676">IF(J7170&gt;K7170,"SLA Breach","Within SLA")</f>
        <v>SLA Breach</v>
      </c>
      <c r="U7170">
        <f t="shared" ref="U7170:U7233" si="677">IF(J7170&gt;K7170,J7170-K7170,0)</f>
        <v>18</v>
      </c>
    </row>
    <row r="7171" spans="1:21" x14ac:dyDescent="0.3">
      <c r="A7171" t="s">
        <v>11913</v>
      </c>
      <c r="B7171" t="s">
        <v>739</v>
      </c>
      <c r="C7171" t="s">
        <v>6906</v>
      </c>
      <c r="D7171" t="s">
        <v>154</v>
      </c>
      <c r="E7171" t="s">
        <v>39</v>
      </c>
      <c r="F7171">
        <v>275116.18</v>
      </c>
      <c r="G7171" s="1">
        <v>45705</v>
      </c>
      <c r="I7171" t="s">
        <v>40</v>
      </c>
      <c r="J7171">
        <v>24</v>
      </c>
      <c r="K7171">
        <v>10</v>
      </c>
      <c r="L7171" t="s">
        <v>610</v>
      </c>
      <c r="M7171" t="s">
        <v>21</v>
      </c>
      <c r="N7171" t="s">
        <v>42</v>
      </c>
      <c r="O7171">
        <f t="shared" si="672"/>
        <v>1</v>
      </c>
      <c r="P7171" t="str">
        <f t="shared" si="673"/>
        <v>Valid</v>
      </c>
      <c r="Q7171" t="str">
        <f>_xlfn.XLOOKUP(B7171,Customers!$A:$A,Customers!$C:$C,"Not Found")</f>
        <v>North</v>
      </c>
      <c r="R7171" t="str">
        <f t="shared" si="674"/>
        <v>North</v>
      </c>
      <c r="S7171" t="str">
        <f t="shared" si="675"/>
        <v>Vehicle Damage</v>
      </c>
      <c r="T7171" t="str">
        <f t="shared" si="676"/>
        <v>SLA Breach</v>
      </c>
      <c r="U7171">
        <f t="shared" si="677"/>
        <v>14</v>
      </c>
    </row>
    <row r="7172" spans="1:21" x14ac:dyDescent="0.3">
      <c r="A7172" t="s">
        <v>11914</v>
      </c>
      <c r="B7172" t="s">
        <v>847</v>
      </c>
      <c r="C7172" t="s">
        <v>11262</v>
      </c>
      <c r="D7172" t="s">
        <v>102</v>
      </c>
      <c r="E7172" t="s">
        <v>39</v>
      </c>
      <c r="F7172">
        <v>305916.67</v>
      </c>
      <c r="G7172" s="1">
        <v>45943</v>
      </c>
      <c r="H7172" s="1">
        <v>45956</v>
      </c>
      <c r="I7172" t="s">
        <v>19</v>
      </c>
      <c r="J7172">
        <v>13</v>
      </c>
      <c r="K7172">
        <v>20</v>
      </c>
      <c r="L7172" t="s">
        <v>174</v>
      </c>
      <c r="M7172" t="s">
        <v>29</v>
      </c>
      <c r="N7172" t="s">
        <v>30</v>
      </c>
      <c r="O7172">
        <f t="shared" si="672"/>
        <v>1</v>
      </c>
      <c r="P7172" t="str">
        <f t="shared" si="673"/>
        <v>Valid</v>
      </c>
      <c r="Q7172" t="str">
        <f>_xlfn.XLOOKUP(B7172,Customers!$A:$A,Customers!$C:$C,"Not Found")</f>
        <v>North</v>
      </c>
      <c r="R7172" t="str">
        <f t="shared" si="674"/>
        <v>North</v>
      </c>
      <c r="S7172" t="str">
        <f t="shared" si="675"/>
        <v>Maturity</v>
      </c>
      <c r="T7172" t="str">
        <f t="shared" si="676"/>
        <v>Within SLA</v>
      </c>
      <c r="U7172">
        <f t="shared" si="677"/>
        <v>0</v>
      </c>
    </row>
    <row r="7173" spans="1:21" x14ac:dyDescent="0.3">
      <c r="A7173" t="s">
        <v>11915</v>
      </c>
      <c r="B7173" t="s">
        <v>5585</v>
      </c>
      <c r="C7173" t="s">
        <v>5586</v>
      </c>
      <c r="D7173" t="s">
        <v>53</v>
      </c>
      <c r="E7173" t="s">
        <v>27</v>
      </c>
      <c r="F7173">
        <v>109768.7</v>
      </c>
      <c r="G7173" s="1">
        <v>45676</v>
      </c>
      <c r="H7173" s="1">
        <v>45691</v>
      </c>
      <c r="I7173" t="s">
        <v>19</v>
      </c>
      <c r="J7173">
        <v>15</v>
      </c>
      <c r="K7173">
        <v>15</v>
      </c>
      <c r="L7173" t="s">
        <v>349</v>
      </c>
      <c r="M7173" t="s">
        <v>55</v>
      </c>
      <c r="N7173" t="s">
        <v>30</v>
      </c>
      <c r="O7173">
        <f t="shared" si="672"/>
        <v>1</v>
      </c>
      <c r="P7173" t="str">
        <f t="shared" si="673"/>
        <v>Valid</v>
      </c>
      <c r="Q7173" t="str">
        <f>_xlfn.XLOOKUP(B7173,Customers!$A:$A,Customers!$C:$C,"Not Found")</f>
        <v>North</v>
      </c>
      <c r="R7173" t="str">
        <f t="shared" si="674"/>
        <v>West</v>
      </c>
      <c r="S7173" t="str">
        <f t="shared" si="675"/>
        <v>Hospitalization</v>
      </c>
      <c r="T7173" t="str">
        <f t="shared" si="676"/>
        <v>Within SLA</v>
      </c>
      <c r="U7173">
        <f t="shared" si="677"/>
        <v>0</v>
      </c>
    </row>
    <row r="7174" spans="1:21" x14ac:dyDescent="0.3">
      <c r="A7174" t="s">
        <v>11916</v>
      </c>
      <c r="B7174" t="s">
        <v>3784</v>
      </c>
      <c r="C7174" t="s">
        <v>10956</v>
      </c>
      <c r="D7174" t="s">
        <v>53</v>
      </c>
      <c r="E7174" t="s">
        <v>39</v>
      </c>
      <c r="F7174">
        <v>84295.95</v>
      </c>
      <c r="G7174" s="1">
        <v>45881</v>
      </c>
      <c r="H7174" s="1">
        <v>45889</v>
      </c>
      <c r="I7174" t="s">
        <v>47</v>
      </c>
      <c r="J7174">
        <v>8</v>
      </c>
      <c r="K7174">
        <v>15</v>
      </c>
      <c r="L7174" t="s">
        <v>87</v>
      </c>
      <c r="M7174" t="s">
        <v>55</v>
      </c>
      <c r="N7174" t="s">
        <v>30</v>
      </c>
      <c r="O7174">
        <f t="shared" si="672"/>
        <v>1</v>
      </c>
      <c r="P7174" t="str">
        <f t="shared" si="673"/>
        <v>Valid</v>
      </c>
      <c r="Q7174" t="str">
        <f>_xlfn.XLOOKUP(B7174,Customers!$A:$A,Customers!$C:$C,"Not Found")</f>
        <v>South</v>
      </c>
      <c r="R7174" t="str">
        <f t="shared" si="674"/>
        <v>North</v>
      </c>
      <c r="S7174" t="str">
        <f t="shared" si="675"/>
        <v>Hospitalization</v>
      </c>
      <c r="T7174" t="str">
        <f t="shared" si="676"/>
        <v>Within SLA</v>
      </c>
      <c r="U7174">
        <f t="shared" si="677"/>
        <v>0</v>
      </c>
    </row>
    <row r="7175" spans="1:21" x14ac:dyDescent="0.3">
      <c r="A7175" t="s">
        <v>11917</v>
      </c>
      <c r="B7175" t="s">
        <v>3310</v>
      </c>
      <c r="C7175" t="s">
        <v>3311</v>
      </c>
      <c r="D7175" t="s">
        <v>53</v>
      </c>
      <c r="E7175" t="s">
        <v>74</v>
      </c>
      <c r="F7175">
        <v>163597.99</v>
      </c>
      <c r="G7175" s="1">
        <v>45728</v>
      </c>
      <c r="H7175" s="1">
        <v>45742</v>
      </c>
      <c r="I7175" t="s">
        <v>19</v>
      </c>
      <c r="J7175">
        <v>14</v>
      </c>
      <c r="K7175">
        <v>15</v>
      </c>
      <c r="L7175" t="s">
        <v>427</v>
      </c>
      <c r="M7175" t="s">
        <v>55</v>
      </c>
      <c r="N7175" t="s">
        <v>30</v>
      </c>
      <c r="O7175">
        <f t="shared" si="672"/>
        <v>1</v>
      </c>
      <c r="P7175" t="str">
        <f t="shared" si="673"/>
        <v>Valid</v>
      </c>
      <c r="Q7175" t="str">
        <f>_xlfn.XLOOKUP(B7175,Customers!$A:$A,Customers!$C:$C,"Not Found")</f>
        <v>North</v>
      </c>
      <c r="R7175" t="str">
        <f t="shared" si="674"/>
        <v>East</v>
      </c>
      <c r="S7175" t="str">
        <f t="shared" si="675"/>
        <v>Hospitalization</v>
      </c>
      <c r="T7175" t="str">
        <f t="shared" si="676"/>
        <v>Within SLA</v>
      </c>
      <c r="U7175">
        <f t="shared" si="677"/>
        <v>0</v>
      </c>
    </row>
    <row r="7176" spans="1:21" x14ac:dyDescent="0.3">
      <c r="A7176" t="s">
        <v>11918</v>
      </c>
      <c r="B7176" t="s">
        <v>4578</v>
      </c>
      <c r="C7176" t="s">
        <v>6792</v>
      </c>
      <c r="D7176" t="s">
        <v>116</v>
      </c>
      <c r="E7176" t="s">
        <v>27</v>
      </c>
      <c r="F7176">
        <v>50220.81</v>
      </c>
      <c r="G7176" s="1">
        <v>45869</v>
      </c>
      <c r="I7176" t="s">
        <v>40</v>
      </c>
      <c r="J7176">
        <v>11</v>
      </c>
      <c r="K7176">
        <v>7</v>
      </c>
      <c r="L7176" t="s">
        <v>310</v>
      </c>
      <c r="M7176" t="s">
        <v>94</v>
      </c>
      <c r="N7176" t="s">
        <v>42</v>
      </c>
      <c r="O7176">
        <f t="shared" si="672"/>
        <v>1</v>
      </c>
      <c r="P7176" t="str">
        <f t="shared" si="673"/>
        <v>Valid</v>
      </c>
      <c r="Q7176" t="str">
        <f>_xlfn.XLOOKUP(B7176,Customers!$A:$A,Customers!$C:$C,"Not Found")</f>
        <v>East</v>
      </c>
      <c r="R7176" t="str">
        <f t="shared" si="674"/>
        <v>West</v>
      </c>
      <c r="S7176" t="str">
        <f t="shared" si="675"/>
        <v>Medical Emergency</v>
      </c>
      <c r="T7176" t="str">
        <f t="shared" si="676"/>
        <v>SLA Breach</v>
      </c>
      <c r="U7176">
        <f t="shared" si="677"/>
        <v>4</v>
      </c>
    </row>
    <row r="7177" spans="1:21" x14ac:dyDescent="0.3">
      <c r="A7177" t="s">
        <v>11919</v>
      </c>
      <c r="B7177" t="s">
        <v>11920</v>
      </c>
      <c r="C7177" t="s">
        <v>11921</v>
      </c>
      <c r="D7177" t="s">
        <v>116</v>
      </c>
      <c r="E7177" t="s">
        <v>74</v>
      </c>
      <c r="F7177">
        <v>9461.26</v>
      </c>
      <c r="G7177" s="1">
        <v>45690</v>
      </c>
      <c r="H7177" s="1">
        <v>45694</v>
      </c>
      <c r="I7177" t="s">
        <v>19</v>
      </c>
      <c r="J7177">
        <v>4</v>
      </c>
      <c r="K7177">
        <v>7</v>
      </c>
      <c r="L7177" t="s">
        <v>163</v>
      </c>
      <c r="M7177" t="s">
        <v>94</v>
      </c>
      <c r="N7177" t="s">
        <v>30</v>
      </c>
      <c r="O7177">
        <f t="shared" si="672"/>
        <v>1</v>
      </c>
      <c r="P7177" t="str">
        <f t="shared" si="673"/>
        <v>Valid</v>
      </c>
      <c r="Q7177" t="str">
        <f>_xlfn.XLOOKUP(B7177,Customers!$A:$A,Customers!$C:$C,"Not Found")</f>
        <v>East</v>
      </c>
      <c r="R7177" t="str">
        <f t="shared" si="674"/>
        <v>East</v>
      </c>
      <c r="S7177" t="str">
        <f t="shared" si="675"/>
        <v>Medical Emergency</v>
      </c>
      <c r="T7177" t="str">
        <f t="shared" si="676"/>
        <v>Within SLA</v>
      </c>
      <c r="U7177">
        <f t="shared" si="677"/>
        <v>0</v>
      </c>
    </row>
    <row r="7178" spans="1:21" x14ac:dyDescent="0.3">
      <c r="A7178" t="s">
        <v>11922</v>
      </c>
      <c r="B7178" t="s">
        <v>8093</v>
      </c>
      <c r="C7178" t="s">
        <v>8094</v>
      </c>
      <c r="D7178" t="s">
        <v>216</v>
      </c>
      <c r="E7178" t="s">
        <v>173</v>
      </c>
      <c r="F7178">
        <v>49666.92</v>
      </c>
      <c r="G7178" s="1">
        <v>45926</v>
      </c>
      <c r="H7178" s="1">
        <v>45932</v>
      </c>
      <c r="I7178" t="s">
        <v>19</v>
      </c>
      <c r="J7178">
        <v>6</v>
      </c>
      <c r="K7178">
        <v>15</v>
      </c>
      <c r="L7178" t="s">
        <v>300</v>
      </c>
      <c r="M7178" t="s">
        <v>55</v>
      </c>
      <c r="N7178" t="s">
        <v>30</v>
      </c>
      <c r="O7178">
        <f t="shared" si="672"/>
        <v>1</v>
      </c>
      <c r="P7178" t="str">
        <f t="shared" si="673"/>
        <v>Valid</v>
      </c>
      <c r="Q7178" t="str">
        <f>_xlfn.XLOOKUP(B7178,Customers!$A:$A,Customers!$C:$C,"Not Found")</f>
        <v>Central</v>
      </c>
      <c r="R7178" t="str">
        <f t="shared" si="674"/>
        <v>Central</v>
      </c>
      <c r="S7178" t="str">
        <f t="shared" si="675"/>
        <v>Outpatient</v>
      </c>
      <c r="T7178" t="str">
        <f t="shared" si="676"/>
        <v>Within SLA</v>
      </c>
      <c r="U7178">
        <f t="shared" si="677"/>
        <v>0</v>
      </c>
    </row>
    <row r="7179" spans="1:21" x14ac:dyDescent="0.3">
      <c r="A7179" t="s">
        <v>11923</v>
      </c>
      <c r="B7179" t="s">
        <v>1619</v>
      </c>
      <c r="C7179" t="s">
        <v>1620</v>
      </c>
      <c r="D7179" t="s">
        <v>216</v>
      </c>
      <c r="E7179" t="s">
        <v>173</v>
      </c>
      <c r="F7179">
        <v>109720.89</v>
      </c>
      <c r="G7179" s="1">
        <v>45806</v>
      </c>
      <c r="I7179" t="s">
        <v>40</v>
      </c>
      <c r="J7179">
        <v>19</v>
      </c>
      <c r="K7179">
        <v>15</v>
      </c>
      <c r="L7179" t="s">
        <v>132</v>
      </c>
      <c r="M7179" t="s">
        <v>55</v>
      </c>
      <c r="N7179" t="s">
        <v>42</v>
      </c>
      <c r="O7179">
        <f t="shared" si="672"/>
        <v>1</v>
      </c>
      <c r="P7179" t="str">
        <f t="shared" si="673"/>
        <v>Valid</v>
      </c>
      <c r="Q7179" t="str">
        <f>_xlfn.XLOOKUP(B7179,Customers!$A:$A,Customers!$C:$C,"Not Found")</f>
        <v>North</v>
      </c>
      <c r="R7179" t="str">
        <f t="shared" si="674"/>
        <v>Central</v>
      </c>
      <c r="S7179" t="str">
        <f t="shared" si="675"/>
        <v>Outpatient</v>
      </c>
      <c r="T7179" t="str">
        <f t="shared" si="676"/>
        <v>SLA Breach</v>
      </c>
      <c r="U7179">
        <f t="shared" si="677"/>
        <v>4</v>
      </c>
    </row>
    <row r="7180" spans="1:21" x14ac:dyDescent="0.3">
      <c r="A7180" t="s">
        <v>11924</v>
      </c>
      <c r="B7180" t="s">
        <v>1749</v>
      </c>
      <c r="C7180" t="s">
        <v>1750</v>
      </c>
      <c r="D7180" t="s">
        <v>102</v>
      </c>
      <c r="E7180" t="s">
        <v>74</v>
      </c>
      <c r="F7180">
        <v>496061.38</v>
      </c>
      <c r="G7180" s="1">
        <v>45802</v>
      </c>
      <c r="H7180" s="1">
        <v>45824</v>
      </c>
      <c r="I7180" t="s">
        <v>19</v>
      </c>
      <c r="J7180">
        <v>22</v>
      </c>
      <c r="K7180">
        <v>20</v>
      </c>
      <c r="L7180" t="s">
        <v>349</v>
      </c>
      <c r="M7180" t="s">
        <v>29</v>
      </c>
      <c r="N7180" t="s">
        <v>30</v>
      </c>
      <c r="O7180">
        <f t="shared" si="672"/>
        <v>1</v>
      </c>
      <c r="P7180" t="str">
        <f t="shared" si="673"/>
        <v>Valid</v>
      </c>
      <c r="Q7180" t="str">
        <f>_xlfn.XLOOKUP(B7180,Customers!$A:$A,Customers!$C:$C,"Not Found")</f>
        <v>South</v>
      </c>
      <c r="R7180" t="str">
        <f t="shared" si="674"/>
        <v>East</v>
      </c>
      <c r="S7180" t="str">
        <f t="shared" si="675"/>
        <v>Maturity</v>
      </c>
      <c r="T7180" t="str">
        <f t="shared" si="676"/>
        <v>SLA Breach</v>
      </c>
      <c r="U7180">
        <f t="shared" si="677"/>
        <v>2</v>
      </c>
    </row>
    <row r="7181" spans="1:21" x14ac:dyDescent="0.3">
      <c r="A7181" t="s">
        <v>11925</v>
      </c>
      <c r="B7181" t="s">
        <v>722</v>
      </c>
      <c r="C7181" t="s">
        <v>723</v>
      </c>
      <c r="D7181" t="s">
        <v>59</v>
      </c>
      <c r="E7181" t="s">
        <v>173</v>
      </c>
      <c r="F7181">
        <v>93666.16</v>
      </c>
      <c r="G7181" s="1">
        <v>45973</v>
      </c>
      <c r="I7181" t="s">
        <v>40</v>
      </c>
      <c r="J7181">
        <v>25</v>
      </c>
      <c r="K7181">
        <v>15</v>
      </c>
      <c r="L7181" t="s">
        <v>651</v>
      </c>
      <c r="M7181" t="s">
        <v>55</v>
      </c>
      <c r="N7181" t="s">
        <v>42</v>
      </c>
      <c r="O7181">
        <f t="shared" si="672"/>
        <v>1</v>
      </c>
      <c r="P7181" t="str">
        <f t="shared" si="673"/>
        <v>Valid</v>
      </c>
      <c r="Q7181" t="str">
        <f>_xlfn.XLOOKUP(B7181,Customers!$A:$A,Customers!$C:$C,"Not Found")</f>
        <v>South</v>
      </c>
      <c r="R7181" t="str">
        <f t="shared" si="674"/>
        <v>Central</v>
      </c>
      <c r="S7181" t="str">
        <f t="shared" si="675"/>
        <v>Critical Illness</v>
      </c>
      <c r="T7181" t="str">
        <f t="shared" si="676"/>
        <v>SLA Breach</v>
      </c>
      <c r="U7181">
        <f t="shared" si="677"/>
        <v>10</v>
      </c>
    </row>
    <row r="7182" spans="1:21" x14ac:dyDescent="0.3">
      <c r="A7182" t="s">
        <v>11926</v>
      </c>
      <c r="B7182" t="s">
        <v>3096</v>
      </c>
      <c r="C7182" t="s">
        <v>11927</v>
      </c>
      <c r="D7182" t="s">
        <v>154</v>
      </c>
      <c r="E7182" t="s">
        <v>18</v>
      </c>
      <c r="F7182">
        <v>21574.799999999999</v>
      </c>
      <c r="G7182" s="1">
        <v>45719</v>
      </c>
      <c r="H7182" s="1">
        <v>45727</v>
      </c>
      <c r="I7182" t="s">
        <v>19</v>
      </c>
      <c r="J7182">
        <v>8</v>
      </c>
      <c r="K7182">
        <v>10</v>
      </c>
      <c r="L7182" t="s">
        <v>93</v>
      </c>
      <c r="M7182" t="s">
        <v>21</v>
      </c>
      <c r="N7182" t="s">
        <v>42</v>
      </c>
      <c r="O7182">
        <f t="shared" si="672"/>
        <v>1</v>
      </c>
      <c r="P7182" t="str">
        <f t="shared" si="673"/>
        <v>Valid</v>
      </c>
      <c r="Q7182" t="str">
        <f>_xlfn.XLOOKUP(B7182,Customers!$A:$A,Customers!$C:$C,"Not Found")</f>
        <v>North</v>
      </c>
      <c r="R7182" t="str">
        <f t="shared" si="674"/>
        <v>South</v>
      </c>
      <c r="S7182" t="str">
        <f t="shared" si="675"/>
        <v>Vehicle Damage</v>
      </c>
      <c r="T7182" t="str">
        <f t="shared" si="676"/>
        <v>Within SLA</v>
      </c>
      <c r="U7182">
        <f t="shared" si="677"/>
        <v>0</v>
      </c>
    </row>
    <row r="7183" spans="1:21" x14ac:dyDescent="0.3">
      <c r="A7183" t="s">
        <v>11928</v>
      </c>
      <c r="B7183" t="s">
        <v>6535</v>
      </c>
      <c r="C7183" t="s">
        <v>6536</v>
      </c>
      <c r="D7183" t="s">
        <v>17</v>
      </c>
      <c r="E7183" t="s">
        <v>18</v>
      </c>
      <c r="F7183">
        <v>93332.11</v>
      </c>
      <c r="G7183" s="1">
        <v>45878</v>
      </c>
      <c r="H7183" s="1">
        <v>45885</v>
      </c>
      <c r="I7183" t="s">
        <v>19</v>
      </c>
      <c r="J7183">
        <v>7</v>
      </c>
      <c r="K7183">
        <v>10</v>
      </c>
      <c r="L7183" t="s">
        <v>103</v>
      </c>
      <c r="M7183" t="s">
        <v>21</v>
      </c>
      <c r="N7183" t="s">
        <v>42</v>
      </c>
      <c r="O7183">
        <f t="shared" si="672"/>
        <v>1</v>
      </c>
      <c r="P7183" t="str">
        <f t="shared" si="673"/>
        <v>Valid</v>
      </c>
      <c r="Q7183" t="str">
        <f>_xlfn.XLOOKUP(B7183,Customers!$A:$A,Customers!$C:$C,"Not Found")</f>
        <v>North</v>
      </c>
      <c r="R7183" t="str">
        <f t="shared" si="674"/>
        <v>South</v>
      </c>
      <c r="S7183" t="str">
        <f t="shared" si="675"/>
        <v>Accident</v>
      </c>
      <c r="T7183" t="str">
        <f t="shared" si="676"/>
        <v>Within SLA</v>
      </c>
      <c r="U7183">
        <f t="shared" si="677"/>
        <v>0</v>
      </c>
    </row>
    <row r="7184" spans="1:21" x14ac:dyDescent="0.3">
      <c r="A7184" t="s">
        <v>11929</v>
      </c>
      <c r="B7184" t="s">
        <v>1397</v>
      </c>
      <c r="C7184" t="s">
        <v>2263</v>
      </c>
      <c r="D7184" t="s">
        <v>34</v>
      </c>
      <c r="E7184" t="s">
        <v>27</v>
      </c>
      <c r="F7184">
        <v>982334.84</v>
      </c>
      <c r="G7184" s="1">
        <v>45848</v>
      </c>
      <c r="I7184" t="s">
        <v>64</v>
      </c>
      <c r="J7184">
        <v>18</v>
      </c>
      <c r="K7184">
        <v>20</v>
      </c>
      <c r="L7184" t="s">
        <v>813</v>
      </c>
      <c r="M7184" t="s">
        <v>29</v>
      </c>
      <c r="N7184" t="s">
        <v>30</v>
      </c>
      <c r="O7184">
        <f t="shared" si="672"/>
        <v>1</v>
      </c>
      <c r="P7184" t="str">
        <f t="shared" si="673"/>
        <v>Valid</v>
      </c>
      <c r="Q7184" t="str">
        <f>_xlfn.XLOOKUP(B7184,Customers!$A:$A,Customers!$C:$C,"Not Found")</f>
        <v>Central</v>
      </c>
      <c r="R7184" t="str">
        <f t="shared" si="674"/>
        <v>West</v>
      </c>
      <c r="S7184" t="str">
        <f t="shared" si="675"/>
        <v>Death Benefit</v>
      </c>
      <c r="T7184" t="str">
        <f t="shared" si="676"/>
        <v>Within SLA</v>
      </c>
      <c r="U7184">
        <f t="shared" si="677"/>
        <v>0</v>
      </c>
    </row>
    <row r="7185" spans="1:21" x14ac:dyDescent="0.3">
      <c r="A7185" t="s">
        <v>11930</v>
      </c>
      <c r="B7185" t="s">
        <v>10685</v>
      </c>
      <c r="C7185" t="s">
        <v>10686</v>
      </c>
      <c r="D7185" t="s">
        <v>59</v>
      </c>
      <c r="E7185" t="s">
        <v>74</v>
      </c>
      <c r="F7185">
        <v>19109.189999999999</v>
      </c>
      <c r="G7185" s="1">
        <v>45889</v>
      </c>
      <c r="H7185" s="1">
        <v>45907</v>
      </c>
      <c r="I7185" t="s">
        <v>19</v>
      </c>
      <c r="J7185">
        <v>18</v>
      </c>
      <c r="K7185">
        <v>15</v>
      </c>
      <c r="L7185" t="s">
        <v>296</v>
      </c>
      <c r="M7185" t="s">
        <v>55</v>
      </c>
      <c r="N7185" t="s">
        <v>30</v>
      </c>
      <c r="O7185">
        <f t="shared" si="672"/>
        <v>1</v>
      </c>
      <c r="P7185" t="str">
        <f t="shared" si="673"/>
        <v>Valid</v>
      </c>
      <c r="Q7185" t="str">
        <f>_xlfn.XLOOKUP(B7185,Customers!$A:$A,Customers!$C:$C,"Not Found")</f>
        <v>West</v>
      </c>
      <c r="R7185" t="str">
        <f t="shared" si="674"/>
        <v>East</v>
      </c>
      <c r="S7185" t="str">
        <f t="shared" si="675"/>
        <v>Critical Illness</v>
      </c>
      <c r="T7185" t="str">
        <f t="shared" si="676"/>
        <v>SLA Breach</v>
      </c>
      <c r="U7185">
        <f t="shared" si="677"/>
        <v>3</v>
      </c>
    </row>
    <row r="7186" spans="1:21" x14ac:dyDescent="0.3">
      <c r="A7186" t="s">
        <v>11931</v>
      </c>
      <c r="B7186" t="s">
        <v>4269</v>
      </c>
      <c r="C7186" t="s">
        <v>6647</v>
      </c>
      <c r="D7186" t="s">
        <v>26</v>
      </c>
      <c r="E7186" t="s">
        <v>18</v>
      </c>
      <c r="F7186">
        <v>552428.01</v>
      </c>
      <c r="G7186" s="1">
        <v>45876</v>
      </c>
      <c r="I7186" t="s">
        <v>40</v>
      </c>
      <c r="J7186">
        <v>19</v>
      </c>
      <c r="K7186">
        <v>20</v>
      </c>
      <c r="L7186" t="s">
        <v>117</v>
      </c>
      <c r="M7186" t="s">
        <v>29</v>
      </c>
      <c r="N7186" t="s">
        <v>30</v>
      </c>
      <c r="O7186">
        <f t="shared" si="672"/>
        <v>1</v>
      </c>
      <c r="P7186" t="str">
        <f t="shared" si="673"/>
        <v>Valid</v>
      </c>
      <c r="Q7186" t="str">
        <f>_xlfn.XLOOKUP(B7186,Customers!$A:$A,Customers!$C:$C,"Not Found")</f>
        <v>North</v>
      </c>
      <c r="R7186" t="str">
        <f t="shared" si="674"/>
        <v>South</v>
      </c>
      <c r="S7186" t="str">
        <f t="shared" si="675"/>
        <v>Disability</v>
      </c>
      <c r="T7186" t="str">
        <f t="shared" si="676"/>
        <v>Within SLA</v>
      </c>
      <c r="U7186">
        <f t="shared" si="677"/>
        <v>0</v>
      </c>
    </row>
    <row r="7187" spans="1:21" x14ac:dyDescent="0.3">
      <c r="A7187" t="s">
        <v>11932</v>
      </c>
      <c r="B7187" t="s">
        <v>11066</v>
      </c>
      <c r="C7187" t="s">
        <v>11067</v>
      </c>
      <c r="D7187" t="s">
        <v>182</v>
      </c>
      <c r="E7187" t="s">
        <v>18</v>
      </c>
      <c r="F7187">
        <v>98697.41</v>
      </c>
      <c r="G7187" s="1">
        <v>45926</v>
      </c>
      <c r="H7187" s="1">
        <v>45952</v>
      </c>
      <c r="I7187" t="s">
        <v>47</v>
      </c>
      <c r="J7187">
        <v>26</v>
      </c>
      <c r="K7187">
        <v>7</v>
      </c>
      <c r="L7187" t="s">
        <v>103</v>
      </c>
      <c r="M7187" t="s">
        <v>94</v>
      </c>
      <c r="N7187" t="s">
        <v>88</v>
      </c>
      <c r="O7187">
        <f t="shared" si="672"/>
        <v>1</v>
      </c>
      <c r="P7187" t="str">
        <f t="shared" si="673"/>
        <v>Valid</v>
      </c>
      <c r="Q7187" t="str">
        <f>_xlfn.XLOOKUP(B7187,Customers!$A:$A,Customers!$C:$C,"Not Found")</f>
        <v>North</v>
      </c>
      <c r="R7187" t="str">
        <f t="shared" si="674"/>
        <v>South</v>
      </c>
      <c r="S7187" t="str">
        <f t="shared" si="675"/>
        <v>Trip Cancellation</v>
      </c>
      <c r="T7187" t="str">
        <f t="shared" si="676"/>
        <v>SLA Breach</v>
      </c>
      <c r="U7187">
        <f t="shared" si="677"/>
        <v>19</v>
      </c>
    </row>
    <row r="7188" spans="1:21" x14ac:dyDescent="0.3">
      <c r="A7188" t="s">
        <v>11933</v>
      </c>
      <c r="B7188" t="s">
        <v>72</v>
      </c>
      <c r="C7188" t="s">
        <v>1125</v>
      </c>
      <c r="D7188" t="s">
        <v>116</v>
      </c>
      <c r="E7188" t="s">
        <v>18</v>
      </c>
      <c r="F7188">
        <v>55395.98</v>
      </c>
      <c r="G7188" s="1">
        <v>45775</v>
      </c>
      <c r="H7188" s="1">
        <v>45787</v>
      </c>
      <c r="I7188" t="s">
        <v>19</v>
      </c>
      <c r="J7188">
        <v>12</v>
      </c>
      <c r="K7188">
        <v>7</v>
      </c>
      <c r="L7188" t="s">
        <v>70</v>
      </c>
      <c r="M7188" t="s">
        <v>94</v>
      </c>
      <c r="N7188" t="s">
        <v>42</v>
      </c>
      <c r="O7188">
        <f t="shared" si="672"/>
        <v>1</v>
      </c>
      <c r="P7188" t="str">
        <f t="shared" si="673"/>
        <v>Valid</v>
      </c>
      <c r="Q7188" t="str">
        <f>_xlfn.XLOOKUP(B7188,Customers!$A:$A,Customers!$C:$C,"Not Found")</f>
        <v>Central</v>
      </c>
      <c r="R7188" t="str">
        <f t="shared" si="674"/>
        <v>South</v>
      </c>
      <c r="S7188" t="str">
        <f t="shared" si="675"/>
        <v>Medical Emergency</v>
      </c>
      <c r="T7188" t="str">
        <f t="shared" si="676"/>
        <v>SLA Breach</v>
      </c>
      <c r="U7188">
        <f t="shared" si="677"/>
        <v>5</v>
      </c>
    </row>
    <row r="7189" spans="1:21" x14ac:dyDescent="0.3">
      <c r="A7189" t="s">
        <v>11934</v>
      </c>
      <c r="B7189" t="s">
        <v>1645</v>
      </c>
      <c r="C7189" t="s">
        <v>1646</v>
      </c>
      <c r="D7189" t="s">
        <v>102</v>
      </c>
      <c r="E7189" t="s">
        <v>18</v>
      </c>
      <c r="F7189">
        <v>284667.15999999997</v>
      </c>
      <c r="G7189" s="1">
        <v>45737</v>
      </c>
      <c r="H7189" s="1">
        <v>45763</v>
      </c>
      <c r="I7189" t="s">
        <v>19</v>
      </c>
      <c r="J7189">
        <v>26</v>
      </c>
      <c r="K7189">
        <v>20</v>
      </c>
      <c r="L7189" t="s">
        <v>325</v>
      </c>
      <c r="M7189" t="s">
        <v>29</v>
      </c>
      <c r="N7189" t="s">
        <v>42</v>
      </c>
      <c r="O7189">
        <f t="shared" si="672"/>
        <v>1</v>
      </c>
      <c r="P7189" t="str">
        <f t="shared" si="673"/>
        <v>Valid</v>
      </c>
      <c r="Q7189" t="str">
        <f>_xlfn.XLOOKUP(B7189,Customers!$A:$A,Customers!$C:$C,"Not Found")</f>
        <v>South</v>
      </c>
      <c r="R7189" t="str">
        <f t="shared" si="674"/>
        <v>South</v>
      </c>
      <c r="S7189" t="str">
        <f t="shared" si="675"/>
        <v>Maturity</v>
      </c>
      <c r="T7189" t="str">
        <f t="shared" si="676"/>
        <v>SLA Breach</v>
      </c>
      <c r="U7189">
        <f t="shared" si="677"/>
        <v>6</v>
      </c>
    </row>
    <row r="7190" spans="1:21" x14ac:dyDescent="0.3">
      <c r="A7190" t="s">
        <v>11935</v>
      </c>
      <c r="B7190" t="s">
        <v>1557</v>
      </c>
      <c r="C7190" t="s">
        <v>7979</v>
      </c>
      <c r="D7190" t="s">
        <v>216</v>
      </c>
      <c r="E7190" t="s">
        <v>18</v>
      </c>
      <c r="F7190">
        <v>152264.82</v>
      </c>
      <c r="G7190" s="1">
        <v>45884</v>
      </c>
      <c r="H7190" s="1">
        <v>45895</v>
      </c>
      <c r="I7190" t="s">
        <v>19</v>
      </c>
      <c r="J7190">
        <v>11</v>
      </c>
      <c r="K7190">
        <v>15</v>
      </c>
      <c r="L7190" t="s">
        <v>98</v>
      </c>
      <c r="M7190" t="s">
        <v>55</v>
      </c>
      <c r="N7190" t="s">
        <v>30</v>
      </c>
      <c r="O7190">
        <f t="shared" si="672"/>
        <v>1</v>
      </c>
      <c r="P7190" t="str">
        <f t="shared" si="673"/>
        <v>Valid</v>
      </c>
      <c r="Q7190" t="str">
        <f>_xlfn.XLOOKUP(B7190,Customers!$A:$A,Customers!$C:$C,"Not Found")</f>
        <v>South</v>
      </c>
      <c r="R7190" t="str">
        <f t="shared" si="674"/>
        <v>South</v>
      </c>
      <c r="S7190" t="str">
        <f t="shared" si="675"/>
        <v>Outpatient</v>
      </c>
      <c r="T7190" t="str">
        <f t="shared" si="676"/>
        <v>Within SLA</v>
      </c>
      <c r="U7190">
        <f t="shared" si="677"/>
        <v>0</v>
      </c>
    </row>
    <row r="7191" spans="1:21" x14ac:dyDescent="0.3">
      <c r="A7191" t="s">
        <v>11936</v>
      </c>
      <c r="B7191" t="s">
        <v>2909</v>
      </c>
      <c r="C7191" t="s">
        <v>2910</v>
      </c>
      <c r="D7191" t="s">
        <v>26</v>
      </c>
      <c r="E7191" t="s">
        <v>173</v>
      </c>
      <c r="F7191">
        <v>283576.67</v>
      </c>
      <c r="G7191" s="1">
        <v>45849</v>
      </c>
      <c r="H7191" s="1">
        <v>45881</v>
      </c>
      <c r="I7191" t="s">
        <v>19</v>
      </c>
      <c r="J7191">
        <v>32</v>
      </c>
      <c r="K7191">
        <v>20</v>
      </c>
      <c r="L7191" t="s">
        <v>681</v>
      </c>
      <c r="M7191" t="s">
        <v>29</v>
      </c>
      <c r="N7191" t="s">
        <v>88</v>
      </c>
      <c r="O7191">
        <f t="shared" si="672"/>
        <v>1</v>
      </c>
      <c r="P7191" t="str">
        <f t="shared" si="673"/>
        <v>Valid</v>
      </c>
      <c r="Q7191" t="str">
        <f>_xlfn.XLOOKUP(B7191,Customers!$A:$A,Customers!$C:$C,"Not Found")</f>
        <v>West</v>
      </c>
      <c r="R7191" t="str">
        <f t="shared" si="674"/>
        <v>Central</v>
      </c>
      <c r="S7191" t="str">
        <f t="shared" si="675"/>
        <v>Disability</v>
      </c>
      <c r="T7191" t="str">
        <f t="shared" si="676"/>
        <v>SLA Breach</v>
      </c>
      <c r="U7191">
        <f t="shared" si="677"/>
        <v>12</v>
      </c>
    </row>
    <row r="7192" spans="1:21" x14ac:dyDescent="0.3">
      <c r="A7192" t="s">
        <v>11937</v>
      </c>
      <c r="B7192" t="s">
        <v>8292</v>
      </c>
      <c r="C7192" t="s">
        <v>9534</v>
      </c>
      <c r="D7192" t="s">
        <v>53</v>
      </c>
      <c r="E7192" t="s">
        <v>27</v>
      </c>
      <c r="F7192">
        <v>120900.84</v>
      </c>
      <c r="G7192" s="1">
        <v>45962</v>
      </c>
      <c r="H7192" s="1">
        <v>45972</v>
      </c>
      <c r="I7192" t="s">
        <v>19</v>
      </c>
      <c r="J7192">
        <v>10</v>
      </c>
      <c r="K7192">
        <v>15</v>
      </c>
      <c r="L7192" t="s">
        <v>548</v>
      </c>
      <c r="M7192" t="s">
        <v>55</v>
      </c>
      <c r="N7192" t="s">
        <v>30</v>
      </c>
      <c r="O7192">
        <f t="shared" si="672"/>
        <v>1</v>
      </c>
      <c r="P7192" t="str">
        <f t="shared" si="673"/>
        <v>Valid</v>
      </c>
      <c r="Q7192" t="str">
        <f>_xlfn.XLOOKUP(B7192,Customers!$A:$A,Customers!$C:$C,"Not Found")</f>
        <v>East</v>
      </c>
      <c r="R7192" t="str">
        <f t="shared" si="674"/>
        <v>West</v>
      </c>
      <c r="S7192" t="str">
        <f t="shared" si="675"/>
        <v>Hospitalization</v>
      </c>
      <c r="T7192" t="str">
        <f t="shared" si="676"/>
        <v>Within SLA</v>
      </c>
      <c r="U7192">
        <f t="shared" si="677"/>
        <v>0</v>
      </c>
    </row>
    <row r="7193" spans="1:21" x14ac:dyDescent="0.3">
      <c r="A7193" t="s">
        <v>11938</v>
      </c>
      <c r="B7193" t="s">
        <v>3154</v>
      </c>
      <c r="C7193" t="s">
        <v>6973</v>
      </c>
      <c r="D7193" t="s">
        <v>46</v>
      </c>
      <c r="E7193" t="s">
        <v>74</v>
      </c>
      <c r="F7193">
        <v>68617.56</v>
      </c>
      <c r="G7193" s="1">
        <v>45896</v>
      </c>
      <c r="H7193" s="1">
        <v>45911</v>
      </c>
      <c r="I7193" t="s">
        <v>19</v>
      </c>
      <c r="J7193">
        <v>15</v>
      </c>
      <c r="K7193">
        <v>10</v>
      </c>
      <c r="L7193" t="s">
        <v>325</v>
      </c>
      <c r="M7193" t="s">
        <v>21</v>
      </c>
      <c r="N7193" t="s">
        <v>30</v>
      </c>
      <c r="O7193">
        <f t="shared" si="672"/>
        <v>1</v>
      </c>
      <c r="P7193" t="str">
        <f t="shared" si="673"/>
        <v>Valid</v>
      </c>
      <c r="Q7193" t="str">
        <f>_xlfn.XLOOKUP(B7193,Customers!$A:$A,Customers!$C:$C,"Not Found")</f>
        <v>South</v>
      </c>
      <c r="R7193" t="str">
        <f t="shared" si="674"/>
        <v>East</v>
      </c>
      <c r="S7193" t="str">
        <f t="shared" si="675"/>
        <v>Theft</v>
      </c>
      <c r="T7193" t="str">
        <f t="shared" si="676"/>
        <v>SLA Breach</v>
      </c>
      <c r="U7193">
        <f t="shared" si="677"/>
        <v>5</v>
      </c>
    </row>
    <row r="7194" spans="1:21" x14ac:dyDescent="0.3">
      <c r="A7194" t="s">
        <v>11939</v>
      </c>
      <c r="B7194" t="s">
        <v>3391</v>
      </c>
      <c r="C7194" t="s">
        <v>11940</v>
      </c>
      <c r="D7194" t="s">
        <v>69</v>
      </c>
      <c r="E7194" t="s">
        <v>74</v>
      </c>
      <c r="F7194">
        <v>118252.68</v>
      </c>
      <c r="G7194" s="1">
        <v>45737</v>
      </c>
      <c r="H7194" s="1">
        <v>45754</v>
      </c>
      <c r="I7194" t="s">
        <v>19</v>
      </c>
      <c r="J7194">
        <v>17</v>
      </c>
      <c r="K7194">
        <v>12</v>
      </c>
      <c r="L7194" t="s">
        <v>325</v>
      </c>
      <c r="M7194" t="s">
        <v>49</v>
      </c>
      <c r="N7194" t="s">
        <v>30</v>
      </c>
      <c r="O7194">
        <f t="shared" si="672"/>
        <v>1</v>
      </c>
      <c r="P7194" t="str">
        <f t="shared" si="673"/>
        <v>Valid</v>
      </c>
      <c r="Q7194" t="str">
        <f>_xlfn.XLOOKUP(B7194,Customers!$A:$A,Customers!$C:$C,"Not Found")</f>
        <v>East</v>
      </c>
      <c r="R7194" t="str">
        <f t="shared" si="674"/>
        <v>East</v>
      </c>
      <c r="S7194" t="str">
        <f t="shared" si="675"/>
        <v>Property Damage</v>
      </c>
      <c r="T7194" t="str">
        <f t="shared" si="676"/>
        <v>SLA Breach</v>
      </c>
      <c r="U7194">
        <f t="shared" si="677"/>
        <v>5</v>
      </c>
    </row>
    <row r="7195" spans="1:21" x14ac:dyDescent="0.3">
      <c r="A7195" t="s">
        <v>11941</v>
      </c>
      <c r="B7195" t="s">
        <v>9475</v>
      </c>
      <c r="C7195" t="s">
        <v>9476</v>
      </c>
      <c r="D7195" t="s">
        <v>46</v>
      </c>
      <c r="E7195" t="s">
        <v>39</v>
      </c>
      <c r="F7195">
        <v>67038.22</v>
      </c>
      <c r="G7195" s="1">
        <v>45759</v>
      </c>
      <c r="I7195" t="s">
        <v>40</v>
      </c>
      <c r="J7195">
        <v>25</v>
      </c>
      <c r="K7195">
        <v>12</v>
      </c>
      <c r="L7195" t="s">
        <v>163</v>
      </c>
      <c r="M7195" t="s">
        <v>49</v>
      </c>
      <c r="N7195" t="s">
        <v>88</v>
      </c>
      <c r="O7195">
        <f t="shared" si="672"/>
        <v>1</v>
      </c>
      <c r="P7195" t="str">
        <f t="shared" si="673"/>
        <v>Valid</v>
      </c>
      <c r="Q7195" t="str">
        <f>_xlfn.XLOOKUP(B7195,Customers!$A:$A,Customers!$C:$C,"Not Found")</f>
        <v>North</v>
      </c>
      <c r="R7195" t="str">
        <f t="shared" si="674"/>
        <v>North</v>
      </c>
      <c r="S7195" t="str">
        <f t="shared" si="675"/>
        <v>Theft</v>
      </c>
      <c r="T7195" t="str">
        <f t="shared" si="676"/>
        <v>SLA Breach</v>
      </c>
      <c r="U7195">
        <f t="shared" si="677"/>
        <v>13</v>
      </c>
    </row>
    <row r="7196" spans="1:21" x14ac:dyDescent="0.3">
      <c r="A7196" t="s">
        <v>11942</v>
      </c>
      <c r="B7196" t="s">
        <v>6233</v>
      </c>
      <c r="C7196" t="s">
        <v>6234</v>
      </c>
      <c r="D7196" t="s">
        <v>46</v>
      </c>
      <c r="E7196" t="s">
        <v>74</v>
      </c>
      <c r="F7196">
        <v>48097.42</v>
      </c>
      <c r="G7196" s="1">
        <v>45888</v>
      </c>
      <c r="H7196" s="1">
        <v>45913</v>
      </c>
      <c r="I7196" t="s">
        <v>19</v>
      </c>
      <c r="J7196">
        <v>25</v>
      </c>
      <c r="K7196">
        <v>10</v>
      </c>
      <c r="L7196" t="s">
        <v>561</v>
      </c>
      <c r="M7196" t="s">
        <v>21</v>
      </c>
      <c r="N7196" t="s">
        <v>42</v>
      </c>
      <c r="O7196">
        <f t="shared" si="672"/>
        <v>1</v>
      </c>
      <c r="P7196" t="str">
        <f t="shared" si="673"/>
        <v>Valid</v>
      </c>
      <c r="Q7196" t="str">
        <f>_xlfn.XLOOKUP(B7196,Customers!$A:$A,Customers!$C:$C,"Not Found")</f>
        <v>South</v>
      </c>
      <c r="R7196" t="str">
        <f t="shared" si="674"/>
        <v>East</v>
      </c>
      <c r="S7196" t="str">
        <f t="shared" si="675"/>
        <v>Theft</v>
      </c>
      <c r="T7196" t="str">
        <f t="shared" si="676"/>
        <v>SLA Breach</v>
      </c>
      <c r="U7196">
        <f t="shared" si="677"/>
        <v>15</v>
      </c>
    </row>
    <row r="7197" spans="1:21" x14ac:dyDescent="0.3">
      <c r="A7197" t="s">
        <v>11943</v>
      </c>
      <c r="B7197" t="s">
        <v>1285</v>
      </c>
      <c r="C7197" t="s">
        <v>1286</v>
      </c>
      <c r="D7197" t="s">
        <v>154</v>
      </c>
      <c r="E7197" t="s">
        <v>27</v>
      </c>
      <c r="F7197">
        <v>186876.55</v>
      </c>
      <c r="G7197" s="1">
        <v>45787</v>
      </c>
      <c r="I7197" t="s">
        <v>40</v>
      </c>
      <c r="J7197">
        <v>24</v>
      </c>
      <c r="K7197">
        <v>10</v>
      </c>
      <c r="L7197" t="s">
        <v>140</v>
      </c>
      <c r="M7197" t="s">
        <v>21</v>
      </c>
      <c r="N7197" t="s">
        <v>88</v>
      </c>
      <c r="O7197">
        <f t="shared" si="672"/>
        <v>1</v>
      </c>
      <c r="P7197" t="str">
        <f t="shared" si="673"/>
        <v>Valid</v>
      </c>
      <c r="Q7197" t="str">
        <f>_xlfn.XLOOKUP(B7197,Customers!$A:$A,Customers!$C:$C,"Not Found")</f>
        <v>South</v>
      </c>
      <c r="R7197" t="str">
        <f t="shared" si="674"/>
        <v>West</v>
      </c>
      <c r="S7197" t="str">
        <f t="shared" si="675"/>
        <v>Vehicle Damage</v>
      </c>
      <c r="T7197" t="str">
        <f t="shared" si="676"/>
        <v>SLA Breach</v>
      </c>
      <c r="U7197">
        <f t="shared" si="677"/>
        <v>14</v>
      </c>
    </row>
    <row r="7198" spans="1:21" x14ac:dyDescent="0.3">
      <c r="A7198" t="s">
        <v>11944</v>
      </c>
      <c r="B7198" t="s">
        <v>3404</v>
      </c>
      <c r="C7198" t="s">
        <v>7809</v>
      </c>
      <c r="D7198" t="s">
        <v>59</v>
      </c>
      <c r="E7198" t="s">
        <v>27</v>
      </c>
      <c r="F7198">
        <v>56813.37</v>
      </c>
      <c r="G7198" s="1">
        <v>45966</v>
      </c>
      <c r="H7198" s="1">
        <v>45985</v>
      </c>
      <c r="I7198" t="s">
        <v>19</v>
      </c>
      <c r="J7198">
        <v>19</v>
      </c>
      <c r="K7198">
        <v>15</v>
      </c>
      <c r="L7198" t="s">
        <v>159</v>
      </c>
      <c r="M7198" t="s">
        <v>55</v>
      </c>
      <c r="N7198" t="s">
        <v>42</v>
      </c>
      <c r="O7198">
        <f t="shared" si="672"/>
        <v>1</v>
      </c>
      <c r="P7198" t="str">
        <f t="shared" si="673"/>
        <v>Valid</v>
      </c>
      <c r="Q7198" t="str">
        <f>_xlfn.XLOOKUP(B7198,Customers!$A:$A,Customers!$C:$C,"Not Found")</f>
        <v>South</v>
      </c>
      <c r="R7198" t="str">
        <f t="shared" si="674"/>
        <v>West</v>
      </c>
      <c r="S7198" t="str">
        <f t="shared" si="675"/>
        <v>Critical Illness</v>
      </c>
      <c r="T7198" t="str">
        <f t="shared" si="676"/>
        <v>SLA Breach</v>
      </c>
      <c r="U7198">
        <f t="shared" si="677"/>
        <v>4</v>
      </c>
    </row>
    <row r="7199" spans="1:21" x14ac:dyDescent="0.3">
      <c r="A7199" t="s">
        <v>11945</v>
      </c>
      <c r="B7199" t="s">
        <v>887</v>
      </c>
      <c r="C7199" t="s">
        <v>5077</v>
      </c>
      <c r="D7199" t="s">
        <v>59</v>
      </c>
      <c r="E7199" t="s">
        <v>18</v>
      </c>
      <c r="F7199">
        <v>23840.77</v>
      </c>
      <c r="G7199" s="1">
        <v>45892</v>
      </c>
      <c r="H7199" s="1">
        <v>45911</v>
      </c>
      <c r="I7199" t="s">
        <v>19</v>
      </c>
      <c r="J7199">
        <v>19</v>
      </c>
      <c r="K7199">
        <v>15</v>
      </c>
      <c r="L7199" t="s">
        <v>1047</v>
      </c>
      <c r="M7199" t="s">
        <v>55</v>
      </c>
      <c r="N7199" t="s">
        <v>22</v>
      </c>
      <c r="O7199">
        <f t="shared" si="672"/>
        <v>1</v>
      </c>
      <c r="P7199" t="str">
        <f t="shared" si="673"/>
        <v>Valid</v>
      </c>
      <c r="Q7199" t="str">
        <f>_xlfn.XLOOKUP(B7199,Customers!$A:$A,Customers!$C:$C,"Not Found")</f>
        <v>West</v>
      </c>
      <c r="R7199" t="str">
        <f t="shared" si="674"/>
        <v>South</v>
      </c>
      <c r="S7199" t="str">
        <f t="shared" si="675"/>
        <v>Critical Illness</v>
      </c>
      <c r="T7199" t="str">
        <f t="shared" si="676"/>
        <v>SLA Breach</v>
      </c>
      <c r="U7199">
        <f t="shared" si="677"/>
        <v>4</v>
      </c>
    </row>
    <row r="7200" spans="1:21" x14ac:dyDescent="0.3">
      <c r="A7200" t="s">
        <v>11946</v>
      </c>
      <c r="B7200" t="s">
        <v>185</v>
      </c>
      <c r="C7200" t="s">
        <v>2998</v>
      </c>
      <c r="D7200" t="s">
        <v>26</v>
      </c>
      <c r="E7200" t="s">
        <v>173</v>
      </c>
      <c r="F7200">
        <v>2947722.05</v>
      </c>
      <c r="G7200" s="1">
        <v>45781</v>
      </c>
      <c r="I7200" t="s">
        <v>64</v>
      </c>
      <c r="J7200">
        <v>25</v>
      </c>
      <c r="K7200">
        <v>20</v>
      </c>
      <c r="L7200" t="s">
        <v>388</v>
      </c>
      <c r="M7200" t="s">
        <v>29</v>
      </c>
      <c r="N7200" t="s">
        <v>42</v>
      </c>
      <c r="O7200">
        <f t="shared" si="672"/>
        <v>1</v>
      </c>
      <c r="P7200" t="str">
        <f t="shared" si="673"/>
        <v>Valid</v>
      </c>
      <c r="Q7200" t="str">
        <f>_xlfn.XLOOKUP(B7200,Customers!$A:$A,Customers!$C:$C,"Not Found")</f>
        <v>South</v>
      </c>
      <c r="R7200" t="str">
        <f t="shared" si="674"/>
        <v>Central</v>
      </c>
      <c r="S7200" t="str">
        <f t="shared" si="675"/>
        <v>Disability</v>
      </c>
      <c r="T7200" t="str">
        <f t="shared" si="676"/>
        <v>SLA Breach</v>
      </c>
      <c r="U7200">
        <f t="shared" si="677"/>
        <v>5</v>
      </c>
    </row>
    <row r="7201" spans="1:21" x14ac:dyDescent="0.3">
      <c r="A7201" t="s">
        <v>11947</v>
      </c>
      <c r="B7201" t="s">
        <v>7976</v>
      </c>
      <c r="C7201" t="s">
        <v>9398</v>
      </c>
      <c r="D7201" t="s">
        <v>154</v>
      </c>
      <c r="E7201" t="s">
        <v>27</v>
      </c>
      <c r="F7201">
        <v>48941.49</v>
      </c>
      <c r="G7201" s="1">
        <v>45928</v>
      </c>
      <c r="H7201" s="1">
        <v>45949</v>
      </c>
      <c r="I7201" t="s">
        <v>19</v>
      </c>
      <c r="J7201">
        <v>21</v>
      </c>
      <c r="K7201">
        <v>10</v>
      </c>
      <c r="L7201" t="s">
        <v>770</v>
      </c>
      <c r="M7201" t="s">
        <v>21</v>
      </c>
      <c r="N7201" t="s">
        <v>42</v>
      </c>
      <c r="O7201">
        <f t="shared" si="672"/>
        <v>1</v>
      </c>
      <c r="P7201" t="str">
        <f t="shared" si="673"/>
        <v>Valid</v>
      </c>
      <c r="Q7201" t="str">
        <f>_xlfn.XLOOKUP(B7201,Customers!$A:$A,Customers!$C:$C,"Not Found")</f>
        <v>South</v>
      </c>
      <c r="R7201" t="str">
        <f t="shared" si="674"/>
        <v>West</v>
      </c>
      <c r="S7201" t="str">
        <f t="shared" si="675"/>
        <v>Vehicle Damage</v>
      </c>
      <c r="T7201" t="str">
        <f t="shared" si="676"/>
        <v>SLA Breach</v>
      </c>
      <c r="U7201">
        <f t="shared" si="677"/>
        <v>11</v>
      </c>
    </row>
    <row r="7202" spans="1:21" x14ac:dyDescent="0.3">
      <c r="A7202" t="s">
        <v>11948</v>
      </c>
      <c r="B7202" t="s">
        <v>4113</v>
      </c>
      <c r="C7202" t="s">
        <v>4114</v>
      </c>
      <c r="D7202" t="s">
        <v>111</v>
      </c>
      <c r="E7202" t="s">
        <v>39</v>
      </c>
      <c r="F7202">
        <v>92382.78</v>
      </c>
      <c r="G7202" s="1">
        <v>45889</v>
      </c>
      <c r="H7202" s="1">
        <v>45895</v>
      </c>
      <c r="I7202" t="s">
        <v>19</v>
      </c>
      <c r="J7202">
        <v>6</v>
      </c>
      <c r="K7202">
        <v>12</v>
      </c>
      <c r="L7202" t="s">
        <v>431</v>
      </c>
      <c r="M7202" t="s">
        <v>49</v>
      </c>
      <c r="N7202" t="s">
        <v>30</v>
      </c>
      <c r="O7202">
        <f t="shared" si="672"/>
        <v>1</v>
      </c>
      <c r="P7202" t="str">
        <f t="shared" si="673"/>
        <v>Valid</v>
      </c>
      <c r="Q7202" t="str">
        <f>_xlfn.XLOOKUP(B7202,Customers!$A:$A,Customers!$C:$C,"Not Found")</f>
        <v>East</v>
      </c>
      <c r="R7202" t="str">
        <f t="shared" si="674"/>
        <v>North</v>
      </c>
      <c r="S7202" t="str">
        <f t="shared" si="675"/>
        <v>Fire</v>
      </c>
      <c r="T7202" t="str">
        <f t="shared" si="676"/>
        <v>Within SLA</v>
      </c>
      <c r="U7202">
        <f t="shared" si="677"/>
        <v>0</v>
      </c>
    </row>
    <row r="7203" spans="1:21" x14ac:dyDescent="0.3">
      <c r="A7203" t="s">
        <v>11949</v>
      </c>
      <c r="B7203" t="s">
        <v>2667</v>
      </c>
      <c r="C7203" t="s">
        <v>8817</v>
      </c>
      <c r="D7203" t="s">
        <v>46</v>
      </c>
      <c r="E7203" t="s">
        <v>173</v>
      </c>
      <c r="F7203">
        <v>50050.94</v>
      </c>
      <c r="G7203" s="1">
        <v>45778</v>
      </c>
      <c r="H7203" s="1">
        <v>45795</v>
      </c>
      <c r="I7203" t="s">
        <v>19</v>
      </c>
      <c r="J7203">
        <v>17</v>
      </c>
      <c r="K7203">
        <v>10</v>
      </c>
      <c r="L7203" t="s">
        <v>541</v>
      </c>
      <c r="M7203" t="s">
        <v>21</v>
      </c>
      <c r="N7203" t="s">
        <v>42</v>
      </c>
      <c r="O7203">
        <f t="shared" si="672"/>
        <v>1</v>
      </c>
      <c r="P7203" t="str">
        <f t="shared" si="673"/>
        <v>Valid</v>
      </c>
      <c r="Q7203" t="str">
        <f>_xlfn.XLOOKUP(B7203,Customers!$A:$A,Customers!$C:$C,"Not Found")</f>
        <v>East</v>
      </c>
      <c r="R7203" t="str">
        <f t="shared" si="674"/>
        <v>Central</v>
      </c>
      <c r="S7203" t="str">
        <f t="shared" si="675"/>
        <v>Theft</v>
      </c>
      <c r="T7203" t="str">
        <f t="shared" si="676"/>
        <v>SLA Breach</v>
      </c>
      <c r="U7203">
        <f t="shared" si="677"/>
        <v>7</v>
      </c>
    </row>
    <row r="7204" spans="1:21" x14ac:dyDescent="0.3">
      <c r="A7204" t="s">
        <v>11950</v>
      </c>
      <c r="B7204" t="s">
        <v>2775</v>
      </c>
      <c r="C7204" t="s">
        <v>2776</v>
      </c>
      <c r="D7204" t="s">
        <v>46</v>
      </c>
      <c r="E7204" t="s">
        <v>18</v>
      </c>
      <c r="F7204">
        <v>65676.56</v>
      </c>
      <c r="G7204" s="1">
        <v>45799</v>
      </c>
      <c r="H7204" s="1">
        <v>45807</v>
      </c>
      <c r="I7204" t="s">
        <v>19</v>
      </c>
      <c r="J7204">
        <v>8</v>
      </c>
      <c r="K7204">
        <v>10</v>
      </c>
      <c r="L7204" t="s">
        <v>770</v>
      </c>
      <c r="M7204" t="s">
        <v>21</v>
      </c>
      <c r="N7204" t="s">
        <v>42</v>
      </c>
      <c r="O7204">
        <f t="shared" si="672"/>
        <v>1</v>
      </c>
      <c r="P7204" t="str">
        <f t="shared" si="673"/>
        <v>Valid</v>
      </c>
      <c r="Q7204" t="str">
        <f>_xlfn.XLOOKUP(B7204,Customers!$A:$A,Customers!$C:$C,"Not Found")</f>
        <v>Central</v>
      </c>
      <c r="R7204" t="str">
        <f t="shared" si="674"/>
        <v>South</v>
      </c>
      <c r="S7204" t="str">
        <f t="shared" si="675"/>
        <v>Theft</v>
      </c>
      <c r="T7204" t="str">
        <f t="shared" si="676"/>
        <v>Within SLA</v>
      </c>
      <c r="U7204">
        <f t="shared" si="677"/>
        <v>0</v>
      </c>
    </row>
    <row r="7205" spans="1:21" x14ac:dyDescent="0.3">
      <c r="A7205" t="s">
        <v>11951</v>
      </c>
      <c r="B7205" t="s">
        <v>4053</v>
      </c>
      <c r="C7205" t="s">
        <v>7824</v>
      </c>
      <c r="D7205" t="s">
        <v>102</v>
      </c>
      <c r="E7205" t="s">
        <v>173</v>
      </c>
      <c r="F7205">
        <v>183157.44</v>
      </c>
      <c r="G7205" s="1">
        <v>45866</v>
      </c>
      <c r="H7205" s="1">
        <v>45890</v>
      </c>
      <c r="I7205" t="s">
        <v>19</v>
      </c>
      <c r="J7205">
        <v>24</v>
      </c>
      <c r="K7205">
        <v>20</v>
      </c>
      <c r="L7205" t="s">
        <v>1047</v>
      </c>
      <c r="M7205" t="s">
        <v>29</v>
      </c>
      <c r="N7205" t="s">
        <v>30</v>
      </c>
      <c r="O7205">
        <f t="shared" si="672"/>
        <v>1</v>
      </c>
      <c r="P7205" t="str">
        <f t="shared" si="673"/>
        <v>Valid</v>
      </c>
      <c r="Q7205" t="str">
        <f>_xlfn.XLOOKUP(B7205,Customers!$A:$A,Customers!$C:$C,"Not Found")</f>
        <v>West</v>
      </c>
      <c r="R7205" t="str">
        <f t="shared" si="674"/>
        <v>Central</v>
      </c>
      <c r="S7205" t="str">
        <f t="shared" si="675"/>
        <v>Maturity</v>
      </c>
      <c r="T7205" t="str">
        <f t="shared" si="676"/>
        <v>SLA Breach</v>
      </c>
      <c r="U7205">
        <f t="shared" si="677"/>
        <v>4</v>
      </c>
    </row>
    <row r="7206" spans="1:21" x14ac:dyDescent="0.3">
      <c r="A7206" t="s">
        <v>11952</v>
      </c>
      <c r="B7206" t="s">
        <v>4053</v>
      </c>
      <c r="C7206" t="s">
        <v>4054</v>
      </c>
      <c r="D7206" t="s">
        <v>102</v>
      </c>
      <c r="E7206" t="s">
        <v>27</v>
      </c>
      <c r="F7206">
        <v>789910.12</v>
      </c>
      <c r="G7206" s="1">
        <v>45740</v>
      </c>
      <c r="H7206" s="1">
        <v>45763</v>
      </c>
      <c r="I7206" t="s">
        <v>19</v>
      </c>
      <c r="J7206">
        <v>23</v>
      </c>
      <c r="K7206">
        <v>20</v>
      </c>
      <c r="L7206" t="s">
        <v>87</v>
      </c>
      <c r="M7206" t="s">
        <v>29</v>
      </c>
      <c r="N7206" t="s">
        <v>30</v>
      </c>
      <c r="O7206">
        <f t="shared" si="672"/>
        <v>1</v>
      </c>
      <c r="P7206" t="str">
        <f t="shared" si="673"/>
        <v>Valid</v>
      </c>
      <c r="Q7206" t="str">
        <f>_xlfn.XLOOKUP(B7206,Customers!$A:$A,Customers!$C:$C,"Not Found")</f>
        <v>West</v>
      </c>
      <c r="R7206" t="str">
        <f t="shared" si="674"/>
        <v>West</v>
      </c>
      <c r="S7206" t="str">
        <f t="shared" si="675"/>
        <v>Maturity</v>
      </c>
      <c r="T7206" t="str">
        <f t="shared" si="676"/>
        <v>SLA Breach</v>
      </c>
      <c r="U7206">
        <f t="shared" si="677"/>
        <v>3</v>
      </c>
    </row>
    <row r="7207" spans="1:21" x14ac:dyDescent="0.3">
      <c r="A7207" t="s">
        <v>11953</v>
      </c>
      <c r="B7207" t="s">
        <v>9711</v>
      </c>
      <c r="C7207" t="s">
        <v>9712</v>
      </c>
      <c r="D7207" t="s">
        <v>154</v>
      </c>
      <c r="E7207" t="s">
        <v>18</v>
      </c>
      <c r="F7207">
        <v>57091.71</v>
      </c>
      <c r="G7207" s="1">
        <v>45879</v>
      </c>
      <c r="I7207" t="s">
        <v>64</v>
      </c>
      <c r="J7207">
        <v>4</v>
      </c>
      <c r="K7207">
        <v>10</v>
      </c>
      <c r="L7207" t="s">
        <v>268</v>
      </c>
      <c r="M7207" t="s">
        <v>21</v>
      </c>
      <c r="N7207" t="s">
        <v>30</v>
      </c>
      <c r="O7207">
        <f t="shared" si="672"/>
        <v>1</v>
      </c>
      <c r="P7207" t="str">
        <f t="shared" si="673"/>
        <v>Valid</v>
      </c>
      <c r="Q7207" t="str">
        <f>_xlfn.XLOOKUP(B7207,Customers!$A:$A,Customers!$C:$C,"Not Found")</f>
        <v>East</v>
      </c>
      <c r="R7207" t="str">
        <f t="shared" si="674"/>
        <v>South</v>
      </c>
      <c r="S7207" t="str">
        <f t="shared" si="675"/>
        <v>Vehicle Damage</v>
      </c>
      <c r="T7207" t="str">
        <f t="shared" si="676"/>
        <v>Within SLA</v>
      </c>
      <c r="U7207">
        <f t="shared" si="677"/>
        <v>0</v>
      </c>
    </row>
    <row r="7208" spans="1:21" x14ac:dyDescent="0.3">
      <c r="A7208" t="s">
        <v>11954</v>
      </c>
      <c r="B7208" t="s">
        <v>3258</v>
      </c>
      <c r="C7208" t="s">
        <v>3259</v>
      </c>
      <c r="D7208" t="s">
        <v>216</v>
      </c>
      <c r="E7208" t="s">
        <v>18</v>
      </c>
      <c r="F7208">
        <v>43079.45</v>
      </c>
      <c r="G7208" s="1">
        <v>45768</v>
      </c>
      <c r="H7208" s="1">
        <v>45778</v>
      </c>
      <c r="I7208" t="s">
        <v>19</v>
      </c>
      <c r="J7208">
        <v>10</v>
      </c>
      <c r="K7208">
        <v>15</v>
      </c>
      <c r="L7208" t="s">
        <v>107</v>
      </c>
      <c r="M7208" t="s">
        <v>55</v>
      </c>
      <c r="N7208" t="s">
        <v>30</v>
      </c>
      <c r="O7208">
        <f t="shared" si="672"/>
        <v>1</v>
      </c>
      <c r="P7208" t="str">
        <f t="shared" si="673"/>
        <v>Valid</v>
      </c>
      <c r="Q7208" t="str">
        <f>_xlfn.XLOOKUP(B7208,Customers!$A:$A,Customers!$C:$C,"Not Found")</f>
        <v>North</v>
      </c>
      <c r="R7208" t="str">
        <f t="shared" si="674"/>
        <v>South</v>
      </c>
      <c r="S7208" t="str">
        <f t="shared" si="675"/>
        <v>Outpatient</v>
      </c>
      <c r="T7208" t="str">
        <f t="shared" si="676"/>
        <v>Within SLA</v>
      </c>
      <c r="U7208">
        <f t="shared" si="677"/>
        <v>0</v>
      </c>
    </row>
    <row r="7209" spans="1:21" x14ac:dyDescent="0.3">
      <c r="A7209" t="s">
        <v>11955</v>
      </c>
      <c r="B7209" t="s">
        <v>4012</v>
      </c>
      <c r="C7209" t="s">
        <v>4013</v>
      </c>
      <c r="D7209" t="s">
        <v>102</v>
      </c>
      <c r="E7209" t="s">
        <v>74</v>
      </c>
      <c r="F7209">
        <v>46483.61</v>
      </c>
      <c r="G7209" s="1">
        <v>45968</v>
      </c>
      <c r="I7209" t="s">
        <v>64</v>
      </c>
      <c r="J7209">
        <v>25</v>
      </c>
      <c r="K7209">
        <v>20</v>
      </c>
      <c r="L7209" t="s">
        <v>580</v>
      </c>
      <c r="M7209" t="s">
        <v>29</v>
      </c>
      <c r="N7209" t="s">
        <v>42</v>
      </c>
      <c r="O7209">
        <f t="shared" si="672"/>
        <v>1</v>
      </c>
      <c r="P7209" t="str">
        <f t="shared" si="673"/>
        <v>Valid</v>
      </c>
      <c r="Q7209" t="str">
        <f>_xlfn.XLOOKUP(B7209,Customers!$A:$A,Customers!$C:$C,"Not Found")</f>
        <v>West</v>
      </c>
      <c r="R7209" t="str">
        <f t="shared" si="674"/>
        <v>East</v>
      </c>
      <c r="S7209" t="str">
        <f t="shared" si="675"/>
        <v>Maturity</v>
      </c>
      <c r="T7209" t="str">
        <f t="shared" si="676"/>
        <v>SLA Breach</v>
      </c>
      <c r="U7209">
        <f t="shared" si="677"/>
        <v>5</v>
      </c>
    </row>
    <row r="7210" spans="1:21" x14ac:dyDescent="0.3">
      <c r="A7210" t="s">
        <v>11956</v>
      </c>
      <c r="B7210" t="s">
        <v>2228</v>
      </c>
      <c r="C7210" t="s">
        <v>5851</v>
      </c>
      <c r="D7210" t="s">
        <v>46</v>
      </c>
      <c r="E7210" t="s">
        <v>27</v>
      </c>
      <c r="F7210">
        <v>132430.22</v>
      </c>
      <c r="G7210" s="1">
        <v>45849</v>
      </c>
      <c r="H7210" s="1">
        <v>45856</v>
      </c>
      <c r="I7210" t="s">
        <v>19</v>
      </c>
      <c r="J7210">
        <v>7</v>
      </c>
      <c r="K7210">
        <v>10</v>
      </c>
      <c r="L7210" t="s">
        <v>341</v>
      </c>
      <c r="M7210" t="s">
        <v>21</v>
      </c>
      <c r="N7210" t="s">
        <v>30</v>
      </c>
      <c r="O7210">
        <f t="shared" si="672"/>
        <v>1</v>
      </c>
      <c r="P7210" t="str">
        <f t="shared" si="673"/>
        <v>Valid</v>
      </c>
      <c r="Q7210" t="str">
        <f>_xlfn.XLOOKUP(B7210,Customers!$A:$A,Customers!$C:$C,"Not Found")</f>
        <v>West</v>
      </c>
      <c r="R7210" t="str">
        <f t="shared" si="674"/>
        <v>West</v>
      </c>
      <c r="S7210" t="str">
        <f t="shared" si="675"/>
        <v>Theft</v>
      </c>
      <c r="T7210" t="str">
        <f t="shared" si="676"/>
        <v>Within SLA</v>
      </c>
      <c r="U7210">
        <f t="shared" si="677"/>
        <v>0</v>
      </c>
    </row>
    <row r="7211" spans="1:21" x14ac:dyDescent="0.3">
      <c r="A7211" t="s">
        <v>11957</v>
      </c>
      <c r="B7211" t="s">
        <v>2018</v>
      </c>
      <c r="C7211" t="s">
        <v>7587</v>
      </c>
      <c r="D7211" t="s">
        <v>111</v>
      </c>
      <c r="E7211" t="s">
        <v>27</v>
      </c>
      <c r="G7211" s="1">
        <v>45921</v>
      </c>
      <c r="H7211" s="1">
        <v>45923</v>
      </c>
      <c r="I7211" t="s">
        <v>19</v>
      </c>
      <c r="J7211">
        <v>2</v>
      </c>
      <c r="K7211">
        <v>12</v>
      </c>
      <c r="L7211" t="s">
        <v>178</v>
      </c>
      <c r="M7211" t="s">
        <v>49</v>
      </c>
      <c r="N7211" t="s">
        <v>22</v>
      </c>
      <c r="O7211">
        <f t="shared" si="672"/>
        <v>1</v>
      </c>
      <c r="P7211" t="str">
        <f t="shared" si="673"/>
        <v>Missing Amount</v>
      </c>
      <c r="Q7211" t="str">
        <f>_xlfn.XLOOKUP(B7211,Customers!$A:$A,Customers!$C:$C,"Not Found")</f>
        <v>South</v>
      </c>
      <c r="R7211" t="str">
        <f t="shared" si="674"/>
        <v>West</v>
      </c>
      <c r="S7211" t="str">
        <f t="shared" si="675"/>
        <v>Fire</v>
      </c>
      <c r="T7211" t="str">
        <f t="shared" si="676"/>
        <v>Within SLA</v>
      </c>
      <c r="U7211">
        <f t="shared" si="677"/>
        <v>0</v>
      </c>
    </row>
    <row r="7212" spans="1:21" x14ac:dyDescent="0.3">
      <c r="A7212" t="s">
        <v>11958</v>
      </c>
      <c r="B7212" t="s">
        <v>9558</v>
      </c>
      <c r="C7212" t="s">
        <v>9559</v>
      </c>
      <c r="D7212" t="s">
        <v>154</v>
      </c>
      <c r="E7212" t="s">
        <v>18</v>
      </c>
      <c r="F7212">
        <v>82979.100000000006</v>
      </c>
      <c r="G7212" s="1">
        <v>45841</v>
      </c>
      <c r="H7212" s="1">
        <v>45849</v>
      </c>
      <c r="I7212" t="s">
        <v>19</v>
      </c>
      <c r="J7212">
        <v>8</v>
      </c>
      <c r="K7212">
        <v>10</v>
      </c>
      <c r="L7212" t="s">
        <v>541</v>
      </c>
      <c r="M7212" t="s">
        <v>21</v>
      </c>
      <c r="N7212" t="s">
        <v>30</v>
      </c>
      <c r="O7212">
        <f t="shared" si="672"/>
        <v>1</v>
      </c>
      <c r="P7212" t="str">
        <f t="shared" si="673"/>
        <v>Valid</v>
      </c>
      <c r="Q7212" t="str">
        <f>_xlfn.XLOOKUP(B7212,Customers!$A:$A,Customers!$C:$C,"Not Found")</f>
        <v>North</v>
      </c>
      <c r="R7212" t="str">
        <f t="shared" si="674"/>
        <v>South</v>
      </c>
      <c r="S7212" t="str">
        <f t="shared" si="675"/>
        <v>Vehicle Damage</v>
      </c>
      <c r="T7212" t="str">
        <f t="shared" si="676"/>
        <v>Within SLA</v>
      </c>
      <c r="U7212">
        <f t="shared" si="677"/>
        <v>0</v>
      </c>
    </row>
    <row r="7213" spans="1:21" x14ac:dyDescent="0.3">
      <c r="A7213" t="s">
        <v>11959</v>
      </c>
      <c r="B7213" t="s">
        <v>945</v>
      </c>
      <c r="C7213" t="s">
        <v>4673</v>
      </c>
      <c r="D7213" t="s">
        <v>116</v>
      </c>
      <c r="E7213" t="s">
        <v>27</v>
      </c>
      <c r="F7213">
        <v>16401.02</v>
      </c>
      <c r="G7213" s="1">
        <v>45722</v>
      </c>
      <c r="H7213" s="1">
        <v>45740</v>
      </c>
      <c r="I7213" t="s">
        <v>19</v>
      </c>
      <c r="J7213">
        <v>18</v>
      </c>
      <c r="K7213">
        <v>7</v>
      </c>
      <c r="L7213" t="s">
        <v>349</v>
      </c>
      <c r="M7213" t="s">
        <v>94</v>
      </c>
      <c r="N7213" t="s">
        <v>42</v>
      </c>
      <c r="O7213">
        <f t="shared" si="672"/>
        <v>1</v>
      </c>
      <c r="P7213" t="str">
        <f t="shared" si="673"/>
        <v>Valid</v>
      </c>
      <c r="Q7213" t="str">
        <f>_xlfn.XLOOKUP(B7213,Customers!$A:$A,Customers!$C:$C,"Not Found")</f>
        <v>North</v>
      </c>
      <c r="R7213" t="str">
        <f t="shared" si="674"/>
        <v>West</v>
      </c>
      <c r="S7213" t="str">
        <f t="shared" si="675"/>
        <v>Medical Emergency</v>
      </c>
      <c r="T7213" t="str">
        <f t="shared" si="676"/>
        <v>SLA Breach</v>
      </c>
      <c r="U7213">
        <f t="shared" si="677"/>
        <v>11</v>
      </c>
    </row>
    <row r="7214" spans="1:21" x14ac:dyDescent="0.3">
      <c r="A7214" t="s">
        <v>11960</v>
      </c>
      <c r="B7214" t="s">
        <v>1070</v>
      </c>
      <c r="C7214" t="s">
        <v>6332</v>
      </c>
      <c r="D7214" t="s">
        <v>111</v>
      </c>
      <c r="E7214" t="s">
        <v>74</v>
      </c>
      <c r="F7214">
        <v>116915.38</v>
      </c>
      <c r="G7214" s="1">
        <v>45882</v>
      </c>
      <c r="H7214" s="1">
        <v>45900</v>
      </c>
      <c r="I7214" t="s">
        <v>19</v>
      </c>
      <c r="J7214">
        <v>18</v>
      </c>
      <c r="K7214">
        <v>12</v>
      </c>
      <c r="L7214" t="s">
        <v>87</v>
      </c>
      <c r="M7214" t="s">
        <v>49</v>
      </c>
      <c r="N7214" t="s">
        <v>42</v>
      </c>
      <c r="O7214">
        <f t="shared" si="672"/>
        <v>1</v>
      </c>
      <c r="P7214" t="str">
        <f t="shared" si="673"/>
        <v>Valid</v>
      </c>
      <c r="Q7214" t="str">
        <f>_xlfn.XLOOKUP(B7214,Customers!$A:$A,Customers!$C:$C,"Not Found")</f>
        <v>South</v>
      </c>
      <c r="R7214" t="str">
        <f t="shared" si="674"/>
        <v>East</v>
      </c>
      <c r="S7214" t="str">
        <f t="shared" si="675"/>
        <v>Fire</v>
      </c>
      <c r="T7214" t="str">
        <f t="shared" si="676"/>
        <v>SLA Breach</v>
      </c>
      <c r="U7214">
        <f t="shared" si="677"/>
        <v>6</v>
      </c>
    </row>
    <row r="7215" spans="1:21" x14ac:dyDescent="0.3">
      <c r="A7215" t="s">
        <v>11961</v>
      </c>
      <c r="B7215" t="s">
        <v>618</v>
      </c>
      <c r="C7215" t="s">
        <v>619</v>
      </c>
      <c r="D7215" t="s">
        <v>53</v>
      </c>
      <c r="E7215" t="s">
        <v>18</v>
      </c>
      <c r="F7215">
        <v>83506.070000000007</v>
      </c>
      <c r="G7215" s="1">
        <v>45866</v>
      </c>
      <c r="H7215" s="1">
        <v>45885</v>
      </c>
      <c r="I7215" t="s">
        <v>19</v>
      </c>
      <c r="J7215">
        <v>19</v>
      </c>
      <c r="K7215">
        <v>15</v>
      </c>
      <c r="L7215" t="s">
        <v>204</v>
      </c>
      <c r="M7215" t="s">
        <v>55</v>
      </c>
      <c r="N7215" t="s">
        <v>42</v>
      </c>
      <c r="O7215">
        <f t="shared" si="672"/>
        <v>1</v>
      </c>
      <c r="P7215" t="str">
        <f t="shared" si="673"/>
        <v>Valid</v>
      </c>
      <c r="Q7215" t="str">
        <f>_xlfn.XLOOKUP(B7215,Customers!$A:$A,Customers!$C:$C,"Not Found")</f>
        <v>West</v>
      </c>
      <c r="R7215" t="str">
        <f t="shared" si="674"/>
        <v>South</v>
      </c>
      <c r="S7215" t="str">
        <f t="shared" si="675"/>
        <v>Hospitalization</v>
      </c>
      <c r="T7215" t="str">
        <f t="shared" si="676"/>
        <v>SLA Breach</v>
      </c>
      <c r="U7215">
        <f t="shared" si="677"/>
        <v>4</v>
      </c>
    </row>
    <row r="7216" spans="1:21" x14ac:dyDescent="0.3">
      <c r="A7216" t="s">
        <v>11962</v>
      </c>
      <c r="B7216" t="s">
        <v>5018</v>
      </c>
      <c r="C7216" t="s">
        <v>5019</v>
      </c>
      <c r="D7216" t="s">
        <v>116</v>
      </c>
      <c r="E7216" t="s">
        <v>18</v>
      </c>
      <c r="F7216">
        <v>54585.49</v>
      </c>
      <c r="G7216" s="1">
        <v>45707</v>
      </c>
      <c r="H7216" s="1">
        <v>45713</v>
      </c>
      <c r="I7216" t="s">
        <v>47</v>
      </c>
      <c r="J7216">
        <v>6</v>
      </c>
      <c r="K7216">
        <v>7</v>
      </c>
      <c r="L7216" t="s">
        <v>166</v>
      </c>
      <c r="M7216" t="s">
        <v>94</v>
      </c>
      <c r="N7216" t="s">
        <v>30</v>
      </c>
      <c r="O7216">
        <f t="shared" si="672"/>
        <v>1</v>
      </c>
      <c r="P7216" t="str">
        <f t="shared" si="673"/>
        <v>Valid</v>
      </c>
      <c r="Q7216" t="str">
        <f>_xlfn.XLOOKUP(B7216,Customers!$A:$A,Customers!$C:$C,"Not Found")</f>
        <v>East</v>
      </c>
      <c r="R7216" t="str">
        <f t="shared" si="674"/>
        <v>South</v>
      </c>
      <c r="S7216" t="str">
        <f t="shared" si="675"/>
        <v>Medical Emergency</v>
      </c>
      <c r="T7216" t="str">
        <f t="shared" si="676"/>
        <v>Within SLA</v>
      </c>
      <c r="U7216">
        <f t="shared" si="677"/>
        <v>0</v>
      </c>
    </row>
    <row r="7217" spans="1:21" x14ac:dyDescent="0.3">
      <c r="A7217" t="s">
        <v>11963</v>
      </c>
      <c r="B7217" t="s">
        <v>2703</v>
      </c>
      <c r="C7217" t="s">
        <v>6151</v>
      </c>
      <c r="D7217" t="s">
        <v>216</v>
      </c>
      <c r="E7217" t="s">
        <v>27</v>
      </c>
      <c r="F7217">
        <v>94656.66</v>
      </c>
      <c r="G7217" s="1">
        <v>45977</v>
      </c>
      <c r="H7217" s="1">
        <v>45986</v>
      </c>
      <c r="I7217" t="s">
        <v>19</v>
      </c>
      <c r="J7217">
        <v>9</v>
      </c>
      <c r="K7217">
        <v>15</v>
      </c>
      <c r="L7217" t="s">
        <v>65</v>
      </c>
      <c r="M7217" t="s">
        <v>55</v>
      </c>
      <c r="N7217" t="s">
        <v>30</v>
      </c>
      <c r="O7217">
        <f t="shared" si="672"/>
        <v>1</v>
      </c>
      <c r="P7217" t="str">
        <f t="shared" si="673"/>
        <v>Valid</v>
      </c>
      <c r="Q7217" t="str">
        <f>_xlfn.XLOOKUP(B7217,Customers!$A:$A,Customers!$C:$C,"Not Found")</f>
        <v>South</v>
      </c>
      <c r="R7217" t="str">
        <f t="shared" si="674"/>
        <v>West</v>
      </c>
      <c r="S7217" t="str">
        <f t="shared" si="675"/>
        <v>Outpatient</v>
      </c>
      <c r="T7217" t="str">
        <f t="shared" si="676"/>
        <v>Within SLA</v>
      </c>
      <c r="U7217">
        <f t="shared" si="677"/>
        <v>0</v>
      </c>
    </row>
    <row r="7218" spans="1:21" x14ac:dyDescent="0.3">
      <c r="A7218" t="s">
        <v>11964</v>
      </c>
      <c r="B7218" t="s">
        <v>6983</v>
      </c>
      <c r="C7218" t="s">
        <v>6984</v>
      </c>
      <c r="D7218" t="s">
        <v>53</v>
      </c>
      <c r="E7218" t="s">
        <v>27</v>
      </c>
      <c r="F7218">
        <v>40966.57</v>
      </c>
      <c r="G7218" s="1">
        <v>45687</v>
      </c>
      <c r="H7218" s="1">
        <v>45699</v>
      </c>
      <c r="I7218" t="s">
        <v>19</v>
      </c>
      <c r="J7218">
        <v>12</v>
      </c>
      <c r="K7218">
        <v>15</v>
      </c>
      <c r="L7218" t="s">
        <v>630</v>
      </c>
      <c r="M7218" t="s">
        <v>55</v>
      </c>
      <c r="N7218" t="s">
        <v>30</v>
      </c>
      <c r="O7218">
        <f t="shared" si="672"/>
        <v>1</v>
      </c>
      <c r="P7218" t="str">
        <f t="shared" si="673"/>
        <v>Valid</v>
      </c>
      <c r="Q7218" t="str">
        <f>_xlfn.XLOOKUP(B7218,Customers!$A:$A,Customers!$C:$C,"Not Found")</f>
        <v>South</v>
      </c>
      <c r="R7218" t="str">
        <f t="shared" si="674"/>
        <v>West</v>
      </c>
      <c r="S7218" t="str">
        <f t="shared" si="675"/>
        <v>Hospitalization</v>
      </c>
      <c r="T7218" t="str">
        <f t="shared" si="676"/>
        <v>Within SLA</v>
      </c>
      <c r="U7218">
        <f t="shared" si="677"/>
        <v>0</v>
      </c>
    </row>
    <row r="7219" spans="1:21" x14ac:dyDescent="0.3">
      <c r="A7219" t="s">
        <v>11965</v>
      </c>
      <c r="B7219" t="s">
        <v>5942</v>
      </c>
      <c r="C7219" t="s">
        <v>5943</v>
      </c>
      <c r="D7219" t="s">
        <v>26</v>
      </c>
      <c r="E7219" t="s">
        <v>18</v>
      </c>
      <c r="F7219">
        <v>1429897.88</v>
      </c>
      <c r="G7219" s="1">
        <v>45784</v>
      </c>
      <c r="H7219" s="1">
        <v>45807</v>
      </c>
      <c r="I7219" t="s">
        <v>19</v>
      </c>
      <c r="J7219">
        <v>23</v>
      </c>
      <c r="K7219">
        <v>20</v>
      </c>
      <c r="L7219" t="s">
        <v>48</v>
      </c>
      <c r="M7219" t="s">
        <v>29</v>
      </c>
      <c r="N7219" t="s">
        <v>42</v>
      </c>
      <c r="O7219">
        <f t="shared" si="672"/>
        <v>1</v>
      </c>
      <c r="P7219" t="str">
        <f t="shared" si="673"/>
        <v>Valid</v>
      </c>
      <c r="Q7219" t="str">
        <f>_xlfn.XLOOKUP(B7219,Customers!$A:$A,Customers!$C:$C,"Not Found")</f>
        <v>Central</v>
      </c>
      <c r="R7219" t="str">
        <f t="shared" si="674"/>
        <v>South</v>
      </c>
      <c r="S7219" t="str">
        <f t="shared" si="675"/>
        <v>Disability</v>
      </c>
      <c r="T7219" t="str">
        <f t="shared" si="676"/>
        <v>SLA Breach</v>
      </c>
      <c r="U7219">
        <f t="shared" si="677"/>
        <v>3</v>
      </c>
    </row>
    <row r="7220" spans="1:21" x14ac:dyDescent="0.3">
      <c r="A7220" t="s">
        <v>11966</v>
      </c>
      <c r="B7220" t="s">
        <v>6454</v>
      </c>
      <c r="C7220" t="s">
        <v>6455</v>
      </c>
      <c r="D7220" t="s">
        <v>26</v>
      </c>
      <c r="E7220" t="s">
        <v>27</v>
      </c>
      <c r="F7220">
        <v>397919.5</v>
      </c>
      <c r="G7220" s="1">
        <v>45699</v>
      </c>
      <c r="H7220" s="1">
        <v>45719</v>
      </c>
      <c r="I7220" t="s">
        <v>19</v>
      </c>
      <c r="J7220">
        <v>20</v>
      </c>
      <c r="K7220">
        <v>20</v>
      </c>
      <c r="L7220" t="s">
        <v>174</v>
      </c>
      <c r="M7220" t="s">
        <v>29</v>
      </c>
      <c r="N7220" t="s">
        <v>30</v>
      </c>
      <c r="O7220">
        <f t="shared" si="672"/>
        <v>1</v>
      </c>
      <c r="P7220" t="str">
        <f t="shared" si="673"/>
        <v>Valid</v>
      </c>
      <c r="Q7220" t="str">
        <f>_xlfn.XLOOKUP(B7220,Customers!$A:$A,Customers!$C:$C,"Not Found")</f>
        <v>North</v>
      </c>
      <c r="R7220" t="str">
        <f t="shared" si="674"/>
        <v>West</v>
      </c>
      <c r="S7220" t="str">
        <f t="shared" si="675"/>
        <v>Disability</v>
      </c>
      <c r="T7220" t="str">
        <f t="shared" si="676"/>
        <v>Within SLA</v>
      </c>
      <c r="U7220">
        <f t="shared" si="677"/>
        <v>0</v>
      </c>
    </row>
    <row r="7221" spans="1:21" x14ac:dyDescent="0.3">
      <c r="A7221" t="s">
        <v>11967</v>
      </c>
      <c r="B7221" t="s">
        <v>775</v>
      </c>
      <c r="C7221" t="s">
        <v>2627</v>
      </c>
      <c r="D7221" t="s">
        <v>53</v>
      </c>
      <c r="E7221" t="s">
        <v>173</v>
      </c>
      <c r="F7221">
        <v>45992.51</v>
      </c>
      <c r="G7221" s="1">
        <v>45913</v>
      </c>
      <c r="H7221" s="1">
        <v>45932</v>
      </c>
      <c r="I7221" t="s">
        <v>19</v>
      </c>
      <c r="J7221">
        <v>19</v>
      </c>
      <c r="K7221">
        <v>15</v>
      </c>
      <c r="L7221" t="s">
        <v>20</v>
      </c>
      <c r="M7221" t="s">
        <v>55</v>
      </c>
      <c r="N7221" t="s">
        <v>30</v>
      </c>
      <c r="O7221">
        <f t="shared" si="672"/>
        <v>1</v>
      </c>
      <c r="P7221" t="str">
        <f t="shared" si="673"/>
        <v>Valid</v>
      </c>
      <c r="Q7221" t="str">
        <f>_xlfn.XLOOKUP(B7221,Customers!$A:$A,Customers!$C:$C,"Not Found")</f>
        <v>North</v>
      </c>
      <c r="R7221" t="str">
        <f t="shared" si="674"/>
        <v>Central</v>
      </c>
      <c r="S7221" t="str">
        <f t="shared" si="675"/>
        <v>Hospitalization</v>
      </c>
      <c r="T7221" t="str">
        <f t="shared" si="676"/>
        <v>SLA Breach</v>
      </c>
      <c r="U7221">
        <f t="shared" si="677"/>
        <v>4</v>
      </c>
    </row>
    <row r="7222" spans="1:21" x14ac:dyDescent="0.3">
      <c r="A7222" t="s">
        <v>11968</v>
      </c>
      <c r="B7222" t="s">
        <v>6933</v>
      </c>
      <c r="C7222" t="s">
        <v>6934</v>
      </c>
      <c r="D7222" t="s">
        <v>92</v>
      </c>
      <c r="E7222" t="s">
        <v>39</v>
      </c>
      <c r="F7222">
        <v>33923.96</v>
      </c>
      <c r="G7222" s="1">
        <v>45801</v>
      </c>
      <c r="H7222" s="1">
        <v>45802</v>
      </c>
      <c r="I7222" t="s">
        <v>19</v>
      </c>
      <c r="J7222">
        <v>1</v>
      </c>
      <c r="K7222">
        <v>7</v>
      </c>
      <c r="L7222" t="s">
        <v>155</v>
      </c>
      <c r="M7222" t="s">
        <v>94</v>
      </c>
      <c r="N7222" t="s">
        <v>22</v>
      </c>
      <c r="O7222">
        <f t="shared" si="672"/>
        <v>1</v>
      </c>
      <c r="P7222" t="str">
        <f t="shared" si="673"/>
        <v>Valid</v>
      </c>
      <c r="Q7222" t="str">
        <f>_xlfn.XLOOKUP(B7222,Customers!$A:$A,Customers!$C:$C,"Not Found")</f>
        <v>North</v>
      </c>
      <c r="R7222" t="str">
        <f t="shared" si="674"/>
        <v>North</v>
      </c>
      <c r="S7222" t="str">
        <f t="shared" si="675"/>
        <v>Baggage Loss</v>
      </c>
      <c r="T7222" t="str">
        <f t="shared" si="676"/>
        <v>Within SLA</v>
      </c>
      <c r="U7222">
        <f t="shared" si="677"/>
        <v>0</v>
      </c>
    </row>
    <row r="7223" spans="1:21" x14ac:dyDescent="0.3">
      <c r="A7223" t="s">
        <v>11969</v>
      </c>
      <c r="B7223" t="s">
        <v>11019</v>
      </c>
      <c r="C7223" t="s">
        <v>11020</v>
      </c>
      <c r="D7223" t="s">
        <v>34</v>
      </c>
      <c r="E7223" t="s">
        <v>18</v>
      </c>
      <c r="F7223">
        <v>386830.49</v>
      </c>
      <c r="G7223" s="1">
        <v>45838</v>
      </c>
      <c r="H7223" s="1">
        <v>45856</v>
      </c>
      <c r="I7223" t="s">
        <v>19</v>
      </c>
      <c r="J7223">
        <v>18</v>
      </c>
      <c r="K7223">
        <v>20</v>
      </c>
      <c r="L7223" t="s">
        <v>159</v>
      </c>
      <c r="M7223" t="s">
        <v>29</v>
      </c>
      <c r="N7223" t="s">
        <v>42</v>
      </c>
      <c r="O7223">
        <f t="shared" si="672"/>
        <v>1</v>
      </c>
      <c r="P7223" t="str">
        <f t="shared" si="673"/>
        <v>Valid</v>
      </c>
      <c r="Q7223" t="str">
        <f>_xlfn.XLOOKUP(B7223,Customers!$A:$A,Customers!$C:$C,"Not Found")</f>
        <v>Central</v>
      </c>
      <c r="R7223" t="str">
        <f t="shared" si="674"/>
        <v>South</v>
      </c>
      <c r="S7223" t="str">
        <f t="shared" si="675"/>
        <v>Death Benefit</v>
      </c>
      <c r="T7223" t="str">
        <f t="shared" si="676"/>
        <v>Within SLA</v>
      </c>
      <c r="U7223">
        <f t="shared" si="677"/>
        <v>0</v>
      </c>
    </row>
    <row r="7224" spans="1:21" x14ac:dyDescent="0.3">
      <c r="A7224" t="s">
        <v>11970</v>
      </c>
      <c r="B7224" t="s">
        <v>808</v>
      </c>
      <c r="C7224" t="s">
        <v>809</v>
      </c>
      <c r="D7224" t="s">
        <v>216</v>
      </c>
      <c r="E7224" t="s">
        <v>18</v>
      </c>
      <c r="F7224">
        <v>116432.81</v>
      </c>
      <c r="G7224" s="1">
        <v>45958</v>
      </c>
      <c r="H7224" s="1">
        <v>45960</v>
      </c>
      <c r="I7224" t="s">
        <v>47</v>
      </c>
      <c r="J7224">
        <v>2</v>
      </c>
      <c r="K7224">
        <v>15</v>
      </c>
      <c r="L7224" t="s">
        <v>121</v>
      </c>
      <c r="M7224" t="s">
        <v>55</v>
      </c>
      <c r="N7224" t="s">
        <v>30</v>
      </c>
      <c r="O7224">
        <f t="shared" si="672"/>
        <v>1</v>
      </c>
      <c r="P7224" t="str">
        <f t="shared" si="673"/>
        <v>Valid</v>
      </c>
      <c r="Q7224" t="str">
        <f>_xlfn.XLOOKUP(B7224,Customers!$A:$A,Customers!$C:$C,"Not Found")</f>
        <v>South</v>
      </c>
      <c r="R7224" t="str">
        <f t="shared" si="674"/>
        <v>South</v>
      </c>
      <c r="S7224" t="str">
        <f t="shared" si="675"/>
        <v>Outpatient</v>
      </c>
      <c r="T7224" t="str">
        <f t="shared" si="676"/>
        <v>Within SLA</v>
      </c>
      <c r="U7224">
        <f t="shared" si="677"/>
        <v>0</v>
      </c>
    </row>
    <row r="7225" spans="1:21" x14ac:dyDescent="0.3">
      <c r="A7225" t="s">
        <v>11971</v>
      </c>
      <c r="B7225" t="s">
        <v>926</v>
      </c>
      <c r="C7225" t="s">
        <v>6705</v>
      </c>
      <c r="D7225" t="s">
        <v>182</v>
      </c>
      <c r="E7225" t="s">
        <v>39</v>
      </c>
      <c r="F7225">
        <v>37990.47</v>
      </c>
      <c r="G7225" s="1">
        <v>45804</v>
      </c>
      <c r="H7225" s="1">
        <v>45808</v>
      </c>
      <c r="I7225" t="s">
        <v>19</v>
      </c>
      <c r="J7225">
        <v>4</v>
      </c>
      <c r="K7225">
        <v>7</v>
      </c>
      <c r="L7225" t="s">
        <v>208</v>
      </c>
      <c r="M7225" t="s">
        <v>94</v>
      </c>
      <c r="N7225" t="s">
        <v>30</v>
      </c>
      <c r="O7225">
        <f t="shared" si="672"/>
        <v>1</v>
      </c>
      <c r="P7225" t="str">
        <f t="shared" si="673"/>
        <v>Valid</v>
      </c>
      <c r="Q7225" t="str">
        <f>_xlfn.XLOOKUP(B7225,Customers!$A:$A,Customers!$C:$C,"Not Found")</f>
        <v>North</v>
      </c>
      <c r="R7225" t="str">
        <f t="shared" si="674"/>
        <v>North</v>
      </c>
      <c r="S7225" t="str">
        <f t="shared" si="675"/>
        <v>Trip Cancellation</v>
      </c>
      <c r="T7225" t="str">
        <f t="shared" si="676"/>
        <v>Within SLA</v>
      </c>
      <c r="U7225">
        <f t="shared" si="677"/>
        <v>0</v>
      </c>
    </row>
    <row r="7226" spans="1:21" x14ac:dyDescent="0.3">
      <c r="A7226" t="s">
        <v>11972</v>
      </c>
      <c r="B7226" t="s">
        <v>416</v>
      </c>
      <c r="C7226" t="s">
        <v>4736</v>
      </c>
      <c r="D7226" t="s">
        <v>111</v>
      </c>
      <c r="E7226" t="s">
        <v>18</v>
      </c>
      <c r="F7226">
        <v>129018.6</v>
      </c>
      <c r="G7226" s="1">
        <v>45823</v>
      </c>
      <c r="H7226" s="1">
        <v>45842</v>
      </c>
      <c r="I7226" t="s">
        <v>19</v>
      </c>
      <c r="J7226">
        <v>19</v>
      </c>
      <c r="K7226">
        <v>12</v>
      </c>
      <c r="L7226" t="s">
        <v>174</v>
      </c>
      <c r="M7226" t="s">
        <v>49</v>
      </c>
      <c r="N7226" t="s">
        <v>42</v>
      </c>
      <c r="O7226">
        <f t="shared" si="672"/>
        <v>1</v>
      </c>
      <c r="P7226" t="str">
        <f t="shared" si="673"/>
        <v>Valid</v>
      </c>
      <c r="Q7226" t="str">
        <f>_xlfn.XLOOKUP(B7226,Customers!$A:$A,Customers!$C:$C,"Not Found")</f>
        <v>East</v>
      </c>
      <c r="R7226" t="str">
        <f t="shared" si="674"/>
        <v>South</v>
      </c>
      <c r="S7226" t="str">
        <f t="shared" si="675"/>
        <v>Fire</v>
      </c>
      <c r="T7226" t="str">
        <f t="shared" si="676"/>
        <v>SLA Breach</v>
      </c>
      <c r="U7226">
        <f t="shared" si="677"/>
        <v>7</v>
      </c>
    </row>
    <row r="7227" spans="1:21" x14ac:dyDescent="0.3">
      <c r="A7227" t="s">
        <v>11973</v>
      </c>
      <c r="B7227" t="s">
        <v>1133</v>
      </c>
      <c r="C7227" t="s">
        <v>1134</v>
      </c>
      <c r="D7227" t="s">
        <v>46</v>
      </c>
      <c r="E7227" t="s">
        <v>27</v>
      </c>
      <c r="F7227">
        <v>118023.94</v>
      </c>
      <c r="G7227" s="1">
        <v>45848</v>
      </c>
      <c r="H7227" s="1">
        <v>45850</v>
      </c>
      <c r="I7227" t="s">
        <v>19</v>
      </c>
      <c r="J7227">
        <v>2</v>
      </c>
      <c r="K7227">
        <v>10</v>
      </c>
      <c r="L7227" t="s">
        <v>331</v>
      </c>
      <c r="M7227" t="s">
        <v>21</v>
      </c>
      <c r="N7227" t="s">
        <v>22</v>
      </c>
      <c r="O7227">
        <f t="shared" si="672"/>
        <v>1</v>
      </c>
      <c r="P7227" t="str">
        <f t="shared" si="673"/>
        <v>Valid</v>
      </c>
      <c r="Q7227" t="str">
        <f>_xlfn.XLOOKUP(B7227,Customers!$A:$A,Customers!$C:$C,"Not Found")</f>
        <v>South</v>
      </c>
      <c r="R7227" t="str">
        <f t="shared" si="674"/>
        <v>West</v>
      </c>
      <c r="S7227" t="str">
        <f t="shared" si="675"/>
        <v>Theft</v>
      </c>
      <c r="T7227" t="str">
        <f t="shared" si="676"/>
        <v>Within SLA</v>
      </c>
      <c r="U7227">
        <f t="shared" si="677"/>
        <v>0</v>
      </c>
    </row>
    <row r="7228" spans="1:21" x14ac:dyDescent="0.3">
      <c r="A7228" t="s">
        <v>11974</v>
      </c>
      <c r="B7228" t="s">
        <v>2924</v>
      </c>
      <c r="C7228" t="s">
        <v>2925</v>
      </c>
      <c r="D7228" t="s">
        <v>17</v>
      </c>
      <c r="E7228" t="s">
        <v>18</v>
      </c>
      <c r="F7228">
        <v>104324</v>
      </c>
      <c r="G7228" s="1">
        <v>45967</v>
      </c>
      <c r="H7228" s="1">
        <v>45988</v>
      </c>
      <c r="I7228" t="s">
        <v>19</v>
      </c>
      <c r="J7228">
        <v>21</v>
      </c>
      <c r="K7228">
        <v>10</v>
      </c>
      <c r="L7228" t="s">
        <v>813</v>
      </c>
      <c r="M7228" t="s">
        <v>21</v>
      </c>
      <c r="N7228" t="s">
        <v>88</v>
      </c>
      <c r="O7228">
        <f t="shared" si="672"/>
        <v>1</v>
      </c>
      <c r="P7228" t="str">
        <f t="shared" si="673"/>
        <v>Valid</v>
      </c>
      <c r="Q7228" t="str">
        <f>_xlfn.XLOOKUP(B7228,Customers!$A:$A,Customers!$C:$C,"Not Found")</f>
        <v>North</v>
      </c>
      <c r="R7228" t="str">
        <f t="shared" si="674"/>
        <v>South</v>
      </c>
      <c r="S7228" t="str">
        <f t="shared" si="675"/>
        <v>Accident</v>
      </c>
      <c r="T7228" t="str">
        <f t="shared" si="676"/>
        <v>SLA Breach</v>
      </c>
      <c r="U7228">
        <f t="shared" si="677"/>
        <v>11</v>
      </c>
    </row>
    <row r="7229" spans="1:21" x14ac:dyDescent="0.3">
      <c r="A7229" t="s">
        <v>11975</v>
      </c>
      <c r="B7229" t="s">
        <v>2295</v>
      </c>
      <c r="C7229" t="s">
        <v>2296</v>
      </c>
      <c r="D7229" t="s">
        <v>17</v>
      </c>
      <c r="E7229" t="s">
        <v>27</v>
      </c>
      <c r="F7229">
        <v>105592.38</v>
      </c>
      <c r="G7229" s="1">
        <v>45799</v>
      </c>
      <c r="I7229" t="s">
        <v>64</v>
      </c>
      <c r="J7229">
        <v>10</v>
      </c>
      <c r="K7229">
        <v>10</v>
      </c>
      <c r="L7229" t="s">
        <v>1047</v>
      </c>
      <c r="M7229" t="s">
        <v>21</v>
      </c>
      <c r="N7229" t="s">
        <v>30</v>
      </c>
      <c r="O7229">
        <f t="shared" si="672"/>
        <v>1</v>
      </c>
      <c r="P7229" t="str">
        <f t="shared" si="673"/>
        <v>Valid</v>
      </c>
      <c r="Q7229" t="str">
        <f>_xlfn.XLOOKUP(B7229,Customers!$A:$A,Customers!$C:$C,"Not Found")</f>
        <v>South</v>
      </c>
      <c r="R7229" t="str">
        <f t="shared" si="674"/>
        <v>West</v>
      </c>
      <c r="S7229" t="str">
        <f t="shared" si="675"/>
        <v>Accident</v>
      </c>
      <c r="T7229" t="str">
        <f t="shared" si="676"/>
        <v>Within SLA</v>
      </c>
      <c r="U7229">
        <f t="shared" si="677"/>
        <v>0</v>
      </c>
    </row>
    <row r="7230" spans="1:21" x14ac:dyDescent="0.3">
      <c r="A7230" t="s">
        <v>11976</v>
      </c>
      <c r="B7230" t="s">
        <v>5148</v>
      </c>
      <c r="C7230" t="s">
        <v>5603</v>
      </c>
      <c r="D7230" t="s">
        <v>92</v>
      </c>
      <c r="E7230" t="s">
        <v>173</v>
      </c>
      <c r="F7230">
        <v>9453.98</v>
      </c>
      <c r="G7230" s="1">
        <v>45741</v>
      </c>
      <c r="I7230" t="s">
        <v>64</v>
      </c>
      <c r="J7230">
        <v>2</v>
      </c>
      <c r="K7230">
        <v>7</v>
      </c>
      <c r="L7230" t="s">
        <v>204</v>
      </c>
      <c r="M7230" t="s">
        <v>94</v>
      </c>
      <c r="N7230" t="s">
        <v>22</v>
      </c>
      <c r="O7230">
        <f t="shared" si="672"/>
        <v>1</v>
      </c>
      <c r="P7230" t="str">
        <f t="shared" si="673"/>
        <v>Valid</v>
      </c>
      <c r="Q7230" t="str">
        <f>_xlfn.XLOOKUP(B7230,Customers!$A:$A,Customers!$C:$C,"Not Found")</f>
        <v>South</v>
      </c>
      <c r="R7230" t="str">
        <f t="shared" si="674"/>
        <v>Central</v>
      </c>
      <c r="S7230" t="str">
        <f t="shared" si="675"/>
        <v>Baggage Loss</v>
      </c>
      <c r="T7230" t="str">
        <f t="shared" si="676"/>
        <v>Within SLA</v>
      </c>
      <c r="U7230">
        <f t="shared" si="677"/>
        <v>0</v>
      </c>
    </row>
    <row r="7231" spans="1:21" x14ac:dyDescent="0.3">
      <c r="A7231" t="s">
        <v>11977</v>
      </c>
      <c r="B7231" t="s">
        <v>902</v>
      </c>
      <c r="C7231" t="s">
        <v>903</v>
      </c>
      <c r="D7231" t="s">
        <v>92</v>
      </c>
      <c r="E7231" t="s">
        <v>18</v>
      </c>
      <c r="F7231">
        <v>9717.23</v>
      </c>
      <c r="G7231" s="1">
        <v>45764</v>
      </c>
      <c r="H7231" s="1">
        <v>45778</v>
      </c>
      <c r="I7231" t="s">
        <v>19</v>
      </c>
      <c r="J7231">
        <v>14</v>
      </c>
      <c r="K7231">
        <v>7</v>
      </c>
      <c r="L7231" t="s">
        <v>98</v>
      </c>
      <c r="M7231" t="s">
        <v>94</v>
      </c>
      <c r="N7231" t="s">
        <v>30</v>
      </c>
      <c r="O7231">
        <f t="shared" si="672"/>
        <v>1</v>
      </c>
      <c r="P7231" t="str">
        <f t="shared" si="673"/>
        <v>Valid</v>
      </c>
      <c r="Q7231" t="str">
        <f>_xlfn.XLOOKUP(B7231,Customers!$A:$A,Customers!$C:$C,"Not Found")</f>
        <v>West</v>
      </c>
      <c r="R7231" t="str">
        <f t="shared" si="674"/>
        <v>South</v>
      </c>
      <c r="S7231" t="str">
        <f t="shared" si="675"/>
        <v>Baggage Loss</v>
      </c>
      <c r="T7231" t="str">
        <f t="shared" si="676"/>
        <v>SLA Breach</v>
      </c>
      <c r="U7231">
        <f t="shared" si="677"/>
        <v>7</v>
      </c>
    </row>
    <row r="7232" spans="1:21" x14ac:dyDescent="0.3">
      <c r="A7232" t="s">
        <v>11978</v>
      </c>
      <c r="B7232" t="s">
        <v>1370</v>
      </c>
      <c r="C7232" t="s">
        <v>1371</v>
      </c>
      <c r="D7232" t="s">
        <v>69</v>
      </c>
      <c r="E7232" t="s">
        <v>18</v>
      </c>
      <c r="F7232">
        <v>65687.28</v>
      </c>
      <c r="G7232" s="1">
        <v>45840</v>
      </c>
      <c r="H7232" s="1">
        <v>45846</v>
      </c>
      <c r="I7232" t="s">
        <v>19</v>
      </c>
      <c r="J7232">
        <v>6</v>
      </c>
      <c r="K7232">
        <v>12</v>
      </c>
      <c r="L7232" t="s">
        <v>174</v>
      </c>
      <c r="M7232" t="s">
        <v>49</v>
      </c>
      <c r="N7232" t="s">
        <v>30</v>
      </c>
      <c r="O7232">
        <f t="shared" si="672"/>
        <v>1</v>
      </c>
      <c r="P7232" t="str">
        <f t="shared" si="673"/>
        <v>Valid</v>
      </c>
      <c r="Q7232" t="str">
        <f>_xlfn.XLOOKUP(B7232,Customers!$A:$A,Customers!$C:$C,"Not Found")</f>
        <v>South</v>
      </c>
      <c r="R7232" t="str">
        <f t="shared" si="674"/>
        <v>South</v>
      </c>
      <c r="S7232" t="str">
        <f t="shared" si="675"/>
        <v>Property Damage</v>
      </c>
      <c r="T7232" t="str">
        <f t="shared" si="676"/>
        <v>Within SLA</v>
      </c>
      <c r="U7232">
        <f t="shared" si="677"/>
        <v>0</v>
      </c>
    </row>
    <row r="7233" spans="1:21" x14ac:dyDescent="0.3">
      <c r="A7233" t="s">
        <v>11979</v>
      </c>
      <c r="B7233" t="s">
        <v>4019</v>
      </c>
      <c r="C7233" t="s">
        <v>4020</v>
      </c>
      <c r="D7233" t="s">
        <v>17</v>
      </c>
      <c r="E7233" t="s">
        <v>39</v>
      </c>
      <c r="F7233">
        <v>55307.15</v>
      </c>
      <c r="G7233" s="1">
        <v>45912</v>
      </c>
      <c r="I7233" t="s">
        <v>40</v>
      </c>
      <c r="J7233">
        <v>4</v>
      </c>
      <c r="K7233">
        <v>10</v>
      </c>
      <c r="L7233" t="s">
        <v>70</v>
      </c>
      <c r="M7233" t="s">
        <v>21</v>
      </c>
      <c r="N7233" t="s">
        <v>30</v>
      </c>
      <c r="O7233">
        <f t="shared" si="672"/>
        <v>1</v>
      </c>
      <c r="P7233" t="str">
        <f t="shared" si="673"/>
        <v>Valid</v>
      </c>
      <c r="Q7233" t="str">
        <f>_xlfn.XLOOKUP(B7233,Customers!$A:$A,Customers!$C:$C,"Not Found")</f>
        <v>North</v>
      </c>
      <c r="R7233" t="str">
        <f t="shared" si="674"/>
        <v>North</v>
      </c>
      <c r="S7233" t="str">
        <f t="shared" si="675"/>
        <v>Accident</v>
      </c>
      <c r="T7233" t="str">
        <f t="shared" si="676"/>
        <v>Within SLA</v>
      </c>
      <c r="U7233">
        <f t="shared" si="677"/>
        <v>0</v>
      </c>
    </row>
    <row r="7234" spans="1:21" x14ac:dyDescent="0.3">
      <c r="A7234" t="s">
        <v>11980</v>
      </c>
      <c r="B7234" t="s">
        <v>3866</v>
      </c>
      <c r="C7234" t="s">
        <v>6678</v>
      </c>
      <c r="D7234" t="s">
        <v>53</v>
      </c>
      <c r="E7234" t="s">
        <v>27</v>
      </c>
      <c r="F7234">
        <v>51867.23</v>
      </c>
      <c r="G7234" s="1">
        <v>45944</v>
      </c>
      <c r="H7234" s="1">
        <v>45956</v>
      </c>
      <c r="I7234" t="s">
        <v>19</v>
      </c>
      <c r="J7234">
        <v>12</v>
      </c>
      <c r="K7234">
        <v>15</v>
      </c>
      <c r="L7234" t="s">
        <v>310</v>
      </c>
      <c r="M7234" t="s">
        <v>55</v>
      </c>
      <c r="N7234" t="s">
        <v>30</v>
      </c>
      <c r="O7234">
        <f t="shared" ref="O7234:O7297" si="678">COUNTIF($A:$A,A7234)</f>
        <v>1</v>
      </c>
      <c r="P7234" t="str">
        <f t="shared" ref="P7234:P7297" si="679">IF(F7234="","Missing Amount","Valid")</f>
        <v>Valid</v>
      </c>
      <c r="Q7234" t="str">
        <f>_xlfn.XLOOKUP(B7234,Customers!$A:$A,Customers!$C:$C,"Not Found")</f>
        <v>East</v>
      </c>
      <c r="R7234" t="str">
        <f t="shared" ref="R7234:R7297" si="680">IF(E7234="",Q7234,E7234)</f>
        <v>West</v>
      </c>
      <c r="S7234" t="str">
        <f t="shared" ref="S7234:S7297" si="681">IF(D7234="Hospitalisation","Hospitalization",IF(D7234="Medical Emerg.","Medical Emergency",IF(D7234="Property dmg","Property Damage",IF(D7234="Vehicle dmg","Vehicle Damage",D7234))))</f>
        <v>Hospitalization</v>
      </c>
      <c r="T7234" t="str">
        <f t="shared" ref="T7234:T7297" si="682">IF(J7234&gt;K7234,"SLA Breach","Within SLA")</f>
        <v>Within SLA</v>
      </c>
      <c r="U7234">
        <f t="shared" ref="U7234:U7297" si="683">IF(J7234&gt;K7234,J7234-K7234,0)</f>
        <v>0</v>
      </c>
    </row>
    <row r="7235" spans="1:21" x14ac:dyDescent="0.3">
      <c r="A7235" t="s">
        <v>11981</v>
      </c>
      <c r="B7235" t="s">
        <v>6096</v>
      </c>
      <c r="C7235" t="s">
        <v>7647</v>
      </c>
      <c r="D7235" t="s">
        <v>69</v>
      </c>
      <c r="F7235">
        <v>56838.11</v>
      </c>
      <c r="G7235" s="1">
        <v>45835</v>
      </c>
      <c r="H7235" s="1">
        <v>45848</v>
      </c>
      <c r="I7235" t="s">
        <v>19</v>
      </c>
      <c r="J7235">
        <v>13</v>
      </c>
      <c r="K7235">
        <v>12</v>
      </c>
      <c r="L7235" t="s">
        <v>580</v>
      </c>
      <c r="M7235" t="s">
        <v>49</v>
      </c>
      <c r="N7235" t="s">
        <v>30</v>
      </c>
      <c r="O7235">
        <f t="shared" si="678"/>
        <v>1</v>
      </c>
      <c r="P7235" t="str">
        <f t="shared" si="679"/>
        <v>Valid</v>
      </c>
      <c r="Q7235" t="str">
        <f>_xlfn.XLOOKUP(B7235,Customers!$A:$A,Customers!$C:$C,"Not Found")</f>
        <v>Central</v>
      </c>
      <c r="R7235" t="str">
        <f t="shared" si="680"/>
        <v>Central</v>
      </c>
      <c r="S7235" t="str">
        <f t="shared" si="681"/>
        <v>Property Damage</v>
      </c>
      <c r="T7235" t="str">
        <f t="shared" si="682"/>
        <v>SLA Breach</v>
      </c>
      <c r="U7235">
        <f t="shared" si="683"/>
        <v>1</v>
      </c>
    </row>
    <row r="7236" spans="1:21" x14ac:dyDescent="0.3">
      <c r="A7236" t="s">
        <v>11982</v>
      </c>
      <c r="B7236" t="s">
        <v>1207</v>
      </c>
      <c r="C7236" t="s">
        <v>1208</v>
      </c>
      <c r="D7236" t="s">
        <v>154</v>
      </c>
      <c r="E7236" t="s">
        <v>74</v>
      </c>
      <c r="F7236">
        <v>75918.13</v>
      </c>
      <c r="G7236" s="1">
        <v>45817</v>
      </c>
      <c r="I7236" t="s">
        <v>40</v>
      </c>
      <c r="J7236">
        <v>10</v>
      </c>
      <c r="K7236">
        <v>10</v>
      </c>
      <c r="L7236" t="s">
        <v>132</v>
      </c>
      <c r="M7236" t="s">
        <v>21</v>
      </c>
      <c r="N7236" t="s">
        <v>30</v>
      </c>
      <c r="O7236">
        <f t="shared" si="678"/>
        <v>1</v>
      </c>
      <c r="P7236" t="str">
        <f t="shared" si="679"/>
        <v>Valid</v>
      </c>
      <c r="Q7236" t="str">
        <f>_xlfn.XLOOKUP(B7236,Customers!$A:$A,Customers!$C:$C,"Not Found")</f>
        <v>East</v>
      </c>
      <c r="R7236" t="str">
        <f t="shared" si="680"/>
        <v>East</v>
      </c>
      <c r="S7236" t="str">
        <f t="shared" si="681"/>
        <v>Vehicle Damage</v>
      </c>
      <c r="T7236" t="str">
        <f t="shared" si="682"/>
        <v>Within SLA</v>
      </c>
      <c r="U7236">
        <f t="shared" si="683"/>
        <v>0</v>
      </c>
    </row>
    <row r="7237" spans="1:21" x14ac:dyDescent="0.3">
      <c r="A7237" t="s">
        <v>11983</v>
      </c>
      <c r="B7237" t="s">
        <v>126</v>
      </c>
      <c r="C7237" t="s">
        <v>11984</v>
      </c>
      <c r="D7237" t="s">
        <v>17</v>
      </c>
      <c r="E7237" t="s">
        <v>27</v>
      </c>
      <c r="F7237">
        <v>36857.800000000003</v>
      </c>
      <c r="G7237" s="1">
        <v>45970</v>
      </c>
      <c r="H7237" s="1">
        <v>45979</v>
      </c>
      <c r="I7237" t="s">
        <v>19</v>
      </c>
      <c r="J7237">
        <v>9</v>
      </c>
      <c r="K7237">
        <v>10</v>
      </c>
      <c r="L7237" t="s">
        <v>373</v>
      </c>
      <c r="M7237" t="s">
        <v>21</v>
      </c>
      <c r="N7237" t="s">
        <v>30</v>
      </c>
      <c r="O7237">
        <f t="shared" si="678"/>
        <v>1</v>
      </c>
      <c r="P7237" t="str">
        <f t="shared" si="679"/>
        <v>Valid</v>
      </c>
      <c r="Q7237" t="str">
        <f>_xlfn.XLOOKUP(B7237,Customers!$A:$A,Customers!$C:$C,"Not Found")</f>
        <v>Central</v>
      </c>
      <c r="R7237" t="str">
        <f t="shared" si="680"/>
        <v>West</v>
      </c>
      <c r="S7237" t="str">
        <f t="shared" si="681"/>
        <v>Accident</v>
      </c>
      <c r="T7237" t="str">
        <f t="shared" si="682"/>
        <v>Within SLA</v>
      </c>
      <c r="U7237">
        <f t="shared" si="683"/>
        <v>0</v>
      </c>
    </row>
    <row r="7238" spans="1:21" x14ac:dyDescent="0.3">
      <c r="A7238" t="s">
        <v>11985</v>
      </c>
      <c r="B7238" t="s">
        <v>2718</v>
      </c>
      <c r="C7238" t="s">
        <v>2719</v>
      </c>
      <c r="D7238" t="s">
        <v>53</v>
      </c>
      <c r="E7238" t="s">
        <v>27</v>
      </c>
      <c r="F7238">
        <v>17820.41</v>
      </c>
      <c r="G7238" s="1">
        <v>45882</v>
      </c>
      <c r="H7238" s="1">
        <v>45890</v>
      </c>
      <c r="I7238" t="s">
        <v>19</v>
      </c>
      <c r="J7238">
        <v>8</v>
      </c>
      <c r="K7238">
        <v>15</v>
      </c>
      <c r="L7238" t="s">
        <v>93</v>
      </c>
      <c r="M7238" t="s">
        <v>55</v>
      </c>
      <c r="N7238" t="s">
        <v>30</v>
      </c>
      <c r="O7238">
        <f t="shared" si="678"/>
        <v>1</v>
      </c>
      <c r="P7238" t="str">
        <f t="shared" si="679"/>
        <v>Valid</v>
      </c>
      <c r="Q7238" t="str">
        <f>_xlfn.XLOOKUP(B7238,Customers!$A:$A,Customers!$C:$C,"Not Found")</f>
        <v>Central</v>
      </c>
      <c r="R7238" t="str">
        <f t="shared" si="680"/>
        <v>West</v>
      </c>
      <c r="S7238" t="str">
        <f t="shared" si="681"/>
        <v>Hospitalization</v>
      </c>
      <c r="T7238" t="str">
        <f t="shared" si="682"/>
        <v>Within SLA</v>
      </c>
      <c r="U7238">
        <f t="shared" si="683"/>
        <v>0</v>
      </c>
    </row>
    <row r="7239" spans="1:21" x14ac:dyDescent="0.3">
      <c r="A7239" t="s">
        <v>11986</v>
      </c>
      <c r="B7239" t="s">
        <v>371</v>
      </c>
      <c r="C7239" t="s">
        <v>372</v>
      </c>
      <c r="D7239" t="s">
        <v>69</v>
      </c>
      <c r="E7239" t="s">
        <v>74</v>
      </c>
      <c r="F7239">
        <v>45496.33</v>
      </c>
      <c r="G7239" s="1">
        <v>45660</v>
      </c>
      <c r="H7239" s="1">
        <v>45668</v>
      </c>
      <c r="I7239" t="s">
        <v>19</v>
      </c>
      <c r="J7239">
        <v>8</v>
      </c>
      <c r="K7239">
        <v>12</v>
      </c>
      <c r="L7239" t="s">
        <v>431</v>
      </c>
      <c r="M7239" t="s">
        <v>49</v>
      </c>
      <c r="N7239" t="s">
        <v>22</v>
      </c>
      <c r="O7239">
        <f t="shared" si="678"/>
        <v>1</v>
      </c>
      <c r="P7239" t="str">
        <f t="shared" si="679"/>
        <v>Valid</v>
      </c>
      <c r="Q7239" t="str">
        <f>_xlfn.XLOOKUP(B7239,Customers!$A:$A,Customers!$C:$C,"Not Found")</f>
        <v>South</v>
      </c>
      <c r="R7239" t="str">
        <f t="shared" si="680"/>
        <v>East</v>
      </c>
      <c r="S7239" t="str">
        <f t="shared" si="681"/>
        <v>Property Damage</v>
      </c>
      <c r="T7239" t="str">
        <f t="shared" si="682"/>
        <v>Within SLA</v>
      </c>
      <c r="U7239">
        <f t="shared" si="683"/>
        <v>0</v>
      </c>
    </row>
    <row r="7240" spans="1:21" x14ac:dyDescent="0.3">
      <c r="A7240" t="s">
        <v>11987</v>
      </c>
      <c r="B7240" t="s">
        <v>5928</v>
      </c>
      <c r="C7240" t="s">
        <v>5929</v>
      </c>
      <c r="D7240" t="s">
        <v>46</v>
      </c>
      <c r="E7240" t="s">
        <v>173</v>
      </c>
      <c r="F7240">
        <v>43730.68</v>
      </c>
      <c r="G7240" s="1">
        <v>45876</v>
      </c>
      <c r="I7240" t="s">
        <v>64</v>
      </c>
      <c r="J7240">
        <v>15</v>
      </c>
      <c r="K7240">
        <v>10</v>
      </c>
      <c r="L7240" t="s">
        <v>770</v>
      </c>
      <c r="M7240" t="s">
        <v>21</v>
      </c>
      <c r="N7240" t="s">
        <v>42</v>
      </c>
      <c r="O7240">
        <f t="shared" si="678"/>
        <v>1</v>
      </c>
      <c r="P7240" t="str">
        <f t="shared" si="679"/>
        <v>Valid</v>
      </c>
      <c r="Q7240" t="str">
        <f>_xlfn.XLOOKUP(B7240,Customers!$A:$A,Customers!$C:$C,"Not Found")</f>
        <v>North</v>
      </c>
      <c r="R7240" t="str">
        <f t="shared" si="680"/>
        <v>Central</v>
      </c>
      <c r="S7240" t="str">
        <f t="shared" si="681"/>
        <v>Theft</v>
      </c>
      <c r="T7240" t="str">
        <f t="shared" si="682"/>
        <v>SLA Breach</v>
      </c>
      <c r="U7240">
        <f t="shared" si="683"/>
        <v>5</v>
      </c>
    </row>
    <row r="7241" spans="1:21" x14ac:dyDescent="0.3">
      <c r="A7241" t="s">
        <v>11988</v>
      </c>
      <c r="B7241" t="s">
        <v>2852</v>
      </c>
      <c r="C7241" t="s">
        <v>10848</v>
      </c>
      <c r="D7241" t="s">
        <v>92</v>
      </c>
      <c r="E7241" t="s">
        <v>173</v>
      </c>
      <c r="F7241">
        <v>25363.87</v>
      </c>
      <c r="G7241" s="1">
        <v>45914</v>
      </c>
      <c r="H7241" s="1">
        <v>45929</v>
      </c>
      <c r="I7241" t="s">
        <v>19</v>
      </c>
      <c r="J7241">
        <v>15</v>
      </c>
      <c r="K7241">
        <v>7</v>
      </c>
      <c r="L7241" t="s">
        <v>548</v>
      </c>
      <c r="M7241" t="s">
        <v>94</v>
      </c>
      <c r="N7241" t="s">
        <v>42</v>
      </c>
      <c r="O7241">
        <f t="shared" si="678"/>
        <v>1</v>
      </c>
      <c r="P7241" t="str">
        <f t="shared" si="679"/>
        <v>Valid</v>
      </c>
      <c r="Q7241" t="str">
        <f>_xlfn.XLOOKUP(B7241,Customers!$A:$A,Customers!$C:$C,"Not Found")</f>
        <v>West</v>
      </c>
      <c r="R7241" t="str">
        <f t="shared" si="680"/>
        <v>Central</v>
      </c>
      <c r="S7241" t="str">
        <f t="shared" si="681"/>
        <v>Baggage Loss</v>
      </c>
      <c r="T7241" t="str">
        <f t="shared" si="682"/>
        <v>SLA Breach</v>
      </c>
      <c r="U7241">
        <f t="shared" si="683"/>
        <v>8</v>
      </c>
    </row>
    <row r="7242" spans="1:21" x14ac:dyDescent="0.3">
      <c r="A7242" t="s">
        <v>11989</v>
      </c>
      <c r="B7242" t="s">
        <v>1342</v>
      </c>
      <c r="C7242" t="s">
        <v>3728</v>
      </c>
      <c r="D7242" t="s">
        <v>116</v>
      </c>
      <c r="E7242" t="s">
        <v>27</v>
      </c>
      <c r="F7242">
        <v>53803.95</v>
      </c>
      <c r="G7242" s="1">
        <v>45915</v>
      </c>
      <c r="I7242" t="s">
        <v>40</v>
      </c>
      <c r="J7242">
        <v>22</v>
      </c>
      <c r="K7242">
        <v>7</v>
      </c>
      <c r="L7242" t="s">
        <v>704</v>
      </c>
      <c r="M7242" t="s">
        <v>94</v>
      </c>
      <c r="N7242" t="s">
        <v>88</v>
      </c>
      <c r="O7242">
        <f t="shared" si="678"/>
        <v>1</v>
      </c>
      <c r="P7242" t="str">
        <f t="shared" si="679"/>
        <v>Valid</v>
      </c>
      <c r="Q7242" t="str">
        <f>_xlfn.XLOOKUP(B7242,Customers!$A:$A,Customers!$C:$C,"Not Found")</f>
        <v>Central</v>
      </c>
      <c r="R7242" t="str">
        <f t="shared" si="680"/>
        <v>West</v>
      </c>
      <c r="S7242" t="str">
        <f t="shared" si="681"/>
        <v>Medical Emergency</v>
      </c>
      <c r="T7242" t="str">
        <f t="shared" si="682"/>
        <v>SLA Breach</v>
      </c>
      <c r="U7242">
        <f t="shared" si="683"/>
        <v>15</v>
      </c>
    </row>
    <row r="7243" spans="1:21" x14ac:dyDescent="0.3">
      <c r="A7243" t="s">
        <v>11990</v>
      </c>
      <c r="B7243" t="s">
        <v>1459</v>
      </c>
      <c r="C7243" t="s">
        <v>1460</v>
      </c>
      <c r="D7243" t="s">
        <v>238</v>
      </c>
      <c r="E7243" t="s">
        <v>39</v>
      </c>
      <c r="F7243">
        <v>86214.61</v>
      </c>
      <c r="G7243" s="1">
        <v>45710</v>
      </c>
      <c r="H7243" s="1">
        <v>45729</v>
      </c>
      <c r="I7243" t="s">
        <v>19</v>
      </c>
      <c r="J7243">
        <v>19</v>
      </c>
      <c r="K7243">
        <v>10</v>
      </c>
      <c r="L7243" t="s">
        <v>501</v>
      </c>
      <c r="M7243" t="s">
        <v>21</v>
      </c>
      <c r="N7243" t="s">
        <v>42</v>
      </c>
      <c r="O7243">
        <f t="shared" si="678"/>
        <v>1</v>
      </c>
      <c r="P7243" t="str">
        <f t="shared" si="679"/>
        <v>Valid</v>
      </c>
      <c r="Q7243" t="str">
        <f>_xlfn.XLOOKUP(B7243,Customers!$A:$A,Customers!$C:$C,"Not Found")</f>
        <v>North</v>
      </c>
      <c r="R7243" t="str">
        <f t="shared" si="680"/>
        <v>North</v>
      </c>
      <c r="S7243" t="str">
        <f t="shared" si="681"/>
        <v>Vehicle Damage</v>
      </c>
      <c r="T7243" t="str">
        <f t="shared" si="682"/>
        <v>SLA Breach</v>
      </c>
      <c r="U7243">
        <f t="shared" si="683"/>
        <v>9</v>
      </c>
    </row>
    <row r="7244" spans="1:21" x14ac:dyDescent="0.3">
      <c r="A7244" t="s">
        <v>11991</v>
      </c>
      <c r="B7244" t="s">
        <v>911</v>
      </c>
      <c r="C7244" t="s">
        <v>2974</v>
      </c>
      <c r="D7244" t="s">
        <v>59</v>
      </c>
      <c r="E7244" t="s">
        <v>27</v>
      </c>
      <c r="F7244">
        <v>23087.11</v>
      </c>
      <c r="G7244" s="1">
        <v>45828</v>
      </c>
      <c r="H7244" s="1">
        <v>45845</v>
      </c>
      <c r="I7244" t="s">
        <v>19</v>
      </c>
      <c r="J7244">
        <v>17</v>
      </c>
      <c r="K7244">
        <v>15</v>
      </c>
      <c r="L7244" t="s">
        <v>341</v>
      </c>
      <c r="M7244" t="s">
        <v>55</v>
      </c>
      <c r="N7244" t="s">
        <v>30</v>
      </c>
      <c r="O7244">
        <f t="shared" si="678"/>
        <v>1</v>
      </c>
      <c r="P7244" t="str">
        <f t="shared" si="679"/>
        <v>Valid</v>
      </c>
      <c r="Q7244" t="str">
        <f>_xlfn.XLOOKUP(B7244,Customers!$A:$A,Customers!$C:$C,"Not Found")</f>
        <v>East</v>
      </c>
      <c r="R7244" t="str">
        <f t="shared" si="680"/>
        <v>West</v>
      </c>
      <c r="S7244" t="str">
        <f t="shared" si="681"/>
        <v>Critical Illness</v>
      </c>
      <c r="T7244" t="str">
        <f t="shared" si="682"/>
        <v>SLA Breach</v>
      </c>
      <c r="U7244">
        <f t="shared" si="683"/>
        <v>2</v>
      </c>
    </row>
    <row r="7245" spans="1:21" x14ac:dyDescent="0.3">
      <c r="A7245" t="s">
        <v>11992</v>
      </c>
      <c r="B7245" t="s">
        <v>10154</v>
      </c>
      <c r="C7245" t="s">
        <v>11030</v>
      </c>
      <c r="D7245" t="s">
        <v>238</v>
      </c>
      <c r="E7245" t="s">
        <v>173</v>
      </c>
      <c r="F7245">
        <v>167094.99</v>
      </c>
      <c r="G7245" s="1">
        <v>45912</v>
      </c>
      <c r="H7245" s="1">
        <v>45915</v>
      </c>
      <c r="I7245" t="s">
        <v>19</v>
      </c>
      <c r="J7245">
        <v>3</v>
      </c>
      <c r="K7245">
        <v>10</v>
      </c>
      <c r="L7245" t="s">
        <v>366</v>
      </c>
      <c r="M7245" t="s">
        <v>21</v>
      </c>
      <c r="N7245" t="s">
        <v>22</v>
      </c>
      <c r="O7245">
        <f t="shared" si="678"/>
        <v>1</v>
      </c>
      <c r="P7245" t="str">
        <f t="shared" si="679"/>
        <v>Valid</v>
      </c>
      <c r="Q7245" t="str">
        <f>_xlfn.XLOOKUP(B7245,Customers!$A:$A,Customers!$C:$C,"Not Found")</f>
        <v>South</v>
      </c>
      <c r="R7245" t="str">
        <f t="shared" si="680"/>
        <v>Central</v>
      </c>
      <c r="S7245" t="str">
        <f t="shared" si="681"/>
        <v>Vehicle Damage</v>
      </c>
      <c r="T7245" t="str">
        <f t="shared" si="682"/>
        <v>Within SLA</v>
      </c>
      <c r="U7245">
        <f t="shared" si="683"/>
        <v>0</v>
      </c>
    </row>
    <row r="7246" spans="1:21" x14ac:dyDescent="0.3">
      <c r="A7246" t="s">
        <v>11993</v>
      </c>
      <c r="B7246" t="s">
        <v>7374</v>
      </c>
      <c r="C7246" t="s">
        <v>7375</v>
      </c>
      <c r="D7246" t="s">
        <v>34</v>
      </c>
      <c r="E7246" t="s">
        <v>74</v>
      </c>
      <c r="F7246">
        <v>263545.06</v>
      </c>
      <c r="G7246" s="1">
        <v>45970</v>
      </c>
      <c r="H7246" s="1">
        <v>45988</v>
      </c>
      <c r="I7246" t="s">
        <v>19</v>
      </c>
      <c r="J7246">
        <v>18</v>
      </c>
      <c r="K7246">
        <v>20</v>
      </c>
      <c r="L7246" t="s">
        <v>296</v>
      </c>
      <c r="M7246" t="s">
        <v>29</v>
      </c>
      <c r="N7246" t="s">
        <v>30</v>
      </c>
      <c r="O7246">
        <f t="shared" si="678"/>
        <v>1</v>
      </c>
      <c r="P7246" t="str">
        <f t="shared" si="679"/>
        <v>Valid</v>
      </c>
      <c r="Q7246" t="str">
        <f>_xlfn.XLOOKUP(B7246,Customers!$A:$A,Customers!$C:$C,"Not Found")</f>
        <v>South</v>
      </c>
      <c r="R7246" t="str">
        <f t="shared" si="680"/>
        <v>East</v>
      </c>
      <c r="S7246" t="str">
        <f t="shared" si="681"/>
        <v>Death Benefit</v>
      </c>
      <c r="T7246" t="str">
        <f t="shared" si="682"/>
        <v>Within SLA</v>
      </c>
      <c r="U7246">
        <f t="shared" si="683"/>
        <v>0</v>
      </c>
    </row>
    <row r="7247" spans="1:21" x14ac:dyDescent="0.3">
      <c r="A7247" t="s">
        <v>11994</v>
      </c>
      <c r="B7247" t="s">
        <v>4743</v>
      </c>
      <c r="C7247" t="s">
        <v>11995</v>
      </c>
      <c r="D7247" t="s">
        <v>59</v>
      </c>
      <c r="E7247" t="s">
        <v>27</v>
      </c>
      <c r="F7247">
        <v>88908.45</v>
      </c>
      <c r="G7247" s="1">
        <v>45948</v>
      </c>
      <c r="H7247" s="1">
        <v>45955</v>
      </c>
      <c r="I7247" t="s">
        <v>19</v>
      </c>
      <c r="J7247">
        <v>7</v>
      </c>
      <c r="K7247">
        <v>15</v>
      </c>
      <c r="L7247" t="s">
        <v>60</v>
      </c>
      <c r="M7247" t="s">
        <v>55</v>
      </c>
      <c r="N7247" t="s">
        <v>30</v>
      </c>
      <c r="O7247">
        <f t="shared" si="678"/>
        <v>1</v>
      </c>
      <c r="P7247" t="str">
        <f t="shared" si="679"/>
        <v>Valid</v>
      </c>
      <c r="Q7247" t="str">
        <f>_xlfn.XLOOKUP(B7247,Customers!$A:$A,Customers!$C:$C,"Not Found")</f>
        <v>West</v>
      </c>
      <c r="R7247" t="str">
        <f t="shared" si="680"/>
        <v>West</v>
      </c>
      <c r="S7247" t="str">
        <f t="shared" si="681"/>
        <v>Critical Illness</v>
      </c>
      <c r="T7247" t="str">
        <f t="shared" si="682"/>
        <v>Within SLA</v>
      </c>
      <c r="U7247">
        <f t="shared" si="683"/>
        <v>0</v>
      </c>
    </row>
    <row r="7248" spans="1:21" x14ac:dyDescent="0.3">
      <c r="A7248" t="s">
        <v>11996</v>
      </c>
      <c r="B7248" t="s">
        <v>1810</v>
      </c>
      <c r="C7248" t="s">
        <v>5003</v>
      </c>
      <c r="D7248" t="s">
        <v>216</v>
      </c>
      <c r="E7248" t="s">
        <v>18</v>
      </c>
      <c r="F7248">
        <v>91968.89</v>
      </c>
      <c r="G7248" s="1">
        <v>45921</v>
      </c>
      <c r="H7248" s="1">
        <v>45929</v>
      </c>
      <c r="I7248" t="s">
        <v>19</v>
      </c>
      <c r="J7248">
        <v>8</v>
      </c>
      <c r="K7248">
        <v>15</v>
      </c>
      <c r="L7248" t="s">
        <v>128</v>
      </c>
      <c r="M7248" t="s">
        <v>55</v>
      </c>
      <c r="N7248" t="s">
        <v>22</v>
      </c>
      <c r="O7248">
        <f t="shared" si="678"/>
        <v>1</v>
      </c>
      <c r="P7248" t="str">
        <f t="shared" si="679"/>
        <v>Valid</v>
      </c>
      <c r="Q7248" t="str">
        <f>_xlfn.XLOOKUP(B7248,Customers!$A:$A,Customers!$C:$C,"Not Found")</f>
        <v>West</v>
      </c>
      <c r="R7248" t="str">
        <f t="shared" si="680"/>
        <v>South</v>
      </c>
      <c r="S7248" t="str">
        <f t="shared" si="681"/>
        <v>Outpatient</v>
      </c>
      <c r="T7248" t="str">
        <f t="shared" si="682"/>
        <v>Within SLA</v>
      </c>
      <c r="U7248">
        <f t="shared" si="683"/>
        <v>0</v>
      </c>
    </row>
    <row r="7249" spans="1:21" x14ac:dyDescent="0.3">
      <c r="A7249" t="s">
        <v>11997</v>
      </c>
      <c r="B7249" t="s">
        <v>9805</v>
      </c>
      <c r="C7249" t="s">
        <v>9806</v>
      </c>
      <c r="D7249" t="s">
        <v>53</v>
      </c>
      <c r="E7249" t="s">
        <v>74</v>
      </c>
      <c r="F7249">
        <v>48833.1</v>
      </c>
      <c r="G7249" s="1">
        <v>45919</v>
      </c>
      <c r="H7249" s="1">
        <v>45930</v>
      </c>
      <c r="I7249" t="s">
        <v>19</v>
      </c>
      <c r="J7249">
        <v>11</v>
      </c>
      <c r="K7249">
        <v>15</v>
      </c>
      <c r="L7249" t="s">
        <v>268</v>
      </c>
      <c r="M7249" t="s">
        <v>55</v>
      </c>
      <c r="N7249" t="s">
        <v>30</v>
      </c>
      <c r="O7249">
        <f t="shared" si="678"/>
        <v>1</v>
      </c>
      <c r="P7249" t="str">
        <f t="shared" si="679"/>
        <v>Valid</v>
      </c>
      <c r="Q7249" t="str">
        <f>_xlfn.XLOOKUP(B7249,Customers!$A:$A,Customers!$C:$C,"Not Found")</f>
        <v>East</v>
      </c>
      <c r="R7249" t="str">
        <f t="shared" si="680"/>
        <v>East</v>
      </c>
      <c r="S7249" t="str">
        <f t="shared" si="681"/>
        <v>Hospitalization</v>
      </c>
      <c r="T7249" t="str">
        <f t="shared" si="682"/>
        <v>Within SLA</v>
      </c>
      <c r="U7249">
        <f t="shared" si="683"/>
        <v>0</v>
      </c>
    </row>
    <row r="7250" spans="1:21" x14ac:dyDescent="0.3">
      <c r="A7250" t="s">
        <v>11998</v>
      </c>
      <c r="B7250" t="s">
        <v>24</v>
      </c>
      <c r="C7250" t="s">
        <v>25</v>
      </c>
      <c r="D7250" t="s">
        <v>34</v>
      </c>
      <c r="E7250" t="s">
        <v>27</v>
      </c>
      <c r="F7250">
        <v>432683.22</v>
      </c>
      <c r="G7250" s="1">
        <v>45775</v>
      </c>
      <c r="H7250" s="1">
        <v>45790</v>
      </c>
      <c r="I7250" t="s">
        <v>19</v>
      </c>
      <c r="J7250">
        <v>15</v>
      </c>
      <c r="K7250">
        <v>20</v>
      </c>
      <c r="L7250" t="s">
        <v>268</v>
      </c>
      <c r="M7250" t="s">
        <v>29</v>
      </c>
      <c r="N7250" t="s">
        <v>30</v>
      </c>
      <c r="O7250">
        <f t="shared" si="678"/>
        <v>1</v>
      </c>
      <c r="P7250" t="str">
        <f t="shared" si="679"/>
        <v>Valid</v>
      </c>
      <c r="Q7250" t="str">
        <f>_xlfn.XLOOKUP(B7250,Customers!$A:$A,Customers!$C:$C,"Not Found")</f>
        <v>East</v>
      </c>
      <c r="R7250" t="str">
        <f t="shared" si="680"/>
        <v>West</v>
      </c>
      <c r="S7250" t="str">
        <f t="shared" si="681"/>
        <v>Death Benefit</v>
      </c>
      <c r="T7250" t="str">
        <f t="shared" si="682"/>
        <v>Within SLA</v>
      </c>
      <c r="U7250">
        <f t="shared" si="683"/>
        <v>0</v>
      </c>
    </row>
    <row r="7251" spans="1:21" x14ac:dyDescent="0.3">
      <c r="A7251" t="s">
        <v>11999</v>
      </c>
      <c r="B7251" t="s">
        <v>6233</v>
      </c>
      <c r="C7251" t="s">
        <v>6234</v>
      </c>
      <c r="D7251" t="s">
        <v>154</v>
      </c>
      <c r="E7251" t="s">
        <v>173</v>
      </c>
      <c r="F7251">
        <v>18319.990000000002</v>
      </c>
      <c r="G7251" s="1">
        <v>45856</v>
      </c>
      <c r="H7251" s="1">
        <v>45872</v>
      </c>
      <c r="I7251" t="s">
        <v>47</v>
      </c>
      <c r="J7251">
        <v>16</v>
      </c>
      <c r="K7251">
        <v>10</v>
      </c>
      <c r="L7251" t="s">
        <v>20</v>
      </c>
      <c r="M7251" t="s">
        <v>21</v>
      </c>
      <c r="N7251" t="s">
        <v>22</v>
      </c>
      <c r="O7251">
        <f t="shared" si="678"/>
        <v>1</v>
      </c>
      <c r="P7251" t="str">
        <f t="shared" si="679"/>
        <v>Valid</v>
      </c>
      <c r="Q7251" t="str">
        <f>_xlfn.XLOOKUP(B7251,Customers!$A:$A,Customers!$C:$C,"Not Found")</f>
        <v>South</v>
      </c>
      <c r="R7251" t="str">
        <f t="shared" si="680"/>
        <v>Central</v>
      </c>
      <c r="S7251" t="str">
        <f t="shared" si="681"/>
        <v>Vehicle Damage</v>
      </c>
      <c r="T7251" t="str">
        <f t="shared" si="682"/>
        <v>SLA Breach</v>
      </c>
      <c r="U7251">
        <f t="shared" si="683"/>
        <v>6</v>
      </c>
    </row>
    <row r="7252" spans="1:21" x14ac:dyDescent="0.3">
      <c r="A7252" t="s">
        <v>12000</v>
      </c>
      <c r="B7252" t="s">
        <v>12001</v>
      </c>
      <c r="C7252" t="s">
        <v>12002</v>
      </c>
      <c r="D7252" t="s">
        <v>34</v>
      </c>
      <c r="F7252">
        <v>716838.82</v>
      </c>
      <c r="G7252" s="1">
        <v>45669</v>
      </c>
      <c r="I7252" t="s">
        <v>64</v>
      </c>
      <c r="J7252">
        <v>28</v>
      </c>
      <c r="K7252">
        <v>20</v>
      </c>
      <c r="L7252" t="s">
        <v>227</v>
      </c>
      <c r="M7252" t="s">
        <v>29</v>
      </c>
      <c r="N7252" t="s">
        <v>30</v>
      </c>
      <c r="O7252">
        <f t="shared" si="678"/>
        <v>1</v>
      </c>
      <c r="P7252" t="str">
        <f t="shared" si="679"/>
        <v>Valid</v>
      </c>
      <c r="Q7252" t="str">
        <f>_xlfn.XLOOKUP(B7252,Customers!$A:$A,Customers!$C:$C,"Not Found")</f>
        <v>Central</v>
      </c>
      <c r="R7252" t="str">
        <f t="shared" si="680"/>
        <v>Central</v>
      </c>
      <c r="S7252" t="str">
        <f t="shared" si="681"/>
        <v>Death Benefit</v>
      </c>
      <c r="T7252" t="str">
        <f t="shared" si="682"/>
        <v>SLA Breach</v>
      </c>
      <c r="U7252">
        <f t="shared" si="683"/>
        <v>8</v>
      </c>
    </row>
    <row r="7253" spans="1:21" x14ac:dyDescent="0.3">
      <c r="A7253" t="s">
        <v>12003</v>
      </c>
      <c r="B7253" t="s">
        <v>8525</v>
      </c>
      <c r="C7253" t="s">
        <v>8526</v>
      </c>
      <c r="D7253" t="s">
        <v>102</v>
      </c>
      <c r="E7253" t="s">
        <v>39</v>
      </c>
      <c r="F7253">
        <v>338890.36</v>
      </c>
      <c r="G7253" s="1">
        <v>45698</v>
      </c>
      <c r="H7253" s="1">
        <v>45720</v>
      </c>
      <c r="I7253" t="s">
        <v>19</v>
      </c>
      <c r="J7253">
        <v>22</v>
      </c>
      <c r="K7253">
        <v>20</v>
      </c>
      <c r="L7253" t="s">
        <v>349</v>
      </c>
      <c r="M7253" t="s">
        <v>29</v>
      </c>
      <c r="N7253" t="s">
        <v>30</v>
      </c>
      <c r="O7253">
        <f t="shared" si="678"/>
        <v>1</v>
      </c>
      <c r="P7253" t="str">
        <f t="shared" si="679"/>
        <v>Valid</v>
      </c>
      <c r="Q7253" t="str">
        <f>_xlfn.XLOOKUP(B7253,Customers!$A:$A,Customers!$C:$C,"Not Found")</f>
        <v>Central</v>
      </c>
      <c r="R7253" t="str">
        <f t="shared" si="680"/>
        <v>North</v>
      </c>
      <c r="S7253" t="str">
        <f t="shared" si="681"/>
        <v>Maturity</v>
      </c>
      <c r="T7253" t="str">
        <f t="shared" si="682"/>
        <v>SLA Breach</v>
      </c>
      <c r="U7253">
        <f t="shared" si="683"/>
        <v>2</v>
      </c>
    </row>
    <row r="7254" spans="1:21" x14ac:dyDescent="0.3">
      <c r="A7254" t="s">
        <v>12004</v>
      </c>
      <c r="B7254" t="s">
        <v>3759</v>
      </c>
      <c r="C7254" t="s">
        <v>4080</v>
      </c>
      <c r="D7254" t="s">
        <v>59</v>
      </c>
      <c r="E7254" t="s">
        <v>18</v>
      </c>
      <c r="F7254">
        <v>107635.98</v>
      </c>
      <c r="G7254" s="1">
        <v>45742</v>
      </c>
      <c r="I7254" t="s">
        <v>40</v>
      </c>
      <c r="J7254">
        <v>9</v>
      </c>
      <c r="K7254">
        <v>15</v>
      </c>
      <c r="L7254" t="s">
        <v>136</v>
      </c>
      <c r="M7254" t="s">
        <v>55</v>
      </c>
      <c r="N7254" t="s">
        <v>22</v>
      </c>
      <c r="O7254">
        <f t="shared" si="678"/>
        <v>1</v>
      </c>
      <c r="P7254" t="str">
        <f t="shared" si="679"/>
        <v>Valid</v>
      </c>
      <c r="Q7254" t="str">
        <f>_xlfn.XLOOKUP(B7254,Customers!$A:$A,Customers!$C:$C,"Not Found")</f>
        <v>East</v>
      </c>
      <c r="R7254" t="str">
        <f t="shared" si="680"/>
        <v>South</v>
      </c>
      <c r="S7254" t="str">
        <f t="shared" si="681"/>
        <v>Critical Illness</v>
      </c>
      <c r="T7254" t="str">
        <f t="shared" si="682"/>
        <v>Within SLA</v>
      </c>
      <c r="U7254">
        <f t="shared" si="683"/>
        <v>0</v>
      </c>
    </row>
    <row r="7255" spans="1:21" x14ac:dyDescent="0.3">
      <c r="A7255" t="s">
        <v>12005</v>
      </c>
      <c r="B7255" t="s">
        <v>1827</v>
      </c>
      <c r="C7255" t="s">
        <v>1828</v>
      </c>
      <c r="D7255" t="s">
        <v>154</v>
      </c>
      <c r="E7255" t="s">
        <v>18</v>
      </c>
      <c r="F7255">
        <v>91532.05</v>
      </c>
      <c r="G7255" s="1">
        <v>45978</v>
      </c>
      <c r="H7255" s="1">
        <v>45980</v>
      </c>
      <c r="I7255" t="s">
        <v>19</v>
      </c>
      <c r="J7255">
        <v>2</v>
      </c>
      <c r="K7255">
        <v>10</v>
      </c>
      <c r="L7255" t="s">
        <v>296</v>
      </c>
      <c r="M7255" t="s">
        <v>21</v>
      </c>
      <c r="N7255" t="s">
        <v>22</v>
      </c>
      <c r="O7255">
        <f t="shared" si="678"/>
        <v>1</v>
      </c>
      <c r="P7255" t="str">
        <f t="shared" si="679"/>
        <v>Valid</v>
      </c>
      <c r="Q7255" t="str">
        <f>_xlfn.XLOOKUP(B7255,Customers!$A:$A,Customers!$C:$C,"Not Found")</f>
        <v>East</v>
      </c>
      <c r="R7255" t="str">
        <f t="shared" si="680"/>
        <v>South</v>
      </c>
      <c r="S7255" t="str">
        <f t="shared" si="681"/>
        <v>Vehicle Damage</v>
      </c>
      <c r="T7255" t="str">
        <f t="shared" si="682"/>
        <v>Within SLA</v>
      </c>
      <c r="U7255">
        <f t="shared" si="683"/>
        <v>0</v>
      </c>
    </row>
    <row r="7256" spans="1:21" x14ac:dyDescent="0.3">
      <c r="A7256" t="s">
        <v>12006</v>
      </c>
      <c r="B7256" t="s">
        <v>730</v>
      </c>
      <c r="C7256" t="s">
        <v>731</v>
      </c>
      <c r="D7256" t="s">
        <v>182</v>
      </c>
      <c r="E7256" t="s">
        <v>27</v>
      </c>
      <c r="F7256">
        <v>22516.66</v>
      </c>
      <c r="G7256" s="1">
        <v>45740</v>
      </c>
      <c r="H7256" s="1">
        <v>45742</v>
      </c>
      <c r="I7256" t="s">
        <v>19</v>
      </c>
      <c r="J7256">
        <v>2</v>
      </c>
      <c r="K7256">
        <v>7</v>
      </c>
      <c r="L7256" t="s">
        <v>373</v>
      </c>
      <c r="M7256" t="s">
        <v>94</v>
      </c>
      <c r="N7256" t="s">
        <v>22</v>
      </c>
      <c r="O7256">
        <f t="shared" si="678"/>
        <v>1</v>
      </c>
      <c r="P7256" t="str">
        <f t="shared" si="679"/>
        <v>Valid</v>
      </c>
      <c r="Q7256" t="str">
        <f>_xlfn.XLOOKUP(B7256,Customers!$A:$A,Customers!$C:$C,"Not Found")</f>
        <v>East</v>
      </c>
      <c r="R7256" t="str">
        <f t="shared" si="680"/>
        <v>West</v>
      </c>
      <c r="S7256" t="str">
        <f t="shared" si="681"/>
        <v>Trip Cancellation</v>
      </c>
      <c r="T7256" t="str">
        <f t="shared" si="682"/>
        <v>Within SLA</v>
      </c>
      <c r="U7256">
        <f t="shared" si="683"/>
        <v>0</v>
      </c>
    </row>
    <row r="7257" spans="1:21" x14ac:dyDescent="0.3">
      <c r="A7257" t="s">
        <v>12007</v>
      </c>
      <c r="B7257" t="s">
        <v>10312</v>
      </c>
      <c r="C7257" t="s">
        <v>10511</v>
      </c>
      <c r="D7257" t="s">
        <v>102</v>
      </c>
      <c r="E7257" t="s">
        <v>39</v>
      </c>
      <c r="F7257">
        <v>685421.05</v>
      </c>
      <c r="G7257" s="1">
        <v>45767</v>
      </c>
      <c r="H7257" s="1">
        <v>45791</v>
      </c>
      <c r="I7257" t="s">
        <v>19</v>
      </c>
      <c r="J7257">
        <v>24</v>
      </c>
      <c r="K7257">
        <v>20</v>
      </c>
      <c r="L7257" t="s">
        <v>75</v>
      </c>
      <c r="M7257" t="s">
        <v>29</v>
      </c>
      <c r="N7257" t="s">
        <v>30</v>
      </c>
      <c r="O7257">
        <f t="shared" si="678"/>
        <v>1</v>
      </c>
      <c r="P7257" t="str">
        <f t="shared" si="679"/>
        <v>Valid</v>
      </c>
      <c r="Q7257" t="str">
        <f>_xlfn.XLOOKUP(B7257,Customers!$A:$A,Customers!$C:$C,"Not Found")</f>
        <v>East</v>
      </c>
      <c r="R7257" t="str">
        <f t="shared" si="680"/>
        <v>North</v>
      </c>
      <c r="S7257" t="str">
        <f t="shared" si="681"/>
        <v>Maturity</v>
      </c>
      <c r="T7257" t="str">
        <f t="shared" si="682"/>
        <v>SLA Breach</v>
      </c>
      <c r="U7257">
        <f t="shared" si="683"/>
        <v>4</v>
      </c>
    </row>
    <row r="7258" spans="1:21" x14ac:dyDescent="0.3">
      <c r="A7258" t="s">
        <v>12008</v>
      </c>
      <c r="B7258" t="s">
        <v>4177</v>
      </c>
      <c r="C7258" t="s">
        <v>6410</v>
      </c>
      <c r="D7258" t="s">
        <v>46</v>
      </c>
      <c r="E7258" t="s">
        <v>27</v>
      </c>
      <c r="F7258">
        <v>68654.77</v>
      </c>
      <c r="G7258" s="1">
        <v>45927</v>
      </c>
      <c r="I7258" t="s">
        <v>64</v>
      </c>
      <c r="J7258">
        <v>26</v>
      </c>
      <c r="K7258">
        <v>12</v>
      </c>
      <c r="L7258" t="s">
        <v>155</v>
      </c>
      <c r="M7258" t="s">
        <v>49</v>
      </c>
      <c r="N7258" t="s">
        <v>88</v>
      </c>
      <c r="O7258">
        <f t="shared" si="678"/>
        <v>1</v>
      </c>
      <c r="P7258" t="str">
        <f t="shared" si="679"/>
        <v>Valid</v>
      </c>
      <c r="Q7258" t="str">
        <f>_xlfn.XLOOKUP(B7258,Customers!$A:$A,Customers!$C:$C,"Not Found")</f>
        <v>Central</v>
      </c>
      <c r="R7258" t="str">
        <f t="shared" si="680"/>
        <v>West</v>
      </c>
      <c r="S7258" t="str">
        <f t="shared" si="681"/>
        <v>Theft</v>
      </c>
      <c r="T7258" t="str">
        <f t="shared" si="682"/>
        <v>SLA Breach</v>
      </c>
      <c r="U7258">
        <f t="shared" si="683"/>
        <v>14</v>
      </c>
    </row>
    <row r="7259" spans="1:21" x14ac:dyDescent="0.3">
      <c r="A7259" t="s">
        <v>12009</v>
      </c>
      <c r="B7259" t="s">
        <v>3279</v>
      </c>
      <c r="C7259" t="s">
        <v>3280</v>
      </c>
      <c r="D7259" t="s">
        <v>46</v>
      </c>
      <c r="E7259" t="s">
        <v>74</v>
      </c>
      <c r="F7259">
        <v>33920.089999999997</v>
      </c>
      <c r="G7259" s="1">
        <v>45667</v>
      </c>
      <c r="H7259" s="1">
        <v>45690</v>
      </c>
      <c r="I7259" t="s">
        <v>19</v>
      </c>
      <c r="J7259">
        <v>23</v>
      </c>
      <c r="K7259">
        <v>10</v>
      </c>
      <c r="L7259" t="s">
        <v>128</v>
      </c>
      <c r="M7259" t="s">
        <v>21</v>
      </c>
      <c r="N7259" t="s">
        <v>42</v>
      </c>
      <c r="O7259">
        <f t="shared" si="678"/>
        <v>1</v>
      </c>
      <c r="P7259" t="str">
        <f t="shared" si="679"/>
        <v>Valid</v>
      </c>
      <c r="Q7259" t="str">
        <f>_xlfn.XLOOKUP(B7259,Customers!$A:$A,Customers!$C:$C,"Not Found")</f>
        <v>East</v>
      </c>
      <c r="R7259" t="str">
        <f t="shared" si="680"/>
        <v>East</v>
      </c>
      <c r="S7259" t="str">
        <f t="shared" si="681"/>
        <v>Theft</v>
      </c>
      <c r="T7259" t="str">
        <f t="shared" si="682"/>
        <v>SLA Breach</v>
      </c>
      <c r="U7259">
        <f t="shared" si="683"/>
        <v>13</v>
      </c>
    </row>
    <row r="7260" spans="1:21" x14ac:dyDescent="0.3">
      <c r="A7260" t="s">
        <v>12010</v>
      </c>
      <c r="B7260" t="s">
        <v>1690</v>
      </c>
      <c r="C7260" t="s">
        <v>6220</v>
      </c>
      <c r="D7260" t="s">
        <v>216</v>
      </c>
      <c r="E7260" t="s">
        <v>27</v>
      </c>
      <c r="F7260">
        <v>93644.73</v>
      </c>
      <c r="G7260" s="1">
        <v>45715</v>
      </c>
      <c r="H7260" s="1">
        <v>45737</v>
      </c>
      <c r="I7260" t="s">
        <v>19</v>
      </c>
      <c r="J7260">
        <v>22</v>
      </c>
      <c r="K7260">
        <v>15</v>
      </c>
      <c r="L7260" t="s">
        <v>296</v>
      </c>
      <c r="M7260" t="s">
        <v>55</v>
      </c>
      <c r="N7260" t="s">
        <v>42</v>
      </c>
      <c r="O7260">
        <f t="shared" si="678"/>
        <v>1</v>
      </c>
      <c r="P7260" t="str">
        <f t="shared" si="679"/>
        <v>Valid</v>
      </c>
      <c r="Q7260" t="str">
        <f>_xlfn.XLOOKUP(B7260,Customers!$A:$A,Customers!$C:$C,"Not Found")</f>
        <v>West</v>
      </c>
      <c r="R7260" t="str">
        <f t="shared" si="680"/>
        <v>West</v>
      </c>
      <c r="S7260" t="str">
        <f t="shared" si="681"/>
        <v>Outpatient</v>
      </c>
      <c r="T7260" t="str">
        <f t="shared" si="682"/>
        <v>SLA Breach</v>
      </c>
      <c r="U7260">
        <f t="shared" si="683"/>
        <v>7</v>
      </c>
    </row>
    <row r="7261" spans="1:21" x14ac:dyDescent="0.3">
      <c r="A7261" t="s">
        <v>12011</v>
      </c>
      <c r="B7261" t="s">
        <v>12012</v>
      </c>
      <c r="C7261" t="s">
        <v>12013</v>
      </c>
      <c r="D7261" t="s">
        <v>17</v>
      </c>
      <c r="E7261" t="s">
        <v>74</v>
      </c>
      <c r="F7261">
        <v>26544.7</v>
      </c>
      <c r="G7261" s="1">
        <v>45658</v>
      </c>
      <c r="H7261" s="1">
        <v>45669</v>
      </c>
      <c r="I7261" t="s">
        <v>19</v>
      </c>
      <c r="J7261">
        <v>11</v>
      </c>
      <c r="K7261">
        <v>10</v>
      </c>
      <c r="L7261" t="s">
        <v>98</v>
      </c>
      <c r="M7261" t="s">
        <v>21</v>
      </c>
      <c r="N7261" t="s">
        <v>30</v>
      </c>
      <c r="O7261">
        <f t="shared" si="678"/>
        <v>1</v>
      </c>
      <c r="P7261" t="str">
        <f t="shared" si="679"/>
        <v>Valid</v>
      </c>
      <c r="Q7261" t="str">
        <f>_xlfn.XLOOKUP(B7261,Customers!$A:$A,Customers!$C:$C,"Not Found")</f>
        <v>South</v>
      </c>
      <c r="R7261" t="str">
        <f t="shared" si="680"/>
        <v>East</v>
      </c>
      <c r="S7261" t="str">
        <f t="shared" si="681"/>
        <v>Accident</v>
      </c>
      <c r="T7261" t="str">
        <f t="shared" si="682"/>
        <v>SLA Breach</v>
      </c>
      <c r="U7261">
        <f t="shared" si="683"/>
        <v>1</v>
      </c>
    </row>
    <row r="7262" spans="1:21" x14ac:dyDescent="0.3">
      <c r="A7262" t="s">
        <v>12014</v>
      </c>
      <c r="B7262" t="s">
        <v>8512</v>
      </c>
      <c r="C7262" t="s">
        <v>11253</v>
      </c>
      <c r="D7262" t="s">
        <v>26</v>
      </c>
      <c r="E7262" t="s">
        <v>27</v>
      </c>
      <c r="F7262">
        <v>207615.97</v>
      </c>
      <c r="G7262" s="1">
        <v>45858</v>
      </c>
      <c r="I7262" t="s">
        <v>40</v>
      </c>
      <c r="J7262">
        <v>28</v>
      </c>
      <c r="K7262">
        <v>20</v>
      </c>
      <c r="L7262" t="s">
        <v>103</v>
      </c>
      <c r="M7262" t="s">
        <v>29</v>
      </c>
      <c r="N7262" t="s">
        <v>42</v>
      </c>
      <c r="O7262">
        <f t="shared" si="678"/>
        <v>1</v>
      </c>
      <c r="P7262" t="str">
        <f t="shared" si="679"/>
        <v>Valid</v>
      </c>
      <c r="Q7262" t="str">
        <f>_xlfn.XLOOKUP(B7262,Customers!$A:$A,Customers!$C:$C,"Not Found")</f>
        <v>South</v>
      </c>
      <c r="R7262" t="str">
        <f t="shared" si="680"/>
        <v>West</v>
      </c>
      <c r="S7262" t="str">
        <f t="shared" si="681"/>
        <v>Disability</v>
      </c>
      <c r="T7262" t="str">
        <f t="shared" si="682"/>
        <v>SLA Breach</v>
      </c>
      <c r="U7262">
        <f t="shared" si="683"/>
        <v>8</v>
      </c>
    </row>
    <row r="7263" spans="1:21" x14ac:dyDescent="0.3">
      <c r="A7263" t="s">
        <v>12015</v>
      </c>
      <c r="B7263" t="s">
        <v>754</v>
      </c>
      <c r="C7263" t="s">
        <v>755</v>
      </c>
      <c r="D7263" t="s">
        <v>53</v>
      </c>
      <c r="E7263" t="s">
        <v>18</v>
      </c>
      <c r="F7263">
        <v>100700.76</v>
      </c>
      <c r="G7263" s="1">
        <v>45904</v>
      </c>
      <c r="H7263" s="1">
        <v>45913</v>
      </c>
      <c r="I7263" t="s">
        <v>19</v>
      </c>
      <c r="J7263">
        <v>9</v>
      </c>
      <c r="K7263">
        <v>15</v>
      </c>
      <c r="L7263" t="s">
        <v>501</v>
      </c>
      <c r="M7263" t="s">
        <v>55</v>
      </c>
      <c r="N7263" t="s">
        <v>30</v>
      </c>
      <c r="O7263">
        <f t="shared" si="678"/>
        <v>1</v>
      </c>
      <c r="P7263" t="str">
        <f t="shared" si="679"/>
        <v>Valid</v>
      </c>
      <c r="Q7263" t="str">
        <f>_xlfn.XLOOKUP(B7263,Customers!$A:$A,Customers!$C:$C,"Not Found")</f>
        <v>West</v>
      </c>
      <c r="R7263" t="str">
        <f t="shared" si="680"/>
        <v>South</v>
      </c>
      <c r="S7263" t="str">
        <f t="shared" si="681"/>
        <v>Hospitalization</v>
      </c>
      <c r="T7263" t="str">
        <f t="shared" si="682"/>
        <v>Within SLA</v>
      </c>
      <c r="U7263">
        <f t="shared" si="683"/>
        <v>0</v>
      </c>
    </row>
    <row r="7264" spans="1:21" x14ac:dyDescent="0.3">
      <c r="A7264" t="s">
        <v>12016</v>
      </c>
      <c r="B7264" t="s">
        <v>661</v>
      </c>
      <c r="C7264" t="s">
        <v>662</v>
      </c>
      <c r="D7264" t="s">
        <v>46</v>
      </c>
      <c r="E7264" t="s">
        <v>18</v>
      </c>
      <c r="F7264">
        <v>104812.19</v>
      </c>
      <c r="G7264" s="1">
        <v>45968</v>
      </c>
      <c r="I7264" t="s">
        <v>40</v>
      </c>
      <c r="J7264">
        <v>7</v>
      </c>
      <c r="K7264">
        <v>10</v>
      </c>
      <c r="L7264" t="s">
        <v>242</v>
      </c>
      <c r="M7264" t="s">
        <v>21</v>
      </c>
      <c r="N7264" t="s">
        <v>22</v>
      </c>
      <c r="O7264">
        <f t="shared" si="678"/>
        <v>1</v>
      </c>
      <c r="P7264" t="str">
        <f t="shared" si="679"/>
        <v>Valid</v>
      </c>
      <c r="Q7264" t="str">
        <f>_xlfn.XLOOKUP(B7264,Customers!$A:$A,Customers!$C:$C,"Not Found")</f>
        <v>Central</v>
      </c>
      <c r="R7264" t="str">
        <f t="shared" si="680"/>
        <v>South</v>
      </c>
      <c r="S7264" t="str">
        <f t="shared" si="681"/>
        <v>Theft</v>
      </c>
      <c r="T7264" t="str">
        <f t="shared" si="682"/>
        <v>Within SLA</v>
      </c>
      <c r="U7264">
        <f t="shared" si="683"/>
        <v>0</v>
      </c>
    </row>
    <row r="7265" spans="1:21" x14ac:dyDescent="0.3">
      <c r="A7265" t="s">
        <v>12017</v>
      </c>
      <c r="B7265" t="s">
        <v>1786</v>
      </c>
      <c r="C7265" t="s">
        <v>12018</v>
      </c>
      <c r="D7265" t="s">
        <v>216</v>
      </c>
      <c r="E7265" t="s">
        <v>27</v>
      </c>
      <c r="F7265">
        <v>82957.59</v>
      </c>
      <c r="G7265" s="1">
        <v>45936</v>
      </c>
      <c r="I7265" t="s">
        <v>40</v>
      </c>
      <c r="J7265">
        <v>23</v>
      </c>
      <c r="K7265">
        <v>15</v>
      </c>
      <c r="L7265" t="s">
        <v>159</v>
      </c>
      <c r="M7265" t="s">
        <v>55</v>
      </c>
      <c r="N7265" t="s">
        <v>42</v>
      </c>
      <c r="O7265">
        <f t="shared" si="678"/>
        <v>1</v>
      </c>
      <c r="P7265" t="str">
        <f t="shared" si="679"/>
        <v>Valid</v>
      </c>
      <c r="Q7265" t="str">
        <f>_xlfn.XLOOKUP(B7265,Customers!$A:$A,Customers!$C:$C,"Not Found")</f>
        <v>West</v>
      </c>
      <c r="R7265" t="str">
        <f t="shared" si="680"/>
        <v>West</v>
      </c>
      <c r="S7265" t="str">
        <f t="shared" si="681"/>
        <v>Outpatient</v>
      </c>
      <c r="T7265" t="str">
        <f t="shared" si="682"/>
        <v>SLA Breach</v>
      </c>
      <c r="U7265">
        <f t="shared" si="683"/>
        <v>8</v>
      </c>
    </row>
    <row r="7266" spans="1:21" x14ac:dyDescent="0.3">
      <c r="A7266" t="s">
        <v>12019</v>
      </c>
      <c r="B7266" t="s">
        <v>4935</v>
      </c>
      <c r="C7266" t="s">
        <v>4936</v>
      </c>
      <c r="D7266" t="s">
        <v>111</v>
      </c>
      <c r="E7266" t="s">
        <v>74</v>
      </c>
      <c r="F7266">
        <v>61111.85</v>
      </c>
      <c r="G7266" s="1">
        <v>45900</v>
      </c>
      <c r="H7266" s="1">
        <v>45926</v>
      </c>
      <c r="I7266" t="s">
        <v>19</v>
      </c>
      <c r="J7266">
        <v>26</v>
      </c>
      <c r="K7266">
        <v>12</v>
      </c>
      <c r="L7266" t="s">
        <v>208</v>
      </c>
      <c r="M7266" t="s">
        <v>49</v>
      </c>
      <c r="N7266" t="s">
        <v>42</v>
      </c>
      <c r="O7266">
        <f t="shared" si="678"/>
        <v>1</v>
      </c>
      <c r="P7266" t="str">
        <f t="shared" si="679"/>
        <v>Valid</v>
      </c>
      <c r="Q7266" t="str">
        <f>_xlfn.XLOOKUP(B7266,Customers!$A:$A,Customers!$C:$C,"Not Found")</f>
        <v>West</v>
      </c>
      <c r="R7266" t="str">
        <f t="shared" si="680"/>
        <v>East</v>
      </c>
      <c r="S7266" t="str">
        <f t="shared" si="681"/>
        <v>Fire</v>
      </c>
      <c r="T7266" t="str">
        <f t="shared" si="682"/>
        <v>SLA Breach</v>
      </c>
      <c r="U7266">
        <f t="shared" si="683"/>
        <v>14</v>
      </c>
    </row>
    <row r="7267" spans="1:21" x14ac:dyDescent="0.3">
      <c r="A7267" t="s">
        <v>12020</v>
      </c>
      <c r="B7267" t="s">
        <v>2002</v>
      </c>
      <c r="C7267" t="s">
        <v>6207</v>
      </c>
      <c r="D7267" t="s">
        <v>46</v>
      </c>
      <c r="E7267" t="s">
        <v>18</v>
      </c>
      <c r="F7267">
        <v>52206.42</v>
      </c>
      <c r="G7267" s="1">
        <v>45926</v>
      </c>
      <c r="H7267" s="1">
        <v>45936</v>
      </c>
      <c r="I7267" t="s">
        <v>19</v>
      </c>
      <c r="J7267">
        <v>10</v>
      </c>
      <c r="K7267">
        <v>10</v>
      </c>
      <c r="L7267" t="s">
        <v>278</v>
      </c>
      <c r="M7267" t="s">
        <v>21</v>
      </c>
      <c r="N7267" t="s">
        <v>30</v>
      </c>
      <c r="O7267">
        <f t="shared" si="678"/>
        <v>1</v>
      </c>
      <c r="P7267" t="str">
        <f t="shared" si="679"/>
        <v>Valid</v>
      </c>
      <c r="Q7267" t="str">
        <f>_xlfn.XLOOKUP(B7267,Customers!$A:$A,Customers!$C:$C,"Not Found")</f>
        <v>East</v>
      </c>
      <c r="R7267" t="str">
        <f t="shared" si="680"/>
        <v>South</v>
      </c>
      <c r="S7267" t="str">
        <f t="shared" si="681"/>
        <v>Theft</v>
      </c>
      <c r="T7267" t="str">
        <f t="shared" si="682"/>
        <v>Within SLA</v>
      </c>
      <c r="U7267">
        <f t="shared" si="683"/>
        <v>0</v>
      </c>
    </row>
    <row r="7268" spans="1:21" x14ac:dyDescent="0.3">
      <c r="A7268" t="s">
        <v>12021</v>
      </c>
      <c r="B7268" t="s">
        <v>6983</v>
      </c>
      <c r="C7268" t="s">
        <v>6984</v>
      </c>
      <c r="D7268" t="s">
        <v>59</v>
      </c>
      <c r="E7268" t="s">
        <v>173</v>
      </c>
      <c r="F7268">
        <v>55059.34</v>
      </c>
      <c r="G7268" s="1">
        <v>45965</v>
      </c>
      <c r="H7268" s="1">
        <v>45981</v>
      </c>
      <c r="I7268" t="s">
        <v>19</v>
      </c>
      <c r="J7268">
        <v>16</v>
      </c>
      <c r="K7268">
        <v>15</v>
      </c>
      <c r="L7268" t="s">
        <v>813</v>
      </c>
      <c r="M7268" t="s">
        <v>55</v>
      </c>
      <c r="N7268" t="s">
        <v>30</v>
      </c>
      <c r="O7268">
        <f t="shared" si="678"/>
        <v>1</v>
      </c>
      <c r="P7268" t="str">
        <f t="shared" si="679"/>
        <v>Valid</v>
      </c>
      <c r="Q7268" t="str">
        <f>_xlfn.XLOOKUP(B7268,Customers!$A:$A,Customers!$C:$C,"Not Found")</f>
        <v>South</v>
      </c>
      <c r="R7268" t="str">
        <f t="shared" si="680"/>
        <v>Central</v>
      </c>
      <c r="S7268" t="str">
        <f t="shared" si="681"/>
        <v>Critical Illness</v>
      </c>
      <c r="T7268" t="str">
        <f t="shared" si="682"/>
        <v>SLA Breach</v>
      </c>
      <c r="U7268">
        <f t="shared" si="683"/>
        <v>1</v>
      </c>
    </row>
    <row r="7269" spans="1:21" x14ac:dyDescent="0.3">
      <c r="A7269" t="s">
        <v>12022</v>
      </c>
      <c r="B7269" t="s">
        <v>1036</v>
      </c>
      <c r="C7269" t="s">
        <v>6385</v>
      </c>
      <c r="D7269" t="s">
        <v>154</v>
      </c>
      <c r="E7269" t="s">
        <v>27</v>
      </c>
      <c r="F7269">
        <v>61002.48</v>
      </c>
      <c r="G7269" s="1">
        <v>45844</v>
      </c>
      <c r="H7269" s="1">
        <v>45863</v>
      </c>
      <c r="I7269" t="s">
        <v>19</v>
      </c>
      <c r="J7269">
        <v>19</v>
      </c>
      <c r="K7269">
        <v>10</v>
      </c>
      <c r="L7269" t="s">
        <v>227</v>
      </c>
      <c r="M7269" t="s">
        <v>21</v>
      </c>
      <c r="N7269" t="s">
        <v>30</v>
      </c>
      <c r="O7269">
        <f t="shared" si="678"/>
        <v>1</v>
      </c>
      <c r="P7269" t="str">
        <f t="shared" si="679"/>
        <v>Valid</v>
      </c>
      <c r="Q7269" t="str">
        <f>_xlfn.XLOOKUP(B7269,Customers!$A:$A,Customers!$C:$C,"Not Found")</f>
        <v>West</v>
      </c>
      <c r="R7269" t="str">
        <f t="shared" si="680"/>
        <v>West</v>
      </c>
      <c r="S7269" t="str">
        <f t="shared" si="681"/>
        <v>Vehicle Damage</v>
      </c>
      <c r="T7269" t="str">
        <f t="shared" si="682"/>
        <v>SLA Breach</v>
      </c>
      <c r="U7269">
        <f t="shared" si="683"/>
        <v>9</v>
      </c>
    </row>
    <row r="7270" spans="1:21" x14ac:dyDescent="0.3">
      <c r="A7270" t="s">
        <v>12023</v>
      </c>
      <c r="B7270" t="s">
        <v>1245</v>
      </c>
      <c r="C7270" t="s">
        <v>1246</v>
      </c>
      <c r="D7270" t="s">
        <v>34</v>
      </c>
      <c r="E7270" t="s">
        <v>39</v>
      </c>
      <c r="F7270">
        <v>200460.4</v>
      </c>
      <c r="G7270" s="1">
        <v>45700</v>
      </c>
      <c r="H7270" s="1">
        <v>45730</v>
      </c>
      <c r="I7270" t="s">
        <v>19</v>
      </c>
      <c r="J7270">
        <v>30</v>
      </c>
      <c r="K7270">
        <v>20</v>
      </c>
      <c r="L7270" t="s">
        <v>103</v>
      </c>
      <c r="M7270" t="s">
        <v>29</v>
      </c>
      <c r="N7270" t="s">
        <v>88</v>
      </c>
      <c r="O7270">
        <f t="shared" si="678"/>
        <v>1</v>
      </c>
      <c r="P7270" t="str">
        <f t="shared" si="679"/>
        <v>Valid</v>
      </c>
      <c r="Q7270" t="str">
        <f>_xlfn.XLOOKUP(B7270,Customers!$A:$A,Customers!$C:$C,"Not Found")</f>
        <v>Central</v>
      </c>
      <c r="R7270" t="str">
        <f t="shared" si="680"/>
        <v>North</v>
      </c>
      <c r="S7270" t="str">
        <f t="shared" si="681"/>
        <v>Death Benefit</v>
      </c>
      <c r="T7270" t="str">
        <f t="shared" si="682"/>
        <v>SLA Breach</v>
      </c>
      <c r="U7270">
        <f t="shared" si="683"/>
        <v>10</v>
      </c>
    </row>
    <row r="7271" spans="1:21" x14ac:dyDescent="0.3">
      <c r="A7271" t="s">
        <v>12024</v>
      </c>
      <c r="B7271" t="s">
        <v>2577</v>
      </c>
      <c r="C7271" t="s">
        <v>2578</v>
      </c>
      <c r="D7271" t="s">
        <v>53</v>
      </c>
      <c r="E7271" t="s">
        <v>27</v>
      </c>
      <c r="F7271">
        <v>45033.21</v>
      </c>
      <c r="G7271" s="1">
        <v>45869</v>
      </c>
      <c r="H7271" s="1">
        <v>45893</v>
      </c>
      <c r="I7271" t="s">
        <v>19</v>
      </c>
      <c r="J7271">
        <v>24</v>
      </c>
      <c r="K7271">
        <v>15</v>
      </c>
      <c r="L7271" t="s">
        <v>580</v>
      </c>
      <c r="M7271" t="s">
        <v>55</v>
      </c>
      <c r="N7271" t="s">
        <v>42</v>
      </c>
      <c r="O7271">
        <f t="shared" si="678"/>
        <v>1</v>
      </c>
      <c r="P7271" t="str">
        <f t="shared" si="679"/>
        <v>Valid</v>
      </c>
      <c r="Q7271" t="str">
        <f>_xlfn.XLOOKUP(B7271,Customers!$A:$A,Customers!$C:$C,"Not Found")</f>
        <v>South</v>
      </c>
      <c r="R7271" t="str">
        <f t="shared" si="680"/>
        <v>West</v>
      </c>
      <c r="S7271" t="str">
        <f t="shared" si="681"/>
        <v>Hospitalization</v>
      </c>
      <c r="T7271" t="str">
        <f t="shared" si="682"/>
        <v>SLA Breach</v>
      </c>
      <c r="U7271">
        <f t="shared" si="683"/>
        <v>9</v>
      </c>
    </row>
    <row r="7272" spans="1:21" x14ac:dyDescent="0.3">
      <c r="A7272" t="s">
        <v>12025</v>
      </c>
      <c r="B7272" t="s">
        <v>3606</v>
      </c>
      <c r="C7272" t="s">
        <v>3607</v>
      </c>
      <c r="D7272" t="s">
        <v>46</v>
      </c>
      <c r="E7272" t="s">
        <v>18</v>
      </c>
      <c r="F7272">
        <v>31760.05</v>
      </c>
      <c r="G7272" s="1">
        <v>45761</v>
      </c>
      <c r="H7272" s="1">
        <v>45770</v>
      </c>
      <c r="I7272" t="s">
        <v>19</v>
      </c>
      <c r="J7272">
        <v>9</v>
      </c>
      <c r="K7272">
        <v>10</v>
      </c>
      <c r="L7272" t="s">
        <v>87</v>
      </c>
      <c r="M7272" t="s">
        <v>21</v>
      </c>
      <c r="N7272" t="s">
        <v>30</v>
      </c>
      <c r="O7272">
        <f t="shared" si="678"/>
        <v>1</v>
      </c>
      <c r="P7272" t="str">
        <f t="shared" si="679"/>
        <v>Valid</v>
      </c>
      <c r="Q7272" t="str">
        <f>_xlfn.XLOOKUP(B7272,Customers!$A:$A,Customers!$C:$C,"Not Found")</f>
        <v>South</v>
      </c>
      <c r="R7272" t="str">
        <f t="shared" si="680"/>
        <v>South</v>
      </c>
      <c r="S7272" t="str">
        <f t="shared" si="681"/>
        <v>Theft</v>
      </c>
      <c r="T7272" t="str">
        <f t="shared" si="682"/>
        <v>Within SLA</v>
      </c>
      <c r="U7272">
        <f t="shared" si="683"/>
        <v>0</v>
      </c>
    </row>
    <row r="7273" spans="1:21" x14ac:dyDescent="0.3">
      <c r="A7273" t="s">
        <v>12026</v>
      </c>
      <c r="B7273" t="s">
        <v>12027</v>
      </c>
      <c r="C7273" t="s">
        <v>12028</v>
      </c>
      <c r="D7273" t="s">
        <v>216</v>
      </c>
      <c r="E7273" t="s">
        <v>18</v>
      </c>
      <c r="F7273">
        <v>25731.95</v>
      </c>
      <c r="G7273" s="1">
        <v>45960</v>
      </c>
      <c r="H7273" s="1">
        <v>45972</v>
      </c>
      <c r="I7273" t="s">
        <v>47</v>
      </c>
      <c r="J7273">
        <v>12</v>
      </c>
      <c r="K7273">
        <v>15</v>
      </c>
      <c r="L7273" t="s">
        <v>193</v>
      </c>
      <c r="M7273" t="s">
        <v>55</v>
      </c>
      <c r="N7273" t="s">
        <v>30</v>
      </c>
      <c r="O7273">
        <f t="shared" si="678"/>
        <v>1</v>
      </c>
      <c r="P7273" t="str">
        <f t="shared" si="679"/>
        <v>Valid</v>
      </c>
      <c r="Q7273" t="str">
        <f>_xlfn.XLOOKUP(B7273,Customers!$A:$A,Customers!$C:$C,"Not Found")</f>
        <v>South</v>
      </c>
      <c r="R7273" t="str">
        <f t="shared" si="680"/>
        <v>South</v>
      </c>
      <c r="S7273" t="str">
        <f t="shared" si="681"/>
        <v>Outpatient</v>
      </c>
      <c r="T7273" t="str">
        <f t="shared" si="682"/>
        <v>Within SLA</v>
      </c>
      <c r="U7273">
        <f t="shared" si="683"/>
        <v>0</v>
      </c>
    </row>
    <row r="7274" spans="1:21" x14ac:dyDescent="0.3">
      <c r="A7274" t="s">
        <v>12029</v>
      </c>
      <c r="B7274" t="s">
        <v>3475</v>
      </c>
      <c r="C7274" t="s">
        <v>3476</v>
      </c>
      <c r="D7274" t="s">
        <v>46</v>
      </c>
      <c r="E7274" t="s">
        <v>39</v>
      </c>
      <c r="F7274">
        <v>222140</v>
      </c>
      <c r="G7274" s="1">
        <v>45835</v>
      </c>
      <c r="H7274" s="1">
        <v>45851</v>
      </c>
      <c r="I7274" t="s">
        <v>19</v>
      </c>
      <c r="J7274">
        <v>16</v>
      </c>
      <c r="K7274">
        <v>12</v>
      </c>
      <c r="L7274" t="s">
        <v>1047</v>
      </c>
      <c r="M7274" t="s">
        <v>49</v>
      </c>
      <c r="N7274" t="s">
        <v>30</v>
      </c>
      <c r="O7274">
        <f t="shared" si="678"/>
        <v>1</v>
      </c>
      <c r="P7274" t="str">
        <f t="shared" si="679"/>
        <v>Valid</v>
      </c>
      <c r="Q7274" t="str">
        <f>_xlfn.XLOOKUP(B7274,Customers!$A:$A,Customers!$C:$C,"Not Found")</f>
        <v>South</v>
      </c>
      <c r="R7274" t="str">
        <f t="shared" si="680"/>
        <v>North</v>
      </c>
      <c r="S7274" t="str">
        <f t="shared" si="681"/>
        <v>Theft</v>
      </c>
      <c r="T7274" t="str">
        <f t="shared" si="682"/>
        <v>SLA Breach</v>
      </c>
      <c r="U7274">
        <f t="shared" si="683"/>
        <v>4</v>
      </c>
    </row>
    <row r="7275" spans="1:21" x14ac:dyDescent="0.3">
      <c r="A7275" t="s">
        <v>12030</v>
      </c>
      <c r="B7275" t="s">
        <v>1711</v>
      </c>
      <c r="C7275" t="s">
        <v>1712</v>
      </c>
      <c r="D7275" t="s">
        <v>46</v>
      </c>
      <c r="E7275" t="s">
        <v>39</v>
      </c>
      <c r="F7275">
        <v>103508.23</v>
      </c>
      <c r="G7275" s="1">
        <v>45879</v>
      </c>
      <c r="H7275" s="1">
        <v>45883</v>
      </c>
      <c r="I7275" t="s">
        <v>19</v>
      </c>
      <c r="J7275">
        <v>4</v>
      </c>
      <c r="K7275">
        <v>10</v>
      </c>
      <c r="L7275" t="s">
        <v>93</v>
      </c>
      <c r="M7275" t="s">
        <v>21</v>
      </c>
      <c r="N7275" t="s">
        <v>30</v>
      </c>
      <c r="O7275">
        <f t="shared" si="678"/>
        <v>1</v>
      </c>
      <c r="P7275" t="str">
        <f t="shared" si="679"/>
        <v>Valid</v>
      </c>
      <c r="Q7275" t="str">
        <f>_xlfn.XLOOKUP(B7275,Customers!$A:$A,Customers!$C:$C,"Not Found")</f>
        <v>South</v>
      </c>
      <c r="R7275" t="str">
        <f t="shared" si="680"/>
        <v>North</v>
      </c>
      <c r="S7275" t="str">
        <f t="shared" si="681"/>
        <v>Theft</v>
      </c>
      <c r="T7275" t="str">
        <f t="shared" si="682"/>
        <v>Within SLA</v>
      </c>
      <c r="U7275">
        <f t="shared" si="683"/>
        <v>0</v>
      </c>
    </row>
    <row r="7276" spans="1:21" x14ac:dyDescent="0.3">
      <c r="A7276" t="s">
        <v>12031</v>
      </c>
      <c r="B7276" t="s">
        <v>422</v>
      </c>
      <c r="C7276" t="s">
        <v>12032</v>
      </c>
      <c r="D7276" t="s">
        <v>725</v>
      </c>
      <c r="E7276" t="s">
        <v>18</v>
      </c>
      <c r="F7276">
        <v>13499.64</v>
      </c>
      <c r="G7276" s="1">
        <v>45830</v>
      </c>
      <c r="H7276" s="1">
        <v>45846</v>
      </c>
      <c r="I7276" t="s">
        <v>19</v>
      </c>
      <c r="J7276">
        <v>16</v>
      </c>
      <c r="K7276">
        <v>7</v>
      </c>
      <c r="L7276" t="s">
        <v>651</v>
      </c>
      <c r="M7276" t="s">
        <v>94</v>
      </c>
      <c r="N7276" t="s">
        <v>30</v>
      </c>
      <c r="O7276">
        <f t="shared" si="678"/>
        <v>1</v>
      </c>
      <c r="P7276" t="str">
        <f t="shared" si="679"/>
        <v>Valid</v>
      </c>
      <c r="Q7276" t="str">
        <f>_xlfn.XLOOKUP(B7276,Customers!$A:$A,Customers!$C:$C,"Not Found")</f>
        <v>North</v>
      </c>
      <c r="R7276" t="str">
        <f t="shared" si="680"/>
        <v>South</v>
      </c>
      <c r="S7276" t="str">
        <f t="shared" si="681"/>
        <v>Medical Emergency</v>
      </c>
      <c r="T7276" t="str">
        <f t="shared" si="682"/>
        <v>SLA Breach</v>
      </c>
      <c r="U7276">
        <f t="shared" si="683"/>
        <v>9</v>
      </c>
    </row>
    <row r="7277" spans="1:21" x14ac:dyDescent="0.3">
      <c r="A7277" t="s">
        <v>12033</v>
      </c>
      <c r="B7277" t="s">
        <v>2056</v>
      </c>
      <c r="C7277" t="s">
        <v>3815</v>
      </c>
      <c r="D7277" t="s">
        <v>69</v>
      </c>
      <c r="E7277" t="s">
        <v>74</v>
      </c>
      <c r="F7277">
        <v>167918.11</v>
      </c>
      <c r="G7277" s="1">
        <v>45775</v>
      </c>
      <c r="H7277" s="1">
        <v>45790</v>
      </c>
      <c r="I7277" t="s">
        <v>19</v>
      </c>
      <c r="J7277">
        <v>15</v>
      </c>
      <c r="K7277">
        <v>12</v>
      </c>
      <c r="L7277" t="s">
        <v>54</v>
      </c>
      <c r="M7277" t="s">
        <v>49</v>
      </c>
      <c r="N7277" t="s">
        <v>30</v>
      </c>
      <c r="O7277">
        <f t="shared" si="678"/>
        <v>1</v>
      </c>
      <c r="P7277" t="str">
        <f t="shared" si="679"/>
        <v>Valid</v>
      </c>
      <c r="Q7277" t="str">
        <f>_xlfn.XLOOKUP(B7277,Customers!$A:$A,Customers!$C:$C,"Not Found")</f>
        <v>South</v>
      </c>
      <c r="R7277" t="str">
        <f t="shared" si="680"/>
        <v>East</v>
      </c>
      <c r="S7277" t="str">
        <f t="shared" si="681"/>
        <v>Property Damage</v>
      </c>
      <c r="T7277" t="str">
        <f t="shared" si="682"/>
        <v>SLA Breach</v>
      </c>
      <c r="U7277">
        <f t="shared" si="683"/>
        <v>3</v>
      </c>
    </row>
    <row r="7278" spans="1:21" x14ac:dyDescent="0.3">
      <c r="A7278" t="s">
        <v>12034</v>
      </c>
      <c r="B7278" t="s">
        <v>775</v>
      </c>
      <c r="C7278" t="s">
        <v>776</v>
      </c>
      <c r="D7278" t="s">
        <v>154</v>
      </c>
      <c r="E7278" t="s">
        <v>18</v>
      </c>
      <c r="F7278">
        <v>66815.47</v>
      </c>
      <c r="G7278" s="1">
        <v>45962</v>
      </c>
      <c r="H7278" s="1">
        <v>45969</v>
      </c>
      <c r="I7278" t="s">
        <v>47</v>
      </c>
      <c r="J7278">
        <v>7</v>
      </c>
      <c r="K7278">
        <v>10</v>
      </c>
      <c r="L7278" t="s">
        <v>630</v>
      </c>
      <c r="M7278" t="s">
        <v>21</v>
      </c>
      <c r="N7278" t="s">
        <v>30</v>
      </c>
      <c r="O7278">
        <f t="shared" si="678"/>
        <v>1</v>
      </c>
      <c r="P7278" t="str">
        <f t="shared" si="679"/>
        <v>Valid</v>
      </c>
      <c r="Q7278" t="str">
        <f>_xlfn.XLOOKUP(B7278,Customers!$A:$A,Customers!$C:$C,"Not Found")</f>
        <v>North</v>
      </c>
      <c r="R7278" t="str">
        <f t="shared" si="680"/>
        <v>South</v>
      </c>
      <c r="S7278" t="str">
        <f t="shared" si="681"/>
        <v>Vehicle Damage</v>
      </c>
      <c r="T7278" t="str">
        <f t="shared" si="682"/>
        <v>Within SLA</v>
      </c>
      <c r="U7278">
        <f t="shared" si="683"/>
        <v>0</v>
      </c>
    </row>
    <row r="7279" spans="1:21" x14ac:dyDescent="0.3">
      <c r="A7279" t="s">
        <v>12035</v>
      </c>
      <c r="B7279" t="s">
        <v>302</v>
      </c>
      <c r="C7279" t="s">
        <v>303</v>
      </c>
      <c r="D7279" t="s">
        <v>69</v>
      </c>
      <c r="E7279" t="s">
        <v>39</v>
      </c>
      <c r="F7279">
        <v>47498.42</v>
      </c>
      <c r="G7279" s="1">
        <v>45975</v>
      </c>
      <c r="I7279" t="s">
        <v>64</v>
      </c>
      <c r="J7279">
        <v>18</v>
      </c>
      <c r="K7279">
        <v>12</v>
      </c>
      <c r="L7279" t="s">
        <v>561</v>
      </c>
      <c r="M7279" t="s">
        <v>49</v>
      </c>
      <c r="N7279" t="s">
        <v>42</v>
      </c>
      <c r="O7279">
        <f t="shared" si="678"/>
        <v>1</v>
      </c>
      <c r="P7279" t="str">
        <f t="shared" si="679"/>
        <v>Valid</v>
      </c>
      <c r="Q7279" t="str">
        <f>_xlfn.XLOOKUP(B7279,Customers!$A:$A,Customers!$C:$C,"Not Found")</f>
        <v>Central</v>
      </c>
      <c r="R7279" t="str">
        <f t="shared" si="680"/>
        <v>North</v>
      </c>
      <c r="S7279" t="str">
        <f t="shared" si="681"/>
        <v>Property Damage</v>
      </c>
      <c r="T7279" t="str">
        <f t="shared" si="682"/>
        <v>SLA Breach</v>
      </c>
      <c r="U7279">
        <f t="shared" si="683"/>
        <v>6</v>
      </c>
    </row>
    <row r="7280" spans="1:21" x14ac:dyDescent="0.3">
      <c r="A7280" t="s">
        <v>12036</v>
      </c>
      <c r="B7280" t="s">
        <v>1540</v>
      </c>
      <c r="C7280" t="s">
        <v>12037</v>
      </c>
      <c r="D7280" t="s">
        <v>116</v>
      </c>
      <c r="E7280" t="s">
        <v>18</v>
      </c>
      <c r="F7280">
        <v>15155.62</v>
      </c>
      <c r="G7280" s="1">
        <v>45957</v>
      </c>
      <c r="H7280" s="1">
        <v>45961</v>
      </c>
      <c r="I7280" t="s">
        <v>19</v>
      </c>
      <c r="J7280">
        <v>4</v>
      </c>
      <c r="K7280">
        <v>7</v>
      </c>
      <c r="L7280" t="s">
        <v>296</v>
      </c>
      <c r="M7280" t="s">
        <v>94</v>
      </c>
      <c r="N7280" t="s">
        <v>30</v>
      </c>
      <c r="O7280">
        <f t="shared" si="678"/>
        <v>1</v>
      </c>
      <c r="P7280" t="str">
        <f t="shared" si="679"/>
        <v>Valid</v>
      </c>
      <c r="Q7280" t="str">
        <f>_xlfn.XLOOKUP(B7280,Customers!$A:$A,Customers!$C:$C,"Not Found")</f>
        <v>South</v>
      </c>
      <c r="R7280" t="str">
        <f t="shared" si="680"/>
        <v>South</v>
      </c>
      <c r="S7280" t="str">
        <f t="shared" si="681"/>
        <v>Medical Emergency</v>
      </c>
      <c r="T7280" t="str">
        <f t="shared" si="682"/>
        <v>Within SLA</v>
      </c>
      <c r="U7280">
        <f t="shared" si="683"/>
        <v>0</v>
      </c>
    </row>
    <row r="7281" spans="1:21" x14ac:dyDescent="0.3">
      <c r="A7281" t="s">
        <v>12038</v>
      </c>
      <c r="B7281" t="s">
        <v>6260</v>
      </c>
      <c r="C7281" t="s">
        <v>6261</v>
      </c>
      <c r="D7281" t="s">
        <v>216</v>
      </c>
      <c r="E7281" t="s">
        <v>18</v>
      </c>
      <c r="F7281">
        <v>77151.399999999994</v>
      </c>
      <c r="G7281" s="1">
        <v>45980</v>
      </c>
      <c r="I7281" t="s">
        <v>64</v>
      </c>
      <c r="J7281">
        <v>4</v>
      </c>
      <c r="K7281">
        <v>15</v>
      </c>
      <c r="L7281" t="s">
        <v>541</v>
      </c>
      <c r="M7281" t="s">
        <v>55</v>
      </c>
      <c r="N7281" t="s">
        <v>30</v>
      </c>
      <c r="O7281">
        <f t="shared" si="678"/>
        <v>1</v>
      </c>
      <c r="P7281" t="str">
        <f t="shared" si="679"/>
        <v>Valid</v>
      </c>
      <c r="Q7281" t="str">
        <f>_xlfn.XLOOKUP(B7281,Customers!$A:$A,Customers!$C:$C,"Not Found")</f>
        <v>Central</v>
      </c>
      <c r="R7281" t="str">
        <f t="shared" si="680"/>
        <v>South</v>
      </c>
      <c r="S7281" t="str">
        <f t="shared" si="681"/>
        <v>Outpatient</v>
      </c>
      <c r="T7281" t="str">
        <f t="shared" si="682"/>
        <v>Within SLA</v>
      </c>
      <c r="U7281">
        <f t="shared" si="683"/>
        <v>0</v>
      </c>
    </row>
    <row r="7282" spans="1:21" x14ac:dyDescent="0.3">
      <c r="A7282" t="s">
        <v>12039</v>
      </c>
      <c r="B7282" t="s">
        <v>4529</v>
      </c>
      <c r="C7282" t="s">
        <v>5163</v>
      </c>
      <c r="D7282" t="s">
        <v>69</v>
      </c>
      <c r="E7282" t="s">
        <v>74</v>
      </c>
      <c r="F7282">
        <v>178082.8</v>
      </c>
      <c r="G7282" s="1">
        <v>45663</v>
      </c>
      <c r="H7282" s="1">
        <v>45682</v>
      </c>
      <c r="I7282" t="s">
        <v>19</v>
      </c>
      <c r="J7282">
        <v>19</v>
      </c>
      <c r="K7282">
        <v>12</v>
      </c>
      <c r="L7282" t="s">
        <v>341</v>
      </c>
      <c r="M7282" t="s">
        <v>49</v>
      </c>
      <c r="N7282" t="s">
        <v>42</v>
      </c>
      <c r="O7282">
        <f t="shared" si="678"/>
        <v>1</v>
      </c>
      <c r="P7282" t="str">
        <f t="shared" si="679"/>
        <v>Valid</v>
      </c>
      <c r="Q7282" t="str">
        <f>_xlfn.XLOOKUP(B7282,Customers!$A:$A,Customers!$C:$C,"Not Found")</f>
        <v>South</v>
      </c>
      <c r="R7282" t="str">
        <f t="shared" si="680"/>
        <v>East</v>
      </c>
      <c r="S7282" t="str">
        <f t="shared" si="681"/>
        <v>Property Damage</v>
      </c>
      <c r="T7282" t="str">
        <f t="shared" si="682"/>
        <v>SLA Breach</v>
      </c>
      <c r="U7282">
        <f t="shared" si="683"/>
        <v>7</v>
      </c>
    </row>
    <row r="7283" spans="1:21" x14ac:dyDescent="0.3">
      <c r="A7283" t="s">
        <v>12040</v>
      </c>
      <c r="B7283" t="s">
        <v>4998</v>
      </c>
      <c r="C7283" t="s">
        <v>4999</v>
      </c>
      <c r="D7283" t="s">
        <v>111</v>
      </c>
      <c r="E7283" t="s">
        <v>18</v>
      </c>
      <c r="F7283">
        <v>161849.70000000001</v>
      </c>
      <c r="G7283" s="1">
        <v>45867</v>
      </c>
      <c r="H7283" s="1">
        <v>45870</v>
      </c>
      <c r="I7283" t="s">
        <v>19</v>
      </c>
      <c r="J7283">
        <v>3</v>
      </c>
      <c r="K7283">
        <v>12</v>
      </c>
      <c r="L7283" t="s">
        <v>610</v>
      </c>
      <c r="M7283" t="s">
        <v>49</v>
      </c>
      <c r="N7283" t="s">
        <v>30</v>
      </c>
      <c r="O7283">
        <f t="shared" si="678"/>
        <v>1</v>
      </c>
      <c r="P7283" t="str">
        <f t="shared" si="679"/>
        <v>Valid</v>
      </c>
      <c r="Q7283" t="str">
        <f>_xlfn.XLOOKUP(B7283,Customers!$A:$A,Customers!$C:$C,"Not Found")</f>
        <v>Central</v>
      </c>
      <c r="R7283" t="str">
        <f t="shared" si="680"/>
        <v>South</v>
      </c>
      <c r="S7283" t="str">
        <f t="shared" si="681"/>
        <v>Fire</v>
      </c>
      <c r="T7283" t="str">
        <f t="shared" si="682"/>
        <v>Within SLA</v>
      </c>
      <c r="U7283">
        <f t="shared" si="683"/>
        <v>0</v>
      </c>
    </row>
    <row r="7284" spans="1:21" x14ac:dyDescent="0.3">
      <c r="A7284" t="s">
        <v>12041</v>
      </c>
      <c r="B7284" t="s">
        <v>1425</v>
      </c>
      <c r="C7284" t="s">
        <v>1426</v>
      </c>
      <c r="D7284" t="s">
        <v>216</v>
      </c>
      <c r="E7284" t="s">
        <v>74</v>
      </c>
      <c r="F7284">
        <v>59890.04</v>
      </c>
      <c r="G7284" s="1">
        <v>45798</v>
      </c>
      <c r="H7284" s="1">
        <v>45814</v>
      </c>
      <c r="I7284" t="s">
        <v>19</v>
      </c>
      <c r="J7284">
        <v>16</v>
      </c>
      <c r="K7284">
        <v>15</v>
      </c>
      <c r="L7284" t="s">
        <v>404</v>
      </c>
      <c r="M7284" t="s">
        <v>55</v>
      </c>
      <c r="N7284" t="s">
        <v>30</v>
      </c>
      <c r="O7284">
        <f t="shared" si="678"/>
        <v>1</v>
      </c>
      <c r="P7284" t="str">
        <f t="shared" si="679"/>
        <v>Valid</v>
      </c>
      <c r="Q7284" t="str">
        <f>_xlfn.XLOOKUP(B7284,Customers!$A:$A,Customers!$C:$C,"Not Found")</f>
        <v>North</v>
      </c>
      <c r="R7284" t="str">
        <f t="shared" si="680"/>
        <v>East</v>
      </c>
      <c r="S7284" t="str">
        <f t="shared" si="681"/>
        <v>Outpatient</v>
      </c>
      <c r="T7284" t="str">
        <f t="shared" si="682"/>
        <v>SLA Breach</v>
      </c>
      <c r="U7284">
        <f t="shared" si="683"/>
        <v>1</v>
      </c>
    </row>
    <row r="7285" spans="1:21" x14ac:dyDescent="0.3">
      <c r="A7285" t="s">
        <v>12042</v>
      </c>
      <c r="B7285" t="s">
        <v>419</v>
      </c>
      <c r="C7285" t="s">
        <v>6330</v>
      </c>
      <c r="D7285" t="s">
        <v>53</v>
      </c>
      <c r="E7285" t="s">
        <v>74</v>
      </c>
      <c r="F7285">
        <v>114569.56</v>
      </c>
      <c r="G7285" s="1">
        <v>45847</v>
      </c>
      <c r="I7285" t="s">
        <v>40</v>
      </c>
      <c r="J7285">
        <v>26</v>
      </c>
      <c r="K7285">
        <v>15</v>
      </c>
      <c r="L7285" t="s">
        <v>310</v>
      </c>
      <c r="M7285" t="s">
        <v>55</v>
      </c>
      <c r="N7285" t="s">
        <v>30</v>
      </c>
      <c r="O7285">
        <f t="shared" si="678"/>
        <v>1</v>
      </c>
      <c r="P7285" t="str">
        <f t="shared" si="679"/>
        <v>Valid</v>
      </c>
      <c r="Q7285" t="str">
        <f>_xlfn.XLOOKUP(B7285,Customers!$A:$A,Customers!$C:$C,"Not Found")</f>
        <v>West</v>
      </c>
      <c r="R7285" t="str">
        <f t="shared" si="680"/>
        <v>East</v>
      </c>
      <c r="S7285" t="str">
        <f t="shared" si="681"/>
        <v>Hospitalization</v>
      </c>
      <c r="T7285" t="str">
        <f t="shared" si="682"/>
        <v>SLA Breach</v>
      </c>
      <c r="U7285">
        <f t="shared" si="683"/>
        <v>11</v>
      </c>
    </row>
    <row r="7286" spans="1:21" x14ac:dyDescent="0.3">
      <c r="A7286" t="s">
        <v>12043</v>
      </c>
      <c r="B7286" t="s">
        <v>546</v>
      </c>
      <c r="C7286" t="s">
        <v>7549</v>
      </c>
      <c r="D7286" t="s">
        <v>17</v>
      </c>
      <c r="E7286" t="s">
        <v>18</v>
      </c>
      <c r="F7286">
        <v>58477.88</v>
      </c>
      <c r="G7286" s="1">
        <v>45809</v>
      </c>
      <c r="H7286" s="1">
        <v>45814</v>
      </c>
      <c r="I7286" t="s">
        <v>19</v>
      </c>
      <c r="J7286">
        <v>5</v>
      </c>
      <c r="K7286">
        <v>10</v>
      </c>
      <c r="L7286" t="s">
        <v>87</v>
      </c>
      <c r="M7286" t="s">
        <v>21</v>
      </c>
      <c r="N7286" t="s">
        <v>30</v>
      </c>
      <c r="O7286">
        <f t="shared" si="678"/>
        <v>1</v>
      </c>
      <c r="P7286" t="str">
        <f t="shared" si="679"/>
        <v>Valid</v>
      </c>
      <c r="Q7286" t="str">
        <f>_xlfn.XLOOKUP(B7286,Customers!$A:$A,Customers!$C:$C,"Not Found")</f>
        <v>North</v>
      </c>
      <c r="R7286" t="str">
        <f t="shared" si="680"/>
        <v>South</v>
      </c>
      <c r="S7286" t="str">
        <f t="shared" si="681"/>
        <v>Accident</v>
      </c>
      <c r="T7286" t="str">
        <f t="shared" si="682"/>
        <v>Within SLA</v>
      </c>
      <c r="U7286">
        <f t="shared" si="683"/>
        <v>0</v>
      </c>
    </row>
    <row r="7287" spans="1:21" x14ac:dyDescent="0.3">
      <c r="A7287" t="s">
        <v>12044</v>
      </c>
      <c r="B7287" t="s">
        <v>2018</v>
      </c>
      <c r="C7287" t="s">
        <v>2019</v>
      </c>
      <c r="D7287" t="s">
        <v>17</v>
      </c>
      <c r="F7287">
        <v>40313.589999999997</v>
      </c>
      <c r="G7287" s="1">
        <v>45970</v>
      </c>
      <c r="H7287" s="1">
        <v>45995</v>
      </c>
      <c r="I7287" t="s">
        <v>19</v>
      </c>
      <c r="J7287">
        <v>25</v>
      </c>
      <c r="K7287">
        <v>10</v>
      </c>
      <c r="L7287" t="s">
        <v>140</v>
      </c>
      <c r="M7287" t="s">
        <v>21</v>
      </c>
      <c r="N7287" t="s">
        <v>88</v>
      </c>
      <c r="O7287">
        <f t="shared" si="678"/>
        <v>1</v>
      </c>
      <c r="P7287" t="str">
        <f t="shared" si="679"/>
        <v>Valid</v>
      </c>
      <c r="Q7287" t="str">
        <f>_xlfn.XLOOKUP(B7287,Customers!$A:$A,Customers!$C:$C,"Not Found")</f>
        <v>South</v>
      </c>
      <c r="R7287" t="str">
        <f t="shared" si="680"/>
        <v>South</v>
      </c>
      <c r="S7287" t="str">
        <f t="shared" si="681"/>
        <v>Accident</v>
      </c>
      <c r="T7287" t="str">
        <f t="shared" si="682"/>
        <v>SLA Breach</v>
      </c>
      <c r="U7287">
        <f t="shared" si="683"/>
        <v>15</v>
      </c>
    </row>
    <row r="7288" spans="1:21" x14ac:dyDescent="0.3">
      <c r="A7288" t="s">
        <v>12045</v>
      </c>
      <c r="B7288" t="s">
        <v>8319</v>
      </c>
      <c r="C7288" t="s">
        <v>8320</v>
      </c>
      <c r="D7288" t="s">
        <v>92</v>
      </c>
      <c r="E7288" t="s">
        <v>27</v>
      </c>
      <c r="F7288">
        <v>56011.07</v>
      </c>
      <c r="G7288" s="1">
        <v>45931</v>
      </c>
      <c r="I7288" t="s">
        <v>64</v>
      </c>
      <c r="J7288">
        <v>7</v>
      </c>
      <c r="K7288">
        <v>7</v>
      </c>
      <c r="L7288" t="s">
        <v>310</v>
      </c>
      <c r="M7288" t="s">
        <v>94</v>
      </c>
      <c r="N7288" t="s">
        <v>30</v>
      </c>
      <c r="O7288">
        <f t="shared" si="678"/>
        <v>1</v>
      </c>
      <c r="P7288" t="str">
        <f t="shared" si="679"/>
        <v>Valid</v>
      </c>
      <c r="Q7288" t="str">
        <f>_xlfn.XLOOKUP(B7288,Customers!$A:$A,Customers!$C:$C,"Not Found")</f>
        <v>South</v>
      </c>
      <c r="R7288" t="str">
        <f t="shared" si="680"/>
        <v>West</v>
      </c>
      <c r="S7288" t="str">
        <f t="shared" si="681"/>
        <v>Baggage Loss</v>
      </c>
      <c r="T7288" t="str">
        <f t="shared" si="682"/>
        <v>Within SLA</v>
      </c>
      <c r="U7288">
        <f t="shared" si="683"/>
        <v>0</v>
      </c>
    </row>
    <row r="7289" spans="1:21" x14ac:dyDescent="0.3">
      <c r="A7289" t="s">
        <v>12046</v>
      </c>
      <c r="B7289" t="s">
        <v>176</v>
      </c>
      <c r="C7289" t="s">
        <v>1918</v>
      </c>
      <c r="D7289" t="s">
        <v>17</v>
      </c>
      <c r="E7289" t="s">
        <v>27</v>
      </c>
      <c r="F7289">
        <v>71925.09</v>
      </c>
      <c r="G7289" s="1">
        <v>45917</v>
      </c>
      <c r="H7289" s="1">
        <v>45922</v>
      </c>
      <c r="I7289" t="s">
        <v>19</v>
      </c>
      <c r="J7289">
        <v>5</v>
      </c>
      <c r="K7289">
        <v>10</v>
      </c>
      <c r="L7289" t="s">
        <v>331</v>
      </c>
      <c r="M7289" t="s">
        <v>21</v>
      </c>
      <c r="N7289" t="s">
        <v>22</v>
      </c>
      <c r="O7289">
        <f t="shared" si="678"/>
        <v>1</v>
      </c>
      <c r="P7289" t="str">
        <f t="shared" si="679"/>
        <v>Valid</v>
      </c>
      <c r="Q7289" t="str">
        <f>_xlfn.XLOOKUP(B7289,Customers!$A:$A,Customers!$C:$C,"Not Found")</f>
        <v>East</v>
      </c>
      <c r="R7289" t="str">
        <f t="shared" si="680"/>
        <v>West</v>
      </c>
      <c r="S7289" t="str">
        <f t="shared" si="681"/>
        <v>Accident</v>
      </c>
      <c r="T7289" t="str">
        <f t="shared" si="682"/>
        <v>Within SLA</v>
      </c>
      <c r="U7289">
        <f t="shared" si="683"/>
        <v>0</v>
      </c>
    </row>
    <row r="7290" spans="1:21" x14ac:dyDescent="0.3">
      <c r="A7290" t="s">
        <v>12047</v>
      </c>
      <c r="B7290" t="s">
        <v>327</v>
      </c>
      <c r="C7290" t="s">
        <v>2761</v>
      </c>
      <c r="D7290" t="s">
        <v>92</v>
      </c>
      <c r="E7290" t="s">
        <v>18</v>
      </c>
      <c r="F7290">
        <v>41814.5</v>
      </c>
      <c r="G7290" s="1">
        <v>45877</v>
      </c>
      <c r="I7290" t="s">
        <v>40</v>
      </c>
      <c r="J7290">
        <v>1</v>
      </c>
      <c r="K7290">
        <v>7</v>
      </c>
      <c r="L7290" t="s">
        <v>349</v>
      </c>
      <c r="M7290" t="s">
        <v>94</v>
      </c>
      <c r="N7290" t="s">
        <v>30</v>
      </c>
      <c r="O7290">
        <f t="shared" si="678"/>
        <v>1</v>
      </c>
      <c r="P7290" t="str">
        <f t="shared" si="679"/>
        <v>Valid</v>
      </c>
      <c r="Q7290" t="str">
        <f>_xlfn.XLOOKUP(B7290,Customers!$A:$A,Customers!$C:$C,"Not Found")</f>
        <v>West</v>
      </c>
      <c r="R7290" t="str">
        <f t="shared" si="680"/>
        <v>South</v>
      </c>
      <c r="S7290" t="str">
        <f t="shared" si="681"/>
        <v>Baggage Loss</v>
      </c>
      <c r="T7290" t="str">
        <f t="shared" si="682"/>
        <v>Within SLA</v>
      </c>
      <c r="U7290">
        <f t="shared" si="683"/>
        <v>0</v>
      </c>
    </row>
    <row r="7291" spans="1:21" x14ac:dyDescent="0.3">
      <c r="A7291" t="s">
        <v>12048</v>
      </c>
      <c r="B7291" t="s">
        <v>1861</v>
      </c>
      <c r="C7291" t="s">
        <v>1862</v>
      </c>
      <c r="D7291" t="s">
        <v>26</v>
      </c>
      <c r="E7291" t="s">
        <v>18</v>
      </c>
      <c r="F7291">
        <v>146974.35</v>
      </c>
      <c r="G7291" s="1">
        <v>45697</v>
      </c>
      <c r="H7291" s="1">
        <v>45728</v>
      </c>
      <c r="I7291" t="s">
        <v>47</v>
      </c>
      <c r="J7291">
        <v>31</v>
      </c>
      <c r="K7291">
        <v>20</v>
      </c>
      <c r="L7291" t="s">
        <v>242</v>
      </c>
      <c r="M7291" t="s">
        <v>29</v>
      </c>
      <c r="N7291" t="s">
        <v>88</v>
      </c>
      <c r="O7291">
        <f t="shared" si="678"/>
        <v>1</v>
      </c>
      <c r="P7291" t="str">
        <f t="shared" si="679"/>
        <v>Valid</v>
      </c>
      <c r="Q7291" t="str">
        <f>_xlfn.XLOOKUP(B7291,Customers!$A:$A,Customers!$C:$C,"Not Found")</f>
        <v>East</v>
      </c>
      <c r="R7291" t="str">
        <f t="shared" si="680"/>
        <v>South</v>
      </c>
      <c r="S7291" t="str">
        <f t="shared" si="681"/>
        <v>Disability</v>
      </c>
      <c r="T7291" t="str">
        <f t="shared" si="682"/>
        <v>SLA Breach</v>
      </c>
      <c r="U7291">
        <f t="shared" si="683"/>
        <v>11</v>
      </c>
    </row>
    <row r="7292" spans="1:21" x14ac:dyDescent="0.3">
      <c r="A7292" t="s">
        <v>12049</v>
      </c>
      <c r="B7292" t="s">
        <v>12050</v>
      </c>
      <c r="C7292" t="s">
        <v>12051</v>
      </c>
      <c r="D7292" t="s">
        <v>46</v>
      </c>
      <c r="E7292" t="s">
        <v>74</v>
      </c>
      <c r="F7292">
        <v>46367.92</v>
      </c>
      <c r="G7292" s="1">
        <v>45718</v>
      </c>
      <c r="H7292" s="1">
        <v>45732</v>
      </c>
      <c r="I7292" t="s">
        <v>19</v>
      </c>
      <c r="J7292">
        <v>14</v>
      </c>
      <c r="K7292">
        <v>10</v>
      </c>
      <c r="L7292" t="s">
        <v>41</v>
      </c>
      <c r="M7292" t="s">
        <v>21</v>
      </c>
      <c r="N7292" t="s">
        <v>22</v>
      </c>
      <c r="O7292">
        <f t="shared" si="678"/>
        <v>1</v>
      </c>
      <c r="P7292" t="str">
        <f t="shared" si="679"/>
        <v>Valid</v>
      </c>
      <c r="Q7292" t="str">
        <f>_xlfn.XLOOKUP(B7292,Customers!$A:$A,Customers!$C:$C,"Not Found")</f>
        <v>West</v>
      </c>
      <c r="R7292" t="str">
        <f t="shared" si="680"/>
        <v>East</v>
      </c>
      <c r="S7292" t="str">
        <f t="shared" si="681"/>
        <v>Theft</v>
      </c>
      <c r="T7292" t="str">
        <f t="shared" si="682"/>
        <v>SLA Breach</v>
      </c>
      <c r="U7292">
        <f t="shared" si="683"/>
        <v>4</v>
      </c>
    </row>
    <row r="7293" spans="1:21" x14ac:dyDescent="0.3">
      <c r="A7293" t="s">
        <v>12052</v>
      </c>
      <c r="B7293" t="s">
        <v>473</v>
      </c>
      <c r="C7293" t="s">
        <v>6487</v>
      </c>
      <c r="D7293" t="s">
        <v>154</v>
      </c>
      <c r="E7293" t="s">
        <v>173</v>
      </c>
      <c r="F7293">
        <v>110772.96</v>
      </c>
      <c r="G7293" s="1">
        <v>45978</v>
      </c>
      <c r="H7293" s="1">
        <v>45990</v>
      </c>
      <c r="I7293" t="s">
        <v>47</v>
      </c>
      <c r="J7293">
        <v>12</v>
      </c>
      <c r="K7293">
        <v>10</v>
      </c>
      <c r="L7293" t="s">
        <v>325</v>
      </c>
      <c r="M7293" t="s">
        <v>21</v>
      </c>
      <c r="N7293" t="s">
        <v>30</v>
      </c>
      <c r="O7293">
        <f t="shared" si="678"/>
        <v>1</v>
      </c>
      <c r="P7293" t="str">
        <f t="shared" si="679"/>
        <v>Valid</v>
      </c>
      <c r="Q7293" t="str">
        <f>_xlfn.XLOOKUP(B7293,Customers!$A:$A,Customers!$C:$C,"Not Found")</f>
        <v>North</v>
      </c>
      <c r="R7293" t="str">
        <f t="shared" si="680"/>
        <v>Central</v>
      </c>
      <c r="S7293" t="str">
        <f t="shared" si="681"/>
        <v>Vehicle Damage</v>
      </c>
      <c r="T7293" t="str">
        <f t="shared" si="682"/>
        <v>SLA Breach</v>
      </c>
      <c r="U7293">
        <f t="shared" si="683"/>
        <v>2</v>
      </c>
    </row>
    <row r="7294" spans="1:21" x14ac:dyDescent="0.3">
      <c r="A7294" t="s">
        <v>12053</v>
      </c>
      <c r="B7294" t="s">
        <v>6290</v>
      </c>
      <c r="C7294" t="s">
        <v>9003</v>
      </c>
      <c r="D7294" t="s">
        <v>53</v>
      </c>
      <c r="E7294" t="s">
        <v>18</v>
      </c>
      <c r="F7294">
        <v>70824.19</v>
      </c>
      <c r="G7294" s="1">
        <v>45672</v>
      </c>
      <c r="I7294" t="s">
        <v>40</v>
      </c>
      <c r="J7294">
        <v>20</v>
      </c>
      <c r="K7294">
        <v>15</v>
      </c>
      <c r="L7294" t="s">
        <v>501</v>
      </c>
      <c r="M7294" t="s">
        <v>55</v>
      </c>
      <c r="N7294" t="s">
        <v>42</v>
      </c>
      <c r="O7294">
        <f t="shared" si="678"/>
        <v>1</v>
      </c>
      <c r="P7294" t="str">
        <f t="shared" si="679"/>
        <v>Valid</v>
      </c>
      <c r="Q7294" t="str">
        <f>_xlfn.XLOOKUP(B7294,Customers!$A:$A,Customers!$C:$C,"Not Found")</f>
        <v>West</v>
      </c>
      <c r="R7294" t="str">
        <f t="shared" si="680"/>
        <v>South</v>
      </c>
      <c r="S7294" t="str">
        <f t="shared" si="681"/>
        <v>Hospitalization</v>
      </c>
      <c r="T7294" t="str">
        <f t="shared" si="682"/>
        <v>SLA Breach</v>
      </c>
      <c r="U7294">
        <f t="shared" si="683"/>
        <v>5</v>
      </c>
    </row>
    <row r="7295" spans="1:21" x14ac:dyDescent="0.3">
      <c r="A7295" t="s">
        <v>12054</v>
      </c>
      <c r="B7295" t="s">
        <v>6404</v>
      </c>
      <c r="C7295" t="s">
        <v>6405</v>
      </c>
      <c r="D7295" t="s">
        <v>182</v>
      </c>
      <c r="E7295" t="s">
        <v>27</v>
      </c>
      <c r="F7295">
        <v>25953.78</v>
      </c>
      <c r="G7295" s="1">
        <v>45899</v>
      </c>
      <c r="I7295" t="s">
        <v>40</v>
      </c>
      <c r="J7295">
        <v>7</v>
      </c>
      <c r="K7295">
        <v>7</v>
      </c>
      <c r="L7295" t="s">
        <v>282</v>
      </c>
      <c r="M7295" t="s">
        <v>94</v>
      </c>
      <c r="N7295" t="s">
        <v>30</v>
      </c>
      <c r="O7295">
        <f t="shared" si="678"/>
        <v>1</v>
      </c>
      <c r="P7295" t="str">
        <f t="shared" si="679"/>
        <v>Valid</v>
      </c>
      <c r="Q7295" t="str">
        <f>_xlfn.XLOOKUP(B7295,Customers!$A:$A,Customers!$C:$C,"Not Found")</f>
        <v>North</v>
      </c>
      <c r="R7295" t="str">
        <f t="shared" si="680"/>
        <v>West</v>
      </c>
      <c r="S7295" t="str">
        <f t="shared" si="681"/>
        <v>Trip Cancellation</v>
      </c>
      <c r="T7295" t="str">
        <f t="shared" si="682"/>
        <v>Within SLA</v>
      </c>
      <c r="U7295">
        <f t="shared" si="683"/>
        <v>0</v>
      </c>
    </row>
    <row r="7296" spans="1:21" x14ac:dyDescent="0.3">
      <c r="A7296" t="s">
        <v>12055</v>
      </c>
      <c r="B7296" t="s">
        <v>1674</v>
      </c>
      <c r="C7296" t="s">
        <v>10426</v>
      </c>
      <c r="D7296" t="s">
        <v>59</v>
      </c>
      <c r="E7296" t="s">
        <v>74</v>
      </c>
      <c r="F7296">
        <v>42645.74</v>
      </c>
      <c r="G7296" s="1">
        <v>45853</v>
      </c>
      <c r="H7296" s="1">
        <v>45867</v>
      </c>
      <c r="I7296" t="s">
        <v>19</v>
      </c>
      <c r="J7296">
        <v>14</v>
      </c>
      <c r="K7296">
        <v>15</v>
      </c>
      <c r="L7296" t="s">
        <v>388</v>
      </c>
      <c r="M7296" t="s">
        <v>55</v>
      </c>
      <c r="N7296" t="s">
        <v>30</v>
      </c>
      <c r="O7296">
        <f t="shared" si="678"/>
        <v>1</v>
      </c>
      <c r="P7296" t="str">
        <f t="shared" si="679"/>
        <v>Valid</v>
      </c>
      <c r="Q7296" t="str">
        <f>_xlfn.XLOOKUP(B7296,Customers!$A:$A,Customers!$C:$C,"Not Found")</f>
        <v>South</v>
      </c>
      <c r="R7296" t="str">
        <f t="shared" si="680"/>
        <v>East</v>
      </c>
      <c r="S7296" t="str">
        <f t="shared" si="681"/>
        <v>Critical Illness</v>
      </c>
      <c r="T7296" t="str">
        <f t="shared" si="682"/>
        <v>Within SLA</v>
      </c>
      <c r="U7296">
        <f t="shared" si="683"/>
        <v>0</v>
      </c>
    </row>
    <row r="7297" spans="1:21" x14ac:dyDescent="0.3">
      <c r="A7297" t="s">
        <v>12056</v>
      </c>
      <c r="B7297" t="s">
        <v>6435</v>
      </c>
      <c r="C7297" t="s">
        <v>6436</v>
      </c>
      <c r="D7297" t="s">
        <v>46</v>
      </c>
      <c r="E7297" t="s">
        <v>173</v>
      </c>
      <c r="F7297">
        <v>73873.17</v>
      </c>
      <c r="G7297" s="1">
        <v>45904</v>
      </c>
      <c r="H7297" s="1">
        <v>45934</v>
      </c>
      <c r="I7297" t="s">
        <v>19</v>
      </c>
      <c r="J7297">
        <v>30</v>
      </c>
      <c r="K7297">
        <v>10</v>
      </c>
      <c r="L7297" t="s">
        <v>193</v>
      </c>
      <c r="M7297" t="s">
        <v>21</v>
      </c>
      <c r="N7297" t="s">
        <v>88</v>
      </c>
      <c r="O7297">
        <f t="shared" si="678"/>
        <v>1</v>
      </c>
      <c r="P7297" t="str">
        <f t="shared" si="679"/>
        <v>Valid</v>
      </c>
      <c r="Q7297" t="str">
        <f>_xlfn.XLOOKUP(B7297,Customers!$A:$A,Customers!$C:$C,"Not Found")</f>
        <v>South</v>
      </c>
      <c r="R7297" t="str">
        <f t="shared" si="680"/>
        <v>Central</v>
      </c>
      <c r="S7297" t="str">
        <f t="shared" si="681"/>
        <v>Theft</v>
      </c>
      <c r="T7297" t="str">
        <f t="shared" si="682"/>
        <v>SLA Breach</v>
      </c>
      <c r="U7297">
        <f t="shared" si="683"/>
        <v>20</v>
      </c>
    </row>
    <row r="7298" spans="1:21" x14ac:dyDescent="0.3">
      <c r="A7298" t="s">
        <v>12057</v>
      </c>
      <c r="B7298" t="s">
        <v>3775</v>
      </c>
      <c r="C7298" t="s">
        <v>3776</v>
      </c>
      <c r="D7298" t="s">
        <v>154</v>
      </c>
      <c r="E7298" t="s">
        <v>18</v>
      </c>
      <c r="F7298">
        <v>32231.23</v>
      </c>
      <c r="G7298" s="1">
        <v>45988</v>
      </c>
      <c r="H7298" s="1">
        <v>45994</v>
      </c>
      <c r="I7298" t="s">
        <v>19</v>
      </c>
      <c r="J7298">
        <v>6</v>
      </c>
      <c r="K7298">
        <v>10</v>
      </c>
      <c r="L7298" t="s">
        <v>864</v>
      </c>
      <c r="M7298" t="s">
        <v>21</v>
      </c>
      <c r="N7298" t="s">
        <v>30</v>
      </c>
      <c r="O7298">
        <f t="shared" ref="O7298:O7361" si="684">COUNTIF($A:$A,A7298)</f>
        <v>1</v>
      </c>
      <c r="P7298" t="str">
        <f t="shared" ref="P7298:P7361" si="685">IF(F7298="","Missing Amount","Valid")</f>
        <v>Valid</v>
      </c>
      <c r="Q7298" t="str">
        <f>_xlfn.XLOOKUP(B7298,Customers!$A:$A,Customers!$C:$C,"Not Found")</f>
        <v>East</v>
      </c>
      <c r="R7298" t="str">
        <f t="shared" ref="R7298:R7361" si="686">IF(E7298="",Q7298,E7298)</f>
        <v>South</v>
      </c>
      <c r="S7298" t="str">
        <f t="shared" ref="S7298:S7361" si="687">IF(D7298="Hospitalisation","Hospitalization",IF(D7298="Medical Emerg.","Medical Emergency",IF(D7298="Property dmg","Property Damage",IF(D7298="Vehicle dmg","Vehicle Damage",D7298))))</f>
        <v>Vehicle Damage</v>
      </c>
      <c r="T7298" t="str">
        <f t="shared" ref="T7298:T7361" si="688">IF(J7298&gt;K7298,"SLA Breach","Within SLA")</f>
        <v>Within SLA</v>
      </c>
      <c r="U7298">
        <f t="shared" ref="U7298:U7361" si="689">IF(J7298&gt;K7298,J7298-K7298,0)</f>
        <v>0</v>
      </c>
    </row>
    <row r="7299" spans="1:21" x14ac:dyDescent="0.3">
      <c r="A7299" t="s">
        <v>12058</v>
      </c>
      <c r="B7299" t="s">
        <v>2372</v>
      </c>
      <c r="C7299" t="s">
        <v>2373</v>
      </c>
      <c r="D7299" t="s">
        <v>154</v>
      </c>
      <c r="E7299" t="s">
        <v>74</v>
      </c>
      <c r="F7299">
        <v>82445.759999999995</v>
      </c>
      <c r="G7299" s="1">
        <v>45791</v>
      </c>
      <c r="I7299" t="s">
        <v>64</v>
      </c>
      <c r="J7299">
        <v>3</v>
      </c>
      <c r="K7299">
        <v>10</v>
      </c>
      <c r="L7299" t="s">
        <v>35</v>
      </c>
      <c r="M7299" t="s">
        <v>21</v>
      </c>
      <c r="N7299" t="s">
        <v>22</v>
      </c>
      <c r="O7299">
        <f t="shared" si="684"/>
        <v>1</v>
      </c>
      <c r="P7299" t="str">
        <f t="shared" si="685"/>
        <v>Valid</v>
      </c>
      <c r="Q7299" t="str">
        <f>_xlfn.XLOOKUP(B7299,Customers!$A:$A,Customers!$C:$C,"Not Found")</f>
        <v>North</v>
      </c>
      <c r="R7299" t="str">
        <f t="shared" si="686"/>
        <v>East</v>
      </c>
      <c r="S7299" t="str">
        <f t="shared" si="687"/>
        <v>Vehicle Damage</v>
      </c>
      <c r="T7299" t="str">
        <f t="shared" si="688"/>
        <v>Within SLA</v>
      </c>
      <c r="U7299">
        <f t="shared" si="689"/>
        <v>0</v>
      </c>
    </row>
    <row r="7300" spans="1:21" x14ac:dyDescent="0.3">
      <c r="A7300" t="s">
        <v>12059</v>
      </c>
      <c r="B7300" t="s">
        <v>1403</v>
      </c>
      <c r="C7300" t="s">
        <v>1404</v>
      </c>
      <c r="D7300" t="s">
        <v>69</v>
      </c>
      <c r="E7300" t="s">
        <v>74</v>
      </c>
      <c r="F7300">
        <v>57692.14</v>
      </c>
      <c r="G7300" s="1">
        <v>45855</v>
      </c>
      <c r="H7300" s="1">
        <v>45878</v>
      </c>
      <c r="I7300" t="s">
        <v>19</v>
      </c>
      <c r="J7300">
        <v>23</v>
      </c>
      <c r="K7300">
        <v>12</v>
      </c>
      <c r="L7300" t="s">
        <v>501</v>
      </c>
      <c r="M7300" t="s">
        <v>49</v>
      </c>
      <c r="N7300" t="s">
        <v>88</v>
      </c>
      <c r="O7300">
        <f t="shared" si="684"/>
        <v>1</v>
      </c>
      <c r="P7300" t="str">
        <f t="shared" si="685"/>
        <v>Valid</v>
      </c>
      <c r="Q7300" t="str">
        <f>_xlfn.XLOOKUP(B7300,Customers!$A:$A,Customers!$C:$C,"Not Found")</f>
        <v>Central</v>
      </c>
      <c r="R7300" t="str">
        <f t="shared" si="686"/>
        <v>East</v>
      </c>
      <c r="S7300" t="str">
        <f t="shared" si="687"/>
        <v>Property Damage</v>
      </c>
      <c r="T7300" t="str">
        <f t="shared" si="688"/>
        <v>SLA Breach</v>
      </c>
      <c r="U7300">
        <f t="shared" si="689"/>
        <v>11</v>
      </c>
    </row>
    <row r="7301" spans="1:21" x14ac:dyDescent="0.3">
      <c r="A7301" t="s">
        <v>12060</v>
      </c>
      <c r="B7301" t="s">
        <v>12061</v>
      </c>
      <c r="C7301" t="s">
        <v>12062</v>
      </c>
      <c r="D7301" t="s">
        <v>69</v>
      </c>
      <c r="E7301" t="s">
        <v>27</v>
      </c>
      <c r="F7301">
        <v>96002.07</v>
      </c>
      <c r="G7301" s="1">
        <v>45660</v>
      </c>
      <c r="H7301" s="1">
        <v>45678</v>
      </c>
      <c r="I7301" t="s">
        <v>19</v>
      </c>
      <c r="J7301">
        <v>18</v>
      </c>
      <c r="K7301">
        <v>12</v>
      </c>
      <c r="L7301" t="s">
        <v>140</v>
      </c>
      <c r="M7301" t="s">
        <v>49</v>
      </c>
      <c r="N7301" t="s">
        <v>42</v>
      </c>
      <c r="O7301">
        <f t="shared" si="684"/>
        <v>1</v>
      </c>
      <c r="P7301" t="str">
        <f t="shared" si="685"/>
        <v>Valid</v>
      </c>
      <c r="Q7301" t="str">
        <f>_xlfn.XLOOKUP(B7301,Customers!$A:$A,Customers!$C:$C,"Not Found")</f>
        <v>Central</v>
      </c>
      <c r="R7301" t="str">
        <f t="shared" si="686"/>
        <v>West</v>
      </c>
      <c r="S7301" t="str">
        <f t="shared" si="687"/>
        <v>Property Damage</v>
      </c>
      <c r="T7301" t="str">
        <f t="shared" si="688"/>
        <v>SLA Breach</v>
      </c>
      <c r="U7301">
        <f t="shared" si="689"/>
        <v>6</v>
      </c>
    </row>
    <row r="7302" spans="1:21" x14ac:dyDescent="0.3">
      <c r="A7302" t="s">
        <v>12063</v>
      </c>
      <c r="B7302" t="s">
        <v>2811</v>
      </c>
      <c r="C7302" t="s">
        <v>2812</v>
      </c>
      <c r="D7302" t="s">
        <v>154</v>
      </c>
      <c r="E7302" t="s">
        <v>27</v>
      </c>
      <c r="F7302">
        <v>180937.51</v>
      </c>
      <c r="G7302" s="1">
        <v>45774</v>
      </c>
      <c r="H7302" s="1">
        <v>45787</v>
      </c>
      <c r="I7302" t="s">
        <v>19</v>
      </c>
      <c r="J7302">
        <v>13</v>
      </c>
      <c r="K7302">
        <v>10</v>
      </c>
      <c r="L7302" t="s">
        <v>150</v>
      </c>
      <c r="M7302" t="s">
        <v>21</v>
      </c>
      <c r="N7302" t="s">
        <v>42</v>
      </c>
      <c r="O7302">
        <f t="shared" si="684"/>
        <v>1</v>
      </c>
      <c r="P7302" t="str">
        <f t="shared" si="685"/>
        <v>Valid</v>
      </c>
      <c r="Q7302" t="str">
        <f>_xlfn.XLOOKUP(B7302,Customers!$A:$A,Customers!$C:$C,"Not Found")</f>
        <v>North</v>
      </c>
      <c r="R7302" t="str">
        <f t="shared" si="686"/>
        <v>West</v>
      </c>
      <c r="S7302" t="str">
        <f t="shared" si="687"/>
        <v>Vehicle Damage</v>
      </c>
      <c r="T7302" t="str">
        <f t="shared" si="688"/>
        <v>SLA Breach</v>
      </c>
      <c r="U7302">
        <f t="shared" si="689"/>
        <v>3</v>
      </c>
    </row>
    <row r="7303" spans="1:21" x14ac:dyDescent="0.3">
      <c r="A7303" t="s">
        <v>12064</v>
      </c>
      <c r="B7303" t="s">
        <v>6122</v>
      </c>
      <c r="C7303" t="s">
        <v>6123</v>
      </c>
      <c r="D7303" t="s">
        <v>34</v>
      </c>
      <c r="E7303" t="s">
        <v>27</v>
      </c>
      <c r="F7303">
        <v>380520.17</v>
      </c>
      <c r="G7303" s="1">
        <v>45748</v>
      </c>
      <c r="H7303" s="1">
        <v>45780</v>
      </c>
      <c r="I7303" t="s">
        <v>47</v>
      </c>
      <c r="J7303">
        <v>32</v>
      </c>
      <c r="K7303">
        <v>20</v>
      </c>
      <c r="L7303" t="s">
        <v>136</v>
      </c>
      <c r="M7303" t="s">
        <v>29</v>
      </c>
      <c r="N7303" t="s">
        <v>88</v>
      </c>
      <c r="O7303">
        <f t="shared" si="684"/>
        <v>1</v>
      </c>
      <c r="P7303" t="str">
        <f t="shared" si="685"/>
        <v>Valid</v>
      </c>
      <c r="Q7303" t="str">
        <f>_xlfn.XLOOKUP(B7303,Customers!$A:$A,Customers!$C:$C,"Not Found")</f>
        <v>Central</v>
      </c>
      <c r="R7303" t="str">
        <f t="shared" si="686"/>
        <v>West</v>
      </c>
      <c r="S7303" t="str">
        <f t="shared" si="687"/>
        <v>Death Benefit</v>
      </c>
      <c r="T7303" t="str">
        <f t="shared" si="688"/>
        <v>SLA Breach</v>
      </c>
      <c r="U7303">
        <f t="shared" si="689"/>
        <v>12</v>
      </c>
    </row>
    <row r="7304" spans="1:21" x14ac:dyDescent="0.3">
      <c r="A7304" t="s">
        <v>12065</v>
      </c>
      <c r="B7304" t="s">
        <v>11329</v>
      </c>
      <c r="C7304" t="s">
        <v>12066</v>
      </c>
      <c r="D7304" t="s">
        <v>116</v>
      </c>
      <c r="E7304" t="s">
        <v>27</v>
      </c>
      <c r="F7304">
        <v>23950.79</v>
      </c>
      <c r="G7304" s="1">
        <v>45932</v>
      </c>
      <c r="H7304" s="1">
        <v>45936</v>
      </c>
      <c r="I7304" t="s">
        <v>19</v>
      </c>
      <c r="J7304">
        <v>4</v>
      </c>
      <c r="K7304">
        <v>7</v>
      </c>
      <c r="L7304" t="s">
        <v>28</v>
      </c>
      <c r="M7304" t="s">
        <v>94</v>
      </c>
      <c r="N7304" t="s">
        <v>30</v>
      </c>
      <c r="O7304">
        <f t="shared" si="684"/>
        <v>1</v>
      </c>
      <c r="P7304" t="str">
        <f t="shared" si="685"/>
        <v>Valid</v>
      </c>
      <c r="Q7304" t="str">
        <f>_xlfn.XLOOKUP(B7304,Customers!$A:$A,Customers!$C:$C,"Not Found")</f>
        <v>West</v>
      </c>
      <c r="R7304" t="str">
        <f t="shared" si="686"/>
        <v>West</v>
      </c>
      <c r="S7304" t="str">
        <f t="shared" si="687"/>
        <v>Medical Emergency</v>
      </c>
      <c r="T7304" t="str">
        <f t="shared" si="688"/>
        <v>Within SLA</v>
      </c>
      <c r="U7304">
        <f t="shared" si="689"/>
        <v>0</v>
      </c>
    </row>
    <row r="7305" spans="1:21" x14ac:dyDescent="0.3">
      <c r="A7305" t="s">
        <v>12067</v>
      </c>
      <c r="B7305" t="s">
        <v>1601</v>
      </c>
      <c r="C7305" t="s">
        <v>2657</v>
      </c>
      <c r="D7305" t="s">
        <v>53</v>
      </c>
      <c r="E7305" t="s">
        <v>74</v>
      </c>
      <c r="F7305">
        <v>148351.85</v>
      </c>
      <c r="G7305" s="1">
        <v>45768</v>
      </c>
      <c r="H7305" s="1">
        <v>45791</v>
      </c>
      <c r="I7305" t="s">
        <v>19</v>
      </c>
      <c r="J7305">
        <v>23</v>
      </c>
      <c r="K7305">
        <v>15</v>
      </c>
      <c r="L7305" t="s">
        <v>813</v>
      </c>
      <c r="M7305" t="s">
        <v>55</v>
      </c>
      <c r="N7305" t="s">
        <v>42</v>
      </c>
      <c r="O7305">
        <f t="shared" si="684"/>
        <v>1</v>
      </c>
      <c r="P7305" t="str">
        <f t="shared" si="685"/>
        <v>Valid</v>
      </c>
      <c r="Q7305" t="str">
        <f>_xlfn.XLOOKUP(B7305,Customers!$A:$A,Customers!$C:$C,"Not Found")</f>
        <v>West</v>
      </c>
      <c r="R7305" t="str">
        <f t="shared" si="686"/>
        <v>East</v>
      </c>
      <c r="S7305" t="str">
        <f t="shared" si="687"/>
        <v>Hospitalization</v>
      </c>
      <c r="T7305" t="str">
        <f t="shared" si="688"/>
        <v>SLA Breach</v>
      </c>
      <c r="U7305">
        <f t="shared" si="689"/>
        <v>8</v>
      </c>
    </row>
    <row r="7306" spans="1:21" x14ac:dyDescent="0.3">
      <c r="A7306" t="s">
        <v>12068</v>
      </c>
      <c r="B7306" t="s">
        <v>4669</v>
      </c>
      <c r="C7306" t="s">
        <v>4670</v>
      </c>
      <c r="D7306" t="s">
        <v>17</v>
      </c>
      <c r="E7306" t="s">
        <v>39</v>
      </c>
      <c r="F7306">
        <v>40614</v>
      </c>
      <c r="G7306" s="1">
        <v>45759</v>
      </c>
      <c r="I7306" t="s">
        <v>40</v>
      </c>
      <c r="J7306">
        <v>18</v>
      </c>
      <c r="K7306">
        <v>10</v>
      </c>
      <c r="L7306" t="s">
        <v>1047</v>
      </c>
      <c r="M7306" t="s">
        <v>21</v>
      </c>
      <c r="N7306" t="s">
        <v>30</v>
      </c>
      <c r="O7306">
        <f t="shared" si="684"/>
        <v>1</v>
      </c>
      <c r="P7306" t="str">
        <f t="shared" si="685"/>
        <v>Valid</v>
      </c>
      <c r="Q7306" t="str">
        <f>_xlfn.XLOOKUP(B7306,Customers!$A:$A,Customers!$C:$C,"Not Found")</f>
        <v>East</v>
      </c>
      <c r="R7306" t="str">
        <f t="shared" si="686"/>
        <v>North</v>
      </c>
      <c r="S7306" t="str">
        <f t="shared" si="687"/>
        <v>Accident</v>
      </c>
      <c r="T7306" t="str">
        <f t="shared" si="688"/>
        <v>SLA Breach</v>
      </c>
      <c r="U7306">
        <f t="shared" si="689"/>
        <v>8</v>
      </c>
    </row>
    <row r="7307" spans="1:21" x14ac:dyDescent="0.3">
      <c r="A7307" t="s">
        <v>12069</v>
      </c>
      <c r="B7307" t="s">
        <v>8390</v>
      </c>
      <c r="C7307" t="s">
        <v>8391</v>
      </c>
      <c r="D7307" t="s">
        <v>69</v>
      </c>
      <c r="E7307" t="s">
        <v>173</v>
      </c>
      <c r="F7307">
        <v>57941.79</v>
      </c>
      <c r="G7307" s="1">
        <v>45810</v>
      </c>
      <c r="H7307" s="1">
        <v>45828</v>
      </c>
      <c r="I7307" t="s">
        <v>19</v>
      </c>
      <c r="J7307">
        <v>18</v>
      </c>
      <c r="K7307">
        <v>12</v>
      </c>
      <c r="L7307" t="s">
        <v>349</v>
      </c>
      <c r="M7307" t="s">
        <v>49</v>
      </c>
      <c r="N7307" t="s">
        <v>30</v>
      </c>
      <c r="O7307">
        <f t="shared" si="684"/>
        <v>1</v>
      </c>
      <c r="P7307" t="str">
        <f t="shared" si="685"/>
        <v>Valid</v>
      </c>
      <c r="Q7307" t="str">
        <f>_xlfn.XLOOKUP(B7307,Customers!$A:$A,Customers!$C:$C,"Not Found")</f>
        <v>Central</v>
      </c>
      <c r="R7307" t="str">
        <f t="shared" si="686"/>
        <v>Central</v>
      </c>
      <c r="S7307" t="str">
        <f t="shared" si="687"/>
        <v>Property Damage</v>
      </c>
      <c r="T7307" t="str">
        <f t="shared" si="688"/>
        <v>SLA Breach</v>
      </c>
      <c r="U7307">
        <f t="shared" si="689"/>
        <v>6</v>
      </c>
    </row>
    <row r="7308" spans="1:21" x14ac:dyDescent="0.3">
      <c r="A7308" t="s">
        <v>12070</v>
      </c>
      <c r="B7308" t="s">
        <v>2680</v>
      </c>
      <c r="C7308" t="s">
        <v>10803</v>
      </c>
      <c r="D7308" t="s">
        <v>53</v>
      </c>
      <c r="E7308" t="s">
        <v>18</v>
      </c>
      <c r="F7308">
        <v>67060.639999999999</v>
      </c>
      <c r="G7308" s="1">
        <v>45851</v>
      </c>
      <c r="I7308" t="s">
        <v>64</v>
      </c>
      <c r="J7308">
        <v>7</v>
      </c>
      <c r="K7308">
        <v>15</v>
      </c>
      <c r="L7308" t="s">
        <v>178</v>
      </c>
      <c r="M7308" t="s">
        <v>55</v>
      </c>
      <c r="N7308" t="s">
        <v>30</v>
      </c>
      <c r="O7308">
        <f t="shared" si="684"/>
        <v>1</v>
      </c>
      <c r="P7308" t="str">
        <f t="shared" si="685"/>
        <v>Valid</v>
      </c>
      <c r="Q7308" t="str">
        <f>_xlfn.XLOOKUP(B7308,Customers!$A:$A,Customers!$C:$C,"Not Found")</f>
        <v>North</v>
      </c>
      <c r="R7308" t="str">
        <f t="shared" si="686"/>
        <v>South</v>
      </c>
      <c r="S7308" t="str">
        <f t="shared" si="687"/>
        <v>Hospitalization</v>
      </c>
      <c r="T7308" t="str">
        <f t="shared" si="688"/>
        <v>Within SLA</v>
      </c>
      <c r="U7308">
        <f t="shared" si="689"/>
        <v>0</v>
      </c>
    </row>
    <row r="7309" spans="1:21" x14ac:dyDescent="0.3">
      <c r="A7309" t="s">
        <v>12071</v>
      </c>
      <c r="B7309" t="s">
        <v>1313</v>
      </c>
      <c r="C7309" t="s">
        <v>1314</v>
      </c>
      <c r="D7309" t="s">
        <v>154</v>
      </c>
      <c r="E7309" t="s">
        <v>39</v>
      </c>
      <c r="F7309">
        <v>132757.82</v>
      </c>
      <c r="G7309" s="1">
        <v>45892</v>
      </c>
      <c r="H7309" s="1">
        <v>45905</v>
      </c>
      <c r="I7309" t="s">
        <v>19</v>
      </c>
      <c r="J7309">
        <v>13</v>
      </c>
      <c r="K7309">
        <v>10</v>
      </c>
      <c r="L7309" t="s">
        <v>75</v>
      </c>
      <c r="M7309" t="s">
        <v>21</v>
      </c>
      <c r="N7309" t="s">
        <v>30</v>
      </c>
      <c r="O7309">
        <f t="shared" si="684"/>
        <v>1</v>
      </c>
      <c r="P7309" t="str">
        <f t="shared" si="685"/>
        <v>Valid</v>
      </c>
      <c r="Q7309" t="str">
        <f>_xlfn.XLOOKUP(B7309,Customers!$A:$A,Customers!$C:$C,"Not Found")</f>
        <v>Central</v>
      </c>
      <c r="R7309" t="str">
        <f t="shared" si="686"/>
        <v>North</v>
      </c>
      <c r="S7309" t="str">
        <f t="shared" si="687"/>
        <v>Vehicle Damage</v>
      </c>
      <c r="T7309" t="str">
        <f t="shared" si="688"/>
        <v>SLA Breach</v>
      </c>
      <c r="U7309">
        <f t="shared" si="689"/>
        <v>3</v>
      </c>
    </row>
    <row r="7310" spans="1:21" x14ac:dyDescent="0.3">
      <c r="A7310" t="s">
        <v>12072</v>
      </c>
      <c r="B7310" t="s">
        <v>1852</v>
      </c>
      <c r="C7310" t="s">
        <v>6995</v>
      </c>
      <c r="D7310" t="s">
        <v>17</v>
      </c>
      <c r="E7310" t="s">
        <v>39</v>
      </c>
      <c r="F7310">
        <v>127996.86</v>
      </c>
      <c r="G7310" s="1">
        <v>45982</v>
      </c>
      <c r="H7310" s="1">
        <v>45992</v>
      </c>
      <c r="I7310" t="s">
        <v>19</v>
      </c>
      <c r="J7310">
        <v>10</v>
      </c>
      <c r="K7310">
        <v>10</v>
      </c>
      <c r="L7310" t="s">
        <v>41</v>
      </c>
      <c r="M7310" t="s">
        <v>21</v>
      </c>
      <c r="N7310" t="s">
        <v>30</v>
      </c>
      <c r="O7310">
        <f t="shared" si="684"/>
        <v>1</v>
      </c>
      <c r="P7310" t="str">
        <f t="shared" si="685"/>
        <v>Valid</v>
      </c>
      <c r="Q7310" t="str">
        <f>_xlfn.XLOOKUP(B7310,Customers!$A:$A,Customers!$C:$C,"Not Found")</f>
        <v>Central</v>
      </c>
      <c r="R7310" t="str">
        <f t="shared" si="686"/>
        <v>North</v>
      </c>
      <c r="S7310" t="str">
        <f t="shared" si="687"/>
        <v>Accident</v>
      </c>
      <c r="T7310" t="str">
        <f t="shared" si="688"/>
        <v>Within SLA</v>
      </c>
      <c r="U7310">
        <f t="shared" si="689"/>
        <v>0</v>
      </c>
    </row>
    <row r="7311" spans="1:21" x14ac:dyDescent="0.3">
      <c r="A7311" t="s">
        <v>12073</v>
      </c>
      <c r="B7311" t="s">
        <v>396</v>
      </c>
      <c r="C7311" t="s">
        <v>7392</v>
      </c>
      <c r="D7311" t="s">
        <v>92</v>
      </c>
      <c r="E7311" t="s">
        <v>74</v>
      </c>
      <c r="F7311">
        <v>21722.85</v>
      </c>
      <c r="G7311" s="1">
        <v>45808</v>
      </c>
      <c r="H7311" s="1">
        <v>45819</v>
      </c>
      <c r="I7311" t="s">
        <v>19</v>
      </c>
      <c r="J7311">
        <v>11</v>
      </c>
      <c r="K7311">
        <v>7</v>
      </c>
      <c r="L7311" t="s">
        <v>183</v>
      </c>
      <c r="M7311" t="s">
        <v>94</v>
      </c>
      <c r="N7311" t="s">
        <v>42</v>
      </c>
      <c r="O7311">
        <f t="shared" si="684"/>
        <v>1</v>
      </c>
      <c r="P7311" t="str">
        <f t="shared" si="685"/>
        <v>Valid</v>
      </c>
      <c r="Q7311" t="str">
        <f>_xlfn.XLOOKUP(B7311,Customers!$A:$A,Customers!$C:$C,"Not Found")</f>
        <v>North</v>
      </c>
      <c r="R7311" t="str">
        <f t="shared" si="686"/>
        <v>East</v>
      </c>
      <c r="S7311" t="str">
        <f t="shared" si="687"/>
        <v>Baggage Loss</v>
      </c>
      <c r="T7311" t="str">
        <f t="shared" si="688"/>
        <v>SLA Breach</v>
      </c>
      <c r="U7311">
        <f t="shared" si="689"/>
        <v>4</v>
      </c>
    </row>
    <row r="7312" spans="1:21" x14ac:dyDescent="0.3">
      <c r="A7312" t="s">
        <v>12074</v>
      </c>
      <c r="B7312" t="s">
        <v>2819</v>
      </c>
      <c r="C7312" t="s">
        <v>5212</v>
      </c>
      <c r="D7312" t="s">
        <v>59</v>
      </c>
      <c r="E7312" t="s">
        <v>18</v>
      </c>
      <c r="F7312">
        <v>70674.8</v>
      </c>
      <c r="G7312" s="1">
        <v>45861</v>
      </c>
      <c r="H7312" s="1">
        <v>45881</v>
      </c>
      <c r="I7312" t="s">
        <v>19</v>
      </c>
      <c r="J7312">
        <v>20</v>
      </c>
      <c r="K7312">
        <v>15</v>
      </c>
      <c r="L7312" t="s">
        <v>140</v>
      </c>
      <c r="M7312" t="s">
        <v>55</v>
      </c>
      <c r="N7312" t="s">
        <v>42</v>
      </c>
      <c r="O7312">
        <f t="shared" si="684"/>
        <v>1</v>
      </c>
      <c r="P7312" t="str">
        <f t="shared" si="685"/>
        <v>Valid</v>
      </c>
      <c r="Q7312" t="str">
        <f>_xlfn.XLOOKUP(B7312,Customers!$A:$A,Customers!$C:$C,"Not Found")</f>
        <v>North</v>
      </c>
      <c r="R7312" t="str">
        <f t="shared" si="686"/>
        <v>South</v>
      </c>
      <c r="S7312" t="str">
        <f t="shared" si="687"/>
        <v>Critical Illness</v>
      </c>
      <c r="T7312" t="str">
        <f t="shared" si="688"/>
        <v>SLA Breach</v>
      </c>
      <c r="U7312">
        <f t="shared" si="689"/>
        <v>5</v>
      </c>
    </row>
    <row r="7313" spans="1:21" x14ac:dyDescent="0.3">
      <c r="A7313" t="s">
        <v>12075</v>
      </c>
      <c r="B7313" t="s">
        <v>2392</v>
      </c>
      <c r="C7313" t="s">
        <v>2393</v>
      </c>
      <c r="D7313" t="s">
        <v>46</v>
      </c>
      <c r="E7313" t="s">
        <v>27</v>
      </c>
      <c r="F7313">
        <v>85421.08</v>
      </c>
      <c r="G7313" s="1">
        <v>45782</v>
      </c>
      <c r="I7313" t="s">
        <v>40</v>
      </c>
      <c r="J7313">
        <v>12</v>
      </c>
      <c r="K7313">
        <v>10</v>
      </c>
      <c r="L7313" t="s">
        <v>87</v>
      </c>
      <c r="M7313" t="s">
        <v>21</v>
      </c>
      <c r="N7313" t="s">
        <v>22</v>
      </c>
      <c r="O7313">
        <f t="shared" si="684"/>
        <v>1</v>
      </c>
      <c r="P7313" t="str">
        <f t="shared" si="685"/>
        <v>Valid</v>
      </c>
      <c r="Q7313" t="str">
        <f>_xlfn.XLOOKUP(B7313,Customers!$A:$A,Customers!$C:$C,"Not Found")</f>
        <v>West</v>
      </c>
      <c r="R7313" t="str">
        <f t="shared" si="686"/>
        <v>West</v>
      </c>
      <c r="S7313" t="str">
        <f t="shared" si="687"/>
        <v>Theft</v>
      </c>
      <c r="T7313" t="str">
        <f t="shared" si="688"/>
        <v>SLA Breach</v>
      </c>
      <c r="U7313">
        <f t="shared" si="689"/>
        <v>2</v>
      </c>
    </row>
    <row r="7314" spans="1:21" x14ac:dyDescent="0.3">
      <c r="A7314" t="s">
        <v>12076</v>
      </c>
      <c r="B7314" t="s">
        <v>2031</v>
      </c>
      <c r="C7314" t="s">
        <v>2032</v>
      </c>
      <c r="D7314" t="s">
        <v>216</v>
      </c>
      <c r="E7314" t="s">
        <v>74</v>
      </c>
      <c r="F7314">
        <v>411975.46</v>
      </c>
      <c r="G7314" s="1">
        <v>45854</v>
      </c>
      <c r="H7314" s="1">
        <v>45883</v>
      </c>
      <c r="I7314" t="s">
        <v>19</v>
      </c>
      <c r="J7314">
        <v>29</v>
      </c>
      <c r="K7314">
        <v>15</v>
      </c>
      <c r="L7314" t="s">
        <v>128</v>
      </c>
      <c r="M7314" t="s">
        <v>55</v>
      </c>
      <c r="N7314" t="s">
        <v>88</v>
      </c>
      <c r="O7314">
        <f t="shared" si="684"/>
        <v>1</v>
      </c>
      <c r="P7314" t="str">
        <f t="shared" si="685"/>
        <v>Valid</v>
      </c>
      <c r="Q7314" t="str">
        <f>_xlfn.XLOOKUP(B7314,Customers!$A:$A,Customers!$C:$C,"Not Found")</f>
        <v>West</v>
      </c>
      <c r="R7314" t="str">
        <f t="shared" si="686"/>
        <v>East</v>
      </c>
      <c r="S7314" t="str">
        <f t="shared" si="687"/>
        <v>Outpatient</v>
      </c>
      <c r="T7314" t="str">
        <f t="shared" si="688"/>
        <v>SLA Breach</v>
      </c>
      <c r="U7314">
        <f t="shared" si="689"/>
        <v>14</v>
      </c>
    </row>
    <row r="7315" spans="1:21" x14ac:dyDescent="0.3">
      <c r="A7315" t="s">
        <v>12077</v>
      </c>
      <c r="B7315" t="s">
        <v>5331</v>
      </c>
      <c r="C7315" t="s">
        <v>12078</v>
      </c>
      <c r="D7315" t="s">
        <v>216</v>
      </c>
      <c r="E7315" t="s">
        <v>39</v>
      </c>
      <c r="F7315">
        <v>72836.52</v>
      </c>
      <c r="G7315" s="1">
        <v>45740</v>
      </c>
      <c r="H7315" s="1">
        <v>45765</v>
      </c>
      <c r="I7315" t="s">
        <v>47</v>
      </c>
      <c r="J7315">
        <v>25</v>
      </c>
      <c r="K7315">
        <v>15</v>
      </c>
      <c r="L7315" t="s">
        <v>548</v>
      </c>
      <c r="M7315" t="s">
        <v>55</v>
      </c>
      <c r="N7315" t="s">
        <v>88</v>
      </c>
      <c r="O7315">
        <f t="shared" si="684"/>
        <v>1</v>
      </c>
      <c r="P7315" t="str">
        <f t="shared" si="685"/>
        <v>Valid</v>
      </c>
      <c r="Q7315" t="str">
        <f>_xlfn.XLOOKUP(B7315,Customers!$A:$A,Customers!$C:$C,"Not Found")</f>
        <v>North</v>
      </c>
      <c r="R7315" t="str">
        <f t="shared" si="686"/>
        <v>North</v>
      </c>
      <c r="S7315" t="str">
        <f t="shared" si="687"/>
        <v>Outpatient</v>
      </c>
      <c r="T7315" t="str">
        <f t="shared" si="688"/>
        <v>SLA Breach</v>
      </c>
      <c r="U7315">
        <f t="shared" si="689"/>
        <v>10</v>
      </c>
    </row>
    <row r="7316" spans="1:21" x14ac:dyDescent="0.3">
      <c r="A7316" t="s">
        <v>12079</v>
      </c>
      <c r="B7316" t="s">
        <v>442</v>
      </c>
      <c r="C7316" t="s">
        <v>5737</v>
      </c>
      <c r="D7316" t="s">
        <v>154</v>
      </c>
      <c r="E7316" t="s">
        <v>18</v>
      </c>
      <c r="F7316">
        <v>159657.92000000001</v>
      </c>
      <c r="G7316" s="1">
        <v>45737</v>
      </c>
      <c r="H7316" s="1">
        <v>45738</v>
      </c>
      <c r="I7316" t="s">
        <v>19</v>
      </c>
      <c r="J7316">
        <v>1</v>
      </c>
      <c r="K7316">
        <v>10</v>
      </c>
      <c r="L7316" t="s">
        <v>65</v>
      </c>
      <c r="M7316" t="s">
        <v>21</v>
      </c>
      <c r="N7316" t="s">
        <v>22</v>
      </c>
      <c r="O7316">
        <f t="shared" si="684"/>
        <v>1</v>
      </c>
      <c r="P7316" t="str">
        <f t="shared" si="685"/>
        <v>Valid</v>
      </c>
      <c r="Q7316" t="str">
        <f>_xlfn.XLOOKUP(B7316,Customers!$A:$A,Customers!$C:$C,"Not Found")</f>
        <v>West</v>
      </c>
      <c r="R7316" t="str">
        <f t="shared" si="686"/>
        <v>South</v>
      </c>
      <c r="S7316" t="str">
        <f t="shared" si="687"/>
        <v>Vehicle Damage</v>
      </c>
      <c r="T7316" t="str">
        <f t="shared" si="688"/>
        <v>Within SLA</v>
      </c>
      <c r="U7316">
        <f t="shared" si="689"/>
        <v>0</v>
      </c>
    </row>
    <row r="7317" spans="1:21" x14ac:dyDescent="0.3">
      <c r="A7317" t="s">
        <v>12080</v>
      </c>
      <c r="B7317" t="s">
        <v>1470</v>
      </c>
      <c r="C7317" t="s">
        <v>7864</v>
      </c>
      <c r="D7317" t="s">
        <v>154</v>
      </c>
      <c r="F7317">
        <v>76442.86</v>
      </c>
      <c r="G7317" s="1">
        <v>45914</v>
      </c>
      <c r="I7317" t="s">
        <v>64</v>
      </c>
      <c r="J7317">
        <v>25</v>
      </c>
      <c r="K7317">
        <v>10</v>
      </c>
      <c r="L7317" t="s">
        <v>103</v>
      </c>
      <c r="M7317" t="s">
        <v>21</v>
      </c>
      <c r="N7317" t="s">
        <v>88</v>
      </c>
      <c r="O7317">
        <f t="shared" si="684"/>
        <v>1</v>
      </c>
      <c r="P7317" t="str">
        <f t="shared" si="685"/>
        <v>Valid</v>
      </c>
      <c r="Q7317" t="str">
        <f>_xlfn.XLOOKUP(B7317,Customers!$A:$A,Customers!$C:$C,"Not Found")</f>
        <v>East</v>
      </c>
      <c r="R7317" t="str">
        <f t="shared" si="686"/>
        <v>East</v>
      </c>
      <c r="S7317" t="str">
        <f t="shared" si="687"/>
        <v>Vehicle Damage</v>
      </c>
      <c r="T7317" t="str">
        <f t="shared" si="688"/>
        <v>SLA Breach</v>
      </c>
      <c r="U7317">
        <f t="shared" si="689"/>
        <v>15</v>
      </c>
    </row>
    <row r="7318" spans="1:21" x14ac:dyDescent="0.3">
      <c r="A7318" t="s">
        <v>12081</v>
      </c>
      <c r="B7318" t="s">
        <v>10627</v>
      </c>
      <c r="C7318" t="s">
        <v>10628</v>
      </c>
      <c r="D7318" t="s">
        <v>154</v>
      </c>
      <c r="E7318" t="s">
        <v>27</v>
      </c>
      <c r="F7318">
        <v>113183.47</v>
      </c>
      <c r="G7318" s="1">
        <v>45881</v>
      </c>
      <c r="H7318" s="1">
        <v>45890</v>
      </c>
      <c r="I7318" t="s">
        <v>19</v>
      </c>
      <c r="J7318">
        <v>9</v>
      </c>
      <c r="K7318">
        <v>10</v>
      </c>
      <c r="L7318" t="s">
        <v>411</v>
      </c>
      <c r="M7318" t="s">
        <v>21</v>
      </c>
      <c r="N7318" t="s">
        <v>30</v>
      </c>
      <c r="O7318">
        <f t="shared" si="684"/>
        <v>1</v>
      </c>
      <c r="P7318" t="str">
        <f t="shared" si="685"/>
        <v>Valid</v>
      </c>
      <c r="Q7318" t="str">
        <f>_xlfn.XLOOKUP(B7318,Customers!$A:$A,Customers!$C:$C,"Not Found")</f>
        <v>Central</v>
      </c>
      <c r="R7318" t="str">
        <f t="shared" si="686"/>
        <v>West</v>
      </c>
      <c r="S7318" t="str">
        <f t="shared" si="687"/>
        <v>Vehicle Damage</v>
      </c>
      <c r="T7318" t="str">
        <f t="shared" si="688"/>
        <v>Within SLA</v>
      </c>
      <c r="U7318">
        <f t="shared" si="689"/>
        <v>0</v>
      </c>
    </row>
    <row r="7319" spans="1:21" x14ac:dyDescent="0.3">
      <c r="A7319" t="s">
        <v>12082</v>
      </c>
      <c r="B7319" t="s">
        <v>5942</v>
      </c>
      <c r="C7319" t="s">
        <v>5943</v>
      </c>
      <c r="D7319" t="s">
        <v>34</v>
      </c>
      <c r="E7319" t="s">
        <v>173</v>
      </c>
      <c r="F7319">
        <v>579753.28</v>
      </c>
      <c r="G7319" s="1">
        <v>45921</v>
      </c>
      <c r="H7319" s="1">
        <v>45950</v>
      </c>
      <c r="I7319" t="s">
        <v>19</v>
      </c>
      <c r="J7319">
        <v>29</v>
      </c>
      <c r="K7319">
        <v>20</v>
      </c>
      <c r="L7319" t="s">
        <v>98</v>
      </c>
      <c r="M7319" t="s">
        <v>29</v>
      </c>
      <c r="N7319" t="s">
        <v>30</v>
      </c>
      <c r="O7319">
        <f t="shared" si="684"/>
        <v>1</v>
      </c>
      <c r="P7319" t="str">
        <f t="shared" si="685"/>
        <v>Valid</v>
      </c>
      <c r="Q7319" t="str">
        <f>_xlfn.XLOOKUP(B7319,Customers!$A:$A,Customers!$C:$C,"Not Found")</f>
        <v>Central</v>
      </c>
      <c r="R7319" t="str">
        <f t="shared" si="686"/>
        <v>Central</v>
      </c>
      <c r="S7319" t="str">
        <f t="shared" si="687"/>
        <v>Death Benefit</v>
      </c>
      <c r="T7319" t="str">
        <f t="shared" si="688"/>
        <v>SLA Breach</v>
      </c>
      <c r="U7319">
        <f t="shared" si="689"/>
        <v>9</v>
      </c>
    </row>
    <row r="7320" spans="1:21" x14ac:dyDescent="0.3">
      <c r="A7320" t="s">
        <v>12083</v>
      </c>
      <c r="B7320" t="s">
        <v>2538</v>
      </c>
      <c r="C7320" t="s">
        <v>2539</v>
      </c>
      <c r="D7320" t="s">
        <v>59</v>
      </c>
      <c r="E7320" t="s">
        <v>39</v>
      </c>
      <c r="F7320">
        <v>95300.44</v>
      </c>
      <c r="G7320" s="1">
        <v>45899</v>
      </c>
      <c r="H7320" s="1">
        <v>45907</v>
      </c>
      <c r="I7320" t="s">
        <v>47</v>
      </c>
      <c r="J7320">
        <v>8</v>
      </c>
      <c r="K7320">
        <v>15</v>
      </c>
      <c r="L7320" t="s">
        <v>331</v>
      </c>
      <c r="M7320" t="s">
        <v>55</v>
      </c>
      <c r="N7320" t="s">
        <v>30</v>
      </c>
      <c r="O7320">
        <f t="shared" si="684"/>
        <v>1</v>
      </c>
      <c r="P7320" t="str">
        <f t="shared" si="685"/>
        <v>Valid</v>
      </c>
      <c r="Q7320" t="str">
        <f>_xlfn.XLOOKUP(B7320,Customers!$A:$A,Customers!$C:$C,"Not Found")</f>
        <v>North</v>
      </c>
      <c r="R7320" t="str">
        <f t="shared" si="686"/>
        <v>North</v>
      </c>
      <c r="S7320" t="str">
        <f t="shared" si="687"/>
        <v>Critical Illness</v>
      </c>
      <c r="T7320" t="str">
        <f t="shared" si="688"/>
        <v>Within SLA</v>
      </c>
      <c r="U7320">
        <f t="shared" si="689"/>
        <v>0</v>
      </c>
    </row>
    <row r="7321" spans="1:21" x14ac:dyDescent="0.3">
      <c r="A7321" t="s">
        <v>12084</v>
      </c>
      <c r="B7321" t="s">
        <v>2378</v>
      </c>
      <c r="C7321" t="s">
        <v>7590</v>
      </c>
      <c r="D7321" t="s">
        <v>17</v>
      </c>
      <c r="E7321" t="s">
        <v>173</v>
      </c>
      <c r="F7321">
        <v>63813.760000000002</v>
      </c>
      <c r="G7321" s="1">
        <v>45779</v>
      </c>
      <c r="H7321" s="1">
        <v>45794</v>
      </c>
      <c r="I7321" t="s">
        <v>19</v>
      </c>
      <c r="J7321">
        <v>15</v>
      </c>
      <c r="K7321">
        <v>10</v>
      </c>
      <c r="L7321" t="s">
        <v>35</v>
      </c>
      <c r="M7321" t="s">
        <v>21</v>
      </c>
      <c r="N7321" t="s">
        <v>30</v>
      </c>
      <c r="O7321">
        <f t="shared" si="684"/>
        <v>1</v>
      </c>
      <c r="P7321" t="str">
        <f t="shared" si="685"/>
        <v>Valid</v>
      </c>
      <c r="Q7321" t="str">
        <f>_xlfn.XLOOKUP(B7321,Customers!$A:$A,Customers!$C:$C,"Not Found")</f>
        <v>South</v>
      </c>
      <c r="R7321" t="str">
        <f t="shared" si="686"/>
        <v>Central</v>
      </c>
      <c r="S7321" t="str">
        <f t="shared" si="687"/>
        <v>Accident</v>
      </c>
      <c r="T7321" t="str">
        <f t="shared" si="688"/>
        <v>SLA Breach</v>
      </c>
      <c r="U7321">
        <f t="shared" si="689"/>
        <v>5</v>
      </c>
    </row>
    <row r="7322" spans="1:21" x14ac:dyDescent="0.3">
      <c r="A7322" t="s">
        <v>12085</v>
      </c>
      <c r="B7322" t="s">
        <v>9958</v>
      </c>
      <c r="C7322" t="s">
        <v>9959</v>
      </c>
      <c r="D7322" t="s">
        <v>111</v>
      </c>
      <c r="E7322" t="s">
        <v>173</v>
      </c>
      <c r="F7322">
        <v>96140.11</v>
      </c>
      <c r="G7322" s="1">
        <v>45919</v>
      </c>
      <c r="I7322" t="s">
        <v>40</v>
      </c>
      <c r="J7322">
        <v>10</v>
      </c>
      <c r="K7322">
        <v>12</v>
      </c>
      <c r="L7322" t="s">
        <v>140</v>
      </c>
      <c r="M7322" t="s">
        <v>49</v>
      </c>
      <c r="N7322" t="s">
        <v>22</v>
      </c>
      <c r="O7322">
        <f t="shared" si="684"/>
        <v>1</v>
      </c>
      <c r="P7322" t="str">
        <f t="shared" si="685"/>
        <v>Valid</v>
      </c>
      <c r="Q7322" t="str">
        <f>_xlfn.XLOOKUP(B7322,Customers!$A:$A,Customers!$C:$C,"Not Found")</f>
        <v>South</v>
      </c>
      <c r="R7322" t="str">
        <f t="shared" si="686"/>
        <v>Central</v>
      </c>
      <c r="S7322" t="str">
        <f t="shared" si="687"/>
        <v>Fire</v>
      </c>
      <c r="T7322" t="str">
        <f t="shared" si="688"/>
        <v>Within SLA</v>
      </c>
      <c r="U7322">
        <f t="shared" si="689"/>
        <v>0</v>
      </c>
    </row>
    <row r="7323" spans="1:21" x14ac:dyDescent="0.3">
      <c r="A7323" t="s">
        <v>12086</v>
      </c>
      <c r="B7323" t="s">
        <v>2021</v>
      </c>
      <c r="C7323" t="s">
        <v>10559</v>
      </c>
      <c r="D7323" t="s">
        <v>53</v>
      </c>
      <c r="E7323" t="s">
        <v>74</v>
      </c>
      <c r="F7323">
        <v>106757.65</v>
      </c>
      <c r="G7323" s="1">
        <v>45730</v>
      </c>
      <c r="I7323" t="s">
        <v>40</v>
      </c>
      <c r="J7323">
        <v>24</v>
      </c>
      <c r="K7323">
        <v>15</v>
      </c>
      <c r="L7323" t="s">
        <v>48</v>
      </c>
      <c r="M7323" t="s">
        <v>55</v>
      </c>
      <c r="N7323" t="s">
        <v>30</v>
      </c>
      <c r="O7323">
        <f t="shared" si="684"/>
        <v>1</v>
      </c>
      <c r="P7323" t="str">
        <f t="shared" si="685"/>
        <v>Valid</v>
      </c>
      <c r="Q7323" t="str">
        <f>_xlfn.XLOOKUP(B7323,Customers!$A:$A,Customers!$C:$C,"Not Found")</f>
        <v>West</v>
      </c>
      <c r="R7323" t="str">
        <f t="shared" si="686"/>
        <v>East</v>
      </c>
      <c r="S7323" t="str">
        <f t="shared" si="687"/>
        <v>Hospitalization</v>
      </c>
      <c r="T7323" t="str">
        <f t="shared" si="688"/>
        <v>SLA Breach</v>
      </c>
      <c r="U7323">
        <f t="shared" si="689"/>
        <v>9</v>
      </c>
    </row>
    <row r="7324" spans="1:21" x14ac:dyDescent="0.3">
      <c r="A7324" t="s">
        <v>12087</v>
      </c>
      <c r="B7324" t="s">
        <v>3613</v>
      </c>
      <c r="C7324" t="s">
        <v>3614</v>
      </c>
      <c r="D7324" t="s">
        <v>102</v>
      </c>
      <c r="E7324" t="s">
        <v>27</v>
      </c>
      <c r="F7324">
        <v>649283.41</v>
      </c>
      <c r="G7324" s="1">
        <v>45659</v>
      </c>
      <c r="H7324" s="1">
        <v>45675</v>
      </c>
      <c r="I7324" t="s">
        <v>19</v>
      </c>
      <c r="J7324">
        <v>16</v>
      </c>
      <c r="K7324">
        <v>20</v>
      </c>
      <c r="L7324" t="s">
        <v>296</v>
      </c>
      <c r="M7324" t="s">
        <v>29</v>
      </c>
      <c r="N7324" t="s">
        <v>22</v>
      </c>
      <c r="O7324">
        <f t="shared" si="684"/>
        <v>1</v>
      </c>
      <c r="P7324" t="str">
        <f t="shared" si="685"/>
        <v>Valid</v>
      </c>
      <c r="Q7324" t="str">
        <f>_xlfn.XLOOKUP(B7324,Customers!$A:$A,Customers!$C:$C,"Not Found")</f>
        <v>Central</v>
      </c>
      <c r="R7324" t="str">
        <f t="shared" si="686"/>
        <v>West</v>
      </c>
      <c r="S7324" t="str">
        <f t="shared" si="687"/>
        <v>Maturity</v>
      </c>
      <c r="T7324" t="str">
        <f t="shared" si="688"/>
        <v>Within SLA</v>
      </c>
      <c r="U7324">
        <f t="shared" si="689"/>
        <v>0</v>
      </c>
    </row>
    <row r="7325" spans="1:21" x14ac:dyDescent="0.3">
      <c r="A7325" t="s">
        <v>12088</v>
      </c>
      <c r="B7325" t="s">
        <v>1607</v>
      </c>
      <c r="C7325" t="s">
        <v>3049</v>
      </c>
      <c r="D7325" t="s">
        <v>26</v>
      </c>
      <c r="E7325" t="s">
        <v>18</v>
      </c>
      <c r="F7325">
        <v>708787.54</v>
      </c>
      <c r="G7325" s="1">
        <v>45731</v>
      </c>
      <c r="I7325" t="s">
        <v>40</v>
      </c>
      <c r="J7325">
        <v>18</v>
      </c>
      <c r="K7325">
        <v>20</v>
      </c>
      <c r="L7325" t="s">
        <v>121</v>
      </c>
      <c r="M7325" t="s">
        <v>29</v>
      </c>
      <c r="N7325" t="s">
        <v>30</v>
      </c>
      <c r="O7325">
        <f t="shared" si="684"/>
        <v>1</v>
      </c>
      <c r="P7325" t="str">
        <f t="shared" si="685"/>
        <v>Valid</v>
      </c>
      <c r="Q7325" t="str">
        <f>_xlfn.XLOOKUP(B7325,Customers!$A:$A,Customers!$C:$C,"Not Found")</f>
        <v>South</v>
      </c>
      <c r="R7325" t="str">
        <f t="shared" si="686"/>
        <v>South</v>
      </c>
      <c r="S7325" t="str">
        <f t="shared" si="687"/>
        <v>Disability</v>
      </c>
      <c r="T7325" t="str">
        <f t="shared" si="688"/>
        <v>Within SLA</v>
      </c>
      <c r="U7325">
        <f t="shared" si="689"/>
        <v>0</v>
      </c>
    </row>
    <row r="7326" spans="1:21" x14ac:dyDescent="0.3">
      <c r="A7326" t="s">
        <v>12089</v>
      </c>
      <c r="B7326" t="s">
        <v>1077</v>
      </c>
      <c r="C7326" t="s">
        <v>12090</v>
      </c>
      <c r="D7326" t="s">
        <v>154</v>
      </c>
      <c r="E7326" t="s">
        <v>27</v>
      </c>
      <c r="F7326">
        <v>142772.54999999999</v>
      </c>
      <c r="G7326" s="1">
        <v>45887</v>
      </c>
      <c r="H7326" s="1">
        <v>45895</v>
      </c>
      <c r="I7326" t="s">
        <v>19</v>
      </c>
      <c r="J7326">
        <v>8</v>
      </c>
      <c r="K7326">
        <v>10</v>
      </c>
      <c r="L7326" t="s">
        <v>353</v>
      </c>
      <c r="M7326" t="s">
        <v>21</v>
      </c>
      <c r="N7326" t="s">
        <v>22</v>
      </c>
      <c r="O7326">
        <f t="shared" si="684"/>
        <v>1</v>
      </c>
      <c r="P7326" t="str">
        <f t="shared" si="685"/>
        <v>Valid</v>
      </c>
      <c r="Q7326" t="str">
        <f>_xlfn.XLOOKUP(B7326,Customers!$A:$A,Customers!$C:$C,"Not Found")</f>
        <v>South</v>
      </c>
      <c r="R7326" t="str">
        <f t="shared" si="686"/>
        <v>West</v>
      </c>
      <c r="S7326" t="str">
        <f t="shared" si="687"/>
        <v>Vehicle Damage</v>
      </c>
      <c r="T7326" t="str">
        <f t="shared" si="688"/>
        <v>Within SLA</v>
      </c>
      <c r="U7326">
        <f t="shared" si="689"/>
        <v>0</v>
      </c>
    </row>
    <row r="7327" spans="1:21" x14ac:dyDescent="0.3">
      <c r="A7327" t="s">
        <v>12091</v>
      </c>
      <c r="B7327" t="s">
        <v>5081</v>
      </c>
      <c r="C7327" t="s">
        <v>5082</v>
      </c>
      <c r="D7327" t="s">
        <v>59</v>
      </c>
      <c r="E7327" t="s">
        <v>27</v>
      </c>
      <c r="F7327">
        <v>62789.48</v>
      </c>
      <c r="G7327" s="1">
        <v>45879</v>
      </c>
      <c r="H7327" s="1">
        <v>45892</v>
      </c>
      <c r="I7327" t="s">
        <v>19</v>
      </c>
      <c r="J7327">
        <v>13</v>
      </c>
      <c r="K7327">
        <v>15</v>
      </c>
      <c r="L7327" t="s">
        <v>93</v>
      </c>
      <c r="M7327" t="s">
        <v>55</v>
      </c>
      <c r="N7327" t="s">
        <v>30</v>
      </c>
      <c r="O7327">
        <f t="shared" si="684"/>
        <v>1</v>
      </c>
      <c r="P7327" t="str">
        <f t="shared" si="685"/>
        <v>Valid</v>
      </c>
      <c r="Q7327" t="str">
        <f>_xlfn.XLOOKUP(B7327,Customers!$A:$A,Customers!$C:$C,"Not Found")</f>
        <v>East</v>
      </c>
      <c r="R7327" t="str">
        <f t="shared" si="686"/>
        <v>West</v>
      </c>
      <c r="S7327" t="str">
        <f t="shared" si="687"/>
        <v>Critical Illness</v>
      </c>
      <c r="T7327" t="str">
        <f t="shared" si="688"/>
        <v>Within SLA</v>
      </c>
      <c r="U7327">
        <f t="shared" si="689"/>
        <v>0</v>
      </c>
    </row>
    <row r="7328" spans="1:21" x14ac:dyDescent="0.3">
      <c r="A7328" t="s">
        <v>12092</v>
      </c>
      <c r="B7328" t="s">
        <v>893</v>
      </c>
      <c r="C7328" t="s">
        <v>894</v>
      </c>
      <c r="D7328" t="s">
        <v>116</v>
      </c>
      <c r="E7328" t="s">
        <v>74</v>
      </c>
      <c r="F7328">
        <v>20736.240000000002</v>
      </c>
      <c r="G7328" s="1">
        <v>45903</v>
      </c>
      <c r="H7328" s="1">
        <v>45916</v>
      </c>
      <c r="I7328" t="s">
        <v>19</v>
      </c>
      <c r="J7328">
        <v>13</v>
      </c>
      <c r="K7328">
        <v>7</v>
      </c>
      <c r="L7328" t="s">
        <v>704</v>
      </c>
      <c r="M7328" t="s">
        <v>94</v>
      </c>
      <c r="N7328" t="s">
        <v>30</v>
      </c>
      <c r="O7328">
        <f t="shared" si="684"/>
        <v>1</v>
      </c>
      <c r="P7328" t="str">
        <f t="shared" si="685"/>
        <v>Valid</v>
      </c>
      <c r="Q7328" t="str">
        <f>_xlfn.XLOOKUP(B7328,Customers!$A:$A,Customers!$C:$C,"Not Found")</f>
        <v>East</v>
      </c>
      <c r="R7328" t="str">
        <f t="shared" si="686"/>
        <v>East</v>
      </c>
      <c r="S7328" t="str">
        <f t="shared" si="687"/>
        <v>Medical Emergency</v>
      </c>
      <c r="T7328" t="str">
        <f t="shared" si="688"/>
        <v>SLA Breach</v>
      </c>
      <c r="U7328">
        <f t="shared" si="689"/>
        <v>6</v>
      </c>
    </row>
    <row r="7329" spans="1:21" x14ac:dyDescent="0.3">
      <c r="A7329" t="s">
        <v>12093</v>
      </c>
      <c r="B7329" t="s">
        <v>3778</v>
      </c>
      <c r="C7329" t="s">
        <v>5658</v>
      </c>
      <c r="D7329" t="s">
        <v>216</v>
      </c>
      <c r="E7329" t="s">
        <v>39</v>
      </c>
      <c r="F7329">
        <v>49620.11</v>
      </c>
      <c r="G7329" s="1">
        <v>45916</v>
      </c>
      <c r="H7329" s="1">
        <v>45927</v>
      </c>
      <c r="I7329" t="s">
        <v>19</v>
      </c>
      <c r="J7329">
        <v>11</v>
      </c>
      <c r="K7329">
        <v>15</v>
      </c>
      <c r="L7329" t="s">
        <v>548</v>
      </c>
      <c r="M7329" t="s">
        <v>55</v>
      </c>
      <c r="N7329" t="s">
        <v>22</v>
      </c>
      <c r="O7329">
        <f t="shared" si="684"/>
        <v>1</v>
      </c>
      <c r="P7329" t="str">
        <f t="shared" si="685"/>
        <v>Valid</v>
      </c>
      <c r="Q7329" t="str">
        <f>_xlfn.XLOOKUP(B7329,Customers!$A:$A,Customers!$C:$C,"Not Found")</f>
        <v>West</v>
      </c>
      <c r="R7329" t="str">
        <f t="shared" si="686"/>
        <v>North</v>
      </c>
      <c r="S7329" t="str">
        <f t="shared" si="687"/>
        <v>Outpatient</v>
      </c>
      <c r="T7329" t="str">
        <f t="shared" si="688"/>
        <v>Within SLA</v>
      </c>
      <c r="U7329">
        <f t="shared" si="689"/>
        <v>0</v>
      </c>
    </row>
    <row r="7330" spans="1:21" x14ac:dyDescent="0.3">
      <c r="A7330" t="s">
        <v>12094</v>
      </c>
      <c r="B7330" t="s">
        <v>2738</v>
      </c>
      <c r="C7330" t="s">
        <v>7705</v>
      </c>
      <c r="D7330" t="s">
        <v>17</v>
      </c>
      <c r="E7330" t="s">
        <v>18</v>
      </c>
      <c r="F7330">
        <v>71844.58</v>
      </c>
      <c r="G7330" s="1">
        <v>45731</v>
      </c>
      <c r="I7330" t="s">
        <v>64</v>
      </c>
      <c r="J7330">
        <v>7</v>
      </c>
      <c r="K7330">
        <v>10</v>
      </c>
      <c r="L7330" t="s">
        <v>20</v>
      </c>
      <c r="M7330" t="s">
        <v>21</v>
      </c>
      <c r="N7330" t="s">
        <v>30</v>
      </c>
      <c r="O7330">
        <f t="shared" si="684"/>
        <v>1</v>
      </c>
      <c r="P7330" t="str">
        <f t="shared" si="685"/>
        <v>Valid</v>
      </c>
      <c r="Q7330" t="str">
        <f>_xlfn.XLOOKUP(B7330,Customers!$A:$A,Customers!$C:$C,"Not Found")</f>
        <v>West</v>
      </c>
      <c r="R7330" t="str">
        <f t="shared" si="686"/>
        <v>South</v>
      </c>
      <c r="S7330" t="str">
        <f t="shared" si="687"/>
        <v>Accident</v>
      </c>
      <c r="T7330" t="str">
        <f t="shared" si="688"/>
        <v>Within SLA</v>
      </c>
      <c r="U7330">
        <f t="shared" si="689"/>
        <v>0</v>
      </c>
    </row>
    <row r="7331" spans="1:21" x14ac:dyDescent="0.3">
      <c r="A7331" t="s">
        <v>12095</v>
      </c>
      <c r="B7331" t="s">
        <v>745</v>
      </c>
      <c r="C7331" t="s">
        <v>746</v>
      </c>
      <c r="D7331" t="s">
        <v>59</v>
      </c>
      <c r="E7331" t="s">
        <v>27</v>
      </c>
      <c r="F7331">
        <v>155872.98000000001</v>
      </c>
      <c r="G7331" s="1">
        <v>45920</v>
      </c>
      <c r="H7331" s="1">
        <v>45940</v>
      </c>
      <c r="I7331" t="s">
        <v>19</v>
      </c>
      <c r="J7331">
        <v>20</v>
      </c>
      <c r="K7331">
        <v>15</v>
      </c>
      <c r="L7331" t="s">
        <v>193</v>
      </c>
      <c r="M7331" t="s">
        <v>55</v>
      </c>
      <c r="N7331" t="s">
        <v>42</v>
      </c>
      <c r="O7331">
        <f t="shared" si="684"/>
        <v>1</v>
      </c>
      <c r="P7331" t="str">
        <f t="shared" si="685"/>
        <v>Valid</v>
      </c>
      <c r="Q7331" t="str">
        <f>_xlfn.XLOOKUP(B7331,Customers!$A:$A,Customers!$C:$C,"Not Found")</f>
        <v>Central</v>
      </c>
      <c r="R7331" t="str">
        <f t="shared" si="686"/>
        <v>West</v>
      </c>
      <c r="S7331" t="str">
        <f t="shared" si="687"/>
        <v>Critical Illness</v>
      </c>
      <c r="T7331" t="str">
        <f t="shared" si="688"/>
        <v>SLA Breach</v>
      </c>
      <c r="U7331">
        <f t="shared" si="689"/>
        <v>5</v>
      </c>
    </row>
    <row r="7332" spans="1:21" x14ac:dyDescent="0.3">
      <c r="A7332" t="s">
        <v>12096</v>
      </c>
      <c r="B7332" t="s">
        <v>284</v>
      </c>
      <c r="C7332" t="s">
        <v>285</v>
      </c>
      <c r="D7332" t="s">
        <v>46</v>
      </c>
      <c r="F7332">
        <v>76188.600000000006</v>
      </c>
      <c r="G7332" s="1">
        <v>45815</v>
      </c>
      <c r="I7332" t="s">
        <v>64</v>
      </c>
      <c r="J7332">
        <v>16</v>
      </c>
      <c r="K7332">
        <v>12</v>
      </c>
      <c r="L7332" t="s">
        <v>1047</v>
      </c>
      <c r="M7332" t="s">
        <v>49</v>
      </c>
      <c r="N7332" t="s">
        <v>30</v>
      </c>
      <c r="O7332">
        <f t="shared" si="684"/>
        <v>1</v>
      </c>
      <c r="P7332" t="str">
        <f t="shared" si="685"/>
        <v>Valid</v>
      </c>
      <c r="Q7332" t="str">
        <f>_xlfn.XLOOKUP(B7332,Customers!$A:$A,Customers!$C:$C,"Not Found")</f>
        <v>North</v>
      </c>
      <c r="R7332" t="str">
        <f t="shared" si="686"/>
        <v>North</v>
      </c>
      <c r="S7332" t="str">
        <f t="shared" si="687"/>
        <v>Theft</v>
      </c>
      <c r="T7332" t="str">
        <f t="shared" si="688"/>
        <v>SLA Breach</v>
      </c>
      <c r="U7332">
        <f t="shared" si="689"/>
        <v>4</v>
      </c>
    </row>
    <row r="7333" spans="1:21" x14ac:dyDescent="0.3">
      <c r="A7333" t="s">
        <v>12097</v>
      </c>
      <c r="B7333" t="s">
        <v>768</v>
      </c>
      <c r="C7333" t="s">
        <v>9675</v>
      </c>
      <c r="D7333" t="s">
        <v>53</v>
      </c>
      <c r="E7333" t="s">
        <v>74</v>
      </c>
      <c r="F7333">
        <v>75468.17</v>
      </c>
      <c r="G7333" s="1">
        <v>45948</v>
      </c>
      <c r="H7333" s="1">
        <v>45974</v>
      </c>
      <c r="I7333" t="s">
        <v>19</v>
      </c>
      <c r="J7333">
        <v>26</v>
      </c>
      <c r="K7333">
        <v>15</v>
      </c>
      <c r="L7333" t="s">
        <v>345</v>
      </c>
      <c r="M7333" t="s">
        <v>55</v>
      </c>
      <c r="N7333" t="s">
        <v>88</v>
      </c>
      <c r="O7333">
        <f t="shared" si="684"/>
        <v>1</v>
      </c>
      <c r="P7333" t="str">
        <f t="shared" si="685"/>
        <v>Valid</v>
      </c>
      <c r="Q7333" t="str">
        <f>_xlfn.XLOOKUP(B7333,Customers!$A:$A,Customers!$C:$C,"Not Found")</f>
        <v>South</v>
      </c>
      <c r="R7333" t="str">
        <f t="shared" si="686"/>
        <v>East</v>
      </c>
      <c r="S7333" t="str">
        <f t="shared" si="687"/>
        <v>Hospitalization</v>
      </c>
      <c r="T7333" t="str">
        <f t="shared" si="688"/>
        <v>SLA Breach</v>
      </c>
      <c r="U7333">
        <f t="shared" si="689"/>
        <v>11</v>
      </c>
    </row>
    <row r="7334" spans="1:21" x14ac:dyDescent="0.3">
      <c r="A7334" t="s">
        <v>12098</v>
      </c>
      <c r="B7334" t="s">
        <v>6005</v>
      </c>
      <c r="C7334" t="s">
        <v>6006</v>
      </c>
      <c r="D7334" t="s">
        <v>46</v>
      </c>
      <c r="E7334" t="s">
        <v>173</v>
      </c>
      <c r="F7334">
        <v>98960.37</v>
      </c>
      <c r="G7334" s="1">
        <v>45665</v>
      </c>
      <c r="H7334" s="1">
        <v>45684</v>
      </c>
      <c r="I7334" t="s">
        <v>19</v>
      </c>
      <c r="J7334">
        <v>19</v>
      </c>
      <c r="K7334">
        <v>10</v>
      </c>
      <c r="L7334" t="s">
        <v>93</v>
      </c>
      <c r="M7334" t="s">
        <v>21</v>
      </c>
      <c r="N7334" t="s">
        <v>42</v>
      </c>
      <c r="O7334">
        <f t="shared" si="684"/>
        <v>1</v>
      </c>
      <c r="P7334" t="str">
        <f t="shared" si="685"/>
        <v>Valid</v>
      </c>
      <c r="Q7334" t="str">
        <f>_xlfn.XLOOKUP(B7334,Customers!$A:$A,Customers!$C:$C,"Not Found")</f>
        <v>North</v>
      </c>
      <c r="R7334" t="str">
        <f t="shared" si="686"/>
        <v>Central</v>
      </c>
      <c r="S7334" t="str">
        <f t="shared" si="687"/>
        <v>Theft</v>
      </c>
      <c r="T7334" t="str">
        <f t="shared" si="688"/>
        <v>SLA Breach</v>
      </c>
      <c r="U7334">
        <f t="shared" si="689"/>
        <v>9</v>
      </c>
    </row>
    <row r="7335" spans="1:21" x14ac:dyDescent="0.3">
      <c r="A7335" t="s">
        <v>12099</v>
      </c>
      <c r="B7335" t="s">
        <v>1360</v>
      </c>
      <c r="C7335" t="s">
        <v>5276</v>
      </c>
      <c r="D7335" t="s">
        <v>102</v>
      </c>
      <c r="E7335" t="s">
        <v>39</v>
      </c>
      <c r="F7335">
        <v>243478.66</v>
      </c>
      <c r="G7335" s="1">
        <v>45909</v>
      </c>
      <c r="H7335" s="1">
        <v>45935</v>
      </c>
      <c r="I7335" t="s">
        <v>47</v>
      </c>
      <c r="J7335">
        <v>26</v>
      </c>
      <c r="K7335">
        <v>20</v>
      </c>
      <c r="L7335" t="s">
        <v>54</v>
      </c>
      <c r="M7335" t="s">
        <v>29</v>
      </c>
      <c r="N7335" t="s">
        <v>88</v>
      </c>
      <c r="O7335">
        <f t="shared" si="684"/>
        <v>1</v>
      </c>
      <c r="P7335" t="str">
        <f t="shared" si="685"/>
        <v>Valid</v>
      </c>
      <c r="Q7335" t="str">
        <f>_xlfn.XLOOKUP(B7335,Customers!$A:$A,Customers!$C:$C,"Not Found")</f>
        <v>North</v>
      </c>
      <c r="R7335" t="str">
        <f t="shared" si="686"/>
        <v>North</v>
      </c>
      <c r="S7335" t="str">
        <f t="shared" si="687"/>
        <v>Maturity</v>
      </c>
      <c r="T7335" t="str">
        <f t="shared" si="688"/>
        <v>SLA Breach</v>
      </c>
      <c r="U7335">
        <f t="shared" si="689"/>
        <v>6</v>
      </c>
    </row>
    <row r="7336" spans="1:21" x14ac:dyDescent="0.3">
      <c r="A7336" t="s">
        <v>12100</v>
      </c>
      <c r="B7336" t="s">
        <v>6855</v>
      </c>
      <c r="C7336" t="s">
        <v>6856</v>
      </c>
      <c r="D7336" t="s">
        <v>111</v>
      </c>
      <c r="E7336" t="s">
        <v>39</v>
      </c>
      <c r="F7336">
        <v>97197.75</v>
      </c>
      <c r="G7336" s="1">
        <v>45888</v>
      </c>
      <c r="H7336" s="1">
        <v>45899</v>
      </c>
      <c r="I7336" t="s">
        <v>47</v>
      </c>
      <c r="J7336">
        <v>11</v>
      </c>
      <c r="K7336">
        <v>12</v>
      </c>
      <c r="L7336" t="s">
        <v>75</v>
      </c>
      <c r="M7336" t="s">
        <v>49</v>
      </c>
      <c r="N7336" t="s">
        <v>30</v>
      </c>
      <c r="O7336">
        <f t="shared" si="684"/>
        <v>1</v>
      </c>
      <c r="P7336" t="str">
        <f t="shared" si="685"/>
        <v>Valid</v>
      </c>
      <c r="Q7336" t="str">
        <f>_xlfn.XLOOKUP(B7336,Customers!$A:$A,Customers!$C:$C,"Not Found")</f>
        <v>South</v>
      </c>
      <c r="R7336" t="str">
        <f t="shared" si="686"/>
        <v>North</v>
      </c>
      <c r="S7336" t="str">
        <f t="shared" si="687"/>
        <v>Fire</v>
      </c>
      <c r="T7336" t="str">
        <f t="shared" si="688"/>
        <v>Within SLA</v>
      </c>
      <c r="U7336">
        <f t="shared" si="689"/>
        <v>0</v>
      </c>
    </row>
    <row r="7337" spans="1:21" x14ac:dyDescent="0.3">
      <c r="A7337" t="s">
        <v>12101</v>
      </c>
      <c r="B7337" t="s">
        <v>3391</v>
      </c>
      <c r="C7337" t="s">
        <v>11940</v>
      </c>
      <c r="D7337" t="s">
        <v>46</v>
      </c>
      <c r="E7337" t="s">
        <v>18</v>
      </c>
      <c r="F7337">
        <v>226966.56</v>
      </c>
      <c r="G7337" s="1">
        <v>45820</v>
      </c>
      <c r="I7337" t="s">
        <v>64</v>
      </c>
      <c r="J7337">
        <v>22</v>
      </c>
      <c r="K7337">
        <v>12</v>
      </c>
      <c r="L7337" t="s">
        <v>252</v>
      </c>
      <c r="M7337" t="s">
        <v>49</v>
      </c>
      <c r="N7337" t="s">
        <v>42</v>
      </c>
      <c r="O7337">
        <f t="shared" si="684"/>
        <v>1</v>
      </c>
      <c r="P7337" t="str">
        <f t="shared" si="685"/>
        <v>Valid</v>
      </c>
      <c r="Q7337" t="str">
        <f>_xlfn.XLOOKUP(B7337,Customers!$A:$A,Customers!$C:$C,"Not Found")</f>
        <v>East</v>
      </c>
      <c r="R7337" t="str">
        <f t="shared" si="686"/>
        <v>South</v>
      </c>
      <c r="S7337" t="str">
        <f t="shared" si="687"/>
        <v>Theft</v>
      </c>
      <c r="T7337" t="str">
        <f t="shared" si="688"/>
        <v>SLA Breach</v>
      </c>
      <c r="U7337">
        <f t="shared" si="689"/>
        <v>10</v>
      </c>
    </row>
    <row r="7338" spans="1:21" x14ac:dyDescent="0.3">
      <c r="A7338" t="s">
        <v>12102</v>
      </c>
      <c r="B7338" t="s">
        <v>3719</v>
      </c>
      <c r="C7338" t="s">
        <v>3720</v>
      </c>
      <c r="D7338" t="s">
        <v>53</v>
      </c>
      <c r="E7338" t="s">
        <v>27</v>
      </c>
      <c r="F7338">
        <v>86319.37</v>
      </c>
      <c r="G7338" s="1">
        <v>45948</v>
      </c>
      <c r="I7338" t="s">
        <v>40</v>
      </c>
      <c r="J7338">
        <v>15</v>
      </c>
      <c r="K7338">
        <v>15</v>
      </c>
      <c r="L7338" t="s">
        <v>606</v>
      </c>
      <c r="M7338" t="s">
        <v>55</v>
      </c>
      <c r="N7338" t="s">
        <v>30</v>
      </c>
      <c r="O7338">
        <f t="shared" si="684"/>
        <v>1</v>
      </c>
      <c r="P7338" t="str">
        <f t="shared" si="685"/>
        <v>Valid</v>
      </c>
      <c r="Q7338" t="str">
        <f>_xlfn.XLOOKUP(B7338,Customers!$A:$A,Customers!$C:$C,"Not Found")</f>
        <v>Central</v>
      </c>
      <c r="R7338" t="str">
        <f t="shared" si="686"/>
        <v>West</v>
      </c>
      <c r="S7338" t="str">
        <f t="shared" si="687"/>
        <v>Hospitalization</v>
      </c>
      <c r="T7338" t="str">
        <f t="shared" si="688"/>
        <v>Within SLA</v>
      </c>
      <c r="U7338">
        <f t="shared" si="689"/>
        <v>0</v>
      </c>
    </row>
    <row r="7339" spans="1:21" x14ac:dyDescent="0.3">
      <c r="A7339" t="s">
        <v>12103</v>
      </c>
      <c r="B7339" t="s">
        <v>1981</v>
      </c>
      <c r="C7339" t="s">
        <v>1982</v>
      </c>
      <c r="D7339" t="s">
        <v>26</v>
      </c>
      <c r="E7339" t="s">
        <v>27</v>
      </c>
      <c r="F7339">
        <v>187844.19</v>
      </c>
      <c r="G7339" s="1">
        <v>45747</v>
      </c>
      <c r="I7339" t="s">
        <v>40</v>
      </c>
      <c r="J7339">
        <v>25</v>
      </c>
      <c r="K7339">
        <v>20</v>
      </c>
      <c r="L7339" t="s">
        <v>431</v>
      </c>
      <c r="M7339" t="s">
        <v>29</v>
      </c>
      <c r="N7339" t="s">
        <v>42</v>
      </c>
      <c r="O7339">
        <f t="shared" si="684"/>
        <v>1</v>
      </c>
      <c r="P7339" t="str">
        <f t="shared" si="685"/>
        <v>Valid</v>
      </c>
      <c r="Q7339" t="str">
        <f>_xlfn.XLOOKUP(B7339,Customers!$A:$A,Customers!$C:$C,"Not Found")</f>
        <v>Central</v>
      </c>
      <c r="R7339" t="str">
        <f t="shared" si="686"/>
        <v>West</v>
      </c>
      <c r="S7339" t="str">
        <f t="shared" si="687"/>
        <v>Disability</v>
      </c>
      <c r="T7339" t="str">
        <f t="shared" si="688"/>
        <v>SLA Breach</v>
      </c>
      <c r="U7339">
        <f t="shared" si="689"/>
        <v>5</v>
      </c>
    </row>
    <row r="7340" spans="1:21" x14ac:dyDescent="0.3">
      <c r="A7340" t="s">
        <v>12104</v>
      </c>
      <c r="B7340" t="s">
        <v>12105</v>
      </c>
      <c r="C7340" t="s">
        <v>12106</v>
      </c>
      <c r="D7340" t="s">
        <v>116</v>
      </c>
      <c r="E7340" t="s">
        <v>27</v>
      </c>
      <c r="F7340">
        <v>31938.880000000001</v>
      </c>
      <c r="G7340" s="1">
        <v>45781</v>
      </c>
      <c r="H7340" s="1">
        <v>45789</v>
      </c>
      <c r="I7340" t="s">
        <v>19</v>
      </c>
      <c r="J7340">
        <v>8</v>
      </c>
      <c r="K7340">
        <v>7</v>
      </c>
      <c r="L7340" t="s">
        <v>630</v>
      </c>
      <c r="M7340" t="s">
        <v>94</v>
      </c>
      <c r="N7340" t="s">
        <v>42</v>
      </c>
      <c r="O7340">
        <f t="shared" si="684"/>
        <v>1</v>
      </c>
      <c r="P7340" t="str">
        <f t="shared" si="685"/>
        <v>Valid</v>
      </c>
      <c r="Q7340" t="str">
        <f>_xlfn.XLOOKUP(B7340,Customers!$A:$A,Customers!$C:$C,"Not Found")</f>
        <v>South</v>
      </c>
      <c r="R7340" t="str">
        <f t="shared" si="686"/>
        <v>West</v>
      </c>
      <c r="S7340" t="str">
        <f t="shared" si="687"/>
        <v>Medical Emergency</v>
      </c>
      <c r="T7340" t="str">
        <f t="shared" si="688"/>
        <v>SLA Breach</v>
      </c>
      <c r="U7340">
        <f t="shared" si="689"/>
        <v>1</v>
      </c>
    </row>
    <row r="7341" spans="1:21" x14ac:dyDescent="0.3">
      <c r="A7341" t="s">
        <v>12107</v>
      </c>
      <c r="B7341" t="s">
        <v>1500</v>
      </c>
      <c r="C7341" t="s">
        <v>11562</v>
      </c>
      <c r="D7341" t="s">
        <v>111</v>
      </c>
      <c r="E7341" t="s">
        <v>173</v>
      </c>
      <c r="F7341">
        <v>145787.57999999999</v>
      </c>
      <c r="G7341" s="1">
        <v>45782</v>
      </c>
      <c r="H7341" s="1">
        <v>45788</v>
      </c>
      <c r="I7341" t="s">
        <v>19</v>
      </c>
      <c r="J7341">
        <v>6</v>
      </c>
      <c r="K7341">
        <v>12</v>
      </c>
      <c r="L7341" t="s">
        <v>136</v>
      </c>
      <c r="M7341" t="s">
        <v>49</v>
      </c>
      <c r="N7341" t="s">
        <v>30</v>
      </c>
      <c r="O7341">
        <f t="shared" si="684"/>
        <v>1</v>
      </c>
      <c r="P7341" t="str">
        <f t="shared" si="685"/>
        <v>Valid</v>
      </c>
      <c r="Q7341" t="str">
        <f>_xlfn.XLOOKUP(B7341,Customers!$A:$A,Customers!$C:$C,"Not Found")</f>
        <v>North</v>
      </c>
      <c r="R7341" t="str">
        <f t="shared" si="686"/>
        <v>Central</v>
      </c>
      <c r="S7341" t="str">
        <f t="shared" si="687"/>
        <v>Fire</v>
      </c>
      <c r="T7341" t="str">
        <f t="shared" si="688"/>
        <v>Within SLA</v>
      </c>
      <c r="U7341">
        <f t="shared" si="689"/>
        <v>0</v>
      </c>
    </row>
    <row r="7342" spans="1:21" x14ac:dyDescent="0.3">
      <c r="A7342" t="s">
        <v>12108</v>
      </c>
      <c r="B7342" t="s">
        <v>3313</v>
      </c>
      <c r="C7342" t="s">
        <v>3314</v>
      </c>
      <c r="D7342" t="s">
        <v>69</v>
      </c>
      <c r="E7342" t="s">
        <v>74</v>
      </c>
      <c r="F7342">
        <v>560274.22</v>
      </c>
      <c r="G7342" s="1">
        <v>45818</v>
      </c>
      <c r="I7342" t="s">
        <v>40</v>
      </c>
      <c r="J7342">
        <v>34</v>
      </c>
      <c r="K7342">
        <v>12</v>
      </c>
      <c r="L7342" t="s">
        <v>98</v>
      </c>
      <c r="M7342" t="s">
        <v>49</v>
      </c>
      <c r="N7342" t="s">
        <v>88</v>
      </c>
      <c r="O7342">
        <f t="shared" si="684"/>
        <v>1</v>
      </c>
      <c r="P7342" t="str">
        <f t="shared" si="685"/>
        <v>Valid</v>
      </c>
      <c r="Q7342" t="str">
        <f>_xlfn.XLOOKUP(B7342,Customers!$A:$A,Customers!$C:$C,"Not Found")</f>
        <v>North</v>
      </c>
      <c r="R7342" t="str">
        <f t="shared" si="686"/>
        <v>East</v>
      </c>
      <c r="S7342" t="str">
        <f t="shared" si="687"/>
        <v>Property Damage</v>
      </c>
      <c r="T7342" t="str">
        <f t="shared" si="688"/>
        <v>SLA Breach</v>
      </c>
      <c r="U7342">
        <f t="shared" si="689"/>
        <v>22</v>
      </c>
    </row>
    <row r="7343" spans="1:21" x14ac:dyDescent="0.3">
      <c r="A7343" t="s">
        <v>12109</v>
      </c>
      <c r="B7343" t="s">
        <v>1168</v>
      </c>
      <c r="C7343" t="s">
        <v>1169</v>
      </c>
      <c r="D7343" t="s">
        <v>17</v>
      </c>
      <c r="E7343" t="s">
        <v>18</v>
      </c>
      <c r="F7343">
        <v>174476.48</v>
      </c>
      <c r="G7343" s="1">
        <v>45752</v>
      </c>
      <c r="H7343" s="1">
        <v>45762</v>
      </c>
      <c r="I7343" t="s">
        <v>19</v>
      </c>
      <c r="J7343">
        <v>10</v>
      </c>
      <c r="K7343">
        <v>10</v>
      </c>
      <c r="L7343" t="s">
        <v>136</v>
      </c>
      <c r="M7343" t="s">
        <v>21</v>
      </c>
      <c r="N7343" t="s">
        <v>30</v>
      </c>
      <c r="O7343">
        <f t="shared" si="684"/>
        <v>1</v>
      </c>
      <c r="P7343" t="str">
        <f t="shared" si="685"/>
        <v>Valid</v>
      </c>
      <c r="Q7343" t="str">
        <f>_xlfn.XLOOKUP(B7343,Customers!$A:$A,Customers!$C:$C,"Not Found")</f>
        <v>North</v>
      </c>
      <c r="R7343" t="str">
        <f t="shared" si="686"/>
        <v>South</v>
      </c>
      <c r="S7343" t="str">
        <f t="shared" si="687"/>
        <v>Accident</v>
      </c>
      <c r="T7343" t="str">
        <f t="shared" si="688"/>
        <v>Within SLA</v>
      </c>
      <c r="U7343">
        <f t="shared" si="689"/>
        <v>0</v>
      </c>
    </row>
    <row r="7344" spans="1:21" x14ac:dyDescent="0.3">
      <c r="A7344" t="s">
        <v>12110</v>
      </c>
      <c r="B7344" t="s">
        <v>7922</v>
      </c>
      <c r="C7344" t="s">
        <v>7923</v>
      </c>
      <c r="D7344" t="s">
        <v>53</v>
      </c>
      <c r="E7344" t="s">
        <v>74</v>
      </c>
      <c r="F7344">
        <v>677009.41</v>
      </c>
      <c r="G7344" s="1">
        <v>45884</v>
      </c>
      <c r="H7344" s="1">
        <v>45904</v>
      </c>
      <c r="I7344" t="s">
        <v>19</v>
      </c>
      <c r="J7344">
        <v>20</v>
      </c>
      <c r="K7344">
        <v>15</v>
      </c>
      <c r="L7344" t="s">
        <v>431</v>
      </c>
      <c r="M7344" t="s">
        <v>55</v>
      </c>
      <c r="N7344" t="s">
        <v>30</v>
      </c>
      <c r="O7344">
        <f t="shared" si="684"/>
        <v>1</v>
      </c>
      <c r="P7344" t="str">
        <f t="shared" si="685"/>
        <v>Valid</v>
      </c>
      <c r="Q7344" t="str">
        <f>_xlfn.XLOOKUP(B7344,Customers!$A:$A,Customers!$C:$C,"Not Found")</f>
        <v>South</v>
      </c>
      <c r="R7344" t="str">
        <f t="shared" si="686"/>
        <v>East</v>
      </c>
      <c r="S7344" t="str">
        <f t="shared" si="687"/>
        <v>Hospitalization</v>
      </c>
      <c r="T7344" t="str">
        <f t="shared" si="688"/>
        <v>SLA Breach</v>
      </c>
      <c r="U7344">
        <f t="shared" si="689"/>
        <v>5</v>
      </c>
    </row>
    <row r="7345" spans="1:21" x14ac:dyDescent="0.3">
      <c r="A7345" t="s">
        <v>12111</v>
      </c>
      <c r="B7345" t="s">
        <v>844</v>
      </c>
      <c r="C7345" t="s">
        <v>845</v>
      </c>
      <c r="D7345" t="s">
        <v>59</v>
      </c>
      <c r="E7345" t="s">
        <v>18</v>
      </c>
      <c r="F7345">
        <v>42528.68</v>
      </c>
      <c r="G7345" s="1">
        <v>45691</v>
      </c>
      <c r="I7345" t="s">
        <v>40</v>
      </c>
      <c r="J7345">
        <v>25</v>
      </c>
      <c r="K7345">
        <v>15</v>
      </c>
      <c r="L7345" t="s">
        <v>323</v>
      </c>
      <c r="M7345" t="s">
        <v>55</v>
      </c>
      <c r="N7345" t="s">
        <v>42</v>
      </c>
      <c r="O7345">
        <f t="shared" si="684"/>
        <v>1</v>
      </c>
      <c r="P7345" t="str">
        <f t="shared" si="685"/>
        <v>Valid</v>
      </c>
      <c r="Q7345" t="str">
        <f>_xlfn.XLOOKUP(B7345,Customers!$A:$A,Customers!$C:$C,"Not Found")</f>
        <v>South</v>
      </c>
      <c r="R7345" t="str">
        <f t="shared" si="686"/>
        <v>South</v>
      </c>
      <c r="S7345" t="str">
        <f t="shared" si="687"/>
        <v>Critical Illness</v>
      </c>
      <c r="T7345" t="str">
        <f t="shared" si="688"/>
        <v>SLA Breach</v>
      </c>
      <c r="U7345">
        <f t="shared" si="689"/>
        <v>10</v>
      </c>
    </row>
    <row r="7346" spans="1:21" x14ac:dyDescent="0.3">
      <c r="A7346" t="s">
        <v>12112</v>
      </c>
      <c r="B7346" t="s">
        <v>2827</v>
      </c>
      <c r="C7346" t="s">
        <v>2828</v>
      </c>
      <c r="D7346" t="s">
        <v>34</v>
      </c>
      <c r="E7346" t="s">
        <v>74</v>
      </c>
      <c r="F7346">
        <v>741058.41</v>
      </c>
      <c r="G7346" s="1">
        <v>45669</v>
      </c>
      <c r="I7346" t="s">
        <v>40</v>
      </c>
      <c r="J7346">
        <v>23</v>
      </c>
      <c r="K7346">
        <v>20</v>
      </c>
      <c r="L7346" t="s">
        <v>331</v>
      </c>
      <c r="M7346" t="s">
        <v>29</v>
      </c>
      <c r="N7346" t="s">
        <v>42</v>
      </c>
      <c r="O7346">
        <f t="shared" si="684"/>
        <v>1</v>
      </c>
      <c r="P7346" t="str">
        <f t="shared" si="685"/>
        <v>Valid</v>
      </c>
      <c r="Q7346" t="str">
        <f>_xlfn.XLOOKUP(B7346,Customers!$A:$A,Customers!$C:$C,"Not Found")</f>
        <v>South</v>
      </c>
      <c r="R7346" t="str">
        <f t="shared" si="686"/>
        <v>East</v>
      </c>
      <c r="S7346" t="str">
        <f t="shared" si="687"/>
        <v>Death Benefit</v>
      </c>
      <c r="T7346" t="str">
        <f t="shared" si="688"/>
        <v>SLA Breach</v>
      </c>
      <c r="U7346">
        <f t="shared" si="689"/>
        <v>3</v>
      </c>
    </row>
    <row r="7347" spans="1:21" x14ac:dyDescent="0.3">
      <c r="A7347" t="s">
        <v>12113</v>
      </c>
      <c r="B7347" t="s">
        <v>2763</v>
      </c>
      <c r="C7347" t="s">
        <v>2764</v>
      </c>
      <c r="D7347" t="s">
        <v>46</v>
      </c>
      <c r="E7347" t="s">
        <v>39</v>
      </c>
      <c r="F7347">
        <v>178355.94</v>
      </c>
      <c r="G7347" s="1">
        <v>45706</v>
      </c>
      <c r="I7347" t="s">
        <v>40</v>
      </c>
      <c r="J7347">
        <v>23</v>
      </c>
      <c r="K7347">
        <v>10</v>
      </c>
      <c r="L7347" t="s">
        <v>28</v>
      </c>
      <c r="M7347" t="s">
        <v>21</v>
      </c>
      <c r="N7347" t="s">
        <v>42</v>
      </c>
      <c r="O7347">
        <f t="shared" si="684"/>
        <v>1</v>
      </c>
      <c r="P7347" t="str">
        <f t="shared" si="685"/>
        <v>Valid</v>
      </c>
      <c r="Q7347" t="str">
        <f>_xlfn.XLOOKUP(B7347,Customers!$A:$A,Customers!$C:$C,"Not Found")</f>
        <v>West</v>
      </c>
      <c r="R7347" t="str">
        <f t="shared" si="686"/>
        <v>North</v>
      </c>
      <c r="S7347" t="str">
        <f t="shared" si="687"/>
        <v>Theft</v>
      </c>
      <c r="T7347" t="str">
        <f t="shared" si="688"/>
        <v>SLA Breach</v>
      </c>
      <c r="U7347">
        <f t="shared" si="689"/>
        <v>13</v>
      </c>
    </row>
    <row r="7348" spans="1:21" x14ac:dyDescent="0.3">
      <c r="A7348" t="s">
        <v>12114</v>
      </c>
      <c r="B7348" t="s">
        <v>9978</v>
      </c>
      <c r="C7348" t="s">
        <v>9979</v>
      </c>
      <c r="D7348" t="s">
        <v>154</v>
      </c>
      <c r="E7348" t="s">
        <v>18</v>
      </c>
      <c r="F7348">
        <v>66300.88</v>
      </c>
      <c r="G7348" s="1">
        <v>45806</v>
      </c>
      <c r="I7348" t="s">
        <v>64</v>
      </c>
      <c r="J7348">
        <v>3</v>
      </c>
      <c r="K7348">
        <v>10</v>
      </c>
      <c r="L7348" t="s">
        <v>345</v>
      </c>
      <c r="M7348" t="s">
        <v>21</v>
      </c>
      <c r="N7348" t="s">
        <v>22</v>
      </c>
      <c r="O7348">
        <f t="shared" si="684"/>
        <v>1</v>
      </c>
      <c r="P7348" t="str">
        <f t="shared" si="685"/>
        <v>Valid</v>
      </c>
      <c r="Q7348" t="str">
        <f>_xlfn.XLOOKUP(B7348,Customers!$A:$A,Customers!$C:$C,"Not Found")</f>
        <v>West</v>
      </c>
      <c r="R7348" t="str">
        <f t="shared" si="686"/>
        <v>South</v>
      </c>
      <c r="S7348" t="str">
        <f t="shared" si="687"/>
        <v>Vehicle Damage</v>
      </c>
      <c r="T7348" t="str">
        <f t="shared" si="688"/>
        <v>Within SLA</v>
      </c>
      <c r="U7348">
        <f t="shared" si="689"/>
        <v>0</v>
      </c>
    </row>
    <row r="7349" spans="1:21" x14ac:dyDescent="0.3">
      <c r="A7349" t="s">
        <v>12115</v>
      </c>
      <c r="B7349" t="s">
        <v>1354</v>
      </c>
      <c r="C7349" t="s">
        <v>1355</v>
      </c>
      <c r="D7349" t="s">
        <v>69</v>
      </c>
      <c r="E7349" t="s">
        <v>74</v>
      </c>
      <c r="F7349">
        <v>85234.83</v>
      </c>
      <c r="G7349" s="1">
        <v>45662</v>
      </c>
      <c r="H7349" s="1">
        <v>45678</v>
      </c>
      <c r="I7349" t="s">
        <v>19</v>
      </c>
      <c r="J7349">
        <v>16</v>
      </c>
      <c r="K7349">
        <v>12</v>
      </c>
      <c r="L7349" t="s">
        <v>349</v>
      </c>
      <c r="M7349" t="s">
        <v>49</v>
      </c>
      <c r="N7349" t="s">
        <v>30</v>
      </c>
      <c r="O7349">
        <f t="shared" si="684"/>
        <v>1</v>
      </c>
      <c r="P7349" t="str">
        <f t="shared" si="685"/>
        <v>Valid</v>
      </c>
      <c r="Q7349" t="str">
        <f>_xlfn.XLOOKUP(B7349,Customers!$A:$A,Customers!$C:$C,"Not Found")</f>
        <v>East</v>
      </c>
      <c r="R7349" t="str">
        <f t="shared" si="686"/>
        <v>East</v>
      </c>
      <c r="S7349" t="str">
        <f t="shared" si="687"/>
        <v>Property Damage</v>
      </c>
      <c r="T7349" t="str">
        <f t="shared" si="688"/>
        <v>SLA Breach</v>
      </c>
      <c r="U7349">
        <f t="shared" si="689"/>
        <v>4</v>
      </c>
    </row>
    <row r="7350" spans="1:21" x14ac:dyDescent="0.3">
      <c r="A7350" t="s">
        <v>12116</v>
      </c>
      <c r="B7350" t="s">
        <v>8470</v>
      </c>
      <c r="C7350" t="s">
        <v>8471</v>
      </c>
      <c r="D7350" t="s">
        <v>26</v>
      </c>
      <c r="E7350" t="s">
        <v>39</v>
      </c>
      <c r="F7350">
        <v>484448.16</v>
      </c>
      <c r="G7350" s="1">
        <v>45869</v>
      </c>
      <c r="H7350" s="1">
        <v>45885</v>
      </c>
      <c r="I7350" t="s">
        <v>19</v>
      </c>
      <c r="J7350">
        <v>16</v>
      </c>
      <c r="K7350">
        <v>20</v>
      </c>
      <c r="L7350" t="s">
        <v>87</v>
      </c>
      <c r="M7350" t="s">
        <v>29</v>
      </c>
      <c r="N7350" t="s">
        <v>22</v>
      </c>
      <c r="O7350">
        <f t="shared" si="684"/>
        <v>1</v>
      </c>
      <c r="P7350" t="str">
        <f t="shared" si="685"/>
        <v>Valid</v>
      </c>
      <c r="Q7350" t="str">
        <f>_xlfn.XLOOKUP(B7350,Customers!$A:$A,Customers!$C:$C,"Not Found")</f>
        <v>East</v>
      </c>
      <c r="R7350" t="str">
        <f t="shared" si="686"/>
        <v>North</v>
      </c>
      <c r="S7350" t="str">
        <f t="shared" si="687"/>
        <v>Disability</v>
      </c>
      <c r="T7350" t="str">
        <f t="shared" si="688"/>
        <v>Within SLA</v>
      </c>
      <c r="U7350">
        <f t="shared" si="689"/>
        <v>0</v>
      </c>
    </row>
    <row r="7351" spans="1:21" x14ac:dyDescent="0.3">
      <c r="A7351" t="s">
        <v>12117</v>
      </c>
      <c r="B7351" t="s">
        <v>9997</v>
      </c>
      <c r="C7351" t="s">
        <v>9998</v>
      </c>
      <c r="D7351" t="s">
        <v>53</v>
      </c>
      <c r="E7351" t="s">
        <v>173</v>
      </c>
      <c r="F7351">
        <v>68774.83</v>
      </c>
      <c r="G7351" s="1">
        <v>45723</v>
      </c>
      <c r="H7351" s="1">
        <v>45743</v>
      </c>
      <c r="I7351" t="s">
        <v>19</v>
      </c>
      <c r="J7351">
        <v>20</v>
      </c>
      <c r="K7351">
        <v>15</v>
      </c>
      <c r="L7351" t="s">
        <v>155</v>
      </c>
      <c r="M7351" t="s">
        <v>55</v>
      </c>
      <c r="N7351" t="s">
        <v>42</v>
      </c>
      <c r="O7351">
        <f t="shared" si="684"/>
        <v>1</v>
      </c>
      <c r="P7351" t="str">
        <f t="shared" si="685"/>
        <v>Valid</v>
      </c>
      <c r="Q7351" t="str">
        <f>_xlfn.XLOOKUP(B7351,Customers!$A:$A,Customers!$C:$C,"Not Found")</f>
        <v>East</v>
      </c>
      <c r="R7351" t="str">
        <f t="shared" si="686"/>
        <v>Central</v>
      </c>
      <c r="S7351" t="str">
        <f t="shared" si="687"/>
        <v>Hospitalization</v>
      </c>
      <c r="T7351" t="str">
        <f t="shared" si="688"/>
        <v>SLA Breach</v>
      </c>
      <c r="U7351">
        <f t="shared" si="689"/>
        <v>5</v>
      </c>
    </row>
    <row r="7352" spans="1:21" x14ac:dyDescent="0.3">
      <c r="A7352" t="s">
        <v>12118</v>
      </c>
      <c r="B7352" t="s">
        <v>6412</v>
      </c>
      <c r="C7352" t="s">
        <v>7934</v>
      </c>
      <c r="D7352" t="s">
        <v>17</v>
      </c>
      <c r="E7352" t="s">
        <v>39</v>
      </c>
      <c r="F7352">
        <v>30902.44</v>
      </c>
      <c r="G7352" s="1">
        <v>45910</v>
      </c>
      <c r="H7352" s="1">
        <v>45913</v>
      </c>
      <c r="I7352" t="s">
        <v>19</v>
      </c>
      <c r="J7352">
        <v>3</v>
      </c>
      <c r="K7352">
        <v>10</v>
      </c>
      <c r="L7352" t="s">
        <v>366</v>
      </c>
      <c r="M7352" t="s">
        <v>21</v>
      </c>
      <c r="N7352" t="s">
        <v>30</v>
      </c>
      <c r="O7352">
        <f t="shared" si="684"/>
        <v>1</v>
      </c>
      <c r="P7352" t="str">
        <f t="shared" si="685"/>
        <v>Valid</v>
      </c>
      <c r="Q7352" t="str">
        <f>_xlfn.XLOOKUP(B7352,Customers!$A:$A,Customers!$C:$C,"Not Found")</f>
        <v>East</v>
      </c>
      <c r="R7352" t="str">
        <f t="shared" si="686"/>
        <v>North</v>
      </c>
      <c r="S7352" t="str">
        <f t="shared" si="687"/>
        <v>Accident</v>
      </c>
      <c r="T7352" t="str">
        <f t="shared" si="688"/>
        <v>Within SLA</v>
      </c>
      <c r="U7352">
        <f t="shared" si="689"/>
        <v>0</v>
      </c>
    </row>
    <row r="7353" spans="1:21" x14ac:dyDescent="0.3">
      <c r="A7353" t="s">
        <v>12119</v>
      </c>
      <c r="B7353" t="s">
        <v>2108</v>
      </c>
      <c r="C7353" t="s">
        <v>2109</v>
      </c>
      <c r="D7353" t="s">
        <v>53</v>
      </c>
      <c r="E7353" t="s">
        <v>173</v>
      </c>
      <c r="F7353">
        <v>33833.49</v>
      </c>
      <c r="G7353" s="1">
        <v>45936</v>
      </c>
      <c r="H7353" s="1">
        <v>45954</v>
      </c>
      <c r="I7353" t="s">
        <v>19</v>
      </c>
      <c r="J7353">
        <v>18</v>
      </c>
      <c r="K7353">
        <v>15</v>
      </c>
      <c r="L7353" t="s">
        <v>28</v>
      </c>
      <c r="M7353" t="s">
        <v>55</v>
      </c>
      <c r="N7353" t="s">
        <v>42</v>
      </c>
      <c r="O7353">
        <f t="shared" si="684"/>
        <v>1</v>
      </c>
      <c r="P7353" t="str">
        <f t="shared" si="685"/>
        <v>Valid</v>
      </c>
      <c r="Q7353" t="str">
        <f>_xlfn.XLOOKUP(B7353,Customers!$A:$A,Customers!$C:$C,"Not Found")</f>
        <v>West</v>
      </c>
      <c r="R7353" t="str">
        <f t="shared" si="686"/>
        <v>Central</v>
      </c>
      <c r="S7353" t="str">
        <f t="shared" si="687"/>
        <v>Hospitalization</v>
      </c>
      <c r="T7353" t="str">
        <f t="shared" si="688"/>
        <v>SLA Breach</v>
      </c>
      <c r="U7353">
        <f t="shared" si="689"/>
        <v>3</v>
      </c>
    </row>
    <row r="7354" spans="1:21" x14ac:dyDescent="0.3">
      <c r="A7354" t="s">
        <v>12120</v>
      </c>
      <c r="B7354" t="s">
        <v>185</v>
      </c>
      <c r="C7354" t="s">
        <v>2501</v>
      </c>
      <c r="D7354" t="s">
        <v>34</v>
      </c>
      <c r="E7354" t="s">
        <v>39</v>
      </c>
      <c r="F7354">
        <v>113396.28</v>
      </c>
      <c r="G7354" s="1">
        <v>45942</v>
      </c>
      <c r="H7354" s="1">
        <v>45960</v>
      </c>
      <c r="I7354" t="s">
        <v>19</v>
      </c>
      <c r="J7354">
        <v>18</v>
      </c>
      <c r="K7354">
        <v>20</v>
      </c>
      <c r="L7354" t="s">
        <v>48</v>
      </c>
      <c r="M7354" t="s">
        <v>29</v>
      </c>
      <c r="N7354" t="s">
        <v>30</v>
      </c>
      <c r="O7354">
        <f t="shared" si="684"/>
        <v>1</v>
      </c>
      <c r="P7354" t="str">
        <f t="shared" si="685"/>
        <v>Valid</v>
      </c>
      <c r="Q7354" t="str">
        <f>_xlfn.XLOOKUP(B7354,Customers!$A:$A,Customers!$C:$C,"Not Found")</f>
        <v>South</v>
      </c>
      <c r="R7354" t="str">
        <f t="shared" si="686"/>
        <v>North</v>
      </c>
      <c r="S7354" t="str">
        <f t="shared" si="687"/>
        <v>Death Benefit</v>
      </c>
      <c r="T7354" t="str">
        <f t="shared" si="688"/>
        <v>Within SLA</v>
      </c>
      <c r="U7354">
        <f t="shared" si="689"/>
        <v>0</v>
      </c>
    </row>
    <row r="7355" spans="1:21" x14ac:dyDescent="0.3">
      <c r="A7355" t="s">
        <v>12121</v>
      </c>
      <c r="B7355" t="s">
        <v>1978</v>
      </c>
      <c r="C7355" t="s">
        <v>9367</v>
      </c>
      <c r="D7355" t="s">
        <v>216</v>
      </c>
      <c r="E7355" t="s">
        <v>173</v>
      </c>
      <c r="F7355">
        <v>98905.76</v>
      </c>
      <c r="G7355" s="1">
        <v>45837</v>
      </c>
      <c r="I7355" t="s">
        <v>40</v>
      </c>
      <c r="J7355">
        <v>17</v>
      </c>
      <c r="K7355">
        <v>15</v>
      </c>
      <c r="L7355" t="s">
        <v>310</v>
      </c>
      <c r="M7355" t="s">
        <v>55</v>
      </c>
      <c r="N7355" t="s">
        <v>22</v>
      </c>
      <c r="O7355">
        <f t="shared" si="684"/>
        <v>1</v>
      </c>
      <c r="P7355" t="str">
        <f t="shared" si="685"/>
        <v>Valid</v>
      </c>
      <c r="Q7355" t="str">
        <f>_xlfn.XLOOKUP(B7355,Customers!$A:$A,Customers!$C:$C,"Not Found")</f>
        <v>South</v>
      </c>
      <c r="R7355" t="str">
        <f t="shared" si="686"/>
        <v>Central</v>
      </c>
      <c r="S7355" t="str">
        <f t="shared" si="687"/>
        <v>Outpatient</v>
      </c>
      <c r="T7355" t="str">
        <f t="shared" si="688"/>
        <v>SLA Breach</v>
      </c>
      <c r="U7355">
        <f t="shared" si="689"/>
        <v>2</v>
      </c>
    </row>
    <row r="7356" spans="1:21" x14ac:dyDescent="0.3">
      <c r="A7356" t="s">
        <v>12122</v>
      </c>
      <c r="B7356" t="s">
        <v>3707</v>
      </c>
      <c r="C7356" t="s">
        <v>4416</v>
      </c>
      <c r="D7356" t="s">
        <v>34</v>
      </c>
      <c r="E7356" t="s">
        <v>74</v>
      </c>
      <c r="F7356">
        <v>464100.48</v>
      </c>
      <c r="G7356" s="1">
        <v>45835</v>
      </c>
      <c r="I7356" t="s">
        <v>64</v>
      </c>
      <c r="J7356">
        <v>26</v>
      </c>
      <c r="K7356">
        <v>20</v>
      </c>
      <c r="L7356" t="s">
        <v>450</v>
      </c>
      <c r="M7356" t="s">
        <v>29</v>
      </c>
      <c r="N7356" t="s">
        <v>30</v>
      </c>
      <c r="O7356">
        <f t="shared" si="684"/>
        <v>1</v>
      </c>
      <c r="P7356" t="str">
        <f t="shared" si="685"/>
        <v>Valid</v>
      </c>
      <c r="Q7356" t="str">
        <f>_xlfn.XLOOKUP(B7356,Customers!$A:$A,Customers!$C:$C,"Not Found")</f>
        <v>West</v>
      </c>
      <c r="R7356" t="str">
        <f t="shared" si="686"/>
        <v>East</v>
      </c>
      <c r="S7356" t="str">
        <f t="shared" si="687"/>
        <v>Death Benefit</v>
      </c>
      <c r="T7356" t="str">
        <f t="shared" si="688"/>
        <v>SLA Breach</v>
      </c>
      <c r="U7356">
        <f t="shared" si="689"/>
        <v>6</v>
      </c>
    </row>
    <row r="7357" spans="1:21" x14ac:dyDescent="0.3">
      <c r="A7357" t="s">
        <v>12123</v>
      </c>
      <c r="B7357" t="s">
        <v>6045</v>
      </c>
      <c r="C7357" t="s">
        <v>6046</v>
      </c>
      <c r="D7357" t="s">
        <v>116</v>
      </c>
      <c r="E7357" t="s">
        <v>39</v>
      </c>
      <c r="F7357">
        <v>15921.82</v>
      </c>
      <c r="G7357" s="1">
        <v>45788</v>
      </c>
      <c r="H7357" s="1">
        <v>45791</v>
      </c>
      <c r="I7357" t="s">
        <v>19</v>
      </c>
      <c r="J7357">
        <v>3</v>
      </c>
      <c r="K7357">
        <v>7</v>
      </c>
      <c r="L7357" t="s">
        <v>159</v>
      </c>
      <c r="M7357" t="s">
        <v>94</v>
      </c>
      <c r="N7357" t="s">
        <v>30</v>
      </c>
      <c r="O7357">
        <f t="shared" si="684"/>
        <v>1</v>
      </c>
      <c r="P7357" t="str">
        <f t="shared" si="685"/>
        <v>Valid</v>
      </c>
      <c r="Q7357" t="str">
        <f>_xlfn.XLOOKUP(B7357,Customers!$A:$A,Customers!$C:$C,"Not Found")</f>
        <v>Central</v>
      </c>
      <c r="R7357" t="str">
        <f t="shared" si="686"/>
        <v>North</v>
      </c>
      <c r="S7357" t="str">
        <f t="shared" si="687"/>
        <v>Medical Emergency</v>
      </c>
      <c r="T7357" t="str">
        <f t="shared" si="688"/>
        <v>Within SLA</v>
      </c>
      <c r="U7357">
        <f t="shared" si="689"/>
        <v>0</v>
      </c>
    </row>
    <row r="7358" spans="1:21" x14ac:dyDescent="0.3">
      <c r="A7358" t="s">
        <v>12124</v>
      </c>
      <c r="B7358" t="s">
        <v>1887</v>
      </c>
      <c r="C7358" t="s">
        <v>1888</v>
      </c>
      <c r="D7358" t="s">
        <v>111</v>
      </c>
      <c r="E7358" t="s">
        <v>18</v>
      </c>
      <c r="F7358">
        <v>150633.94</v>
      </c>
      <c r="G7358" s="1">
        <v>45702</v>
      </c>
      <c r="H7358" s="1">
        <v>45721</v>
      </c>
      <c r="I7358" t="s">
        <v>19</v>
      </c>
      <c r="J7358">
        <v>19</v>
      </c>
      <c r="K7358">
        <v>12</v>
      </c>
      <c r="L7358" t="s">
        <v>323</v>
      </c>
      <c r="M7358" t="s">
        <v>49</v>
      </c>
      <c r="N7358" t="s">
        <v>42</v>
      </c>
      <c r="O7358">
        <f t="shared" si="684"/>
        <v>1</v>
      </c>
      <c r="P7358" t="str">
        <f t="shared" si="685"/>
        <v>Valid</v>
      </c>
      <c r="Q7358" t="str">
        <f>_xlfn.XLOOKUP(B7358,Customers!$A:$A,Customers!$C:$C,"Not Found")</f>
        <v>East</v>
      </c>
      <c r="R7358" t="str">
        <f t="shared" si="686"/>
        <v>South</v>
      </c>
      <c r="S7358" t="str">
        <f t="shared" si="687"/>
        <v>Fire</v>
      </c>
      <c r="T7358" t="str">
        <f t="shared" si="688"/>
        <v>SLA Breach</v>
      </c>
      <c r="U7358">
        <f t="shared" si="689"/>
        <v>7</v>
      </c>
    </row>
    <row r="7359" spans="1:21" x14ac:dyDescent="0.3">
      <c r="A7359" t="s">
        <v>12125</v>
      </c>
      <c r="B7359" t="s">
        <v>3436</v>
      </c>
      <c r="C7359" t="s">
        <v>8756</v>
      </c>
      <c r="D7359" t="s">
        <v>53</v>
      </c>
      <c r="E7359" t="s">
        <v>18</v>
      </c>
      <c r="F7359">
        <v>115866.98</v>
      </c>
      <c r="G7359" s="1">
        <v>45737</v>
      </c>
      <c r="I7359" t="s">
        <v>64</v>
      </c>
      <c r="J7359">
        <v>11</v>
      </c>
      <c r="K7359">
        <v>15</v>
      </c>
      <c r="L7359" t="s">
        <v>630</v>
      </c>
      <c r="M7359" t="s">
        <v>55</v>
      </c>
      <c r="N7359" t="s">
        <v>30</v>
      </c>
      <c r="O7359">
        <f t="shared" si="684"/>
        <v>1</v>
      </c>
      <c r="P7359" t="str">
        <f t="shared" si="685"/>
        <v>Valid</v>
      </c>
      <c r="Q7359" t="str">
        <f>_xlfn.XLOOKUP(B7359,Customers!$A:$A,Customers!$C:$C,"Not Found")</f>
        <v>South</v>
      </c>
      <c r="R7359" t="str">
        <f t="shared" si="686"/>
        <v>South</v>
      </c>
      <c r="S7359" t="str">
        <f t="shared" si="687"/>
        <v>Hospitalization</v>
      </c>
      <c r="T7359" t="str">
        <f t="shared" si="688"/>
        <v>Within SLA</v>
      </c>
      <c r="U7359">
        <f t="shared" si="689"/>
        <v>0</v>
      </c>
    </row>
    <row r="7360" spans="1:21" x14ac:dyDescent="0.3">
      <c r="A7360" t="s">
        <v>12126</v>
      </c>
      <c r="B7360" t="s">
        <v>201</v>
      </c>
      <c r="C7360" t="s">
        <v>202</v>
      </c>
      <c r="D7360" t="s">
        <v>53</v>
      </c>
      <c r="E7360" t="s">
        <v>27</v>
      </c>
      <c r="F7360">
        <v>106487.97</v>
      </c>
      <c r="G7360" s="1">
        <v>45741</v>
      </c>
      <c r="H7360" s="1">
        <v>45755</v>
      </c>
      <c r="I7360" t="s">
        <v>19</v>
      </c>
      <c r="J7360">
        <v>14</v>
      </c>
      <c r="K7360">
        <v>15</v>
      </c>
      <c r="L7360" t="s">
        <v>606</v>
      </c>
      <c r="M7360" t="s">
        <v>55</v>
      </c>
      <c r="N7360" t="s">
        <v>30</v>
      </c>
      <c r="O7360">
        <f t="shared" si="684"/>
        <v>1</v>
      </c>
      <c r="P7360" t="str">
        <f t="shared" si="685"/>
        <v>Valid</v>
      </c>
      <c r="Q7360" t="str">
        <f>_xlfn.XLOOKUP(B7360,Customers!$A:$A,Customers!$C:$C,"Not Found")</f>
        <v>South</v>
      </c>
      <c r="R7360" t="str">
        <f t="shared" si="686"/>
        <v>West</v>
      </c>
      <c r="S7360" t="str">
        <f t="shared" si="687"/>
        <v>Hospitalization</v>
      </c>
      <c r="T7360" t="str">
        <f t="shared" si="688"/>
        <v>Within SLA</v>
      </c>
      <c r="U7360">
        <f t="shared" si="689"/>
        <v>0</v>
      </c>
    </row>
    <row r="7361" spans="1:21" x14ac:dyDescent="0.3">
      <c r="A7361" t="s">
        <v>12127</v>
      </c>
      <c r="B7361" t="s">
        <v>51</v>
      </c>
      <c r="C7361" t="s">
        <v>330</v>
      </c>
      <c r="D7361" t="s">
        <v>53</v>
      </c>
      <c r="E7361" t="s">
        <v>39</v>
      </c>
      <c r="F7361">
        <v>132236.54</v>
      </c>
      <c r="G7361" s="1">
        <v>45855</v>
      </c>
      <c r="H7361" s="1">
        <v>45869</v>
      </c>
      <c r="I7361" t="s">
        <v>19</v>
      </c>
      <c r="J7361">
        <v>14</v>
      </c>
      <c r="K7361">
        <v>15</v>
      </c>
      <c r="L7361" t="s">
        <v>252</v>
      </c>
      <c r="M7361" t="s">
        <v>55</v>
      </c>
      <c r="N7361" t="s">
        <v>30</v>
      </c>
      <c r="O7361">
        <f t="shared" si="684"/>
        <v>1</v>
      </c>
      <c r="P7361" t="str">
        <f t="shared" si="685"/>
        <v>Valid</v>
      </c>
      <c r="Q7361" t="str">
        <f>_xlfn.XLOOKUP(B7361,Customers!$A:$A,Customers!$C:$C,"Not Found")</f>
        <v>West</v>
      </c>
      <c r="R7361" t="str">
        <f t="shared" si="686"/>
        <v>North</v>
      </c>
      <c r="S7361" t="str">
        <f t="shared" si="687"/>
        <v>Hospitalization</v>
      </c>
      <c r="T7361" t="str">
        <f t="shared" si="688"/>
        <v>Within SLA</v>
      </c>
      <c r="U7361">
        <f t="shared" si="689"/>
        <v>0</v>
      </c>
    </row>
    <row r="7362" spans="1:21" x14ac:dyDescent="0.3">
      <c r="A7362" t="s">
        <v>12128</v>
      </c>
      <c r="B7362" t="s">
        <v>3295</v>
      </c>
      <c r="C7362" t="s">
        <v>3296</v>
      </c>
      <c r="D7362" t="s">
        <v>69</v>
      </c>
      <c r="E7362" t="s">
        <v>18</v>
      </c>
      <c r="F7362">
        <v>126543.39</v>
      </c>
      <c r="G7362" s="1">
        <v>45664</v>
      </c>
      <c r="H7362" s="1">
        <v>45673</v>
      </c>
      <c r="I7362" t="s">
        <v>19</v>
      </c>
      <c r="J7362">
        <v>9</v>
      </c>
      <c r="K7362">
        <v>12</v>
      </c>
      <c r="L7362" t="s">
        <v>1047</v>
      </c>
      <c r="M7362" t="s">
        <v>49</v>
      </c>
      <c r="N7362" t="s">
        <v>22</v>
      </c>
      <c r="O7362">
        <f t="shared" ref="O7362:O7425" si="690">COUNTIF($A:$A,A7362)</f>
        <v>1</v>
      </c>
      <c r="P7362" t="str">
        <f t="shared" ref="P7362:P7425" si="691">IF(F7362="","Missing Amount","Valid")</f>
        <v>Valid</v>
      </c>
      <c r="Q7362" t="str">
        <f>_xlfn.XLOOKUP(B7362,Customers!$A:$A,Customers!$C:$C,"Not Found")</f>
        <v>East</v>
      </c>
      <c r="R7362" t="str">
        <f t="shared" ref="R7362:R7425" si="692">IF(E7362="",Q7362,E7362)</f>
        <v>South</v>
      </c>
      <c r="S7362" t="str">
        <f t="shared" ref="S7362:S7425" si="693">IF(D7362="Hospitalisation","Hospitalization",IF(D7362="Medical Emerg.","Medical Emergency",IF(D7362="Property dmg","Property Damage",IF(D7362="Vehicle dmg","Vehicle Damage",D7362))))</f>
        <v>Property Damage</v>
      </c>
      <c r="T7362" t="str">
        <f t="shared" ref="T7362:T7425" si="694">IF(J7362&gt;K7362,"SLA Breach","Within SLA")</f>
        <v>Within SLA</v>
      </c>
      <c r="U7362">
        <f t="shared" ref="U7362:U7425" si="695">IF(J7362&gt;K7362,J7362-K7362,0)</f>
        <v>0</v>
      </c>
    </row>
    <row r="7363" spans="1:21" x14ac:dyDescent="0.3">
      <c r="A7363" t="s">
        <v>12129</v>
      </c>
      <c r="B7363" t="s">
        <v>2947</v>
      </c>
      <c r="C7363" t="s">
        <v>2948</v>
      </c>
      <c r="D7363" t="s">
        <v>102</v>
      </c>
      <c r="E7363" t="s">
        <v>27</v>
      </c>
      <c r="F7363">
        <v>713477.76</v>
      </c>
      <c r="G7363" s="1">
        <v>45983</v>
      </c>
      <c r="H7363" s="1">
        <v>46002</v>
      </c>
      <c r="I7363" t="s">
        <v>19</v>
      </c>
      <c r="J7363">
        <v>19</v>
      </c>
      <c r="K7363">
        <v>20</v>
      </c>
      <c r="L7363" t="s">
        <v>223</v>
      </c>
      <c r="M7363" t="s">
        <v>29</v>
      </c>
      <c r="N7363" t="s">
        <v>30</v>
      </c>
      <c r="O7363">
        <f t="shared" si="690"/>
        <v>1</v>
      </c>
      <c r="P7363" t="str">
        <f t="shared" si="691"/>
        <v>Valid</v>
      </c>
      <c r="Q7363" t="str">
        <f>_xlfn.XLOOKUP(B7363,Customers!$A:$A,Customers!$C:$C,"Not Found")</f>
        <v>West</v>
      </c>
      <c r="R7363" t="str">
        <f t="shared" si="692"/>
        <v>West</v>
      </c>
      <c r="S7363" t="str">
        <f t="shared" si="693"/>
        <v>Maturity</v>
      </c>
      <c r="T7363" t="str">
        <f t="shared" si="694"/>
        <v>Within SLA</v>
      </c>
      <c r="U7363">
        <f t="shared" si="695"/>
        <v>0</v>
      </c>
    </row>
    <row r="7364" spans="1:21" x14ac:dyDescent="0.3">
      <c r="A7364" t="s">
        <v>12130</v>
      </c>
      <c r="B7364" t="s">
        <v>5746</v>
      </c>
      <c r="C7364" t="s">
        <v>7783</v>
      </c>
      <c r="D7364" t="s">
        <v>59</v>
      </c>
      <c r="E7364" t="s">
        <v>74</v>
      </c>
      <c r="F7364">
        <v>127497.58</v>
      </c>
      <c r="G7364" s="1">
        <v>45697</v>
      </c>
      <c r="H7364" s="1">
        <v>45714</v>
      </c>
      <c r="I7364" t="s">
        <v>19</v>
      </c>
      <c r="J7364">
        <v>17</v>
      </c>
      <c r="K7364">
        <v>15</v>
      </c>
      <c r="L7364" t="s">
        <v>60</v>
      </c>
      <c r="M7364" t="s">
        <v>55</v>
      </c>
      <c r="N7364" t="s">
        <v>30</v>
      </c>
      <c r="O7364">
        <f t="shared" si="690"/>
        <v>1</v>
      </c>
      <c r="P7364" t="str">
        <f t="shared" si="691"/>
        <v>Valid</v>
      </c>
      <c r="Q7364" t="str">
        <f>_xlfn.XLOOKUP(B7364,Customers!$A:$A,Customers!$C:$C,"Not Found")</f>
        <v>North</v>
      </c>
      <c r="R7364" t="str">
        <f t="shared" si="692"/>
        <v>East</v>
      </c>
      <c r="S7364" t="str">
        <f t="shared" si="693"/>
        <v>Critical Illness</v>
      </c>
      <c r="T7364" t="str">
        <f t="shared" si="694"/>
        <v>SLA Breach</v>
      </c>
      <c r="U7364">
        <f t="shared" si="695"/>
        <v>2</v>
      </c>
    </row>
    <row r="7365" spans="1:21" x14ac:dyDescent="0.3">
      <c r="A7365" t="s">
        <v>12131</v>
      </c>
      <c r="B7365" t="s">
        <v>781</v>
      </c>
      <c r="C7365" t="s">
        <v>782</v>
      </c>
      <c r="D7365" t="s">
        <v>46</v>
      </c>
      <c r="E7365" t="s">
        <v>18</v>
      </c>
      <c r="F7365">
        <v>28758.080000000002</v>
      </c>
      <c r="G7365" s="1">
        <v>45774</v>
      </c>
      <c r="H7365" s="1">
        <v>45785</v>
      </c>
      <c r="I7365" t="s">
        <v>47</v>
      </c>
      <c r="J7365">
        <v>11</v>
      </c>
      <c r="K7365">
        <v>10</v>
      </c>
      <c r="L7365" t="s">
        <v>117</v>
      </c>
      <c r="M7365" t="s">
        <v>21</v>
      </c>
      <c r="N7365" t="s">
        <v>30</v>
      </c>
      <c r="O7365">
        <f t="shared" si="690"/>
        <v>1</v>
      </c>
      <c r="P7365" t="str">
        <f t="shared" si="691"/>
        <v>Valid</v>
      </c>
      <c r="Q7365" t="str">
        <f>_xlfn.XLOOKUP(B7365,Customers!$A:$A,Customers!$C:$C,"Not Found")</f>
        <v>South</v>
      </c>
      <c r="R7365" t="str">
        <f t="shared" si="692"/>
        <v>South</v>
      </c>
      <c r="S7365" t="str">
        <f t="shared" si="693"/>
        <v>Theft</v>
      </c>
      <c r="T7365" t="str">
        <f t="shared" si="694"/>
        <v>SLA Breach</v>
      </c>
      <c r="U7365">
        <f t="shared" si="695"/>
        <v>1</v>
      </c>
    </row>
    <row r="7366" spans="1:21" x14ac:dyDescent="0.3">
      <c r="A7366" t="s">
        <v>12132</v>
      </c>
      <c r="B7366" t="s">
        <v>2089</v>
      </c>
      <c r="C7366" t="s">
        <v>12133</v>
      </c>
      <c r="D7366" t="s">
        <v>46</v>
      </c>
      <c r="E7366" t="s">
        <v>39</v>
      </c>
      <c r="F7366">
        <v>214951.41</v>
      </c>
      <c r="G7366" s="1">
        <v>45769</v>
      </c>
      <c r="H7366" s="1">
        <v>45784</v>
      </c>
      <c r="I7366" t="s">
        <v>19</v>
      </c>
      <c r="J7366">
        <v>15</v>
      </c>
      <c r="K7366">
        <v>10</v>
      </c>
      <c r="L7366" t="s">
        <v>388</v>
      </c>
      <c r="M7366" t="s">
        <v>21</v>
      </c>
      <c r="N7366" t="s">
        <v>22</v>
      </c>
      <c r="O7366">
        <f t="shared" si="690"/>
        <v>1</v>
      </c>
      <c r="P7366" t="str">
        <f t="shared" si="691"/>
        <v>Valid</v>
      </c>
      <c r="Q7366" t="str">
        <f>_xlfn.XLOOKUP(B7366,Customers!$A:$A,Customers!$C:$C,"Not Found")</f>
        <v>Central</v>
      </c>
      <c r="R7366" t="str">
        <f t="shared" si="692"/>
        <v>North</v>
      </c>
      <c r="S7366" t="str">
        <f t="shared" si="693"/>
        <v>Theft</v>
      </c>
      <c r="T7366" t="str">
        <f t="shared" si="694"/>
        <v>SLA Breach</v>
      </c>
      <c r="U7366">
        <f t="shared" si="695"/>
        <v>5</v>
      </c>
    </row>
    <row r="7367" spans="1:21" x14ac:dyDescent="0.3">
      <c r="A7367" t="s">
        <v>12134</v>
      </c>
      <c r="B7367" t="s">
        <v>11846</v>
      </c>
      <c r="C7367" t="s">
        <v>11847</v>
      </c>
      <c r="D7367" t="s">
        <v>69</v>
      </c>
      <c r="E7367" t="s">
        <v>74</v>
      </c>
      <c r="F7367">
        <v>58907.7</v>
      </c>
      <c r="G7367" s="1">
        <v>45941</v>
      </c>
      <c r="I7367" t="s">
        <v>64</v>
      </c>
      <c r="J7367">
        <v>7</v>
      </c>
      <c r="K7367">
        <v>12</v>
      </c>
      <c r="L7367" t="s">
        <v>704</v>
      </c>
      <c r="M7367" t="s">
        <v>49</v>
      </c>
      <c r="N7367" t="s">
        <v>22</v>
      </c>
      <c r="O7367">
        <f t="shared" si="690"/>
        <v>1</v>
      </c>
      <c r="P7367" t="str">
        <f t="shared" si="691"/>
        <v>Valid</v>
      </c>
      <c r="Q7367" t="str">
        <f>_xlfn.XLOOKUP(B7367,Customers!$A:$A,Customers!$C:$C,"Not Found")</f>
        <v>South</v>
      </c>
      <c r="R7367" t="str">
        <f t="shared" si="692"/>
        <v>East</v>
      </c>
      <c r="S7367" t="str">
        <f t="shared" si="693"/>
        <v>Property Damage</v>
      </c>
      <c r="T7367" t="str">
        <f t="shared" si="694"/>
        <v>Within SLA</v>
      </c>
      <c r="U7367">
        <f t="shared" si="695"/>
        <v>0</v>
      </c>
    </row>
    <row r="7368" spans="1:21" x14ac:dyDescent="0.3">
      <c r="A7368" t="s">
        <v>12135</v>
      </c>
      <c r="B7368" t="s">
        <v>984</v>
      </c>
      <c r="C7368" t="s">
        <v>1433</v>
      </c>
      <c r="D7368" t="s">
        <v>182</v>
      </c>
      <c r="E7368" t="s">
        <v>18</v>
      </c>
      <c r="F7368">
        <v>29685.79</v>
      </c>
      <c r="G7368" s="1">
        <v>45867</v>
      </c>
      <c r="I7368" t="s">
        <v>40</v>
      </c>
      <c r="J7368">
        <v>1</v>
      </c>
      <c r="K7368">
        <v>7</v>
      </c>
      <c r="L7368" t="s">
        <v>242</v>
      </c>
      <c r="M7368" t="s">
        <v>94</v>
      </c>
      <c r="N7368" t="s">
        <v>22</v>
      </c>
      <c r="O7368">
        <f t="shared" si="690"/>
        <v>1</v>
      </c>
      <c r="P7368" t="str">
        <f t="shared" si="691"/>
        <v>Valid</v>
      </c>
      <c r="Q7368" t="str">
        <f>_xlfn.XLOOKUP(B7368,Customers!$A:$A,Customers!$C:$C,"Not Found")</f>
        <v>West</v>
      </c>
      <c r="R7368" t="str">
        <f t="shared" si="692"/>
        <v>South</v>
      </c>
      <c r="S7368" t="str">
        <f t="shared" si="693"/>
        <v>Trip Cancellation</v>
      </c>
      <c r="T7368" t="str">
        <f t="shared" si="694"/>
        <v>Within SLA</v>
      </c>
      <c r="U7368">
        <f t="shared" si="695"/>
        <v>0</v>
      </c>
    </row>
    <row r="7369" spans="1:21" x14ac:dyDescent="0.3">
      <c r="A7369" t="s">
        <v>12136</v>
      </c>
      <c r="B7369" t="s">
        <v>12137</v>
      </c>
      <c r="C7369" t="s">
        <v>12138</v>
      </c>
      <c r="D7369" t="s">
        <v>69</v>
      </c>
      <c r="E7369" t="s">
        <v>74</v>
      </c>
      <c r="F7369">
        <v>577876.56999999995</v>
      </c>
      <c r="G7369" s="1">
        <v>45971</v>
      </c>
      <c r="H7369" s="1">
        <v>45992</v>
      </c>
      <c r="I7369" t="s">
        <v>19</v>
      </c>
      <c r="J7369">
        <v>21</v>
      </c>
      <c r="K7369">
        <v>12</v>
      </c>
      <c r="L7369" t="s">
        <v>178</v>
      </c>
      <c r="M7369" t="s">
        <v>49</v>
      </c>
      <c r="N7369" t="s">
        <v>30</v>
      </c>
      <c r="O7369">
        <f t="shared" si="690"/>
        <v>1</v>
      </c>
      <c r="P7369" t="str">
        <f t="shared" si="691"/>
        <v>Valid</v>
      </c>
      <c r="Q7369" t="str">
        <f>_xlfn.XLOOKUP(B7369,Customers!$A:$A,Customers!$C:$C,"Not Found")</f>
        <v>Central</v>
      </c>
      <c r="R7369" t="str">
        <f t="shared" si="692"/>
        <v>East</v>
      </c>
      <c r="S7369" t="str">
        <f t="shared" si="693"/>
        <v>Property Damage</v>
      </c>
      <c r="T7369" t="str">
        <f t="shared" si="694"/>
        <v>SLA Breach</v>
      </c>
      <c r="U7369">
        <f t="shared" si="695"/>
        <v>9</v>
      </c>
    </row>
    <row r="7370" spans="1:21" x14ac:dyDescent="0.3">
      <c r="A7370" t="s">
        <v>12139</v>
      </c>
      <c r="B7370" t="s">
        <v>3060</v>
      </c>
      <c r="C7370" t="s">
        <v>7859</v>
      </c>
      <c r="D7370" t="s">
        <v>46</v>
      </c>
      <c r="E7370" t="s">
        <v>18</v>
      </c>
      <c r="F7370">
        <v>89362.35</v>
      </c>
      <c r="G7370" s="1">
        <v>45962</v>
      </c>
      <c r="I7370" t="s">
        <v>64</v>
      </c>
      <c r="J7370">
        <v>3</v>
      </c>
      <c r="K7370">
        <v>10</v>
      </c>
      <c r="L7370" t="s">
        <v>431</v>
      </c>
      <c r="M7370" t="s">
        <v>21</v>
      </c>
      <c r="N7370" t="s">
        <v>30</v>
      </c>
      <c r="O7370">
        <f t="shared" si="690"/>
        <v>1</v>
      </c>
      <c r="P7370" t="str">
        <f t="shared" si="691"/>
        <v>Valid</v>
      </c>
      <c r="Q7370" t="str">
        <f>_xlfn.XLOOKUP(B7370,Customers!$A:$A,Customers!$C:$C,"Not Found")</f>
        <v>South</v>
      </c>
      <c r="R7370" t="str">
        <f t="shared" si="692"/>
        <v>South</v>
      </c>
      <c r="S7370" t="str">
        <f t="shared" si="693"/>
        <v>Theft</v>
      </c>
      <c r="T7370" t="str">
        <f t="shared" si="694"/>
        <v>Within SLA</v>
      </c>
      <c r="U7370">
        <f t="shared" si="695"/>
        <v>0</v>
      </c>
    </row>
    <row r="7371" spans="1:21" x14ac:dyDescent="0.3">
      <c r="A7371" t="s">
        <v>12140</v>
      </c>
      <c r="B7371" t="s">
        <v>8292</v>
      </c>
      <c r="C7371" t="s">
        <v>9534</v>
      </c>
      <c r="D7371" t="s">
        <v>59</v>
      </c>
      <c r="E7371" t="s">
        <v>173</v>
      </c>
      <c r="F7371">
        <v>49799.24</v>
      </c>
      <c r="G7371" s="1">
        <v>45920</v>
      </c>
      <c r="H7371" s="1">
        <v>45952</v>
      </c>
      <c r="I7371" t="s">
        <v>19</v>
      </c>
      <c r="J7371">
        <v>32</v>
      </c>
      <c r="K7371">
        <v>15</v>
      </c>
      <c r="L7371" t="s">
        <v>103</v>
      </c>
      <c r="M7371" t="s">
        <v>55</v>
      </c>
      <c r="N7371" t="s">
        <v>88</v>
      </c>
      <c r="O7371">
        <f t="shared" si="690"/>
        <v>1</v>
      </c>
      <c r="P7371" t="str">
        <f t="shared" si="691"/>
        <v>Valid</v>
      </c>
      <c r="Q7371" t="str">
        <f>_xlfn.XLOOKUP(B7371,Customers!$A:$A,Customers!$C:$C,"Not Found")</f>
        <v>East</v>
      </c>
      <c r="R7371" t="str">
        <f t="shared" si="692"/>
        <v>Central</v>
      </c>
      <c r="S7371" t="str">
        <f t="shared" si="693"/>
        <v>Critical Illness</v>
      </c>
      <c r="T7371" t="str">
        <f t="shared" si="694"/>
        <v>SLA Breach</v>
      </c>
      <c r="U7371">
        <f t="shared" si="695"/>
        <v>17</v>
      </c>
    </row>
    <row r="7372" spans="1:21" x14ac:dyDescent="0.3">
      <c r="A7372" t="s">
        <v>12141</v>
      </c>
      <c r="B7372" t="s">
        <v>6736</v>
      </c>
      <c r="C7372" t="s">
        <v>8844</v>
      </c>
      <c r="D7372" t="s">
        <v>34</v>
      </c>
      <c r="F7372">
        <v>373411.71</v>
      </c>
      <c r="G7372" s="1">
        <v>45707</v>
      </c>
      <c r="H7372" s="1">
        <v>45725</v>
      </c>
      <c r="I7372" t="s">
        <v>47</v>
      </c>
      <c r="J7372">
        <v>18</v>
      </c>
      <c r="K7372">
        <v>20</v>
      </c>
      <c r="L7372" t="s">
        <v>325</v>
      </c>
      <c r="M7372" t="s">
        <v>29</v>
      </c>
      <c r="N7372" t="s">
        <v>30</v>
      </c>
      <c r="O7372">
        <f t="shared" si="690"/>
        <v>1</v>
      </c>
      <c r="P7372" t="str">
        <f t="shared" si="691"/>
        <v>Valid</v>
      </c>
      <c r="Q7372" t="str">
        <f>_xlfn.XLOOKUP(B7372,Customers!$A:$A,Customers!$C:$C,"Not Found")</f>
        <v>North</v>
      </c>
      <c r="R7372" t="str">
        <f t="shared" si="692"/>
        <v>North</v>
      </c>
      <c r="S7372" t="str">
        <f t="shared" si="693"/>
        <v>Death Benefit</v>
      </c>
      <c r="T7372" t="str">
        <f t="shared" si="694"/>
        <v>Within SLA</v>
      </c>
      <c r="U7372">
        <f t="shared" si="695"/>
        <v>0</v>
      </c>
    </row>
    <row r="7373" spans="1:21" x14ac:dyDescent="0.3">
      <c r="A7373" t="s">
        <v>12142</v>
      </c>
      <c r="B7373" t="s">
        <v>4242</v>
      </c>
      <c r="C7373" t="s">
        <v>5882</v>
      </c>
      <c r="D7373" t="s">
        <v>26</v>
      </c>
      <c r="E7373" t="s">
        <v>74</v>
      </c>
      <c r="F7373">
        <v>421285.7</v>
      </c>
      <c r="G7373" s="1">
        <v>45855</v>
      </c>
      <c r="H7373" s="1">
        <v>45874</v>
      </c>
      <c r="I7373" t="s">
        <v>19</v>
      </c>
      <c r="J7373">
        <v>19</v>
      </c>
      <c r="K7373">
        <v>20</v>
      </c>
      <c r="L7373" t="s">
        <v>282</v>
      </c>
      <c r="M7373" t="s">
        <v>29</v>
      </c>
      <c r="N7373" t="s">
        <v>30</v>
      </c>
      <c r="O7373">
        <f t="shared" si="690"/>
        <v>1</v>
      </c>
      <c r="P7373" t="str">
        <f t="shared" si="691"/>
        <v>Valid</v>
      </c>
      <c r="Q7373" t="str">
        <f>_xlfn.XLOOKUP(B7373,Customers!$A:$A,Customers!$C:$C,"Not Found")</f>
        <v>South</v>
      </c>
      <c r="R7373" t="str">
        <f t="shared" si="692"/>
        <v>East</v>
      </c>
      <c r="S7373" t="str">
        <f t="shared" si="693"/>
        <v>Disability</v>
      </c>
      <c r="T7373" t="str">
        <f t="shared" si="694"/>
        <v>Within SLA</v>
      </c>
      <c r="U7373">
        <f t="shared" si="695"/>
        <v>0</v>
      </c>
    </row>
    <row r="7374" spans="1:21" x14ac:dyDescent="0.3">
      <c r="A7374" t="s">
        <v>12143</v>
      </c>
      <c r="B7374" t="s">
        <v>546</v>
      </c>
      <c r="C7374" t="s">
        <v>7549</v>
      </c>
      <c r="D7374" t="s">
        <v>46</v>
      </c>
      <c r="E7374" t="s">
        <v>27</v>
      </c>
      <c r="F7374">
        <v>74079.759999999995</v>
      </c>
      <c r="G7374" s="1">
        <v>45857</v>
      </c>
      <c r="H7374" s="1">
        <v>45862</v>
      </c>
      <c r="I7374" t="s">
        <v>19</v>
      </c>
      <c r="J7374">
        <v>5</v>
      </c>
      <c r="K7374">
        <v>10</v>
      </c>
      <c r="L7374" t="s">
        <v>704</v>
      </c>
      <c r="M7374" t="s">
        <v>21</v>
      </c>
      <c r="N7374" t="s">
        <v>22</v>
      </c>
      <c r="O7374">
        <f t="shared" si="690"/>
        <v>1</v>
      </c>
      <c r="P7374" t="str">
        <f t="shared" si="691"/>
        <v>Valid</v>
      </c>
      <c r="Q7374" t="str">
        <f>_xlfn.XLOOKUP(B7374,Customers!$A:$A,Customers!$C:$C,"Not Found")</f>
        <v>North</v>
      </c>
      <c r="R7374" t="str">
        <f t="shared" si="692"/>
        <v>West</v>
      </c>
      <c r="S7374" t="str">
        <f t="shared" si="693"/>
        <v>Theft</v>
      </c>
      <c r="T7374" t="str">
        <f t="shared" si="694"/>
        <v>Within SLA</v>
      </c>
      <c r="U7374">
        <f t="shared" si="695"/>
        <v>0</v>
      </c>
    </row>
    <row r="7375" spans="1:21" x14ac:dyDescent="0.3">
      <c r="A7375" t="s">
        <v>12144</v>
      </c>
      <c r="B7375" t="s">
        <v>869</v>
      </c>
      <c r="C7375" t="s">
        <v>870</v>
      </c>
      <c r="D7375" t="s">
        <v>216</v>
      </c>
      <c r="E7375" t="s">
        <v>173</v>
      </c>
      <c r="F7375">
        <v>61145.14</v>
      </c>
      <c r="G7375" s="1">
        <v>45758</v>
      </c>
      <c r="H7375" s="1">
        <v>45766</v>
      </c>
      <c r="I7375" t="s">
        <v>19</v>
      </c>
      <c r="J7375">
        <v>8</v>
      </c>
      <c r="K7375">
        <v>15</v>
      </c>
      <c r="L7375" t="s">
        <v>128</v>
      </c>
      <c r="M7375" t="s">
        <v>55</v>
      </c>
      <c r="N7375" t="s">
        <v>30</v>
      </c>
      <c r="O7375">
        <f t="shared" si="690"/>
        <v>1</v>
      </c>
      <c r="P7375" t="str">
        <f t="shared" si="691"/>
        <v>Valid</v>
      </c>
      <c r="Q7375" t="str">
        <f>_xlfn.XLOOKUP(B7375,Customers!$A:$A,Customers!$C:$C,"Not Found")</f>
        <v>South</v>
      </c>
      <c r="R7375" t="str">
        <f t="shared" si="692"/>
        <v>Central</v>
      </c>
      <c r="S7375" t="str">
        <f t="shared" si="693"/>
        <v>Outpatient</v>
      </c>
      <c r="T7375" t="str">
        <f t="shared" si="694"/>
        <v>Within SLA</v>
      </c>
      <c r="U7375">
        <f t="shared" si="695"/>
        <v>0</v>
      </c>
    </row>
    <row r="7376" spans="1:21" x14ac:dyDescent="0.3">
      <c r="A7376" t="s">
        <v>12145</v>
      </c>
      <c r="B7376" t="s">
        <v>2129</v>
      </c>
      <c r="C7376" t="s">
        <v>4298</v>
      </c>
      <c r="D7376" t="s">
        <v>216</v>
      </c>
      <c r="E7376" t="s">
        <v>27</v>
      </c>
      <c r="F7376">
        <v>36994.230000000003</v>
      </c>
      <c r="G7376" s="1">
        <v>45670</v>
      </c>
      <c r="I7376" t="s">
        <v>64</v>
      </c>
      <c r="J7376">
        <v>7</v>
      </c>
      <c r="K7376">
        <v>15</v>
      </c>
      <c r="L7376" t="s">
        <v>183</v>
      </c>
      <c r="M7376" t="s">
        <v>55</v>
      </c>
      <c r="N7376" t="s">
        <v>30</v>
      </c>
      <c r="O7376">
        <f t="shared" si="690"/>
        <v>1</v>
      </c>
      <c r="P7376" t="str">
        <f t="shared" si="691"/>
        <v>Valid</v>
      </c>
      <c r="Q7376" t="str">
        <f>_xlfn.XLOOKUP(B7376,Customers!$A:$A,Customers!$C:$C,"Not Found")</f>
        <v>North</v>
      </c>
      <c r="R7376" t="str">
        <f t="shared" si="692"/>
        <v>West</v>
      </c>
      <c r="S7376" t="str">
        <f t="shared" si="693"/>
        <v>Outpatient</v>
      </c>
      <c r="T7376" t="str">
        <f t="shared" si="694"/>
        <v>Within SLA</v>
      </c>
      <c r="U7376">
        <f t="shared" si="695"/>
        <v>0</v>
      </c>
    </row>
    <row r="7377" spans="1:21" x14ac:dyDescent="0.3">
      <c r="A7377" t="s">
        <v>12146</v>
      </c>
      <c r="B7377" t="s">
        <v>6285</v>
      </c>
      <c r="C7377" t="s">
        <v>12147</v>
      </c>
      <c r="D7377" t="s">
        <v>59</v>
      </c>
      <c r="E7377" t="s">
        <v>74</v>
      </c>
      <c r="F7377">
        <v>39870.15</v>
      </c>
      <c r="G7377" s="1">
        <v>45669</v>
      </c>
      <c r="I7377" t="s">
        <v>40</v>
      </c>
      <c r="J7377">
        <v>8</v>
      </c>
      <c r="K7377">
        <v>15</v>
      </c>
      <c r="L7377" t="s">
        <v>136</v>
      </c>
      <c r="M7377" t="s">
        <v>55</v>
      </c>
      <c r="N7377" t="s">
        <v>30</v>
      </c>
      <c r="O7377">
        <f t="shared" si="690"/>
        <v>1</v>
      </c>
      <c r="P7377" t="str">
        <f t="shared" si="691"/>
        <v>Valid</v>
      </c>
      <c r="Q7377" t="str">
        <f>_xlfn.XLOOKUP(B7377,Customers!$A:$A,Customers!$C:$C,"Not Found")</f>
        <v>Central</v>
      </c>
      <c r="R7377" t="str">
        <f t="shared" si="692"/>
        <v>East</v>
      </c>
      <c r="S7377" t="str">
        <f t="shared" si="693"/>
        <v>Critical Illness</v>
      </c>
      <c r="T7377" t="str">
        <f t="shared" si="694"/>
        <v>Within SLA</v>
      </c>
      <c r="U7377">
        <f t="shared" si="695"/>
        <v>0</v>
      </c>
    </row>
    <row r="7378" spans="1:21" x14ac:dyDescent="0.3">
      <c r="A7378" t="s">
        <v>12148</v>
      </c>
      <c r="B7378" t="s">
        <v>11157</v>
      </c>
      <c r="C7378" t="s">
        <v>11158</v>
      </c>
      <c r="D7378" t="s">
        <v>46</v>
      </c>
      <c r="E7378" t="s">
        <v>173</v>
      </c>
      <c r="F7378">
        <v>66282.009999999995</v>
      </c>
      <c r="G7378" s="1">
        <v>45786</v>
      </c>
      <c r="H7378" s="1">
        <v>45801</v>
      </c>
      <c r="I7378" t="s">
        <v>19</v>
      </c>
      <c r="J7378">
        <v>15</v>
      </c>
      <c r="K7378">
        <v>12</v>
      </c>
      <c r="L7378" t="s">
        <v>590</v>
      </c>
      <c r="M7378" t="s">
        <v>49</v>
      </c>
      <c r="N7378" t="s">
        <v>30</v>
      </c>
      <c r="O7378">
        <f t="shared" si="690"/>
        <v>1</v>
      </c>
      <c r="P7378" t="str">
        <f t="shared" si="691"/>
        <v>Valid</v>
      </c>
      <c r="Q7378" t="str">
        <f>_xlfn.XLOOKUP(B7378,Customers!$A:$A,Customers!$C:$C,"Not Found")</f>
        <v>East</v>
      </c>
      <c r="R7378" t="str">
        <f t="shared" si="692"/>
        <v>Central</v>
      </c>
      <c r="S7378" t="str">
        <f t="shared" si="693"/>
        <v>Theft</v>
      </c>
      <c r="T7378" t="str">
        <f t="shared" si="694"/>
        <v>SLA Breach</v>
      </c>
      <c r="U7378">
        <f t="shared" si="695"/>
        <v>3</v>
      </c>
    </row>
    <row r="7379" spans="1:21" x14ac:dyDescent="0.3">
      <c r="A7379" t="s">
        <v>12149</v>
      </c>
      <c r="B7379" t="s">
        <v>1201</v>
      </c>
      <c r="C7379" t="s">
        <v>1202</v>
      </c>
      <c r="D7379" t="s">
        <v>46</v>
      </c>
      <c r="E7379" t="s">
        <v>39</v>
      </c>
      <c r="F7379">
        <v>255233.62</v>
      </c>
      <c r="G7379" s="1">
        <v>45904</v>
      </c>
      <c r="I7379" t="s">
        <v>40</v>
      </c>
      <c r="J7379">
        <v>10</v>
      </c>
      <c r="K7379">
        <v>12</v>
      </c>
      <c r="L7379" t="s">
        <v>28</v>
      </c>
      <c r="M7379" t="s">
        <v>49</v>
      </c>
      <c r="N7379" t="s">
        <v>22</v>
      </c>
      <c r="O7379">
        <f t="shared" si="690"/>
        <v>1</v>
      </c>
      <c r="P7379" t="str">
        <f t="shared" si="691"/>
        <v>Valid</v>
      </c>
      <c r="Q7379" t="str">
        <f>_xlfn.XLOOKUP(B7379,Customers!$A:$A,Customers!$C:$C,"Not Found")</f>
        <v>Central</v>
      </c>
      <c r="R7379" t="str">
        <f t="shared" si="692"/>
        <v>North</v>
      </c>
      <c r="S7379" t="str">
        <f t="shared" si="693"/>
        <v>Theft</v>
      </c>
      <c r="T7379" t="str">
        <f t="shared" si="694"/>
        <v>Within SLA</v>
      </c>
      <c r="U7379">
        <f t="shared" si="695"/>
        <v>0</v>
      </c>
    </row>
    <row r="7380" spans="1:21" x14ac:dyDescent="0.3">
      <c r="A7380" t="s">
        <v>12150</v>
      </c>
      <c r="B7380" t="s">
        <v>3131</v>
      </c>
      <c r="C7380" t="s">
        <v>3132</v>
      </c>
      <c r="D7380" t="s">
        <v>102</v>
      </c>
      <c r="E7380" t="s">
        <v>27</v>
      </c>
      <c r="F7380">
        <v>135839.54999999999</v>
      </c>
      <c r="G7380" s="1">
        <v>45714</v>
      </c>
      <c r="H7380" s="1">
        <v>45729</v>
      </c>
      <c r="I7380" t="s">
        <v>19</v>
      </c>
      <c r="J7380">
        <v>15</v>
      </c>
      <c r="K7380">
        <v>20</v>
      </c>
      <c r="L7380" t="s">
        <v>223</v>
      </c>
      <c r="M7380" t="s">
        <v>29</v>
      </c>
      <c r="N7380" t="s">
        <v>30</v>
      </c>
      <c r="O7380">
        <f t="shared" si="690"/>
        <v>1</v>
      </c>
      <c r="P7380" t="str">
        <f t="shared" si="691"/>
        <v>Valid</v>
      </c>
      <c r="Q7380" t="str">
        <f>_xlfn.XLOOKUP(B7380,Customers!$A:$A,Customers!$C:$C,"Not Found")</f>
        <v>East</v>
      </c>
      <c r="R7380" t="str">
        <f t="shared" si="692"/>
        <v>West</v>
      </c>
      <c r="S7380" t="str">
        <f t="shared" si="693"/>
        <v>Maturity</v>
      </c>
      <c r="T7380" t="str">
        <f t="shared" si="694"/>
        <v>Within SLA</v>
      </c>
      <c r="U7380">
        <f t="shared" si="695"/>
        <v>0</v>
      </c>
    </row>
    <row r="7381" spans="1:21" x14ac:dyDescent="0.3">
      <c r="A7381" t="s">
        <v>12151</v>
      </c>
      <c r="B7381" t="s">
        <v>2423</v>
      </c>
      <c r="C7381" t="s">
        <v>3710</v>
      </c>
      <c r="D7381" t="s">
        <v>203</v>
      </c>
      <c r="E7381" t="s">
        <v>27</v>
      </c>
      <c r="F7381">
        <v>94055.679999999993</v>
      </c>
      <c r="G7381" s="1">
        <v>45977</v>
      </c>
      <c r="I7381" t="s">
        <v>40</v>
      </c>
      <c r="J7381">
        <v>11</v>
      </c>
      <c r="K7381">
        <v>15</v>
      </c>
      <c r="L7381" t="s">
        <v>813</v>
      </c>
      <c r="M7381" t="s">
        <v>55</v>
      </c>
      <c r="N7381" t="s">
        <v>30</v>
      </c>
      <c r="O7381">
        <f t="shared" si="690"/>
        <v>1</v>
      </c>
      <c r="P7381" t="str">
        <f t="shared" si="691"/>
        <v>Valid</v>
      </c>
      <c r="Q7381" t="str">
        <f>_xlfn.XLOOKUP(B7381,Customers!$A:$A,Customers!$C:$C,"Not Found")</f>
        <v>North</v>
      </c>
      <c r="R7381" t="str">
        <f t="shared" si="692"/>
        <v>West</v>
      </c>
      <c r="S7381" t="str">
        <f t="shared" si="693"/>
        <v>Hospitalization</v>
      </c>
      <c r="T7381" t="str">
        <f t="shared" si="694"/>
        <v>Within SLA</v>
      </c>
      <c r="U7381">
        <f t="shared" si="695"/>
        <v>0</v>
      </c>
    </row>
    <row r="7382" spans="1:21" x14ac:dyDescent="0.3">
      <c r="A7382" t="s">
        <v>12152</v>
      </c>
      <c r="B7382" t="s">
        <v>4395</v>
      </c>
      <c r="C7382" t="s">
        <v>6398</v>
      </c>
      <c r="D7382" t="s">
        <v>111</v>
      </c>
      <c r="E7382" t="s">
        <v>74</v>
      </c>
      <c r="F7382">
        <v>272979.75</v>
      </c>
      <c r="G7382" s="1">
        <v>45753</v>
      </c>
      <c r="H7382" s="1">
        <v>45769</v>
      </c>
      <c r="I7382" t="s">
        <v>19</v>
      </c>
      <c r="J7382">
        <v>16</v>
      </c>
      <c r="K7382">
        <v>12</v>
      </c>
      <c r="L7382" t="s">
        <v>166</v>
      </c>
      <c r="M7382" t="s">
        <v>49</v>
      </c>
      <c r="N7382" t="s">
        <v>30</v>
      </c>
      <c r="O7382">
        <f t="shared" si="690"/>
        <v>1</v>
      </c>
      <c r="P7382" t="str">
        <f t="shared" si="691"/>
        <v>Valid</v>
      </c>
      <c r="Q7382" t="str">
        <f>_xlfn.XLOOKUP(B7382,Customers!$A:$A,Customers!$C:$C,"Not Found")</f>
        <v>South</v>
      </c>
      <c r="R7382" t="str">
        <f t="shared" si="692"/>
        <v>East</v>
      </c>
      <c r="S7382" t="str">
        <f t="shared" si="693"/>
        <v>Fire</v>
      </c>
      <c r="T7382" t="str">
        <f t="shared" si="694"/>
        <v>SLA Breach</v>
      </c>
      <c r="U7382">
        <f t="shared" si="695"/>
        <v>4</v>
      </c>
    </row>
    <row r="7383" spans="1:21" x14ac:dyDescent="0.3">
      <c r="A7383" t="s">
        <v>12153</v>
      </c>
      <c r="B7383" t="s">
        <v>2646</v>
      </c>
      <c r="C7383" t="s">
        <v>2647</v>
      </c>
      <c r="D7383" t="s">
        <v>46</v>
      </c>
      <c r="E7383" t="s">
        <v>173</v>
      </c>
      <c r="F7383">
        <v>167918.17</v>
      </c>
      <c r="G7383" s="1">
        <v>45888</v>
      </c>
      <c r="H7383" s="1">
        <v>45903</v>
      </c>
      <c r="I7383" t="s">
        <v>19</v>
      </c>
      <c r="J7383">
        <v>15</v>
      </c>
      <c r="K7383">
        <v>12</v>
      </c>
      <c r="L7383" t="s">
        <v>651</v>
      </c>
      <c r="M7383" t="s">
        <v>49</v>
      </c>
      <c r="N7383" t="s">
        <v>30</v>
      </c>
      <c r="O7383">
        <f t="shared" si="690"/>
        <v>1</v>
      </c>
      <c r="P7383" t="str">
        <f t="shared" si="691"/>
        <v>Valid</v>
      </c>
      <c r="Q7383" t="str">
        <f>_xlfn.XLOOKUP(B7383,Customers!$A:$A,Customers!$C:$C,"Not Found")</f>
        <v>East</v>
      </c>
      <c r="R7383" t="str">
        <f t="shared" si="692"/>
        <v>Central</v>
      </c>
      <c r="S7383" t="str">
        <f t="shared" si="693"/>
        <v>Theft</v>
      </c>
      <c r="T7383" t="str">
        <f t="shared" si="694"/>
        <v>SLA Breach</v>
      </c>
      <c r="U7383">
        <f t="shared" si="695"/>
        <v>3</v>
      </c>
    </row>
    <row r="7384" spans="1:21" x14ac:dyDescent="0.3">
      <c r="A7384" t="s">
        <v>12154</v>
      </c>
      <c r="B7384" t="s">
        <v>1613</v>
      </c>
      <c r="C7384" t="s">
        <v>1634</v>
      </c>
      <c r="D7384" t="s">
        <v>17</v>
      </c>
      <c r="E7384" t="s">
        <v>27</v>
      </c>
      <c r="F7384">
        <v>163741.63</v>
      </c>
      <c r="G7384" s="1">
        <v>45674</v>
      </c>
      <c r="H7384" s="1">
        <v>45700</v>
      </c>
      <c r="I7384" t="s">
        <v>19</v>
      </c>
      <c r="J7384">
        <v>26</v>
      </c>
      <c r="K7384">
        <v>10</v>
      </c>
      <c r="L7384" t="s">
        <v>813</v>
      </c>
      <c r="M7384" t="s">
        <v>21</v>
      </c>
      <c r="N7384" t="s">
        <v>88</v>
      </c>
      <c r="O7384">
        <f t="shared" si="690"/>
        <v>1</v>
      </c>
      <c r="P7384" t="str">
        <f t="shared" si="691"/>
        <v>Valid</v>
      </c>
      <c r="Q7384" t="str">
        <f>_xlfn.XLOOKUP(B7384,Customers!$A:$A,Customers!$C:$C,"Not Found")</f>
        <v>East</v>
      </c>
      <c r="R7384" t="str">
        <f t="shared" si="692"/>
        <v>West</v>
      </c>
      <c r="S7384" t="str">
        <f t="shared" si="693"/>
        <v>Accident</v>
      </c>
      <c r="T7384" t="str">
        <f t="shared" si="694"/>
        <v>SLA Breach</v>
      </c>
      <c r="U7384">
        <f t="shared" si="695"/>
        <v>16</v>
      </c>
    </row>
    <row r="7385" spans="1:21" x14ac:dyDescent="0.3">
      <c r="A7385" t="s">
        <v>12155</v>
      </c>
      <c r="B7385" t="s">
        <v>6360</v>
      </c>
      <c r="C7385" t="s">
        <v>6361</v>
      </c>
      <c r="D7385" t="s">
        <v>46</v>
      </c>
      <c r="E7385" t="s">
        <v>27</v>
      </c>
      <c r="F7385">
        <v>44401.06</v>
      </c>
      <c r="G7385" s="1">
        <v>45670</v>
      </c>
      <c r="I7385" t="s">
        <v>40</v>
      </c>
      <c r="J7385">
        <v>8</v>
      </c>
      <c r="K7385">
        <v>10</v>
      </c>
      <c r="L7385" t="s">
        <v>155</v>
      </c>
      <c r="M7385" t="s">
        <v>21</v>
      </c>
      <c r="N7385" t="s">
        <v>42</v>
      </c>
      <c r="O7385">
        <f t="shared" si="690"/>
        <v>1</v>
      </c>
      <c r="P7385" t="str">
        <f t="shared" si="691"/>
        <v>Valid</v>
      </c>
      <c r="Q7385" t="str">
        <f>_xlfn.XLOOKUP(B7385,Customers!$A:$A,Customers!$C:$C,"Not Found")</f>
        <v>South</v>
      </c>
      <c r="R7385" t="str">
        <f t="shared" si="692"/>
        <v>West</v>
      </c>
      <c r="S7385" t="str">
        <f t="shared" si="693"/>
        <v>Theft</v>
      </c>
      <c r="T7385" t="str">
        <f t="shared" si="694"/>
        <v>Within SLA</v>
      </c>
      <c r="U7385">
        <f t="shared" si="695"/>
        <v>0</v>
      </c>
    </row>
    <row r="7386" spans="1:21" x14ac:dyDescent="0.3">
      <c r="A7386" t="s">
        <v>12156</v>
      </c>
      <c r="B7386" t="s">
        <v>4252</v>
      </c>
      <c r="C7386" t="s">
        <v>4253</v>
      </c>
      <c r="D7386" t="s">
        <v>46</v>
      </c>
      <c r="E7386" t="s">
        <v>173</v>
      </c>
      <c r="F7386">
        <v>97776.12</v>
      </c>
      <c r="G7386" s="1">
        <v>45826</v>
      </c>
      <c r="H7386" s="1">
        <v>45838</v>
      </c>
      <c r="I7386" t="s">
        <v>19</v>
      </c>
      <c r="J7386">
        <v>12</v>
      </c>
      <c r="K7386">
        <v>10</v>
      </c>
      <c r="L7386" t="s">
        <v>159</v>
      </c>
      <c r="M7386" t="s">
        <v>21</v>
      </c>
      <c r="N7386" t="s">
        <v>42</v>
      </c>
      <c r="O7386">
        <f t="shared" si="690"/>
        <v>1</v>
      </c>
      <c r="P7386" t="str">
        <f t="shared" si="691"/>
        <v>Valid</v>
      </c>
      <c r="Q7386" t="str">
        <f>_xlfn.XLOOKUP(B7386,Customers!$A:$A,Customers!$C:$C,"Not Found")</f>
        <v>Central</v>
      </c>
      <c r="R7386" t="str">
        <f t="shared" si="692"/>
        <v>Central</v>
      </c>
      <c r="S7386" t="str">
        <f t="shared" si="693"/>
        <v>Theft</v>
      </c>
      <c r="T7386" t="str">
        <f t="shared" si="694"/>
        <v>SLA Breach</v>
      </c>
      <c r="U7386">
        <f t="shared" si="695"/>
        <v>2</v>
      </c>
    </row>
    <row r="7387" spans="1:21" x14ac:dyDescent="0.3">
      <c r="A7387" t="s">
        <v>12157</v>
      </c>
      <c r="B7387" t="s">
        <v>100</v>
      </c>
      <c r="C7387" t="s">
        <v>9889</v>
      </c>
      <c r="D7387" t="s">
        <v>116</v>
      </c>
      <c r="E7387" t="s">
        <v>27</v>
      </c>
      <c r="F7387">
        <v>63388.83</v>
      </c>
      <c r="G7387" s="1">
        <v>45704</v>
      </c>
      <c r="I7387" t="s">
        <v>64</v>
      </c>
      <c r="J7387">
        <v>10</v>
      </c>
      <c r="K7387">
        <v>7</v>
      </c>
      <c r="L7387" t="s">
        <v>373</v>
      </c>
      <c r="M7387" t="s">
        <v>94</v>
      </c>
      <c r="N7387" t="s">
        <v>30</v>
      </c>
      <c r="O7387">
        <f t="shared" si="690"/>
        <v>1</v>
      </c>
      <c r="P7387" t="str">
        <f t="shared" si="691"/>
        <v>Valid</v>
      </c>
      <c r="Q7387" t="str">
        <f>_xlfn.XLOOKUP(B7387,Customers!$A:$A,Customers!$C:$C,"Not Found")</f>
        <v>West</v>
      </c>
      <c r="R7387" t="str">
        <f t="shared" si="692"/>
        <v>West</v>
      </c>
      <c r="S7387" t="str">
        <f t="shared" si="693"/>
        <v>Medical Emergency</v>
      </c>
      <c r="T7387" t="str">
        <f t="shared" si="694"/>
        <v>SLA Breach</v>
      </c>
      <c r="U7387">
        <f t="shared" si="695"/>
        <v>3</v>
      </c>
    </row>
    <row r="7388" spans="1:21" x14ac:dyDescent="0.3">
      <c r="A7388" t="s">
        <v>12158</v>
      </c>
      <c r="B7388" t="s">
        <v>527</v>
      </c>
      <c r="C7388" t="s">
        <v>528</v>
      </c>
      <c r="D7388" t="s">
        <v>26</v>
      </c>
      <c r="E7388" t="s">
        <v>18</v>
      </c>
      <c r="F7388">
        <v>553102.87</v>
      </c>
      <c r="G7388" s="1">
        <v>45870</v>
      </c>
      <c r="H7388" s="1">
        <v>45889</v>
      </c>
      <c r="I7388" t="s">
        <v>19</v>
      </c>
      <c r="J7388">
        <v>19</v>
      </c>
      <c r="K7388">
        <v>20</v>
      </c>
      <c r="L7388" t="s">
        <v>208</v>
      </c>
      <c r="M7388" t="s">
        <v>29</v>
      </c>
      <c r="N7388" t="s">
        <v>30</v>
      </c>
      <c r="O7388">
        <f t="shared" si="690"/>
        <v>1</v>
      </c>
      <c r="P7388" t="str">
        <f t="shared" si="691"/>
        <v>Valid</v>
      </c>
      <c r="Q7388" t="str">
        <f>_xlfn.XLOOKUP(B7388,Customers!$A:$A,Customers!$C:$C,"Not Found")</f>
        <v>North</v>
      </c>
      <c r="R7388" t="str">
        <f t="shared" si="692"/>
        <v>South</v>
      </c>
      <c r="S7388" t="str">
        <f t="shared" si="693"/>
        <v>Disability</v>
      </c>
      <c r="T7388" t="str">
        <f t="shared" si="694"/>
        <v>Within SLA</v>
      </c>
      <c r="U7388">
        <f t="shared" si="695"/>
        <v>0</v>
      </c>
    </row>
    <row r="7389" spans="1:21" x14ac:dyDescent="0.3">
      <c r="A7389" t="s">
        <v>12159</v>
      </c>
      <c r="B7389" t="s">
        <v>5460</v>
      </c>
      <c r="C7389" t="s">
        <v>5461</v>
      </c>
      <c r="D7389" t="s">
        <v>102</v>
      </c>
      <c r="E7389" t="s">
        <v>39</v>
      </c>
      <c r="F7389">
        <v>534976.53</v>
      </c>
      <c r="G7389" s="1">
        <v>45789</v>
      </c>
      <c r="H7389" s="1">
        <v>45800</v>
      </c>
      <c r="I7389" t="s">
        <v>19</v>
      </c>
      <c r="J7389">
        <v>11</v>
      </c>
      <c r="K7389">
        <v>20</v>
      </c>
      <c r="L7389" t="s">
        <v>580</v>
      </c>
      <c r="M7389" t="s">
        <v>29</v>
      </c>
      <c r="N7389" t="s">
        <v>30</v>
      </c>
      <c r="O7389">
        <f t="shared" si="690"/>
        <v>1</v>
      </c>
      <c r="P7389" t="str">
        <f t="shared" si="691"/>
        <v>Valid</v>
      </c>
      <c r="Q7389" t="str">
        <f>_xlfn.XLOOKUP(B7389,Customers!$A:$A,Customers!$C:$C,"Not Found")</f>
        <v>West</v>
      </c>
      <c r="R7389" t="str">
        <f t="shared" si="692"/>
        <v>North</v>
      </c>
      <c r="S7389" t="str">
        <f t="shared" si="693"/>
        <v>Maturity</v>
      </c>
      <c r="T7389" t="str">
        <f t="shared" si="694"/>
        <v>Within SLA</v>
      </c>
      <c r="U7389">
        <f t="shared" si="695"/>
        <v>0</v>
      </c>
    </row>
    <row r="7390" spans="1:21" x14ac:dyDescent="0.3">
      <c r="A7390" t="s">
        <v>12160</v>
      </c>
      <c r="B7390" t="s">
        <v>10724</v>
      </c>
      <c r="C7390" t="s">
        <v>10725</v>
      </c>
      <c r="D7390" t="s">
        <v>69</v>
      </c>
      <c r="E7390" t="s">
        <v>74</v>
      </c>
      <c r="F7390">
        <v>50600.89</v>
      </c>
      <c r="G7390" s="1">
        <v>45735</v>
      </c>
      <c r="I7390" t="s">
        <v>40</v>
      </c>
      <c r="J7390">
        <v>11</v>
      </c>
      <c r="K7390">
        <v>12</v>
      </c>
      <c r="L7390" t="s">
        <v>373</v>
      </c>
      <c r="M7390" t="s">
        <v>49</v>
      </c>
      <c r="N7390" t="s">
        <v>22</v>
      </c>
      <c r="O7390">
        <f t="shared" si="690"/>
        <v>1</v>
      </c>
      <c r="P7390" t="str">
        <f t="shared" si="691"/>
        <v>Valid</v>
      </c>
      <c r="Q7390" t="str">
        <f>_xlfn.XLOOKUP(B7390,Customers!$A:$A,Customers!$C:$C,"Not Found")</f>
        <v>East</v>
      </c>
      <c r="R7390" t="str">
        <f t="shared" si="692"/>
        <v>East</v>
      </c>
      <c r="S7390" t="str">
        <f t="shared" si="693"/>
        <v>Property Damage</v>
      </c>
      <c r="T7390" t="str">
        <f t="shared" si="694"/>
        <v>Within SLA</v>
      </c>
      <c r="U7390">
        <f t="shared" si="695"/>
        <v>0</v>
      </c>
    </row>
    <row r="7391" spans="1:21" x14ac:dyDescent="0.3">
      <c r="A7391" t="s">
        <v>12161</v>
      </c>
      <c r="B7391" t="s">
        <v>6613</v>
      </c>
      <c r="C7391" t="s">
        <v>6614</v>
      </c>
      <c r="D7391" t="s">
        <v>69</v>
      </c>
      <c r="E7391" t="s">
        <v>18</v>
      </c>
      <c r="F7391">
        <v>169706.57</v>
      </c>
      <c r="G7391" s="1">
        <v>45988</v>
      </c>
      <c r="I7391" t="s">
        <v>40</v>
      </c>
      <c r="J7391">
        <v>17</v>
      </c>
      <c r="K7391">
        <v>12</v>
      </c>
      <c r="L7391" t="s">
        <v>155</v>
      </c>
      <c r="M7391" t="s">
        <v>49</v>
      </c>
      <c r="N7391" t="s">
        <v>88</v>
      </c>
      <c r="O7391">
        <f t="shared" si="690"/>
        <v>1</v>
      </c>
      <c r="P7391" t="str">
        <f t="shared" si="691"/>
        <v>Valid</v>
      </c>
      <c r="Q7391" t="str">
        <f>_xlfn.XLOOKUP(B7391,Customers!$A:$A,Customers!$C:$C,"Not Found")</f>
        <v>West</v>
      </c>
      <c r="R7391" t="str">
        <f t="shared" si="692"/>
        <v>South</v>
      </c>
      <c r="S7391" t="str">
        <f t="shared" si="693"/>
        <v>Property Damage</v>
      </c>
      <c r="T7391" t="str">
        <f t="shared" si="694"/>
        <v>SLA Breach</v>
      </c>
      <c r="U7391">
        <f t="shared" si="695"/>
        <v>5</v>
      </c>
    </row>
    <row r="7392" spans="1:21" x14ac:dyDescent="0.3">
      <c r="A7392" t="s">
        <v>12162</v>
      </c>
      <c r="B7392" t="s">
        <v>6415</v>
      </c>
      <c r="C7392" t="s">
        <v>6416</v>
      </c>
      <c r="D7392" t="s">
        <v>111</v>
      </c>
      <c r="F7392">
        <v>151036.5</v>
      </c>
      <c r="G7392" s="1">
        <v>45790</v>
      </c>
      <c r="H7392" s="1">
        <v>45804</v>
      </c>
      <c r="I7392" t="s">
        <v>19</v>
      </c>
      <c r="J7392">
        <v>14</v>
      </c>
      <c r="K7392">
        <v>12</v>
      </c>
      <c r="L7392" t="s">
        <v>491</v>
      </c>
      <c r="M7392" t="s">
        <v>49</v>
      </c>
      <c r="N7392" t="s">
        <v>30</v>
      </c>
      <c r="O7392">
        <f t="shared" si="690"/>
        <v>1</v>
      </c>
      <c r="P7392" t="str">
        <f t="shared" si="691"/>
        <v>Valid</v>
      </c>
      <c r="Q7392" t="str">
        <f>_xlfn.XLOOKUP(B7392,Customers!$A:$A,Customers!$C:$C,"Not Found")</f>
        <v>North</v>
      </c>
      <c r="R7392" t="str">
        <f t="shared" si="692"/>
        <v>North</v>
      </c>
      <c r="S7392" t="str">
        <f t="shared" si="693"/>
        <v>Fire</v>
      </c>
      <c r="T7392" t="str">
        <f t="shared" si="694"/>
        <v>SLA Breach</v>
      </c>
      <c r="U7392">
        <f t="shared" si="695"/>
        <v>2</v>
      </c>
    </row>
    <row r="7393" spans="1:21" x14ac:dyDescent="0.3">
      <c r="A7393" t="s">
        <v>12163</v>
      </c>
      <c r="B7393" t="s">
        <v>4440</v>
      </c>
      <c r="C7393" t="s">
        <v>4441</v>
      </c>
      <c r="D7393" t="s">
        <v>26</v>
      </c>
      <c r="E7393" t="s">
        <v>27</v>
      </c>
      <c r="F7393">
        <v>272072.59999999998</v>
      </c>
      <c r="G7393" s="1">
        <v>45686</v>
      </c>
      <c r="I7393" t="s">
        <v>64</v>
      </c>
      <c r="J7393">
        <v>36</v>
      </c>
      <c r="K7393">
        <v>20</v>
      </c>
      <c r="L7393" t="s">
        <v>70</v>
      </c>
      <c r="M7393" t="s">
        <v>29</v>
      </c>
      <c r="N7393" t="s">
        <v>88</v>
      </c>
      <c r="O7393">
        <f t="shared" si="690"/>
        <v>1</v>
      </c>
      <c r="P7393" t="str">
        <f t="shared" si="691"/>
        <v>Valid</v>
      </c>
      <c r="Q7393" t="str">
        <f>_xlfn.XLOOKUP(B7393,Customers!$A:$A,Customers!$C:$C,"Not Found")</f>
        <v>South</v>
      </c>
      <c r="R7393" t="str">
        <f t="shared" si="692"/>
        <v>West</v>
      </c>
      <c r="S7393" t="str">
        <f t="shared" si="693"/>
        <v>Disability</v>
      </c>
      <c r="T7393" t="str">
        <f t="shared" si="694"/>
        <v>SLA Breach</v>
      </c>
      <c r="U7393">
        <f t="shared" si="695"/>
        <v>16</v>
      </c>
    </row>
    <row r="7394" spans="1:21" x14ac:dyDescent="0.3">
      <c r="A7394" t="s">
        <v>12164</v>
      </c>
      <c r="B7394" t="s">
        <v>2900</v>
      </c>
      <c r="C7394" t="s">
        <v>2901</v>
      </c>
      <c r="D7394" t="s">
        <v>216</v>
      </c>
      <c r="E7394" t="s">
        <v>18</v>
      </c>
      <c r="F7394">
        <v>57366.17</v>
      </c>
      <c r="G7394" s="1">
        <v>45705</v>
      </c>
      <c r="I7394" t="s">
        <v>40</v>
      </c>
      <c r="J7394">
        <v>33</v>
      </c>
      <c r="K7394">
        <v>15</v>
      </c>
      <c r="L7394" t="s">
        <v>204</v>
      </c>
      <c r="M7394" t="s">
        <v>55</v>
      </c>
      <c r="N7394" t="s">
        <v>88</v>
      </c>
      <c r="O7394">
        <f t="shared" si="690"/>
        <v>1</v>
      </c>
      <c r="P7394" t="str">
        <f t="shared" si="691"/>
        <v>Valid</v>
      </c>
      <c r="Q7394" t="str">
        <f>_xlfn.XLOOKUP(B7394,Customers!$A:$A,Customers!$C:$C,"Not Found")</f>
        <v>North</v>
      </c>
      <c r="R7394" t="str">
        <f t="shared" si="692"/>
        <v>South</v>
      </c>
      <c r="S7394" t="str">
        <f t="shared" si="693"/>
        <v>Outpatient</v>
      </c>
      <c r="T7394" t="str">
        <f t="shared" si="694"/>
        <v>SLA Breach</v>
      </c>
      <c r="U7394">
        <f t="shared" si="695"/>
        <v>18</v>
      </c>
    </row>
    <row r="7395" spans="1:21" x14ac:dyDescent="0.3">
      <c r="A7395" t="s">
        <v>12165</v>
      </c>
      <c r="B7395" t="s">
        <v>4116</v>
      </c>
      <c r="C7395" t="s">
        <v>9583</v>
      </c>
      <c r="D7395" t="s">
        <v>59</v>
      </c>
      <c r="E7395" t="s">
        <v>173</v>
      </c>
      <c r="F7395">
        <v>113913.60000000001</v>
      </c>
      <c r="G7395" s="1">
        <v>45764</v>
      </c>
      <c r="I7395" t="s">
        <v>40</v>
      </c>
      <c r="J7395">
        <v>27</v>
      </c>
      <c r="K7395">
        <v>15</v>
      </c>
      <c r="L7395" t="s">
        <v>87</v>
      </c>
      <c r="M7395" t="s">
        <v>55</v>
      </c>
      <c r="N7395" t="s">
        <v>88</v>
      </c>
      <c r="O7395">
        <f t="shared" si="690"/>
        <v>1</v>
      </c>
      <c r="P7395" t="str">
        <f t="shared" si="691"/>
        <v>Valid</v>
      </c>
      <c r="Q7395" t="str">
        <f>_xlfn.XLOOKUP(B7395,Customers!$A:$A,Customers!$C:$C,"Not Found")</f>
        <v>West</v>
      </c>
      <c r="R7395" t="str">
        <f t="shared" si="692"/>
        <v>Central</v>
      </c>
      <c r="S7395" t="str">
        <f t="shared" si="693"/>
        <v>Critical Illness</v>
      </c>
      <c r="T7395" t="str">
        <f t="shared" si="694"/>
        <v>SLA Breach</v>
      </c>
      <c r="U7395">
        <f t="shared" si="695"/>
        <v>12</v>
      </c>
    </row>
    <row r="7396" spans="1:21" x14ac:dyDescent="0.3">
      <c r="A7396" t="s">
        <v>12166</v>
      </c>
      <c r="B7396" t="s">
        <v>1107</v>
      </c>
      <c r="C7396" t="s">
        <v>3743</v>
      </c>
      <c r="D7396" t="s">
        <v>182</v>
      </c>
      <c r="E7396" t="s">
        <v>27</v>
      </c>
      <c r="F7396">
        <v>15790.83</v>
      </c>
      <c r="G7396" s="1">
        <v>45824</v>
      </c>
      <c r="H7396" s="1">
        <v>45843</v>
      </c>
      <c r="I7396" t="s">
        <v>19</v>
      </c>
      <c r="J7396">
        <v>19</v>
      </c>
      <c r="K7396">
        <v>7</v>
      </c>
      <c r="L7396" t="s">
        <v>83</v>
      </c>
      <c r="M7396" t="s">
        <v>94</v>
      </c>
      <c r="N7396" t="s">
        <v>88</v>
      </c>
      <c r="O7396">
        <f t="shared" si="690"/>
        <v>1</v>
      </c>
      <c r="P7396" t="str">
        <f t="shared" si="691"/>
        <v>Valid</v>
      </c>
      <c r="Q7396" t="str">
        <f>_xlfn.XLOOKUP(B7396,Customers!$A:$A,Customers!$C:$C,"Not Found")</f>
        <v>Central</v>
      </c>
      <c r="R7396" t="str">
        <f t="shared" si="692"/>
        <v>West</v>
      </c>
      <c r="S7396" t="str">
        <f t="shared" si="693"/>
        <v>Trip Cancellation</v>
      </c>
      <c r="T7396" t="str">
        <f t="shared" si="694"/>
        <v>SLA Breach</v>
      </c>
      <c r="U7396">
        <f t="shared" si="695"/>
        <v>12</v>
      </c>
    </row>
    <row r="7397" spans="1:21" x14ac:dyDescent="0.3">
      <c r="A7397" t="s">
        <v>12167</v>
      </c>
      <c r="B7397" t="s">
        <v>6260</v>
      </c>
      <c r="C7397" t="s">
        <v>12168</v>
      </c>
      <c r="D7397" t="s">
        <v>53</v>
      </c>
      <c r="E7397" t="s">
        <v>173</v>
      </c>
      <c r="F7397">
        <v>64219.47</v>
      </c>
      <c r="G7397" s="1">
        <v>45842</v>
      </c>
      <c r="I7397" t="s">
        <v>40</v>
      </c>
      <c r="J7397">
        <v>9</v>
      </c>
      <c r="K7397">
        <v>15</v>
      </c>
      <c r="L7397" t="s">
        <v>610</v>
      </c>
      <c r="M7397" t="s">
        <v>55</v>
      </c>
      <c r="N7397" t="s">
        <v>22</v>
      </c>
      <c r="O7397">
        <f t="shared" si="690"/>
        <v>1</v>
      </c>
      <c r="P7397" t="str">
        <f t="shared" si="691"/>
        <v>Valid</v>
      </c>
      <c r="Q7397" t="str">
        <f>_xlfn.XLOOKUP(B7397,Customers!$A:$A,Customers!$C:$C,"Not Found")</f>
        <v>Central</v>
      </c>
      <c r="R7397" t="str">
        <f t="shared" si="692"/>
        <v>Central</v>
      </c>
      <c r="S7397" t="str">
        <f t="shared" si="693"/>
        <v>Hospitalization</v>
      </c>
      <c r="T7397" t="str">
        <f t="shared" si="694"/>
        <v>Within SLA</v>
      </c>
      <c r="U7397">
        <f t="shared" si="695"/>
        <v>0</v>
      </c>
    </row>
    <row r="7398" spans="1:21" x14ac:dyDescent="0.3">
      <c r="A7398" t="s">
        <v>12169</v>
      </c>
      <c r="B7398" t="s">
        <v>1007</v>
      </c>
      <c r="C7398" t="s">
        <v>1008</v>
      </c>
      <c r="D7398" t="s">
        <v>154</v>
      </c>
      <c r="E7398" t="s">
        <v>39</v>
      </c>
      <c r="F7398">
        <v>119914.39</v>
      </c>
      <c r="G7398" s="1">
        <v>45807</v>
      </c>
      <c r="H7398" s="1">
        <v>45814</v>
      </c>
      <c r="I7398" t="s">
        <v>19</v>
      </c>
      <c r="J7398">
        <v>7</v>
      </c>
      <c r="K7398">
        <v>10</v>
      </c>
      <c r="L7398" t="s">
        <v>404</v>
      </c>
      <c r="M7398" t="s">
        <v>21</v>
      </c>
      <c r="N7398" t="s">
        <v>30</v>
      </c>
      <c r="O7398">
        <f t="shared" si="690"/>
        <v>1</v>
      </c>
      <c r="P7398" t="str">
        <f t="shared" si="691"/>
        <v>Valid</v>
      </c>
      <c r="Q7398" t="str">
        <f>_xlfn.XLOOKUP(B7398,Customers!$A:$A,Customers!$C:$C,"Not Found")</f>
        <v>North</v>
      </c>
      <c r="R7398" t="str">
        <f t="shared" si="692"/>
        <v>North</v>
      </c>
      <c r="S7398" t="str">
        <f t="shared" si="693"/>
        <v>Vehicle Damage</v>
      </c>
      <c r="T7398" t="str">
        <f t="shared" si="694"/>
        <v>Within SLA</v>
      </c>
      <c r="U7398">
        <f t="shared" si="695"/>
        <v>0</v>
      </c>
    </row>
    <row r="7399" spans="1:21" x14ac:dyDescent="0.3">
      <c r="A7399" t="s">
        <v>12170</v>
      </c>
      <c r="B7399" t="s">
        <v>3987</v>
      </c>
      <c r="C7399" t="s">
        <v>3988</v>
      </c>
      <c r="D7399" t="s">
        <v>102</v>
      </c>
      <c r="E7399" t="s">
        <v>74</v>
      </c>
      <c r="F7399">
        <v>590567.64</v>
      </c>
      <c r="G7399" s="1">
        <v>45695</v>
      </c>
      <c r="H7399" s="1">
        <v>45719</v>
      </c>
      <c r="I7399" t="s">
        <v>19</v>
      </c>
      <c r="J7399">
        <v>24</v>
      </c>
      <c r="K7399">
        <v>20</v>
      </c>
      <c r="L7399" t="s">
        <v>244</v>
      </c>
      <c r="M7399" t="s">
        <v>29</v>
      </c>
      <c r="N7399" t="s">
        <v>30</v>
      </c>
      <c r="O7399">
        <f t="shared" si="690"/>
        <v>1</v>
      </c>
      <c r="P7399" t="str">
        <f t="shared" si="691"/>
        <v>Valid</v>
      </c>
      <c r="Q7399" t="str">
        <f>_xlfn.XLOOKUP(B7399,Customers!$A:$A,Customers!$C:$C,"Not Found")</f>
        <v>Central</v>
      </c>
      <c r="R7399" t="str">
        <f t="shared" si="692"/>
        <v>East</v>
      </c>
      <c r="S7399" t="str">
        <f t="shared" si="693"/>
        <v>Maturity</v>
      </c>
      <c r="T7399" t="str">
        <f t="shared" si="694"/>
        <v>SLA Breach</v>
      </c>
      <c r="U7399">
        <f t="shared" si="695"/>
        <v>4</v>
      </c>
    </row>
    <row r="7400" spans="1:21" x14ac:dyDescent="0.3">
      <c r="A7400" t="s">
        <v>12171</v>
      </c>
      <c r="B7400" t="s">
        <v>2547</v>
      </c>
      <c r="C7400" t="s">
        <v>2548</v>
      </c>
      <c r="D7400" t="s">
        <v>154</v>
      </c>
      <c r="E7400" t="s">
        <v>27</v>
      </c>
      <c r="F7400">
        <v>88920.88</v>
      </c>
      <c r="G7400" s="1">
        <v>45744</v>
      </c>
      <c r="H7400" s="1">
        <v>45747</v>
      </c>
      <c r="I7400" t="s">
        <v>19</v>
      </c>
      <c r="J7400">
        <v>3</v>
      </c>
      <c r="K7400">
        <v>10</v>
      </c>
      <c r="L7400" t="s">
        <v>227</v>
      </c>
      <c r="M7400" t="s">
        <v>21</v>
      </c>
      <c r="N7400" t="s">
        <v>22</v>
      </c>
      <c r="O7400">
        <f t="shared" si="690"/>
        <v>1</v>
      </c>
      <c r="P7400" t="str">
        <f t="shared" si="691"/>
        <v>Valid</v>
      </c>
      <c r="Q7400" t="str">
        <f>_xlfn.XLOOKUP(B7400,Customers!$A:$A,Customers!$C:$C,"Not Found")</f>
        <v>West</v>
      </c>
      <c r="R7400" t="str">
        <f t="shared" si="692"/>
        <v>West</v>
      </c>
      <c r="S7400" t="str">
        <f t="shared" si="693"/>
        <v>Vehicle Damage</v>
      </c>
      <c r="T7400" t="str">
        <f t="shared" si="694"/>
        <v>Within SLA</v>
      </c>
      <c r="U7400">
        <f t="shared" si="695"/>
        <v>0</v>
      </c>
    </row>
    <row r="7401" spans="1:21" x14ac:dyDescent="0.3">
      <c r="A7401" t="s">
        <v>12172</v>
      </c>
      <c r="B7401" t="s">
        <v>2955</v>
      </c>
      <c r="C7401" t="s">
        <v>4108</v>
      </c>
      <c r="D7401" t="s">
        <v>154</v>
      </c>
      <c r="E7401" t="s">
        <v>27</v>
      </c>
      <c r="F7401">
        <v>48207.839999999997</v>
      </c>
      <c r="G7401" s="1">
        <v>45697</v>
      </c>
      <c r="I7401" t="s">
        <v>40</v>
      </c>
      <c r="J7401">
        <v>15</v>
      </c>
      <c r="K7401">
        <v>10</v>
      </c>
      <c r="L7401" t="s">
        <v>28</v>
      </c>
      <c r="M7401" t="s">
        <v>21</v>
      </c>
      <c r="N7401" t="s">
        <v>42</v>
      </c>
      <c r="O7401">
        <f t="shared" si="690"/>
        <v>1</v>
      </c>
      <c r="P7401" t="str">
        <f t="shared" si="691"/>
        <v>Valid</v>
      </c>
      <c r="Q7401" t="str">
        <f>_xlfn.XLOOKUP(B7401,Customers!$A:$A,Customers!$C:$C,"Not Found")</f>
        <v>East</v>
      </c>
      <c r="R7401" t="str">
        <f t="shared" si="692"/>
        <v>West</v>
      </c>
      <c r="S7401" t="str">
        <f t="shared" si="693"/>
        <v>Vehicle Damage</v>
      </c>
      <c r="T7401" t="str">
        <f t="shared" si="694"/>
        <v>SLA Breach</v>
      </c>
      <c r="U7401">
        <f t="shared" si="695"/>
        <v>5</v>
      </c>
    </row>
    <row r="7402" spans="1:21" x14ac:dyDescent="0.3">
      <c r="A7402" t="s">
        <v>12173</v>
      </c>
      <c r="B7402" t="s">
        <v>4718</v>
      </c>
      <c r="C7402" t="s">
        <v>7686</v>
      </c>
      <c r="D7402" t="s">
        <v>182</v>
      </c>
      <c r="E7402" t="s">
        <v>173</v>
      </c>
      <c r="F7402">
        <v>14566.21</v>
      </c>
      <c r="G7402" s="1">
        <v>45830</v>
      </c>
      <c r="H7402" s="1">
        <v>45841</v>
      </c>
      <c r="I7402" t="s">
        <v>19</v>
      </c>
      <c r="J7402">
        <v>11</v>
      </c>
      <c r="K7402">
        <v>7</v>
      </c>
      <c r="L7402" t="s">
        <v>60</v>
      </c>
      <c r="M7402" t="s">
        <v>94</v>
      </c>
      <c r="N7402" t="s">
        <v>42</v>
      </c>
      <c r="O7402">
        <f t="shared" si="690"/>
        <v>1</v>
      </c>
      <c r="P7402" t="str">
        <f t="shared" si="691"/>
        <v>Valid</v>
      </c>
      <c r="Q7402" t="str">
        <f>_xlfn.XLOOKUP(B7402,Customers!$A:$A,Customers!$C:$C,"Not Found")</f>
        <v>Central</v>
      </c>
      <c r="R7402" t="str">
        <f t="shared" si="692"/>
        <v>Central</v>
      </c>
      <c r="S7402" t="str">
        <f t="shared" si="693"/>
        <v>Trip Cancellation</v>
      </c>
      <c r="T7402" t="str">
        <f t="shared" si="694"/>
        <v>SLA Breach</v>
      </c>
      <c r="U7402">
        <f t="shared" si="695"/>
        <v>4</v>
      </c>
    </row>
    <row r="7403" spans="1:21" x14ac:dyDescent="0.3">
      <c r="A7403" t="s">
        <v>12174</v>
      </c>
      <c r="B7403" t="s">
        <v>4721</v>
      </c>
      <c r="C7403" t="s">
        <v>4722</v>
      </c>
      <c r="D7403" t="s">
        <v>59</v>
      </c>
      <c r="E7403" t="s">
        <v>173</v>
      </c>
      <c r="F7403">
        <v>51214.18</v>
      </c>
      <c r="G7403" s="1">
        <v>45680</v>
      </c>
      <c r="H7403" s="1">
        <v>45692</v>
      </c>
      <c r="I7403" t="s">
        <v>19</v>
      </c>
      <c r="J7403">
        <v>12</v>
      </c>
      <c r="K7403">
        <v>15</v>
      </c>
      <c r="L7403" t="s">
        <v>681</v>
      </c>
      <c r="M7403" t="s">
        <v>55</v>
      </c>
      <c r="N7403" t="s">
        <v>30</v>
      </c>
      <c r="O7403">
        <f t="shared" si="690"/>
        <v>1</v>
      </c>
      <c r="P7403" t="str">
        <f t="shared" si="691"/>
        <v>Valid</v>
      </c>
      <c r="Q7403" t="str">
        <f>_xlfn.XLOOKUP(B7403,Customers!$A:$A,Customers!$C:$C,"Not Found")</f>
        <v>West</v>
      </c>
      <c r="R7403" t="str">
        <f t="shared" si="692"/>
        <v>Central</v>
      </c>
      <c r="S7403" t="str">
        <f t="shared" si="693"/>
        <v>Critical Illness</v>
      </c>
      <c r="T7403" t="str">
        <f t="shared" si="694"/>
        <v>Within SLA</v>
      </c>
      <c r="U7403">
        <f t="shared" si="695"/>
        <v>0</v>
      </c>
    </row>
    <row r="7404" spans="1:21" x14ac:dyDescent="0.3">
      <c r="A7404" t="s">
        <v>12175</v>
      </c>
      <c r="B7404" t="s">
        <v>12176</v>
      </c>
      <c r="C7404" t="s">
        <v>12177</v>
      </c>
      <c r="D7404" t="s">
        <v>46</v>
      </c>
      <c r="E7404" t="s">
        <v>18</v>
      </c>
      <c r="F7404">
        <v>149909.72</v>
      </c>
      <c r="G7404" s="1">
        <v>45916</v>
      </c>
      <c r="H7404" s="1">
        <v>45930</v>
      </c>
      <c r="I7404" t="s">
        <v>19</v>
      </c>
      <c r="J7404">
        <v>14</v>
      </c>
      <c r="K7404">
        <v>10</v>
      </c>
      <c r="L7404" t="s">
        <v>349</v>
      </c>
      <c r="M7404" t="s">
        <v>21</v>
      </c>
      <c r="N7404" t="s">
        <v>30</v>
      </c>
      <c r="O7404">
        <f t="shared" si="690"/>
        <v>1</v>
      </c>
      <c r="P7404" t="str">
        <f t="shared" si="691"/>
        <v>Valid</v>
      </c>
      <c r="Q7404" t="str">
        <f>_xlfn.XLOOKUP(B7404,Customers!$A:$A,Customers!$C:$C,"Not Found")</f>
        <v>East</v>
      </c>
      <c r="R7404" t="str">
        <f t="shared" si="692"/>
        <v>South</v>
      </c>
      <c r="S7404" t="str">
        <f t="shared" si="693"/>
        <v>Theft</v>
      </c>
      <c r="T7404" t="str">
        <f t="shared" si="694"/>
        <v>SLA Breach</v>
      </c>
      <c r="U7404">
        <f t="shared" si="695"/>
        <v>4</v>
      </c>
    </row>
    <row r="7405" spans="1:21" x14ac:dyDescent="0.3">
      <c r="A7405" t="s">
        <v>12178</v>
      </c>
      <c r="B7405" t="s">
        <v>917</v>
      </c>
      <c r="C7405" t="s">
        <v>918</v>
      </c>
      <c r="D7405" t="s">
        <v>46</v>
      </c>
      <c r="E7405" t="s">
        <v>18</v>
      </c>
      <c r="F7405">
        <v>73761.69</v>
      </c>
      <c r="G7405" s="1">
        <v>45825</v>
      </c>
      <c r="H7405" s="1">
        <v>45834</v>
      </c>
      <c r="I7405" t="s">
        <v>19</v>
      </c>
      <c r="J7405">
        <v>9</v>
      </c>
      <c r="K7405">
        <v>10</v>
      </c>
      <c r="L7405" t="s">
        <v>331</v>
      </c>
      <c r="M7405" t="s">
        <v>21</v>
      </c>
      <c r="N7405" t="s">
        <v>22</v>
      </c>
      <c r="O7405">
        <f t="shared" si="690"/>
        <v>1</v>
      </c>
      <c r="P7405" t="str">
        <f t="shared" si="691"/>
        <v>Valid</v>
      </c>
      <c r="Q7405" t="str">
        <f>_xlfn.XLOOKUP(B7405,Customers!$A:$A,Customers!$C:$C,"Not Found")</f>
        <v>South</v>
      </c>
      <c r="R7405" t="str">
        <f t="shared" si="692"/>
        <v>South</v>
      </c>
      <c r="S7405" t="str">
        <f t="shared" si="693"/>
        <v>Theft</v>
      </c>
      <c r="T7405" t="str">
        <f t="shared" si="694"/>
        <v>Within SLA</v>
      </c>
      <c r="U7405">
        <f t="shared" si="695"/>
        <v>0</v>
      </c>
    </row>
    <row r="7406" spans="1:21" x14ac:dyDescent="0.3">
      <c r="A7406" t="s">
        <v>12179</v>
      </c>
      <c r="B7406" t="s">
        <v>4203</v>
      </c>
      <c r="C7406" t="s">
        <v>8950</v>
      </c>
      <c r="D7406" t="s">
        <v>102</v>
      </c>
      <c r="E7406" t="s">
        <v>27</v>
      </c>
      <c r="F7406">
        <v>280769.15999999997</v>
      </c>
      <c r="G7406" s="1">
        <v>45753</v>
      </c>
      <c r="H7406" s="1">
        <v>45774</v>
      </c>
      <c r="I7406" t="s">
        <v>19</v>
      </c>
      <c r="J7406">
        <v>21</v>
      </c>
      <c r="K7406">
        <v>20</v>
      </c>
      <c r="L7406" t="s">
        <v>388</v>
      </c>
      <c r="M7406" t="s">
        <v>29</v>
      </c>
      <c r="N7406" t="s">
        <v>30</v>
      </c>
      <c r="O7406">
        <f t="shared" si="690"/>
        <v>1</v>
      </c>
      <c r="P7406" t="str">
        <f t="shared" si="691"/>
        <v>Valid</v>
      </c>
      <c r="Q7406" t="str">
        <f>_xlfn.XLOOKUP(B7406,Customers!$A:$A,Customers!$C:$C,"Not Found")</f>
        <v>West</v>
      </c>
      <c r="R7406" t="str">
        <f t="shared" si="692"/>
        <v>West</v>
      </c>
      <c r="S7406" t="str">
        <f t="shared" si="693"/>
        <v>Maturity</v>
      </c>
      <c r="T7406" t="str">
        <f t="shared" si="694"/>
        <v>SLA Breach</v>
      </c>
      <c r="U7406">
        <f t="shared" si="695"/>
        <v>1</v>
      </c>
    </row>
    <row r="7407" spans="1:21" x14ac:dyDescent="0.3">
      <c r="A7407" t="s">
        <v>12180</v>
      </c>
      <c r="B7407" t="s">
        <v>336</v>
      </c>
      <c r="C7407" t="s">
        <v>337</v>
      </c>
      <c r="D7407" t="s">
        <v>17</v>
      </c>
      <c r="E7407" t="s">
        <v>39</v>
      </c>
      <c r="F7407">
        <v>72286.7</v>
      </c>
      <c r="G7407" s="1">
        <v>45753</v>
      </c>
      <c r="H7407" s="1">
        <v>45772</v>
      </c>
      <c r="I7407" t="s">
        <v>19</v>
      </c>
      <c r="J7407">
        <v>19</v>
      </c>
      <c r="K7407">
        <v>10</v>
      </c>
      <c r="L7407" t="s">
        <v>193</v>
      </c>
      <c r="M7407" t="s">
        <v>21</v>
      </c>
      <c r="N7407" t="s">
        <v>42</v>
      </c>
      <c r="O7407">
        <f t="shared" si="690"/>
        <v>1</v>
      </c>
      <c r="P7407" t="str">
        <f t="shared" si="691"/>
        <v>Valid</v>
      </c>
      <c r="Q7407" t="str">
        <f>_xlfn.XLOOKUP(B7407,Customers!$A:$A,Customers!$C:$C,"Not Found")</f>
        <v>South</v>
      </c>
      <c r="R7407" t="str">
        <f t="shared" si="692"/>
        <v>North</v>
      </c>
      <c r="S7407" t="str">
        <f t="shared" si="693"/>
        <v>Accident</v>
      </c>
      <c r="T7407" t="str">
        <f t="shared" si="694"/>
        <v>SLA Breach</v>
      </c>
      <c r="U7407">
        <f t="shared" si="695"/>
        <v>9</v>
      </c>
    </row>
    <row r="7408" spans="1:21" x14ac:dyDescent="0.3">
      <c r="A7408" t="s">
        <v>12181</v>
      </c>
      <c r="B7408" t="s">
        <v>5460</v>
      </c>
      <c r="C7408" t="s">
        <v>5461</v>
      </c>
      <c r="D7408" t="s">
        <v>26</v>
      </c>
      <c r="E7408" t="s">
        <v>173</v>
      </c>
      <c r="F7408">
        <v>468130.93</v>
      </c>
      <c r="G7408" s="1">
        <v>45671</v>
      </c>
      <c r="H7408" s="1">
        <v>45691</v>
      </c>
      <c r="I7408" t="s">
        <v>19</v>
      </c>
      <c r="J7408">
        <v>20</v>
      </c>
      <c r="K7408">
        <v>20</v>
      </c>
      <c r="L7408" t="s">
        <v>580</v>
      </c>
      <c r="M7408" t="s">
        <v>29</v>
      </c>
      <c r="N7408" t="s">
        <v>30</v>
      </c>
      <c r="O7408">
        <f t="shared" si="690"/>
        <v>1</v>
      </c>
      <c r="P7408" t="str">
        <f t="shared" si="691"/>
        <v>Valid</v>
      </c>
      <c r="Q7408" t="str">
        <f>_xlfn.XLOOKUP(B7408,Customers!$A:$A,Customers!$C:$C,"Not Found")</f>
        <v>West</v>
      </c>
      <c r="R7408" t="str">
        <f t="shared" si="692"/>
        <v>Central</v>
      </c>
      <c r="S7408" t="str">
        <f t="shared" si="693"/>
        <v>Disability</v>
      </c>
      <c r="T7408" t="str">
        <f t="shared" si="694"/>
        <v>Within SLA</v>
      </c>
      <c r="U7408">
        <f t="shared" si="695"/>
        <v>0</v>
      </c>
    </row>
    <row r="7409" spans="1:21" x14ac:dyDescent="0.3">
      <c r="A7409" t="s">
        <v>12182</v>
      </c>
      <c r="B7409" t="s">
        <v>3969</v>
      </c>
      <c r="C7409" t="s">
        <v>3970</v>
      </c>
      <c r="D7409" t="s">
        <v>46</v>
      </c>
      <c r="E7409" t="s">
        <v>27</v>
      </c>
      <c r="F7409">
        <v>33351.53</v>
      </c>
      <c r="G7409" s="1">
        <v>45671</v>
      </c>
      <c r="H7409" s="1">
        <v>45676</v>
      </c>
      <c r="I7409" t="s">
        <v>19</v>
      </c>
      <c r="J7409">
        <v>5</v>
      </c>
      <c r="K7409">
        <v>10</v>
      </c>
      <c r="L7409" t="s">
        <v>208</v>
      </c>
      <c r="M7409" t="s">
        <v>21</v>
      </c>
      <c r="N7409" t="s">
        <v>22</v>
      </c>
      <c r="O7409">
        <f t="shared" si="690"/>
        <v>1</v>
      </c>
      <c r="P7409" t="str">
        <f t="shared" si="691"/>
        <v>Valid</v>
      </c>
      <c r="Q7409" t="str">
        <f>_xlfn.XLOOKUP(B7409,Customers!$A:$A,Customers!$C:$C,"Not Found")</f>
        <v>West</v>
      </c>
      <c r="R7409" t="str">
        <f t="shared" si="692"/>
        <v>West</v>
      </c>
      <c r="S7409" t="str">
        <f t="shared" si="693"/>
        <v>Theft</v>
      </c>
      <c r="T7409" t="str">
        <f t="shared" si="694"/>
        <v>Within SLA</v>
      </c>
      <c r="U7409">
        <f t="shared" si="695"/>
        <v>0</v>
      </c>
    </row>
    <row r="7410" spans="1:21" x14ac:dyDescent="0.3">
      <c r="A7410" t="s">
        <v>12183</v>
      </c>
      <c r="B7410" t="s">
        <v>2356</v>
      </c>
      <c r="C7410" t="s">
        <v>2357</v>
      </c>
      <c r="D7410" t="s">
        <v>53</v>
      </c>
      <c r="E7410" t="s">
        <v>27</v>
      </c>
      <c r="F7410">
        <v>61961.760000000002</v>
      </c>
      <c r="G7410" s="1">
        <v>45877</v>
      </c>
      <c r="I7410" t="s">
        <v>64</v>
      </c>
      <c r="J7410">
        <v>5</v>
      </c>
      <c r="K7410">
        <v>15</v>
      </c>
      <c r="L7410" t="s">
        <v>864</v>
      </c>
      <c r="M7410" t="s">
        <v>55</v>
      </c>
      <c r="N7410" t="s">
        <v>30</v>
      </c>
      <c r="O7410">
        <f t="shared" si="690"/>
        <v>1</v>
      </c>
      <c r="P7410" t="str">
        <f t="shared" si="691"/>
        <v>Valid</v>
      </c>
      <c r="Q7410" t="str">
        <f>_xlfn.XLOOKUP(B7410,Customers!$A:$A,Customers!$C:$C,"Not Found")</f>
        <v>West</v>
      </c>
      <c r="R7410" t="str">
        <f t="shared" si="692"/>
        <v>West</v>
      </c>
      <c r="S7410" t="str">
        <f t="shared" si="693"/>
        <v>Hospitalization</v>
      </c>
      <c r="T7410" t="str">
        <f t="shared" si="694"/>
        <v>Within SLA</v>
      </c>
      <c r="U7410">
        <f t="shared" si="695"/>
        <v>0</v>
      </c>
    </row>
    <row r="7411" spans="1:21" x14ac:dyDescent="0.3">
      <c r="A7411" t="s">
        <v>12184</v>
      </c>
      <c r="B7411" t="s">
        <v>859</v>
      </c>
      <c r="C7411" t="s">
        <v>1668</v>
      </c>
      <c r="D7411" t="s">
        <v>203</v>
      </c>
      <c r="E7411" t="s">
        <v>173</v>
      </c>
      <c r="F7411">
        <v>129359.36</v>
      </c>
      <c r="G7411" s="1">
        <v>45825</v>
      </c>
      <c r="H7411" s="1">
        <v>45831</v>
      </c>
      <c r="I7411" t="s">
        <v>19</v>
      </c>
      <c r="J7411">
        <v>6</v>
      </c>
      <c r="K7411">
        <v>15</v>
      </c>
      <c r="L7411" t="s">
        <v>193</v>
      </c>
      <c r="M7411" t="s">
        <v>55</v>
      </c>
      <c r="N7411" t="s">
        <v>22</v>
      </c>
      <c r="O7411">
        <f t="shared" si="690"/>
        <v>1</v>
      </c>
      <c r="P7411" t="str">
        <f t="shared" si="691"/>
        <v>Valid</v>
      </c>
      <c r="Q7411" t="str">
        <f>_xlfn.XLOOKUP(B7411,Customers!$A:$A,Customers!$C:$C,"Not Found")</f>
        <v>East</v>
      </c>
      <c r="R7411" t="str">
        <f t="shared" si="692"/>
        <v>Central</v>
      </c>
      <c r="S7411" t="str">
        <f t="shared" si="693"/>
        <v>Hospitalization</v>
      </c>
      <c r="T7411" t="str">
        <f t="shared" si="694"/>
        <v>Within SLA</v>
      </c>
      <c r="U7411">
        <f t="shared" si="695"/>
        <v>0</v>
      </c>
    </row>
    <row r="7412" spans="1:21" x14ac:dyDescent="0.3">
      <c r="A7412" t="s">
        <v>12185</v>
      </c>
      <c r="B7412" t="s">
        <v>2673</v>
      </c>
      <c r="C7412" t="s">
        <v>3561</v>
      </c>
      <c r="D7412" t="s">
        <v>59</v>
      </c>
      <c r="E7412" t="s">
        <v>39</v>
      </c>
      <c r="F7412">
        <v>99335.8</v>
      </c>
      <c r="G7412" s="1">
        <v>45700</v>
      </c>
      <c r="H7412" s="1">
        <v>45713</v>
      </c>
      <c r="I7412" t="s">
        <v>19</v>
      </c>
      <c r="J7412">
        <v>13</v>
      </c>
      <c r="K7412">
        <v>15</v>
      </c>
      <c r="L7412" t="s">
        <v>223</v>
      </c>
      <c r="M7412" t="s">
        <v>55</v>
      </c>
      <c r="N7412" t="s">
        <v>30</v>
      </c>
      <c r="O7412">
        <f t="shared" si="690"/>
        <v>1</v>
      </c>
      <c r="P7412" t="str">
        <f t="shared" si="691"/>
        <v>Valid</v>
      </c>
      <c r="Q7412" t="str">
        <f>_xlfn.XLOOKUP(B7412,Customers!$A:$A,Customers!$C:$C,"Not Found")</f>
        <v>South</v>
      </c>
      <c r="R7412" t="str">
        <f t="shared" si="692"/>
        <v>North</v>
      </c>
      <c r="S7412" t="str">
        <f t="shared" si="693"/>
        <v>Critical Illness</v>
      </c>
      <c r="T7412" t="str">
        <f t="shared" si="694"/>
        <v>Within SLA</v>
      </c>
      <c r="U7412">
        <f t="shared" si="695"/>
        <v>0</v>
      </c>
    </row>
    <row r="7413" spans="1:21" x14ac:dyDescent="0.3">
      <c r="A7413" t="s">
        <v>12186</v>
      </c>
      <c r="B7413" t="s">
        <v>4649</v>
      </c>
      <c r="C7413" t="s">
        <v>4650</v>
      </c>
      <c r="D7413" t="s">
        <v>92</v>
      </c>
      <c r="E7413" t="s">
        <v>18</v>
      </c>
      <c r="F7413">
        <v>61569.72</v>
      </c>
      <c r="G7413" s="1">
        <v>45901</v>
      </c>
      <c r="H7413" s="1">
        <v>45902</v>
      </c>
      <c r="I7413" t="s">
        <v>19</v>
      </c>
      <c r="J7413">
        <v>1</v>
      </c>
      <c r="K7413">
        <v>7</v>
      </c>
      <c r="L7413" t="s">
        <v>345</v>
      </c>
      <c r="M7413" t="s">
        <v>94</v>
      </c>
      <c r="N7413" t="s">
        <v>22</v>
      </c>
      <c r="O7413">
        <f t="shared" si="690"/>
        <v>1</v>
      </c>
      <c r="P7413" t="str">
        <f t="shared" si="691"/>
        <v>Valid</v>
      </c>
      <c r="Q7413" t="str">
        <f>_xlfn.XLOOKUP(B7413,Customers!$A:$A,Customers!$C:$C,"Not Found")</f>
        <v>Central</v>
      </c>
      <c r="R7413" t="str">
        <f t="shared" si="692"/>
        <v>South</v>
      </c>
      <c r="S7413" t="str">
        <f t="shared" si="693"/>
        <v>Baggage Loss</v>
      </c>
      <c r="T7413" t="str">
        <f t="shared" si="694"/>
        <v>Within SLA</v>
      </c>
      <c r="U7413">
        <f t="shared" si="695"/>
        <v>0</v>
      </c>
    </row>
    <row r="7414" spans="1:21" x14ac:dyDescent="0.3">
      <c r="A7414" t="s">
        <v>12187</v>
      </c>
      <c r="B7414" t="s">
        <v>2046</v>
      </c>
      <c r="C7414" t="s">
        <v>12188</v>
      </c>
      <c r="D7414" t="s">
        <v>102</v>
      </c>
      <c r="E7414" t="s">
        <v>27</v>
      </c>
      <c r="F7414">
        <v>489553.14</v>
      </c>
      <c r="G7414" s="1">
        <v>45981</v>
      </c>
      <c r="I7414" t="s">
        <v>40</v>
      </c>
      <c r="J7414">
        <v>21</v>
      </c>
      <c r="K7414">
        <v>20</v>
      </c>
      <c r="L7414" t="s">
        <v>244</v>
      </c>
      <c r="M7414" t="s">
        <v>29</v>
      </c>
      <c r="N7414" t="s">
        <v>30</v>
      </c>
      <c r="O7414">
        <f t="shared" si="690"/>
        <v>1</v>
      </c>
      <c r="P7414" t="str">
        <f t="shared" si="691"/>
        <v>Valid</v>
      </c>
      <c r="Q7414" t="str">
        <f>_xlfn.XLOOKUP(B7414,Customers!$A:$A,Customers!$C:$C,"Not Found")</f>
        <v>North</v>
      </c>
      <c r="R7414" t="str">
        <f t="shared" si="692"/>
        <v>West</v>
      </c>
      <c r="S7414" t="str">
        <f t="shared" si="693"/>
        <v>Maturity</v>
      </c>
      <c r="T7414" t="str">
        <f t="shared" si="694"/>
        <v>SLA Breach</v>
      </c>
      <c r="U7414">
        <f t="shared" si="695"/>
        <v>1</v>
      </c>
    </row>
    <row r="7415" spans="1:21" x14ac:dyDescent="0.3">
      <c r="A7415" t="s">
        <v>12189</v>
      </c>
      <c r="B7415" t="s">
        <v>3794</v>
      </c>
      <c r="C7415" t="s">
        <v>3795</v>
      </c>
      <c r="D7415" t="s">
        <v>154</v>
      </c>
      <c r="E7415" t="s">
        <v>27</v>
      </c>
      <c r="F7415">
        <v>39351.79</v>
      </c>
      <c r="G7415" s="1">
        <v>45881</v>
      </c>
      <c r="I7415" t="s">
        <v>64</v>
      </c>
      <c r="J7415">
        <v>5</v>
      </c>
      <c r="K7415">
        <v>10</v>
      </c>
      <c r="L7415" t="s">
        <v>349</v>
      </c>
      <c r="M7415" t="s">
        <v>21</v>
      </c>
      <c r="N7415" t="s">
        <v>22</v>
      </c>
      <c r="O7415">
        <f t="shared" si="690"/>
        <v>1</v>
      </c>
      <c r="P7415" t="str">
        <f t="shared" si="691"/>
        <v>Valid</v>
      </c>
      <c r="Q7415" t="str">
        <f>_xlfn.XLOOKUP(B7415,Customers!$A:$A,Customers!$C:$C,"Not Found")</f>
        <v>West</v>
      </c>
      <c r="R7415" t="str">
        <f t="shared" si="692"/>
        <v>West</v>
      </c>
      <c r="S7415" t="str">
        <f t="shared" si="693"/>
        <v>Vehicle Damage</v>
      </c>
      <c r="T7415" t="str">
        <f t="shared" si="694"/>
        <v>Within SLA</v>
      </c>
      <c r="U7415">
        <f t="shared" si="695"/>
        <v>0</v>
      </c>
    </row>
    <row r="7416" spans="1:21" x14ac:dyDescent="0.3">
      <c r="A7416" t="s">
        <v>12190</v>
      </c>
      <c r="B7416" t="s">
        <v>5585</v>
      </c>
      <c r="C7416" t="s">
        <v>5586</v>
      </c>
      <c r="D7416" t="s">
        <v>216</v>
      </c>
      <c r="E7416" t="s">
        <v>27</v>
      </c>
      <c r="F7416">
        <v>9710.92</v>
      </c>
      <c r="G7416" s="1">
        <v>45953</v>
      </c>
      <c r="I7416" t="s">
        <v>64</v>
      </c>
      <c r="J7416">
        <v>17</v>
      </c>
      <c r="K7416">
        <v>15</v>
      </c>
      <c r="L7416" t="s">
        <v>28</v>
      </c>
      <c r="M7416" t="s">
        <v>55</v>
      </c>
      <c r="N7416" t="s">
        <v>42</v>
      </c>
      <c r="O7416">
        <f t="shared" si="690"/>
        <v>1</v>
      </c>
      <c r="P7416" t="str">
        <f t="shared" si="691"/>
        <v>Valid</v>
      </c>
      <c r="Q7416" t="str">
        <f>_xlfn.XLOOKUP(B7416,Customers!$A:$A,Customers!$C:$C,"Not Found")</f>
        <v>North</v>
      </c>
      <c r="R7416" t="str">
        <f t="shared" si="692"/>
        <v>West</v>
      </c>
      <c r="S7416" t="str">
        <f t="shared" si="693"/>
        <v>Outpatient</v>
      </c>
      <c r="T7416" t="str">
        <f t="shared" si="694"/>
        <v>SLA Breach</v>
      </c>
      <c r="U7416">
        <f t="shared" si="695"/>
        <v>2</v>
      </c>
    </row>
    <row r="7417" spans="1:21" x14ac:dyDescent="0.3">
      <c r="A7417" t="s">
        <v>12191</v>
      </c>
      <c r="B7417" t="s">
        <v>5338</v>
      </c>
      <c r="C7417" t="s">
        <v>5339</v>
      </c>
      <c r="D7417" t="s">
        <v>59</v>
      </c>
      <c r="E7417" t="s">
        <v>39</v>
      </c>
      <c r="F7417">
        <v>97070.1</v>
      </c>
      <c r="G7417" s="1">
        <v>45886</v>
      </c>
      <c r="H7417" s="1">
        <v>45896</v>
      </c>
      <c r="I7417" t="s">
        <v>19</v>
      </c>
      <c r="J7417">
        <v>10</v>
      </c>
      <c r="K7417">
        <v>15</v>
      </c>
      <c r="L7417" t="s">
        <v>541</v>
      </c>
      <c r="M7417" t="s">
        <v>55</v>
      </c>
      <c r="N7417" t="s">
        <v>30</v>
      </c>
      <c r="O7417">
        <f t="shared" si="690"/>
        <v>1</v>
      </c>
      <c r="P7417" t="str">
        <f t="shared" si="691"/>
        <v>Valid</v>
      </c>
      <c r="Q7417" t="str">
        <f>_xlfn.XLOOKUP(B7417,Customers!$A:$A,Customers!$C:$C,"Not Found")</f>
        <v>North</v>
      </c>
      <c r="R7417" t="str">
        <f t="shared" si="692"/>
        <v>North</v>
      </c>
      <c r="S7417" t="str">
        <f t="shared" si="693"/>
        <v>Critical Illness</v>
      </c>
      <c r="T7417" t="str">
        <f t="shared" si="694"/>
        <v>Within SLA</v>
      </c>
      <c r="U7417">
        <f t="shared" si="695"/>
        <v>0</v>
      </c>
    </row>
    <row r="7418" spans="1:21" x14ac:dyDescent="0.3">
      <c r="A7418" t="s">
        <v>12192</v>
      </c>
      <c r="B7418" t="s">
        <v>2053</v>
      </c>
      <c r="C7418" t="s">
        <v>10252</v>
      </c>
      <c r="D7418" t="s">
        <v>17</v>
      </c>
      <c r="E7418" t="s">
        <v>27</v>
      </c>
      <c r="F7418">
        <v>32948.78</v>
      </c>
      <c r="G7418" s="1">
        <v>45966</v>
      </c>
      <c r="H7418" s="1">
        <v>45976</v>
      </c>
      <c r="I7418" t="s">
        <v>19</v>
      </c>
      <c r="J7418">
        <v>10</v>
      </c>
      <c r="K7418">
        <v>10</v>
      </c>
      <c r="L7418" t="s">
        <v>244</v>
      </c>
      <c r="M7418" t="s">
        <v>21</v>
      </c>
      <c r="N7418" t="s">
        <v>30</v>
      </c>
      <c r="O7418">
        <f t="shared" si="690"/>
        <v>1</v>
      </c>
      <c r="P7418" t="str">
        <f t="shared" si="691"/>
        <v>Valid</v>
      </c>
      <c r="Q7418" t="str">
        <f>_xlfn.XLOOKUP(B7418,Customers!$A:$A,Customers!$C:$C,"Not Found")</f>
        <v>East</v>
      </c>
      <c r="R7418" t="str">
        <f t="shared" si="692"/>
        <v>West</v>
      </c>
      <c r="S7418" t="str">
        <f t="shared" si="693"/>
        <v>Accident</v>
      </c>
      <c r="T7418" t="str">
        <f t="shared" si="694"/>
        <v>Within SLA</v>
      </c>
      <c r="U7418">
        <f t="shared" si="695"/>
        <v>0</v>
      </c>
    </row>
    <row r="7419" spans="1:21" x14ac:dyDescent="0.3">
      <c r="A7419" t="s">
        <v>12193</v>
      </c>
      <c r="B7419" t="s">
        <v>2912</v>
      </c>
      <c r="C7419" t="s">
        <v>2913</v>
      </c>
      <c r="D7419" t="s">
        <v>17</v>
      </c>
      <c r="E7419" t="s">
        <v>18</v>
      </c>
      <c r="F7419">
        <v>90407.38</v>
      </c>
      <c r="G7419" s="1">
        <v>45841</v>
      </c>
      <c r="H7419" s="1">
        <v>45866</v>
      </c>
      <c r="I7419" t="s">
        <v>47</v>
      </c>
      <c r="J7419">
        <v>25</v>
      </c>
      <c r="K7419">
        <v>10</v>
      </c>
      <c r="L7419" t="s">
        <v>252</v>
      </c>
      <c r="M7419" t="s">
        <v>21</v>
      </c>
      <c r="N7419" t="s">
        <v>88</v>
      </c>
      <c r="O7419">
        <f t="shared" si="690"/>
        <v>1</v>
      </c>
      <c r="P7419" t="str">
        <f t="shared" si="691"/>
        <v>Valid</v>
      </c>
      <c r="Q7419" t="str">
        <f>_xlfn.XLOOKUP(B7419,Customers!$A:$A,Customers!$C:$C,"Not Found")</f>
        <v>South</v>
      </c>
      <c r="R7419" t="str">
        <f t="shared" si="692"/>
        <v>South</v>
      </c>
      <c r="S7419" t="str">
        <f t="shared" si="693"/>
        <v>Accident</v>
      </c>
      <c r="T7419" t="str">
        <f t="shared" si="694"/>
        <v>SLA Breach</v>
      </c>
      <c r="U7419">
        <f t="shared" si="695"/>
        <v>15</v>
      </c>
    </row>
    <row r="7420" spans="1:21" x14ac:dyDescent="0.3">
      <c r="A7420" t="s">
        <v>12194</v>
      </c>
      <c r="B7420" t="s">
        <v>2395</v>
      </c>
      <c r="C7420" t="s">
        <v>2969</v>
      </c>
      <c r="D7420" t="s">
        <v>154</v>
      </c>
      <c r="E7420" t="s">
        <v>18</v>
      </c>
      <c r="F7420">
        <v>182765.57</v>
      </c>
      <c r="G7420" s="1">
        <v>45929</v>
      </c>
      <c r="H7420" s="1">
        <v>45940</v>
      </c>
      <c r="I7420" t="s">
        <v>19</v>
      </c>
      <c r="J7420">
        <v>11</v>
      </c>
      <c r="K7420">
        <v>10</v>
      </c>
      <c r="L7420" t="s">
        <v>770</v>
      </c>
      <c r="M7420" t="s">
        <v>21</v>
      </c>
      <c r="N7420" t="s">
        <v>42</v>
      </c>
      <c r="O7420">
        <f t="shared" si="690"/>
        <v>1</v>
      </c>
      <c r="P7420" t="str">
        <f t="shared" si="691"/>
        <v>Valid</v>
      </c>
      <c r="Q7420" t="str">
        <f>_xlfn.XLOOKUP(B7420,Customers!$A:$A,Customers!$C:$C,"Not Found")</f>
        <v>West</v>
      </c>
      <c r="R7420" t="str">
        <f t="shared" si="692"/>
        <v>South</v>
      </c>
      <c r="S7420" t="str">
        <f t="shared" si="693"/>
        <v>Vehicle Damage</v>
      </c>
      <c r="T7420" t="str">
        <f t="shared" si="694"/>
        <v>SLA Breach</v>
      </c>
      <c r="U7420">
        <f t="shared" si="695"/>
        <v>1</v>
      </c>
    </row>
    <row r="7421" spans="1:21" x14ac:dyDescent="0.3">
      <c r="A7421" t="s">
        <v>12195</v>
      </c>
      <c r="B7421" t="s">
        <v>643</v>
      </c>
      <c r="C7421" t="s">
        <v>644</v>
      </c>
      <c r="D7421" t="s">
        <v>59</v>
      </c>
      <c r="E7421" t="s">
        <v>173</v>
      </c>
      <c r="F7421">
        <v>43526.9</v>
      </c>
      <c r="G7421" s="1">
        <v>45918</v>
      </c>
      <c r="I7421" t="s">
        <v>64</v>
      </c>
      <c r="J7421">
        <v>12</v>
      </c>
      <c r="K7421">
        <v>15</v>
      </c>
      <c r="L7421" t="s">
        <v>411</v>
      </c>
      <c r="M7421" t="s">
        <v>55</v>
      </c>
      <c r="N7421" t="s">
        <v>30</v>
      </c>
      <c r="O7421">
        <f t="shared" si="690"/>
        <v>1</v>
      </c>
      <c r="P7421" t="str">
        <f t="shared" si="691"/>
        <v>Valid</v>
      </c>
      <c r="Q7421" t="str">
        <f>_xlfn.XLOOKUP(B7421,Customers!$A:$A,Customers!$C:$C,"Not Found")</f>
        <v>West</v>
      </c>
      <c r="R7421" t="str">
        <f t="shared" si="692"/>
        <v>Central</v>
      </c>
      <c r="S7421" t="str">
        <f t="shared" si="693"/>
        <v>Critical Illness</v>
      </c>
      <c r="T7421" t="str">
        <f t="shared" si="694"/>
        <v>Within SLA</v>
      </c>
      <c r="U7421">
        <f t="shared" si="695"/>
        <v>0</v>
      </c>
    </row>
    <row r="7422" spans="1:21" x14ac:dyDescent="0.3">
      <c r="A7422" t="s">
        <v>12196</v>
      </c>
      <c r="B7422" t="s">
        <v>5081</v>
      </c>
      <c r="C7422" t="s">
        <v>5082</v>
      </c>
      <c r="D7422" t="s">
        <v>216</v>
      </c>
      <c r="E7422" t="s">
        <v>39</v>
      </c>
      <c r="F7422">
        <v>129392.25</v>
      </c>
      <c r="G7422" s="1">
        <v>45769</v>
      </c>
      <c r="I7422" t="s">
        <v>64</v>
      </c>
      <c r="J7422">
        <v>11</v>
      </c>
      <c r="K7422">
        <v>15</v>
      </c>
      <c r="L7422" t="s">
        <v>132</v>
      </c>
      <c r="M7422" t="s">
        <v>55</v>
      </c>
      <c r="N7422" t="s">
        <v>30</v>
      </c>
      <c r="O7422">
        <f t="shared" si="690"/>
        <v>1</v>
      </c>
      <c r="P7422" t="str">
        <f t="shared" si="691"/>
        <v>Valid</v>
      </c>
      <c r="Q7422" t="str">
        <f>_xlfn.XLOOKUP(B7422,Customers!$A:$A,Customers!$C:$C,"Not Found")</f>
        <v>East</v>
      </c>
      <c r="R7422" t="str">
        <f t="shared" si="692"/>
        <v>North</v>
      </c>
      <c r="S7422" t="str">
        <f t="shared" si="693"/>
        <v>Outpatient</v>
      </c>
      <c r="T7422" t="str">
        <f t="shared" si="694"/>
        <v>Within SLA</v>
      </c>
      <c r="U7422">
        <f t="shared" si="695"/>
        <v>0</v>
      </c>
    </row>
    <row r="7423" spans="1:21" x14ac:dyDescent="0.3">
      <c r="A7423" t="s">
        <v>12197</v>
      </c>
      <c r="B7423" t="s">
        <v>3207</v>
      </c>
      <c r="C7423" t="s">
        <v>3208</v>
      </c>
      <c r="D7423" t="s">
        <v>26</v>
      </c>
      <c r="E7423" t="s">
        <v>39</v>
      </c>
      <c r="F7423">
        <v>528180.65</v>
      </c>
      <c r="G7423" s="1">
        <v>45678</v>
      </c>
      <c r="I7423" t="s">
        <v>64</v>
      </c>
      <c r="J7423">
        <v>34</v>
      </c>
      <c r="K7423">
        <v>20</v>
      </c>
      <c r="L7423" t="s">
        <v>787</v>
      </c>
      <c r="M7423" t="s">
        <v>29</v>
      </c>
      <c r="N7423" t="s">
        <v>88</v>
      </c>
      <c r="O7423">
        <f t="shared" si="690"/>
        <v>1</v>
      </c>
      <c r="P7423" t="str">
        <f t="shared" si="691"/>
        <v>Valid</v>
      </c>
      <c r="Q7423" t="str">
        <f>_xlfn.XLOOKUP(B7423,Customers!$A:$A,Customers!$C:$C,"Not Found")</f>
        <v>East</v>
      </c>
      <c r="R7423" t="str">
        <f t="shared" si="692"/>
        <v>North</v>
      </c>
      <c r="S7423" t="str">
        <f t="shared" si="693"/>
        <v>Disability</v>
      </c>
      <c r="T7423" t="str">
        <f t="shared" si="694"/>
        <v>SLA Breach</v>
      </c>
      <c r="U7423">
        <f t="shared" si="695"/>
        <v>14</v>
      </c>
    </row>
    <row r="7424" spans="1:21" x14ac:dyDescent="0.3">
      <c r="A7424" t="s">
        <v>12198</v>
      </c>
      <c r="B7424" t="s">
        <v>2101</v>
      </c>
      <c r="C7424" t="s">
        <v>2102</v>
      </c>
      <c r="D7424" t="s">
        <v>102</v>
      </c>
      <c r="E7424" t="s">
        <v>18</v>
      </c>
      <c r="F7424">
        <v>375589.8</v>
      </c>
      <c r="G7424" s="1">
        <v>45799</v>
      </c>
      <c r="H7424" s="1">
        <v>45830</v>
      </c>
      <c r="I7424" t="s">
        <v>47</v>
      </c>
      <c r="J7424">
        <v>31</v>
      </c>
      <c r="K7424">
        <v>20</v>
      </c>
      <c r="L7424" t="s">
        <v>1047</v>
      </c>
      <c r="M7424" t="s">
        <v>29</v>
      </c>
      <c r="N7424" t="s">
        <v>42</v>
      </c>
      <c r="O7424">
        <f t="shared" si="690"/>
        <v>1</v>
      </c>
      <c r="P7424" t="str">
        <f t="shared" si="691"/>
        <v>Valid</v>
      </c>
      <c r="Q7424" t="str">
        <f>_xlfn.XLOOKUP(B7424,Customers!$A:$A,Customers!$C:$C,"Not Found")</f>
        <v>Central</v>
      </c>
      <c r="R7424" t="str">
        <f t="shared" si="692"/>
        <v>South</v>
      </c>
      <c r="S7424" t="str">
        <f t="shared" si="693"/>
        <v>Maturity</v>
      </c>
      <c r="T7424" t="str">
        <f t="shared" si="694"/>
        <v>SLA Breach</v>
      </c>
      <c r="U7424">
        <f t="shared" si="695"/>
        <v>11</v>
      </c>
    </row>
    <row r="7425" spans="1:21" x14ac:dyDescent="0.3">
      <c r="A7425" t="s">
        <v>12199</v>
      </c>
      <c r="B7425" t="s">
        <v>1755</v>
      </c>
      <c r="C7425" t="s">
        <v>1756</v>
      </c>
      <c r="D7425" t="s">
        <v>59</v>
      </c>
      <c r="E7425" t="s">
        <v>173</v>
      </c>
      <c r="F7425">
        <v>105190.8</v>
      </c>
      <c r="G7425" s="1">
        <v>45721</v>
      </c>
      <c r="H7425" s="1">
        <v>45742</v>
      </c>
      <c r="I7425" t="s">
        <v>19</v>
      </c>
      <c r="J7425">
        <v>21</v>
      </c>
      <c r="K7425">
        <v>15</v>
      </c>
      <c r="L7425" t="s">
        <v>325</v>
      </c>
      <c r="M7425" t="s">
        <v>55</v>
      </c>
      <c r="N7425" t="s">
        <v>42</v>
      </c>
      <c r="O7425">
        <f t="shared" si="690"/>
        <v>1</v>
      </c>
      <c r="P7425" t="str">
        <f t="shared" si="691"/>
        <v>Valid</v>
      </c>
      <c r="Q7425" t="str">
        <f>_xlfn.XLOOKUP(B7425,Customers!$A:$A,Customers!$C:$C,"Not Found")</f>
        <v>Central</v>
      </c>
      <c r="R7425" t="str">
        <f t="shared" si="692"/>
        <v>Central</v>
      </c>
      <c r="S7425" t="str">
        <f t="shared" si="693"/>
        <v>Critical Illness</v>
      </c>
      <c r="T7425" t="str">
        <f t="shared" si="694"/>
        <v>SLA Breach</v>
      </c>
      <c r="U7425">
        <f t="shared" si="695"/>
        <v>6</v>
      </c>
    </row>
    <row r="7426" spans="1:21" x14ac:dyDescent="0.3">
      <c r="A7426" t="s">
        <v>12200</v>
      </c>
      <c r="B7426" t="s">
        <v>5437</v>
      </c>
      <c r="C7426" t="s">
        <v>5438</v>
      </c>
      <c r="D7426" t="s">
        <v>46</v>
      </c>
      <c r="E7426" t="s">
        <v>39</v>
      </c>
      <c r="F7426">
        <v>16856.11</v>
      </c>
      <c r="G7426" s="1">
        <v>45948</v>
      </c>
      <c r="H7426" s="1">
        <v>45960</v>
      </c>
      <c r="I7426" t="s">
        <v>19</v>
      </c>
      <c r="J7426">
        <v>12</v>
      </c>
      <c r="K7426">
        <v>10</v>
      </c>
      <c r="L7426" t="s">
        <v>193</v>
      </c>
      <c r="M7426" t="s">
        <v>21</v>
      </c>
      <c r="N7426" t="s">
        <v>30</v>
      </c>
      <c r="O7426">
        <f t="shared" ref="O7426:O7489" si="696">COUNTIF($A:$A,A7426)</f>
        <v>1</v>
      </c>
      <c r="P7426" t="str">
        <f t="shared" ref="P7426:P7489" si="697">IF(F7426="","Missing Amount","Valid")</f>
        <v>Valid</v>
      </c>
      <c r="Q7426" t="str">
        <f>_xlfn.XLOOKUP(B7426,Customers!$A:$A,Customers!$C:$C,"Not Found")</f>
        <v>North</v>
      </c>
      <c r="R7426" t="str">
        <f t="shared" ref="R7426:R7489" si="698">IF(E7426="",Q7426,E7426)</f>
        <v>North</v>
      </c>
      <c r="S7426" t="str">
        <f t="shared" ref="S7426:S7489" si="699">IF(D7426="Hospitalisation","Hospitalization",IF(D7426="Medical Emerg.","Medical Emergency",IF(D7426="Property dmg","Property Damage",IF(D7426="Vehicle dmg","Vehicle Damage",D7426))))</f>
        <v>Theft</v>
      </c>
      <c r="T7426" t="str">
        <f t="shared" ref="T7426:T7489" si="700">IF(J7426&gt;K7426,"SLA Breach","Within SLA")</f>
        <v>SLA Breach</v>
      </c>
      <c r="U7426">
        <f t="shared" ref="U7426:U7489" si="701">IF(J7426&gt;K7426,J7426-K7426,0)</f>
        <v>2</v>
      </c>
    </row>
    <row r="7427" spans="1:21" x14ac:dyDescent="0.3">
      <c r="A7427" t="s">
        <v>12201</v>
      </c>
      <c r="B7427" t="s">
        <v>5818</v>
      </c>
      <c r="C7427" t="s">
        <v>8356</v>
      </c>
      <c r="D7427" t="s">
        <v>92</v>
      </c>
      <c r="E7427" t="s">
        <v>39</v>
      </c>
      <c r="F7427">
        <v>31305.65</v>
      </c>
      <c r="G7427" s="1">
        <v>45892</v>
      </c>
      <c r="H7427" s="1">
        <v>45897</v>
      </c>
      <c r="I7427" t="s">
        <v>19</v>
      </c>
      <c r="J7427">
        <v>5</v>
      </c>
      <c r="K7427">
        <v>7</v>
      </c>
      <c r="L7427" t="s">
        <v>541</v>
      </c>
      <c r="M7427" t="s">
        <v>94</v>
      </c>
      <c r="N7427" t="s">
        <v>30</v>
      </c>
      <c r="O7427">
        <f t="shared" si="696"/>
        <v>1</v>
      </c>
      <c r="P7427" t="str">
        <f t="shared" si="697"/>
        <v>Valid</v>
      </c>
      <c r="Q7427" t="str">
        <f>_xlfn.XLOOKUP(B7427,Customers!$A:$A,Customers!$C:$C,"Not Found")</f>
        <v>South</v>
      </c>
      <c r="R7427" t="str">
        <f t="shared" si="698"/>
        <v>North</v>
      </c>
      <c r="S7427" t="str">
        <f t="shared" si="699"/>
        <v>Baggage Loss</v>
      </c>
      <c r="T7427" t="str">
        <f t="shared" si="700"/>
        <v>Within SLA</v>
      </c>
      <c r="U7427">
        <f t="shared" si="701"/>
        <v>0</v>
      </c>
    </row>
    <row r="7428" spans="1:21" x14ac:dyDescent="0.3">
      <c r="A7428" t="s">
        <v>12202</v>
      </c>
      <c r="B7428" t="s">
        <v>198</v>
      </c>
      <c r="C7428" t="s">
        <v>3532</v>
      </c>
      <c r="D7428" t="s">
        <v>102</v>
      </c>
      <c r="E7428" t="s">
        <v>18</v>
      </c>
      <c r="F7428">
        <v>298312.78999999998</v>
      </c>
      <c r="G7428" s="1">
        <v>45956</v>
      </c>
      <c r="H7428" s="1">
        <v>45968</v>
      </c>
      <c r="I7428" t="s">
        <v>19</v>
      </c>
      <c r="J7428">
        <v>12</v>
      </c>
      <c r="K7428">
        <v>20</v>
      </c>
      <c r="L7428" t="s">
        <v>630</v>
      </c>
      <c r="M7428" t="s">
        <v>29</v>
      </c>
      <c r="N7428" t="s">
        <v>30</v>
      </c>
      <c r="O7428">
        <f t="shared" si="696"/>
        <v>1</v>
      </c>
      <c r="P7428" t="str">
        <f t="shared" si="697"/>
        <v>Valid</v>
      </c>
      <c r="Q7428" t="str">
        <f>_xlfn.XLOOKUP(B7428,Customers!$A:$A,Customers!$C:$C,"Not Found")</f>
        <v>West</v>
      </c>
      <c r="R7428" t="str">
        <f t="shared" si="698"/>
        <v>South</v>
      </c>
      <c r="S7428" t="str">
        <f t="shared" si="699"/>
        <v>Maturity</v>
      </c>
      <c r="T7428" t="str">
        <f t="shared" si="700"/>
        <v>Within SLA</v>
      </c>
      <c r="U7428">
        <f t="shared" si="701"/>
        <v>0</v>
      </c>
    </row>
    <row r="7429" spans="1:21" x14ac:dyDescent="0.3">
      <c r="A7429" t="s">
        <v>12203</v>
      </c>
      <c r="B7429" t="s">
        <v>351</v>
      </c>
      <c r="C7429" t="s">
        <v>352</v>
      </c>
      <c r="D7429" t="s">
        <v>116</v>
      </c>
      <c r="E7429" t="s">
        <v>27</v>
      </c>
      <c r="F7429">
        <v>59354.09</v>
      </c>
      <c r="G7429" s="1">
        <v>45770</v>
      </c>
      <c r="I7429" t="s">
        <v>40</v>
      </c>
      <c r="J7429">
        <v>10</v>
      </c>
      <c r="K7429">
        <v>7</v>
      </c>
      <c r="L7429" t="s">
        <v>349</v>
      </c>
      <c r="M7429" t="s">
        <v>94</v>
      </c>
      <c r="N7429" t="s">
        <v>30</v>
      </c>
      <c r="O7429">
        <f t="shared" si="696"/>
        <v>1</v>
      </c>
      <c r="P7429" t="str">
        <f t="shared" si="697"/>
        <v>Valid</v>
      </c>
      <c r="Q7429" t="str">
        <f>_xlfn.XLOOKUP(B7429,Customers!$A:$A,Customers!$C:$C,"Not Found")</f>
        <v>North</v>
      </c>
      <c r="R7429" t="str">
        <f t="shared" si="698"/>
        <v>West</v>
      </c>
      <c r="S7429" t="str">
        <f t="shared" si="699"/>
        <v>Medical Emergency</v>
      </c>
      <c r="T7429" t="str">
        <f t="shared" si="700"/>
        <v>SLA Breach</v>
      </c>
      <c r="U7429">
        <f t="shared" si="701"/>
        <v>3</v>
      </c>
    </row>
    <row r="7430" spans="1:21" x14ac:dyDescent="0.3">
      <c r="A7430" t="s">
        <v>12204</v>
      </c>
      <c r="B7430" t="s">
        <v>2891</v>
      </c>
      <c r="C7430" t="s">
        <v>2892</v>
      </c>
      <c r="D7430" t="s">
        <v>34</v>
      </c>
      <c r="E7430" t="s">
        <v>39</v>
      </c>
      <c r="F7430">
        <v>559894.13</v>
      </c>
      <c r="G7430" s="1">
        <v>45839</v>
      </c>
      <c r="I7430" t="s">
        <v>64</v>
      </c>
      <c r="J7430">
        <v>20</v>
      </c>
      <c r="K7430">
        <v>20</v>
      </c>
      <c r="L7430" t="s">
        <v>48</v>
      </c>
      <c r="M7430" t="s">
        <v>29</v>
      </c>
      <c r="N7430" t="s">
        <v>22</v>
      </c>
      <c r="O7430">
        <f t="shared" si="696"/>
        <v>1</v>
      </c>
      <c r="P7430" t="str">
        <f t="shared" si="697"/>
        <v>Valid</v>
      </c>
      <c r="Q7430" t="str">
        <f>_xlfn.XLOOKUP(B7430,Customers!$A:$A,Customers!$C:$C,"Not Found")</f>
        <v>Central</v>
      </c>
      <c r="R7430" t="str">
        <f t="shared" si="698"/>
        <v>North</v>
      </c>
      <c r="S7430" t="str">
        <f t="shared" si="699"/>
        <v>Death Benefit</v>
      </c>
      <c r="T7430" t="str">
        <f t="shared" si="700"/>
        <v>Within SLA</v>
      </c>
      <c r="U7430">
        <f t="shared" si="701"/>
        <v>0</v>
      </c>
    </row>
    <row r="7431" spans="1:21" x14ac:dyDescent="0.3">
      <c r="A7431" t="s">
        <v>12205</v>
      </c>
      <c r="B7431" t="s">
        <v>422</v>
      </c>
      <c r="C7431" t="s">
        <v>423</v>
      </c>
      <c r="D7431" t="s">
        <v>17</v>
      </c>
      <c r="E7431" t="s">
        <v>27</v>
      </c>
      <c r="F7431">
        <v>46649.57</v>
      </c>
      <c r="G7431" s="1">
        <v>45737</v>
      </c>
      <c r="H7431" s="1">
        <v>45739</v>
      </c>
      <c r="I7431" t="s">
        <v>19</v>
      </c>
      <c r="J7431">
        <v>2</v>
      </c>
      <c r="K7431">
        <v>10</v>
      </c>
      <c r="L7431" t="s">
        <v>242</v>
      </c>
      <c r="M7431" t="s">
        <v>21</v>
      </c>
      <c r="N7431" t="s">
        <v>30</v>
      </c>
      <c r="O7431">
        <f t="shared" si="696"/>
        <v>1</v>
      </c>
      <c r="P7431" t="str">
        <f t="shared" si="697"/>
        <v>Valid</v>
      </c>
      <c r="Q7431" t="str">
        <f>_xlfn.XLOOKUP(B7431,Customers!$A:$A,Customers!$C:$C,"Not Found")</f>
        <v>North</v>
      </c>
      <c r="R7431" t="str">
        <f t="shared" si="698"/>
        <v>West</v>
      </c>
      <c r="S7431" t="str">
        <f t="shared" si="699"/>
        <v>Accident</v>
      </c>
      <c r="T7431" t="str">
        <f t="shared" si="700"/>
        <v>Within SLA</v>
      </c>
      <c r="U7431">
        <f t="shared" si="701"/>
        <v>0</v>
      </c>
    </row>
    <row r="7432" spans="1:21" x14ac:dyDescent="0.3">
      <c r="A7432" t="s">
        <v>12206</v>
      </c>
      <c r="B7432" t="s">
        <v>3885</v>
      </c>
      <c r="C7432" t="s">
        <v>3886</v>
      </c>
      <c r="D7432" t="s">
        <v>53</v>
      </c>
      <c r="E7432" t="s">
        <v>27</v>
      </c>
      <c r="F7432">
        <v>24721.78</v>
      </c>
      <c r="G7432" s="1">
        <v>45817</v>
      </c>
      <c r="I7432" t="s">
        <v>40</v>
      </c>
      <c r="J7432">
        <v>12</v>
      </c>
      <c r="K7432">
        <v>15</v>
      </c>
      <c r="L7432" t="s">
        <v>353</v>
      </c>
      <c r="M7432" t="s">
        <v>55</v>
      </c>
      <c r="N7432" t="s">
        <v>30</v>
      </c>
      <c r="O7432">
        <f t="shared" si="696"/>
        <v>1</v>
      </c>
      <c r="P7432" t="str">
        <f t="shared" si="697"/>
        <v>Valid</v>
      </c>
      <c r="Q7432" t="str">
        <f>_xlfn.XLOOKUP(B7432,Customers!$A:$A,Customers!$C:$C,"Not Found")</f>
        <v>East</v>
      </c>
      <c r="R7432" t="str">
        <f t="shared" si="698"/>
        <v>West</v>
      </c>
      <c r="S7432" t="str">
        <f t="shared" si="699"/>
        <v>Hospitalization</v>
      </c>
      <c r="T7432" t="str">
        <f t="shared" si="700"/>
        <v>Within SLA</v>
      </c>
      <c r="U7432">
        <f t="shared" si="701"/>
        <v>0</v>
      </c>
    </row>
    <row r="7433" spans="1:21" x14ac:dyDescent="0.3">
      <c r="A7433" t="s">
        <v>12207</v>
      </c>
      <c r="B7433" t="s">
        <v>4050</v>
      </c>
      <c r="C7433" t="s">
        <v>4051</v>
      </c>
      <c r="D7433" t="s">
        <v>34</v>
      </c>
      <c r="E7433" t="s">
        <v>74</v>
      </c>
      <c r="F7433">
        <v>106311.85</v>
      </c>
      <c r="G7433" s="1">
        <v>45667</v>
      </c>
      <c r="H7433" s="1">
        <v>45691</v>
      </c>
      <c r="I7433" t="s">
        <v>19</v>
      </c>
      <c r="J7433">
        <v>24</v>
      </c>
      <c r="K7433">
        <v>20</v>
      </c>
      <c r="L7433" t="s">
        <v>580</v>
      </c>
      <c r="M7433" t="s">
        <v>29</v>
      </c>
      <c r="N7433" t="s">
        <v>30</v>
      </c>
      <c r="O7433">
        <f t="shared" si="696"/>
        <v>1</v>
      </c>
      <c r="P7433" t="str">
        <f t="shared" si="697"/>
        <v>Valid</v>
      </c>
      <c r="Q7433" t="str">
        <f>_xlfn.XLOOKUP(B7433,Customers!$A:$A,Customers!$C:$C,"Not Found")</f>
        <v>South</v>
      </c>
      <c r="R7433" t="str">
        <f t="shared" si="698"/>
        <v>East</v>
      </c>
      <c r="S7433" t="str">
        <f t="shared" si="699"/>
        <v>Death Benefit</v>
      </c>
      <c r="T7433" t="str">
        <f t="shared" si="700"/>
        <v>SLA Breach</v>
      </c>
      <c r="U7433">
        <f t="shared" si="701"/>
        <v>4</v>
      </c>
    </row>
    <row r="7434" spans="1:21" x14ac:dyDescent="0.3">
      <c r="A7434" t="s">
        <v>12208</v>
      </c>
      <c r="B7434" t="s">
        <v>7512</v>
      </c>
      <c r="C7434" t="s">
        <v>7513</v>
      </c>
      <c r="D7434" t="s">
        <v>46</v>
      </c>
      <c r="E7434" t="s">
        <v>39</v>
      </c>
      <c r="F7434">
        <v>162398.57999999999</v>
      </c>
      <c r="G7434" s="1">
        <v>45775</v>
      </c>
      <c r="H7434" s="1">
        <v>45783</v>
      </c>
      <c r="I7434" t="s">
        <v>19</v>
      </c>
      <c r="J7434">
        <v>8</v>
      </c>
      <c r="K7434">
        <v>10</v>
      </c>
      <c r="L7434" t="s">
        <v>103</v>
      </c>
      <c r="M7434" t="s">
        <v>21</v>
      </c>
      <c r="N7434" t="s">
        <v>30</v>
      </c>
      <c r="O7434">
        <f t="shared" si="696"/>
        <v>1</v>
      </c>
      <c r="P7434" t="str">
        <f t="shared" si="697"/>
        <v>Valid</v>
      </c>
      <c r="Q7434" t="str">
        <f>_xlfn.XLOOKUP(B7434,Customers!$A:$A,Customers!$C:$C,"Not Found")</f>
        <v>East</v>
      </c>
      <c r="R7434" t="str">
        <f t="shared" si="698"/>
        <v>North</v>
      </c>
      <c r="S7434" t="str">
        <f t="shared" si="699"/>
        <v>Theft</v>
      </c>
      <c r="T7434" t="str">
        <f t="shared" si="700"/>
        <v>Within SLA</v>
      </c>
      <c r="U7434">
        <f t="shared" si="701"/>
        <v>0</v>
      </c>
    </row>
    <row r="7435" spans="1:21" x14ac:dyDescent="0.3">
      <c r="A7435" t="s">
        <v>12209</v>
      </c>
      <c r="B7435" t="s">
        <v>8795</v>
      </c>
      <c r="C7435" t="s">
        <v>8796</v>
      </c>
      <c r="D7435" t="s">
        <v>53</v>
      </c>
      <c r="E7435" t="s">
        <v>74</v>
      </c>
      <c r="F7435">
        <v>80835.19</v>
      </c>
      <c r="G7435" s="1">
        <v>45948</v>
      </c>
      <c r="H7435" s="1">
        <v>45973</v>
      </c>
      <c r="I7435" t="s">
        <v>19</v>
      </c>
      <c r="J7435">
        <v>25</v>
      </c>
      <c r="K7435">
        <v>15</v>
      </c>
      <c r="L7435" t="s">
        <v>325</v>
      </c>
      <c r="M7435" t="s">
        <v>55</v>
      </c>
      <c r="N7435" t="s">
        <v>42</v>
      </c>
      <c r="O7435">
        <f t="shared" si="696"/>
        <v>1</v>
      </c>
      <c r="P7435" t="str">
        <f t="shared" si="697"/>
        <v>Valid</v>
      </c>
      <c r="Q7435" t="str">
        <f>_xlfn.XLOOKUP(B7435,Customers!$A:$A,Customers!$C:$C,"Not Found")</f>
        <v>West</v>
      </c>
      <c r="R7435" t="str">
        <f t="shared" si="698"/>
        <v>East</v>
      </c>
      <c r="S7435" t="str">
        <f t="shared" si="699"/>
        <v>Hospitalization</v>
      </c>
      <c r="T7435" t="str">
        <f t="shared" si="700"/>
        <v>SLA Breach</v>
      </c>
      <c r="U7435">
        <f t="shared" si="701"/>
        <v>10</v>
      </c>
    </row>
    <row r="7436" spans="1:21" x14ac:dyDescent="0.3">
      <c r="A7436" t="s">
        <v>12210</v>
      </c>
      <c r="B7436" t="s">
        <v>2125</v>
      </c>
      <c r="C7436" t="s">
        <v>2126</v>
      </c>
      <c r="D7436" t="s">
        <v>46</v>
      </c>
      <c r="E7436" t="s">
        <v>39</v>
      </c>
      <c r="F7436">
        <v>25382.84</v>
      </c>
      <c r="G7436" s="1">
        <v>45863</v>
      </c>
      <c r="I7436" t="s">
        <v>40</v>
      </c>
      <c r="J7436">
        <v>20</v>
      </c>
      <c r="K7436">
        <v>10</v>
      </c>
      <c r="L7436" t="s">
        <v>212</v>
      </c>
      <c r="M7436" t="s">
        <v>21</v>
      </c>
      <c r="N7436" t="s">
        <v>42</v>
      </c>
      <c r="O7436">
        <f t="shared" si="696"/>
        <v>1</v>
      </c>
      <c r="P7436" t="str">
        <f t="shared" si="697"/>
        <v>Valid</v>
      </c>
      <c r="Q7436" t="str">
        <f>_xlfn.XLOOKUP(B7436,Customers!$A:$A,Customers!$C:$C,"Not Found")</f>
        <v>West</v>
      </c>
      <c r="R7436" t="str">
        <f t="shared" si="698"/>
        <v>North</v>
      </c>
      <c r="S7436" t="str">
        <f t="shared" si="699"/>
        <v>Theft</v>
      </c>
      <c r="T7436" t="str">
        <f t="shared" si="700"/>
        <v>SLA Breach</v>
      </c>
      <c r="U7436">
        <f t="shared" si="701"/>
        <v>10</v>
      </c>
    </row>
    <row r="7437" spans="1:21" x14ac:dyDescent="0.3">
      <c r="A7437" t="s">
        <v>12211</v>
      </c>
      <c r="B7437" t="s">
        <v>6674</v>
      </c>
      <c r="C7437" t="s">
        <v>6675</v>
      </c>
      <c r="D7437" t="s">
        <v>17</v>
      </c>
      <c r="E7437" t="s">
        <v>74</v>
      </c>
      <c r="F7437">
        <v>27518.78</v>
      </c>
      <c r="G7437" s="1">
        <v>45937</v>
      </c>
      <c r="H7437" s="1">
        <v>45964</v>
      </c>
      <c r="I7437" t="s">
        <v>19</v>
      </c>
      <c r="J7437">
        <v>27</v>
      </c>
      <c r="K7437">
        <v>10</v>
      </c>
      <c r="L7437" t="s">
        <v>41</v>
      </c>
      <c r="M7437" t="s">
        <v>21</v>
      </c>
      <c r="N7437" t="s">
        <v>88</v>
      </c>
      <c r="O7437">
        <f t="shared" si="696"/>
        <v>1</v>
      </c>
      <c r="P7437" t="str">
        <f t="shared" si="697"/>
        <v>Valid</v>
      </c>
      <c r="Q7437" t="str">
        <f>_xlfn.XLOOKUP(B7437,Customers!$A:$A,Customers!$C:$C,"Not Found")</f>
        <v>South</v>
      </c>
      <c r="R7437" t="str">
        <f t="shared" si="698"/>
        <v>East</v>
      </c>
      <c r="S7437" t="str">
        <f t="shared" si="699"/>
        <v>Accident</v>
      </c>
      <c r="T7437" t="str">
        <f t="shared" si="700"/>
        <v>SLA Breach</v>
      </c>
      <c r="U7437">
        <f t="shared" si="701"/>
        <v>17</v>
      </c>
    </row>
    <row r="7438" spans="1:21" x14ac:dyDescent="0.3">
      <c r="A7438" t="s">
        <v>12212</v>
      </c>
      <c r="B7438" t="s">
        <v>4893</v>
      </c>
      <c r="C7438" t="s">
        <v>4894</v>
      </c>
      <c r="D7438" t="s">
        <v>17</v>
      </c>
      <c r="E7438" t="s">
        <v>27</v>
      </c>
      <c r="F7438">
        <v>75520.73</v>
      </c>
      <c r="G7438" s="1">
        <v>45914</v>
      </c>
      <c r="H7438" s="1">
        <v>45931</v>
      </c>
      <c r="I7438" t="s">
        <v>19</v>
      </c>
      <c r="J7438">
        <v>17</v>
      </c>
      <c r="K7438">
        <v>10</v>
      </c>
      <c r="L7438" t="s">
        <v>178</v>
      </c>
      <c r="M7438" t="s">
        <v>21</v>
      </c>
      <c r="N7438" t="s">
        <v>30</v>
      </c>
      <c r="O7438">
        <f t="shared" si="696"/>
        <v>1</v>
      </c>
      <c r="P7438" t="str">
        <f t="shared" si="697"/>
        <v>Valid</v>
      </c>
      <c r="Q7438" t="str">
        <f>_xlfn.XLOOKUP(B7438,Customers!$A:$A,Customers!$C:$C,"Not Found")</f>
        <v>East</v>
      </c>
      <c r="R7438" t="str">
        <f t="shared" si="698"/>
        <v>West</v>
      </c>
      <c r="S7438" t="str">
        <f t="shared" si="699"/>
        <v>Accident</v>
      </c>
      <c r="T7438" t="str">
        <f t="shared" si="700"/>
        <v>SLA Breach</v>
      </c>
      <c r="U7438">
        <f t="shared" si="701"/>
        <v>7</v>
      </c>
    </row>
    <row r="7439" spans="1:21" x14ac:dyDescent="0.3">
      <c r="A7439" t="s">
        <v>12213</v>
      </c>
      <c r="B7439" t="s">
        <v>661</v>
      </c>
      <c r="C7439" t="s">
        <v>662</v>
      </c>
      <c r="D7439" t="s">
        <v>154</v>
      </c>
      <c r="E7439" t="s">
        <v>39</v>
      </c>
      <c r="F7439">
        <v>70316.83</v>
      </c>
      <c r="G7439" s="1">
        <v>45678</v>
      </c>
      <c r="H7439" s="1">
        <v>45687</v>
      </c>
      <c r="I7439" t="s">
        <v>19</v>
      </c>
      <c r="J7439">
        <v>9</v>
      </c>
      <c r="K7439">
        <v>10</v>
      </c>
      <c r="L7439" t="s">
        <v>183</v>
      </c>
      <c r="M7439" t="s">
        <v>21</v>
      </c>
      <c r="N7439" t="s">
        <v>22</v>
      </c>
      <c r="O7439">
        <f t="shared" si="696"/>
        <v>1</v>
      </c>
      <c r="P7439" t="str">
        <f t="shared" si="697"/>
        <v>Valid</v>
      </c>
      <c r="Q7439" t="str">
        <f>_xlfn.XLOOKUP(B7439,Customers!$A:$A,Customers!$C:$C,"Not Found")</f>
        <v>Central</v>
      </c>
      <c r="R7439" t="str">
        <f t="shared" si="698"/>
        <v>North</v>
      </c>
      <c r="S7439" t="str">
        <f t="shared" si="699"/>
        <v>Vehicle Damage</v>
      </c>
      <c r="T7439" t="str">
        <f t="shared" si="700"/>
        <v>Within SLA</v>
      </c>
      <c r="U7439">
        <f t="shared" si="701"/>
        <v>0</v>
      </c>
    </row>
    <row r="7440" spans="1:21" x14ac:dyDescent="0.3">
      <c r="A7440" t="s">
        <v>12214</v>
      </c>
      <c r="B7440" t="s">
        <v>1933</v>
      </c>
      <c r="C7440" t="s">
        <v>1934</v>
      </c>
      <c r="D7440" t="s">
        <v>34</v>
      </c>
      <c r="E7440" t="s">
        <v>39</v>
      </c>
      <c r="F7440">
        <v>880168.77</v>
      </c>
      <c r="G7440" s="1">
        <v>45818</v>
      </c>
      <c r="H7440" s="1">
        <v>45834</v>
      </c>
      <c r="I7440" t="s">
        <v>19</v>
      </c>
      <c r="J7440">
        <v>16</v>
      </c>
      <c r="K7440">
        <v>20</v>
      </c>
      <c r="L7440" t="s">
        <v>193</v>
      </c>
      <c r="M7440" t="s">
        <v>29</v>
      </c>
      <c r="N7440" t="s">
        <v>22</v>
      </c>
      <c r="O7440">
        <f t="shared" si="696"/>
        <v>1</v>
      </c>
      <c r="P7440" t="str">
        <f t="shared" si="697"/>
        <v>Valid</v>
      </c>
      <c r="Q7440" t="str">
        <f>_xlfn.XLOOKUP(B7440,Customers!$A:$A,Customers!$C:$C,"Not Found")</f>
        <v>Central</v>
      </c>
      <c r="R7440" t="str">
        <f t="shared" si="698"/>
        <v>North</v>
      </c>
      <c r="S7440" t="str">
        <f t="shared" si="699"/>
        <v>Death Benefit</v>
      </c>
      <c r="T7440" t="str">
        <f t="shared" si="700"/>
        <v>Within SLA</v>
      </c>
      <c r="U7440">
        <f t="shared" si="701"/>
        <v>0</v>
      </c>
    </row>
    <row r="7441" spans="1:21" x14ac:dyDescent="0.3">
      <c r="A7441" t="s">
        <v>12215</v>
      </c>
      <c r="B7441" t="s">
        <v>9033</v>
      </c>
      <c r="C7441" t="s">
        <v>9034</v>
      </c>
      <c r="D7441" t="s">
        <v>102</v>
      </c>
      <c r="E7441" t="s">
        <v>39</v>
      </c>
      <c r="F7441">
        <v>284759.96999999997</v>
      </c>
      <c r="G7441" s="1">
        <v>45759</v>
      </c>
      <c r="H7441" s="1">
        <v>45774</v>
      </c>
      <c r="I7441" t="s">
        <v>19</v>
      </c>
      <c r="J7441">
        <v>15</v>
      </c>
      <c r="K7441">
        <v>20</v>
      </c>
      <c r="L7441" t="s">
        <v>48</v>
      </c>
      <c r="M7441" t="s">
        <v>29</v>
      </c>
      <c r="N7441" t="s">
        <v>22</v>
      </c>
      <c r="O7441">
        <f t="shared" si="696"/>
        <v>1</v>
      </c>
      <c r="P7441" t="str">
        <f t="shared" si="697"/>
        <v>Valid</v>
      </c>
      <c r="Q7441" t="str">
        <f>_xlfn.XLOOKUP(B7441,Customers!$A:$A,Customers!$C:$C,"Not Found")</f>
        <v>West</v>
      </c>
      <c r="R7441" t="str">
        <f t="shared" si="698"/>
        <v>North</v>
      </c>
      <c r="S7441" t="str">
        <f t="shared" si="699"/>
        <v>Maturity</v>
      </c>
      <c r="T7441" t="str">
        <f t="shared" si="700"/>
        <v>Within SLA</v>
      </c>
      <c r="U7441">
        <f t="shared" si="701"/>
        <v>0</v>
      </c>
    </row>
    <row r="7442" spans="1:21" x14ac:dyDescent="0.3">
      <c r="A7442" t="s">
        <v>12216</v>
      </c>
      <c r="B7442" t="s">
        <v>1328</v>
      </c>
      <c r="C7442" t="s">
        <v>7919</v>
      </c>
      <c r="D7442" t="s">
        <v>34</v>
      </c>
      <c r="E7442" t="s">
        <v>39</v>
      </c>
      <c r="F7442">
        <v>385597.95</v>
      </c>
      <c r="G7442" s="1">
        <v>45697</v>
      </c>
      <c r="H7442" s="1">
        <v>45721</v>
      </c>
      <c r="I7442" t="s">
        <v>19</v>
      </c>
      <c r="J7442">
        <v>24</v>
      </c>
      <c r="K7442">
        <v>20</v>
      </c>
      <c r="L7442" t="s">
        <v>227</v>
      </c>
      <c r="M7442" t="s">
        <v>29</v>
      </c>
      <c r="N7442" t="s">
        <v>30</v>
      </c>
      <c r="O7442">
        <f t="shared" si="696"/>
        <v>1</v>
      </c>
      <c r="P7442" t="str">
        <f t="shared" si="697"/>
        <v>Valid</v>
      </c>
      <c r="Q7442" t="str">
        <f>_xlfn.XLOOKUP(B7442,Customers!$A:$A,Customers!$C:$C,"Not Found")</f>
        <v>Central</v>
      </c>
      <c r="R7442" t="str">
        <f t="shared" si="698"/>
        <v>North</v>
      </c>
      <c r="S7442" t="str">
        <f t="shared" si="699"/>
        <v>Death Benefit</v>
      </c>
      <c r="T7442" t="str">
        <f t="shared" si="700"/>
        <v>SLA Breach</v>
      </c>
      <c r="U7442">
        <f t="shared" si="701"/>
        <v>4</v>
      </c>
    </row>
    <row r="7443" spans="1:21" x14ac:dyDescent="0.3">
      <c r="A7443" t="s">
        <v>12217</v>
      </c>
      <c r="B7443" t="s">
        <v>1456</v>
      </c>
      <c r="C7443" t="s">
        <v>1457</v>
      </c>
      <c r="D7443" t="s">
        <v>69</v>
      </c>
      <c r="E7443" t="s">
        <v>18</v>
      </c>
      <c r="F7443">
        <v>107043.43</v>
      </c>
      <c r="G7443" s="1">
        <v>45729</v>
      </c>
      <c r="H7443" s="1">
        <v>45736</v>
      </c>
      <c r="I7443" t="s">
        <v>19</v>
      </c>
      <c r="J7443">
        <v>7</v>
      </c>
      <c r="K7443">
        <v>12</v>
      </c>
      <c r="L7443" t="s">
        <v>630</v>
      </c>
      <c r="M7443" t="s">
        <v>49</v>
      </c>
      <c r="N7443" t="s">
        <v>30</v>
      </c>
      <c r="O7443">
        <f t="shared" si="696"/>
        <v>1</v>
      </c>
      <c r="P7443" t="str">
        <f t="shared" si="697"/>
        <v>Valid</v>
      </c>
      <c r="Q7443" t="str">
        <f>_xlfn.XLOOKUP(B7443,Customers!$A:$A,Customers!$C:$C,"Not Found")</f>
        <v>South</v>
      </c>
      <c r="R7443" t="str">
        <f t="shared" si="698"/>
        <v>South</v>
      </c>
      <c r="S7443" t="str">
        <f t="shared" si="699"/>
        <v>Property Damage</v>
      </c>
      <c r="T7443" t="str">
        <f t="shared" si="700"/>
        <v>Within SLA</v>
      </c>
      <c r="U7443">
        <f t="shared" si="701"/>
        <v>0</v>
      </c>
    </row>
    <row r="7444" spans="1:21" x14ac:dyDescent="0.3">
      <c r="A7444" t="s">
        <v>12218</v>
      </c>
      <c r="B7444" t="s">
        <v>3016</v>
      </c>
      <c r="C7444" t="s">
        <v>9600</v>
      </c>
      <c r="D7444" t="s">
        <v>69</v>
      </c>
      <c r="E7444" t="s">
        <v>18</v>
      </c>
      <c r="F7444">
        <v>187313.92000000001</v>
      </c>
      <c r="G7444" s="1">
        <v>45661</v>
      </c>
      <c r="H7444" s="1">
        <v>45663</v>
      </c>
      <c r="I7444" t="s">
        <v>19</v>
      </c>
      <c r="J7444">
        <v>2</v>
      </c>
      <c r="K7444">
        <v>12</v>
      </c>
      <c r="L7444" t="s">
        <v>98</v>
      </c>
      <c r="M7444" t="s">
        <v>49</v>
      </c>
      <c r="N7444" t="s">
        <v>22</v>
      </c>
      <c r="O7444">
        <f t="shared" si="696"/>
        <v>1</v>
      </c>
      <c r="P7444" t="str">
        <f t="shared" si="697"/>
        <v>Valid</v>
      </c>
      <c r="Q7444" t="str">
        <f>_xlfn.XLOOKUP(B7444,Customers!$A:$A,Customers!$C:$C,"Not Found")</f>
        <v>North</v>
      </c>
      <c r="R7444" t="str">
        <f t="shared" si="698"/>
        <v>South</v>
      </c>
      <c r="S7444" t="str">
        <f t="shared" si="699"/>
        <v>Property Damage</v>
      </c>
      <c r="T7444" t="str">
        <f t="shared" si="700"/>
        <v>Within SLA</v>
      </c>
      <c r="U7444">
        <f t="shared" si="701"/>
        <v>0</v>
      </c>
    </row>
    <row r="7445" spans="1:21" x14ac:dyDescent="0.3">
      <c r="A7445" t="s">
        <v>12219</v>
      </c>
      <c r="B7445" t="s">
        <v>2369</v>
      </c>
      <c r="C7445" t="s">
        <v>8090</v>
      </c>
      <c r="D7445" t="s">
        <v>17</v>
      </c>
      <c r="E7445" t="s">
        <v>27</v>
      </c>
      <c r="F7445">
        <v>204062.11</v>
      </c>
      <c r="G7445" s="1">
        <v>45727</v>
      </c>
      <c r="I7445" t="s">
        <v>64</v>
      </c>
      <c r="J7445">
        <v>21</v>
      </c>
      <c r="K7445">
        <v>10</v>
      </c>
      <c r="L7445" t="s">
        <v>323</v>
      </c>
      <c r="M7445" t="s">
        <v>21</v>
      </c>
      <c r="N7445" t="s">
        <v>88</v>
      </c>
      <c r="O7445">
        <f t="shared" si="696"/>
        <v>1</v>
      </c>
      <c r="P7445" t="str">
        <f t="shared" si="697"/>
        <v>Valid</v>
      </c>
      <c r="Q7445" t="str">
        <f>_xlfn.XLOOKUP(B7445,Customers!$A:$A,Customers!$C:$C,"Not Found")</f>
        <v>East</v>
      </c>
      <c r="R7445" t="str">
        <f t="shared" si="698"/>
        <v>West</v>
      </c>
      <c r="S7445" t="str">
        <f t="shared" si="699"/>
        <v>Accident</v>
      </c>
      <c r="T7445" t="str">
        <f t="shared" si="700"/>
        <v>SLA Breach</v>
      </c>
      <c r="U7445">
        <f t="shared" si="701"/>
        <v>11</v>
      </c>
    </row>
    <row r="7446" spans="1:21" x14ac:dyDescent="0.3">
      <c r="A7446" t="s">
        <v>12220</v>
      </c>
      <c r="B7446" t="s">
        <v>945</v>
      </c>
      <c r="C7446" t="s">
        <v>946</v>
      </c>
      <c r="D7446" t="s">
        <v>53</v>
      </c>
      <c r="E7446" t="s">
        <v>39</v>
      </c>
      <c r="F7446">
        <v>157046.35</v>
      </c>
      <c r="G7446" s="1">
        <v>45882</v>
      </c>
      <c r="H7446" s="1">
        <v>45893</v>
      </c>
      <c r="I7446" t="s">
        <v>19</v>
      </c>
      <c r="J7446">
        <v>11</v>
      </c>
      <c r="K7446">
        <v>15</v>
      </c>
      <c r="L7446" t="s">
        <v>353</v>
      </c>
      <c r="M7446" t="s">
        <v>55</v>
      </c>
      <c r="N7446" t="s">
        <v>30</v>
      </c>
      <c r="O7446">
        <f t="shared" si="696"/>
        <v>1</v>
      </c>
      <c r="P7446" t="str">
        <f t="shared" si="697"/>
        <v>Valid</v>
      </c>
      <c r="Q7446" t="str">
        <f>_xlfn.XLOOKUP(B7446,Customers!$A:$A,Customers!$C:$C,"Not Found")</f>
        <v>North</v>
      </c>
      <c r="R7446" t="str">
        <f t="shared" si="698"/>
        <v>North</v>
      </c>
      <c r="S7446" t="str">
        <f t="shared" si="699"/>
        <v>Hospitalization</v>
      </c>
      <c r="T7446" t="str">
        <f t="shared" si="700"/>
        <v>Within SLA</v>
      </c>
      <c r="U7446">
        <f t="shared" si="701"/>
        <v>0</v>
      </c>
    </row>
    <row r="7447" spans="1:21" x14ac:dyDescent="0.3">
      <c r="A7447" t="s">
        <v>12221</v>
      </c>
      <c r="B7447" t="s">
        <v>333</v>
      </c>
      <c r="C7447" t="s">
        <v>334</v>
      </c>
      <c r="D7447" t="s">
        <v>46</v>
      </c>
      <c r="E7447" t="s">
        <v>18</v>
      </c>
      <c r="F7447">
        <v>234054.7</v>
      </c>
      <c r="G7447" s="1">
        <v>45744</v>
      </c>
      <c r="H7447" s="1">
        <v>45755</v>
      </c>
      <c r="I7447" t="s">
        <v>19</v>
      </c>
      <c r="J7447">
        <v>11</v>
      </c>
      <c r="K7447">
        <v>10</v>
      </c>
      <c r="L7447" t="s">
        <v>411</v>
      </c>
      <c r="M7447" t="s">
        <v>21</v>
      </c>
      <c r="N7447" t="s">
        <v>22</v>
      </c>
      <c r="O7447">
        <f t="shared" si="696"/>
        <v>1</v>
      </c>
      <c r="P7447" t="str">
        <f t="shared" si="697"/>
        <v>Valid</v>
      </c>
      <c r="Q7447" t="str">
        <f>_xlfn.XLOOKUP(B7447,Customers!$A:$A,Customers!$C:$C,"Not Found")</f>
        <v>South</v>
      </c>
      <c r="R7447" t="str">
        <f t="shared" si="698"/>
        <v>South</v>
      </c>
      <c r="S7447" t="str">
        <f t="shared" si="699"/>
        <v>Theft</v>
      </c>
      <c r="T7447" t="str">
        <f t="shared" si="700"/>
        <v>SLA Breach</v>
      </c>
      <c r="U7447">
        <f t="shared" si="701"/>
        <v>1</v>
      </c>
    </row>
    <row r="7448" spans="1:21" x14ac:dyDescent="0.3">
      <c r="A7448" t="s">
        <v>12222</v>
      </c>
      <c r="B7448" t="s">
        <v>6750</v>
      </c>
      <c r="C7448" t="s">
        <v>6751</v>
      </c>
      <c r="D7448" t="s">
        <v>69</v>
      </c>
      <c r="E7448" t="s">
        <v>173</v>
      </c>
      <c r="F7448">
        <v>156350.66</v>
      </c>
      <c r="G7448" s="1">
        <v>45900</v>
      </c>
      <c r="H7448" s="1">
        <v>45927</v>
      </c>
      <c r="I7448" t="s">
        <v>19</v>
      </c>
      <c r="J7448">
        <v>27</v>
      </c>
      <c r="K7448">
        <v>12</v>
      </c>
      <c r="L7448" t="s">
        <v>208</v>
      </c>
      <c r="M7448" t="s">
        <v>49</v>
      </c>
      <c r="N7448" t="s">
        <v>88</v>
      </c>
      <c r="O7448">
        <f t="shared" si="696"/>
        <v>1</v>
      </c>
      <c r="P7448" t="str">
        <f t="shared" si="697"/>
        <v>Valid</v>
      </c>
      <c r="Q7448" t="str">
        <f>_xlfn.XLOOKUP(B7448,Customers!$A:$A,Customers!$C:$C,"Not Found")</f>
        <v>West</v>
      </c>
      <c r="R7448" t="str">
        <f t="shared" si="698"/>
        <v>Central</v>
      </c>
      <c r="S7448" t="str">
        <f t="shared" si="699"/>
        <v>Property Damage</v>
      </c>
      <c r="T7448" t="str">
        <f t="shared" si="700"/>
        <v>SLA Breach</v>
      </c>
      <c r="U7448">
        <f t="shared" si="701"/>
        <v>15</v>
      </c>
    </row>
    <row r="7449" spans="1:21" x14ac:dyDescent="0.3">
      <c r="A7449" t="s">
        <v>12223</v>
      </c>
      <c r="B7449" t="s">
        <v>10483</v>
      </c>
      <c r="C7449" t="s">
        <v>10484</v>
      </c>
      <c r="D7449" t="s">
        <v>59</v>
      </c>
      <c r="E7449" t="s">
        <v>74</v>
      </c>
      <c r="F7449">
        <v>30317.45</v>
      </c>
      <c r="G7449" s="1">
        <v>45757</v>
      </c>
      <c r="H7449" s="1">
        <v>45787</v>
      </c>
      <c r="I7449" t="s">
        <v>47</v>
      </c>
      <c r="J7449">
        <v>30</v>
      </c>
      <c r="K7449">
        <v>15</v>
      </c>
      <c r="L7449" t="s">
        <v>28</v>
      </c>
      <c r="M7449" t="s">
        <v>55</v>
      </c>
      <c r="N7449" t="s">
        <v>88</v>
      </c>
      <c r="O7449">
        <f t="shared" si="696"/>
        <v>1</v>
      </c>
      <c r="P7449" t="str">
        <f t="shared" si="697"/>
        <v>Valid</v>
      </c>
      <c r="Q7449" t="str">
        <f>_xlfn.XLOOKUP(B7449,Customers!$A:$A,Customers!$C:$C,"Not Found")</f>
        <v>West</v>
      </c>
      <c r="R7449" t="str">
        <f t="shared" si="698"/>
        <v>East</v>
      </c>
      <c r="S7449" t="str">
        <f t="shared" si="699"/>
        <v>Critical Illness</v>
      </c>
      <c r="T7449" t="str">
        <f t="shared" si="700"/>
        <v>SLA Breach</v>
      </c>
      <c r="U7449">
        <f t="shared" si="701"/>
        <v>15</v>
      </c>
    </row>
    <row r="7450" spans="1:21" x14ac:dyDescent="0.3">
      <c r="A7450" t="s">
        <v>12224</v>
      </c>
      <c r="B7450" t="s">
        <v>3361</v>
      </c>
      <c r="C7450" t="s">
        <v>3362</v>
      </c>
      <c r="D7450" t="s">
        <v>116</v>
      </c>
      <c r="E7450" t="s">
        <v>27</v>
      </c>
      <c r="F7450">
        <v>17559.259999999998</v>
      </c>
      <c r="G7450" s="1">
        <v>45676</v>
      </c>
      <c r="H7450" s="1">
        <v>45689</v>
      </c>
      <c r="I7450" t="s">
        <v>19</v>
      </c>
      <c r="J7450">
        <v>13</v>
      </c>
      <c r="K7450">
        <v>7</v>
      </c>
      <c r="L7450" t="s">
        <v>349</v>
      </c>
      <c r="M7450" t="s">
        <v>94</v>
      </c>
      <c r="N7450" t="s">
        <v>30</v>
      </c>
      <c r="O7450">
        <f t="shared" si="696"/>
        <v>1</v>
      </c>
      <c r="P7450" t="str">
        <f t="shared" si="697"/>
        <v>Valid</v>
      </c>
      <c r="Q7450" t="str">
        <f>_xlfn.XLOOKUP(B7450,Customers!$A:$A,Customers!$C:$C,"Not Found")</f>
        <v>East</v>
      </c>
      <c r="R7450" t="str">
        <f t="shared" si="698"/>
        <v>West</v>
      </c>
      <c r="S7450" t="str">
        <f t="shared" si="699"/>
        <v>Medical Emergency</v>
      </c>
      <c r="T7450" t="str">
        <f t="shared" si="700"/>
        <v>SLA Breach</v>
      </c>
      <c r="U7450">
        <f t="shared" si="701"/>
        <v>6</v>
      </c>
    </row>
    <row r="7451" spans="1:21" x14ac:dyDescent="0.3">
      <c r="A7451" t="s">
        <v>12225</v>
      </c>
      <c r="B7451" t="s">
        <v>5338</v>
      </c>
      <c r="C7451" t="s">
        <v>5339</v>
      </c>
      <c r="D7451" t="s">
        <v>216</v>
      </c>
      <c r="E7451" t="s">
        <v>74</v>
      </c>
      <c r="F7451">
        <v>144923.76999999999</v>
      </c>
      <c r="G7451" s="1">
        <v>45893</v>
      </c>
      <c r="H7451" s="1">
        <v>45922</v>
      </c>
      <c r="I7451" t="s">
        <v>19</v>
      </c>
      <c r="J7451">
        <v>29</v>
      </c>
      <c r="K7451">
        <v>15</v>
      </c>
      <c r="L7451" t="s">
        <v>282</v>
      </c>
      <c r="M7451" t="s">
        <v>55</v>
      </c>
      <c r="N7451" t="s">
        <v>42</v>
      </c>
      <c r="O7451">
        <f t="shared" si="696"/>
        <v>1</v>
      </c>
      <c r="P7451" t="str">
        <f t="shared" si="697"/>
        <v>Valid</v>
      </c>
      <c r="Q7451" t="str">
        <f>_xlfn.XLOOKUP(B7451,Customers!$A:$A,Customers!$C:$C,"Not Found")</f>
        <v>North</v>
      </c>
      <c r="R7451" t="str">
        <f t="shared" si="698"/>
        <v>East</v>
      </c>
      <c r="S7451" t="str">
        <f t="shared" si="699"/>
        <v>Outpatient</v>
      </c>
      <c r="T7451" t="str">
        <f t="shared" si="700"/>
        <v>SLA Breach</v>
      </c>
      <c r="U7451">
        <f t="shared" si="701"/>
        <v>14</v>
      </c>
    </row>
    <row r="7452" spans="1:21" x14ac:dyDescent="0.3">
      <c r="A7452" t="s">
        <v>12226</v>
      </c>
      <c r="B7452" t="s">
        <v>3247</v>
      </c>
      <c r="C7452" t="s">
        <v>10308</v>
      </c>
      <c r="D7452" t="s">
        <v>154</v>
      </c>
      <c r="E7452" t="s">
        <v>39</v>
      </c>
      <c r="F7452">
        <v>55565.15</v>
      </c>
      <c r="G7452" s="1">
        <v>45713</v>
      </c>
      <c r="H7452" s="1">
        <v>45730</v>
      </c>
      <c r="I7452" t="s">
        <v>19</v>
      </c>
      <c r="J7452">
        <v>17</v>
      </c>
      <c r="K7452">
        <v>10</v>
      </c>
      <c r="L7452" t="s">
        <v>1047</v>
      </c>
      <c r="M7452" t="s">
        <v>21</v>
      </c>
      <c r="N7452" t="s">
        <v>42</v>
      </c>
      <c r="O7452">
        <f t="shared" si="696"/>
        <v>1</v>
      </c>
      <c r="P7452" t="str">
        <f t="shared" si="697"/>
        <v>Valid</v>
      </c>
      <c r="Q7452" t="str">
        <f>_xlfn.XLOOKUP(B7452,Customers!$A:$A,Customers!$C:$C,"Not Found")</f>
        <v>Central</v>
      </c>
      <c r="R7452" t="str">
        <f t="shared" si="698"/>
        <v>North</v>
      </c>
      <c r="S7452" t="str">
        <f t="shared" si="699"/>
        <v>Vehicle Damage</v>
      </c>
      <c r="T7452" t="str">
        <f t="shared" si="700"/>
        <v>SLA Breach</v>
      </c>
      <c r="U7452">
        <f t="shared" si="701"/>
        <v>7</v>
      </c>
    </row>
    <row r="7453" spans="1:21" x14ac:dyDescent="0.3">
      <c r="A7453" t="s">
        <v>12227</v>
      </c>
      <c r="B7453" t="s">
        <v>876</v>
      </c>
      <c r="C7453" t="s">
        <v>877</v>
      </c>
      <c r="D7453" t="s">
        <v>59</v>
      </c>
      <c r="E7453" t="s">
        <v>39</v>
      </c>
      <c r="F7453">
        <v>85102.19</v>
      </c>
      <c r="G7453" s="1">
        <v>45981</v>
      </c>
      <c r="I7453" t="s">
        <v>64</v>
      </c>
      <c r="J7453">
        <v>15</v>
      </c>
      <c r="K7453">
        <v>15</v>
      </c>
      <c r="L7453" t="s">
        <v>136</v>
      </c>
      <c r="M7453" t="s">
        <v>55</v>
      </c>
      <c r="N7453" t="s">
        <v>30</v>
      </c>
      <c r="O7453">
        <f t="shared" si="696"/>
        <v>1</v>
      </c>
      <c r="P7453" t="str">
        <f t="shared" si="697"/>
        <v>Valid</v>
      </c>
      <c r="Q7453" t="str">
        <f>_xlfn.XLOOKUP(B7453,Customers!$A:$A,Customers!$C:$C,"Not Found")</f>
        <v>South</v>
      </c>
      <c r="R7453" t="str">
        <f t="shared" si="698"/>
        <v>North</v>
      </c>
      <c r="S7453" t="str">
        <f t="shared" si="699"/>
        <v>Critical Illness</v>
      </c>
      <c r="T7453" t="str">
        <f t="shared" si="700"/>
        <v>Within SLA</v>
      </c>
      <c r="U7453">
        <f t="shared" si="701"/>
        <v>0</v>
      </c>
    </row>
    <row r="7454" spans="1:21" x14ac:dyDescent="0.3">
      <c r="A7454" t="s">
        <v>12228</v>
      </c>
      <c r="B7454" t="s">
        <v>3900</v>
      </c>
      <c r="C7454" t="s">
        <v>3901</v>
      </c>
      <c r="D7454" t="s">
        <v>46</v>
      </c>
      <c r="E7454" t="s">
        <v>27</v>
      </c>
      <c r="F7454">
        <v>38390.11</v>
      </c>
      <c r="G7454" s="1">
        <v>45801</v>
      </c>
      <c r="I7454" t="s">
        <v>40</v>
      </c>
      <c r="J7454">
        <v>22</v>
      </c>
      <c r="K7454">
        <v>10</v>
      </c>
      <c r="L7454" t="s">
        <v>227</v>
      </c>
      <c r="M7454" t="s">
        <v>21</v>
      </c>
      <c r="N7454" t="s">
        <v>88</v>
      </c>
      <c r="O7454">
        <f t="shared" si="696"/>
        <v>1</v>
      </c>
      <c r="P7454" t="str">
        <f t="shared" si="697"/>
        <v>Valid</v>
      </c>
      <c r="Q7454" t="str">
        <f>_xlfn.XLOOKUP(B7454,Customers!$A:$A,Customers!$C:$C,"Not Found")</f>
        <v>North</v>
      </c>
      <c r="R7454" t="str">
        <f t="shared" si="698"/>
        <v>West</v>
      </c>
      <c r="S7454" t="str">
        <f t="shared" si="699"/>
        <v>Theft</v>
      </c>
      <c r="T7454" t="str">
        <f t="shared" si="700"/>
        <v>SLA Breach</v>
      </c>
      <c r="U7454">
        <f t="shared" si="701"/>
        <v>12</v>
      </c>
    </row>
    <row r="7455" spans="1:21" x14ac:dyDescent="0.3">
      <c r="A7455" t="s">
        <v>12229</v>
      </c>
      <c r="B7455" t="s">
        <v>445</v>
      </c>
      <c r="C7455" t="s">
        <v>760</v>
      </c>
      <c r="D7455" t="s">
        <v>46</v>
      </c>
      <c r="E7455" t="s">
        <v>173</v>
      </c>
      <c r="F7455">
        <v>281282.34000000003</v>
      </c>
      <c r="G7455" s="1">
        <v>45673</v>
      </c>
      <c r="H7455" s="1">
        <v>45689</v>
      </c>
      <c r="I7455" t="s">
        <v>19</v>
      </c>
      <c r="J7455">
        <v>16</v>
      </c>
      <c r="K7455">
        <v>12</v>
      </c>
      <c r="L7455" t="s">
        <v>87</v>
      </c>
      <c r="M7455" t="s">
        <v>49</v>
      </c>
      <c r="N7455" t="s">
        <v>30</v>
      </c>
      <c r="O7455">
        <f t="shared" si="696"/>
        <v>1</v>
      </c>
      <c r="P7455" t="str">
        <f t="shared" si="697"/>
        <v>Valid</v>
      </c>
      <c r="Q7455" t="str">
        <f>_xlfn.XLOOKUP(B7455,Customers!$A:$A,Customers!$C:$C,"Not Found")</f>
        <v>East</v>
      </c>
      <c r="R7455" t="str">
        <f t="shared" si="698"/>
        <v>Central</v>
      </c>
      <c r="S7455" t="str">
        <f t="shared" si="699"/>
        <v>Theft</v>
      </c>
      <c r="T7455" t="str">
        <f t="shared" si="700"/>
        <v>SLA Breach</v>
      </c>
      <c r="U7455">
        <f t="shared" si="701"/>
        <v>4</v>
      </c>
    </row>
    <row r="7456" spans="1:21" x14ac:dyDescent="0.3">
      <c r="A7456" t="s">
        <v>12230</v>
      </c>
      <c r="B7456" t="s">
        <v>8512</v>
      </c>
      <c r="C7456" t="s">
        <v>11253</v>
      </c>
      <c r="D7456" t="s">
        <v>102</v>
      </c>
      <c r="E7456" t="s">
        <v>74</v>
      </c>
      <c r="F7456">
        <v>811761.91</v>
      </c>
      <c r="G7456" s="1">
        <v>45737</v>
      </c>
      <c r="H7456" s="1">
        <v>45754</v>
      </c>
      <c r="I7456" t="s">
        <v>19</v>
      </c>
      <c r="J7456">
        <v>17</v>
      </c>
      <c r="K7456">
        <v>20</v>
      </c>
      <c r="L7456" t="s">
        <v>87</v>
      </c>
      <c r="M7456" t="s">
        <v>29</v>
      </c>
      <c r="N7456" t="s">
        <v>30</v>
      </c>
      <c r="O7456">
        <f t="shared" si="696"/>
        <v>1</v>
      </c>
      <c r="P7456" t="str">
        <f t="shared" si="697"/>
        <v>Valid</v>
      </c>
      <c r="Q7456" t="str">
        <f>_xlfn.XLOOKUP(B7456,Customers!$A:$A,Customers!$C:$C,"Not Found")</f>
        <v>South</v>
      </c>
      <c r="R7456" t="str">
        <f t="shared" si="698"/>
        <v>East</v>
      </c>
      <c r="S7456" t="str">
        <f t="shared" si="699"/>
        <v>Maturity</v>
      </c>
      <c r="T7456" t="str">
        <f t="shared" si="700"/>
        <v>Within SLA</v>
      </c>
      <c r="U7456">
        <f t="shared" si="701"/>
        <v>0</v>
      </c>
    </row>
    <row r="7457" spans="1:21" x14ac:dyDescent="0.3">
      <c r="A7457" t="s">
        <v>12231</v>
      </c>
      <c r="B7457" t="s">
        <v>911</v>
      </c>
      <c r="C7457" t="s">
        <v>2974</v>
      </c>
      <c r="D7457" t="s">
        <v>59</v>
      </c>
      <c r="E7457" t="s">
        <v>74</v>
      </c>
      <c r="F7457">
        <v>73244.639999999999</v>
      </c>
      <c r="G7457" s="1">
        <v>45765</v>
      </c>
      <c r="H7457" s="1">
        <v>45775</v>
      </c>
      <c r="I7457" t="s">
        <v>19</v>
      </c>
      <c r="J7457">
        <v>10</v>
      </c>
      <c r="K7457">
        <v>15</v>
      </c>
      <c r="L7457" t="s">
        <v>606</v>
      </c>
      <c r="M7457" t="s">
        <v>55</v>
      </c>
      <c r="N7457" t="s">
        <v>22</v>
      </c>
      <c r="O7457">
        <f t="shared" si="696"/>
        <v>1</v>
      </c>
      <c r="P7457" t="str">
        <f t="shared" si="697"/>
        <v>Valid</v>
      </c>
      <c r="Q7457" t="str">
        <f>_xlfn.XLOOKUP(B7457,Customers!$A:$A,Customers!$C:$C,"Not Found")</f>
        <v>East</v>
      </c>
      <c r="R7457" t="str">
        <f t="shared" si="698"/>
        <v>East</v>
      </c>
      <c r="S7457" t="str">
        <f t="shared" si="699"/>
        <v>Critical Illness</v>
      </c>
      <c r="T7457" t="str">
        <f t="shared" si="700"/>
        <v>Within SLA</v>
      </c>
      <c r="U7457">
        <f t="shared" si="701"/>
        <v>0</v>
      </c>
    </row>
    <row r="7458" spans="1:21" x14ac:dyDescent="0.3">
      <c r="A7458" t="s">
        <v>12232</v>
      </c>
      <c r="B7458" t="s">
        <v>5922</v>
      </c>
      <c r="C7458" t="s">
        <v>12233</v>
      </c>
      <c r="D7458" t="s">
        <v>154</v>
      </c>
      <c r="E7458" t="s">
        <v>74</v>
      </c>
      <c r="F7458">
        <v>56367.42</v>
      </c>
      <c r="G7458" s="1">
        <v>45824</v>
      </c>
      <c r="H7458" s="1">
        <v>45838</v>
      </c>
      <c r="I7458" t="s">
        <v>19</v>
      </c>
      <c r="J7458">
        <v>14</v>
      </c>
      <c r="K7458">
        <v>10</v>
      </c>
      <c r="L7458" t="s">
        <v>212</v>
      </c>
      <c r="M7458" t="s">
        <v>21</v>
      </c>
      <c r="N7458" t="s">
        <v>30</v>
      </c>
      <c r="O7458">
        <f t="shared" si="696"/>
        <v>1</v>
      </c>
      <c r="P7458" t="str">
        <f t="shared" si="697"/>
        <v>Valid</v>
      </c>
      <c r="Q7458" t="str">
        <f>_xlfn.XLOOKUP(B7458,Customers!$A:$A,Customers!$C:$C,"Not Found")</f>
        <v>South</v>
      </c>
      <c r="R7458" t="str">
        <f t="shared" si="698"/>
        <v>East</v>
      </c>
      <c r="S7458" t="str">
        <f t="shared" si="699"/>
        <v>Vehicle Damage</v>
      </c>
      <c r="T7458" t="str">
        <f t="shared" si="700"/>
        <v>SLA Breach</v>
      </c>
      <c r="U7458">
        <f t="shared" si="701"/>
        <v>4</v>
      </c>
    </row>
    <row r="7459" spans="1:21" x14ac:dyDescent="0.3">
      <c r="A7459" t="s">
        <v>12234</v>
      </c>
      <c r="B7459" t="s">
        <v>2050</v>
      </c>
      <c r="C7459" t="s">
        <v>2051</v>
      </c>
      <c r="D7459" t="s">
        <v>154</v>
      </c>
      <c r="E7459" t="s">
        <v>39</v>
      </c>
      <c r="F7459">
        <v>148920.5</v>
      </c>
      <c r="G7459" s="1">
        <v>45880</v>
      </c>
      <c r="H7459" s="1">
        <v>45887</v>
      </c>
      <c r="I7459" t="s">
        <v>19</v>
      </c>
      <c r="J7459">
        <v>7</v>
      </c>
      <c r="K7459">
        <v>10</v>
      </c>
      <c r="L7459" t="s">
        <v>541</v>
      </c>
      <c r="M7459" t="s">
        <v>21</v>
      </c>
      <c r="N7459" t="s">
        <v>30</v>
      </c>
      <c r="O7459">
        <f t="shared" si="696"/>
        <v>1</v>
      </c>
      <c r="P7459" t="str">
        <f t="shared" si="697"/>
        <v>Valid</v>
      </c>
      <c r="Q7459" t="str">
        <f>_xlfn.XLOOKUP(B7459,Customers!$A:$A,Customers!$C:$C,"Not Found")</f>
        <v>East</v>
      </c>
      <c r="R7459" t="str">
        <f t="shared" si="698"/>
        <v>North</v>
      </c>
      <c r="S7459" t="str">
        <f t="shared" si="699"/>
        <v>Vehicle Damage</v>
      </c>
      <c r="T7459" t="str">
        <f t="shared" si="700"/>
        <v>Within SLA</v>
      </c>
      <c r="U7459">
        <f t="shared" si="701"/>
        <v>0</v>
      </c>
    </row>
    <row r="7460" spans="1:21" x14ac:dyDescent="0.3">
      <c r="A7460" t="s">
        <v>12235</v>
      </c>
      <c r="B7460" t="s">
        <v>2234</v>
      </c>
      <c r="C7460" t="s">
        <v>2235</v>
      </c>
      <c r="D7460" t="s">
        <v>102</v>
      </c>
      <c r="E7460" t="s">
        <v>39</v>
      </c>
      <c r="F7460">
        <v>592137.98</v>
      </c>
      <c r="G7460" s="1">
        <v>45764</v>
      </c>
      <c r="H7460" s="1">
        <v>45793</v>
      </c>
      <c r="I7460" t="s">
        <v>47</v>
      </c>
      <c r="J7460">
        <v>29</v>
      </c>
      <c r="K7460">
        <v>20</v>
      </c>
      <c r="L7460" t="s">
        <v>323</v>
      </c>
      <c r="M7460" t="s">
        <v>29</v>
      </c>
      <c r="N7460" t="s">
        <v>88</v>
      </c>
      <c r="O7460">
        <f t="shared" si="696"/>
        <v>1</v>
      </c>
      <c r="P7460" t="str">
        <f t="shared" si="697"/>
        <v>Valid</v>
      </c>
      <c r="Q7460" t="str">
        <f>_xlfn.XLOOKUP(B7460,Customers!$A:$A,Customers!$C:$C,"Not Found")</f>
        <v>Central</v>
      </c>
      <c r="R7460" t="str">
        <f t="shared" si="698"/>
        <v>North</v>
      </c>
      <c r="S7460" t="str">
        <f t="shared" si="699"/>
        <v>Maturity</v>
      </c>
      <c r="T7460" t="str">
        <f t="shared" si="700"/>
        <v>SLA Breach</v>
      </c>
      <c r="U7460">
        <f t="shared" si="701"/>
        <v>9</v>
      </c>
    </row>
    <row r="7461" spans="1:21" x14ac:dyDescent="0.3">
      <c r="A7461" t="s">
        <v>12236</v>
      </c>
      <c r="B7461" t="s">
        <v>553</v>
      </c>
      <c r="C7461" t="s">
        <v>554</v>
      </c>
      <c r="D7461" t="s">
        <v>111</v>
      </c>
      <c r="E7461" t="s">
        <v>173</v>
      </c>
      <c r="F7461">
        <v>38105.629999999997</v>
      </c>
      <c r="G7461" s="1">
        <v>45760</v>
      </c>
      <c r="I7461" t="s">
        <v>40</v>
      </c>
      <c r="J7461">
        <v>23</v>
      </c>
      <c r="K7461">
        <v>12</v>
      </c>
      <c r="L7461" t="s">
        <v>373</v>
      </c>
      <c r="M7461" t="s">
        <v>49</v>
      </c>
      <c r="N7461" t="s">
        <v>88</v>
      </c>
      <c r="O7461">
        <f t="shared" si="696"/>
        <v>1</v>
      </c>
      <c r="P7461" t="str">
        <f t="shared" si="697"/>
        <v>Valid</v>
      </c>
      <c r="Q7461" t="str">
        <f>_xlfn.XLOOKUP(B7461,Customers!$A:$A,Customers!$C:$C,"Not Found")</f>
        <v>East</v>
      </c>
      <c r="R7461" t="str">
        <f t="shared" si="698"/>
        <v>Central</v>
      </c>
      <c r="S7461" t="str">
        <f t="shared" si="699"/>
        <v>Fire</v>
      </c>
      <c r="T7461" t="str">
        <f t="shared" si="700"/>
        <v>SLA Breach</v>
      </c>
      <c r="U7461">
        <f t="shared" si="701"/>
        <v>11</v>
      </c>
    </row>
    <row r="7462" spans="1:21" x14ac:dyDescent="0.3">
      <c r="A7462" t="s">
        <v>12237</v>
      </c>
      <c r="B7462" t="s">
        <v>4308</v>
      </c>
      <c r="C7462" t="s">
        <v>7635</v>
      </c>
      <c r="D7462" t="s">
        <v>102</v>
      </c>
      <c r="E7462" t="s">
        <v>39</v>
      </c>
      <c r="F7462">
        <v>466589.39</v>
      </c>
      <c r="G7462" s="1">
        <v>45967</v>
      </c>
      <c r="H7462" s="1">
        <v>45996</v>
      </c>
      <c r="I7462" t="s">
        <v>19</v>
      </c>
      <c r="J7462">
        <v>29</v>
      </c>
      <c r="K7462">
        <v>20</v>
      </c>
      <c r="L7462" t="s">
        <v>491</v>
      </c>
      <c r="M7462" t="s">
        <v>29</v>
      </c>
      <c r="N7462" t="s">
        <v>88</v>
      </c>
      <c r="O7462">
        <f t="shared" si="696"/>
        <v>1</v>
      </c>
      <c r="P7462" t="str">
        <f t="shared" si="697"/>
        <v>Valid</v>
      </c>
      <c r="Q7462" t="str">
        <f>_xlfn.XLOOKUP(B7462,Customers!$A:$A,Customers!$C:$C,"Not Found")</f>
        <v>Central</v>
      </c>
      <c r="R7462" t="str">
        <f t="shared" si="698"/>
        <v>North</v>
      </c>
      <c r="S7462" t="str">
        <f t="shared" si="699"/>
        <v>Maturity</v>
      </c>
      <c r="T7462" t="str">
        <f t="shared" si="700"/>
        <v>SLA Breach</v>
      </c>
      <c r="U7462">
        <f t="shared" si="701"/>
        <v>9</v>
      </c>
    </row>
    <row r="7463" spans="1:21" x14ac:dyDescent="0.3">
      <c r="A7463" t="s">
        <v>12238</v>
      </c>
      <c r="B7463" t="s">
        <v>3731</v>
      </c>
      <c r="C7463" t="s">
        <v>3732</v>
      </c>
      <c r="D7463" t="s">
        <v>154</v>
      </c>
      <c r="E7463" t="s">
        <v>18</v>
      </c>
      <c r="F7463">
        <v>89716.68</v>
      </c>
      <c r="G7463" s="1">
        <v>45721</v>
      </c>
      <c r="H7463" s="1">
        <v>45731</v>
      </c>
      <c r="I7463" t="s">
        <v>19</v>
      </c>
      <c r="J7463">
        <v>10</v>
      </c>
      <c r="K7463">
        <v>10</v>
      </c>
      <c r="L7463" t="s">
        <v>28</v>
      </c>
      <c r="M7463" t="s">
        <v>21</v>
      </c>
      <c r="N7463" t="s">
        <v>30</v>
      </c>
      <c r="O7463">
        <f t="shared" si="696"/>
        <v>1</v>
      </c>
      <c r="P7463" t="str">
        <f t="shared" si="697"/>
        <v>Valid</v>
      </c>
      <c r="Q7463" t="str">
        <f>_xlfn.XLOOKUP(B7463,Customers!$A:$A,Customers!$C:$C,"Not Found")</f>
        <v>East</v>
      </c>
      <c r="R7463" t="str">
        <f t="shared" si="698"/>
        <v>South</v>
      </c>
      <c r="S7463" t="str">
        <f t="shared" si="699"/>
        <v>Vehicle Damage</v>
      </c>
      <c r="T7463" t="str">
        <f t="shared" si="700"/>
        <v>Within SLA</v>
      </c>
      <c r="U7463">
        <f t="shared" si="701"/>
        <v>0</v>
      </c>
    </row>
    <row r="7464" spans="1:21" x14ac:dyDescent="0.3">
      <c r="A7464" t="s">
        <v>12239</v>
      </c>
      <c r="B7464" t="s">
        <v>3586</v>
      </c>
      <c r="C7464" t="s">
        <v>3587</v>
      </c>
      <c r="D7464" t="s">
        <v>59</v>
      </c>
      <c r="E7464" t="s">
        <v>27</v>
      </c>
      <c r="F7464">
        <v>95965.36</v>
      </c>
      <c r="G7464" s="1">
        <v>45902</v>
      </c>
      <c r="I7464" t="s">
        <v>64</v>
      </c>
      <c r="J7464">
        <v>28</v>
      </c>
      <c r="K7464">
        <v>15</v>
      </c>
      <c r="L7464" t="s">
        <v>1047</v>
      </c>
      <c r="M7464" t="s">
        <v>55</v>
      </c>
      <c r="N7464" t="s">
        <v>42</v>
      </c>
      <c r="O7464">
        <f t="shared" si="696"/>
        <v>1</v>
      </c>
      <c r="P7464" t="str">
        <f t="shared" si="697"/>
        <v>Valid</v>
      </c>
      <c r="Q7464" t="str">
        <f>_xlfn.XLOOKUP(B7464,Customers!$A:$A,Customers!$C:$C,"Not Found")</f>
        <v>Central</v>
      </c>
      <c r="R7464" t="str">
        <f t="shared" si="698"/>
        <v>West</v>
      </c>
      <c r="S7464" t="str">
        <f t="shared" si="699"/>
        <v>Critical Illness</v>
      </c>
      <c r="T7464" t="str">
        <f t="shared" si="700"/>
        <v>SLA Breach</v>
      </c>
      <c r="U7464">
        <f t="shared" si="701"/>
        <v>13</v>
      </c>
    </row>
    <row r="7465" spans="1:21" x14ac:dyDescent="0.3">
      <c r="A7465" t="s">
        <v>12240</v>
      </c>
      <c r="B7465" t="s">
        <v>713</v>
      </c>
      <c r="C7465" t="s">
        <v>714</v>
      </c>
      <c r="D7465" t="s">
        <v>17</v>
      </c>
      <c r="E7465" t="s">
        <v>18</v>
      </c>
      <c r="F7465">
        <v>36742.959999999999</v>
      </c>
      <c r="G7465" s="1">
        <v>45714</v>
      </c>
      <c r="H7465" s="1">
        <v>45721</v>
      </c>
      <c r="I7465" t="s">
        <v>19</v>
      </c>
      <c r="J7465">
        <v>7</v>
      </c>
      <c r="K7465">
        <v>10</v>
      </c>
      <c r="L7465" t="s">
        <v>155</v>
      </c>
      <c r="M7465" t="s">
        <v>21</v>
      </c>
      <c r="N7465" t="s">
        <v>30</v>
      </c>
      <c r="O7465">
        <f t="shared" si="696"/>
        <v>1</v>
      </c>
      <c r="P7465" t="str">
        <f t="shared" si="697"/>
        <v>Valid</v>
      </c>
      <c r="Q7465" t="str">
        <f>_xlfn.XLOOKUP(B7465,Customers!$A:$A,Customers!$C:$C,"Not Found")</f>
        <v>North</v>
      </c>
      <c r="R7465" t="str">
        <f t="shared" si="698"/>
        <v>South</v>
      </c>
      <c r="S7465" t="str">
        <f t="shared" si="699"/>
        <v>Accident</v>
      </c>
      <c r="T7465" t="str">
        <f t="shared" si="700"/>
        <v>Within SLA</v>
      </c>
      <c r="U7465">
        <f t="shared" si="701"/>
        <v>0</v>
      </c>
    </row>
    <row r="7466" spans="1:21" x14ac:dyDescent="0.3">
      <c r="A7466" t="s">
        <v>12241</v>
      </c>
      <c r="B7466" t="s">
        <v>180</v>
      </c>
      <c r="C7466" t="s">
        <v>181</v>
      </c>
      <c r="D7466" t="s">
        <v>182</v>
      </c>
      <c r="E7466" t="s">
        <v>173</v>
      </c>
      <c r="F7466">
        <v>17200.11</v>
      </c>
      <c r="G7466" s="1">
        <v>45745</v>
      </c>
      <c r="H7466" s="1">
        <v>45757</v>
      </c>
      <c r="I7466" t="s">
        <v>19</v>
      </c>
      <c r="J7466">
        <v>12</v>
      </c>
      <c r="K7466">
        <v>7</v>
      </c>
      <c r="L7466" t="s">
        <v>813</v>
      </c>
      <c r="M7466" t="s">
        <v>94</v>
      </c>
      <c r="N7466" t="s">
        <v>30</v>
      </c>
      <c r="O7466">
        <f t="shared" si="696"/>
        <v>1</v>
      </c>
      <c r="P7466" t="str">
        <f t="shared" si="697"/>
        <v>Valid</v>
      </c>
      <c r="Q7466" t="str">
        <f>_xlfn.XLOOKUP(B7466,Customers!$A:$A,Customers!$C:$C,"Not Found")</f>
        <v>West</v>
      </c>
      <c r="R7466" t="str">
        <f t="shared" si="698"/>
        <v>Central</v>
      </c>
      <c r="S7466" t="str">
        <f t="shared" si="699"/>
        <v>Trip Cancellation</v>
      </c>
      <c r="T7466" t="str">
        <f t="shared" si="700"/>
        <v>SLA Breach</v>
      </c>
      <c r="U7466">
        <f t="shared" si="701"/>
        <v>5</v>
      </c>
    </row>
    <row r="7467" spans="1:21" x14ac:dyDescent="0.3">
      <c r="A7467" t="s">
        <v>12242</v>
      </c>
      <c r="B7467" t="s">
        <v>3493</v>
      </c>
      <c r="C7467" t="s">
        <v>3494</v>
      </c>
      <c r="D7467" t="s">
        <v>26</v>
      </c>
      <c r="E7467" t="s">
        <v>39</v>
      </c>
      <c r="F7467">
        <v>40034.74</v>
      </c>
      <c r="G7467" s="1">
        <v>45857</v>
      </c>
      <c r="H7467" s="1">
        <v>45871</v>
      </c>
      <c r="I7467" t="s">
        <v>19</v>
      </c>
      <c r="J7467">
        <v>14</v>
      </c>
      <c r="K7467">
        <v>20</v>
      </c>
      <c r="L7467" t="s">
        <v>155</v>
      </c>
      <c r="M7467" t="s">
        <v>29</v>
      </c>
      <c r="N7467" t="s">
        <v>30</v>
      </c>
      <c r="O7467">
        <f t="shared" si="696"/>
        <v>1</v>
      </c>
      <c r="P7467" t="str">
        <f t="shared" si="697"/>
        <v>Valid</v>
      </c>
      <c r="Q7467" t="str">
        <f>_xlfn.XLOOKUP(B7467,Customers!$A:$A,Customers!$C:$C,"Not Found")</f>
        <v>South</v>
      </c>
      <c r="R7467" t="str">
        <f t="shared" si="698"/>
        <v>North</v>
      </c>
      <c r="S7467" t="str">
        <f t="shared" si="699"/>
        <v>Disability</v>
      </c>
      <c r="T7467" t="str">
        <f t="shared" si="700"/>
        <v>Within SLA</v>
      </c>
      <c r="U7467">
        <f t="shared" si="701"/>
        <v>0</v>
      </c>
    </row>
    <row r="7468" spans="1:21" x14ac:dyDescent="0.3">
      <c r="A7468" t="s">
        <v>12243</v>
      </c>
      <c r="B7468" t="s">
        <v>62</v>
      </c>
      <c r="C7468" t="s">
        <v>63</v>
      </c>
      <c r="D7468" t="s">
        <v>216</v>
      </c>
      <c r="E7468" t="s">
        <v>173</v>
      </c>
      <c r="F7468">
        <v>55477.56</v>
      </c>
      <c r="G7468" s="1">
        <v>45690</v>
      </c>
      <c r="H7468" s="1">
        <v>45704</v>
      </c>
      <c r="I7468" t="s">
        <v>19</v>
      </c>
      <c r="J7468">
        <v>14</v>
      </c>
      <c r="K7468">
        <v>15</v>
      </c>
      <c r="L7468" t="s">
        <v>268</v>
      </c>
      <c r="M7468" t="s">
        <v>55</v>
      </c>
      <c r="N7468" t="s">
        <v>30</v>
      </c>
      <c r="O7468">
        <f t="shared" si="696"/>
        <v>1</v>
      </c>
      <c r="P7468" t="str">
        <f t="shared" si="697"/>
        <v>Valid</v>
      </c>
      <c r="Q7468" t="str">
        <f>_xlfn.XLOOKUP(B7468,Customers!$A:$A,Customers!$C:$C,"Not Found")</f>
        <v>South</v>
      </c>
      <c r="R7468" t="str">
        <f t="shared" si="698"/>
        <v>Central</v>
      </c>
      <c r="S7468" t="str">
        <f t="shared" si="699"/>
        <v>Outpatient</v>
      </c>
      <c r="T7468" t="str">
        <f t="shared" si="700"/>
        <v>Within SLA</v>
      </c>
      <c r="U7468">
        <f t="shared" si="701"/>
        <v>0</v>
      </c>
    </row>
    <row r="7469" spans="1:21" x14ac:dyDescent="0.3">
      <c r="A7469" t="s">
        <v>12244</v>
      </c>
      <c r="B7469" t="s">
        <v>8020</v>
      </c>
      <c r="C7469" t="s">
        <v>8021</v>
      </c>
      <c r="D7469" t="s">
        <v>46</v>
      </c>
      <c r="E7469" t="s">
        <v>39</v>
      </c>
      <c r="F7469">
        <v>18055.2</v>
      </c>
      <c r="G7469" s="1">
        <v>45708</v>
      </c>
      <c r="I7469" t="s">
        <v>64</v>
      </c>
      <c r="J7469">
        <v>28</v>
      </c>
      <c r="K7469">
        <v>10</v>
      </c>
      <c r="L7469" t="s">
        <v>20</v>
      </c>
      <c r="M7469" t="s">
        <v>21</v>
      </c>
      <c r="N7469" t="s">
        <v>42</v>
      </c>
      <c r="O7469">
        <f t="shared" si="696"/>
        <v>1</v>
      </c>
      <c r="P7469" t="str">
        <f t="shared" si="697"/>
        <v>Valid</v>
      </c>
      <c r="Q7469" t="str">
        <f>_xlfn.XLOOKUP(B7469,Customers!$A:$A,Customers!$C:$C,"Not Found")</f>
        <v>East</v>
      </c>
      <c r="R7469" t="str">
        <f t="shared" si="698"/>
        <v>North</v>
      </c>
      <c r="S7469" t="str">
        <f t="shared" si="699"/>
        <v>Theft</v>
      </c>
      <c r="T7469" t="str">
        <f t="shared" si="700"/>
        <v>SLA Breach</v>
      </c>
      <c r="U7469">
        <f t="shared" si="701"/>
        <v>18</v>
      </c>
    </row>
    <row r="7470" spans="1:21" x14ac:dyDescent="0.3">
      <c r="A7470" t="s">
        <v>12245</v>
      </c>
      <c r="B7470" t="s">
        <v>3465</v>
      </c>
      <c r="C7470" t="s">
        <v>3466</v>
      </c>
      <c r="D7470" t="s">
        <v>59</v>
      </c>
      <c r="E7470" t="s">
        <v>39</v>
      </c>
      <c r="F7470">
        <v>59804.01</v>
      </c>
      <c r="G7470" s="1">
        <v>45942</v>
      </c>
      <c r="H7470" s="1">
        <v>45953</v>
      </c>
      <c r="I7470" t="s">
        <v>19</v>
      </c>
      <c r="J7470">
        <v>11</v>
      </c>
      <c r="K7470">
        <v>15</v>
      </c>
      <c r="L7470" t="s">
        <v>548</v>
      </c>
      <c r="M7470" t="s">
        <v>55</v>
      </c>
      <c r="N7470" t="s">
        <v>30</v>
      </c>
      <c r="O7470">
        <f t="shared" si="696"/>
        <v>1</v>
      </c>
      <c r="P7470" t="str">
        <f t="shared" si="697"/>
        <v>Valid</v>
      </c>
      <c r="Q7470" t="str">
        <f>_xlfn.XLOOKUP(B7470,Customers!$A:$A,Customers!$C:$C,"Not Found")</f>
        <v>South</v>
      </c>
      <c r="R7470" t="str">
        <f t="shared" si="698"/>
        <v>North</v>
      </c>
      <c r="S7470" t="str">
        <f t="shared" si="699"/>
        <v>Critical Illness</v>
      </c>
      <c r="T7470" t="str">
        <f t="shared" si="700"/>
        <v>Within SLA</v>
      </c>
      <c r="U7470">
        <f t="shared" si="701"/>
        <v>0</v>
      </c>
    </row>
    <row r="7471" spans="1:21" x14ac:dyDescent="0.3">
      <c r="A7471" t="s">
        <v>12246</v>
      </c>
      <c r="B7471" t="s">
        <v>3436</v>
      </c>
      <c r="C7471" t="s">
        <v>7342</v>
      </c>
      <c r="D7471" t="s">
        <v>69</v>
      </c>
      <c r="E7471" t="s">
        <v>74</v>
      </c>
      <c r="F7471">
        <v>142862.81</v>
      </c>
      <c r="G7471" s="1">
        <v>45690</v>
      </c>
      <c r="I7471" t="s">
        <v>40</v>
      </c>
      <c r="J7471">
        <v>14</v>
      </c>
      <c r="K7471">
        <v>12</v>
      </c>
      <c r="L7471" t="s">
        <v>140</v>
      </c>
      <c r="M7471" t="s">
        <v>49</v>
      </c>
      <c r="N7471" t="s">
        <v>22</v>
      </c>
      <c r="O7471">
        <f t="shared" si="696"/>
        <v>1</v>
      </c>
      <c r="P7471" t="str">
        <f t="shared" si="697"/>
        <v>Valid</v>
      </c>
      <c r="Q7471" t="str">
        <f>_xlfn.XLOOKUP(B7471,Customers!$A:$A,Customers!$C:$C,"Not Found")</f>
        <v>South</v>
      </c>
      <c r="R7471" t="str">
        <f t="shared" si="698"/>
        <v>East</v>
      </c>
      <c r="S7471" t="str">
        <f t="shared" si="699"/>
        <v>Property Damage</v>
      </c>
      <c r="T7471" t="str">
        <f t="shared" si="700"/>
        <v>SLA Breach</v>
      </c>
      <c r="U7471">
        <f t="shared" si="701"/>
        <v>2</v>
      </c>
    </row>
    <row r="7472" spans="1:21" x14ac:dyDescent="0.3">
      <c r="A7472" t="s">
        <v>12247</v>
      </c>
      <c r="B7472" t="s">
        <v>8073</v>
      </c>
      <c r="C7472" t="s">
        <v>8074</v>
      </c>
      <c r="D7472" t="s">
        <v>53</v>
      </c>
      <c r="E7472" t="s">
        <v>173</v>
      </c>
      <c r="F7472">
        <v>39791.89</v>
      </c>
      <c r="G7472" s="1">
        <v>45705</v>
      </c>
      <c r="H7472" s="1">
        <v>45713</v>
      </c>
      <c r="I7472" t="s">
        <v>19</v>
      </c>
      <c r="J7472">
        <v>8</v>
      </c>
      <c r="K7472">
        <v>15</v>
      </c>
      <c r="L7472" t="s">
        <v>341</v>
      </c>
      <c r="M7472" t="s">
        <v>55</v>
      </c>
      <c r="N7472" t="s">
        <v>22</v>
      </c>
      <c r="O7472">
        <f t="shared" si="696"/>
        <v>1</v>
      </c>
      <c r="P7472" t="str">
        <f t="shared" si="697"/>
        <v>Valid</v>
      </c>
      <c r="Q7472" t="str">
        <f>_xlfn.XLOOKUP(B7472,Customers!$A:$A,Customers!$C:$C,"Not Found")</f>
        <v>West</v>
      </c>
      <c r="R7472" t="str">
        <f t="shared" si="698"/>
        <v>Central</v>
      </c>
      <c r="S7472" t="str">
        <f t="shared" si="699"/>
        <v>Hospitalization</v>
      </c>
      <c r="T7472" t="str">
        <f t="shared" si="700"/>
        <v>Within SLA</v>
      </c>
      <c r="U7472">
        <f t="shared" si="701"/>
        <v>0</v>
      </c>
    </row>
    <row r="7473" spans="1:21" x14ac:dyDescent="0.3">
      <c r="A7473" t="s">
        <v>12248</v>
      </c>
      <c r="B7473" t="s">
        <v>3081</v>
      </c>
      <c r="C7473" t="s">
        <v>6825</v>
      </c>
      <c r="D7473" t="s">
        <v>92</v>
      </c>
      <c r="E7473" t="s">
        <v>18</v>
      </c>
      <c r="F7473">
        <v>71303.63</v>
      </c>
      <c r="G7473" s="1">
        <v>45908</v>
      </c>
      <c r="H7473" s="1">
        <v>45913</v>
      </c>
      <c r="I7473" t="s">
        <v>19</v>
      </c>
      <c r="J7473">
        <v>5</v>
      </c>
      <c r="K7473">
        <v>7</v>
      </c>
      <c r="L7473" t="s">
        <v>431</v>
      </c>
      <c r="M7473" t="s">
        <v>94</v>
      </c>
      <c r="N7473" t="s">
        <v>30</v>
      </c>
      <c r="O7473">
        <f t="shared" si="696"/>
        <v>1</v>
      </c>
      <c r="P7473" t="str">
        <f t="shared" si="697"/>
        <v>Valid</v>
      </c>
      <c r="Q7473" t="str">
        <f>_xlfn.XLOOKUP(B7473,Customers!$A:$A,Customers!$C:$C,"Not Found")</f>
        <v>North</v>
      </c>
      <c r="R7473" t="str">
        <f t="shared" si="698"/>
        <v>South</v>
      </c>
      <c r="S7473" t="str">
        <f t="shared" si="699"/>
        <v>Baggage Loss</v>
      </c>
      <c r="T7473" t="str">
        <f t="shared" si="700"/>
        <v>Within SLA</v>
      </c>
      <c r="U7473">
        <f t="shared" si="701"/>
        <v>0</v>
      </c>
    </row>
    <row r="7474" spans="1:21" x14ac:dyDescent="0.3">
      <c r="A7474" t="s">
        <v>12249</v>
      </c>
      <c r="B7474" t="s">
        <v>6172</v>
      </c>
      <c r="C7474" t="s">
        <v>6173</v>
      </c>
      <c r="D7474" t="s">
        <v>154</v>
      </c>
      <c r="E7474" t="s">
        <v>18</v>
      </c>
      <c r="F7474">
        <v>231770.29</v>
      </c>
      <c r="G7474" s="1">
        <v>45815</v>
      </c>
      <c r="H7474" s="1">
        <v>45837</v>
      </c>
      <c r="I7474" t="s">
        <v>19</v>
      </c>
      <c r="J7474">
        <v>22</v>
      </c>
      <c r="K7474">
        <v>10</v>
      </c>
      <c r="L7474" t="s">
        <v>388</v>
      </c>
      <c r="M7474" t="s">
        <v>21</v>
      </c>
      <c r="N7474" t="s">
        <v>88</v>
      </c>
      <c r="O7474">
        <f t="shared" si="696"/>
        <v>1</v>
      </c>
      <c r="P7474" t="str">
        <f t="shared" si="697"/>
        <v>Valid</v>
      </c>
      <c r="Q7474" t="str">
        <f>_xlfn.XLOOKUP(B7474,Customers!$A:$A,Customers!$C:$C,"Not Found")</f>
        <v>West</v>
      </c>
      <c r="R7474" t="str">
        <f t="shared" si="698"/>
        <v>South</v>
      </c>
      <c r="S7474" t="str">
        <f t="shared" si="699"/>
        <v>Vehicle Damage</v>
      </c>
      <c r="T7474" t="str">
        <f t="shared" si="700"/>
        <v>SLA Breach</v>
      </c>
      <c r="U7474">
        <f t="shared" si="701"/>
        <v>12</v>
      </c>
    </row>
    <row r="7475" spans="1:21" x14ac:dyDescent="0.3">
      <c r="A7475" t="s">
        <v>12250</v>
      </c>
      <c r="B7475" t="s">
        <v>3346</v>
      </c>
      <c r="C7475" t="s">
        <v>4874</v>
      </c>
      <c r="D7475" t="s">
        <v>26</v>
      </c>
      <c r="E7475" t="s">
        <v>18</v>
      </c>
      <c r="F7475">
        <v>349946.16</v>
      </c>
      <c r="G7475" s="1">
        <v>45772</v>
      </c>
      <c r="I7475" t="s">
        <v>64</v>
      </c>
      <c r="J7475">
        <v>25</v>
      </c>
      <c r="K7475">
        <v>20</v>
      </c>
      <c r="L7475" t="s">
        <v>60</v>
      </c>
      <c r="M7475" t="s">
        <v>29</v>
      </c>
      <c r="N7475" t="s">
        <v>42</v>
      </c>
      <c r="O7475">
        <f t="shared" si="696"/>
        <v>1</v>
      </c>
      <c r="P7475" t="str">
        <f t="shared" si="697"/>
        <v>Valid</v>
      </c>
      <c r="Q7475" t="str">
        <f>_xlfn.XLOOKUP(B7475,Customers!$A:$A,Customers!$C:$C,"Not Found")</f>
        <v>West</v>
      </c>
      <c r="R7475" t="str">
        <f t="shared" si="698"/>
        <v>South</v>
      </c>
      <c r="S7475" t="str">
        <f t="shared" si="699"/>
        <v>Disability</v>
      </c>
      <c r="T7475" t="str">
        <f t="shared" si="700"/>
        <v>SLA Breach</v>
      </c>
      <c r="U7475">
        <f t="shared" si="701"/>
        <v>5</v>
      </c>
    </row>
    <row r="7476" spans="1:21" x14ac:dyDescent="0.3">
      <c r="A7476" t="s">
        <v>12251</v>
      </c>
      <c r="B7476" t="s">
        <v>972</v>
      </c>
      <c r="C7476" t="s">
        <v>1672</v>
      </c>
      <c r="D7476" t="s">
        <v>154</v>
      </c>
      <c r="E7476" t="s">
        <v>39</v>
      </c>
      <c r="G7476" s="1">
        <v>45932</v>
      </c>
      <c r="H7476" s="1">
        <v>45942</v>
      </c>
      <c r="I7476" t="s">
        <v>19</v>
      </c>
      <c r="J7476">
        <v>10</v>
      </c>
      <c r="K7476">
        <v>10</v>
      </c>
      <c r="L7476" t="s">
        <v>345</v>
      </c>
      <c r="M7476" t="s">
        <v>21</v>
      </c>
      <c r="N7476" t="s">
        <v>30</v>
      </c>
      <c r="O7476">
        <f t="shared" si="696"/>
        <v>1</v>
      </c>
      <c r="P7476" t="str">
        <f t="shared" si="697"/>
        <v>Missing Amount</v>
      </c>
      <c r="Q7476" t="str">
        <f>_xlfn.XLOOKUP(B7476,Customers!$A:$A,Customers!$C:$C,"Not Found")</f>
        <v>North</v>
      </c>
      <c r="R7476" t="str">
        <f t="shared" si="698"/>
        <v>North</v>
      </c>
      <c r="S7476" t="str">
        <f t="shared" si="699"/>
        <v>Vehicle Damage</v>
      </c>
      <c r="T7476" t="str">
        <f t="shared" si="700"/>
        <v>Within SLA</v>
      </c>
      <c r="U7476">
        <f t="shared" si="701"/>
        <v>0</v>
      </c>
    </row>
    <row r="7477" spans="1:21" x14ac:dyDescent="0.3">
      <c r="A7477" t="s">
        <v>12252</v>
      </c>
      <c r="B7477" t="s">
        <v>4463</v>
      </c>
      <c r="C7477" t="s">
        <v>12253</v>
      </c>
      <c r="D7477" t="s">
        <v>289</v>
      </c>
      <c r="E7477" t="s">
        <v>27</v>
      </c>
      <c r="F7477">
        <v>22700.45</v>
      </c>
      <c r="G7477" s="1">
        <v>45956</v>
      </c>
      <c r="H7477" s="1">
        <v>45967</v>
      </c>
      <c r="I7477" t="s">
        <v>19</v>
      </c>
      <c r="J7477">
        <v>11</v>
      </c>
      <c r="K7477">
        <v>10</v>
      </c>
      <c r="L7477" t="s">
        <v>388</v>
      </c>
      <c r="M7477" t="s">
        <v>21</v>
      </c>
      <c r="N7477" t="s">
        <v>30</v>
      </c>
      <c r="O7477">
        <f t="shared" si="696"/>
        <v>1</v>
      </c>
      <c r="P7477" t="str">
        <f t="shared" si="697"/>
        <v>Valid</v>
      </c>
      <c r="Q7477" t="str">
        <f>_xlfn.XLOOKUP(B7477,Customers!$A:$A,Customers!$C:$C,"Not Found")</f>
        <v>West</v>
      </c>
      <c r="R7477" t="str">
        <f t="shared" si="698"/>
        <v>West</v>
      </c>
      <c r="S7477" t="str">
        <f t="shared" si="699"/>
        <v>vehicle damage</v>
      </c>
      <c r="T7477" t="str">
        <f t="shared" si="700"/>
        <v>SLA Breach</v>
      </c>
      <c r="U7477">
        <f t="shared" si="701"/>
        <v>1</v>
      </c>
    </row>
    <row r="7478" spans="1:21" x14ac:dyDescent="0.3">
      <c r="A7478" t="s">
        <v>12254</v>
      </c>
      <c r="B7478" t="s">
        <v>7508</v>
      </c>
      <c r="C7478" t="s">
        <v>7509</v>
      </c>
      <c r="D7478" t="s">
        <v>154</v>
      </c>
      <c r="E7478" t="s">
        <v>173</v>
      </c>
      <c r="F7478">
        <v>73229.73</v>
      </c>
      <c r="G7478" s="1">
        <v>45697</v>
      </c>
      <c r="H7478" s="1">
        <v>45713</v>
      </c>
      <c r="I7478" t="s">
        <v>19</v>
      </c>
      <c r="J7478">
        <v>16</v>
      </c>
      <c r="K7478">
        <v>10</v>
      </c>
      <c r="L7478" t="s">
        <v>140</v>
      </c>
      <c r="M7478" t="s">
        <v>21</v>
      </c>
      <c r="N7478" t="s">
        <v>42</v>
      </c>
      <c r="O7478">
        <f t="shared" si="696"/>
        <v>1</v>
      </c>
      <c r="P7478" t="str">
        <f t="shared" si="697"/>
        <v>Valid</v>
      </c>
      <c r="Q7478" t="str">
        <f>_xlfn.XLOOKUP(B7478,Customers!$A:$A,Customers!$C:$C,"Not Found")</f>
        <v>South</v>
      </c>
      <c r="R7478" t="str">
        <f t="shared" si="698"/>
        <v>Central</v>
      </c>
      <c r="S7478" t="str">
        <f t="shared" si="699"/>
        <v>Vehicle Damage</v>
      </c>
      <c r="T7478" t="str">
        <f t="shared" si="700"/>
        <v>SLA Breach</v>
      </c>
      <c r="U7478">
        <f t="shared" si="701"/>
        <v>6</v>
      </c>
    </row>
    <row r="7479" spans="1:21" x14ac:dyDescent="0.3">
      <c r="A7479" t="s">
        <v>12255</v>
      </c>
      <c r="B7479" t="s">
        <v>4169</v>
      </c>
      <c r="C7479" t="s">
        <v>4170</v>
      </c>
      <c r="D7479" t="s">
        <v>92</v>
      </c>
      <c r="E7479" t="s">
        <v>27</v>
      </c>
      <c r="F7479">
        <v>12035.33</v>
      </c>
      <c r="G7479" s="1">
        <v>45823</v>
      </c>
      <c r="H7479" s="1">
        <v>45827</v>
      </c>
      <c r="I7479" t="s">
        <v>19</v>
      </c>
      <c r="J7479">
        <v>4</v>
      </c>
      <c r="K7479">
        <v>7</v>
      </c>
      <c r="L7479" t="s">
        <v>300</v>
      </c>
      <c r="M7479" t="s">
        <v>94</v>
      </c>
      <c r="N7479" t="s">
        <v>30</v>
      </c>
      <c r="O7479">
        <f t="shared" si="696"/>
        <v>1</v>
      </c>
      <c r="P7479" t="str">
        <f t="shared" si="697"/>
        <v>Valid</v>
      </c>
      <c r="Q7479" t="str">
        <f>_xlfn.XLOOKUP(B7479,Customers!$A:$A,Customers!$C:$C,"Not Found")</f>
        <v>North</v>
      </c>
      <c r="R7479" t="str">
        <f t="shared" si="698"/>
        <v>West</v>
      </c>
      <c r="S7479" t="str">
        <f t="shared" si="699"/>
        <v>Baggage Loss</v>
      </c>
      <c r="T7479" t="str">
        <f t="shared" si="700"/>
        <v>Within SLA</v>
      </c>
      <c r="U7479">
        <f t="shared" si="701"/>
        <v>0</v>
      </c>
    </row>
    <row r="7480" spans="1:21" x14ac:dyDescent="0.3">
      <c r="A7480" t="s">
        <v>12256</v>
      </c>
      <c r="B7480" t="s">
        <v>8722</v>
      </c>
      <c r="C7480" t="s">
        <v>8723</v>
      </c>
      <c r="D7480" t="s">
        <v>111</v>
      </c>
      <c r="E7480" t="s">
        <v>74</v>
      </c>
      <c r="F7480">
        <v>35869.019999999997</v>
      </c>
      <c r="G7480" s="1">
        <v>45966</v>
      </c>
      <c r="H7480" s="1">
        <v>45996</v>
      </c>
      <c r="I7480" t="s">
        <v>19</v>
      </c>
      <c r="J7480">
        <v>30</v>
      </c>
      <c r="K7480">
        <v>12</v>
      </c>
      <c r="L7480" t="s">
        <v>1047</v>
      </c>
      <c r="M7480" t="s">
        <v>49</v>
      </c>
      <c r="N7480" t="s">
        <v>42</v>
      </c>
      <c r="O7480">
        <f t="shared" si="696"/>
        <v>1</v>
      </c>
      <c r="P7480" t="str">
        <f t="shared" si="697"/>
        <v>Valid</v>
      </c>
      <c r="Q7480" t="str">
        <f>_xlfn.XLOOKUP(B7480,Customers!$A:$A,Customers!$C:$C,"Not Found")</f>
        <v>Central</v>
      </c>
      <c r="R7480" t="str">
        <f t="shared" si="698"/>
        <v>East</v>
      </c>
      <c r="S7480" t="str">
        <f t="shared" si="699"/>
        <v>Fire</v>
      </c>
      <c r="T7480" t="str">
        <f t="shared" si="700"/>
        <v>SLA Breach</v>
      </c>
      <c r="U7480">
        <f t="shared" si="701"/>
        <v>18</v>
      </c>
    </row>
    <row r="7481" spans="1:21" x14ac:dyDescent="0.3">
      <c r="A7481" t="s">
        <v>12257</v>
      </c>
      <c r="B7481" t="s">
        <v>4436</v>
      </c>
      <c r="C7481" t="s">
        <v>4437</v>
      </c>
      <c r="D7481" t="s">
        <v>46</v>
      </c>
      <c r="E7481" t="s">
        <v>74</v>
      </c>
      <c r="F7481">
        <v>48306.27</v>
      </c>
      <c r="G7481" s="1">
        <v>45702</v>
      </c>
      <c r="H7481" s="1">
        <v>45710</v>
      </c>
      <c r="I7481" t="s">
        <v>19</v>
      </c>
      <c r="J7481">
        <v>8</v>
      </c>
      <c r="K7481">
        <v>12</v>
      </c>
      <c r="L7481" t="s">
        <v>278</v>
      </c>
      <c r="M7481" t="s">
        <v>49</v>
      </c>
      <c r="N7481" t="s">
        <v>30</v>
      </c>
      <c r="O7481">
        <f t="shared" si="696"/>
        <v>1</v>
      </c>
      <c r="P7481" t="str">
        <f t="shared" si="697"/>
        <v>Valid</v>
      </c>
      <c r="Q7481" t="str">
        <f>_xlfn.XLOOKUP(B7481,Customers!$A:$A,Customers!$C:$C,"Not Found")</f>
        <v>West</v>
      </c>
      <c r="R7481" t="str">
        <f t="shared" si="698"/>
        <v>East</v>
      </c>
      <c r="S7481" t="str">
        <f t="shared" si="699"/>
        <v>Theft</v>
      </c>
      <c r="T7481" t="str">
        <f t="shared" si="700"/>
        <v>Within SLA</v>
      </c>
      <c r="U7481">
        <f t="shared" si="701"/>
        <v>0</v>
      </c>
    </row>
    <row r="7482" spans="1:21" x14ac:dyDescent="0.3">
      <c r="A7482" t="s">
        <v>12258</v>
      </c>
      <c r="B7482" t="s">
        <v>1810</v>
      </c>
      <c r="C7482" t="s">
        <v>1811</v>
      </c>
      <c r="D7482" t="s">
        <v>69</v>
      </c>
      <c r="E7482" t="s">
        <v>74</v>
      </c>
      <c r="F7482">
        <v>99499.04</v>
      </c>
      <c r="G7482" s="1">
        <v>45795</v>
      </c>
      <c r="H7482" s="1">
        <v>45803</v>
      </c>
      <c r="I7482" t="s">
        <v>19</v>
      </c>
      <c r="J7482">
        <v>8</v>
      </c>
      <c r="K7482">
        <v>12</v>
      </c>
      <c r="L7482" t="s">
        <v>1047</v>
      </c>
      <c r="M7482" t="s">
        <v>49</v>
      </c>
      <c r="N7482" t="s">
        <v>30</v>
      </c>
      <c r="O7482">
        <f t="shared" si="696"/>
        <v>1</v>
      </c>
      <c r="P7482" t="str">
        <f t="shared" si="697"/>
        <v>Valid</v>
      </c>
      <c r="Q7482" t="str">
        <f>_xlfn.XLOOKUP(B7482,Customers!$A:$A,Customers!$C:$C,"Not Found")</f>
        <v>West</v>
      </c>
      <c r="R7482" t="str">
        <f t="shared" si="698"/>
        <v>East</v>
      </c>
      <c r="S7482" t="str">
        <f t="shared" si="699"/>
        <v>Property Damage</v>
      </c>
      <c r="T7482" t="str">
        <f t="shared" si="700"/>
        <v>Within SLA</v>
      </c>
      <c r="U7482">
        <f t="shared" si="701"/>
        <v>0</v>
      </c>
    </row>
    <row r="7483" spans="1:21" x14ac:dyDescent="0.3">
      <c r="A7483" t="s">
        <v>12259</v>
      </c>
      <c r="B7483" t="s">
        <v>972</v>
      </c>
      <c r="C7483" t="s">
        <v>973</v>
      </c>
      <c r="D7483" t="s">
        <v>46</v>
      </c>
      <c r="E7483" t="s">
        <v>39</v>
      </c>
      <c r="F7483">
        <v>63303.35</v>
      </c>
      <c r="G7483" s="1">
        <v>45722</v>
      </c>
      <c r="I7483" t="s">
        <v>40</v>
      </c>
      <c r="J7483">
        <v>13</v>
      </c>
      <c r="K7483">
        <v>10</v>
      </c>
      <c r="L7483" t="s">
        <v>606</v>
      </c>
      <c r="M7483" t="s">
        <v>21</v>
      </c>
      <c r="N7483" t="s">
        <v>42</v>
      </c>
      <c r="O7483">
        <f t="shared" si="696"/>
        <v>1</v>
      </c>
      <c r="P7483" t="str">
        <f t="shared" si="697"/>
        <v>Valid</v>
      </c>
      <c r="Q7483" t="str">
        <f>_xlfn.XLOOKUP(B7483,Customers!$A:$A,Customers!$C:$C,"Not Found")</f>
        <v>North</v>
      </c>
      <c r="R7483" t="str">
        <f t="shared" si="698"/>
        <v>North</v>
      </c>
      <c r="S7483" t="str">
        <f t="shared" si="699"/>
        <v>Theft</v>
      </c>
      <c r="T7483" t="str">
        <f t="shared" si="700"/>
        <v>SLA Breach</v>
      </c>
      <c r="U7483">
        <f t="shared" si="701"/>
        <v>3</v>
      </c>
    </row>
    <row r="7484" spans="1:21" x14ac:dyDescent="0.3">
      <c r="A7484" t="s">
        <v>12260</v>
      </c>
      <c r="B7484" t="s">
        <v>1242</v>
      </c>
      <c r="C7484" t="s">
        <v>1243</v>
      </c>
      <c r="D7484" t="s">
        <v>182</v>
      </c>
      <c r="E7484" t="s">
        <v>18</v>
      </c>
      <c r="F7484">
        <v>28613.46</v>
      </c>
      <c r="G7484" s="1">
        <v>45707</v>
      </c>
      <c r="H7484" s="1">
        <v>45714</v>
      </c>
      <c r="I7484" t="s">
        <v>19</v>
      </c>
      <c r="J7484">
        <v>7</v>
      </c>
      <c r="K7484">
        <v>7</v>
      </c>
      <c r="L7484" t="s">
        <v>163</v>
      </c>
      <c r="M7484" t="s">
        <v>94</v>
      </c>
      <c r="N7484" t="s">
        <v>30</v>
      </c>
      <c r="O7484">
        <f t="shared" si="696"/>
        <v>1</v>
      </c>
      <c r="P7484" t="str">
        <f t="shared" si="697"/>
        <v>Valid</v>
      </c>
      <c r="Q7484" t="str">
        <f>_xlfn.XLOOKUP(B7484,Customers!$A:$A,Customers!$C:$C,"Not Found")</f>
        <v>North</v>
      </c>
      <c r="R7484" t="str">
        <f t="shared" si="698"/>
        <v>South</v>
      </c>
      <c r="S7484" t="str">
        <f t="shared" si="699"/>
        <v>Trip Cancellation</v>
      </c>
      <c r="T7484" t="str">
        <f t="shared" si="700"/>
        <v>Within SLA</v>
      </c>
      <c r="U7484">
        <f t="shared" si="701"/>
        <v>0</v>
      </c>
    </row>
    <row r="7485" spans="1:21" x14ac:dyDescent="0.3">
      <c r="A7485" t="s">
        <v>12261</v>
      </c>
      <c r="B7485" t="s">
        <v>72</v>
      </c>
      <c r="C7485" t="s">
        <v>1125</v>
      </c>
      <c r="D7485" t="s">
        <v>92</v>
      </c>
      <c r="E7485" t="s">
        <v>27</v>
      </c>
      <c r="F7485">
        <v>14079.96</v>
      </c>
      <c r="G7485" s="1">
        <v>45952</v>
      </c>
      <c r="H7485" s="1">
        <v>45964</v>
      </c>
      <c r="I7485" t="s">
        <v>19</v>
      </c>
      <c r="J7485">
        <v>12</v>
      </c>
      <c r="K7485">
        <v>7</v>
      </c>
      <c r="L7485" t="s">
        <v>353</v>
      </c>
      <c r="M7485" t="s">
        <v>94</v>
      </c>
      <c r="N7485" t="s">
        <v>42</v>
      </c>
      <c r="O7485">
        <f t="shared" si="696"/>
        <v>1</v>
      </c>
      <c r="P7485" t="str">
        <f t="shared" si="697"/>
        <v>Valid</v>
      </c>
      <c r="Q7485" t="str">
        <f>_xlfn.XLOOKUP(B7485,Customers!$A:$A,Customers!$C:$C,"Not Found")</f>
        <v>Central</v>
      </c>
      <c r="R7485" t="str">
        <f t="shared" si="698"/>
        <v>West</v>
      </c>
      <c r="S7485" t="str">
        <f t="shared" si="699"/>
        <v>Baggage Loss</v>
      </c>
      <c r="T7485" t="str">
        <f t="shared" si="700"/>
        <v>SLA Breach</v>
      </c>
      <c r="U7485">
        <f t="shared" si="701"/>
        <v>5</v>
      </c>
    </row>
    <row r="7486" spans="1:21" x14ac:dyDescent="0.3">
      <c r="A7486" t="s">
        <v>12262</v>
      </c>
      <c r="B7486" t="s">
        <v>2654</v>
      </c>
      <c r="C7486" t="s">
        <v>2655</v>
      </c>
      <c r="D7486" t="s">
        <v>216</v>
      </c>
      <c r="E7486" t="s">
        <v>27</v>
      </c>
      <c r="F7486">
        <v>91071.97</v>
      </c>
      <c r="G7486" s="1">
        <v>45875</v>
      </c>
      <c r="H7486" s="1">
        <v>45889</v>
      </c>
      <c r="I7486" t="s">
        <v>19</v>
      </c>
      <c r="J7486">
        <v>14</v>
      </c>
      <c r="K7486">
        <v>15</v>
      </c>
      <c r="L7486" t="s">
        <v>75</v>
      </c>
      <c r="M7486" t="s">
        <v>55</v>
      </c>
      <c r="N7486" t="s">
        <v>42</v>
      </c>
      <c r="O7486">
        <f t="shared" si="696"/>
        <v>1</v>
      </c>
      <c r="P7486" t="str">
        <f t="shared" si="697"/>
        <v>Valid</v>
      </c>
      <c r="Q7486" t="str">
        <f>_xlfn.XLOOKUP(B7486,Customers!$A:$A,Customers!$C:$C,"Not Found")</f>
        <v>East</v>
      </c>
      <c r="R7486" t="str">
        <f t="shared" si="698"/>
        <v>West</v>
      </c>
      <c r="S7486" t="str">
        <f t="shared" si="699"/>
        <v>Outpatient</v>
      </c>
      <c r="T7486" t="str">
        <f t="shared" si="700"/>
        <v>Within SLA</v>
      </c>
      <c r="U7486">
        <f t="shared" si="701"/>
        <v>0</v>
      </c>
    </row>
    <row r="7487" spans="1:21" x14ac:dyDescent="0.3">
      <c r="A7487" t="s">
        <v>12263</v>
      </c>
      <c r="B7487" t="s">
        <v>2163</v>
      </c>
      <c r="C7487" t="s">
        <v>2164</v>
      </c>
      <c r="D7487" t="s">
        <v>53</v>
      </c>
      <c r="E7487" t="s">
        <v>18</v>
      </c>
      <c r="F7487">
        <v>54090.3</v>
      </c>
      <c r="G7487" s="1">
        <v>45699</v>
      </c>
      <c r="I7487" t="s">
        <v>40</v>
      </c>
      <c r="J7487">
        <v>11</v>
      </c>
      <c r="K7487">
        <v>15</v>
      </c>
      <c r="L7487" t="s">
        <v>349</v>
      </c>
      <c r="M7487" t="s">
        <v>55</v>
      </c>
      <c r="N7487" t="s">
        <v>30</v>
      </c>
      <c r="O7487">
        <f t="shared" si="696"/>
        <v>1</v>
      </c>
      <c r="P7487" t="str">
        <f t="shared" si="697"/>
        <v>Valid</v>
      </c>
      <c r="Q7487" t="str">
        <f>_xlfn.XLOOKUP(B7487,Customers!$A:$A,Customers!$C:$C,"Not Found")</f>
        <v>Central</v>
      </c>
      <c r="R7487" t="str">
        <f t="shared" si="698"/>
        <v>South</v>
      </c>
      <c r="S7487" t="str">
        <f t="shared" si="699"/>
        <v>Hospitalization</v>
      </c>
      <c r="T7487" t="str">
        <f t="shared" si="700"/>
        <v>Within SLA</v>
      </c>
      <c r="U7487">
        <f t="shared" si="701"/>
        <v>0</v>
      </c>
    </row>
    <row r="7488" spans="1:21" x14ac:dyDescent="0.3">
      <c r="A7488" t="s">
        <v>12264</v>
      </c>
      <c r="B7488" t="s">
        <v>6045</v>
      </c>
      <c r="C7488" t="s">
        <v>6046</v>
      </c>
      <c r="D7488" t="s">
        <v>116</v>
      </c>
      <c r="E7488" t="s">
        <v>27</v>
      </c>
      <c r="F7488">
        <v>32617.63</v>
      </c>
      <c r="G7488" s="1">
        <v>45771</v>
      </c>
      <c r="H7488" s="1">
        <v>45772</v>
      </c>
      <c r="I7488" t="s">
        <v>19</v>
      </c>
      <c r="J7488">
        <v>1</v>
      </c>
      <c r="K7488">
        <v>7</v>
      </c>
      <c r="L7488" t="s">
        <v>121</v>
      </c>
      <c r="M7488" t="s">
        <v>94</v>
      </c>
      <c r="N7488" t="s">
        <v>22</v>
      </c>
      <c r="O7488">
        <f t="shared" si="696"/>
        <v>1</v>
      </c>
      <c r="P7488" t="str">
        <f t="shared" si="697"/>
        <v>Valid</v>
      </c>
      <c r="Q7488" t="str">
        <f>_xlfn.XLOOKUP(B7488,Customers!$A:$A,Customers!$C:$C,"Not Found")</f>
        <v>Central</v>
      </c>
      <c r="R7488" t="str">
        <f t="shared" si="698"/>
        <v>West</v>
      </c>
      <c r="S7488" t="str">
        <f t="shared" si="699"/>
        <v>Medical Emergency</v>
      </c>
      <c r="T7488" t="str">
        <f t="shared" si="700"/>
        <v>Within SLA</v>
      </c>
      <c r="U7488">
        <f t="shared" si="701"/>
        <v>0</v>
      </c>
    </row>
    <row r="7489" spans="1:21" x14ac:dyDescent="0.3">
      <c r="A7489" t="s">
        <v>12265</v>
      </c>
      <c r="B7489" t="s">
        <v>3771</v>
      </c>
      <c r="C7489" t="s">
        <v>6804</v>
      </c>
      <c r="D7489" t="s">
        <v>53</v>
      </c>
      <c r="E7489" t="s">
        <v>27</v>
      </c>
      <c r="F7489">
        <v>72913.11</v>
      </c>
      <c r="G7489" s="1">
        <v>45763</v>
      </c>
      <c r="H7489" s="1">
        <v>45768</v>
      </c>
      <c r="I7489" t="s">
        <v>19</v>
      </c>
      <c r="J7489">
        <v>5</v>
      </c>
      <c r="K7489">
        <v>15</v>
      </c>
      <c r="L7489" t="s">
        <v>501</v>
      </c>
      <c r="M7489" t="s">
        <v>55</v>
      </c>
      <c r="N7489" t="s">
        <v>30</v>
      </c>
      <c r="O7489">
        <f t="shared" si="696"/>
        <v>1</v>
      </c>
      <c r="P7489" t="str">
        <f t="shared" si="697"/>
        <v>Valid</v>
      </c>
      <c r="Q7489" t="str">
        <f>_xlfn.XLOOKUP(B7489,Customers!$A:$A,Customers!$C:$C,"Not Found")</f>
        <v>South</v>
      </c>
      <c r="R7489" t="str">
        <f t="shared" si="698"/>
        <v>West</v>
      </c>
      <c r="S7489" t="str">
        <f t="shared" si="699"/>
        <v>Hospitalization</v>
      </c>
      <c r="T7489" t="str">
        <f t="shared" si="700"/>
        <v>Within SLA</v>
      </c>
      <c r="U7489">
        <f t="shared" si="701"/>
        <v>0</v>
      </c>
    </row>
    <row r="7490" spans="1:21" x14ac:dyDescent="0.3">
      <c r="A7490" t="s">
        <v>12266</v>
      </c>
      <c r="B7490" t="s">
        <v>902</v>
      </c>
      <c r="C7490" t="s">
        <v>903</v>
      </c>
      <c r="D7490" t="s">
        <v>182</v>
      </c>
      <c r="E7490" t="s">
        <v>173</v>
      </c>
      <c r="F7490">
        <v>9294.9500000000007</v>
      </c>
      <c r="G7490" s="1">
        <v>45966</v>
      </c>
      <c r="H7490" s="1">
        <v>45980</v>
      </c>
      <c r="I7490" t="s">
        <v>19</v>
      </c>
      <c r="J7490">
        <v>14</v>
      </c>
      <c r="K7490">
        <v>7</v>
      </c>
      <c r="L7490" t="s">
        <v>278</v>
      </c>
      <c r="M7490" t="s">
        <v>94</v>
      </c>
      <c r="N7490" t="s">
        <v>42</v>
      </c>
      <c r="O7490">
        <f t="shared" ref="O7490:O7553" si="702">COUNTIF($A:$A,A7490)</f>
        <v>1</v>
      </c>
      <c r="P7490" t="str">
        <f t="shared" ref="P7490:P7553" si="703">IF(F7490="","Missing Amount","Valid")</f>
        <v>Valid</v>
      </c>
      <c r="Q7490" t="str">
        <f>_xlfn.XLOOKUP(B7490,Customers!$A:$A,Customers!$C:$C,"Not Found")</f>
        <v>West</v>
      </c>
      <c r="R7490" t="str">
        <f t="shared" ref="R7490:R7553" si="704">IF(E7490="",Q7490,E7490)</f>
        <v>Central</v>
      </c>
      <c r="S7490" t="str">
        <f t="shared" ref="S7490:S7553" si="705">IF(D7490="Hospitalisation","Hospitalization",IF(D7490="Medical Emerg.","Medical Emergency",IF(D7490="Property dmg","Property Damage",IF(D7490="Vehicle dmg","Vehicle Damage",D7490))))</f>
        <v>Trip Cancellation</v>
      </c>
      <c r="T7490" t="str">
        <f t="shared" ref="T7490:T7553" si="706">IF(J7490&gt;K7490,"SLA Breach","Within SLA")</f>
        <v>SLA Breach</v>
      </c>
      <c r="U7490">
        <f t="shared" ref="U7490:U7553" si="707">IF(J7490&gt;K7490,J7490-K7490,0)</f>
        <v>7</v>
      </c>
    </row>
    <row r="7491" spans="1:21" x14ac:dyDescent="0.3">
      <c r="A7491" t="s">
        <v>12267</v>
      </c>
      <c r="B7491" t="s">
        <v>847</v>
      </c>
      <c r="C7491" t="s">
        <v>848</v>
      </c>
      <c r="D7491" t="s">
        <v>116</v>
      </c>
      <c r="E7491" t="s">
        <v>173</v>
      </c>
      <c r="F7491">
        <v>19290.509999999998</v>
      </c>
      <c r="G7491" s="1">
        <v>45759</v>
      </c>
      <c r="H7491" s="1">
        <v>45770</v>
      </c>
      <c r="I7491" t="s">
        <v>19</v>
      </c>
      <c r="J7491">
        <v>11</v>
      </c>
      <c r="K7491">
        <v>7</v>
      </c>
      <c r="L7491" t="s">
        <v>166</v>
      </c>
      <c r="M7491" t="s">
        <v>94</v>
      </c>
      <c r="N7491" t="s">
        <v>30</v>
      </c>
      <c r="O7491">
        <f t="shared" si="702"/>
        <v>1</v>
      </c>
      <c r="P7491" t="str">
        <f t="shared" si="703"/>
        <v>Valid</v>
      </c>
      <c r="Q7491" t="str">
        <f>_xlfn.XLOOKUP(B7491,Customers!$A:$A,Customers!$C:$C,"Not Found")</f>
        <v>North</v>
      </c>
      <c r="R7491" t="str">
        <f t="shared" si="704"/>
        <v>Central</v>
      </c>
      <c r="S7491" t="str">
        <f t="shared" si="705"/>
        <v>Medical Emergency</v>
      </c>
      <c r="T7491" t="str">
        <f t="shared" si="706"/>
        <v>SLA Breach</v>
      </c>
      <c r="U7491">
        <f t="shared" si="707"/>
        <v>4</v>
      </c>
    </row>
    <row r="7492" spans="1:21" x14ac:dyDescent="0.3">
      <c r="A7492" t="s">
        <v>12268</v>
      </c>
      <c r="B7492" t="s">
        <v>10724</v>
      </c>
      <c r="C7492" t="s">
        <v>10725</v>
      </c>
      <c r="D7492" t="s">
        <v>111</v>
      </c>
      <c r="E7492" t="s">
        <v>39</v>
      </c>
      <c r="F7492">
        <v>156686.92000000001</v>
      </c>
      <c r="G7492" s="1">
        <v>45695</v>
      </c>
      <c r="H7492" s="1">
        <v>45704</v>
      </c>
      <c r="I7492" t="s">
        <v>19</v>
      </c>
      <c r="J7492">
        <v>9</v>
      </c>
      <c r="K7492">
        <v>12</v>
      </c>
      <c r="L7492" t="s">
        <v>159</v>
      </c>
      <c r="M7492" t="s">
        <v>49</v>
      </c>
      <c r="N7492" t="s">
        <v>30</v>
      </c>
      <c r="O7492">
        <f t="shared" si="702"/>
        <v>1</v>
      </c>
      <c r="P7492" t="str">
        <f t="shared" si="703"/>
        <v>Valid</v>
      </c>
      <c r="Q7492" t="str">
        <f>_xlfn.XLOOKUP(B7492,Customers!$A:$A,Customers!$C:$C,"Not Found")</f>
        <v>East</v>
      </c>
      <c r="R7492" t="str">
        <f t="shared" si="704"/>
        <v>North</v>
      </c>
      <c r="S7492" t="str">
        <f t="shared" si="705"/>
        <v>Fire</v>
      </c>
      <c r="T7492" t="str">
        <f t="shared" si="706"/>
        <v>Within SLA</v>
      </c>
      <c r="U7492">
        <f t="shared" si="707"/>
        <v>0</v>
      </c>
    </row>
    <row r="7493" spans="1:21" x14ac:dyDescent="0.3">
      <c r="A7493" t="s">
        <v>12269</v>
      </c>
      <c r="B7493" t="s">
        <v>7076</v>
      </c>
      <c r="C7493" t="s">
        <v>7077</v>
      </c>
      <c r="D7493" t="s">
        <v>116</v>
      </c>
      <c r="E7493" t="s">
        <v>18</v>
      </c>
      <c r="F7493">
        <v>51745.27</v>
      </c>
      <c r="G7493" s="1">
        <v>45987</v>
      </c>
      <c r="H7493" s="1">
        <v>45988</v>
      </c>
      <c r="I7493" t="s">
        <v>19</v>
      </c>
      <c r="J7493">
        <v>1</v>
      </c>
      <c r="K7493">
        <v>7</v>
      </c>
      <c r="L7493" t="s">
        <v>341</v>
      </c>
      <c r="M7493" t="s">
        <v>94</v>
      </c>
      <c r="N7493" t="s">
        <v>22</v>
      </c>
      <c r="O7493">
        <f t="shared" si="702"/>
        <v>1</v>
      </c>
      <c r="P7493" t="str">
        <f t="shared" si="703"/>
        <v>Valid</v>
      </c>
      <c r="Q7493" t="str">
        <f>_xlfn.XLOOKUP(B7493,Customers!$A:$A,Customers!$C:$C,"Not Found")</f>
        <v>South</v>
      </c>
      <c r="R7493" t="str">
        <f t="shared" si="704"/>
        <v>South</v>
      </c>
      <c r="S7493" t="str">
        <f t="shared" si="705"/>
        <v>Medical Emergency</v>
      </c>
      <c r="T7493" t="str">
        <f t="shared" si="706"/>
        <v>Within SLA</v>
      </c>
      <c r="U7493">
        <f t="shared" si="707"/>
        <v>0</v>
      </c>
    </row>
    <row r="7494" spans="1:21" x14ac:dyDescent="0.3">
      <c r="A7494" t="s">
        <v>12270</v>
      </c>
      <c r="B7494" t="s">
        <v>733</v>
      </c>
      <c r="C7494" t="s">
        <v>1520</v>
      </c>
      <c r="D7494" t="s">
        <v>53</v>
      </c>
      <c r="E7494" t="s">
        <v>27</v>
      </c>
      <c r="F7494">
        <v>38166.31</v>
      </c>
      <c r="G7494" s="1">
        <v>45679</v>
      </c>
      <c r="H7494" s="1">
        <v>45694</v>
      </c>
      <c r="I7494" t="s">
        <v>19</v>
      </c>
      <c r="J7494">
        <v>15</v>
      </c>
      <c r="K7494">
        <v>15</v>
      </c>
      <c r="L7494" t="s">
        <v>501</v>
      </c>
      <c r="M7494" t="s">
        <v>55</v>
      </c>
      <c r="N7494" t="s">
        <v>22</v>
      </c>
      <c r="O7494">
        <f t="shared" si="702"/>
        <v>1</v>
      </c>
      <c r="P7494" t="str">
        <f t="shared" si="703"/>
        <v>Valid</v>
      </c>
      <c r="Q7494" t="str">
        <f>_xlfn.XLOOKUP(B7494,Customers!$A:$A,Customers!$C:$C,"Not Found")</f>
        <v>South</v>
      </c>
      <c r="R7494" t="str">
        <f t="shared" si="704"/>
        <v>West</v>
      </c>
      <c r="S7494" t="str">
        <f t="shared" si="705"/>
        <v>Hospitalization</v>
      </c>
      <c r="T7494" t="str">
        <f t="shared" si="706"/>
        <v>Within SLA</v>
      </c>
      <c r="U7494">
        <f t="shared" si="707"/>
        <v>0</v>
      </c>
    </row>
    <row r="7495" spans="1:21" x14ac:dyDescent="0.3">
      <c r="A7495" t="s">
        <v>12271</v>
      </c>
      <c r="B7495" t="s">
        <v>3673</v>
      </c>
      <c r="C7495" t="s">
        <v>3674</v>
      </c>
      <c r="D7495" t="s">
        <v>46</v>
      </c>
      <c r="E7495" t="s">
        <v>27</v>
      </c>
      <c r="F7495">
        <v>66939.570000000007</v>
      </c>
      <c r="G7495" s="1">
        <v>45983</v>
      </c>
      <c r="I7495" t="s">
        <v>40</v>
      </c>
      <c r="J7495">
        <v>10</v>
      </c>
      <c r="K7495">
        <v>12</v>
      </c>
      <c r="L7495" t="s">
        <v>310</v>
      </c>
      <c r="M7495" t="s">
        <v>49</v>
      </c>
      <c r="N7495" t="s">
        <v>30</v>
      </c>
      <c r="O7495">
        <f t="shared" si="702"/>
        <v>1</v>
      </c>
      <c r="P7495" t="str">
        <f t="shared" si="703"/>
        <v>Valid</v>
      </c>
      <c r="Q7495" t="str">
        <f>_xlfn.XLOOKUP(B7495,Customers!$A:$A,Customers!$C:$C,"Not Found")</f>
        <v>West</v>
      </c>
      <c r="R7495" t="str">
        <f t="shared" si="704"/>
        <v>West</v>
      </c>
      <c r="S7495" t="str">
        <f t="shared" si="705"/>
        <v>Theft</v>
      </c>
      <c r="T7495" t="str">
        <f t="shared" si="706"/>
        <v>Within SLA</v>
      </c>
      <c r="U7495">
        <f t="shared" si="707"/>
        <v>0</v>
      </c>
    </row>
    <row r="7496" spans="1:21" x14ac:dyDescent="0.3">
      <c r="A7496" t="s">
        <v>12272</v>
      </c>
      <c r="B7496" t="s">
        <v>5717</v>
      </c>
      <c r="C7496" t="s">
        <v>5718</v>
      </c>
      <c r="D7496" t="s">
        <v>53</v>
      </c>
      <c r="E7496" t="s">
        <v>39</v>
      </c>
      <c r="F7496">
        <v>63556.75</v>
      </c>
      <c r="G7496" s="1">
        <v>45765</v>
      </c>
      <c r="I7496" t="s">
        <v>64</v>
      </c>
      <c r="J7496">
        <v>13</v>
      </c>
      <c r="K7496">
        <v>15</v>
      </c>
      <c r="L7496" t="s">
        <v>296</v>
      </c>
      <c r="M7496" t="s">
        <v>55</v>
      </c>
      <c r="N7496" t="s">
        <v>30</v>
      </c>
      <c r="O7496">
        <f t="shared" si="702"/>
        <v>1</v>
      </c>
      <c r="P7496" t="str">
        <f t="shared" si="703"/>
        <v>Valid</v>
      </c>
      <c r="Q7496" t="str">
        <f>_xlfn.XLOOKUP(B7496,Customers!$A:$A,Customers!$C:$C,"Not Found")</f>
        <v>West</v>
      </c>
      <c r="R7496" t="str">
        <f t="shared" si="704"/>
        <v>North</v>
      </c>
      <c r="S7496" t="str">
        <f t="shared" si="705"/>
        <v>Hospitalization</v>
      </c>
      <c r="T7496" t="str">
        <f t="shared" si="706"/>
        <v>Within SLA</v>
      </c>
      <c r="U7496">
        <f t="shared" si="707"/>
        <v>0</v>
      </c>
    </row>
    <row r="7497" spans="1:21" x14ac:dyDescent="0.3">
      <c r="A7497" t="s">
        <v>12273</v>
      </c>
      <c r="B7497" t="s">
        <v>6736</v>
      </c>
      <c r="C7497" t="s">
        <v>8844</v>
      </c>
      <c r="D7497" t="s">
        <v>26</v>
      </c>
      <c r="E7497" t="s">
        <v>74</v>
      </c>
      <c r="F7497">
        <v>642439.62</v>
      </c>
      <c r="G7497" s="1">
        <v>45889</v>
      </c>
      <c r="H7497" s="1">
        <v>45921</v>
      </c>
      <c r="I7497" t="s">
        <v>19</v>
      </c>
      <c r="J7497">
        <v>32</v>
      </c>
      <c r="K7497">
        <v>20</v>
      </c>
      <c r="L7497" t="s">
        <v>117</v>
      </c>
      <c r="M7497" t="s">
        <v>29</v>
      </c>
      <c r="N7497" t="s">
        <v>42</v>
      </c>
      <c r="O7497">
        <f t="shared" si="702"/>
        <v>1</v>
      </c>
      <c r="P7497" t="str">
        <f t="shared" si="703"/>
        <v>Valid</v>
      </c>
      <c r="Q7497" t="str">
        <f>_xlfn.XLOOKUP(B7497,Customers!$A:$A,Customers!$C:$C,"Not Found")</f>
        <v>North</v>
      </c>
      <c r="R7497" t="str">
        <f t="shared" si="704"/>
        <v>East</v>
      </c>
      <c r="S7497" t="str">
        <f t="shared" si="705"/>
        <v>Disability</v>
      </c>
      <c r="T7497" t="str">
        <f t="shared" si="706"/>
        <v>SLA Breach</v>
      </c>
      <c r="U7497">
        <f t="shared" si="707"/>
        <v>12</v>
      </c>
    </row>
    <row r="7498" spans="1:21" x14ac:dyDescent="0.3">
      <c r="A7498" t="s">
        <v>12274</v>
      </c>
      <c r="B7498" t="s">
        <v>9824</v>
      </c>
      <c r="C7498" t="s">
        <v>9825</v>
      </c>
      <c r="D7498" t="s">
        <v>17</v>
      </c>
      <c r="E7498" t="s">
        <v>173</v>
      </c>
      <c r="F7498">
        <v>88176.03</v>
      </c>
      <c r="G7498" s="1">
        <v>45839</v>
      </c>
      <c r="H7498" s="1">
        <v>45852</v>
      </c>
      <c r="I7498" t="s">
        <v>19</v>
      </c>
      <c r="J7498">
        <v>13</v>
      </c>
      <c r="K7498">
        <v>10</v>
      </c>
      <c r="L7498" t="s">
        <v>606</v>
      </c>
      <c r="M7498" t="s">
        <v>21</v>
      </c>
      <c r="N7498" t="s">
        <v>30</v>
      </c>
      <c r="O7498">
        <f t="shared" si="702"/>
        <v>1</v>
      </c>
      <c r="P7498" t="str">
        <f t="shared" si="703"/>
        <v>Valid</v>
      </c>
      <c r="Q7498" t="str">
        <f>_xlfn.XLOOKUP(B7498,Customers!$A:$A,Customers!$C:$C,"Not Found")</f>
        <v>South</v>
      </c>
      <c r="R7498" t="str">
        <f t="shared" si="704"/>
        <v>Central</v>
      </c>
      <c r="S7498" t="str">
        <f t="shared" si="705"/>
        <v>Accident</v>
      </c>
      <c r="T7498" t="str">
        <f t="shared" si="706"/>
        <v>SLA Breach</v>
      </c>
      <c r="U7498">
        <f t="shared" si="707"/>
        <v>3</v>
      </c>
    </row>
    <row r="7499" spans="1:21" x14ac:dyDescent="0.3">
      <c r="A7499" t="s">
        <v>12275</v>
      </c>
      <c r="B7499" t="s">
        <v>6584</v>
      </c>
      <c r="C7499" t="s">
        <v>12276</v>
      </c>
      <c r="D7499" t="s">
        <v>17</v>
      </c>
      <c r="E7499" t="s">
        <v>18</v>
      </c>
      <c r="F7499">
        <v>28287.52</v>
      </c>
      <c r="G7499" s="1">
        <v>45736</v>
      </c>
      <c r="H7499" s="1">
        <v>45740</v>
      </c>
      <c r="I7499" t="s">
        <v>19</v>
      </c>
      <c r="J7499">
        <v>4</v>
      </c>
      <c r="K7499">
        <v>10</v>
      </c>
      <c r="L7499" t="s">
        <v>87</v>
      </c>
      <c r="M7499" t="s">
        <v>21</v>
      </c>
      <c r="N7499" t="s">
        <v>22</v>
      </c>
      <c r="O7499">
        <f t="shared" si="702"/>
        <v>1</v>
      </c>
      <c r="P7499" t="str">
        <f t="shared" si="703"/>
        <v>Valid</v>
      </c>
      <c r="Q7499" t="str">
        <f>_xlfn.XLOOKUP(B7499,Customers!$A:$A,Customers!$C:$C,"Not Found")</f>
        <v>West</v>
      </c>
      <c r="R7499" t="str">
        <f t="shared" si="704"/>
        <v>South</v>
      </c>
      <c r="S7499" t="str">
        <f t="shared" si="705"/>
        <v>Accident</v>
      </c>
      <c r="T7499" t="str">
        <f t="shared" si="706"/>
        <v>Within SLA</v>
      </c>
      <c r="U7499">
        <f t="shared" si="707"/>
        <v>0</v>
      </c>
    </row>
    <row r="7500" spans="1:21" x14ac:dyDescent="0.3">
      <c r="A7500" t="s">
        <v>12277</v>
      </c>
      <c r="B7500" t="s">
        <v>7322</v>
      </c>
      <c r="C7500" t="s">
        <v>7323</v>
      </c>
      <c r="D7500" t="s">
        <v>216</v>
      </c>
      <c r="E7500" t="s">
        <v>18</v>
      </c>
      <c r="F7500">
        <v>117040.01</v>
      </c>
      <c r="G7500" s="1">
        <v>45840</v>
      </c>
      <c r="H7500" s="1">
        <v>45844</v>
      </c>
      <c r="I7500" t="s">
        <v>19</v>
      </c>
      <c r="J7500">
        <v>4</v>
      </c>
      <c r="K7500">
        <v>15</v>
      </c>
      <c r="L7500" t="s">
        <v>813</v>
      </c>
      <c r="M7500" t="s">
        <v>55</v>
      </c>
      <c r="N7500" t="s">
        <v>30</v>
      </c>
      <c r="O7500">
        <f t="shared" si="702"/>
        <v>1</v>
      </c>
      <c r="P7500" t="str">
        <f t="shared" si="703"/>
        <v>Valid</v>
      </c>
      <c r="Q7500" t="str">
        <f>_xlfn.XLOOKUP(B7500,Customers!$A:$A,Customers!$C:$C,"Not Found")</f>
        <v>North</v>
      </c>
      <c r="R7500" t="str">
        <f t="shared" si="704"/>
        <v>South</v>
      </c>
      <c r="S7500" t="str">
        <f t="shared" si="705"/>
        <v>Outpatient</v>
      </c>
      <c r="T7500" t="str">
        <f t="shared" si="706"/>
        <v>Within SLA</v>
      </c>
      <c r="U7500">
        <f t="shared" si="707"/>
        <v>0</v>
      </c>
    </row>
    <row r="7501" spans="1:21" x14ac:dyDescent="0.3">
      <c r="A7501" t="s">
        <v>12278</v>
      </c>
      <c r="B7501" t="s">
        <v>2683</v>
      </c>
      <c r="C7501" t="s">
        <v>2684</v>
      </c>
      <c r="D7501" t="s">
        <v>92</v>
      </c>
      <c r="E7501" t="s">
        <v>18</v>
      </c>
      <c r="F7501">
        <v>68434.77</v>
      </c>
      <c r="G7501" s="1">
        <v>45717</v>
      </c>
      <c r="H7501" s="1">
        <v>45727</v>
      </c>
      <c r="I7501" t="s">
        <v>19</v>
      </c>
      <c r="J7501">
        <v>10</v>
      </c>
      <c r="K7501">
        <v>7</v>
      </c>
      <c r="L7501" t="s">
        <v>353</v>
      </c>
      <c r="M7501" t="s">
        <v>94</v>
      </c>
      <c r="N7501" t="s">
        <v>30</v>
      </c>
      <c r="O7501">
        <f t="shared" si="702"/>
        <v>1</v>
      </c>
      <c r="P7501" t="str">
        <f t="shared" si="703"/>
        <v>Valid</v>
      </c>
      <c r="Q7501" t="str">
        <f>_xlfn.XLOOKUP(B7501,Customers!$A:$A,Customers!$C:$C,"Not Found")</f>
        <v>South</v>
      </c>
      <c r="R7501" t="str">
        <f t="shared" si="704"/>
        <v>South</v>
      </c>
      <c r="S7501" t="str">
        <f t="shared" si="705"/>
        <v>Baggage Loss</v>
      </c>
      <c r="T7501" t="str">
        <f t="shared" si="706"/>
        <v>SLA Breach</v>
      </c>
      <c r="U7501">
        <f t="shared" si="707"/>
        <v>3</v>
      </c>
    </row>
    <row r="7502" spans="1:21" x14ac:dyDescent="0.3">
      <c r="A7502" t="s">
        <v>12279</v>
      </c>
      <c r="B7502" t="s">
        <v>6613</v>
      </c>
      <c r="C7502" t="s">
        <v>6614</v>
      </c>
      <c r="D7502" t="s">
        <v>46</v>
      </c>
      <c r="E7502" t="s">
        <v>18</v>
      </c>
      <c r="F7502">
        <v>126613.75</v>
      </c>
      <c r="G7502" s="1">
        <v>45826</v>
      </c>
      <c r="I7502" t="s">
        <v>40</v>
      </c>
      <c r="J7502">
        <v>4</v>
      </c>
      <c r="K7502">
        <v>12</v>
      </c>
      <c r="L7502" t="s">
        <v>787</v>
      </c>
      <c r="M7502" t="s">
        <v>49</v>
      </c>
      <c r="N7502" t="s">
        <v>30</v>
      </c>
      <c r="O7502">
        <f t="shared" si="702"/>
        <v>1</v>
      </c>
      <c r="P7502" t="str">
        <f t="shared" si="703"/>
        <v>Valid</v>
      </c>
      <c r="Q7502" t="str">
        <f>_xlfn.XLOOKUP(B7502,Customers!$A:$A,Customers!$C:$C,"Not Found")</f>
        <v>West</v>
      </c>
      <c r="R7502" t="str">
        <f t="shared" si="704"/>
        <v>South</v>
      </c>
      <c r="S7502" t="str">
        <f t="shared" si="705"/>
        <v>Theft</v>
      </c>
      <c r="T7502" t="str">
        <f t="shared" si="706"/>
        <v>Within SLA</v>
      </c>
      <c r="U7502">
        <f t="shared" si="707"/>
        <v>0</v>
      </c>
    </row>
    <row r="7503" spans="1:21" x14ac:dyDescent="0.3">
      <c r="A7503" t="s">
        <v>12280</v>
      </c>
      <c r="B7503" t="s">
        <v>218</v>
      </c>
      <c r="C7503" t="s">
        <v>219</v>
      </c>
      <c r="D7503" t="s">
        <v>216</v>
      </c>
      <c r="E7503" t="s">
        <v>74</v>
      </c>
      <c r="F7503">
        <v>51361.83</v>
      </c>
      <c r="G7503" s="1">
        <v>45678</v>
      </c>
      <c r="H7503" s="1">
        <v>45697</v>
      </c>
      <c r="I7503" t="s">
        <v>19</v>
      </c>
      <c r="J7503">
        <v>19</v>
      </c>
      <c r="K7503">
        <v>15</v>
      </c>
      <c r="L7503" t="s">
        <v>864</v>
      </c>
      <c r="M7503" t="s">
        <v>55</v>
      </c>
      <c r="N7503" t="s">
        <v>30</v>
      </c>
      <c r="O7503">
        <f t="shared" si="702"/>
        <v>1</v>
      </c>
      <c r="P7503" t="str">
        <f t="shared" si="703"/>
        <v>Valid</v>
      </c>
      <c r="Q7503" t="str">
        <f>_xlfn.XLOOKUP(B7503,Customers!$A:$A,Customers!$C:$C,"Not Found")</f>
        <v>West</v>
      </c>
      <c r="R7503" t="str">
        <f t="shared" si="704"/>
        <v>East</v>
      </c>
      <c r="S7503" t="str">
        <f t="shared" si="705"/>
        <v>Outpatient</v>
      </c>
      <c r="T7503" t="str">
        <f t="shared" si="706"/>
        <v>SLA Breach</v>
      </c>
      <c r="U7503">
        <f t="shared" si="707"/>
        <v>4</v>
      </c>
    </row>
    <row r="7504" spans="1:21" x14ac:dyDescent="0.3">
      <c r="A7504" t="s">
        <v>12281</v>
      </c>
      <c r="B7504" t="s">
        <v>5132</v>
      </c>
      <c r="C7504" t="s">
        <v>5133</v>
      </c>
      <c r="D7504" t="s">
        <v>53</v>
      </c>
      <c r="E7504" t="s">
        <v>39</v>
      </c>
      <c r="F7504">
        <v>147520.68</v>
      </c>
      <c r="G7504" s="1">
        <v>45736</v>
      </c>
      <c r="H7504" s="1">
        <v>45749</v>
      </c>
      <c r="I7504" t="s">
        <v>19</v>
      </c>
      <c r="J7504">
        <v>13</v>
      </c>
      <c r="K7504">
        <v>15</v>
      </c>
      <c r="L7504" t="s">
        <v>704</v>
      </c>
      <c r="M7504" t="s">
        <v>55</v>
      </c>
      <c r="N7504" t="s">
        <v>22</v>
      </c>
      <c r="O7504">
        <f t="shared" si="702"/>
        <v>1</v>
      </c>
      <c r="P7504" t="str">
        <f t="shared" si="703"/>
        <v>Valid</v>
      </c>
      <c r="Q7504" t="str">
        <f>_xlfn.XLOOKUP(B7504,Customers!$A:$A,Customers!$C:$C,"Not Found")</f>
        <v>East</v>
      </c>
      <c r="R7504" t="str">
        <f t="shared" si="704"/>
        <v>North</v>
      </c>
      <c r="S7504" t="str">
        <f t="shared" si="705"/>
        <v>Hospitalization</v>
      </c>
      <c r="T7504" t="str">
        <f t="shared" si="706"/>
        <v>Within SLA</v>
      </c>
      <c r="U7504">
        <f t="shared" si="707"/>
        <v>0</v>
      </c>
    </row>
    <row r="7505" spans="1:21" x14ac:dyDescent="0.3">
      <c r="A7505" t="s">
        <v>12282</v>
      </c>
      <c r="B7505" t="s">
        <v>152</v>
      </c>
      <c r="C7505" t="s">
        <v>153</v>
      </c>
      <c r="D7505" t="s">
        <v>154</v>
      </c>
      <c r="E7505" t="s">
        <v>27</v>
      </c>
      <c r="F7505">
        <v>73305.08</v>
      </c>
      <c r="G7505" s="1">
        <v>45678</v>
      </c>
      <c r="H7505" s="1">
        <v>45688</v>
      </c>
      <c r="I7505" t="s">
        <v>19</v>
      </c>
      <c r="J7505">
        <v>10</v>
      </c>
      <c r="K7505">
        <v>10</v>
      </c>
      <c r="L7505" t="s">
        <v>388</v>
      </c>
      <c r="M7505" t="s">
        <v>21</v>
      </c>
      <c r="N7505" t="s">
        <v>42</v>
      </c>
      <c r="O7505">
        <f t="shared" si="702"/>
        <v>1</v>
      </c>
      <c r="P7505" t="str">
        <f t="shared" si="703"/>
        <v>Valid</v>
      </c>
      <c r="Q7505" t="str">
        <f>_xlfn.XLOOKUP(B7505,Customers!$A:$A,Customers!$C:$C,"Not Found")</f>
        <v>East</v>
      </c>
      <c r="R7505" t="str">
        <f t="shared" si="704"/>
        <v>West</v>
      </c>
      <c r="S7505" t="str">
        <f t="shared" si="705"/>
        <v>Vehicle Damage</v>
      </c>
      <c r="T7505" t="str">
        <f t="shared" si="706"/>
        <v>Within SLA</v>
      </c>
      <c r="U7505">
        <f t="shared" si="707"/>
        <v>0</v>
      </c>
    </row>
    <row r="7506" spans="1:21" x14ac:dyDescent="0.3">
      <c r="A7506" t="s">
        <v>12283</v>
      </c>
      <c r="B7506" t="s">
        <v>12284</v>
      </c>
      <c r="C7506" t="s">
        <v>12285</v>
      </c>
      <c r="D7506" t="s">
        <v>182</v>
      </c>
      <c r="E7506" t="s">
        <v>39</v>
      </c>
      <c r="F7506">
        <v>25505.86</v>
      </c>
      <c r="G7506" s="1">
        <v>45866</v>
      </c>
      <c r="H7506" s="1">
        <v>45867</v>
      </c>
      <c r="I7506" t="s">
        <v>19</v>
      </c>
      <c r="J7506">
        <v>1</v>
      </c>
      <c r="K7506">
        <v>7</v>
      </c>
      <c r="L7506" t="s">
        <v>580</v>
      </c>
      <c r="M7506" t="s">
        <v>94</v>
      </c>
      <c r="N7506" t="s">
        <v>30</v>
      </c>
      <c r="O7506">
        <f t="shared" si="702"/>
        <v>1</v>
      </c>
      <c r="P7506" t="str">
        <f t="shared" si="703"/>
        <v>Valid</v>
      </c>
      <c r="Q7506" t="str">
        <f>_xlfn.XLOOKUP(B7506,Customers!$A:$A,Customers!$C:$C,"Not Found")</f>
        <v>East</v>
      </c>
      <c r="R7506" t="str">
        <f t="shared" si="704"/>
        <v>North</v>
      </c>
      <c r="S7506" t="str">
        <f t="shared" si="705"/>
        <v>Trip Cancellation</v>
      </c>
      <c r="T7506" t="str">
        <f t="shared" si="706"/>
        <v>Within SLA</v>
      </c>
      <c r="U7506">
        <f t="shared" si="707"/>
        <v>0</v>
      </c>
    </row>
    <row r="7507" spans="1:21" x14ac:dyDescent="0.3">
      <c r="A7507" t="s">
        <v>12286</v>
      </c>
      <c r="B7507" t="s">
        <v>3894</v>
      </c>
      <c r="C7507" t="s">
        <v>3895</v>
      </c>
      <c r="D7507" t="s">
        <v>216</v>
      </c>
      <c r="E7507" t="s">
        <v>27</v>
      </c>
      <c r="F7507">
        <v>151892.45000000001</v>
      </c>
      <c r="G7507" s="1">
        <v>45972</v>
      </c>
      <c r="H7507" s="1">
        <v>45981</v>
      </c>
      <c r="I7507" t="s">
        <v>19</v>
      </c>
      <c r="J7507">
        <v>9</v>
      </c>
      <c r="K7507">
        <v>15</v>
      </c>
      <c r="L7507" t="s">
        <v>41</v>
      </c>
      <c r="M7507" t="s">
        <v>55</v>
      </c>
      <c r="N7507" t="s">
        <v>30</v>
      </c>
      <c r="O7507">
        <f t="shared" si="702"/>
        <v>1</v>
      </c>
      <c r="P7507" t="str">
        <f t="shared" si="703"/>
        <v>Valid</v>
      </c>
      <c r="Q7507" t="str">
        <f>_xlfn.XLOOKUP(B7507,Customers!$A:$A,Customers!$C:$C,"Not Found")</f>
        <v>Central</v>
      </c>
      <c r="R7507" t="str">
        <f t="shared" si="704"/>
        <v>West</v>
      </c>
      <c r="S7507" t="str">
        <f t="shared" si="705"/>
        <v>Outpatient</v>
      </c>
      <c r="T7507" t="str">
        <f t="shared" si="706"/>
        <v>Within SLA</v>
      </c>
      <c r="U7507">
        <f t="shared" si="707"/>
        <v>0</v>
      </c>
    </row>
    <row r="7508" spans="1:21" x14ac:dyDescent="0.3">
      <c r="A7508" t="s">
        <v>12287</v>
      </c>
      <c r="B7508" t="s">
        <v>5957</v>
      </c>
      <c r="C7508" t="s">
        <v>5958</v>
      </c>
      <c r="D7508" t="s">
        <v>59</v>
      </c>
      <c r="E7508" t="s">
        <v>39</v>
      </c>
      <c r="F7508">
        <v>84784.49</v>
      </c>
      <c r="G7508" s="1">
        <v>45672</v>
      </c>
      <c r="H7508" s="1">
        <v>45688</v>
      </c>
      <c r="I7508" t="s">
        <v>19</v>
      </c>
      <c r="J7508">
        <v>16</v>
      </c>
      <c r="K7508">
        <v>15</v>
      </c>
      <c r="L7508" t="s">
        <v>132</v>
      </c>
      <c r="M7508" t="s">
        <v>55</v>
      </c>
      <c r="N7508" t="s">
        <v>30</v>
      </c>
      <c r="O7508">
        <f t="shared" si="702"/>
        <v>1</v>
      </c>
      <c r="P7508" t="str">
        <f t="shared" si="703"/>
        <v>Valid</v>
      </c>
      <c r="Q7508" t="str">
        <f>_xlfn.XLOOKUP(B7508,Customers!$A:$A,Customers!$C:$C,"Not Found")</f>
        <v>West</v>
      </c>
      <c r="R7508" t="str">
        <f t="shared" si="704"/>
        <v>North</v>
      </c>
      <c r="S7508" t="str">
        <f t="shared" si="705"/>
        <v>Critical Illness</v>
      </c>
      <c r="T7508" t="str">
        <f t="shared" si="706"/>
        <v>SLA Breach</v>
      </c>
      <c r="U7508">
        <f t="shared" si="707"/>
        <v>1</v>
      </c>
    </row>
    <row r="7509" spans="1:21" x14ac:dyDescent="0.3">
      <c r="A7509" t="s">
        <v>12288</v>
      </c>
      <c r="B7509" t="s">
        <v>3013</v>
      </c>
      <c r="C7509" t="s">
        <v>3014</v>
      </c>
      <c r="D7509" t="s">
        <v>46</v>
      </c>
      <c r="E7509" t="s">
        <v>27</v>
      </c>
      <c r="F7509">
        <v>68499.97</v>
      </c>
      <c r="G7509" s="1">
        <v>45859</v>
      </c>
      <c r="H7509" s="1">
        <v>45872</v>
      </c>
      <c r="I7509" t="s">
        <v>47</v>
      </c>
      <c r="J7509">
        <v>13</v>
      </c>
      <c r="K7509">
        <v>10</v>
      </c>
      <c r="L7509" t="s">
        <v>813</v>
      </c>
      <c r="M7509" t="s">
        <v>21</v>
      </c>
      <c r="N7509" t="s">
        <v>42</v>
      </c>
      <c r="O7509">
        <f t="shared" si="702"/>
        <v>1</v>
      </c>
      <c r="P7509" t="str">
        <f t="shared" si="703"/>
        <v>Valid</v>
      </c>
      <c r="Q7509" t="str">
        <f>_xlfn.XLOOKUP(B7509,Customers!$A:$A,Customers!$C:$C,"Not Found")</f>
        <v>North</v>
      </c>
      <c r="R7509" t="str">
        <f t="shared" si="704"/>
        <v>West</v>
      </c>
      <c r="S7509" t="str">
        <f t="shared" si="705"/>
        <v>Theft</v>
      </c>
      <c r="T7509" t="str">
        <f t="shared" si="706"/>
        <v>SLA Breach</v>
      </c>
      <c r="U7509">
        <f t="shared" si="707"/>
        <v>3</v>
      </c>
    </row>
    <row r="7510" spans="1:21" x14ac:dyDescent="0.3">
      <c r="A7510" t="s">
        <v>12289</v>
      </c>
      <c r="B7510" t="s">
        <v>984</v>
      </c>
      <c r="C7510" t="s">
        <v>8479</v>
      </c>
      <c r="D7510" t="s">
        <v>26</v>
      </c>
      <c r="E7510" t="s">
        <v>18</v>
      </c>
      <c r="F7510">
        <v>524744.62</v>
      </c>
      <c r="G7510" s="1">
        <v>45826</v>
      </c>
      <c r="I7510" t="s">
        <v>40</v>
      </c>
      <c r="J7510">
        <v>25</v>
      </c>
      <c r="K7510">
        <v>20</v>
      </c>
      <c r="L7510" t="s">
        <v>183</v>
      </c>
      <c r="M7510" t="s">
        <v>29</v>
      </c>
      <c r="N7510" t="s">
        <v>42</v>
      </c>
      <c r="O7510">
        <f t="shared" si="702"/>
        <v>1</v>
      </c>
      <c r="P7510" t="str">
        <f t="shared" si="703"/>
        <v>Valid</v>
      </c>
      <c r="Q7510" t="str">
        <f>_xlfn.XLOOKUP(B7510,Customers!$A:$A,Customers!$C:$C,"Not Found")</f>
        <v>West</v>
      </c>
      <c r="R7510" t="str">
        <f t="shared" si="704"/>
        <v>South</v>
      </c>
      <c r="S7510" t="str">
        <f t="shared" si="705"/>
        <v>Disability</v>
      </c>
      <c r="T7510" t="str">
        <f t="shared" si="706"/>
        <v>SLA Breach</v>
      </c>
      <c r="U7510">
        <f t="shared" si="707"/>
        <v>5</v>
      </c>
    </row>
    <row r="7511" spans="1:21" x14ac:dyDescent="0.3">
      <c r="A7511" t="s">
        <v>12290</v>
      </c>
      <c r="B7511" t="s">
        <v>808</v>
      </c>
      <c r="C7511" t="s">
        <v>12291</v>
      </c>
      <c r="D7511" t="s">
        <v>59</v>
      </c>
      <c r="E7511" t="s">
        <v>27</v>
      </c>
      <c r="F7511">
        <v>61376.05</v>
      </c>
      <c r="G7511" s="1">
        <v>45724</v>
      </c>
      <c r="H7511" s="1">
        <v>45733</v>
      </c>
      <c r="I7511" t="s">
        <v>19</v>
      </c>
      <c r="J7511">
        <v>9</v>
      </c>
      <c r="K7511">
        <v>15</v>
      </c>
      <c r="L7511" t="s">
        <v>128</v>
      </c>
      <c r="M7511" t="s">
        <v>55</v>
      </c>
      <c r="N7511" t="s">
        <v>30</v>
      </c>
      <c r="O7511">
        <f t="shared" si="702"/>
        <v>1</v>
      </c>
      <c r="P7511" t="str">
        <f t="shared" si="703"/>
        <v>Valid</v>
      </c>
      <c r="Q7511" t="str">
        <f>_xlfn.XLOOKUP(B7511,Customers!$A:$A,Customers!$C:$C,"Not Found")</f>
        <v>South</v>
      </c>
      <c r="R7511" t="str">
        <f t="shared" si="704"/>
        <v>West</v>
      </c>
      <c r="S7511" t="str">
        <f t="shared" si="705"/>
        <v>Critical Illness</v>
      </c>
      <c r="T7511" t="str">
        <f t="shared" si="706"/>
        <v>Within SLA</v>
      </c>
      <c r="U7511">
        <f t="shared" si="707"/>
        <v>0</v>
      </c>
    </row>
    <row r="7512" spans="1:21" x14ac:dyDescent="0.3">
      <c r="A7512" t="s">
        <v>12292</v>
      </c>
      <c r="B7512" t="s">
        <v>11571</v>
      </c>
      <c r="C7512" t="s">
        <v>11572</v>
      </c>
      <c r="D7512" t="s">
        <v>154</v>
      </c>
      <c r="E7512" t="s">
        <v>39</v>
      </c>
      <c r="F7512">
        <v>30654.22</v>
      </c>
      <c r="G7512" s="1">
        <v>45889</v>
      </c>
      <c r="H7512" s="1">
        <v>45920</v>
      </c>
      <c r="I7512" t="s">
        <v>19</v>
      </c>
      <c r="J7512">
        <v>31</v>
      </c>
      <c r="K7512">
        <v>10</v>
      </c>
      <c r="L7512" t="s">
        <v>20</v>
      </c>
      <c r="M7512" t="s">
        <v>21</v>
      </c>
      <c r="N7512" t="s">
        <v>88</v>
      </c>
      <c r="O7512">
        <f t="shared" si="702"/>
        <v>1</v>
      </c>
      <c r="P7512" t="str">
        <f t="shared" si="703"/>
        <v>Valid</v>
      </c>
      <c r="Q7512" t="str">
        <f>_xlfn.XLOOKUP(B7512,Customers!$A:$A,Customers!$C:$C,"Not Found")</f>
        <v>Central</v>
      </c>
      <c r="R7512" t="str">
        <f t="shared" si="704"/>
        <v>North</v>
      </c>
      <c r="S7512" t="str">
        <f t="shared" si="705"/>
        <v>Vehicle Damage</v>
      </c>
      <c r="T7512" t="str">
        <f t="shared" si="706"/>
        <v>SLA Breach</v>
      </c>
      <c r="U7512">
        <f t="shared" si="707"/>
        <v>21</v>
      </c>
    </row>
    <row r="7513" spans="1:21" x14ac:dyDescent="0.3">
      <c r="A7513" t="s">
        <v>12293</v>
      </c>
      <c r="B7513" t="s">
        <v>7389</v>
      </c>
      <c r="C7513" t="s">
        <v>12294</v>
      </c>
      <c r="D7513" t="s">
        <v>216</v>
      </c>
      <c r="E7513" t="s">
        <v>74</v>
      </c>
      <c r="F7513">
        <v>105010.91</v>
      </c>
      <c r="G7513" s="1">
        <v>45918</v>
      </c>
      <c r="I7513" t="s">
        <v>64</v>
      </c>
      <c r="J7513">
        <v>19</v>
      </c>
      <c r="K7513">
        <v>15</v>
      </c>
      <c r="L7513" t="s">
        <v>427</v>
      </c>
      <c r="M7513" t="s">
        <v>55</v>
      </c>
      <c r="N7513" t="s">
        <v>42</v>
      </c>
      <c r="O7513">
        <f t="shared" si="702"/>
        <v>1</v>
      </c>
      <c r="P7513" t="str">
        <f t="shared" si="703"/>
        <v>Valid</v>
      </c>
      <c r="Q7513" t="str">
        <f>_xlfn.XLOOKUP(B7513,Customers!$A:$A,Customers!$C:$C,"Not Found")</f>
        <v>East</v>
      </c>
      <c r="R7513" t="str">
        <f t="shared" si="704"/>
        <v>East</v>
      </c>
      <c r="S7513" t="str">
        <f t="shared" si="705"/>
        <v>Outpatient</v>
      </c>
      <c r="T7513" t="str">
        <f t="shared" si="706"/>
        <v>SLA Breach</v>
      </c>
      <c r="U7513">
        <f t="shared" si="707"/>
        <v>4</v>
      </c>
    </row>
    <row r="7514" spans="1:21" x14ac:dyDescent="0.3">
      <c r="A7514" t="s">
        <v>12295</v>
      </c>
      <c r="B7514" t="s">
        <v>733</v>
      </c>
      <c r="C7514" t="s">
        <v>6109</v>
      </c>
      <c r="D7514" t="s">
        <v>154</v>
      </c>
      <c r="E7514" t="s">
        <v>18</v>
      </c>
      <c r="F7514">
        <v>178810.14</v>
      </c>
      <c r="G7514" s="1">
        <v>45967</v>
      </c>
      <c r="H7514" s="1">
        <v>45969</v>
      </c>
      <c r="I7514" t="s">
        <v>19</v>
      </c>
      <c r="J7514">
        <v>2</v>
      </c>
      <c r="K7514">
        <v>10</v>
      </c>
      <c r="L7514" t="s">
        <v>541</v>
      </c>
      <c r="M7514" t="s">
        <v>21</v>
      </c>
      <c r="N7514" t="s">
        <v>22</v>
      </c>
      <c r="O7514">
        <f t="shared" si="702"/>
        <v>1</v>
      </c>
      <c r="P7514" t="str">
        <f t="shared" si="703"/>
        <v>Valid</v>
      </c>
      <c r="Q7514" t="str">
        <f>_xlfn.XLOOKUP(B7514,Customers!$A:$A,Customers!$C:$C,"Not Found")</f>
        <v>South</v>
      </c>
      <c r="R7514" t="str">
        <f t="shared" si="704"/>
        <v>South</v>
      </c>
      <c r="S7514" t="str">
        <f t="shared" si="705"/>
        <v>Vehicle Damage</v>
      </c>
      <c r="T7514" t="str">
        <f t="shared" si="706"/>
        <v>Within SLA</v>
      </c>
      <c r="U7514">
        <f t="shared" si="707"/>
        <v>0</v>
      </c>
    </row>
    <row r="7515" spans="1:21" x14ac:dyDescent="0.3">
      <c r="A7515" t="s">
        <v>12296</v>
      </c>
      <c r="B7515" t="s">
        <v>9725</v>
      </c>
      <c r="C7515" t="s">
        <v>9726</v>
      </c>
      <c r="D7515" t="s">
        <v>34</v>
      </c>
      <c r="E7515" t="s">
        <v>39</v>
      </c>
      <c r="F7515">
        <v>68398.14</v>
      </c>
      <c r="G7515" s="1">
        <v>45683</v>
      </c>
      <c r="H7515" s="1">
        <v>45702</v>
      </c>
      <c r="I7515" t="s">
        <v>19</v>
      </c>
      <c r="J7515">
        <v>19</v>
      </c>
      <c r="K7515">
        <v>20</v>
      </c>
      <c r="L7515" t="s">
        <v>48</v>
      </c>
      <c r="M7515" t="s">
        <v>29</v>
      </c>
      <c r="N7515" t="s">
        <v>42</v>
      </c>
      <c r="O7515">
        <f t="shared" si="702"/>
        <v>1</v>
      </c>
      <c r="P7515" t="str">
        <f t="shared" si="703"/>
        <v>Valid</v>
      </c>
      <c r="Q7515" t="str">
        <f>_xlfn.XLOOKUP(B7515,Customers!$A:$A,Customers!$C:$C,"Not Found")</f>
        <v>North</v>
      </c>
      <c r="R7515" t="str">
        <f t="shared" si="704"/>
        <v>North</v>
      </c>
      <c r="S7515" t="str">
        <f t="shared" si="705"/>
        <v>Death Benefit</v>
      </c>
      <c r="T7515" t="str">
        <f t="shared" si="706"/>
        <v>Within SLA</v>
      </c>
      <c r="U7515">
        <f t="shared" si="707"/>
        <v>0</v>
      </c>
    </row>
    <row r="7516" spans="1:21" x14ac:dyDescent="0.3">
      <c r="A7516" t="s">
        <v>12297</v>
      </c>
      <c r="B7516" t="s">
        <v>1003</v>
      </c>
      <c r="C7516" t="s">
        <v>8178</v>
      </c>
      <c r="D7516" t="s">
        <v>53</v>
      </c>
      <c r="E7516" t="s">
        <v>27</v>
      </c>
      <c r="F7516">
        <v>136914.42000000001</v>
      </c>
      <c r="G7516" s="1">
        <v>45717</v>
      </c>
      <c r="H7516" s="1">
        <v>45724</v>
      </c>
      <c r="I7516" t="s">
        <v>19</v>
      </c>
      <c r="J7516">
        <v>7</v>
      </c>
      <c r="K7516">
        <v>15</v>
      </c>
      <c r="L7516" t="s">
        <v>296</v>
      </c>
      <c r="M7516" t="s">
        <v>55</v>
      </c>
      <c r="N7516" t="s">
        <v>30</v>
      </c>
      <c r="O7516">
        <f t="shared" si="702"/>
        <v>1</v>
      </c>
      <c r="P7516" t="str">
        <f t="shared" si="703"/>
        <v>Valid</v>
      </c>
      <c r="Q7516" t="str">
        <f>_xlfn.XLOOKUP(B7516,Customers!$A:$A,Customers!$C:$C,"Not Found")</f>
        <v>East</v>
      </c>
      <c r="R7516" t="str">
        <f t="shared" si="704"/>
        <v>West</v>
      </c>
      <c r="S7516" t="str">
        <f t="shared" si="705"/>
        <v>Hospitalization</v>
      </c>
      <c r="T7516" t="str">
        <f t="shared" si="706"/>
        <v>Within SLA</v>
      </c>
      <c r="U7516">
        <f t="shared" si="707"/>
        <v>0</v>
      </c>
    </row>
    <row r="7517" spans="1:21" x14ac:dyDescent="0.3">
      <c r="A7517" t="s">
        <v>12298</v>
      </c>
      <c r="B7517" t="s">
        <v>2852</v>
      </c>
      <c r="C7517" t="s">
        <v>10848</v>
      </c>
      <c r="D7517" t="s">
        <v>182</v>
      </c>
      <c r="E7517" t="s">
        <v>39</v>
      </c>
      <c r="F7517">
        <v>30685.91</v>
      </c>
      <c r="G7517" s="1">
        <v>45832</v>
      </c>
      <c r="H7517" s="1">
        <v>45842</v>
      </c>
      <c r="I7517" t="s">
        <v>19</v>
      </c>
      <c r="J7517">
        <v>10</v>
      </c>
      <c r="K7517">
        <v>7</v>
      </c>
      <c r="L7517" t="s">
        <v>787</v>
      </c>
      <c r="M7517" t="s">
        <v>94</v>
      </c>
      <c r="N7517" t="s">
        <v>30</v>
      </c>
      <c r="O7517">
        <f t="shared" si="702"/>
        <v>1</v>
      </c>
      <c r="P7517" t="str">
        <f t="shared" si="703"/>
        <v>Valid</v>
      </c>
      <c r="Q7517" t="str">
        <f>_xlfn.XLOOKUP(B7517,Customers!$A:$A,Customers!$C:$C,"Not Found")</f>
        <v>West</v>
      </c>
      <c r="R7517" t="str">
        <f t="shared" si="704"/>
        <v>North</v>
      </c>
      <c r="S7517" t="str">
        <f t="shared" si="705"/>
        <v>Trip Cancellation</v>
      </c>
      <c r="T7517" t="str">
        <f t="shared" si="706"/>
        <v>SLA Breach</v>
      </c>
      <c r="U7517">
        <f t="shared" si="707"/>
        <v>3</v>
      </c>
    </row>
    <row r="7518" spans="1:21" x14ac:dyDescent="0.3">
      <c r="A7518" t="s">
        <v>12299</v>
      </c>
      <c r="B7518" t="s">
        <v>280</v>
      </c>
      <c r="C7518" t="s">
        <v>281</v>
      </c>
      <c r="D7518" t="s">
        <v>182</v>
      </c>
      <c r="E7518" t="s">
        <v>173</v>
      </c>
      <c r="F7518">
        <v>21200.13</v>
      </c>
      <c r="G7518" s="1">
        <v>45915</v>
      </c>
      <c r="H7518" s="1">
        <v>45919</v>
      </c>
      <c r="I7518" t="s">
        <v>19</v>
      </c>
      <c r="J7518">
        <v>4</v>
      </c>
      <c r="K7518">
        <v>7</v>
      </c>
      <c r="L7518" t="s">
        <v>580</v>
      </c>
      <c r="M7518" t="s">
        <v>94</v>
      </c>
      <c r="N7518" t="s">
        <v>22</v>
      </c>
      <c r="O7518">
        <f t="shared" si="702"/>
        <v>1</v>
      </c>
      <c r="P7518" t="str">
        <f t="shared" si="703"/>
        <v>Valid</v>
      </c>
      <c r="Q7518" t="str">
        <f>_xlfn.XLOOKUP(B7518,Customers!$A:$A,Customers!$C:$C,"Not Found")</f>
        <v>West</v>
      </c>
      <c r="R7518" t="str">
        <f t="shared" si="704"/>
        <v>Central</v>
      </c>
      <c r="S7518" t="str">
        <f t="shared" si="705"/>
        <v>Trip Cancellation</v>
      </c>
      <c r="T7518" t="str">
        <f t="shared" si="706"/>
        <v>Within SLA</v>
      </c>
      <c r="U7518">
        <f t="shared" si="707"/>
        <v>0</v>
      </c>
    </row>
    <row r="7519" spans="1:21" x14ac:dyDescent="0.3">
      <c r="A7519" t="s">
        <v>12300</v>
      </c>
      <c r="B7519" t="s">
        <v>3258</v>
      </c>
      <c r="C7519" t="s">
        <v>3259</v>
      </c>
      <c r="D7519" t="s">
        <v>53</v>
      </c>
      <c r="E7519" t="s">
        <v>74</v>
      </c>
      <c r="F7519">
        <v>55842.559999999998</v>
      </c>
      <c r="G7519" s="1">
        <v>45723</v>
      </c>
      <c r="H7519" s="1">
        <v>45734</v>
      </c>
      <c r="I7519" t="s">
        <v>19</v>
      </c>
      <c r="J7519">
        <v>11</v>
      </c>
      <c r="K7519">
        <v>15</v>
      </c>
      <c r="L7519" t="s">
        <v>341</v>
      </c>
      <c r="M7519" t="s">
        <v>55</v>
      </c>
      <c r="N7519" t="s">
        <v>30</v>
      </c>
      <c r="O7519">
        <f t="shared" si="702"/>
        <v>1</v>
      </c>
      <c r="P7519" t="str">
        <f t="shared" si="703"/>
        <v>Valid</v>
      </c>
      <c r="Q7519" t="str">
        <f>_xlfn.XLOOKUP(B7519,Customers!$A:$A,Customers!$C:$C,"Not Found")</f>
        <v>North</v>
      </c>
      <c r="R7519" t="str">
        <f t="shared" si="704"/>
        <v>East</v>
      </c>
      <c r="S7519" t="str">
        <f t="shared" si="705"/>
        <v>Hospitalization</v>
      </c>
      <c r="T7519" t="str">
        <f t="shared" si="706"/>
        <v>Within SLA</v>
      </c>
      <c r="U7519">
        <f t="shared" si="707"/>
        <v>0</v>
      </c>
    </row>
    <row r="7520" spans="1:21" x14ac:dyDescent="0.3">
      <c r="A7520" t="s">
        <v>12301</v>
      </c>
      <c r="B7520" t="s">
        <v>3110</v>
      </c>
      <c r="C7520" t="s">
        <v>3111</v>
      </c>
      <c r="D7520" t="s">
        <v>92</v>
      </c>
      <c r="E7520" t="s">
        <v>39</v>
      </c>
      <c r="F7520">
        <v>53953.42</v>
      </c>
      <c r="G7520" s="1">
        <v>45776</v>
      </c>
      <c r="H7520" s="1">
        <v>45777</v>
      </c>
      <c r="I7520" t="s">
        <v>19</v>
      </c>
      <c r="J7520">
        <v>1</v>
      </c>
      <c r="K7520">
        <v>7</v>
      </c>
      <c r="L7520" t="s">
        <v>296</v>
      </c>
      <c r="M7520" t="s">
        <v>94</v>
      </c>
      <c r="N7520" t="s">
        <v>30</v>
      </c>
      <c r="O7520">
        <f t="shared" si="702"/>
        <v>1</v>
      </c>
      <c r="P7520" t="str">
        <f t="shared" si="703"/>
        <v>Valid</v>
      </c>
      <c r="Q7520" t="str">
        <f>_xlfn.XLOOKUP(B7520,Customers!$A:$A,Customers!$C:$C,"Not Found")</f>
        <v>East</v>
      </c>
      <c r="R7520" t="str">
        <f t="shared" si="704"/>
        <v>North</v>
      </c>
      <c r="S7520" t="str">
        <f t="shared" si="705"/>
        <v>Baggage Loss</v>
      </c>
      <c r="T7520" t="str">
        <f t="shared" si="706"/>
        <v>Within SLA</v>
      </c>
      <c r="U7520">
        <f t="shared" si="707"/>
        <v>0</v>
      </c>
    </row>
    <row r="7521" spans="1:21" x14ac:dyDescent="0.3">
      <c r="A7521" t="s">
        <v>12302</v>
      </c>
      <c r="B7521" t="s">
        <v>51</v>
      </c>
      <c r="C7521" t="s">
        <v>52</v>
      </c>
      <c r="D7521" t="s">
        <v>216</v>
      </c>
      <c r="E7521" t="s">
        <v>173</v>
      </c>
      <c r="F7521">
        <v>132234.35</v>
      </c>
      <c r="G7521" s="1">
        <v>45807</v>
      </c>
      <c r="H7521" s="1">
        <v>45820</v>
      </c>
      <c r="I7521" t="s">
        <v>19</v>
      </c>
      <c r="J7521">
        <v>13</v>
      </c>
      <c r="K7521">
        <v>15</v>
      </c>
      <c r="L7521" t="s">
        <v>98</v>
      </c>
      <c r="M7521" t="s">
        <v>55</v>
      </c>
      <c r="N7521" t="s">
        <v>30</v>
      </c>
      <c r="O7521">
        <f t="shared" si="702"/>
        <v>1</v>
      </c>
      <c r="P7521" t="str">
        <f t="shared" si="703"/>
        <v>Valid</v>
      </c>
      <c r="Q7521" t="str">
        <f>_xlfn.XLOOKUP(B7521,Customers!$A:$A,Customers!$C:$C,"Not Found")</f>
        <v>West</v>
      </c>
      <c r="R7521" t="str">
        <f t="shared" si="704"/>
        <v>Central</v>
      </c>
      <c r="S7521" t="str">
        <f t="shared" si="705"/>
        <v>Outpatient</v>
      </c>
      <c r="T7521" t="str">
        <f t="shared" si="706"/>
        <v>Within SLA</v>
      </c>
      <c r="U7521">
        <f t="shared" si="707"/>
        <v>0</v>
      </c>
    </row>
    <row r="7522" spans="1:21" x14ac:dyDescent="0.3">
      <c r="A7522" t="s">
        <v>12303</v>
      </c>
      <c r="B7522" t="s">
        <v>6855</v>
      </c>
      <c r="C7522" t="s">
        <v>6856</v>
      </c>
      <c r="D7522" t="s">
        <v>111</v>
      </c>
      <c r="E7522" t="s">
        <v>39</v>
      </c>
      <c r="F7522">
        <v>56056.76</v>
      </c>
      <c r="G7522" s="1">
        <v>45878</v>
      </c>
      <c r="H7522" s="1">
        <v>45892</v>
      </c>
      <c r="I7522" t="s">
        <v>19</v>
      </c>
      <c r="J7522">
        <v>14</v>
      </c>
      <c r="K7522">
        <v>12</v>
      </c>
      <c r="L7522" t="s">
        <v>208</v>
      </c>
      <c r="M7522" t="s">
        <v>49</v>
      </c>
      <c r="N7522" t="s">
        <v>42</v>
      </c>
      <c r="O7522">
        <f t="shared" si="702"/>
        <v>1</v>
      </c>
      <c r="P7522" t="str">
        <f t="shared" si="703"/>
        <v>Valid</v>
      </c>
      <c r="Q7522" t="str">
        <f>_xlfn.XLOOKUP(B7522,Customers!$A:$A,Customers!$C:$C,"Not Found")</f>
        <v>South</v>
      </c>
      <c r="R7522" t="str">
        <f t="shared" si="704"/>
        <v>North</v>
      </c>
      <c r="S7522" t="str">
        <f t="shared" si="705"/>
        <v>Fire</v>
      </c>
      <c r="T7522" t="str">
        <f t="shared" si="706"/>
        <v>SLA Breach</v>
      </c>
      <c r="U7522">
        <f t="shared" si="707"/>
        <v>2</v>
      </c>
    </row>
    <row r="7523" spans="1:21" x14ac:dyDescent="0.3">
      <c r="A7523" t="s">
        <v>12304</v>
      </c>
      <c r="B7523" t="s">
        <v>1447</v>
      </c>
      <c r="C7523" t="s">
        <v>9937</v>
      </c>
      <c r="D7523" t="s">
        <v>216</v>
      </c>
      <c r="E7523" t="s">
        <v>27</v>
      </c>
      <c r="F7523">
        <v>103612.18</v>
      </c>
      <c r="G7523" s="1">
        <v>45734</v>
      </c>
      <c r="H7523" s="1">
        <v>45748</v>
      </c>
      <c r="I7523" t="s">
        <v>19</v>
      </c>
      <c r="J7523">
        <v>14</v>
      </c>
      <c r="K7523">
        <v>15</v>
      </c>
      <c r="L7523" t="s">
        <v>431</v>
      </c>
      <c r="M7523" t="s">
        <v>55</v>
      </c>
      <c r="N7523" t="s">
        <v>42</v>
      </c>
      <c r="O7523">
        <f t="shared" si="702"/>
        <v>1</v>
      </c>
      <c r="P7523" t="str">
        <f t="shared" si="703"/>
        <v>Valid</v>
      </c>
      <c r="Q7523" t="str">
        <f>_xlfn.XLOOKUP(B7523,Customers!$A:$A,Customers!$C:$C,"Not Found")</f>
        <v>South</v>
      </c>
      <c r="R7523" t="str">
        <f t="shared" si="704"/>
        <v>West</v>
      </c>
      <c r="S7523" t="str">
        <f t="shared" si="705"/>
        <v>Outpatient</v>
      </c>
      <c r="T7523" t="str">
        <f t="shared" si="706"/>
        <v>Within SLA</v>
      </c>
      <c r="U7523">
        <f t="shared" si="707"/>
        <v>0</v>
      </c>
    </row>
    <row r="7524" spans="1:21" x14ac:dyDescent="0.3">
      <c r="A7524" t="s">
        <v>12305</v>
      </c>
      <c r="B7524" t="s">
        <v>994</v>
      </c>
      <c r="C7524" t="s">
        <v>3662</v>
      </c>
      <c r="D7524" t="s">
        <v>216</v>
      </c>
      <c r="E7524" t="s">
        <v>18</v>
      </c>
      <c r="F7524">
        <v>207400.54</v>
      </c>
      <c r="G7524" s="1">
        <v>45756</v>
      </c>
      <c r="H7524" s="1">
        <v>45774</v>
      </c>
      <c r="I7524" t="s">
        <v>19</v>
      </c>
      <c r="J7524">
        <v>18</v>
      </c>
      <c r="K7524">
        <v>15</v>
      </c>
      <c r="L7524" t="s">
        <v>121</v>
      </c>
      <c r="M7524" t="s">
        <v>55</v>
      </c>
      <c r="N7524" t="s">
        <v>42</v>
      </c>
      <c r="O7524">
        <f t="shared" si="702"/>
        <v>1</v>
      </c>
      <c r="P7524" t="str">
        <f t="shared" si="703"/>
        <v>Valid</v>
      </c>
      <c r="Q7524" t="str">
        <f>_xlfn.XLOOKUP(B7524,Customers!$A:$A,Customers!$C:$C,"Not Found")</f>
        <v>East</v>
      </c>
      <c r="R7524" t="str">
        <f t="shared" si="704"/>
        <v>South</v>
      </c>
      <c r="S7524" t="str">
        <f t="shared" si="705"/>
        <v>Outpatient</v>
      </c>
      <c r="T7524" t="str">
        <f t="shared" si="706"/>
        <v>SLA Breach</v>
      </c>
      <c r="U7524">
        <f t="shared" si="707"/>
        <v>3</v>
      </c>
    </row>
    <row r="7525" spans="1:21" x14ac:dyDescent="0.3">
      <c r="A7525" t="s">
        <v>12306</v>
      </c>
      <c r="B7525" t="s">
        <v>2035</v>
      </c>
      <c r="C7525" t="s">
        <v>5006</v>
      </c>
      <c r="D7525" t="s">
        <v>102</v>
      </c>
      <c r="E7525" t="s">
        <v>74</v>
      </c>
      <c r="F7525">
        <v>472058.93</v>
      </c>
      <c r="G7525" s="1">
        <v>45703</v>
      </c>
      <c r="H7525" s="1">
        <v>45725</v>
      </c>
      <c r="I7525" t="s">
        <v>47</v>
      </c>
      <c r="J7525">
        <v>22</v>
      </c>
      <c r="K7525">
        <v>20</v>
      </c>
      <c r="L7525" t="s">
        <v>813</v>
      </c>
      <c r="M7525" t="s">
        <v>29</v>
      </c>
      <c r="N7525" t="s">
        <v>30</v>
      </c>
      <c r="O7525">
        <f t="shared" si="702"/>
        <v>1</v>
      </c>
      <c r="P7525" t="str">
        <f t="shared" si="703"/>
        <v>Valid</v>
      </c>
      <c r="Q7525" t="str">
        <f>_xlfn.XLOOKUP(B7525,Customers!$A:$A,Customers!$C:$C,"Not Found")</f>
        <v>West</v>
      </c>
      <c r="R7525" t="str">
        <f t="shared" si="704"/>
        <v>East</v>
      </c>
      <c r="S7525" t="str">
        <f t="shared" si="705"/>
        <v>Maturity</v>
      </c>
      <c r="T7525" t="str">
        <f t="shared" si="706"/>
        <v>SLA Breach</v>
      </c>
      <c r="U7525">
        <f t="shared" si="707"/>
        <v>2</v>
      </c>
    </row>
    <row r="7526" spans="1:21" x14ac:dyDescent="0.3">
      <c r="A7526" t="s">
        <v>12307</v>
      </c>
      <c r="B7526" t="s">
        <v>8761</v>
      </c>
      <c r="C7526" t="s">
        <v>8762</v>
      </c>
      <c r="D7526" t="s">
        <v>69</v>
      </c>
      <c r="E7526" t="s">
        <v>27</v>
      </c>
      <c r="F7526">
        <v>37201.730000000003</v>
      </c>
      <c r="G7526" s="1">
        <v>45728</v>
      </c>
      <c r="H7526" s="1">
        <v>45739</v>
      </c>
      <c r="I7526" t="s">
        <v>19</v>
      </c>
      <c r="J7526">
        <v>11</v>
      </c>
      <c r="K7526">
        <v>12</v>
      </c>
      <c r="L7526" t="s">
        <v>325</v>
      </c>
      <c r="M7526" t="s">
        <v>49</v>
      </c>
      <c r="N7526" t="s">
        <v>42</v>
      </c>
      <c r="O7526">
        <f t="shared" si="702"/>
        <v>1</v>
      </c>
      <c r="P7526" t="str">
        <f t="shared" si="703"/>
        <v>Valid</v>
      </c>
      <c r="Q7526" t="str">
        <f>_xlfn.XLOOKUP(B7526,Customers!$A:$A,Customers!$C:$C,"Not Found")</f>
        <v>South</v>
      </c>
      <c r="R7526" t="str">
        <f t="shared" si="704"/>
        <v>West</v>
      </c>
      <c r="S7526" t="str">
        <f t="shared" si="705"/>
        <v>Property Damage</v>
      </c>
      <c r="T7526" t="str">
        <f t="shared" si="706"/>
        <v>Within SLA</v>
      </c>
      <c r="U7526">
        <f t="shared" si="707"/>
        <v>0</v>
      </c>
    </row>
    <row r="7527" spans="1:21" x14ac:dyDescent="0.3">
      <c r="A7527" t="s">
        <v>12308</v>
      </c>
      <c r="B7527" t="s">
        <v>9369</v>
      </c>
      <c r="C7527" t="s">
        <v>9370</v>
      </c>
      <c r="D7527" t="s">
        <v>26</v>
      </c>
      <c r="E7527" t="s">
        <v>39</v>
      </c>
      <c r="F7527">
        <v>456543.29</v>
      </c>
      <c r="G7527" s="1">
        <v>45967</v>
      </c>
      <c r="H7527" s="1">
        <v>45982</v>
      </c>
      <c r="I7527" t="s">
        <v>19</v>
      </c>
      <c r="J7527">
        <v>15</v>
      </c>
      <c r="K7527">
        <v>20</v>
      </c>
      <c r="L7527" t="s">
        <v>296</v>
      </c>
      <c r="M7527" t="s">
        <v>29</v>
      </c>
      <c r="N7527" t="s">
        <v>22</v>
      </c>
      <c r="O7527">
        <f t="shared" si="702"/>
        <v>1</v>
      </c>
      <c r="P7527" t="str">
        <f t="shared" si="703"/>
        <v>Valid</v>
      </c>
      <c r="Q7527" t="str">
        <f>_xlfn.XLOOKUP(B7527,Customers!$A:$A,Customers!$C:$C,"Not Found")</f>
        <v>East</v>
      </c>
      <c r="R7527" t="str">
        <f t="shared" si="704"/>
        <v>North</v>
      </c>
      <c r="S7527" t="str">
        <f t="shared" si="705"/>
        <v>Disability</v>
      </c>
      <c r="T7527" t="str">
        <f t="shared" si="706"/>
        <v>Within SLA</v>
      </c>
      <c r="U7527">
        <f t="shared" si="707"/>
        <v>0</v>
      </c>
    </row>
    <row r="7528" spans="1:21" x14ac:dyDescent="0.3">
      <c r="A7528" t="s">
        <v>12309</v>
      </c>
      <c r="B7528" t="s">
        <v>390</v>
      </c>
      <c r="C7528" t="s">
        <v>516</v>
      </c>
      <c r="D7528" t="s">
        <v>26</v>
      </c>
      <c r="E7528" t="s">
        <v>27</v>
      </c>
      <c r="F7528">
        <v>133345.72</v>
      </c>
      <c r="G7528" s="1">
        <v>45908</v>
      </c>
      <c r="I7528" t="s">
        <v>40</v>
      </c>
      <c r="J7528">
        <v>19</v>
      </c>
      <c r="K7528">
        <v>20</v>
      </c>
      <c r="L7528" t="s">
        <v>35</v>
      </c>
      <c r="M7528" t="s">
        <v>29</v>
      </c>
      <c r="N7528" t="s">
        <v>30</v>
      </c>
      <c r="O7528">
        <f t="shared" si="702"/>
        <v>1</v>
      </c>
      <c r="P7528" t="str">
        <f t="shared" si="703"/>
        <v>Valid</v>
      </c>
      <c r="Q7528" t="str">
        <f>_xlfn.XLOOKUP(B7528,Customers!$A:$A,Customers!$C:$C,"Not Found")</f>
        <v>North</v>
      </c>
      <c r="R7528" t="str">
        <f t="shared" si="704"/>
        <v>West</v>
      </c>
      <c r="S7528" t="str">
        <f t="shared" si="705"/>
        <v>Disability</v>
      </c>
      <c r="T7528" t="str">
        <f t="shared" si="706"/>
        <v>Within SLA</v>
      </c>
      <c r="U7528">
        <f t="shared" si="707"/>
        <v>0</v>
      </c>
    </row>
    <row r="7529" spans="1:21" x14ac:dyDescent="0.3">
      <c r="A7529" t="s">
        <v>12310</v>
      </c>
      <c r="B7529" t="s">
        <v>1049</v>
      </c>
      <c r="C7529" t="s">
        <v>1050</v>
      </c>
      <c r="D7529" t="s">
        <v>53</v>
      </c>
      <c r="E7529" t="s">
        <v>39</v>
      </c>
      <c r="F7529">
        <v>97944.92</v>
      </c>
      <c r="G7529" s="1">
        <v>45965</v>
      </c>
      <c r="I7529" t="s">
        <v>64</v>
      </c>
      <c r="J7529">
        <v>10</v>
      </c>
      <c r="K7529">
        <v>15</v>
      </c>
      <c r="L7529" t="s">
        <v>193</v>
      </c>
      <c r="M7529" t="s">
        <v>55</v>
      </c>
      <c r="N7529" t="s">
        <v>30</v>
      </c>
      <c r="O7529">
        <f t="shared" si="702"/>
        <v>1</v>
      </c>
      <c r="P7529" t="str">
        <f t="shared" si="703"/>
        <v>Valid</v>
      </c>
      <c r="Q7529" t="str">
        <f>_xlfn.XLOOKUP(B7529,Customers!$A:$A,Customers!$C:$C,"Not Found")</f>
        <v>Central</v>
      </c>
      <c r="R7529" t="str">
        <f t="shared" si="704"/>
        <v>North</v>
      </c>
      <c r="S7529" t="str">
        <f t="shared" si="705"/>
        <v>Hospitalization</v>
      </c>
      <c r="T7529" t="str">
        <f t="shared" si="706"/>
        <v>Within SLA</v>
      </c>
      <c r="U7529">
        <f t="shared" si="707"/>
        <v>0</v>
      </c>
    </row>
    <row r="7530" spans="1:21" x14ac:dyDescent="0.3">
      <c r="A7530" t="s">
        <v>12311</v>
      </c>
      <c r="B7530" t="s">
        <v>2792</v>
      </c>
      <c r="C7530" t="s">
        <v>3459</v>
      </c>
      <c r="D7530" t="s">
        <v>34</v>
      </c>
      <c r="E7530" t="s">
        <v>27</v>
      </c>
      <c r="F7530">
        <v>184526.66</v>
      </c>
      <c r="G7530" s="1">
        <v>45971</v>
      </c>
      <c r="H7530" s="1">
        <v>45979</v>
      </c>
      <c r="I7530" t="s">
        <v>19</v>
      </c>
      <c r="J7530">
        <v>8</v>
      </c>
      <c r="K7530">
        <v>20</v>
      </c>
      <c r="L7530" t="s">
        <v>150</v>
      </c>
      <c r="M7530" t="s">
        <v>29</v>
      </c>
      <c r="N7530" t="s">
        <v>22</v>
      </c>
      <c r="O7530">
        <f t="shared" si="702"/>
        <v>1</v>
      </c>
      <c r="P7530" t="str">
        <f t="shared" si="703"/>
        <v>Valid</v>
      </c>
      <c r="Q7530" t="str">
        <f>_xlfn.XLOOKUP(B7530,Customers!$A:$A,Customers!$C:$C,"Not Found")</f>
        <v>Central</v>
      </c>
      <c r="R7530" t="str">
        <f t="shared" si="704"/>
        <v>West</v>
      </c>
      <c r="S7530" t="str">
        <f t="shared" si="705"/>
        <v>Death Benefit</v>
      </c>
      <c r="T7530" t="str">
        <f t="shared" si="706"/>
        <v>Within SLA</v>
      </c>
      <c r="U7530">
        <f t="shared" si="707"/>
        <v>0</v>
      </c>
    </row>
    <row r="7531" spans="1:21" x14ac:dyDescent="0.3">
      <c r="A7531" t="s">
        <v>12312</v>
      </c>
      <c r="B7531" t="s">
        <v>847</v>
      </c>
      <c r="C7531" t="s">
        <v>8673</v>
      </c>
      <c r="D7531" t="s">
        <v>182</v>
      </c>
      <c r="E7531" t="s">
        <v>39</v>
      </c>
      <c r="F7531">
        <v>38971.050000000003</v>
      </c>
      <c r="G7531" s="1">
        <v>45822</v>
      </c>
      <c r="H7531" s="1">
        <v>45832</v>
      </c>
      <c r="I7531" t="s">
        <v>19</v>
      </c>
      <c r="J7531">
        <v>10</v>
      </c>
      <c r="K7531">
        <v>7</v>
      </c>
      <c r="L7531" t="s">
        <v>155</v>
      </c>
      <c r="M7531" t="s">
        <v>94</v>
      </c>
      <c r="N7531" t="s">
        <v>30</v>
      </c>
      <c r="O7531">
        <f t="shared" si="702"/>
        <v>1</v>
      </c>
      <c r="P7531" t="str">
        <f t="shared" si="703"/>
        <v>Valid</v>
      </c>
      <c r="Q7531" t="str">
        <f>_xlfn.XLOOKUP(B7531,Customers!$A:$A,Customers!$C:$C,"Not Found")</f>
        <v>North</v>
      </c>
      <c r="R7531" t="str">
        <f t="shared" si="704"/>
        <v>North</v>
      </c>
      <c r="S7531" t="str">
        <f t="shared" si="705"/>
        <v>Trip Cancellation</v>
      </c>
      <c r="T7531" t="str">
        <f t="shared" si="706"/>
        <v>SLA Breach</v>
      </c>
      <c r="U7531">
        <f t="shared" si="707"/>
        <v>3</v>
      </c>
    </row>
    <row r="7532" spans="1:21" x14ac:dyDescent="0.3">
      <c r="A7532" t="s">
        <v>12313</v>
      </c>
      <c r="B7532" t="s">
        <v>4169</v>
      </c>
      <c r="C7532" t="s">
        <v>12314</v>
      </c>
      <c r="D7532" t="s">
        <v>111</v>
      </c>
      <c r="E7532" t="s">
        <v>39</v>
      </c>
      <c r="F7532">
        <v>71176.03</v>
      </c>
      <c r="G7532" s="1">
        <v>45714</v>
      </c>
      <c r="H7532" s="1">
        <v>45724</v>
      </c>
      <c r="I7532" t="s">
        <v>19</v>
      </c>
      <c r="J7532">
        <v>10</v>
      </c>
      <c r="K7532">
        <v>12</v>
      </c>
      <c r="L7532" t="s">
        <v>353</v>
      </c>
      <c r="M7532" t="s">
        <v>49</v>
      </c>
      <c r="N7532" t="s">
        <v>30</v>
      </c>
      <c r="O7532">
        <f t="shared" si="702"/>
        <v>1</v>
      </c>
      <c r="P7532" t="str">
        <f t="shared" si="703"/>
        <v>Valid</v>
      </c>
      <c r="Q7532" t="str">
        <f>_xlfn.XLOOKUP(B7532,Customers!$A:$A,Customers!$C:$C,"Not Found")</f>
        <v>North</v>
      </c>
      <c r="R7532" t="str">
        <f t="shared" si="704"/>
        <v>North</v>
      </c>
      <c r="S7532" t="str">
        <f t="shared" si="705"/>
        <v>Fire</v>
      </c>
      <c r="T7532" t="str">
        <f t="shared" si="706"/>
        <v>Within SLA</v>
      </c>
      <c r="U7532">
        <f t="shared" si="707"/>
        <v>0</v>
      </c>
    </row>
    <row r="7533" spans="1:21" x14ac:dyDescent="0.3">
      <c r="A7533" t="s">
        <v>12315</v>
      </c>
      <c r="B7533" t="s">
        <v>2395</v>
      </c>
      <c r="C7533" t="s">
        <v>2969</v>
      </c>
      <c r="D7533" t="s">
        <v>154</v>
      </c>
      <c r="E7533" t="s">
        <v>39</v>
      </c>
      <c r="F7533">
        <v>32925.440000000002</v>
      </c>
      <c r="G7533" s="1">
        <v>45920</v>
      </c>
      <c r="H7533" s="1">
        <v>45928</v>
      </c>
      <c r="I7533" t="s">
        <v>19</v>
      </c>
      <c r="J7533">
        <v>8</v>
      </c>
      <c r="K7533">
        <v>10</v>
      </c>
      <c r="L7533" t="s">
        <v>87</v>
      </c>
      <c r="M7533" t="s">
        <v>21</v>
      </c>
      <c r="N7533" t="s">
        <v>30</v>
      </c>
      <c r="O7533">
        <f t="shared" si="702"/>
        <v>1</v>
      </c>
      <c r="P7533" t="str">
        <f t="shared" si="703"/>
        <v>Valid</v>
      </c>
      <c r="Q7533" t="str">
        <f>_xlfn.XLOOKUP(B7533,Customers!$A:$A,Customers!$C:$C,"Not Found")</f>
        <v>West</v>
      </c>
      <c r="R7533" t="str">
        <f t="shared" si="704"/>
        <v>North</v>
      </c>
      <c r="S7533" t="str">
        <f t="shared" si="705"/>
        <v>Vehicle Damage</v>
      </c>
      <c r="T7533" t="str">
        <f t="shared" si="706"/>
        <v>Within SLA</v>
      </c>
      <c r="U7533">
        <f t="shared" si="707"/>
        <v>0</v>
      </c>
    </row>
    <row r="7534" spans="1:21" x14ac:dyDescent="0.3">
      <c r="A7534" t="s">
        <v>12316</v>
      </c>
      <c r="B7534" t="s">
        <v>3078</v>
      </c>
      <c r="C7534" t="s">
        <v>3079</v>
      </c>
      <c r="D7534" t="s">
        <v>26</v>
      </c>
      <c r="E7534" t="s">
        <v>27</v>
      </c>
      <c r="F7534">
        <v>368143.53</v>
      </c>
      <c r="G7534" s="1">
        <v>45987</v>
      </c>
      <c r="I7534" t="s">
        <v>40</v>
      </c>
      <c r="J7534">
        <v>27</v>
      </c>
      <c r="K7534">
        <v>20</v>
      </c>
      <c r="L7534" t="s">
        <v>331</v>
      </c>
      <c r="M7534" t="s">
        <v>29</v>
      </c>
      <c r="N7534" t="s">
        <v>42</v>
      </c>
      <c r="O7534">
        <f t="shared" si="702"/>
        <v>1</v>
      </c>
      <c r="P7534" t="str">
        <f t="shared" si="703"/>
        <v>Valid</v>
      </c>
      <c r="Q7534" t="str">
        <f>_xlfn.XLOOKUP(B7534,Customers!$A:$A,Customers!$C:$C,"Not Found")</f>
        <v>East</v>
      </c>
      <c r="R7534" t="str">
        <f t="shared" si="704"/>
        <v>West</v>
      </c>
      <c r="S7534" t="str">
        <f t="shared" si="705"/>
        <v>Disability</v>
      </c>
      <c r="T7534" t="str">
        <f t="shared" si="706"/>
        <v>SLA Breach</v>
      </c>
      <c r="U7534">
        <f t="shared" si="707"/>
        <v>7</v>
      </c>
    </row>
    <row r="7535" spans="1:21" x14ac:dyDescent="0.3">
      <c r="A7535" t="s">
        <v>12317</v>
      </c>
      <c r="B7535" t="s">
        <v>1122</v>
      </c>
      <c r="C7535" t="s">
        <v>1123</v>
      </c>
      <c r="D7535" t="s">
        <v>154</v>
      </c>
      <c r="E7535" t="s">
        <v>173</v>
      </c>
      <c r="F7535">
        <v>70062.63</v>
      </c>
      <c r="G7535" s="1">
        <v>45725</v>
      </c>
      <c r="H7535" s="1">
        <v>45743</v>
      </c>
      <c r="I7535" t="s">
        <v>19</v>
      </c>
      <c r="J7535">
        <v>18</v>
      </c>
      <c r="K7535">
        <v>10</v>
      </c>
      <c r="L7535" t="s">
        <v>54</v>
      </c>
      <c r="M7535" t="s">
        <v>21</v>
      </c>
      <c r="N7535" t="s">
        <v>42</v>
      </c>
      <c r="O7535">
        <f t="shared" si="702"/>
        <v>1</v>
      </c>
      <c r="P7535" t="str">
        <f t="shared" si="703"/>
        <v>Valid</v>
      </c>
      <c r="Q7535" t="str">
        <f>_xlfn.XLOOKUP(B7535,Customers!$A:$A,Customers!$C:$C,"Not Found")</f>
        <v>West</v>
      </c>
      <c r="R7535" t="str">
        <f t="shared" si="704"/>
        <v>Central</v>
      </c>
      <c r="S7535" t="str">
        <f t="shared" si="705"/>
        <v>Vehicle Damage</v>
      </c>
      <c r="T7535" t="str">
        <f t="shared" si="706"/>
        <v>SLA Breach</v>
      </c>
      <c r="U7535">
        <f t="shared" si="707"/>
        <v>8</v>
      </c>
    </row>
    <row r="7536" spans="1:21" x14ac:dyDescent="0.3">
      <c r="A7536" t="s">
        <v>12318</v>
      </c>
      <c r="B7536" t="s">
        <v>11390</v>
      </c>
      <c r="C7536" t="s">
        <v>11391</v>
      </c>
      <c r="D7536" t="s">
        <v>216</v>
      </c>
      <c r="E7536" t="s">
        <v>173</v>
      </c>
      <c r="F7536">
        <v>144995.24</v>
      </c>
      <c r="G7536" s="1">
        <v>45913</v>
      </c>
      <c r="H7536" s="1">
        <v>45941</v>
      </c>
      <c r="I7536" t="s">
        <v>19</v>
      </c>
      <c r="J7536">
        <v>28</v>
      </c>
      <c r="K7536">
        <v>15</v>
      </c>
      <c r="L7536" t="s">
        <v>242</v>
      </c>
      <c r="M7536" t="s">
        <v>55</v>
      </c>
      <c r="N7536" t="s">
        <v>88</v>
      </c>
      <c r="O7536">
        <f t="shared" si="702"/>
        <v>1</v>
      </c>
      <c r="P7536" t="str">
        <f t="shared" si="703"/>
        <v>Valid</v>
      </c>
      <c r="Q7536" t="str">
        <f>_xlfn.XLOOKUP(B7536,Customers!$A:$A,Customers!$C:$C,"Not Found")</f>
        <v>South</v>
      </c>
      <c r="R7536" t="str">
        <f t="shared" si="704"/>
        <v>Central</v>
      </c>
      <c r="S7536" t="str">
        <f t="shared" si="705"/>
        <v>Outpatient</v>
      </c>
      <c r="T7536" t="str">
        <f t="shared" si="706"/>
        <v>SLA Breach</v>
      </c>
      <c r="U7536">
        <f t="shared" si="707"/>
        <v>13</v>
      </c>
    </row>
    <row r="7537" spans="1:21" x14ac:dyDescent="0.3">
      <c r="A7537" t="s">
        <v>12319</v>
      </c>
      <c r="B7537" t="s">
        <v>9043</v>
      </c>
      <c r="C7537" t="s">
        <v>9044</v>
      </c>
      <c r="D7537" t="s">
        <v>92</v>
      </c>
      <c r="E7537" t="s">
        <v>27</v>
      </c>
      <c r="F7537">
        <v>21253.58</v>
      </c>
      <c r="G7537" s="1">
        <v>45790</v>
      </c>
      <c r="H7537" s="1">
        <v>45791</v>
      </c>
      <c r="I7537" t="s">
        <v>19</v>
      </c>
      <c r="J7537">
        <v>1</v>
      </c>
      <c r="K7537">
        <v>7</v>
      </c>
      <c r="L7537" t="s">
        <v>103</v>
      </c>
      <c r="M7537" t="s">
        <v>94</v>
      </c>
      <c r="N7537" t="s">
        <v>30</v>
      </c>
      <c r="O7537">
        <f t="shared" si="702"/>
        <v>1</v>
      </c>
      <c r="P7537" t="str">
        <f t="shared" si="703"/>
        <v>Valid</v>
      </c>
      <c r="Q7537" t="str">
        <f>_xlfn.XLOOKUP(B7537,Customers!$A:$A,Customers!$C:$C,"Not Found")</f>
        <v>East</v>
      </c>
      <c r="R7537" t="str">
        <f t="shared" si="704"/>
        <v>West</v>
      </c>
      <c r="S7537" t="str">
        <f t="shared" si="705"/>
        <v>Baggage Loss</v>
      </c>
      <c r="T7537" t="str">
        <f t="shared" si="706"/>
        <v>Within SLA</v>
      </c>
      <c r="U7537">
        <f t="shared" si="707"/>
        <v>0</v>
      </c>
    </row>
    <row r="7538" spans="1:21" x14ac:dyDescent="0.3">
      <c r="A7538" t="s">
        <v>12320</v>
      </c>
      <c r="B7538" t="s">
        <v>7314</v>
      </c>
      <c r="C7538" t="s">
        <v>8941</v>
      </c>
      <c r="D7538" t="s">
        <v>182</v>
      </c>
      <c r="E7538" t="s">
        <v>27</v>
      </c>
      <c r="F7538">
        <v>11213.68</v>
      </c>
      <c r="G7538" s="1">
        <v>45967</v>
      </c>
      <c r="H7538" s="1">
        <v>45969</v>
      </c>
      <c r="I7538" t="s">
        <v>19</v>
      </c>
      <c r="J7538">
        <v>2</v>
      </c>
      <c r="K7538">
        <v>7</v>
      </c>
      <c r="L7538" t="s">
        <v>208</v>
      </c>
      <c r="M7538" t="s">
        <v>94</v>
      </c>
      <c r="N7538" t="s">
        <v>30</v>
      </c>
      <c r="O7538">
        <f t="shared" si="702"/>
        <v>1</v>
      </c>
      <c r="P7538" t="str">
        <f t="shared" si="703"/>
        <v>Valid</v>
      </c>
      <c r="Q7538" t="str">
        <f>_xlfn.XLOOKUP(B7538,Customers!$A:$A,Customers!$C:$C,"Not Found")</f>
        <v>North</v>
      </c>
      <c r="R7538" t="str">
        <f t="shared" si="704"/>
        <v>West</v>
      </c>
      <c r="S7538" t="str">
        <f t="shared" si="705"/>
        <v>Trip Cancellation</v>
      </c>
      <c r="T7538" t="str">
        <f t="shared" si="706"/>
        <v>Within SLA</v>
      </c>
      <c r="U7538">
        <f t="shared" si="707"/>
        <v>0</v>
      </c>
    </row>
    <row r="7539" spans="1:21" x14ac:dyDescent="0.3">
      <c r="A7539" t="s">
        <v>12321</v>
      </c>
      <c r="B7539" t="s">
        <v>2884</v>
      </c>
      <c r="C7539" t="s">
        <v>2885</v>
      </c>
      <c r="D7539" t="s">
        <v>59</v>
      </c>
      <c r="E7539" t="s">
        <v>173</v>
      </c>
      <c r="F7539">
        <v>131904.95999999999</v>
      </c>
      <c r="G7539" s="1">
        <v>45733</v>
      </c>
      <c r="I7539" t="s">
        <v>40</v>
      </c>
      <c r="J7539">
        <v>21</v>
      </c>
      <c r="K7539">
        <v>15</v>
      </c>
      <c r="L7539" t="s">
        <v>431</v>
      </c>
      <c r="M7539" t="s">
        <v>55</v>
      </c>
      <c r="N7539" t="s">
        <v>30</v>
      </c>
      <c r="O7539">
        <f t="shared" si="702"/>
        <v>1</v>
      </c>
      <c r="P7539" t="str">
        <f t="shared" si="703"/>
        <v>Valid</v>
      </c>
      <c r="Q7539" t="str">
        <f>_xlfn.XLOOKUP(B7539,Customers!$A:$A,Customers!$C:$C,"Not Found")</f>
        <v>South</v>
      </c>
      <c r="R7539" t="str">
        <f t="shared" si="704"/>
        <v>Central</v>
      </c>
      <c r="S7539" t="str">
        <f t="shared" si="705"/>
        <v>Critical Illness</v>
      </c>
      <c r="T7539" t="str">
        <f t="shared" si="706"/>
        <v>SLA Breach</v>
      </c>
      <c r="U7539">
        <f t="shared" si="707"/>
        <v>6</v>
      </c>
    </row>
    <row r="7540" spans="1:21" x14ac:dyDescent="0.3">
      <c r="A7540" t="s">
        <v>12322</v>
      </c>
      <c r="B7540" t="s">
        <v>3918</v>
      </c>
      <c r="C7540" t="s">
        <v>3919</v>
      </c>
      <c r="D7540" t="s">
        <v>53</v>
      </c>
      <c r="E7540" t="s">
        <v>74</v>
      </c>
      <c r="F7540">
        <v>217703.83</v>
      </c>
      <c r="G7540" s="1">
        <v>45877</v>
      </c>
      <c r="H7540" s="1">
        <v>45891</v>
      </c>
      <c r="I7540" t="s">
        <v>19</v>
      </c>
      <c r="J7540">
        <v>14</v>
      </c>
      <c r="K7540">
        <v>15</v>
      </c>
      <c r="L7540" t="s">
        <v>65</v>
      </c>
      <c r="M7540" t="s">
        <v>55</v>
      </c>
      <c r="N7540" t="s">
        <v>30</v>
      </c>
      <c r="O7540">
        <f t="shared" si="702"/>
        <v>1</v>
      </c>
      <c r="P7540" t="str">
        <f t="shared" si="703"/>
        <v>Valid</v>
      </c>
      <c r="Q7540" t="str">
        <f>_xlfn.XLOOKUP(B7540,Customers!$A:$A,Customers!$C:$C,"Not Found")</f>
        <v>East</v>
      </c>
      <c r="R7540" t="str">
        <f t="shared" si="704"/>
        <v>East</v>
      </c>
      <c r="S7540" t="str">
        <f t="shared" si="705"/>
        <v>Hospitalization</v>
      </c>
      <c r="T7540" t="str">
        <f t="shared" si="706"/>
        <v>Within SLA</v>
      </c>
      <c r="U7540">
        <f t="shared" si="707"/>
        <v>0</v>
      </c>
    </row>
    <row r="7541" spans="1:21" x14ac:dyDescent="0.3">
      <c r="A7541" t="s">
        <v>12323</v>
      </c>
      <c r="B7541" t="s">
        <v>1077</v>
      </c>
      <c r="C7541" t="s">
        <v>12090</v>
      </c>
      <c r="D7541" t="s">
        <v>154</v>
      </c>
      <c r="E7541" t="s">
        <v>18</v>
      </c>
      <c r="F7541">
        <v>44647.93</v>
      </c>
      <c r="G7541" s="1">
        <v>45685</v>
      </c>
      <c r="I7541" t="s">
        <v>64</v>
      </c>
      <c r="J7541">
        <v>15</v>
      </c>
      <c r="K7541">
        <v>10</v>
      </c>
      <c r="L7541" t="s">
        <v>155</v>
      </c>
      <c r="M7541" t="s">
        <v>21</v>
      </c>
      <c r="N7541" t="s">
        <v>42</v>
      </c>
      <c r="O7541">
        <f t="shared" si="702"/>
        <v>1</v>
      </c>
      <c r="P7541" t="str">
        <f t="shared" si="703"/>
        <v>Valid</v>
      </c>
      <c r="Q7541" t="str">
        <f>_xlfn.XLOOKUP(B7541,Customers!$A:$A,Customers!$C:$C,"Not Found")</f>
        <v>South</v>
      </c>
      <c r="R7541" t="str">
        <f t="shared" si="704"/>
        <v>South</v>
      </c>
      <c r="S7541" t="str">
        <f t="shared" si="705"/>
        <v>Vehicle Damage</v>
      </c>
      <c r="T7541" t="str">
        <f t="shared" si="706"/>
        <v>SLA Breach</v>
      </c>
      <c r="U7541">
        <f t="shared" si="707"/>
        <v>5</v>
      </c>
    </row>
    <row r="7542" spans="1:21" x14ac:dyDescent="0.3">
      <c r="A7542" t="s">
        <v>12324</v>
      </c>
      <c r="B7542" t="s">
        <v>3578</v>
      </c>
      <c r="C7542" t="s">
        <v>3579</v>
      </c>
      <c r="D7542" t="s">
        <v>53</v>
      </c>
      <c r="E7542" t="s">
        <v>27</v>
      </c>
      <c r="F7542">
        <v>116587.51</v>
      </c>
      <c r="G7542" s="1">
        <v>45968</v>
      </c>
      <c r="H7542" s="1">
        <v>45993</v>
      </c>
      <c r="I7542" t="s">
        <v>19</v>
      </c>
      <c r="J7542">
        <v>25</v>
      </c>
      <c r="K7542">
        <v>15</v>
      </c>
      <c r="L7542" t="s">
        <v>373</v>
      </c>
      <c r="M7542" t="s">
        <v>55</v>
      </c>
      <c r="N7542" t="s">
        <v>42</v>
      </c>
      <c r="O7542">
        <f t="shared" si="702"/>
        <v>1</v>
      </c>
      <c r="P7542" t="str">
        <f t="shared" si="703"/>
        <v>Valid</v>
      </c>
      <c r="Q7542" t="str">
        <f>_xlfn.XLOOKUP(B7542,Customers!$A:$A,Customers!$C:$C,"Not Found")</f>
        <v>West</v>
      </c>
      <c r="R7542" t="str">
        <f t="shared" si="704"/>
        <v>West</v>
      </c>
      <c r="S7542" t="str">
        <f t="shared" si="705"/>
        <v>Hospitalization</v>
      </c>
      <c r="T7542" t="str">
        <f t="shared" si="706"/>
        <v>SLA Breach</v>
      </c>
      <c r="U7542">
        <f t="shared" si="707"/>
        <v>10</v>
      </c>
    </row>
    <row r="7543" spans="1:21" x14ac:dyDescent="0.3">
      <c r="A7543" t="s">
        <v>12325</v>
      </c>
      <c r="B7543" t="s">
        <v>4590</v>
      </c>
      <c r="C7543" t="s">
        <v>4591</v>
      </c>
      <c r="D7543" t="s">
        <v>154</v>
      </c>
      <c r="E7543" t="s">
        <v>39</v>
      </c>
      <c r="F7543">
        <v>53078.74</v>
      </c>
      <c r="G7543" s="1">
        <v>45799</v>
      </c>
      <c r="H7543" s="1">
        <v>45808</v>
      </c>
      <c r="I7543" t="s">
        <v>19</v>
      </c>
      <c r="J7543">
        <v>9</v>
      </c>
      <c r="K7543">
        <v>10</v>
      </c>
      <c r="L7543" t="s">
        <v>787</v>
      </c>
      <c r="M7543" t="s">
        <v>21</v>
      </c>
      <c r="N7543" t="s">
        <v>22</v>
      </c>
      <c r="O7543">
        <f t="shared" si="702"/>
        <v>1</v>
      </c>
      <c r="P7543" t="str">
        <f t="shared" si="703"/>
        <v>Valid</v>
      </c>
      <c r="Q7543" t="str">
        <f>_xlfn.XLOOKUP(B7543,Customers!$A:$A,Customers!$C:$C,"Not Found")</f>
        <v>South</v>
      </c>
      <c r="R7543" t="str">
        <f t="shared" si="704"/>
        <v>North</v>
      </c>
      <c r="S7543" t="str">
        <f t="shared" si="705"/>
        <v>Vehicle Damage</v>
      </c>
      <c r="T7543" t="str">
        <f t="shared" si="706"/>
        <v>Within SLA</v>
      </c>
      <c r="U7543">
        <f t="shared" si="707"/>
        <v>0</v>
      </c>
    </row>
    <row r="7544" spans="1:21" x14ac:dyDescent="0.3">
      <c r="A7544" t="s">
        <v>12326</v>
      </c>
      <c r="B7544" t="s">
        <v>601</v>
      </c>
      <c r="C7544" t="s">
        <v>5415</v>
      </c>
      <c r="D7544" t="s">
        <v>111</v>
      </c>
      <c r="E7544" t="s">
        <v>27</v>
      </c>
      <c r="F7544">
        <v>386307.69</v>
      </c>
      <c r="G7544" s="1">
        <v>45822</v>
      </c>
      <c r="H7544" s="1">
        <v>45835</v>
      </c>
      <c r="I7544" t="s">
        <v>19</v>
      </c>
      <c r="J7544">
        <v>13</v>
      </c>
      <c r="K7544">
        <v>12</v>
      </c>
      <c r="L7544" t="s">
        <v>65</v>
      </c>
      <c r="M7544" t="s">
        <v>49</v>
      </c>
      <c r="N7544" t="s">
        <v>30</v>
      </c>
      <c r="O7544">
        <f t="shared" si="702"/>
        <v>1</v>
      </c>
      <c r="P7544" t="str">
        <f t="shared" si="703"/>
        <v>Valid</v>
      </c>
      <c r="Q7544" t="str">
        <f>_xlfn.XLOOKUP(B7544,Customers!$A:$A,Customers!$C:$C,"Not Found")</f>
        <v>West</v>
      </c>
      <c r="R7544" t="str">
        <f t="shared" si="704"/>
        <v>West</v>
      </c>
      <c r="S7544" t="str">
        <f t="shared" si="705"/>
        <v>Fire</v>
      </c>
      <c r="T7544" t="str">
        <f t="shared" si="706"/>
        <v>SLA Breach</v>
      </c>
      <c r="U7544">
        <f t="shared" si="707"/>
        <v>1</v>
      </c>
    </row>
    <row r="7545" spans="1:21" x14ac:dyDescent="0.3">
      <c r="A7545" t="s">
        <v>12327</v>
      </c>
      <c r="B7545" t="s">
        <v>458</v>
      </c>
      <c r="C7545" t="s">
        <v>3564</v>
      </c>
      <c r="D7545" t="s">
        <v>46</v>
      </c>
      <c r="E7545" t="s">
        <v>18</v>
      </c>
      <c r="F7545">
        <v>46179.77</v>
      </c>
      <c r="G7545" s="1">
        <v>45906</v>
      </c>
      <c r="I7545" t="s">
        <v>40</v>
      </c>
      <c r="J7545">
        <v>10</v>
      </c>
      <c r="K7545">
        <v>10</v>
      </c>
      <c r="L7545" t="s">
        <v>310</v>
      </c>
      <c r="M7545" t="s">
        <v>21</v>
      </c>
      <c r="N7545" t="s">
        <v>30</v>
      </c>
      <c r="O7545">
        <f t="shared" si="702"/>
        <v>1</v>
      </c>
      <c r="P7545" t="str">
        <f t="shared" si="703"/>
        <v>Valid</v>
      </c>
      <c r="Q7545" t="str">
        <f>_xlfn.XLOOKUP(B7545,Customers!$A:$A,Customers!$C:$C,"Not Found")</f>
        <v>West</v>
      </c>
      <c r="R7545" t="str">
        <f t="shared" si="704"/>
        <v>South</v>
      </c>
      <c r="S7545" t="str">
        <f t="shared" si="705"/>
        <v>Theft</v>
      </c>
      <c r="T7545" t="str">
        <f t="shared" si="706"/>
        <v>Within SLA</v>
      </c>
      <c r="U7545">
        <f t="shared" si="707"/>
        <v>0</v>
      </c>
    </row>
    <row r="7546" spans="1:21" x14ac:dyDescent="0.3">
      <c r="A7546" t="s">
        <v>12328</v>
      </c>
      <c r="B7546" t="s">
        <v>2670</v>
      </c>
      <c r="C7546" t="s">
        <v>12329</v>
      </c>
      <c r="D7546" t="s">
        <v>17</v>
      </c>
      <c r="E7546" t="s">
        <v>18</v>
      </c>
      <c r="F7546">
        <v>63081.52</v>
      </c>
      <c r="G7546" s="1">
        <v>45734</v>
      </c>
      <c r="H7546" s="1">
        <v>45754</v>
      </c>
      <c r="I7546" t="s">
        <v>19</v>
      </c>
      <c r="J7546">
        <v>20</v>
      </c>
      <c r="K7546">
        <v>10</v>
      </c>
      <c r="L7546" t="s">
        <v>132</v>
      </c>
      <c r="M7546" t="s">
        <v>21</v>
      </c>
      <c r="N7546" t="s">
        <v>88</v>
      </c>
      <c r="O7546">
        <f t="shared" si="702"/>
        <v>1</v>
      </c>
      <c r="P7546" t="str">
        <f t="shared" si="703"/>
        <v>Valid</v>
      </c>
      <c r="Q7546" t="str">
        <f>_xlfn.XLOOKUP(B7546,Customers!$A:$A,Customers!$C:$C,"Not Found")</f>
        <v>West</v>
      </c>
      <c r="R7546" t="str">
        <f t="shared" si="704"/>
        <v>South</v>
      </c>
      <c r="S7546" t="str">
        <f t="shared" si="705"/>
        <v>Accident</v>
      </c>
      <c r="T7546" t="str">
        <f t="shared" si="706"/>
        <v>SLA Breach</v>
      </c>
      <c r="U7546">
        <f t="shared" si="707"/>
        <v>10</v>
      </c>
    </row>
    <row r="7547" spans="1:21" x14ac:dyDescent="0.3">
      <c r="A7547" t="s">
        <v>12330</v>
      </c>
      <c r="B7547" t="s">
        <v>2849</v>
      </c>
      <c r="C7547" t="s">
        <v>2850</v>
      </c>
      <c r="D7547" t="s">
        <v>34</v>
      </c>
      <c r="E7547" t="s">
        <v>27</v>
      </c>
      <c r="F7547">
        <v>80595.98</v>
      </c>
      <c r="G7547" s="1">
        <v>45906</v>
      </c>
      <c r="I7547" t="s">
        <v>40</v>
      </c>
      <c r="J7547">
        <v>21</v>
      </c>
      <c r="K7547">
        <v>20</v>
      </c>
      <c r="L7547" t="s">
        <v>353</v>
      </c>
      <c r="M7547" t="s">
        <v>29</v>
      </c>
      <c r="N7547" t="s">
        <v>42</v>
      </c>
      <c r="O7547">
        <f t="shared" si="702"/>
        <v>1</v>
      </c>
      <c r="P7547" t="str">
        <f t="shared" si="703"/>
        <v>Valid</v>
      </c>
      <c r="Q7547" t="str">
        <f>_xlfn.XLOOKUP(B7547,Customers!$A:$A,Customers!$C:$C,"Not Found")</f>
        <v>South</v>
      </c>
      <c r="R7547" t="str">
        <f t="shared" si="704"/>
        <v>West</v>
      </c>
      <c r="S7547" t="str">
        <f t="shared" si="705"/>
        <v>Death Benefit</v>
      </c>
      <c r="T7547" t="str">
        <f t="shared" si="706"/>
        <v>SLA Breach</v>
      </c>
      <c r="U7547">
        <f t="shared" si="707"/>
        <v>1</v>
      </c>
    </row>
    <row r="7548" spans="1:21" x14ac:dyDescent="0.3">
      <c r="A7548" t="s">
        <v>12331</v>
      </c>
      <c r="B7548" t="s">
        <v>5693</v>
      </c>
      <c r="C7548" t="s">
        <v>7815</v>
      </c>
      <c r="D7548" t="s">
        <v>59</v>
      </c>
      <c r="E7548" t="s">
        <v>39</v>
      </c>
      <c r="F7548">
        <v>236313.04</v>
      </c>
      <c r="G7548" s="1">
        <v>45696</v>
      </c>
      <c r="I7548" t="s">
        <v>40</v>
      </c>
      <c r="J7548">
        <v>16</v>
      </c>
      <c r="K7548">
        <v>15</v>
      </c>
      <c r="L7548" t="s">
        <v>70</v>
      </c>
      <c r="M7548" t="s">
        <v>55</v>
      </c>
      <c r="N7548" t="s">
        <v>30</v>
      </c>
      <c r="O7548">
        <f t="shared" si="702"/>
        <v>1</v>
      </c>
      <c r="P7548" t="str">
        <f t="shared" si="703"/>
        <v>Valid</v>
      </c>
      <c r="Q7548" t="str">
        <f>_xlfn.XLOOKUP(B7548,Customers!$A:$A,Customers!$C:$C,"Not Found")</f>
        <v>South</v>
      </c>
      <c r="R7548" t="str">
        <f t="shared" si="704"/>
        <v>North</v>
      </c>
      <c r="S7548" t="str">
        <f t="shared" si="705"/>
        <v>Critical Illness</v>
      </c>
      <c r="T7548" t="str">
        <f t="shared" si="706"/>
        <v>SLA Breach</v>
      </c>
      <c r="U7548">
        <f t="shared" si="707"/>
        <v>1</v>
      </c>
    </row>
    <row r="7549" spans="1:21" x14ac:dyDescent="0.3">
      <c r="A7549" t="s">
        <v>12332</v>
      </c>
      <c r="B7549" t="s">
        <v>3051</v>
      </c>
      <c r="C7549" t="s">
        <v>4581</v>
      </c>
      <c r="D7549" t="s">
        <v>53</v>
      </c>
      <c r="E7549" t="s">
        <v>173</v>
      </c>
      <c r="F7549">
        <v>60058.33</v>
      </c>
      <c r="G7549" s="1">
        <v>45806</v>
      </c>
      <c r="H7549" s="1">
        <v>45822</v>
      </c>
      <c r="I7549" t="s">
        <v>19</v>
      </c>
      <c r="J7549">
        <v>16</v>
      </c>
      <c r="K7549">
        <v>15</v>
      </c>
      <c r="L7549" t="s">
        <v>103</v>
      </c>
      <c r="M7549" t="s">
        <v>55</v>
      </c>
      <c r="N7549" t="s">
        <v>22</v>
      </c>
      <c r="O7549">
        <f t="shared" si="702"/>
        <v>1</v>
      </c>
      <c r="P7549" t="str">
        <f t="shared" si="703"/>
        <v>Valid</v>
      </c>
      <c r="Q7549" t="str">
        <f>_xlfn.XLOOKUP(B7549,Customers!$A:$A,Customers!$C:$C,"Not Found")</f>
        <v>East</v>
      </c>
      <c r="R7549" t="str">
        <f t="shared" si="704"/>
        <v>Central</v>
      </c>
      <c r="S7549" t="str">
        <f t="shared" si="705"/>
        <v>Hospitalization</v>
      </c>
      <c r="T7549" t="str">
        <f t="shared" si="706"/>
        <v>SLA Breach</v>
      </c>
      <c r="U7549">
        <f t="shared" si="707"/>
        <v>1</v>
      </c>
    </row>
    <row r="7550" spans="1:21" x14ac:dyDescent="0.3">
      <c r="A7550" t="s">
        <v>12333</v>
      </c>
      <c r="B7550" t="s">
        <v>4777</v>
      </c>
      <c r="C7550" t="s">
        <v>4778</v>
      </c>
      <c r="D7550" t="s">
        <v>69</v>
      </c>
      <c r="E7550" t="s">
        <v>173</v>
      </c>
      <c r="F7550">
        <v>255823.24</v>
      </c>
      <c r="G7550" s="1">
        <v>45769</v>
      </c>
      <c r="H7550" s="1">
        <v>45791</v>
      </c>
      <c r="I7550" t="s">
        <v>19</v>
      </c>
      <c r="J7550">
        <v>22</v>
      </c>
      <c r="K7550">
        <v>12</v>
      </c>
      <c r="L7550" t="s">
        <v>41</v>
      </c>
      <c r="M7550" t="s">
        <v>49</v>
      </c>
      <c r="N7550" t="s">
        <v>42</v>
      </c>
      <c r="O7550">
        <f t="shared" si="702"/>
        <v>1</v>
      </c>
      <c r="P7550" t="str">
        <f t="shared" si="703"/>
        <v>Valid</v>
      </c>
      <c r="Q7550" t="str">
        <f>_xlfn.XLOOKUP(B7550,Customers!$A:$A,Customers!$C:$C,"Not Found")</f>
        <v>Central</v>
      </c>
      <c r="R7550" t="str">
        <f t="shared" si="704"/>
        <v>Central</v>
      </c>
      <c r="S7550" t="str">
        <f t="shared" si="705"/>
        <v>Property Damage</v>
      </c>
      <c r="T7550" t="str">
        <f t="shared" si="706"/>
        <v>SLA Breach</v>
      </c>
      <c r="U7550">
        <f t="shared" si="707"/>
        <v>10</v>
      </c>
    </row>
    <row r="7551" spans="1:21" x14ac:dyDescent="0.3">
      <c r="A7551" t="s">
        <v>12334</v>
      </c>
      <c r="B7551" t="s">
        <v>1987</v>
      </c>
      <c r="C7551" t="s">
        <v>1988</v>
      </c>
      <c r="D7551" t="s">
        <v>46</v>
      </c>
      <c r="E7551" t="s">
        <v>74</v>
      </c>
      <c r="F7551">
        <v>42047.81</v>
      </c>
      <c r="G7551" s="1">
        <v>45807</v>
      </c>
      <c r="H7551" s="1">
        <v>45817</v>
      </c>
      <c r="I7551" t="s">
        <v>19</v>
      </c>
      <c r="J7551">
        <v>10</v>
      </c>
      <c r="K7551">
        <v>10</v>
      </c>
      <c r="L7551" t="s">
        <v>491</v>
      </c>
      <c r="M7551" t="s">
        <v>21</v>
      </c>
      <c r="N7551" t="s">
        <v>30</v>
      </c>
      <c r="O7551">
        <f t="shared" si="702"/>
        <v>1</v>
      </c>
      <c r="P7551" t="str">
        <f t="shared" si="703"/>
        <v>Valid</v>
      </c>
      <c r="Q7551" t="str">
        <f>_xlfn.XLOOKUP(B7551,Customers!$A:$A,Customers!$C:$C,"Not Found")</f>
        <v>North</v>
      </c>
      <c r="R7551" t="str">
        <f t="shared" si="704"/>
        <v>East</v>
      </c>
      <c r="S7551" t="str">
        <f t="shared" si="705"/>
        <v>Theft</v>
      </c>
      <c r="T7551" t="str">
        <f t="shared" si="706"/>
        <v>Within SLA</v>
      </c>
      <c r="U7551">
        <f t="shared" si="707"/>
        <v>0</v>
      </c>
    </row>
    <row r="7552" spans="1:21" x14ac:dyDescent="0.3">
      <c r="A7552" t="s">
        <v>12335</v>
      </c>
      <c r="B7552" t="s">
        <v>2053</v>
      </c>
      <c r="C7552" t="s">
        <v>2054</v>
      </c>
      <c r="D7552" t="s">
        <v>59</v>
      </c>
      <c r="E7552" t="s">
        <v>27</v>
      </c>
      <c r="F7552">
        <v>80760</v>
      </c>
      <c r="G7552" s="1">
        <v>45850</v>
      </c>
      <c r="H7552" s="1">
        <v>45875</v>
      </c>
      <c r="I7552" t="s">
        <v>19</v>
      </c>
      <c r="J7552">
        <v>25</v>
      </c>
      <c r="K7552">
        <v>15</v>
      </c>
      <c r="L7552" t="s">
        <v>431</v>
      </c>
      <c r="M7552" t="s">
        <v>55</v>
      </c>
      <c r="N7552" t="s">
        <v>88</v>
      </c>
      <c r="O7552">
        <f t="shared" si="702"/>
        <v>1</v>
      </c>
      <c r="P7552" t="str">
        <f t="shared" si="703"/>
        <v>Valid</v>
      </c>
      <c r="Q7552" t="str">
        <f>_xlfn.XLOOKUP(B7552,Customers!$A:$A,Customers!$C:$C,"Not Found")</f>
        <v>East</v>
      </c>
      <c r="R7552" t="str">
        <f t="shared" si="704"/>
        <v>West</v>
      </c>
      <c r="S7552" t="str">
        <f t="shared" si="705"/>
        <v>Critical Illness</v>
      </c>
      <c r="T7552" t="str">
        <f t="shared" si="706"/>
        <v>SLA Breach</v>
      </c>
      <c r="U7552">
        <f t="shared" si="707"/>
        <v>10</v>
      </c>
    </row>
    <row r="7553" spans="1:21" x14ac:dyDescent="0.3">
      <c r="A7553" t="s">
        <v>12336</v>
      </c>
      <c r="B7553" t="s">
        <v>3391</v>
      </c>
      <c r="C7553" t="s">
        <v>5876</v>
      </c>
      <c r="D7553" t="s">
        <v>216</v>
      </c>
      <c r="E7553" t="s">
        <v>39</v>
      </c>
      <c r="F7553">
        <v>51150.37</v>
      </c>
      <c r="G7553" s="1">
        <v>45859</v>
      </c>
      <c r="H7553" s="1">
        <v>45880</v>
      </c>
      <c r="I7553" t="s">
        <v>19</v>
      </c>
      <c r="J7553">
        <v>21</v>
      </c>
      <c r="K7553">
        <v>15</v>
      </c>
      <c r="L7553" t="s">
        <v>268</v>
      </c>
      <c r="M7553" t="s">
        <v>55</v>
      </c>
      <c r="N7553" t="s">
        <v>42</v>
      </c>
      <c r="O7553">
        <f t="shared" si="702"/>
        <v>1</v>
      </c>
      <c r="P7553" t="str">
        <f t="shared" si="703"/>
        <v>Valid</v>
      </c>
      <c r="Q7553" t="str">
        <f>_xlfn.XLOOKUP(B7553,Customers!$A:$A,Customers!$C:$C,"Not Found")</f>
        <v>East</v>
      </c>
      <c r="R7553" t="str">
        <f t="shared" si="704"/>
        <v>North</v>
      </c>
      <c r="S7553" t="str">
        <f t="shared" si="705"/>
        <v>Outpatient</v>
      </c>
      <c r="T7553" t="str">
        <f t="shared" si="706"/>
        <v>SLA Breach</v>
      </c>
      <c r="U7553">
        <f t="shared" si="707"/>
        <v>6</v>
      </c>
    </row>
    <row r="7554" spans="1:21" x14ac:dyDescent="0.3">
      <c r="A7554" t="s">
        <v>12337</v>
      </c>
      <c r="B7554" t="s">
        <v>975</v>
      </c>
      <c r="C7554" t="s">
        <v>976</v>
      </c>
      <c r="D7554" t="s">
        <v>53</v>
      </c>
      <c r="E7554" t="s">
        <v>18</v>
      </c>
      <c r="F7554">
        <v>46299.79</v>
      </c>
      <c r="G7554" s="1">
        <v>45727</v>
      </c>
      <c r="H7554" s="1">
        <v>45739</v>
      </c>
      <c r="I7554" t="s">
        <v>19</v>
      </c>
      <c r="J7554">
        <v>12</v>
      </c>
      <c r="K7554">
        <v>15</v>
      </c>
      <c r="L7554" t="s">
        <v>278</v>
      </c>
      <c r="M7554" t="s">
        <v>55</v>
      </c>
      <c r="N7554" t="s">
        <v>30</v>
      </c>
      <c r="O7554">
        <f t="shared" ref="O7554:O7617" si="708">COUNTIF($A:$A,A7554)</f>
        <v>1</v>
      </c>
      <c r="P7554" t="str">
        <f t="shared" ref="P7554:P7617" si="709">IF(F7554="","Missing Amount","Valid")</f>
        <v>Valid</v>
      </c>
      <c r="Q7554" t="str">
        <f>_xlfn.XLOOKUP(B7554,Customers!$A:$A,Customers!$C:$C,"Not Found")</f>
        <v>North</v>
      </c>
      <c r="R7554" t="str">
        <f t="shared" ref="R7554:R7617" si="710">IF(E7554="",Q7554,E7554)</f>
        <v>South</v>
      </c>
      <c r="S7554" t="str">
        <f t="shared" ref="S7554:S7617" si="711">IF(D7554="Hospitalisation","Hospitalization",IF(D7554="Medical Emerg.","Medical Emergency",IF(D7554="Property dmg","Property Damage",IF(D7554="Vehicle dmg","Vehicle Damage",D7554))))</f>
        <v>Hospitalization</v>
      </c>
      <c r="T7554" t="str">
        <f t="shared" ref="T7554:T7617" si="712">IF(J7554&gt;K7554,"SLA Breach","Within SLA")</f>
        <v>Within SLA</v>
      </c>
      <c r="U7554">
        <f t="shared" ref="U7554:U7617" si="713">IF(J7554&gt;K7554,J7554-K7554,0)</f>
        <v>0</v>
      </c>
    </row>
    <row r="7555" spans="1:21" x14ac:dyDescent="0.3">
      <c r="A7555" t="s">
        <v>12338</v>
      </c>
      <c r="B7555" t="s">
        <v>7314</v>
      </c>
      <c r="C7555" t="s">
        <v>9915</v>
      </c>
      <c r="D7555" t="s">
        <v>17</v>
      </c>
      <c r="E7555" t="s">
        <v>173</v>
      </c>
      <c r="F7555">
        <v>53725.18</v>
      </c>
      <c r="G7555" s="1">
        <v>45969</v>
      </c>
      <c r="H7555" s="1">
        <v>45979</v>
      </c>
      <c r="I7555" t="s">
        <v>19</v>
      </c>
      <c r="J7555">
        <v>10</v>
      </c>
      <c r="K7555">
        <v>10</v>
      </c>
      <c r="L7555" t="s">
        <v>136</v>
      </c>
      <c r="M7555" t="s">
        <v>21</v>
      </c>
      <c r="N7555" t="s">
        <v>30</v>
      </c>
      <c r="O7555">
        <f t="shared" si="708"/>
        <v>1</v>
      </c>
      <c r="P7555" t="str">
        <f t="shared" si="709"/>
        <v>Valid</v>
      </c>
      <c r="Q7555" t="str">
        <f>_xlfn.XLOOKUP(B7555,Customers!$A:$A,Customers!$C:$C,"Not Found")</f>
        <v>North</v>
      </c>
      <c r="R7555" t="str">
        <f t="shared" si="710"/>
        <v>Central</v>
      </c>
      <c r="S7555" t="str">
        <f t="shared" si="711"/>
        <v>Accident</v>
      </c>
      <c r="T7555" t="str">
        <f t="shared" si="712"/>
        <v>Within SLA</v>
      </c>
      <c r="U7555">
        <f t="shared" si="713"/>
        <v>0</v>
      </c>
    </row>
    <row r="7556" spans="1:21" x14ac:dyDescent="0.3">
      <c r="A7556" t="s">
        <v>12339</v>
      </c>
      <c r="B7556" t="s">
        <v>5801</v>
      </c>
      <c r="C7556" t="s">
        <v>7264</v>
      </c>
      <c r="D7556" t="s">
        <v>46</v>
      </c>
      <c r="E7556" t="s">
        <v>39</v>
      </c>
      <c r="F7556">
        <v>100530.78</v>
      </c>
      <c r="G7556" s="1">
        <v>45878</v>
      </c>
      <c r="I7556" t="s">
        <v>40</v>
      </c>
      <c r="J7556">
        <v>6</v>
      </c>
      <c r="K7556">
        <v>12</v>
      </c>
      <c r="L7556" t="s">
        <v>121</v>
      </c>
      <c r="M7556" t="s">
        <v>49</v>
      </c>
      <c r="N7556" t="s">
        <v>30</v>
      </c>
      <c r="O7556">
        <f t="shared" si="708"/>
        <v>1</v>
      </c>
      <c r="P7556" t="str">
        <f t="shared" si="709"/>
        <v>Valid</v>
      </c>
      <c r="Q7556" t="str">
        <f>_xlfn.XLOOKUP(B7556,Customers!$A:$A,Customers!$C:$C,"Not Found")</f>
        <v>West</v>
      </c>
      <c r="R7556" t="str">
        <f t="shared" si="710"/>
        <v>North</v>
      </c>
      <c r="S7556" t="str">
        <f t="shared" si="711"/>
        <v>Theft</v>
      </c>
      <c r="T7556" t="str">
        <f t="shared" si="712"/>
        <v>Within SLA</v>
      </c>
      <c r="U7556">
        <f t="shared" si="713"/>
        <v>0</v>
      </c>
    </row>
    <row r="7557" spans="1:21" x14ac:dyDescent="0.3">
      <c r="A7557" t="s">
        <v>12340</v>
      </c>
      <c r="B7557" t="s">
        <v>4395</v>
      </c>
      <c r="C7557" t="s">
        <v>4396</v>
      </c>
      <c r="D7557" t="s">
        <v>34</v>
      </c>
      <c r="E7557" t="s">
        <v>18</v>
      </c>
      <c r="F7557">
        <v>236663.57</v>
      </c>
      <c r="G7557" s="1">
        <v>45708</v>
      </c>
      <c r="H7557" s="1">
        <v>45730</v>
      </c>
      <c r="I7557" t="s">
        <v>19</v>
      </c>
      <c r="J7557">
        <v>22</v>
      </c>
      <c r="K7557">
        <v>20</v>
      </c>
      <c r="L7557" t="s">
        <v>93</v>
      </c>
      <c r="M7557" t="s">
        <v>29</v>
      </c>
      <c r="N7557" t="s">
        <v>30</v>
      </c>
      <c r="O7557">
        <f t="shared" si="708"/>
        <v>1</v>
      </c>
      <c r="P7557" t="str">
        <f t="shared" si="709"/>
        <v>Valid</v>
      </c>
      <c r="Q7557" t="str">
        <f>_xlfn.XLOOKUP(B7557,Customers!$A:$A,Customers!$C:$C,"Not Found")</f>
        <v>South</v>
      </c>
      <c r="R7557" t="str">
        <f t="shared" si="710"/>
        <v>South</v>
      </c>
      <c r="S7557" t="str">
        <f t="shared" si="711"/>
        <v>Death Benefit</v>
      </c>
      <c r="T7557" t="str">
        <f t="shared" si="712"/>
        <v>SLA Breach</v>
      </c>
      <c r="U7557">
        <f t="shared" si="713"/>
        <v>2</v>
      </c>
    </row>
    <row r="7558" spans="1:21" x14ac:dyDescent="0.3">
      <c r="A7558" t="s">
        <v>12341</v>
      </c>
      <c r="B7558" t="s">
        <v>2228</v>
      </c>
      <c r="C7558" t="s">
        <v>5851</v>
      </c>
      <c r="D7558" t="s">
        <v>46</v>
      </c>
      <c r="E7558" t="s">
        <v>18</v>
      </c>
      <c r="F7558">
        <v>24171.09</v>
      </c>
      <c r="G7558" s="1">
        <v>45710</v>
      </c>
      <c r="H7558" s="1">
        <v>45724</v>
      </c>
      <c r="I7558" t="s">
        <v>19</v>
      </c>
      <c r="J7558">
        <v>14</v>
      </c>
      <c r="K7558">
        <v>10</v>
      </c>
      <c r="L7558" t="s">
        <v>373</v>
      </c>
      <c r="M7558" t="s">
        <v>21</v>
      </c>
      <c r="N7558" t="s">
        <v>42</v>
      </c>
      <c r="O7558">
        <f t="shared" si="708"/>
        <v>1</v>
      </c>
      <c r="P7558" t="str">
        <f t="shared" si="709"/>
        <v>Valid</v>
      </c>
      <c r="Q7558" t="str">
        <f>_xlfn.XLOOKUP(B7558,Customers!$A:$A,Customers!$C:$C,"Not Found")</f>
        <v>West</v>
      </c>
      <c r="R7558" t="str">
        <f t="shared" si="710"/>
        <v>South</v>
      </c>
      <c r="S7558" t="str">
        <f t="shared" si="711"/>
        <v>Theft</v>
      </c>
      <c r="T7558" t="str">
        <f t="shared" si="712"/>
        <v>SLA Breach</v>
      </c>
      <c r="U7558">
        <f t="shared" si="713"/>
        <v>4</v>
      </c>
    </row>
    <row r="7559" spans="1:21" x14ac:dyDescent="0.3">
      <c r="A7559" t="s">
        <v>12342</v>
      </c>
      <c r="B7559" t="s">
        <v>8450</v>
      </c>
      <c r="C7559" t="s">
        <v>8451</v>
      </c>
      <c r="D7559" t="s">
        <v>59</v>
      </c>
      <c r="E7559" t="s">
        <v>27</v>
      </c>
      <c r="F7559">
        <v>102210.65</v>
      </c>
      <c r="G7559" s="1">
        <v>45793</v>
      </c>
      <c r="H7559" s="1">
        <v>45805</v>
      </c>
      <c r="I7559" t="s">
        <v>19</v>
      </c>
      <c r="J7559">
        <v>12</v>
      </c>
      <c r="K7559">
        <v>15</v>
      </c>
      <c r="L7559" t="s">
        <v>60</v>
      </c>
      <c r="M7559" t="s">
        <v>55</v>
      </c>
      <c r="N7559" t="s">
        <v>30</v>
      </c>
      <c r="O7559">
        <f t="shared" si="708"/>
        <v>1</v>
      </c>
      <c r="P7559" t="str">
        <f t="shared" si="709"/>
        <v>Valid</v>
      </c>
      <c r="Q7559" t="str">
        <f>_xlfn.XLOOKUP(B7559,Customers!$A:$A,Customers!$C:$C,"Not Found")</f>
        <v>Central</v>
      </c>
      <c r="R7559" t="str">
        <f t="shared" si="710"/>
        <v>West</v>
      </c>
      <c r="S7559" t="str">
        <f t="shared" si="711"/>
        <v>Critical Illness</v>
      </c>
      <c r="T7559" t="str">
        <f t="shared" si="712"/>
        <v>Within SLA</v>
      </c>
      <c r="U7559">
        <f t="shared" si="713"/>
        <v>0</v>
      </c>
    </row>
    <row r="7560" spans="1:21" x14ac:dyDescent="0.3">
      <c r="A7560" t="s">
        <v>12343</v>
      </c>
      <c r="B7560" t="s">
        <v>11390</v>
      </c>
      <c r="C7560" t="s">
        <v>11391</v>
      </c>
      <c r="D7560" t="s">
        <v>216</v>
      </c>
      <c r="E7560" t="s">
        <v>27</v>
      </c>
      <c r="F7560">
        <v>23825.19</v>
      </c>
      <c r="G7560" s="1">
        <v>45982</v>
      </c>
      <c r="H7560" s="1">
        <v>45990</v>
      </c>
      <c r="I7560" t="s">
        <v>19</v>
      </c>
      <c r="J7560">
        <v>8</v>
      </c>
      <c r="K7560">
        <v>15</v>
      </c>
      <c r="L7560" t="s">
        <v>166</v>
      </c>
      <c r="M7560" t="s">
        <v>55</v>
      </c>
      <c r="N7560" t="s">
        <v>30</v>
      </c>
      <c r="O7560">
        <f t="shared" si="708"/>
        <v>1</v>
      </c>
      <c r="P7560" t="str">
        <f t="shared" si="709"/>
        <v>Valid</v>
      </c>
      <c r="Q7560" t="str">
        <f>_xlfn.XLOOKUP(B7560,Customers!$A:$A,Customers!$C:$C,"Not Found")</f>
        <v>South</v>
      </c>
      <c r="R7560" t="str">
        <f t="shared" si="710"/>
        <v>West</v>
      </c>
      <c r="S7560" t="str">
        <f t="shared" si="711"/>
        <v>Outpatient</v>
      </c>
      <c r="T7560" t="str">
        <f t="shared" si="712"/>
        <v>Within SLA</v>
      </c>
      <c r="U7560">
        <f t="shared" si="713"/>
        <v>0</v>
      </c>
    </row>
    <row r="7561" spans="1:21" x14ac:dyDescent="0.3">
      <c r="A7561" t="s">
        <v>12344</v>
      </c>
      <c r="B7561" t="s">
        <v>4935</v>
      </c>
      <c r="C7561" t="s">
        <v>12345</v>
      </c>
      <c r="D7561" t="s">
        <v>34</v>
      </c>
      <c r="E7561" t="s">
        <v>39</v>
      </c>
      <c r="F7561">
        <v>240845.24</v>
      </c>
      <c r="G7561" s="1">
        <v>45960</v>
      </c>
      <c r="H7561" s="1">
        <v>45983</v>
      </c>
      <c r="I7561" t="s">
        <v>19</v>
      </c>
      <c r="J7561">
        <v>23</v>
      </c>
      <c r="K7561">
        <v>20</v>
      </c>
      <c r="L7561" t="s">
        <v>244</v>
      </c>
      <c r="M7561" t="s">
        <v>29</v>
      </c>
      <c r="N7561" t="s">
        <v>42</v>
      </c>
      <c r="O7561">
        <f t="shared" si="708"/>
        <v>1</v>
      </c>
      <c r="P7561" t="str">
        <f t="shared" si="709"/>
        <v>Valid</v>
      </c>
      <c r="Q7561" t="str">
        <f>_xlfn.XLOOKUP(B7561,Customers!$A:$A,Customers!$C:$C,"Not Found")</f>
        <v>West</v>
      </c>
      <c r="R7561" t="str">
        <f t="shared" si="710"/>
        <v>North</v>
      </c>
      <c r="S7561" t="str">
        <f t="shared" si="711"/>
        <v>Death Benefit</v>
      </c>
      <c r="T7561" t="str">
        <f t="shared" si="712"/>
        <v>SLA Breach</v>
      </c>
      <c r="U7561">
        <f t="shared" si="713"/>
        <v>3</v>
      </c>
    </row>
    <row r="7562" spans="1:21" x14ac:dyDescent="0.3">
      <c r="A7562" t="s">
        <v>12346</v>
      </c>
      <c r="B7562" t="s">
        <v>1316</v>
      </c>
      <c r="C7562" t="s">
        <v>1317</v>
      </c>
      <c r="D7562" t="s">
        <v>59</v>
      </c>
      <c r="E7562" t="s">
        <v>39</v>
      </c>
      <c r="F7562">
        <v>30427.66</v>
      </c>
      <c r="G7562" s="1">
        <v>45738</v>
      </c>
      <c r="I7562" t="s">
        <v>40</v>
      </c>
      <c r="J7562">
        <v>14</v>
      </c>
      <c r="K7562">
        <v>15</v>
      </c>
      <c r="L7562" t="s">
        <v>630</v>
      </c>
      <c r="M7562" t="s">
        <v>55</v>
      </c>
      <c r="N7562" t="s">
        <v>30</v>
      </c>
      <c r="O7562">
        <f t="shared" si="708"/>
        <v>1</v>
      </c>
      <c r="P7562" t="str">
        <f t="shared" si="709"/>
        <v>Valid</v>
      </c>
      <c r="Q7562" t="str">
        <f>_xlfn.XLOOKUP(B7562,Customers!$A:$A,Customers!$C:$C,"Not Found")</f>
        <v>South</v>
      </c>
      <c r="R7562" t="str">
        <f t="shared" si="710"/>
        <v>North</v>
      </c>
      <c r="S7562" t="str">
        <f t="shared" si="711"/>
        <v>Critical Illness</v>
      </c>
      <c r="T7562" t="str">
        <f t="shared" si="712"/>
        <v>Within SLA</v>
      </c>
      <c r="U7562">
        <f t="shared" si="713"/>
        <v>0</v>
      </c>
    </row>
    <row r="7563" spans="1:21" x14ac:dyDescent="0.3">
      <c r="A7563" t="s">
        <v>12347</v>
      </c>
      <c r="B7563" t="s">
        <v>847</v>
      </c>
      <c r="C7563" t="s">
        <v>848</v>
      </c>
      <c r="D7563" t="s">
        <v>92</v>
      </c>
      <c r="E7563" t="s">
        <v>27</v>
      </c>
      <c r="F7563">
        <v>53860.35</v>
      </c>
      <c r="G7563" s="1">
        <v>45841</v>
      </c>
      <c r="H7563" s="1">
        <v>45855</v>
      </c>
      <c r="I7563" t="s">
        <v>19</v>
      </c>
      <c r="J7563">
        <v>14</v>
      </c>
      <c r="K7563">
        <v>7</v>
      </c>
      <c r="L7563" t="s">
        <v>501</v>
      </c>
      <c r="M7563" t="s">
        <v>94</v>
      </c>
      <c r="N7563" t="s">
        <v>88</v>
      </c>
      <c r="O7563">
        <f t="shared" si="708"/>
        <v>1</v>
      </c>
      <c r="P7563" t="str">
        <f t="shared" si="709"/>
        <v>Valid</v>
      </c>
      <c r="Q7563" t="str">
        <f>_xlfn.XLOOKUP(B7563,Customers!$A:$A,Customers!$C:$C,"Not Found")</f>
        <v>North</v>
      </c>
      <c r="R7563" t="str">
        <f t="shared" si="710"/>
        <v>West</v>
      </c>
      <c r="S7563" t="str">
        <f t="shared" si="711"/>
        <v>Baggage Loss</v>
      </c>
      <c r="T7563" t="str">
        <f t="shared" si="712"/>
        <v>SLA Breach</v>
      </c>
      <c r="U7563">
        <f t="shared" si="713"/>
        <v>7</v>
      </c>
    </row>
    <row r="7564" spans="1:21" x14ac:dyDescent="0.3">
      <c r="A7564" t="s">
        <v>12348</v>
      </c>
      <c r="B7564" t="s">
        <v>2146</v>
      </c>
      <c r="C7564" t="s">
        <v>3545</v>
      </c>
      <c r="D7564" t="s">
        <v>102</v>
      </c>
      <c r="E7564" t="s">
        <v>39</v>
      </c>
      <c r="F7564">
        <v>668249.26</v>
      </c>
      <c r="G7564" s="1">
        <v>45767</v>
      </c>
      <c r="I7564" t="s">
        <v>64</v>
      </c>
      <c r="J7564">
        <v>21</v>
      </c>
      <c r="K7564">
        <v>20</v>
      </c>
      <c r="L7564" t="s">
        <v>325</v>
      </c>
      <c r="M7564" t="s">
        <v>29</v>
      </c>
      <c r="N7564" t="s">
        <v>42</v>
      </c>
      <c r="O7564">
        <f t="shared" si="708"/>
        <v>1</v>
      </c>
      <c r="P7564" t="str">
        <f t="shared" si="709"/>
        <v>Valid</v>
      </c>
      <c r="Q7564" t="str">
        <f>_xlfn.XLOOKUP(B7564,Customers!$A:$A,Customers!$C:$C,"Not Found")</f>
        <v>South</v>
      </c>
      <c r="R7564" t="str">
        <f t="shared" si="710"/>
        <v>North</v>
      </c>
      <c r="S7564" t="str">
        <f t="shared" si="711"/>
        <v>Maturity</v>
      </c>
      <c r="T7564" t="str">
        <f t="shared" si="712"/>
        <v>SLA Breach</v>
      </c>
      <c r="U7564">
        <f t="shared" si="713"/>
        <v>1</v>
      </c>
    </row>
    <row r="7565" spans="1:21" x14ac:dyDescent="0.3">
      <c r="A7565" t="s">
        <v>12349</v>
      </c>
      <c r="B7565" t="s">
        <v>4325</v>
      </c>
      <c r="C7565" t="s">
        <v>4404</v>
      </c>
      <c r="D7565" t="s">
        <v>46</v>
      </c>
      <c r="E7565" t="s">
        <v>18</v>
      </c>
      <c r="F7565">
        <v>161612.71</v>
      </c>
      <c r="G7565" s="1">
        <v>45922</v>
      </c>
      <c r="I7565" t="s">
        <v>40</v>
      </c>
      <c r="J7565">
        <v>22</v>
      </c>
      <c r="K7565">
        <v>12</v>
      </c>
      <c r="L7565" t="s">
        <v>450</v>
      </c>
      <c r="M7565" t="s">
        <v>49</v>
      </c>
      <c r="N7565" t="s">
        <v>42</v>
      </c>
      <c r="O7565">
        <f t="shared" si="708"/>
        <v>1</v>
      </c>
      <c r="P7565" t="str">
        <f t="shared" si="709"/>
        <v>Valid</v>
      </c>
      <c r="Q7565" t="str">
        <f>_xlfn.XLOOKUP(B7565,Customers!$A:$A,Customers!$C:$C,"Not Found")</f>
        <v>North</v>
      </c>
      <c r="R7565" t="str">
        <f t="shared" si="710"/>
        <v>South</v>
      </c>
      <c r="S7565" t="str">
        <f t="shared" si="711"/>
        <v>Theft</v>
      </c>
      <c r="T7565" t="str">
        <f t="shared" si="712"/>
        <v>SLA Breach</v>
      </c>
      <c r="U7565">
        <f t="shared" si="713"/>
        <v>10</v>
      </c>
    </row>
    <row r="7566" spans="1:21" x14ac:dyDescent="0.3">
      <c r="A7566" t="s">
        <v>12350</v>
      </c>
      <c r="B7566" t="s">
        <v>7558</v>
      </c>
      <c r="C7566" t="s">
        <v>7559</v>
      </c>
      <c r="D7566" t="s">
        <v>59</v>
      </c>
      <c r="E7566" t="s">
        <v>39</v>
      </c>
      <c r="F7566">
        <v>62370.55</v>
      </c>
      <c r="G7566" s="1">
        <v>45905</v>
      </c>
      <c r="H7566" s="1">
        <v>45925</v>
      </c>
      <c r="I7566" t="s">
        <v>19</v>
      </c>
      <c r="J7566">
        <v>20</v>
      </c>
      <c r="K7566">
        <v>15</v>
      </c>
      <c r="L7566" t="s">
        <v>310</v>
      </c>
      <c r="M7566" t="s">
        <v>55</v>
      </c>
      <c r="N7566" t="s">
        <v>30</v>
      </c>
      <c r="O7566">
        <f t="shared" si="708"/>
        <v>1</v>
      </c>
      <c r="P7566" t="str">
        <f t="shared" si="709"/>
        <v>Valid</v>
      </c>
      <c r="Q7566" t="str">
        <f>_xlfn.XLOOKUP(B7566,Customers!$A:$A,Customers!$C:$C,"Not Found")</f>
        <v>East</v>
      </c>
      <c r="R7566" t="str">
        <f t="shared" si="710"/>
        <v>North</v>
      </c>
      <c r="S7566" t="str">
        <f t="shared" si="711"/>
        <v>Critical Illness</v>
      </c>
      <c r="T7566" t="str">
        <f t="shared" si="712"/>
        <v>SLA Breach</v>
      </c>
      <c r="U7566">
        <f t="shared" si="713"/>
        <v>5</v>
      </c>
    </row>
    <row r="7567" spans="1:21" x14ac:dyDescent="0.3">
      <c r="A7567" t="s">
        <v>12351</v>
      </c>
      <c r="B7567" t="s">
        <v>2487</v>
      </c>
      <c r="C7567" t="s">
        <v>2488</v>
      </c>
      <c r="D7567" t="s">
        <v>154</v>
      </c>
      <c r="E7567" t="s">
        <v>27</v>
      </c>
      <c r="F7567">
        <v>40140.47</v>
      </c>
      <c r="G7567" s="1">
        <v>45812</v>
      </c>
      <c r="H7567" s="1">
        <v>45827</v>
      </c>
      <c r="I7567" t="s">
        <v>19</v>
      </c>
      <c r="J7567">
        <v>15</v>
      </c>
      <c r="K7567">
        <v>10</v>
      </c>
      <c r="L7567" t="s">
        <v>651</v>
      </c>
      <c r="M7567" t="s">
        <v>21</v>
      </c>
      <c r="N7567" t="s">
        <v>30</v>
      </c>
      <c r="O7567">
        <f t="shared" si="708"/>
        <v>1</v>
      </c>
      <c r="P7567" t="str">
        <f t="shared" si="709"/>
        <v>Valid</v>
      </c>
      <c r="Q7567" t="str">
        <f>_xlfn.XLOOKUP(B7567,Customers!$A:$A,Customers!$C:$C,"Not Found")</f>
        <v>East</v>
      </c>
      <c r="R7567" t="str">
        <f t="shared" si="710"/>
        <v>West</v>
      </c>
      <c r="S7567" t="str">
        <f t="shared" si="711"/>
        <v>Vehicle Damage</v>
      </c>
      <c r="T7567" t="str">
        <f t="shared" si="712"/>
        <v>SLA Breach</v>
      </c>
      <c r="U7567">
        <f t="shared" si="713"/>
        <v>5</v>
      </c>
    </row>
    <row r="7568" spans="1:21" x14ac:dyDescent="0.3">
      <c r="A7568" t="s">
        <v>12352</v>
      </c>
      <c r="B7568" t="s">
        <v>3803</v>
      </c>
      <c r="C7568" t="s">
        <v>3804</v>
      </c>
      <c r="D7568" t="s">
        <v>111</v>
      </c>
      <c r="E7568" t="s">
        <v>39</v>
      </c>
      <c r="F7568">
        <v>93277.77</v>
      </c>
      <c r="G7568" s="1">
        <v>45774</v>
      </c>
      <c r="H7568" s="1">
        <v>45787</v>
      </c>
      <c r="I7568" t="s">
        <v>19</v>
      </c>
      <c r="J7568">
        <v>13</v>
      </c>
      <c r="K7568">
        <v>12</v>
      </c>
      <c r="L7568" t="s">
        <v>136</v>
      </c>
      <c r="M7568" t="s">
        <v>49</v>
      </c>
      <c r="N7568" t="s">
        <v>42</v>
      </c>
      <c r="O7568">
        <f t="shared" si="708"/>
        <v>1</v>
      </c>
      <c r="P7568" t="str">
        <f t="shared" si="709"/>
        <v>Valid</v>
      </c>
      <c r="Q7568" t="str">
        <f>_xlfn.XLOOKUP(B7568,Customers!$A:$A,Customers!$C:$C,"Not Found")</f>
        <v>East</v>
      </c>
      <c r="R7568" t="str">
        <f t="shared" si="710"/>
        <v>North</v>
      </c>
      <c r="S7568" t="str">
        <f t="shared" si="711"/>
        <v>Fire</v>
      </c>
      <c r="T7568" t="str">
        <f t="shared" si="712"/>
        <v>SLA Breach</v>
      </c>
      <c r="U7568">
        <f t="shared" si="713"/>
        <v>1</v>
      </c>
    </row>
    <row r="7569" spans="1:21" x14ac:dyDescent="0.3">
      <c r="A7569" t="s">
        <v>12353</v>
      </c>
      <c r="B7569" t="s">
        <v>327</v>
      </c>
      <c r="C7569" t="s">
        <v>2761</v>
      </c>
      <c r="D7569" t="s">
        <v>182</v>
      </c>
      <c r="E7569" t="s">
        <v>18</v>
      </c>
      <c r="F7569">
        <v>28949.54</v>
      </c>
      <c r="G7569" s="1">
        <v>45965</v>
      </c>
      <c r="H7569" s="1">
        <v>45971</v>
      </c>
      <c r="I7569" t="s">
        <v>19</v>
      </c>
      <c r="J7569">
        <v>6</v>
      </c>
      <c r="K7569">
        <v>7</v>
      </c>
      <c r="L7569" t="s">
        <v>331</v>
      </c>
      <c r="M7569" t="s">
        <v>94</v>
      </c>
      <c r="N7569" t="s">
        <v>30</v>
      </c>
      <c r="O7569">
        <f t="shared" si="708"/>
        <v>1</v>
      </c>
      <c r="P7569" t="str">
        <f t="shared" si="709"/>
        <v>Valid</v>
      </c>
      <c r="Q7569" t="str">
        <f>_xlfn.XLOOKUP(B7569,Customers!$A:$A,Customers!$C:$C,"Not Found")</f>
        <v>West</v>
      </c>
      <c r="R7569" t="str">
        <f t="shared" si="710"/>
        <v>South</v>
      </c>
      <c r="S7569" t="str">
        <f t="shared" si="711"/>
        <v>Trip Cancellation</v>
      </c>
      <c r="T7569" t="str">
        <f t="shared" si="712"/>
        <v>Within SLA</v>
      </c>
      <c r="U7569">
        <f t="shared" si="713"/>
        <v>0</v>
      </c>
    </row>
    <row r="7570" spans="1:21" x14ac:dyDescent="0.3">
      <c r="A7570" t="s">
        <v>12354</v>
      </c>
      <c r="B7570" t="s">
        <v>2146</v>
      </c>
      <c r="C7570" t="s">
        <v>2147</v>
      </c>
      <c r="D7570" t="s">
        <v>59</v>
      </c>
      <c r="E7570" t="s">
        <v>74</v>
      </c>
      <c r="F7570">
        <v>116321.91</v>
      </c>
      <c r="G7570" s="1">
        <v>45797</v>
      </c>
      <c r="H7570" s="1">
        <v>45819</v>
      </c>
      <c r="I7570" t="s">
        <v>19</v>
      </c>
      <c r="J7570">
        <v>22</v>
      </c>
      <c r="K7570">
        <v>15</v>
      </c>
      <c r="L7570" t="s">
        <v>70</v>
      </c>
      <c r="M7570" t="s">
        <v>55</v>
      </c>
      <c r="N7570" t="s">
        <v>42</v>
      </c>
      <c r="O7570">
        <f t="shared" si="708"/>
        <v>1</v>
      </c>
      <c r="P7570" t="str">
        <f t="shared" si="709"/>
        <v>Valid</v>
      </c>
      <c r="Q7570" t="str">
        <f>_xlfn.XLOOKUP(B7570,Customers!$A:$A,Customers!$C:$C,"Not Found")</f>
        <v>South</v>
      </c>
      <c r="R7570" t="str">
        <f t="shared" si="710"/>
        <v>East</v>
      </c>
      <c r="S7570" t="str">
        <f t="shared" si="711"/>
        <v>Critical Illness</v>
      </c>
      <c r="T7570" t="str">
        <f t="shared" si="712"/>
        <v>SLA Breach</v>
      </c>
      <c r="U7570">
        <f t="shared" si="713"/>
        <v>7</v>
      </c>
    </row>
    <row r="7571" spans="1:21" x14ac:dyDescent="0.3">
      <c r="A7571" t="s">
        <v>12355</v>
      </c>
      <c r="B7571" t="s">
        <v>8292</v>
      </c>
      <c r="C7571" t="s">
        <v>8293</v>
      </c>
      <c r="D7571" t="s">
        <v>46</v>
      </c>
      <c r="E7571" t="s">
        <v>39</v>
      </c>
      <c r="F7571">
        <v>142463.35999999999</v>
      </c>
      <c r="G7571" s="1">
        <v>45955</v>
      </c>
      <c r="H7571" s="1">
        <v>45963</v>
      </c>
      <c r="I7571" t="s">
        <v>19</v>
      </c>
      <c r="J7571">
        <v>8</v>
      </c>
      <c r="K7571">
        <v>12</v>
      </c>
      <c r="L7571" t="s">
        <v>174</v>
      </c>
      <c r="M7571" t="s">
        <v>49</v>
      </c>
      <c r="N7571" t="s">
        <v>30</v>
      </c>
      <c r="O7571">
        <f t="shared" si="708"/>
        <v>1</v>
      </c>
      <c r="P7571" t="str">
        <f t="shared" si="709"/>
        <v>Valid</v>
      </c>
      <c r="Q7571" t="str">
        <f>_xlfn.XLOOKUP(B7571,Customers!$A:$A,Customers!$C:$C,"Not Found")</f>
        <v>East</v>
      </c>
      <c r="R7571" t="str">
        <f t="shared" si="710"/>
        <v>North</v>
      </c>
      <c r="S7571" t="str">
        <f t="shared" si="711"/>
        <v>Theft</v>
      </c>
      <c r="T7571" t="str">
        <f t="shared" si="712"/>
        <v>Within SLA</v>
      </c>
      <c r="U7571">
        <f t="shared" si="713"/>
        <v>0</v>
      </c>
    </row>
    <row r="7572" spans="1:21" x14ac:dyDescent="0.3">
      <c r="A7572" t="s">
        <v>12356</v>
      </c>
      <c r="B7572" t="s">
        <v>3578</v>
      </c>
      <c r="C7572" t="s">
        <v>3579</v>
      </c>
      <c r="D7572" t="s">
        <v>59</v>
      </c>
      <c r="E7572" t="s">
        <v>173</v>
      </c>
      <c r="F7572">
        <v>22595.5</v>
      </c>
      <c r="G7572" s="1">
        <v>45667</v>
      </c>
      <c r="H7572" s="1">
        <v>45688</v>
      </c>
      <c r="I7572" t="s">
        <v>19</v>
      </c>
      <c r="J7572">
        <v>21</v>
      </c>
      <c r="K7572">
        <v>15</v>
      </c>
      <c r="L7572" t="s">
        <v>282</v>
      </c>
      <c r="M7572" t="s">
        <v>55</v>
      </c>
      <c r="N7572" t="s">
        <v>42</v>
      </c>
      <c r="O7572">
        <f t="shared" si="708"/>
        <v>1</v>
      </c>
      <c r="P7572" t="str">
        <f t="shared" si="709"/>
        <v>Valid</v>
      </c>
      <c r="Q7572" t="str">
        <f>_xlfn.XLOOKUP(B7572,Customers!$A:$A,Customers!$C:$C,"Not Found")</f>
        <v>West</v>
      </c>
      <c r="R7572" t="str">
        <f t="shared" si="710"/>
        <v>Central</v>
      </c>
      <c r="S7572" t="str">
        <f t="shared" si="711"/>
        <v>Critical Illness</v>
      </c>
      <c r="T7572" t="str">
        <f t="shared" si="712"/>
        <v>SLA Breach</v>
      </c>
      <c r="U7572">
        <f t="shared" si="713"/>
        <v>6</v>
      </c>
    </row>
    <row r="7573" spans="1:21" x14ac:dyDescent="0.3">
      <c r="A7573" t="s">
        <v>12357</v>
      </c>
      <c r="B7573" t="s">
        <v>11534</v>
      </c>
      <c r="C7573" t="s">
        <v>11535</v>
      </c>
      <c r="D7573" t="s">
        <v>102</v>
      </c>
      <c r="E7573" t="s">
        <v>173</v>
      </c>
      <c r="F7573">
        <v>461359.08</v>
      </c>
      <c r="G7573" s="1">
        <v>45806</v>
      </c>
      <c r="H7573" s="1">
        <v>45821</v>
      </c>
      <c r="I7573" t="s">
        <v>19</v>
      </c>
      <c r="J7573">
        <v>15</v>
      </c>
      <c r="K7573">
        <v>20</v>
      </c>
      <c r="L7573" t="s">
        <v>87</v>
      </c>
      <c r="M7573" t="s">
        <v>29</v>
      </c>
      <c r="N7573" t="s">
        <v>30</v>
      </c>
      <c r="O7573">
        <f t="shared" si="708"/>
        <v>1</v>
      </c>
      <c r="P7573" t="str">
        <f t="shared" si="709"/>
        <v>Valid</v>
      </c>
      <c r="Q7573" t="str">
        <f>_xlfn.XLOOKUP(B7573,Customers!$A:$A,Customers!$C:$C,"Not Found")</f>
        <v>West</v>
      </c>
      <c r="R7573" t="str">
        <f t="shared" si="710"/>
        <v>Central</v>
      </c>
      <c r="S7573" t="str">
        <f t="shared" si="711"/>
        <v>Maturity</v>
      </c>
      <c r="T7573" t="str">
        <f t="shared" si="712"/>
        <v>Within SLA</v>
      </c>
      <c r="U7573">
        <f t="shared" si="713"/>
        <v>0</v>
      </c>
    </row>
    <row r="7574" spans="1:21" x14ac:dyDescent="0.3">
      <c r="A7574" t="s">
        <v>12358</v>
      </c>
      <c r="B7574" t="s">
        <v>911</v>
      </c>
      <c r="C7574" t="s">
        <v>912</v>
      </c>
      <c r="D7574" t="s">
        <v>26</v>
      </c>
      <c r="E7574" t="s">
        <v>27</v>
      </c>
      <c r="F7574">
        <v>385456.63</v>
      </c>
      <c r="G7574" s="1">
        <v>45839</v>
      </c>
      <c r="I7574" t="s">
        <v>64</v>
      </c>
      <c r="J7574">
        <v>10</v>
      </c>
      <c r="K7574">
        <v>20</v>
      </c>
      <c r="L7574" t="s">
        <v>278</v>
      </c>
      <c r="M7574" t="s">
        <v>29</v>
      </c>
      <c r="N7574" t="s">
        <v>30</v>
      </c>
      <c r="O7574">
        <f t="shared" si="708"/>
        <v>1</v>
      </c>
      <c r="P7574" t="str">
        <f t="shared" si="709"/>
        <v>Valid</v>
      </c>
      <c r="Q7574" t="str">
        <f>_xlfn.XLOOKUP(B7574,Customers!$A:$A,Customers!$C:$C,"Not Found")</f>
        <v>East</v>
      </c>
      <c r="R7574" t="str">
        <f t="shared" si="710"/>
        <v>West</v>
      </c>
      <c r="S7574" t="str">
        <f t="shared" si="711"/>
        <v>Disability</v>
      </c>
      <c r="T7574" t="str">
        <f t="shared" si="712"/>
        <v>Within SLA</v>
      </c>
      <c r="U7574">
        <f t="shared" si="713"/>
        <v>0</v>
      </c>
    </row>
    <row r="7575" spans="1:21" x14ac:dyDescent="0.3">
      <c r="A7575" t="s">
        <v>12359</v>
      </c>
      <c r="B7575" t="s">
        <v>1645</v>
      </c>
      <c r="C7575" t="s">
        <v>1646</v>
      </c>
      <c r="D7575" t="s">
        <v>34</v>
      </c>
      <c r="E7575" t="s">
        <v>18</v>
      </c>
      <c r="F7575">
        <v>180475.51999999999</v>
      </c>
      <c r="G7575" s="1">
        <v>45659</v>
      </c>
      <c r="H7575" s="1">
        <v>45675</v>
      </c>
      <c r="I7575" t="s">
        <v>19</v>
      </c>
      <c r="J7575">
        <v>16</v>
      </c>
      <c r="K7575">
        <v>20</v>
      </c>
      <c r="L7575" t="s">
        <v>252</v>
      </c>
      <c r="M7575" t="s">
        <v>29</v>
      </c>
      <c r="N7575" t="s">
        <v>30</v>
      </c>
      <c r="O7575">
        <f t="shared" si="708"/>
        <v>1</v>
      </c>
      <c r="P7575" t="str">
        <f t="shared" si="709"/>
        <v>Valid</v>
      </c>
      <c r="Q7575" t="str">
        <f>_xlfn.XLOOKUP(B7575,Customers!$A:$A,Customers!$C:$C,"Not Found")</f>
        <v>South</v>
      </c>
      <c r="R7575" t="str">
        <f t="shared" si="710"/>
        <v>South</v>
      </c>
      <c r="S7575" t="str">
        <f t="shared" si="711"/>
        <v>Death Benefit</v>
      </c>
      <c r="T7575" t="str">
        <f t="shared" si="712"/>
        <v>Within SLA</v>
      </c>
      <c r="U7575">
        <f t="shared" si="713"/>
        <v>0</v>
      </c>
    </row>
    <row r="7576" spans="1:21" x14ac:dyDescent="0.3">
      <c r="A7576" t="s">
        <v>12360</v>
      </c>
      <c r="B7576" t="s">
        <v>3725</v>
      </c>
      <c r="C7576" t="s">
        <v>3726</v>
      </c>
      <c r="D7576" t="s">
        <v>69</v>
      </c>
      <c r="E7576" t="s">
        <v>39</v>
      </c>
      <c r="F7576">
        <v>58650.84</v>
      </c>
      <c r="G7576" s="1">
        <v>45678</v>
      </c>
      <c r="I7576" t="s">
        <v>64</v>
      </c>
      <c r="J7576">
        <v>18</v>
      </c>
      <c r="K7576">
        <v>12</v>
      </c>
      <c r="L7576" t="s">
        <v>548</v>
      </c>
      <c r="M7576" t="s">
        <v>49</v>
      </c>
      <c r="N7576" t="s">
        <v>42</v>
      </c>
      <c r="O7576">
        <f t="shared" si="708"/>
        <v>1</v>
      </c>
      <c r="P7576" t="str">
        <f t="shared" si="709"/>
        <v>Valid</v>
      </c>
      <c r="Q7576" t="str">
        <f>_xlfn.XLOOKUP(B7576,Customers!$A:$A,Customers!$C:$C,"Not Found")</f>
        <v>West</v>
      </c>
      <c r="R7576" t="str">
        <f t="shared" si="710"/>
        <v>North</v>
      </c>
      <c r="S7576" t="str">
        <f t="shared" si="711"/>
        <v>Property Damage</v>
      </c>
      <c r="T7576" t="str">
        <f t="shared" si="712"/>
        <v>SLA Breach</v>
      </c>
      <c r="U7576">
        <f t="shared" si="713"/>
        <v>6</v>
      </c>
    </row>
    <row r="7577" spans="1:21" x14ac:dyDescent="0.3">
      <c r="A7577" t="s">
        <v>12361</v>
      </c>
      <c r="B7577" t="s">
        <v>4707</v>
      </c>
      <c r="C7577" t="s">
        <v>7757</v>
      </c>
      <c r="D7577" t="s">
        <v>216</v>
      </c>
      <c r="E7577" t="s">
        <v>74</v>
      </c>
      <c r="F7577">
        <v>88474.07</v>
      </c>
      <c r="G7577" s="1">
        <v>45847</v>
      </c>
      <c r="H7577" s="1">
        <v>45863</v>
      </c>
      <c r="I7577" t="s">
        <v>19</v>
      </c>
      <c r="J7577">
        <v>16</v>
      </c>
      <c r="K7577">
        <v>15</v>
      </c>
      <c r="L7577" t="s">
        <v>48</v>
      </c>
      <c r="M7577" t="s">
        <v>55</v>
      </c>
      <c r="N7577" t="s">
        <v>30</v>
      </c>
      <c r="O7577">
        <f t="shared" si="708"/>
        <v>1</v>
      </c>
      <c r="P7577" t="str">
        <f t="shared" si="709"/>
        <v>Valid</v>
      </c>
      <c r="Q7577" t="str">
        <f>_xlfn.XLOOKUP(B7577,Customers!$A:$A,Customers!$C:$C,"Not Found")</f>
        <v>South</v>
      </c>
      <c r="R7577" t="str">
        <f t="shared" si="710"/>
        <v>East</v>
      </c>
      <c r="S7577" t="str">
        <f t="shared" si="711"/>
        <v>Outpatient</v>
      </c>
      <c r="T7577" t="str">
        <f t="shared" si="712"/>
        <v>SLA Breach</v>
      </c>
      <c r="U7577">
        <f t="shared" si="713"/>
        <v>1</v>
      </c>
    </row>
    <row r="7578" spans="1:21" x14ac:dyDescent="0.3">
      <c r="A7578" t="s">
        <v>12362</v>
      </c>
      <c r="B7578" t="s">
        <v>3157</v>
      </c>
      <c r="C7578" t="s">
        <v>3158</v>
      </c>
      <c r="D7578" t="s">
        <v>154</v>
      </c>
      <c r="E7578" t="s">
        <v>18</v>
      </c>
      <c r="F7578">
        <v>73071.42</v>
      </c>
      <c r="G7578" s="1">
        <v>45907</v>
      </c>
      <c r="H7578" s="1">
        <v>45918</v>
      </c>
      <c r="I7578" t="s">
        <v>19</v>
      </c>
      <c r="J7578">
        <v>11</v>
      </c>
      <c r="K7578">
        <v>10</v>
      </c>
      <c r="L7578" t="s">
        <v>65</v>
      </c>
      <c r="M7578" t="s">
        <v>21</v>
      </c>
      <c r="N7578" t="s">
        <v>30</v>
      </c>
      <c r="O7578">
        <f t="shared" si="708"/>
        <v>1</v>
      </c>
      <c r="P7578" t="str">
        <f t="shared" si="709"/>
        <v>Valid</v>
      </c>
      <c r="Q7578" t="str">
        <f>_xlfn.XLOOKUP(B7578,Customers!$A:$A,Customers!$C:$C,"Not Found")</f>
        <v>West</v>
      </c>
      <c r="R7578" t="str">
        <f t="shared" si="710"/>
        <v>South</v>
      </c>
      <c r="S7578" t="str">
        <f t="shared" si="711"/>
        <v>Vehicle Damage</v>
      </c>
      <c r="T7578" t="str">
        <f t="shared" si="712"/>
        <v>SLA Breach</v>
      </c>
      <c r="U7578">
        <f t="shared" si="713"/>
        <v>1</v>
      </c>
    </row>
    <row r="7579" spans="1:21" x14ac:dyDescent="0.3">
      <c r="A7579" t="s">
        <v>12363</v>
      </c>
      <c r="B7579" t="s">
        <v>3367</v>
      </c>
      <c r="C7579" t="s">
        <v>3368</v>
      </c>
      <c r="D7579" t="s">
        <v>53</v>
      </c>
      <c r="E7579" t="s">
        <v>27</v>
      </c>
      <c r="F7579">
        <v>41526.800000000003</v>
      </c>
      <c r="G7579" s="1">
        <v>45726</v>
      </c>
      <c r="I7579" t="s">
        <v>40</v>
      </c>
      <c r="J7579">
        <v>27</v>
      </c>
      <c r="K7579">
        <v>15</v>
      </c>
      <c r="L7579" t="s">
        <v>41</v>
      </c>
      <c r="M7579" t="s">
        <v>55</v>
      </c>
      <c r="N7579" t="s">
        <v>88</v>
      </c>
      <c r="O7579">
        <f t="shared" si="708"/>
        <v>1</v>
      </c>
      <c r="P7579" t="str">
        <f t="shared" si="709"/>
        <v>Valid</v>
      </c>
      <c r="Q7579" t="str">
        <f>_xlfn.XLOOKUP(B7579,Customers!$A:$A,Customers!$C:$C,"Not Found")</f>
        <v>West</v>
      </c>
      <c r="R7579" t="str">
        <f t="shared" si="710"/>
        <v>West</v>
      </c>
      <c r="S7579" t="str">
        <f t="shared" si="711"/>
        <v>Hospitalization</v>
      </c>
      <c r="T7579" t="str">
        <f t="shared" si="712"/>
        <v>SLA Breach</v>
      </c>
      <c r="U7579">
        <f t="shared" si="713"/>
        <v>12</v>
      </c>
    </row>
    <row r="7580" spans="1:21" x14ac:dyDescent="0.3">
      <c r="A7580" t="s">
        <v>12364</v>
      </c>
      <c r="B7580" t="s">
        <v>2046</v>
      </c>
      <c r="C7580" t="s">
        <v>11883</v>
      </c>
      <c r="D7580" t="s">
        <v>53</v>
      </c>
      <c r="E7580" t="s">
        <v>39</v>
      </c>
      <c r="F7580">
        <v>88281.05</v>
      </c>
      <c r="G7580" s="1">
        <v>45958</v>
      </c>
      <c r="H7580" s="1">
        <v>45976</v>
      </c>
      <c r="I7580" t="s">
        <v>19</v>
      </c>
      <c r="J7580">
        <v>18</v>
      </c>
      <c r="K7580">
        <v>15</v>
      </c>
      <c r="L7580" t="s">
        <v>103</v>
      </c>
      <c r="M7580" t="s">
        <v>55</v>
      </c>
      <c r="N7580" t="s">
        <v>30</v>
      </c>
      <c r="O7580">
        <f t="shared" si="708"/>
        <v>1</v>
      </c>
      <c r="P7580" t="str">
        <f t="shared" si="709"/>
        <v>Valid</v>
      </c>
      <c r="Q7580" t="str">
        <f>_xlfn.XLOOKUP(B7580,Customers!$A:$A,Customers!$C:$C,"Not Found")</f>
        <v>North</v>
      </c>
      <c r="R7580" t="str">
        <f t="shared" si="710"/>
        <v>North</v>
      </c>
      <c r="S7580" t="str">
        <f t="shared" si="711"/>
        <v>Hospitalization</v>
      </c>
      <c r="T7580" t="str">
        <f t="shared" si="712"/>
        <v>SLA Breach</v>
      </c>
      <c r="U7580">
        <f t="shared" si="713"/>
        <v>3</v>
      </c>
    </row>
    <row r="7581" spans="1:21" x14ac:dyDescent="0.3">
      <c r="A7581" t="s">
        <v>12365</v>
      </c>
      <c r="B7581" t="s">
        <v>1964</v>
      </c>
      <c r="C7581" t="s">
        <v>1965</v>
      </c>
      <c r="D7581" t="s">
        <v>59</v>
      </c>
      <c r="E7581" t="s">
        <v>27</v>
      </c>
      <c r="F7581">
        <v>95830.5</v>
      </c>
      <c r="G7581" s="1">
        <v>45738</v>
      </c>
      <c r="I7581" t="s">
        <v>40</v>
      </c>
      <c r="J7581">
        <v>23</v>
      </c>
      <c r="K7581">
        <v>15</v>
      </c>
      <c r="L7581" t="s">
        <v>136</v>
      </c>
      <c r="M7581" t="s">
        <v>55</v>
      </c>
      <c r="N7581" t="s">
        <v>42</v>
      </c>
      <c r="O7581">
        <f t="shared" si="708"/>
        <v>1</v>
      </c>
      <c r="P7581" t="str">
        <f t="shared" si="709"/>
        <v>Valid</v>
      </c>
      <c r="Q7581" t="str">
        <f>_xlfn.XLOOKUP(B7581,Customers!$A:$A,Customers!$C:$C,"Not Found")</f>
        <v>West</v>
      </c>
      <c r="R7581" t="str">
        <f t="shared" si="710"/>
        <v>West</v>
      </c>
      <c r="S7581" t="str">
        <f t="shared" si="711"/>
        <v>Critical Illness</v>
      </c>
      <c r="T7581" t="str">
        <f t="shared" si="712"/>
        <v>SLA Breach</v>
      </c>
      <c r="U7581">
        <f t="shared" si="713"/>
        <v>8</v>
      </c>
    </row>
    <row r="7582" spans="1:21" x14ac:dyDescent="0.3">
      <c r="A7582" t="s">
        <v>12366</v>
      </c>
      <c r="B7582" t="s">
        <v>1610</v>
      </c>
      <c r="C7582" t="s">
        <v>2602</v>
      </c>
      <c r="D7582" t="s">
        <v>46</v>
      </c>
      <c r="E7582" t="s">
        <v>18</v>
      </c>
      <c r="F7582">
        <v>113535.8</v>
      </c>
      <c r="G7582" s="1">
        <v>45675</v>
      </c>
      <c r="H7582" s="1">
        <v>45683</v>
      </c>
      <c r="I7582" t="s">
        <v>19</v>
      </c>
      <c r="J7582">
        <v>8</v>
      </c>
      <c r="K7582">
        <v>10</v>
      </c>
      <c r="L7582" t="s">
        <v>117</v>
      </c>
      <c r="M7582" t="s">
        <v>21</v>
      </c>
      <c r="N7582" t="s">
        <v>30</v>
      </c>
      <c r="O7582">
        <f t="shared" si="708"/>
        <v>1</v>
      </c>
      <c r="P7582" t="str">
        <f t="shared" si="709"/>
        <v>Valid</v>
      </c>
      <c r="Q7582" t="str">
        <f>_xlfn.XLOOKUP(B7582,Customers!$A:$A,Customers!$C:$C,"Not Found")</f>
        <v>North</v>
      </c>
      <c r="R7582" t="str">
        <f t="shared" si="710"/>
        <v>South</v>
      </c>
      <c r="S7582" t="str">
        <f t="shared" si="711"/>
        <v>Theft</v>
      </c>
      <c r="T7582" t="str">
        <f t="shared" si="712"/>
        <v>Within SLA</v>
      </c>
      <c r="U7582">
        <f t="shared" si="713"/>
        <v>0</v>
      </c>
    </row>
    <row r="7583" spans="1:21" x14ac:dyDescent="0.3">
      <c r="A7583" t="s">
        <v>12367</v>
      </c>
      <c r="B7583" t="s">
        <v>2935</v>
      </c>
      <c r="C7583" t="s">
        <v>2936</v>
      </c>
      <c r="D7583" t="s">
        <v>154</v>
      </c>
      <c r="E7583" t="s">
        <v>74</v>
      </c>
      <c r="F7583">
        <v>60474.63</v>
      </c>
      <c r="G7583" s="1">
        <v>45801</v>
      </c>
      <c r="H7583" s="1">
        <v>45814</v>
      </c>
      <c r="I7583" t="s">
        <v>19</v>
      </c>
      <c r="J7583">
        <v>13</v>
      </c>
      <c r="K7583">
        <v>10</v>
      </c>
      <c r="L7583" t="s">
        <v>107</v>
      </c>
      <c r="M7583" t="s">
        <v>21</v>
      </c>
      <c r="N7583" t="s">
        <v>30</v>
      </c>
      <c r="O7583">
        <f t="shared" si="708"/>
        <v>1</v>
      </c>
      <c r="P7583" t="str">
        <f t="shared" si="709"/>
        <v>Valid</v>
      </c>
      <c r="Q7583" t="str">
        <f>_xlfn.XLOOKUP(B7583,Customers!$A:$A,Customers!$C:$C,"Not Found")</f>
        <v>North</v>
      </c>
      <c r="R7583" t="str">
        <f t="shared" si="710"/>
        <v>East</v>
      </c>
      <c r="S7583" t="str">
        <f t="shared" si="711"/>
        <v>Vehicle Damage</v>
      </c>
      <c r="T7583" t="str">
        <f t="shared" si="712"/>
        <v>SLA Breach</v>
      </c>
      <c r="U7583">
        <f t="shared" si="713"/>
        <v>3</v>
      </c>
    </row>
    <row r="7584" spans="1:21" x14ac:dyDescent="0.3">
      <c r="A7584" t="s">
        <v>12368</v>
      </c>
      <c r="B7584" t="s">
        <v>6625</v>
      </c>
      <c r="C7584" t="s">
        <v>6626</v>
      </c>
      <c r="D7584" t="s">
        <v>111</v>
      </c>
      <c r="E7584" t="s">
        <v>39</v>
      </c>
      <c r="F7584">
        <v>29437.64</v>
      </c>
      <c r="G7584" s="1">
        <v>45694</v>
      </c>
      <c r="H7584" s="1">
        <v>45705</v>
      </c>
      <c r="I7584" t="s">
        <v>19</v>
      </c>
      <c r="J7584">
        <v>11</v>
      </c>
      <c r="K7584">
        <v>12</v>
      </c>
      <c r="L7584" t="s">
        <v>341</v>
      </c>
      <c r="M7584" t="s">
        <v>49</v>
      </c>
      <c r="N7584" t="s">
        <v>30</v>
      </c>
      <c r="O7584">
        <f t="shared" si="708"/>
        <v>1</v>
      </c>
      <c r="P7584" t="str">
        <f t="shared" si="709"/>
        <v>Valid</v>
      </c>
      <c r="Q7584" t="str">
        <f>_xlfn.XLOOKUP(B7584,Customers!$A:$A,Customers!$C:$C,"Not Found")</f>
        <v>West</v>
      </c>
      <c r="R7584" t="str">
        <f t="shared" si="710"/>
        <v>North</v>
      </c>
      <c r="S7584" t="str">
        <f t="shared" si="711"/>
        <v>Fire</v>
      </c>
      <c r="T7584" t="str">
        <f t="shared" si="712"/>
        <v>Within SLA</v>
      </c>
      <c r="U7584">
        <f t="shared" si="713"/>
        <v>0</v>
      </c>
    </row>
    <row r="7585" spans="1:21" x14ac:dyDescent="0.3">
      <c r="A7585" t="s">
        <v>12369</v>
      </c>
      <c r="B7585" t="s">
        <v>3075</v>
      </c>
      <c r="C7585" t="s">
        <v>11765</v>
      </c>
      <c r="D7585" t="s">
        <v>102</v>
      </c>
      <c r="E7585" t="s">
        <v>18</v>
      </c>
      <c r="F7585">
        <v>353402.31</v>
      </c>
      <c r="G7585" s="1">
        <v>45808</v>
      </c>
      <c r="H7585" s="1">
        <v>45817</v>
      </c>
      <c r="I7585" t="s">
        <v>19</v>
      </c>
      <c r="J7585">
        <v>9</v>
      </c>
      <c r="K7585">
        <v>20</v>
      </c>
      <c r="L7585" t="s">
        <v>323</v>
      </c>
      <c r="M7585" t="s">
        <v>29</v>
      </c>
      <c r="N7585" t="s">
        <v>22</v>
      </c>
      <c r="O7585">
        <f t="shared" si="708"/>
        <v>1</v>
      </c>
      <c r="P7585" t="str">
        <f t="shared" si="709"/>
        <v>Valid</v>
      </c>
      <c r="Q7585" t="str">
        <f>_xlfn.XLOOKUP(B7585,Customers!$A:$A,Customers!$C:$C,"Not Found")</f>
        <v>West</v>
      </c>
      <c r="R7585" t="str">
        <f t="shared" si="710"/>
        <v>South</v>
      </c>
      <c r="S7585" t="str">
        <f t="shared" si="711"/>
        <v>Maturity</v>
      </c>
      <c r="T7585" t="str">
        <f t="shared" si="712"/>
        <v>Within SLA</v>
      </c>
      <c r="U7585">
        <f t="shared" si="713"/>
        <v>0</v>
      </c>
    </row>
    <row r="7586" spans="1:21" x14ac:dyDescent="0.3">
      <c r="A7586" t="s">
        <v>12370</v>
      </c>
      <c r="B7586" t="s">
        <v>6345</v>
      </c>
      <c r="C7586" t="s">
        <v>6346</v>
      </c>
      <c r="D7586" t="s">
        <v>53</v>
      </c>
      <c r="E7586" t="s">
        <v>74</v>
      </c>
      <c r="F7586">
        <v>28324.16</v>
      </c>
      <c r="G7586" s="1">
        <v>45670</v>
      </c>
      <c r="I7586" t="s">
        <v>64</v>
      </c>
      <c r="J7586">
        <v>19</v>
      </c>
      <c r="K7586">
        <v>15</v>
      </c>
      <c r="L7586" t="s">
        <v>606</v>
      </c>
      <c r="M7586" t="s">
        <v>55</v>
      </c>
      <c r="N7586" t="s">
        <v>30</v>
      </c>
      <c r="O7586">
        <f t="shared" si="708"/>
        <v>1</v>
      </c>
      <c r="P7586" t="str">
        <f t="shared" si="709"/>
        <v>Valid</v>
      </c>
      <c r="Q7586" t="str">
        <f>_xlfn.XLOOKUP(B7586,Customers!$A:$A,Customers!$C:$C,"Not Found")</f>
        <v>West</v>
      </c>
      <c r="R7586" t="str">
        <f t="shared" si="710"/>
        <v>East</v>
      </c>
      <c r="S7586" t="str">
        <f t="shared" si="711"/>
        <v>Hospitalization</v>
      </c>
      <c r="T7586" t="str">
        <f t="shared" si="712"/>
        <v>SLA Breach</v>
      </c>
      <c r="U7586">
        <f t="shared" si="713"/>
        <v>4</v>
      </c>
    </row>
    <row r="7587" spans="1:21" x14ac:dyDescent="0.3">
      <c r="A7587" t="s">
        <v>12371</v>
      </c>
      <c r="B7587" t="s">
        <v>6986</v>
      </c>
      <c r="C7587" t="s">
        <v>6987</v>
      </c>
      <c r="D7587" t="s">
        <v>154</v>
      </c>
      <c r="E7587" t="s">
        <v>74</v>
      </c>
      <c r="F7587">
        <v>37409.14</v>
      </c>
      <c r="G7587" s="1">
        <v>45945</v>
      </c>
      <c r="H7587" s="1">
        <v>45959</v>
      </c>
      <c r="I7587" t="s">
        <v>47</v>
      </c>
      <c r="J7587">
        <v>14</v>
      </c>
      <c r="K7587">
        <v>10</v>
      </c>
      <c r="L7587" t="s">
        <v>450</v>
      </c>
      <c r="M7587" t="s">
        <v>21</v>
      </c>
      <c r="N7587" t="s">
        <v>30</v>
      </c>
      <c r="O7587">
        <f t="shared" si="708"/>
        <v>1</v>
      </c>
      <c r="P7587" t="str">
        <f t="shared" si="709"/>
        <v>Valid</v>
      </c>
      <c r="Q7587" t="str">
        <f>_xlfn.XLOOKUP(B7587,Customers!$A:$A,Customers!$C:$C,"Not Found")</f>
        <v>West</v>
      </c>
      <c r="R7587" t="str">
        <f t="shared" si="710"/>
        <v>East</v>
      </c>
      <c r="S7587" t="str">
        <f t="shared" si="711"/>
        <v>Vehicle Damage</v>
      </c>
      <c r="T7587" t="str">
        <f t="shared" si="712"/>
        <v>SLA Breach</v>
      </c>
      <c r="U7587">
        <f t="shared" si="713"/>
        <v>4</v>
      </c>
    </row>
    <row r="7588" spans="1:21" x14ac:dyDescent="0.3">
      <c r="A7588" t="s">
        <v>12372</v>
      </c>
      <c r="B7588" t="s">
        <v>8234</v>
      </c>
      <c r="C7588" t="s">
        <v>8235</v>
      </c>
      <c r="D7588" t="s">
        <v>17</v>
      </c>
      <c r="E7588" t="s">
        <v>173</v>
      </c>
      <c r="F7588">
        <v>27014.86</v>
      </c>
      <c r="G7588" s="1">
        <v>45872</v>
      </c>
      <c r="H7588" s="1">
        <v>45876</v>
      </c>
      <c r="I7588" t="s">
        <v>19</v>
      </c>
      <c r="J7588">
        <v>4</v>
      </c>
      <c r="K7588">
        <v>10</v>
      </c>
      <c r="L7588" t="s">
        <v>341</v>
      </c>
      <c r="M7588" t="s">
        <v>21</v>
      </c>
      <c r="N7588" t="s">
        <v>30</v>
      </c>
      <c r="O7588">
        <f t="shared" si="708"/>
        <v>1</v>
      </c>
      <c r="P7588" t="str">
        <f t="shared" si="709"/>
        <v>Valid</v>
      </c>
      <c r="Q7588" t="str">
        <f>_xlfn.XLOOKUP(B7588,Customers!$A:$A,Customers!$C:$C,"Not Found")</f>
        <v>North</v>
      </c>
      <c r="R7588" t="str">
        <f t="shared" si="710"/>
        <v>Central</v>
      </c>
      <c r="S7588" t="str">
        <f t="shared" si="711"/>
        <v>Accident</v>
      </c>
      <c r="T7588" t="str">
        <f t="shared" si="712"/>
        <v>Within SLA</v>
      </c>
      <c r="U7588">
        <f t="shared" si="713"/>
        <v>0</v>
      </c>
    </row>
    <row r="7589" spans="1:21" x14ac:dyDescent="0.3">
      <c r="A7589" t="s">
        <v>12373</v>
      </c>
      <c r="B7589" t="s">
        <v>10762</v>
      </c>
      <c r="C7589" t="s">
        <v>10763</v>
      </c>
      <c r="D7589" t="s">
        <v>46</v>
      </c>
      <c r="E7589" t="s">
        <v>18</v>
      </c>
      <c r="F7589">
        <v>89604.1</v>
      </c>
      <c r="G7589" s="1">
        <v>45668</v>
      </c>
      <c r="I7589" t="s">
        <v>40</v>
      </c>
      <c r="J7589">
        <v>28</v>
      </c>
      <c r="K7589">
        <v>10</v>
      </c>
      <c r="L7589" t="s">
        <v>268</v>
      </c>
      <c r="M7589" t="s">
        <v>21</v>
      </c>
      <c r="N7589" t="s">
        <v>88</v>
      </c>
      <c r="O7589">
        <f t="shared" si="708"/>
        <v>1</v>
      </c>
      <c r="P7589" t="str">
        <f t="shared" si="709"/>
        <v>Valid</v>
      </c>
      <c r="Q7589" t="str">
        <f>_xlfn.XLOOKUP(B7589,Customers!$A:$A,Customers!$C:$C,"Not Found")</f>
        <v>East</v>
      </c>
      <c r="R7589" t="str">
        <f t="shared" si="710"/>
        <v>South</v>
      </c>
      <c r="S7589" t="str">
        <f t="shared" si="711"/>
        <v>Theft</v>
      </c>
      <c r="T7589" t="str">
        <f t="shared" si="712"/>
        <v>SLA Breach</v>
      </c>
      <c r="U7589">
        <f t="shared" si="713"/>
        <v>18</v>
      </c>
    </row>
    <row r="7590" spans="1:21" x14ac:dyDescent="0.3">
      <c r="A7590" t="s">
        <v>12374</v>
      </c>
      <c r="B7590" t="s">
        <v>9377</v>
      </c>
      <c r="C7590" t="s">
        <v>9378</v>
      </c>
      <c r="D7590" t="s">
        <v>111</v>
      </c>
      <c r="E7590" t="s">
        <v>39</v>
      </c>
      <c r="F7590">
        <v>54297.13</v>
      </c>
      <c r="G7590" s="1">
        <v>45965</v>
      </c>
      <c r="H7590" s="1">
        <v>45973</v>
      </c>
      <c r="I7590" t="s">
        <v>19</v>
      </c>
      <c r="J7590">
        <v>8</v>
      </c>
      <c r="K7590">
        <v>12</v>
      </c>
      <c r="L7590" t="s">
        <v>548</v>
      </c>
      <c r="M7590" t="s">
        <v>49</v>
      </c>
      <c r="N7590" t="s">
        <v>30</v>
      </c>
      <c r="O7590">
        <f t="shared" si="708"/>
        <v>1</v>
      </c>
      <c r="P7590" t="str">
        <f t="shared" si="709"/>
        <v>Valid</v>
      </c>
      <c r="Q7590" t="str">
        <f>_xlfn.XLOOKUP(B7590,Customers!$A:$A,Customers!$C:$C,"Not Found")</f>
        <v>West</v>
      </c>
      <c r="R7590" t="str">
        <f t="shared" si="710"/>
        <v>North</v>
      </c>
      <c r="S7590" t="str">
        <f t="shared" si="711"/>
        <v>Fire</v>
      </c>
      <c r="T7590" t="str">
        <f t="shared" si="712"/>
        <v>Within SLA</v>
      </c>
      <c r="U7590">
        <f t="shared" si="713"/>
        <v>0</v>
      </c>
    </row>
    <row r="7591" spans="1:21" x14ac:dyDescent="0.3">
      <c r="A7591" t="s">
        <v>12375</v>
      </c>
      <c r="B7591" t="s">
        <v>2279</v>
      </c>
      <c r="C7591" t="s">
        <v>2280</v>
      </c>
      <c r="D7591" t="s">
        <v>92</v>
      </c>
      <c r="E7591" t="s">
        <v>74</v>
      </c>
      <c r="F7591">
        <v>57441</v>
      </c>
      <c r="G7591" s="1">
        <v>45756</v>
      </c>
      <c r="I7591" t="s">
        <v>40</v>
      </c>
      <c r="J7591">
        <v>23</v>
      </c>
      <c r="K7591">
        <v>7</v>
      </c>
      <c r="L7591" t="s">
        <v>65</v>
      </c>
      <c r="M7591" t="s">
        <v>94</v>
      </c>
      <c r="N7591" t="s">
        <v>88</v>
      </c>
      <c r="O7591">
        <f t="shared" si="708"/>
        <v>1</v>
      </c>
      <c r="P7591" t="str">
        <f t="shared" si="709"/>
        <v>Valid</v>
      </c>
      <c r="Q7591" t="str">
        <f>_xlfn.XLOOKUP(B7591,Customers!$A:$A,Customers!$C:$C,"Not Found")</f>
        <v>North</v>
      </c>
      <c r="R7591" t="str">
        <f t="shared" si="710"/>
        <v>East</v>
      </c>
      <c r="S7591" t="str">
        <f t="shared" si="711"/>
        <v>Baggage Loss</v>
      </c>
      <c r="T7591" t="str">
        <f t="shared" si="712"/>
        <v>SLA Breach</v>
      </c>
      <c r="U7591">
        <f t="shared" si="713"/>
        <v>16</v>
      </c>
    </row>
    <row r="7592" spans="1:21" x14ac:dyDescent="0.3">
      <c r="A7592" t="s">
        <v>12376</v>
      </c>
      <c r="B7592" t="s">
        <v>1000</v>
      </c>
      <c r="C7592" t="s">
        <v>1001</v>
      </c>
      <c r="D7592" t="s">
        <v>154</v>
      </c>
      <c r="E7592" t="s">
        <v>18</v>
      </c>
      <c r="F7592">
        <v>30622.55</v>
      </c>
      <c r="G7592" s="1">
        <v>45826</v>
      </c>
      <c r="H7592" s="1">
        <v>45833</v>
      </c>
      <c r="I7592" t="s">
        <v>19</v>
      </c>
      <c r="J7592">
        <v>7</v>
      </c>
      <c r="K7592">
        <v>10</v>
      </c>
      <c r="L7592" t="s">
        <v>561</v>
      </c>
      <c r="M7592" t="s">
        <v>21</v>
      </c>
      <c r="N7592" t="s">
        <v>30</v>
      </c>
      <c r="O7592">
        <f t="shared" si="708"/>
        <v>1</v>
      </c>
      <c r="P7592" t="str">
        <f t="shared" si="709"/>
        <v>Valid</v>
      </c>
      <c r="Q7592" t="str">
        <f>_xlfn.XLOOKUP(B7592,Customers!$A:$A,Customers!$C:$C,"Not Found")</f>
        <v>Central</v>
      </c>
      <c r="R7592" t="str">
        <f t="shared" si="710"/>
        <v>South</v>
      </c>
      <c r="S7592" t="str">
        <f t="shared" si="711"/>
        <v>Vehicle Damage</v>
      </c>
      <c r="T7592" t="str">
        <f t="shared" si="712"/>
        <v>Within SLA</v>
      </c>
      <c r="U7592">
        <f t="shared" si="713"/>
        <v>0</v>
      </c>
    </row>
    <row r="7593" spans="1:21" x14ac:dyDescent="0.3">
      <c r="A7593" t="s">
        <v>12377</v>
      </c>
      <c r="B7593" t="s">
        <v>12378</v>
      </c>
      <c r="C7593" t="s">
        <v>12379</v>
      </c>
      <c r="D7593" t="s">
        <v>154</v>
      </c>
      <c r="E7593" t="s">
        <v>173</v>
      </c>
      <c r="F7593">
        <v>17559.3</v>
      </c>
      <c r="G7593" s="1">
        <v>45869</v>
      </c>
      <c r="I7593" t="s">
        <v>40</v>
      </c>
      <c r="J7593">
        <v>24</v>
      </c>
      <c r="K7593">
        <v>10</v>
      </c>
      <c r="L7593" t="s">
        <v>787</v>
      </c>
      <c r="M7593" t="s">
        <v>21</v>
      </c>
      <c r="N7593" t="s">
        <v>88</v>
      </c>
      <c r="O7593">
        <f t="shared" si="708"/>
        <v>1</v>
      </c>
      <c r="P7593" t="str">
        <f t="shared" si="709"/>
        <v>Valid</v>
      </c>
      <c r="Q7593" t="str">
        <f>_xlfn.XLOOKUP(B7593,Customers!$A:$A,Customers!$C:$C,"Not Found")</f>
        <v>Central</v>
      </c>
      <c r="R7593" t="str">
        <f t="shared" si="710"/>
        <v>Central</v>
      </c>
      <c r="S7593" t="str">
        <f t="shared" si="711"/>
        <v>Vehicle Damage</v>
      </c>
      <c r="T7593" t="str">
        <f t="shared" si="712"/>
        <v>SLA Breach</v>
      </c>
      <c r="U7593">
        <f t="shared" si="713"/>
        <v>14</v>
      </c>
    </row>
    <row r="7594" spans="1:21" x14ac:dyDescent="0.3">
      <c r="A7594" t="s">
        <v>12380</v>
      </c>
      <c r="B7594" t="s">
        <v>6523</v>
      </c>
      <c r="C7594" t="s">
        <v>6524</v>
      </c>
      <c r="D7594" t="s">
        <v>69</v>
      </c>
      <c r="E7594" t="s">
        <v>39</v>
      </c>
      <c r="F7594">
        <v>87736.11</v>
      </c>
      <c r="G7594" s="1">
        <v>45792</v>
      </c>
      <c r="H7594" s="1">
        <v>45809</v>
      </c>
      <c r="I7594" t="s">
        <v>19</v>
      </c>
      <c r="J7594">
        <v>17</v>
      </c>
      <c r="K7594">
        <v>12</v>
      </c>
      <c r="L7594" t="s">
        <v>491</v>
      </c>
      <c r="M7594" t="s">
        <v>49</v>
      </c>
      <c r="N7594" t="s">
        <v>22</v>
      </c>
      <c r="O7594">
        <f t="shared" si="708"/>
        <v>1</v>
      </c>
      <c r="P7594" t="str">
        <f t="shared" si="709"/>
        <v>Valid</v>
      </c>
      <c r="Q7594" t="str">
        <f>_xlfn.XLOOKUP(B7594,Customers!$A:$A,Customers!$C:$C,"Not Found")</f>
        <v>East</v>
      </c>
      <c r="R7594" t="str">
        <f t="shared" si="710"/>
        <v>North</v>
      </c>
      <c r="S7594" t="str">
        <f t="shared" si="711"/>
        <v>Property Damage</v>
      </c>
      <c r="T7594" t="str">
        <f t="shared" si="712"/>
        <v>SLA Breach</v>
      </c>
      <c r="U7594">
        <f t="shared" si="713"/>
        <v>5</v>
      </c>
    </row>
    <row r="7595" spans="1:21" x14ac:dyDescent="0.3">
      <c r="A7595" t="s">
        <v>12381</v>
      </c>
      <c r="B7595" t="s">
        <v>2738</v>
      </c>
      <c r="C7595" t="s">
        <v>2739</v>
      </c>
      <c r="D7595" t="s">
        <v>17</v>
      </c>
      <c r="E7595" t="s">
        <v>173</v>
      </c>
      <c r="F7595">
        <v>27419.33</v>
      </c>
      <c r="G7595" s="1">
        <v>45865</v>
      </c>
      <c r="H7595" s="1">
        <v>45875</v>
      </c>
      <c r="I7595" t="s">
        <v>19</v>
      </c>
      <c r="J7595">
        <v>10</v>
      </c>
      <c r="K7595">
        <v>10</v>
      </c>
      <c r="L7595" t="s">
        <v>450</v>
      </c>
      <c r="M7595" t="s">
        <v>21</v>
      </c>
      <c r="N7595" t="s">
        <v>30</v>
      </c>
      <c r="O7595">
        <f t="shared" si="708"/>
        <v>1</v>
      </c>
      <c r="P7595" t="str">
        <f t="shared" si="709"/>
        <v>Valid</v>
      </c>
      <c r="Q7595" t="str">
        <f>_xlfn.XLOOKUP(B7595,Customers!$A:$A,Customers!$C:$C,"Not Found")</f>
        <v>West</v>
      </c>
      <c r="R7595" t="str">
        <f t="shared" si="710"/>
        <v>Central</v>
      </c>
      <c r="S7595" t="str">
        <f t="shared" si="711"/>
        <v>Accident</v>
      </c>
      <c r="T7595" t="str">
        <f t="shared" si="712"/>
        <v>Within SLA</v>
      </c>
      <c r="U7595">
        <f t="shared" si="713"/>
        <v>0</v>
      </c>
    </row>
    <row r="7596" spans="1:21" x14ac:dyDescent="0.3">
      <c r="A7596" t="s">
        <v>12382</v>
      </c>
      <c r="B7596" t="s">
        <v>5347</v>
      </c>
      <c r="C7596" t="s">
        <v>5348</v>
      </c>
      <c r="D7596" t="s">
        <v>46</v>
      </c>
      <c r="E7596" t="s">
        <v>27</v>
      </c>
      <c r="F7596">
        <v>258852.27</v>
      </c>
      <c r="G7596" s="1">
        <v>45711</v>
      </c>
      <c r="H7596" s="1">
        <v>45719</v>
      </c>
      <c r="I7596" t="s">
        <v>19</v>
      </c>
      <c r="J7596">
        <v>8</v>
      </c>
      <c r="K7596">
        <v>12</v>
      </c>
      <c r="L7596" t="s">
        <v>98</v>
      </c>
      <c r="M7596" t="s">
        <v>49</v>
      </c>
      <c r="N7596" t="s">
        <v>22</v>
      </c>
      <c r="O7596">
        <f t="shared" si="708"/>
        <v>1</v>
      </c>
      <c r="P7596" t="str">
        <f t="shared" si="709"/>
        <v>Valid</v>
      </c>
      <c r="Q7596" t="str">
        <f>_xlfn.XLOOKUP(B7596,Customers!$A:$A,Customers!$C:$C,"Not Found")</f>
        <v>East</v>
      </c>
      <c r="R7596" t="str">
        <f t="shared" si="710"/>
        <v>West</v>
      </c>
      <c r="S7596" t="str">
        <f t="shared" si="711"/>
        <v>Theft</v>
      </c>
      <c r="T7596" t="str">
        <f t="shared" si="712"/>
        <v>Within SLA</v>
      </c>
      <c r="U7596">
        <f t="shared" si="713"/>
        <v>0</v>
      </c>
    </row>
    <row r="7597" spans="1:21" x14ac:dyDescent="0.3">
      <c r="A7597" t="s">
        <v>12383</v>
      </c>
      <c r="B7597" t="s">
        <v>6629</v>
      </c>
      <c r="C7597" t="s">
        <v>6630</v>
      </c>
      <c r="D7597" t="s">
        <v>92</v>
      </c>
      <c r="E7597" t="s">
        <v>39</v>
      </c>
      <c r="F7597">
        <v>19288.189999999999</v>
      </c>
      <c r="G7597" s="1">
        <v>45764</v>
      </c>
      <c r="I7597" t="s">
        <v>40</v>
      </c>
      <c r="J7597">
        <v>3</v>
      </c>
      <c r="K7597">
        <v>7</v>
      </c>
      <c r="L7597" t="s">
        <v>28</v>
      </c>
      <c r="M7597" t="s">
        <v>94</v>
      </c>
      <c r="N7597" t="s">
        <v>22</v>
      </c>
      <c r="O7597">
        <f t="shared" si="708"/>
        <v>1</v>
      </c>
      <c r="P7597" t="str">
        <f t="shared" si="709"/>
        <v>Valid</v>
      </c>
      <c r="Q7597" t="str">
        <f>_xlfn.XLOOKUP(B7597,Customers!$A:$A,Customers!$C:$C,"Not Found")</f>
        <v>West</v>
      </c>
      <c r="R7597" t="str">
        <f t="shared" si="710"/>
        <v>North</v>
      </c>
      <c r="S7597" t="str">
        <f t="shared" si="711"/>
        <v>Baggage Loss</v>
      </c>
      <c r="T7597" t="str">
        <f t="shared" si="712"/>
        <v>Within SLA</v>
      </c>
      <c r="U7597">
        <f t="shared" si="713"/>
        <v>0</v>
      </c>
    </row>
    <row r="7598" spans="1:21" x14ac:dyDescent="0.3">
      <c r="A7598" t="s">
        <v>12384</v>
      </c>
      <c r="B7598" t="s">
        <v>1288</v>
      </c>
      <c r="C7598" t="s">
        <v>1289</v>
      </c>
      <c r="D7598" t="s">
        <v>216</v>
      </c>
      <c r="E7598" t="s">
        <v>18</v>
      </c>
      <c r="F7598">
        <v>179986.89</v>
      </c>
      <c r="G7598" s="1">
        <v>45884</v>
      </c>
      <c r="H7598" s="1">
        <v>45892</v>
      </c>
      <c r="I7598" t="s">
        <v>19</v>
      </c>
      <c r="J7598">
        <v>8</v>
      </c>
      <c r="K7598">
        <v>15</v>
      </c>
      <c r="L7598" t="s">
        <v>606</v>
      </c>
      <c r="M7598" t="s">
        <v>55</v>
      </c>
      <c r="N7598" t="s">
        <v>30</v>
      </c>
      <c r="O7598">
        <f t="shared" si="708"/>
        <v>1</v>
      </c>
      <c r="P7598" t="str">
        <f t="shared" si="709"/>
        <v>Valid</v>
      </c>
      <c r="Q7598" t="str">
        <f>_xlfn.XLOOKUP(B7598,Customers!$A:$A,Customers!$C:$C,"Not Found")</f>
        <v>West</v>
      </c>
      <c r="R7598" t="str">
        <f t="shared" si="710"/>
        <v>South</v>
      </c>
      <c r="S7598" t="str">
        <f t="shared" si="711"/>
        <v>Outpatient</v>
      </c>
      <c r="T7598" t="str">
        <f t="shared" si="712"/>
        <v>Within SLA</v>
      </c>
      <c r="U7598">
        <f t="shared" si="713"/>
        <v>0</v>
      </c>
    </row>
    <row r="7599" spans="1:21" x14ac:dyDescent="0.3">
      <c r="A7599" t="s">
        <v>12385</v>
      </c>
      <c r="B7599" t="s">
        <v>1184</v>
      </c>
      <c r="C7599" t="s">
        <v>6557</v>
      </c>
      <c r="D7599" t="s">
        <v>59</v>
      </c>
      <c r="E7599" t="s">
        <v>74</v>
      </c>
      <c r="F7599">
        <v>69672.83</v>
      </c>
      <c r="G7599" s="1">
        <v>45717</v>
      </c>
      <c r="I7599" t="s">
        <v>64</v>
      </c>
      <c r="J7599">
        <v>23</v>
      </c>
      <c r="K7599">
        <v>15</v>
      </c>
      <c r="L7599" t="s">
        <v>244</v>
      </c>
      <c r="M7599" t="s">
        <v>55</v>
      </c>
      <c r="N7599" t="s">
        <v>42</v>
      </c>
      <c r="O7599">
        <f t="shared" si="708"/>
        <v>1</v>
      </c>
      <c r="P7599" t="str">
        <f t="shared" si="709"/>
        <v>Valid</v>
      </c>
      <c r="Q7599" t="str">
        <f>_xlfn.XLOOKUP(B7599,Customers!$A:$A,Customers!$C:$C,"Not Found")</f>
        <v>West</v>
      </c>
      <c r="R7599" t="str">
        <f t="shared" si="710"/>
        <v>East</v>
      </c>
      <c r="S7599" t="str">
        <f t="shared" si="711"/>
        <v>Critical Illness</v>
      </c>
      <c r="T7599" t="str">
        <f t="shared" si="712"/>
        <v>SLA Breach</v>
      </c>
      <c r="U7599">
        <f t="shared" si="713"/>
        <v>8</v>
      </c>
    </row>
    <row r="7600" spans="1:21" x14ac:dyDescent="0.3">
      <c r="A7600" t="s">
        <v>12386</v>
      </c>
      <c r="B7600" t="s">
        <v>6312</v>
      </c>
      <c r="C7600" t="s">
        <v>6313</v>
      </c>
      <c r="D7600" t="s">
        <v>17</v>
      </c>
      <c r="E7600" t="s">
        <v>74</v>
      </c>
      <c r="F7600">
        <v>81933.320000000007</v>
      </c>
      <c r="G7600" s="1">
        <v>45763</v>
      </c>
      <c r="H7600" s="1">
        <v>45779</v>
      </c>
      <c r="I7600" t="s">
        <v>19</v>
      </c>
      <c r="J7600">
        <v>16</v>
      </c>
      <c r="K7600">
        <v>10</v>
      </c>
      <c r="L7600" t="s">
        <v>41</v>
      </c>
      <c r="M7600" t="s">
        <v>21</v>
      </c>
      <c r="N7600" t="s">
        <v>42</v>
      </c>
      <c r="O7600">
        <f t="shared" si="708"/>
        <v>1</v>
      </c>
      <c r="P7600" t="str">
        <f t="shared" si="709"/>
        <v>Valid</v>
      </c>
      <c r="Q7600" t="str">
        <f>_xlfn.XLOOKUP(B7600,Customers!$A:$A,Customers!$C:$C,"Not Found")</f>
        <v>South</v>
      </c>
      <c r="R7600" t="str">
        <f t="shared" si="710"/>
        <v>East</v>
      </c>
      <c r="S7600" t="str">
        <f t="shared" si="711"/>
        <v>Accident</v>
      </c>
      <c r="T7600" t="str">
        <f t="shared" si="712"/>
        <v>SLA Breach</v>
      </c>
      <c r="U7600">
        <f t="shared" si="713"/>
        <v>6</v>
      </c>
    </row>
    <row r="7601" spans="1:21" x14ac:dyDescent="0.3">
      <c r="A7601" t="s">
        <v>12387</v>
      </c>
      <c r="B7601" t="s">
        <v>9313</v>
      </c>
      <c r="C7601" t="s">
        <v>9314</v>
      </c>
      <c r="D7601" t="s">
        <v>102</v>
      </c>
      <c r="E7601" t="s">
        <v>18</v>
      </c>
      <c r="F7601">
        <v>212660.83</v>
      </c>
      <c r="G7601" s="1">
        <v>45750</v>
      </c>
      <c r="H7601" s="1">
        <v>45784</v>
      </c>
      <c r="I7601" t="s">
        <v>19</v>
      </c>
      <c r="J7601">
        <v>34</v>
      </c>
      <c r="K7601">
        <v>20</v>
      </c>
      <c r="L7601" t="s">
        <v>223</v>
      </c>
      <c r="M7601" t="s">
        <v>29</v>
      </c>
      <c r="N7601" t="s">
        <v>88</v>
      </c>
      <c r="O7601">
        <f t="shared" si="708"/>
        <v>1</v>
      </c>
      <c r="P7601" t="str">
        <f t="shared" si="709"/>
        <v>Valid</v>
      </c>
      <c r="Q7601" t="str">
        <f>_xlfn.XLOOKUP(B7601,Customers!$A:$A,Customers!$C:$C,"Not Found")</f>
        <v>West</v>
      </c>
      <c r="R7601" t="str">
        <f t="shared" si="710"/>
        <v>South</v>
      </c>
      <c r="S7601" t="str">
        <f t="shared" si="711"/>
        <v>Maturity</v>
      </c>
      <c r="T7601" t="str">
        <f t="shared" si="712"/>
        <v>SLA Breach</v>
      </c>
      <c r="U7601">
        <f t="shared" si="713"/>
        <v>14</v>
      </c>
    </row>
    <row r="7602" spans="1:21" x14ac:dyDescent="0.3">
      <c r="A7602" t="s">
        <v>12388</v>
      </c>
      <c r="B7602" t="s">
        <v>975</v>
      </c>
      <c r="C7602" t="s">
        <v>9255</v>
      </c>
      <c r="D7602" t="s">
        <v>53</v>
      </c>
      <c r="E7602" t="s">
        <v>74</v>
      </c>
      <c r="F7602">
        <v>398536.03</v>
      </c>
      <c r="G7602" s="1">
        <v>45699</v>
      </c>
      <c r="H7602" s="1">
        <v>45720</v>
      </c>
      <c r="I7602" t="s">
        <v>19</v>
      </c>
      <c r="J7602">
        <v>21</v>
      </c>
      <c r="K7602">
        <v>15</v>
      </c>
      <c r="L7602" t="s">
        <v>323</v>
      </c>
      <c r="M7602" t="s">
        <v>55</v>
      </c>
      <c r="N7602" t="s">
        <v>42</v>
      </c>
      <c r="O7602">
        <f t="shared" si="708"/>
        <v>1</v>
      </c>
      <c r="P7602" t="str">
        <f t="shared" si="709"/>
        <v>Valid</v>
      </c>
      <c r="Q7602" t="str">
        <f>_xlfn.XLOOKUP(B7602,Customers!$A:$A,Customers!$C:$C,"Not Found")</f>
        <v>North</v>
      </c>
      <c r="R7602" t="str">
        <f t="shared" si="710"/>
        <v>East</v>
      </c>
      <c r="S7602" t="str">
        <f t="shared" si="711"/>
        <v>Hospitalization</v>
      </c>
      <c r="T7602" t="str">
        <f t="shared" si="712"/>
        <v>SLA Breach</v>
      </c>
      <c r="U7602">
        <f t="shared" si="713"/>
        <v>6</v>
      </c>
    </row>
    <row r="7603" spans="1:21" x14ac:dyDescent="0.3">
      <c r="A7603" t="s">
        <v>12389</v>
      </c>
      <c r="B7603" t="s">
        <v>1987</v>
      </c>
      <c r="C7603" t="s">
        <v>1988</v>
      </c>
      <c r="D7603" t="s">
        <v>154</v>
      </c>
      <c r="E7603" t="s">
        <v>27</v>
      </c>
      <c r="F7603">
        <v>30803.82</v>
      </c>
      <c r="G7603" s="1">
        <v>45956</v>
      </c>
      <c r="H7603" s="1">
        <v>45969</v>
      </c>
      <c r="I7603" t="s">
        <v>19</v>
      </c>
      <c r="J7603">
        <v>13</v>
      </c>
      <c r="K7603">
        <v>10</v>
      </c>
      <c r="L7603" t="s">
        <v>163</v>
      </c>
      <c r="M7603" t="s">
        <v>21</v>
      </c>
      <c r="N7603" t="s">
        <v>42</v>
      </c>
      <c r="O7603">
        <f t="shared" si="708"/>
        <v>1</v>
      </c>
      <c r="P7603" t="str">
        <f t="shared" si="709"/>
        <v>Valid</v>
      </c>
      <c r="Q7603" t="str">
        <f>_xlfn.XLOOKUP(B7603,Customers!$A:$A,Customers!$C:$C,"Not Found")</f>
        <v>North</v>
      </c>
      <c r="R7603" t="str">
        <f t="shared" si="710"/>
        <v>West</v>
      </c>
      <c r="S7603" t="str">
        <f t="shared" si="711"/>
        <v>Vehicle Damage</v>
      </c>
      <c r="T7603" t="str">
        <f t="shared" si="712"/>
        <v>SLA Breach</v>
      </c>
      <c r="U7603">
        <f t="shared" si="713"/>
        <v>3</v>
      </c>
    </row>
    <row r="7604" spans="1:21" x14ac:dyDescent="0.3">
      <c r="A7604" t="s">
        <v>12390</v>
      </c>
      <c r="B7604" t="s">
        <v>1485</v>
      </c>
      <c r="C7604" t="s">
        <v>5879</v>
      </c>
      <c r="D7604" t="s">
        <v>26</v>
      </c>
      <c r="E7604" t="s">
        <v>74</v>
      </c>
      <c r="F7604">
        <v>41258.15</v>
      </c>
      <c r="G7604" s="1">
        <v>45986</v>
      </c>
      <c r="H7604" s="1">
        <v>46001</v>
      </c>
      <c r="I7604" t="s">
        <v>19</v>
      </c>
      <c r="J7604">
        <v>15</v>
      </c>
      <c r="K7604">
        <v>20</v>
      </c>
      <c r="L7604" t="s">
        <v>28</v>
      </c>
      <c r="M7604" t="s">
        <v>29</v>
      </c>
      <c r="N7604" t="s">
        <v>30</v>
      </c>
      <c r="O7604">
        <f t="shared" si="708"/>
        <v>1</v>
      </c>
      <c r="P7604" t="str">
        <f t="shared" si="709"/>
        <v>Valid</v>
      </c>
      <c r="Q7604" t="str">
        <f>_xlfn.XLOOKUP(B7604,Customers!$A:$A,Customers!$C:$C,"Not Found")</f>
        <v>North</v>
      </c>
      <c r="R7604" t="str">
        <f t="shared" si="710"/>
        <v>East</v>
      </c>
      <c r="S7604" t="str">
        <f t="shared" si="711"/>
        <v>Disability</v>
      </c>
      <c r="T7604" t="str">
        <f t="shared" si="712"/>
        <v>Within SLA</v>
      </c>
      <c r="U7604">
        <f t="shared" si="713"/>
        <v>0</v>
      </c>
    </row>
    <row r="7605" spans="1:21" x14ac:dyDescent="0.3">
      <c r="A7605" t="s">
        <v>12391</v>
      </c>
      <c r="B7605" t="s">
        <v>9886</v>
      </c>
      <c r="C7605" t="s">
        <v>9887</v>
      </c>
      <c r="D7605" t="s">
        <v>53</v>
      </c>
      <c r="E7605" t="s">
        <v>74</v>
      </c>
      <c r="F7605">
        <v>100663.13</v>
      </c>
      <c r="G7605" s="1">
        <v>45745</v>
      </c>
      <c r="H7605" s="1">
        <v>45772</v>
      </c>
      <c r="I7605" t="s">
        <v>19</v>
      </c>
      <c r="J7605">
        <v>27</v>
      </c>
      <c r="K7605">
        <v>15</v>
      </c>
      <c r="L7605" t="s">
        <v>541</v>
      </c>
      <c r="M7605" t="s">
        <v>55</v>
      </c>
      <c r="N7605" t="s">
        <v>88</v>
      </c>
      <c r="O7605">
        <f t="shared" si="708"/>
        <v>1</v>
      </c>
      <c r="P7605" t="str">
        <f t="shared" si="709"/>
        <v>Valid</v>
      </c>
      <c r="Q7605" t="str">
        <f>_xlfn.XLOOKUP(B7605,Customers!$A:$A,Customers!$C:$C,"Not Found")</f>
        <v>South</v>
      </c>
      <c r="R7605" t="str">
        <f t="shared" si="710"/>
        <v>East</v>
      </c>
      <c r="S7605" t="str">
        <f t="shared" si="711"/>
        <v>Hospitalization</v>
      </c>
      <c r="T7605" t="str">
        <f t="shared" si="712"/>
        <v>SLA Breach</v>
      </c>
      <c r="U7605">
        <f t="shared" si="713"/>
        <v>12</v>
      </c>
    </row>
    <row r="7606" spans="1:21" x14ac:dyDescent="0.3">
      <c r="A7606" t="s">
        <v>12392</v>
      </c>
      <c r="B7606" t="s">
        <v>9149</v>
      </c>
      <c r="C7606" t="s">
        <v>9150</v>
      </c>
      <c r="D7606" t="s">
        <v>26</v>
      </c>
      <c r="E7606" t="s">
        <v>173</v>
      </c>
      <c r="F7606">
        <v>154095.32999999999</v>
      </c>
      <c r="G7606" s="1">
        <v>45943</v>
      </c>
      <c r="H7606" s="1">
        <v>45954</v>
      </c>
      <c r="I7606" t="s">
        <v>19</v>
      </c>
      <c r="J7606">
        <v>11</v>
      </c>
      <c r="K7606">
        <v>20</v>
      </c>
      <c r="L7606" t="s">
        <v>150</v>
      </c>
      <c r="M7606" t="s">
        <v>29</v>
      </c>
      <c r="N7606" t="s">
        <v>30</v>
      </c>
      <c r="O7606">
        <f t="shared" si="708"/>
        <v>1</v>
      </c>
      <c r="P7606" t="str">
        <f t="shared" si="709"/>
        <v>Valid</v>
      </c>
      <c r="Q7606" t="str">
        <f>_xlfn.XLOOKUP(B7606,Customers!$A:$A,Customers!$C:$C,"Not Found")</f>
        <v>Central</v>
      </c>
      <c r="R7606" t="str">
        <f t="shared" si="710"/>
        <v>Central</v>
      </c>
      <c r="S7606" t="str">
        <f t="shared" si="711"/>
        <v>Disability</v>
      </c>
      <c r="T7606" t="str">
        <f t="shared" si="712"/>
        <v>Within SLA</v>
      </c>
      <c r="U7606">
        <f t="shared" si="713"/>
        <v>0</v>
      </c>
    </row>
    <row r="7607" spans="1:21" x14ac:dyDescent="0.3">
      <c r="A7607" t="s">
        <v>12393</v>
      </c>
      <c r="B7607" t="s">
        <v>6268</v>
      </c>
      <c r="C7607" t="s">
        <v>6269</v>
      </c>
      <c r="D7607" t="s">
        <v>69</v>
      </c>
      <c r="E7607" t="s">
        <v>74</v>
      </c>
      <c r="F7607">
        <v>125621.77</v>
      </c>
      <c r="G7607" s="1">
        <v>45822</v>
      </c>
      <c r="I7607" t="s">
        <v>40</v>
      </c>
      <c r="J7607">
        <v>10</v>
      </c>
      <c r="K7607">
        <v>12</v>
      </c>
      <c r="L7607" t="s">
        <v>427</v>
      </c>
      <c r="M7607" t="s">
        <v>49</v>
      </c>
      <c r="N7607" t="s">
        <v>42</v>
      </c>
      <c r="O7607">
        <f t="shared" si="708"/>
        <v>1</v>
      </c>
      <c r="P7607" t="str">
        <f t="shared" si="709"/>
        <v>Valid</v>
      </c>
      <c r="Q7607" t="str">
        <f>_xlfn.XLOOKUP(B7607,Customers!$A:$A,Customers!$C:$C,"Not Found")</f>
        <v>West</v>
      </c>
      <c r="R7607" t="str">
        <f t="shared" si="710"/>
        <v>East</v>
      </c>
      <c r="S7607" t="str">
        <f t="shared" si="711"/>
        <v>Property Damage</v>
      </c>
      <c r="T7607" t="str">
        <f t="shared" si="712"/>
        <v>Within SLA</v>
      </c>
      <c r="U7607">
        <f t="shared" si="713"/>
        <v>0</v>
      </c>
    </row>
    <row r="7608" spans="1:21" x14ac:dyDescent="0.3">
      <c r="A7608" t="s">
        <v>12394</v>
      </c>
      <c r="B7608" t="s">
        <v>4574</v>
      </c>
      <c r="C7608" t="s">
        <v>4575</v>
      </c>
      <c r="D7608" t="s">
        <v>154</v>
      </c>
      <c r="E7608" t="s">
        <v>18</v>
      </c>
      <c r="F7608">
        <v>62136.59</v>
      </c>
      <c r="G7608" s="1">
        <v>45737</v>
      </c>
      <c r="H7608" s="1">
        <v>45744</v>
      </c>
      <c r="I7608" t="s">
        <v>19</v>
      </c>
      <c r="J7608">
        <v>7</v>
      </c>
      <c r="K7608">
        <v>10</v>
      </c>
      <c r="L7608" t="s">
        <v>41</v>
      </c>
      <c r="M7608" t="s">
        <v>21</v>
      </c>
      <c r="N7608" t="s">
        <v>30</v>
      </c>
      <c r="O7608">
        <f t="shared" si="708"/>
        <v>1</v>
      </c>
      <c r="P7608" t="str">
        <f t="shared" si="709"/>
        <v>Valid</v>
      </c>
      <c r="Q7608" t="str">
        <f>_xlfn.XLOOKUP(B7608,Customers!$A:$A,Customers!$C:$C,"Not Found")</f>
        <v>West</v>
      </c>
      <c r="R7608" t="str">
        <f t="shared" si="710"/>
        <v>South</v>
      </c>
      <c r="S7608" t="str">
        <f t="shared" si="711"/>
        <v>Vehicle Damage</v>
      </c>
      <c r="T7608" t="str">
        <f t="shared" si="712"/>
        <v>Within SLA</v>
      </c>
      <c r="U7608">
        <f t="shared" si="713"/>
        <v>0</v>
      </c>
    </row>
    <row r="7609" spans="1:21" x14ac:dyDescent="0.3">
      <c r="A7609" t="s">
        <v>12395</v>
      </c>
      <c r="B7609" t="s">
        <v>1245</v>
      </c>
      <c r="C7609" t="s">
        <v>1246</v>
      </c>
      <c r="D7609" t="s">
        <v>34</v>
      </c>
      <c r="E7609" t="s">
        <v>18</v>
      </c>
      <c r="F7609">
        <v>212654.86</v>
      </c>
      <c r="G7609" s="1">
        <v>45972</v>
      </c>
      <c r="H7609" s="1">
        <v>45998</v>
      </c>
      <c r="I7609" t="s">
        <v>19</v>
      </c>
      <c r="J7609">
        <v>26</v>
      </c>
      <c r="K7609">
        <v>20</v>
      </c>
      <c r="L7609" t="s">
        <v>630</v>
      </c>
      <c r="M7609" t="s">
        <v>29</v>
      </c>
      <c r="N7609" t="s">
        <v>88</v>
      </c>
      <c r="O7609">
        <f t="shared" si="708"/>
        <v>1</v>
      </c>
      <c r="P7609" t="str">
        <f t="shared" si="709"/>
        <v>Valid</v>
      </c>
      <c r="Q7609" t="str">
        <f>_xlfn.XLOOKUP(B7609,Customers!$A:$A,Customers!$C:$C,"Not Found")</f>
        <v>Central</v>
      </c>
      <c r="R7609" t="str">
        <f t="shared" si="710"/>
        <v>South</v>
      </c>
      <c r="S7609" t="str">
        <f t="shared" si="711"/>
        <v>Death Benefit</v>
      </c>
      <c r="T7609" t="str">
        <f t="shared" si="712"/>
        <v>SLA Breach</v>
      </c>
      <c r="U7609">
        <f t="shared" si="713"/>
        <v>6</v>
      </c>
    </row>
    <row r="7610" spans="1:21" x14ac:dyDescent="0.3">
      <c r="A7610" t="s">
        <v>12396</v>
      </c>
      <c r="B7610" t="s">
        <v>10934</v>
      </c>
      <c r="C7610" t="s">
        <v>10935</v>
      </c>
      <c r="D7610" t="s">
        <v>46</v>
      </c>
      <c r="E7610" t="s">
        <v>39</v>
      </c>
      <c r="F7610">
        <v>84433.46</v>
      </c>
      <c r="G7610" s="1">
        <v>45701</v>
      </c>
      <c r="H7610" s="1">
        <v>45732</v>
      </c>
      <c r="I7610" t="s">
        <v>47</v>
      </c>
      <c r="J7610">
        <v>31</v>
      </c>
      <c r="K7610">
        <v>12</v>
      </c>
      <c r="L7610" t="s">
        <v>159</v>
      </c>
      <c r="M7610" t="s">
        <v>49</v>
      </c>
      <c r="N7610" t="s">
        <v>88</v>
      </c>
      <c r="O7610">
        <f t="shared" si="708"/>
        <v>1</v>
      </c>
      <c r="P7610" t="str">
        <f t="shared" si="709"/>
        <v>Valid</v>
      </c>
      <c r="Q7610" t="str">
        <f>_xlfn.XLOOKUP(B7610,Customers!$A:$A,Customers!$C:$C,"Not Found")</f>
        <v>North</v>
      </c>
      <c r="R7610" t="str">
        <f t="shared" si="710"/>
        <v>North</v>
      </c>
      <c r="S7610" t="str">
        <f t="shared" si="711"/>
        <v>Theft</v>
      </c>
      <c r="T7610" t="str">
        <f t="shared" si="712"/>
        <v>SLA Breach</v>
      </c>
      <c r="U7610">
        <f t="shared" si="713"/>
        <v>19</v>
      </c>
    </row>
    <row r="7611" spans="1:21" x14ac:dyDescent="0.3">
      <c r="A7611" t="s">
        <v>12397</v>
      </c>
      <c r="B7611" t="s">
        <v>3276</v>
      </c>
      <c r="C7611" t="s">
        <v>12398</v>
      </c>
      <c r="D7611" t="s">
        <v>46</v>
      </c>
      <c r="E7611" t="s">
        <v>18</v>
      </c>
      <c r="F7611">
        <v>84808.76</v>
      </c>
      <c r="G7611" s="1">
        <v>45697</v>
      </c>
      <c r="H7611" s="1">
        <v>45704</v>
      </c>
      <c r="I7611" t="s">
        <v>19</v>
      </c>
      <c r="J7611">
        <v>7</v>
      </c>
      <c r="K7611">
        <v>10</v>
      </c>
      <c r="L7611" t="s">
        <v>373</v>
      </c>
      <c r="M7611" t="s">
        <v>21</v>
      </c>
      <c r="N7611" t="s">
        <v>30</v>
      </c>
      <c r="O7611">
        <f t="shared" si="708"/>
        <v>1</v>
      </c>
      <c r="P7611" t="str">
        <f t="shared" si="709"/>
        <v>Valid</v>
      </c>
      <c r="Q7611" t="str">
        <f>_xlfn.XLOOKUP(B7611,Customers!$A:$A,Customers!$C:$C,"Not Found")</f>
        <v>East</v>
      </c>
      <c r="R7611" t="str">
        <f t="shared" si="710"/>
        <v>South</v>
      </c>
      <c r="S7611" t="str">
        <f t="shared" si="711"/>
        <v>Theft</v>
      </c>
      <c r="T7611" t="str">
        <f t="shared" si="712"/>
        <v>Within SLA</v>
      </c>
      <c r="U7611">
        <f t="shared" si="713"/>
        <v>0</v>
      </c>
    </row>
    <row r="7612" spans="1:21" x14ac:dyDescent="0.3">
      <c r="A7612" t="s">
        <v>12399</v>
      </c>
      <c r="B7612" t="s">
        <v>1950</v>
      </c>
      <c r="C7612" t="s">
        <v>5724</v>
      </c>
      <c r="D7612" t="s">
        <v>231</v>
      </c>
      <c r="E7612" t="s">
        <v>18</v>
      </c>
      <c r="F7612">
        <v>86978.1</v>
      </c>
      <c r="G7612" s="1">
        <v>45795</v>
      </c>
      <c r="I7612" t="s">
        <v>40</v>
      </c>
      <c r="J7612">
        <v>26</v>
      </c>
      <c r="K7612">
        <v>12</v>
      </c>
      <c r="L7612" t="s">
        <v>150</v>
      </c>
      <c r="M7612" t="s">
        <v>49</v>
      </c>
      <c r="N7612" t="s">
        <v>88</v>
      </c>
      <c r="O7612">
        <f t="shared" si="708"/>
        <v>1</v>
      </c>
      <c r="P7612" t="str">
        <f t="shared" si="709"/>
        <v>Valid</v>
      </c>
      <c r="Q7612" t="str">
        <f>_xlfn.XLOOKUP(B7612,Customers!$A:$A,Customers!$C:$C,"Not Found")</f>
        <v>South</v>
      </c>
      <c r="R7612" t="str">
        <f t="shared" si="710"/>
        <v>South</v>
      </c>
      <c r="S7612" t="str">
        <f t="shared" si="711"/>
        <v>property damage</v>
      </c>
      <c r="T7612" t="str">
        <f t="shared" si="712"/>
        <v>SLA Breach</v>
      </c>
      <c r="U7612">
        <f t="shared" si="713"/>
        <v>14</v>
      </c>
    </row>
    <row r="7613" spans="1:21" x14ac:dyDescent="0.3">
      <c r="A7613" t="s">
        <v>12400</v>
      </c>
      <c r="B7613" t="s">
        <v>1325</v>
      </c>
      <c r="C7613" t="s">
        <v>1326</v>
      </c>
      <c r="D7613" t="s">
        <v>69</v>
      </c>
      <c r="E7613" t="s">
        <v>27</v>
      </c>
      <c r="F7613">
        <v>99602.46</v>
      </c>
      <c r="G7613" s="1">
        <v>45948</v>
      </c>
      <c r="I7613" t="s">
        <v>40</v>
      </c>
      <c r="J7613">
        <v>29</v>
      </c>
      <c r="K7613">
        <v>12</v>
      </c>
      <c r="L7613" t="s">
        <v>227</v>
      </c>
      <c r="M7613" t="s">
        <v>49</v>
      </c>
      <c r="N7613" t="s">
        <v>88</v>
      </c>
      <c r="O7613">
        <f t="shared" si="708"/>
        <v>1</v>
      </c>
      <c r="P7613" t="str">
        <f t="shared" si="709"/>
        <v>Valid</v>
      </c>
      <c r="Q7613" t="str">
        <f>_xlfn.XLOOKUP(B7613,Customers!$A:$A,Customers!$C:$C,"Not Found")</f>
        <v>North</v>
      </c>
      <c r="R7613" t="str">
        <f t="shared" si="710"/>
        <v>West</v>
      </c>
      <c r="S7613" t="str">
        <f t="shared" si="711"/>
        <v>Property Damage</v>
      </c>
      <c r="T7613" t="str">
        <f t="shared" si="712"/>
        <v>SLA Breach</v>
      </c>
      <c r="U7613">
        <f t="shared" si="713"/>
        <v>17</v>
      </c>
    </row>
    <row r="7614" spans="1:21" x14ac:dyDescent="0.3">
      <c r="A7614" t="s">
        <v>12401</v>
      </c>
      <c r="B7614" t="s">
        <v>8981</v>
      </c>
      <c r="C7614" t="s">
        <v>8982</v>
      </c>
      <c r="D7614" t="s">
        <v>111</v>
      </c>
      <c r="E7614" t="s">
        <v>39</v>
      </c>
      <c r="F7614">
        <v>79590.990000000005</v>
      </c>
      <c r="G7614" s="1">
        <v>45757</v>
      </c>
      <c r="H7614" s="1">
        <v>45763</v>
      </c>
      <c r="I7614" t="s">
        <v>19</v>
      </c>
      <c r="J7614">
        <v>6</v>
      </c>
      <c r="K7614">
        <v>12</v>
      </c>
      <c r="L7614" t="s">
        <v>75</v>
      </c>
      <c r="M7614" t="s">
        <v>49</v>
      </c>
      <c r="N7614" t="s">
        <v>30</v>
      </c>
      <c r="O7614">
        <f t="shared" si="708"/>
        <v>1</v>
      </c>
      <c r="P7614" t="str">
        <f t="shared" si="709"/>
        <v>Valid</v>
      </c>
      <c r="Q7614" t="str">
        <f>_xlfn.XLOOKUP(B7614,Customers!$A:$A,Customers!$C:$C,"Not Found")</f>
        <v>South</v>
      </c>
      <c r="R7614" t="str">
        <f t="shared" si="710"/>
        <v>North</v>
      </c>
      <c r="S7614" t="str">
        <f t="shared" si="711"/>
        <v>Fire</v>
      </c>
      <c r="T7614" t="str">
        <f t="shared" si="712"/>
        <v>Within SLA</v>
      </c>
      <c r="U7614">
        <f t="shared" si="713"/>
        <v>0</v>
      </c>
    </row>
    <row r="7615" spans="1:21" x14ac:dyDescent="0.3">
      <c r="A7615" t="s">
        <v>12402</v>
      </c>
      <c r="B7615" t="s">
        <v>2535</v>
      </c>
      <c r="C7615" t="s">
        <v>2536</v>
      </c>
      <c r="D7615" t="s">
        <v>182</v>
      </c>
      <c r="E7615" t="s">
        <v>27</v>
      </c>
      <c r="F7615">
        <v>86456.94</v>
      </c>
      <c r="G7615" s="1">
        <v>45906</v>
      </c>
      <c r="I7615" t="s">
        <v>40</v>
      </c>
      <c r="J7615">
        <v>3</v>
      </c>
      <c r="K7615">
        <v>7</v>
      </c>
      <c r="L7615" t="s">
        <v>163</v>
      </c>
      <c r="M7615" t="s">
        <v>94</v>
      </c>
      <c r="N7615" t="s">
        <v>30</v>
      </c>
      <c r="O7615">
        <f t="shared" si="708"/>
        <v>1</v>
      </c>
      <c r="P7615" t="str">
        <f t="shared" si="709"/>
        <v>Valid</v>
      </c>
      <c r="Q7615" t="str">
        <f>_xlfn.XLOOKUP(B7615,Customers!$A:$A,Customers!$C:$C,"Not Found")</f>
        <v>North</v>
      </c>
      <c r="R7615" t="str">
        <f t="shared" si="710"/>
        <v>West</v>
      </c>
      <c r="S7615" t="str">
        <f t="shared" si="711"/>
        <v>Trip Cancellation</v>
      </c>
      <c r="T7615" t="str">
        <f t="shared" si="712"/>
        <v>Within SLA</v>
      </c>
      <c r="U7615">
        <f t="shared" si="713"/>
        <v>0</v>
      </c>
    </row>
    <row r="7616" spans="1:21" x14ac:dyDescent="0.3">
      <c r="A7616" t="s">
        <v>12403</v>
      </c>
      <c r="B7616" t="s">
        <v>908</v>
      </c>
      <c r="C7616" t="s">
        <v>909</v>
      </c>
      <c r="D7616" t="s">
        <v>46</v>
      </c>
      <c r="E7616" t="s">
        <v>39</v>
      </c>
      <c r="F7616">
        <v>152265.82</v>
      </c>
      <c r="G7616" s="1">
        <v>45949</v>
      </c>
      <c r="H7616" s="1">
        <v>45966</v>
      </c>
      <c r="I7616" t="s">
        <v>19</v>
      </c>
      <c r="J7616">
        <v>17</v>
      </c>
      <c r="K7616">
        <v>10</v>
      </c>
      <c r="L7616" t="s">
        <v>227</v>
      </c>
      <c r="M7616" t="s">
        <v>21</v>
      </c>
      <c r="N7616" t="s">
        <v>30</v>
      </c>
      <c r="O7616">
        <f t="shared" si="708"/>
        <v>1</v>
      </c>
      <c r="P7616" t="str">
        <f t="shared" si="709"/>
        <v>Valid</v>
      </c>
      <c r="Q7616" t="str">
        <f>_xlfn.XLOOKUP(B7616,Customers!$A:$A,Customers!$C:$C,"Not Found")</f>
        <v>Central</v>
      </c>
      <c r="R7616" t="str">
        <f t="shared" si="710"/>
        <v>North</v>
      </c>
      <c r="S7616" t="str">
        <f t="shared" si="711"/>
        <v>Theft</v>
      </c>
      <c r="T7616" t="str">
        <f t="shared" si="712"/>
        <v>SLA Breach</v>
      </c>
      <c r="U7616">
        <f t="shared" si="713"/>
        <v>7</v>
      </c>
    </row>
    <row r="7617" spans="1:21" x14ac:dyDescent="0.3">
      <c r="A7617" t="s">
        <v>12404</v>
      </c>
      <c r="B7617" t="s">
        <v>2703</v>
      </c>
      <c r="C7617" t="s">
        <v>2704</v>
      </c>
      <c r="D7617" t="s">
        <v>46</v>
      </c>
      <c r="E7617" t="s">
        <v>39</v>
      </c>
      <c r="F7617">
        <v>42241.56</v>
      </c>
      <c r="G7617" s="1">
        <v>45820</v>
      </c>
      <c r="H7617" s="1">
        <v>45838</v>
      </c>
      <c r="I7617" t="s">
        <v>19</v>
      </c>
      <c r="J7617">
        <v>18</v>
      </c>
      <c r="K7617">
        <v>12</v>
      </c>
      <c r="L7617" t="s">
        <v>1047</v>
      </c>
      <c r="M7617" t="s">
        <v>49</v>
      </c>
      <c r="N7617" t="s">
        <v>30</v>
      </c>
      <c r="O7617">
        <f t="shared" si="708"/>
        <v>1</v>
      </c>
      <c r="P7617" t="str">
        <f t="shared" si="709"/>
        <v>Valid</v>
      </c>
      <c r="Q7617" t="str">
        <f>_xlfn.XLOOKUP(B7617,Customers!$A:$A,Customers!$C:$C,"Not Found")</f>
        <v>South</v>
      </c>
      <c r="R7617" t="str">
        <f t="shared" si="710"/>
        <v>North</v>
      </c>
      <c r="S7617" t="str">
        <f t="shared" si="711"/>
        <v>Theft</v>
      </c>
      <c r="T7617" t="str">
        <f t="shared" si="712"/>
        <v>SLA Breach</v>
      </c>
      <c r="U7617">
        <f t="shared" si="713"/>
        <v>6</v>
      </c>
    </row>
    <row r="7618" spans="1:21" x14ac:dyDescent="0.3">
      <c r="A7618" t="s">
        <v>12405</v>
      </c>
      <c r="B7618" t="s">
        <v>3493</v>
      </c>
      <c r="C7618" t="s">
        <v>9838</v>
      </c>
      <c r="D7618" t="s">
        <v>238</v>
      </c>
      <c r="E7618" t="s">
        <v>18</v>
      </c>
      <c r="F7618">
        <v>65107.49</v>
      </c>
      <c r="G7618" s="1">
        <v>45700</v>
      </c>
      <c r="I7618" t="s">
        <v>40</v>
      </c>
      <c r="J7618">
        <v>30</v>
      </c>
      <c r="K7618">
        <v>10</v>
      </c>
      <c r="L7618" t="s">
        <v>20</v>
      </c>
      <c r="M7618" t="s">
        <v>21</v>
      </c>
      <c r="N7618" t="s">
        <v>88</v>
      </c>
      <c r="O7618">
        <f t="shared" ref="O7618:O7681" si="714">COUNTIF($A:$A,A7618)</f>
        <v>1</v>
      </c>
      <c r="P7618" t="str">
        <f t="shared" ref="P7618:P7681" si="715">IF(F7618="","Missing Amount","Valid")</f>
        <v>Valid</v>
      </c>
      <c r="Q7618" t="str">
        <f>_xlfn.XLOOKUP(B7618,Customers!$A:$A,Customers!$C:$C,"Not Found")</f>
        <v>South</v>
      </c>
      <c r="R7618" t="str">
        <f t="shared" ref="R7618:R7681" si="716">IF(E7618="",Q7618,E7618)</f>
        <v>South</v>
      </c>
      <c r="S7618" t="str">
        <f t="shared" ref="S7618:S7681" si="717">IF(D7618="Hospitalisation","Hospitalization",IF(D7618="Medical Emerg.","Medical Emergency",IF(D7618="Property dmg","Property Damage",IF(D7618="Vehicle dmg","Vehicle Damage",D7618))))</f>
        <v>Vehicle Damage</v>
      </c>
      <c r="T7618" t="str">
        <f t="shared" ref="T7618:T7681" si="718">IF(J7618&gt;K7618,"SLA Breach","Within SLA")</f>
        <v>SLA Breach</v>
      </c>
      <c r="U7618">
        <f t="shared" ref="U7618:U7681" si="719">IF(J7618&gt;K7618,J7618-K7618,0)</f>
        <v>20</v>
      </c>
    </row>
    <row r="7619" spans="1:21" x14ac:dyDescent="0.3">
      <c r="A7619" t="s">
        <v>12406</v>
      </c>
      <c r="B7619" t="s">
        <v>5300</v>
      </c>
      <c r="C7619" t="s">
        <v>5301</v>
      </c>
      <c r="D7619" t="s">
        <v>116</v>
      </c>
      <c r="E7619" t="s">
        <v>74</v>
      </c>
      <c r="F7619">
        <v>17667.72</v>
      </c>
      <c r="G7619" s="1">
        <v>45974</v>
      </c>
      <c r="I7619" t="s">
        <v>64</v>
      </c>
      <c r="J7619">
        <v>6</v>
      </c>
      <c r="K7619">
        <v>7</v>
      </c>
      <c r="L7619" t="s">
        <v>212</v>
      </c>
      <c r="M7619" t="s">
        <v>94</v>
      </c>
      <c r="N7619" t="s">
        <v>30</v>
      </c>
      <c r="O7619">
        <f t="shared" si="714"/>
        <v>1</v>
      </c>
      <c r="P7619" t="str">
        <f t="shared" si="715"/>
        <v>Valid</v>
      </c>
      <c r="Q7619" t="str">
        <f>_xlfn.XLOOKUP(B7619,Customers!$A:$A,Customers!$C:$C,"Not Found")</f>
        <v>North</v>
      </c>
      <c r="R7619" t="str">
        <f t="shared" si="716"/>
        <v>East</v>
      </c>
      <c r="S7619" t="str">
        <f t="shared" si="717"/>
        <v>Medical Emergency</v>
      </c>
      <c r="T7619" t="str">
        <f t="shared" si="718"/>
        <v>Within SLA</v>
      </c>
      <c r="U7619">
        <f t="shared" si="719"/>
        <v>0</v>
      </c>
    </row>
    <row r="7620" spans="1:21" x14ac:dyDescent="0.3">
      <c r="A7620" t="s">
        <v>12407</v>
      </c>
      <c r="B7620" t="s">
        <v>12408</v>
      </c>
      <c r="C7620" t="s">
        <v>12409</v>
      </c>
      <c r="D7620" t="s">
        <v>59</v>
      </c>
      <c r="E7620" t="s">
        <v>39</v>
      </c>
      <c r="F7620">
        <v>37835.47</v>
      </c>
      <c r="G7620" s="1">
        <v>45927</v>
      </c>
      <c r="I7620" t="s">
        <v>40</v>
      </c>
      <c r="J7620">
        <v>21</v>
      </c>
      <c r="K7620">
        <v>15</v>
      </c>
      <c r="L7620" t="s">
        <v>41</v>
      </c>
      <c r="M7620" t="s">
        <v>55</v>
      </c>
      <c r="N7620" t="s">
        <v>42</v>
      </c>
      <c r="O7620">
        <f t="shared" si="714"/>
        <v>1</v>
      </c>
      <c r="P7620" t="str">
        <f t="shared" si="715"/>
        <v>Valid</v>
      </c>
      <c r="Q7620" t="str">
        <f>_xlfn.XLOOKUP(B7620,Customers!$A:$A,Customers!$C:$C,"Not Found")</f>
        <v>North</v>
      </c>
      <c r="R7620" t="str">
        <f t="shared" si="716"/>
        <v>North</v>
      </c>
      <c r="S7620" t="str">
        <f t="shared" si="717"/>
        <v>Critical Illness</v>
      </c>
      <c r="T7620" t="str">
        <f t="shared" si="718"/>
        <v>SLA Breach</v>
      </c>
      <c r="U7620">
        <f t="shared" si="719"/>
        <v>6</v>
      </c>
    </row>
    <row r="7621" spans="1:21" x14ac:dyDescent="0.3">
      <c r="A7621" t="s">
        <v>12410</v>
      </c>
      <c r="B7621" t="s">
        <v>802</v>
      </c>
      <c r="C7621" t="s">
        <v>1530</v>
      </c>
      <c r="D7621" t="s">
        <v>46</v>
      </c>
      <c r="E7621" t="s">
        <v>39</v>
      </c>
      <c r="F7621">
        <v>13757.06</v>
      </c>
      <c r="G7621" s="1">
        <v>45682</v>
      </c>
      <c r="H7621" s="1">
        <v>45690</v>
      </c>
      <c r="I7621" t="s">
        <v>19</v>
      </c>
      <c r="J7621">
        <v>8</v>
      </c>
      <c r="K7621">
        <v>12</v>
      </c>
      <c r="L7621" t="s">
        <v>590</v>
      </c>
      <c r="M7621" t="s">
        <v>49</v>
      </c>
      <c r="N7621" t="s">
        <v>30</v>
      </c>
      <c r="O7621">
        <f t="shared" si="714"/>
        <v>1</v>
      </c>
      <c r="P7621" t="str">
        <f t="shared" si="715"/>
        <v>Valid</v>
      </c>
      <c r="Q7621" t="str">
        <f>_xlfn.XLOOKUP(B7621,Customers!$A:$A,Customers!$C:$C,"Not Found")</f>
        <v>West</v>
      </c>
      <c r="R7621" t="str">
        <f t="shared" si="716"/>
        <v>North</v>
      </c>
      <c r="S7621" t="str">
        <f t="shared" si="717"/>
        <v>Theft</v>
      </c>
      <c r="T7621" t="str">
        <f t="shared" si="718"/>
        <v>Within SLA</v>
      </c>
      <c r="U7621">
        <f t="shared" si="719"/>
        <v>0</v>
      </c>
    </row>
    <row r="7622" spans="1:21" x14ac:dyDescent="0.3">
      <c r="A7622" t="s">
        <v>12411</v>
      </c>
      <c r="B7622" t="s">
        <v>3151</v>
      </c>
      <c r="C7622" t="s">
        <v>3152</v>
      </c>
      <c r="D7622" t="s">
        <v>216</v>
      </c>
      <c r="E7622" t="s">
        <v>74</v>
      </c>
      <c r="F7622">
        <v>68793.37</v>
      </c>
      <c r="G7622" s="1">
        <v>45851</v>
      </c>
      <c r="H7622" s="1">
        <v>45870</v>
      </c>
      <c r="I7622" t="s">
        <v>19</v>
      </c>
      <c r="J7622">
        <v>19</v>
      </c>
      <c r="K7622">
        <v>15</v>
      </c>
      <c r="L7622" t="s">
        <v>35</v>
      </c>
      <c r="M7622" t="s">
        <v>55</v>
      </c>
      <c r="N7622" t="s">
        <v>30</v>
      </c>
      <c r="O7622">
        <f t="shared" si="714"/>
        <v>1</v>
      </c>
      <c r="P7622" t="str">
        <f t="shared" si="715"/>
        <v>Valid</v>
      </c>
      <c r="Q7622" t="str">
        <f>_xlfn.XLOOKUP(B7622,Customers!$A:$A,Customers!$C:$C,"Not Found")</f>
        <v>West</v>
      </c>
      <c r="R7622" t="str">
        <f t="shared" si="716"/>
        <v>East</v>
      </c>
      <c r="S7622" t="str">
        <f t="shared" si="717"/>
        <v>Outpatient</v>
      </c>
      <c r="T7622" t="str">
        <f t="shared" si="718"/>
        <v>SLA Breach</v>
      </c>
      <c r="U7622">
        <f t="shared" si="719"/>
        <v>4</v>
      </c>
    </row>
    <row r="7623" spans="1:21" x14ac:dyDescent="0.3">
      <c r="A7623" t="s">
        <v>12412</v>
      </c>
      <c r="B7623" t="s">
        <v>1786</v>
      </c>
      <c r="C7623" t="s">
        <v>1787</v>
      </c>
      <c r="D7623" t="s">
        <v>53</v>
      </c>
      <c r="E7623" t="s">
        <v>18</v>
      </c>
      <c r="F7623">
        <v>72314.53</v>
      </c>
      <c r="G7623" s="1">
        <v>45943</v>
      </c>
      <c r="H7623" s="1">
        <v>45965</v>
      </c>
      <c r="I7623" t="s">
        <v>19</v>
      </c>
      <c r="J7623">
        <v>22</v>
      </c>
      <c r="K7623">
        <v>15</v>
      </c>
      <c r="L7623" t="s">
        <v>41</v>
      </c>
      <c r="M7623" t="s">
        <v>55</v>
      </c>
      <c r="N7623" t="s">
        <v>42</v>
      </c>
      <c r="O7623">
        <f t="shared" si="714"/>
        <v>1</v>
      </c>
      <c r="P7623" t="str">
        <f t="shared" si="715"/>
        <v>Valid</v>
      </c>
      <c r="Q7623" t="str">
        <f>_xlfn.XLOOKUP(B7623,Customers!$A:$A,Customers!$C:$C,"Not Found")</f>
        <v>West</v>
      </c>
      <c r="R7623" t="str">
        <f t="shared" si="716"/>
        <v>South</v>
      </c>
      <c r="S7623" t="str">
        <f t="shared" si="717"/>
        <v>Hospitalization</v>
      </c>
      <c r="T7623" t="str">
        <f t="shared" si="718"/>
        <v>SLA Breach</v>
      </c>
      <c r="U7623">
        <f t="shared" si="719"/>
        <v>7</v>
      </c>
    </row>
    <row r="7624" spans="1:21" x14ac:dyDescent="0.3">
      <c r="A7624" t="s">
        <v>12413</v>
      </c>
      <c r="B7624" t="s">
        <v>8663</v>
      </c>
      <c r="C7624" t="s">
        <v>8664</v>
      </c>
      <c r="D7624" t="s">
        <v>92</v>
      </c>
      <c r="E7624" t="s">
        <v>18</v>
      </c>
      <c r="F7624">
        <v>72423.66</v>
      </c>
      <c r="G7624" s="1">
        <v>45847</v>
      </c>
      <c r="I7624" t="s">
        <v>40</v>
      </c>
      <c r="J7624">
        <v>1</v>
      </c>
      <c r="K7624">
        <v>7</v>
      </c>
      <c r="L7624" t="s">
        <v>278</v>
      </c>
      <c r="M7624" t="s">
        <v>94</v>
      </c>
      <c r="N7624" t="s">
        <v>30</v>
      </c>
      <c r="O7624">
        <f t="shared" si="714"/>
        <v>1</v>
      </c>
      <c r="P7624" t="str">
        <f t="shared" si="715"/>
        <v>Valid</v>
      </c>
      <c r="Q7624" t="str">
        <f>_xlfn.XLOOKUP(B7624,Customers!$A:$A,Customers!$C:$C,"Not Found")</f>
        <v>West</v>
      </c>
      <c r="R7624" t="str">
        <f t="shared" si="716"/>
        <v>South</v>
      </c>
      <c r="S7624" t="str">
        <f t="shared" si="717"/>
        <v>Baggage Loss</v>
      </c>
      <c r="T7624" t="str">
        <f t="shared" si="718"/>
        <v>Within SLA</v>
      </c>
      <c r="U7624">
        <f t="shared" si="719"/>
        <v>0</v>
      </c>
    </row>
    <row r="7625" spans="1:21" x14ac:dyDescent="0.3">
      <c r="A7625" t="s">
        <v>12414</v>
      </c>
      <c r="B7625" t="s">
        <v>2633</v>
      </c>
      <c r="C7625" t="s">
        <v>2634</v>
      </c>
      <c r="D7625" t="s">
        <v>53</v>
      </c>
      <c r="E7625" t="s">
        <v>18</v>
      </c>
      <c r="F7625">
        <v>167919.34</v>
      </c>
      <c r="G7625" s="1">
        <v>45724</v>
      </c>
      <c r="I7625" t="s">
        <v>40</v>
      </c>
      <c r="J7625">
        <v>9</v>
      </c>
      <c r="K7625">
        <v>15</v>
      </c>
      <c r="L7625" t="s">
        <v>813</v>
      </c>
      <c r="M7625" t="s">
        <v>55</v>
      </c>
      <c r="N7625" t="s">
        <v>22</v>
      </c>
      <c r="O7625">
        <f t="shared" si="714"/>
        <v>1</v>
      </c>
      <c r="P7625" t="str">
        <f t="shared" si="715"/>
        <v>Valid</v>
      </c>
      <c r="Q7625" t="str">
        <f>_xlfn.XLOOKUP(B7625,Customers!$A:$A,Customers!$C:$C,"Not Found")</f>
        <v>South</v>
      </c>
      <c r="R7625" t="str">
        <f t="shared" si="716"/>
        <v>South</v>
      </c>
      <c r="S7625" t="str">
        <f t="shared" si="717"/>
        <v>Hospitalization</v>
      </c>
      <c r="T7625" t="str">
        <f t="shared" si="718"/>
        <v>Within SLA</v>
      </c>
      <c r="U7625">
        <f t="shared" si="719"/>
        <v>0</v>
      </c>
    </row>
    <row r="7626" spans="1:21" x14ac:dyDescent="0.3">
      <c r="A7626" t="s">
        <v>12415</v>
      </c>
      <c r="B7626" t="s">
        <v>2345</v>
      </c>
      <c r="C7626" t="s">
        <v>2346</v>
      </c>
      <c r="D7626" t="s">
        <v>216</v>
      </c>
      <c r="E7626" t="s">
        <v>18</v>
      </c>
      <c r="F7626">
        <v>117019.72</v>
      </c>
      <c r="G7626" s="1">
        <v>45970</v>
      </c>
      <c r="I7626" t="s">
        <v>64</v>
      </c>
      <c r="J7626">
        <v>7</v>
      </c>
      <c r="K7626">
        <v>15</v>
      </c>
      <c r="L7626" t="s">
        <v>323</v>
      </c>
      <c r="M7626" t="s">
        <v>55</v>
      </c>
      <c r="N7626" t="s">
        <v>30</v>
      </c>
      <c r="O7626">
        <f t="shared" si="714"/>
        <v>1</v>
      </c>
      <c r="P7626" t="str">
        <f t="shared" si="715"/>
        <v>Valid</v>
      </c>
      <c r="Q7626" t="str">
        <f>_xlfn.XLOOKUP(B7626,Customers!$A:$A,Customers!$C:$C,"Not Found")</f>
        <v>West</v>
      </c>
      <c r="R7626" t="str">
        <f t="shared" si="716"/>
        <v>South</v>
      </c>
      <c r="S7626" t="str">
        <f t="shared" si="717"/>
        <v>Outpatient</v>
      </c>
      <c r="T7626" t="str">
        <f t="shared" si="718"/>
        <v>Within SLA</v>
      </c>
      <c r="U7626">
        <f t="shared" si="719"/>
        <v>0</v>
      </c>
    </row>
    <row r="7627" spans="1:21" x14ac:dyDescent="0.3">
      <c r="A7627" t="s">
        <v>12416</v>
      </c>
      <c r="B7627" t="s">
        <v>1086</v>
      </c>
      <c r="C7627" t="s">
        <v>4353</v>
      </c>
      <c r="D7627" t="s">
        <v>154</v>
      </c>
      <c r="E7627" t="s">
        <v>39</v>
      </c>
      <c r="F7627">
        <v>105006.53</v>
      </c>
      <c r="G7627" s="1">
        <v>45776</v>
      </c>
      <c r="H7627" s="1">
        <v>45795</v>
      </c>
      <c r="I7627" t="s">
        <v>47</v>
      </c>
      <c r="J7627">
        <v>19</v>
      </c>
      <c r="K7627">
        <v>10</v>
      </c>
      <c r="L7627" t="s">
        <v>580</v>
      </c>
      <c r="M7627" t="s">
        <v>21</v>
      </c>
      <c r="N7627" t="s">
        <v>42</v>
      </c>
      <c r="O7627">
        <f t="shared" si="714"/>
        <v>1</v>
      </c>
      <c r="P7627" t="str">
        <f t="shared" si="715"/>
        <v>Valid</v>
      </c>
      <c r="Q7627" t="str">
        <f>_xlfn.XLOOKUP(B7627,Customers!$A:$A,Customers!$C:$C,"Not Found")</f>
        <v>South</v>
      </c>
      <c r="R7627" t="str">
        <f t="shared" si="716"/>
        <v>North</v>
      </c>
      <c r="S7627" t="str">
        <f t="shared" si="717"/>
        <v>Vehicle Damage</v>
      </c>
      <c r="T7627" t="str">
        <f t="shared" si="718"/>
        <v>SLA Breach</v>
      </c>
      <c r="U7627">
        <f t="shared" si="719"/>
        <v>9</v>
      </c>
    </row>
    <row r="7628" spans="1:21" x14ac:dyDescent="0.3">
      <c r="A7628" t="s">
        <v>12417</v>
      </c>
      <c r="B7628" t="s">
        <v>3859</v>
      </c>
      <c r="C7628" t="s">
        <v>5715</v>
      </c>
      <c r="D7628" t="s">
        <v>216</v>
      </c>
      <c r="E7628" t="s">
        <v>18</v>
      </c>
      <c r="F7628">
        <v>147859.89000000001</v>
      </c>
      <c r="G7628" s="1">
        <v>45658</v>
      </c>
      <c r="H7628" s="1">
        <v>45671</v>
      </c>
      <c r="I7628" t="s">
        <v>19</v>
      </c>
      <c r="J7628">
        <v>13</v>
      </c>
      <c r="K7628">
        <v>15</v>
      </c>
      <c r="L7628" t="s">
        <v>770</v>
      </c>
      <c r="M7628" t="s">
        <v>55</v>
      </c>
      <c r="N7628" t="s">
        <v>42</v>
      </c>
      <c r="O7628">
        <f t="shared" si="714"/>
        <v>1</v>
      </c>
      <c r="P7628" t="str">
        <f t="shared" si="715"/>
        <v>Valid</v>
      </c>
      <c r="Q7628" t="str">
        <f>_xlfn.XLOOKUP(B7628,Customers!$A:$A,Customers!$C:$C,"Not Found")</f>
        <v>West</v>
      </c>
      <c r="R7628" t="str">
        <f t="shared" si="716"/>
        <v>South</v>
      </c>
      <c r="S7628" t="str">
        <f t="shared" si="717"/>
        <v>Outpatient</v>
      </c>
      <c r="T7628" t="str">
        <f t="shared" si="718"/>
        <v>Within SLA</v>
      </c>
      <c r="U7628">
        <f t="shared" si="719"/>
        <v>0</v>
      </c>
    </row>
    <row r="7629" spans="1:21" x14ac:dyDescent="0.3">
      <c r="A7629" t="s">
        <v>12418</v>
      </c>
      <c r="B7629" t="s">
        <v>4261</v>
      </c>
      <c r="C7629" t="s">
        <v>4262</v>
      </c>
      <c r="D7629" t="s">
        <v>102</v>
      </c>
      <c r="E7629" t="s">
        <v>74</v>
      </c>
      <c r="F7629">
        <v>411876.06</v>
      </c>
      <c r="G7629" s="1">
        <v>45698</v>
      </c>
      <c r="I7629" t="s">
        <v>40</v>
      </c>
      <c r="J7629">
        <v>30</v>
      </c>
      <c r="K7629">
        <v>20</v>
      </c>
      <c r="L7629" t="s">
        <v>159</v>
      </c>
      <c r="M7629" t="s">
        <v>29</v>
      </c>
      <c r="N7629" t="s">
        <v>42</v>
      </c>
      <c r="O7629">
        <f t="shared" si="714"/>
        <v>1</v>
      </c>
      <c r="P7629" t="str">
        <f t="shared" si="715"/>
        <v>Valid</v>
      </c>
      <c r="Q7629" t="str">
        <f>_xlfn.XLOOKUP(B7629,Customers!$A:$A,Customers!$C:$C,"Not Found")</f>
        <v>South</v>
      </c>
      <c r="R7629" t="str">
        <f t="shared" si="716"/>
        <v>East</v>
      </c>
      <c r="S7629" t="str">
        <f t="shared" si="717"/>
        <v>Maturity</v>
      </c>
      <c r="T7629" t="str">
        <f t="shared" si="718"/>
        <v>SLA Breach</v>
      </c>
      <c r="U7629">
        <f t="shared" si="719"/>
        <v>10</v>
      </c>
    </row>
    <row r="7630" spans="1:21" x14ac:dyDescent="0.3">
      <c r="A7630" t="s">
        <v>12419</v>
      </c>
      <c r="B7630" t="s">
        <v>3107</v>
      </c>
      <c r="C7630" t="s">
        <v>3108</v>
      </c>
      <c r="D7630" t="s">
        <v>216</v>
      </c>
      <c r="E7630" t="s">
        <v>74</v>
      </c>
      <c r="F7630">
        <v>209085.55</v>
      </c>
      <c r="G7630" s="1">
        <v>45811</v>
      </c>
      <c r="I7630" t="s">
        <v>40</v>
      </c>
      <c r="J7630">
        <v>28</v>
      </c>
      <c r="K7630">
        <v>15</v>
      </c>
      <c r="L7630" t="s">
        <v>208</v>
      </c>
      <c r="M7630" t="s">
        <v>55</v>
      </c>
      <c r="N7630" t="s">
        <v>42</v>
      </c>
      <c r="O7630">
        <f t="shared" si="714"/>
        <v>1</v>
      </c>
      <c r="P7630" t="str">
        <f t="shared" si="715"/>
        <v>Valid</v>
      </c>
      <c r="Q7630" t="str">
        <f>_xlfn.XLOOKUP(B7630,Customers!$A:$A,Customers!$C:$C,"Not Found")</f>
        <v>East</v>
      </c>
      <c r="R7630" t="str">
        <f t="shared" si="716"/>
        <v>East</v>
      </c>
      <c r="S7630" t="str">
        <f t="shared" si="717"/>
        <v>Outpatient</v>
      </c>
      <c r="T7630" t="str">
        <f t="shared" si="718"/>
        <v>SLA Breach</v>
      </c>
      <c r="U7630">
        <f t="shared" si="719"/>
        <v>13</v>
      </c>
    </row>
    <row r="7631" spans="1:21" x14ac:dyDescent="0.3">
      <c r="A7631" t="s">
        <v>12420</v>
      </c>
      <c r="B7631" t="s">
        <v>3423</v>
      </c>
      <c r="C7631" t="s">
        <v>5681</v>
      </c>
      <c r="D7631" t="s">
        <v>46</v>
      </c>
      <c r="E7631" t="s">
        <v>173</v>
      </c>
      <c r="F7631">
        <v>28478.82</v>
      </c>
      <c r="G7631" s="1">
        <v>45823</v>
      </c>
      <c r="H7631" s="1">
        <v>45834</v>
      </c>
      <c r="I7631" t="s">
        <v>19</v>
      </c>
      <c r="J7631">
        <v>11</v>
      </c>
      <c r="K7631">
        <v>10</v>
      </c>
      <c r="L7631" t="s">
        <v>166</v>
      </c>
      <c r="M7631" t="s">
        <v>21</v>
      </c>
      <c r="N7631" t="s">
        <v>30</v>
      </c>
      <c r="O7631">
        <f t="shared" si="714"/>
        <v>1</v>
      </c>
      <c r="P7631" t="str">
        <f t="shared" si="715"/>
        <v>Valid</v>
      </c>
      <c r="Q7631" t="str">
        <f>_xlfn.XLOOKUP(B7631,Customers!$A:$A,Customers!$C:$C,"Not Found")</f>
        <v>Central</v>
      </c>
      <c r="R7631" t="str">
        <f t="shared" si="716"/>
        <v>Central</v>
      </c>
      <c r="S7631" t="str">
        <f t="shared" si="717"/>
        <v>Theft</v>
      </c>
      <c r="T7631" t="str">
        <f t="shared" si="718"/>
        <v>SLA Breach</v>
      </c>
      <c r="U7631">
        <f t="shared" si="719"/>
        <v>1</v>
      </c>
    </row>
    <row r="7632" spans="1:21" x14ac:dyDescent="0.3">
      <c r="A7632" t="s">
        <v>12421</v>
      </c>
      <c r="B7632" t="s">
        <v>2583</v>
      </c>
      <c r="C7632" t="s">
        <v>8200</v>
      </c>
      <c r="D7632" t="s">
        <v>154</v>
      </c>
      <c r="E7632" t="s">
        <v>27</v>
      </c>
      <c r="F7632">
        <v>47350.06</v>
      </c>
      <c r="G7632" s="1">
        <v>45865</v>
      </c>
      <c r="H7632" s="1">
        <v>45890</v>
      </c>
      <c r="I7632" t="s">
        <v>19</v>
      </c>
      <c r="J7632">
        <v>25</v>
      </c>
      <c r="K7632">
        <v>10</v>
      </c>
      <c r="L7632" t="s">
        <v>65</v>
      </c>
      <c r="M7632" t="s">
        <v>21</v>
      </c>
      <c r="N7632" t="s">
        <v>88</v>
      </c>
      <c r="O7632">
        <f t="shared" si="714"/>
        <v>1</v>
      </c>
      <c r="P7632" t="str">
        <f t="shared" si="715"/>
        <v>Valid</v>
      </c>
      <c r="Q7632" t="str">
        <f>_xlfn.XLOOKUP(B7632,Customers!$A:$A,Customers!$C:$C,"Not Found")</f>
        <v>North</v>
      </c>
      <c r="R7632" t="str">
        <f t="shared" si="716"/>
        <v>West</v>
      </c>
      <c r="S7632" t="str">
        <f t="shared" si="717"/>
        <v>Vehicle Damage</v>
      </c>
      <c r="T7632" t="str">
        <f t="shared" si="718"/>
        <v>SLA Breach</v>
      </c>
      <c r="U7632">
        <f t="shared" si="719"/>
        <v>15</v>
      </c>
    </row>
    <row r="7633" spans="1:21" x14ac:dyDescent="0.3">
      <c r="A7633" t="s">
        <v>12422</v>
      </c>
      <c r="B7633" t="s">
        <v>6256</v>
      </c>
      <c r="C7633" t="s">
        <v>6257</v>
      </c>
      <c r="D7633" t="s">
        <v>154</v>
      </c>
      <c r="E7633" t="s">
        <v>39</v>
      </c>
      <c r="F7633">
        <v>43197.29</v>
      </c>
      <c r="G7633" s="1">
        <v>45714</v>
      </c>
      <c r="H7633" s="1">
        <v>45731</v>
      </c>
      <c r="I7633" t="s">
        <v>47</v>
      </c>
      <c r="J7633">
        <v>17</v>
      </c>
      <c r="K7633">
        <v>10</v>
      </c>
      <c r="L7633" t="s">
        <v>98</v>
      </c>
      <c r="M7633" t="s">
        <v>21</v>
      </c>
      <c r="N7633" t="s">
        <v>42</v>
      </c>
      <c r="O7633">
        <f t="shared" si="714"/>
        <v>1</v>
      </c>
      <c r="P7633" t="str">
        <f t="shared" si="715"/>
        <v>Valid</v>
      </c>
      <c r="Q7633" t="str">
        <f>_xlfn.XLOOKUP(B7633,Customers!$A:$A,Customers!$C:$C,"Not Found")</f>
        <v>North</v>
      </c>
      <c r="R7633" t="str">
        <f t="shared" si="716"/>
        <v>North</v>
      </c>
      <c r="S7633" t="str">
        <f t="shared" si="717"/>
        <v>Vehicle Damage</v>
      </c>
      <c r="T7633" t="str">
        <f t="shared" si="718"/>
        <v>SLA Breach</v>
      </c>
      <c r="U7633">
        <f t="shared" si="719"/>
        <v>7</v>
      </c>
    </row>
    <row r="7634" spans="1:21" x14ac:dyDescent="0.3">
      <c r="A7634" t="s">
        <v>12423</v>
      </c>
      <c r="B7634" t="s">
        <v>1328</v>
      </c>
      <c r="C7634" t="s">
        <v>1329</v>
      </c>
      <c r="D7634" t="s">
        <v>26</v>
      </c>
      <c r="E7634" t="s">
        <v>18</v>
      </c>
      <c r="F7634">
        <v>209626.85</v>
      </c>
      <c r="G7634" s="1">
        <v>45691</v>
      </c>
      <c r="H7634" s="1">
        <v>45729</v>
      </c>
      <c r="I7634" t="s">
        <v>47</v>
      </c>
      <c r="J7634">
        <v>38</v>
      </c>
      <c r="K7634">
        <v>20</v>
      </c>
      <c r="L7634" t="s">
        <v>35</v>
      </c>
      <c r="M7634" t="s">
        <v>29</v>
      </c>
      <c r="N7634" t="s">
        <v>88</v>
      </c>
      <c r="O7634">
        <f t="shared" si="714"/>
        <v>1</v>
      </c>
      <c r="P7634" t="str">
        <f t="shared" si="715"/>
        <v>Valid</v>
      </c>
      <c r="Q7634" t="str">
        <f>_xlfn.XLOOKUP(B7634,Customers!$A:$A,Customers!$C:$C,"Not Found")</f>
        <v>Central</v>
      </c>
      <c r="R7634" t="str">
        <f t="shared" si="716"/>
        <v>South</v>
      </c>
      <c r="S7634" t="str">
        <f t="shared" si="717"/>
        <v>Disability</v>
      </c>
      <c r="T7634" t="str">
        <f t="shared" si="718"/>
        <v>SLA Breach</v>
      </c>
      <c r="U7634">
        <f t="shared" si="719"/>
        <v>18</v>
      </c>
    </row>
    <row r="7635" spans="1:21" x14ac:dyDescent="0.3">
      <c r="A7635" t="s">
        <v>12424</v>
      </c>
      <c r="B7635" t="s">
        <v>3959</v>
      </c>
      <c r="C7635" t="s">
        <v>4561</v>
      </c>
      <c r="D7635" t="s">
        <v>69</v>
      </c>
      <c r="E7635" t="s">
        <v>173</v>
      </c>
      <c r="F7635">
        <v>99675.75</v>
      </c>
      <c r="G7635" s="1">
        <v>45743</v>
      </c>
      <c r="H7635" s="1">
        <v>45751</v>
      </c>
      <c r="I7635" t="s">
        <v>19</v>
      </c>
      <c r="J7635">
        <v>8</v>
      </c>
      <c r="K7635">
        <v>12</v>
      </c>
      <c r="L7635" t="s">
        <v>54</v>
      </c>
      <c r="M7635" t="s">
        <v>49</v>
      </c>
      <c r="N7635" t="s">
        <v>30</v>
      </c>
      <c r="O7635">
        <f t="shared" si="714"/>
        <v>1</v>
      </c>
      <c r="P7635" t="str">
        <f t="shared" si="715"/>
        <v>Valid</v>
      </c>
      <c r="Q7635" t="str">
        <f>_xlfn.XLOOKUP(B7635,Customers!$A:$A,Customers!$C:$C,"Not Found")</f>
        <v>North</v>
      </c>
      <c r="R7635" t="str">
        <f t="shared" si="716"/>
        <v>Central</v>
      </c>
      <c r="S7635" t="str">
        <f t="shared" si="717"/>
        <v>Property Damage</v>
      </c>
      <c r="T7635" t="str">
        <f t="shared" si="718"/>
        <v>Within SLA</v>
      </c>
      <c r="U7635">
        <f t="shared" si="719"/>
        <v>0</v>
      </c>
    </row>
    <row r="7636" spans="1:21" x14ac:dyDescent="0.3">
      <c r="A7636" t="s">
        <v>12425</v>
      </c>
      <c r="B7636" t="s">
        <v>2804</v>
      </c>
      <c r="C7636" t="s">
        <v>2805</v>
      </c>
      <c r="D7636" t="s">
        <v>69</v>
      </c>
      <c r="E7636" t="s">
        <v>18</v>
      </c>
      <c r="F7636">
        <v>317873.94</v>
      </c>
      <c r="G7636" s="1">
        <v>45676</v>
      </c>
      <c r="H7636" s="1">
        <v>45686</v>
      </c>
      <c r="I7636" t="s">
        <v>19</v>
      </c>
      <c r="J7636">
        <v>10</v>
      </c>
      <c r="K7636">
        <v>12</v>
      </c>
      <c r="L7636" t="s">
        <v>28</v>
      </c>
      <c r="M7636" t="s">
        <v>49</v>
      </c>
      <c r="N7636" t="s">
        <v>30</v>
      </c>
      <c r="O7636">
        <f t="shared" si="714"/>
        <v>1</v>
      </c>
      <c r="P7636" t="str">
        <f t="shared" si="715"/>
        <v>Valid</v>
      </c>
      <c r="Q7636" t="str">
        <f>_xlfn.XLOOKUP(B7636,Customers!$A:$A,Customers!$C:$C,"Not Found")</f>
        <v>North</v>
      </c>
      <c r="R7636" t="str">
        <f t="shared" si="716"/>
        <v>South</v>
      </c>
      <c r="S7636" t="str">
        <f t="shared" si="717"/>
        <v>Property Damage</v>
      </c>
      <c r="T7636" t="str">
        <f t="shared" si="718"/>
        <v>Within SLA</v>
      </c>
      <c r="U7636">
        <f t="shared" si="719"/>
        <v>0</v>
      </c>
    </row>
    <row r="7637" spans="1:21" x14ac:dyDescent="0.3">
      <c r="A7637" t="s">
        <v>12426</v>
      </c>
      <c r="B7637" t="s">
        <v>2556</v>
      </c>
      <c r="C7637" t="s">
        <v>5594</v>
      </c>
      <c r="D7637" t="s">
        <v>216</v>
      </c>
      <c r="E7637" t="s">
        <v>74</v>
      </c>
      <c r="F7637">
        <v>152113.23000000001</v>
      </c>
      <c r="G7637" s="1">
        <v>45677</v>
      </c>
      <c r="I7637" t="s">
        <v>40</v>
      </c>
      <c r="J7637">
        <v>7</v>
      </c>
      <c r="K7637">
        <v>15</v>
      </c>
      <c r="L7637" t="s">
        <v>296</v>
      </c>
      <c r="M7637" t="s">
        <v>55</v>
      </c>
      <c r="N7637" t="s">
        <v>30</v>
      </c>
      <c r="O7637">
        <f t="shared" si="714"/>
        <v>1</v>
      </c>
      <c r="P7637" t="str">
        <f t="shared" si="715"/>
        <v>Valid</v>
      </c>
      <c r="Q7637" t="str">
        <f>_xlfn.XLOOKUP(B7637,Customers!$A:$A,Customers!$C:$C,"Not Found")</f>
        <v>Central</v>
      </c>
      <c r="R7637" t="str">
        <f t="shared" si="716"/>
        <v>East</v>
      </c>
      <c r="S7637" t="str">
        <f t="shared" si="717"/>
        <v>Outpatient</v>
      </c>
      <c r="T7637" t="str">
        <f t="shared" si="718"/>
        <v>Within SLA</v>
      </c>
      <c r="U7637">
        <f t="shared" si="719"/>
        <v>0</v>
      </c>
    </row>
    <row r="7638" spans="1:21" x14ac:dyDescent="0.3">
      <c r="A7638" t="s">
        <v>12427</v>
      </c>
      <c r="B7638" t="s">
        <v>6775</v>
      </c>
      <c r="C7638" t="s">
        <v>8460</v>
      </c>
      <c r="D7638" t="s">
        <v>154</v>
      </c>
      <c r="E7638" t="s">
        <v>27</v>
      </c>
      <c r="F7638">
        <v>143943.07999999999</v>
      </c>
      <c r="G7638" s="1">
        <v>45871</v>
      </c>
      <c r="I7638" t="s">
        <v>64</v>
      </c>
      <c r="J7638">
        <v>7</v>
      </c>
      <c r="K7638">
        <v>10</v>
      </c>
      <c r="L7638" t="s">
        <v>278</v>
      </c>
      <c r="M7638" t="s">
        <v>21</v>
      </c>
      <c r="N7638" t="s">
        <v>30</v>
      </c>
      <c r="O7638">
        <f t="shared" si="714"/>
        <v>1</v>
      </c>
      <c r="P7638" t="str">
        <f t="shared" si="715"/>
        <v>Valid</v>
      </c>
      <c r="Q7638" t="str">
        <f>_xlfn.XLOOKUP(B7638,Customers!$A:$A,Customers!$C:$C,"Not Found")</f>
        <v>Central</v>
      </c>
      <c r="R7638" t="str">
        <f t="shared" si="716"/>
        <v>West</v>
      </c>
      <c r="S7638" t="str">
        <f t="shared" si="717"/>
        <v>Vehicle Damage</v>
      </c>
      <c r="T7638" t="str">
        <f t="shared" si="718"/>
        <v>Within SLA</v>
      </c>
      <c r="U7638">
        <f t="shared" si="719"/>
        <v>0</v>
      </c>
    </row>
    <row r="7639" spans="1:21" x14ac:dyDescent="0.3">
      <c r="A7639" t="s">
        <v>12428</v>
      </c>
      <c r="B7639" t="s">
        <v>485</v>
      </c>
      <c r="C7639" t="s">
        <v>486</v>
      </c>
      <c r="D7639" t="s">
        <v>46</v>
      </c>
      <c r="E7639" t="s">
        <v>74</v>
      </c>
      <c r="F7639">
        <v>61789.53</v>
      </c>
      <c r="G7639" s="1">
        <v>45759</v>
      </c>
      <c r="H7639" s="1">
        <v>45766</v>
      </c>
      <c r="I7639" t="s">
        <v>19</v>
      </c>
      <c r="J7639">
        <v>7</v>
      </c>
      <c r="K7639">
        <v>10</v>
      </c>
      <c r="L7639" t="s">
        <v>345</v>
      </c>
      <c r="M7639" t="s">
        <v>21</v>
      </c>
      <c r="N7639" t="s">
        <v>30</v>
      </c>
      <c r="O7639">
        <f t="shared" si="714"/>
        <v>1</v>
      </c>
      <c r="P7639" t="str">
        <f t="shared" si="715"/>
        <v>Valid</v>
      </c>
      <c r="Q7639" t="str">
        <f>_xlfn.XLOOKUP(B7639,Customers!$A:$A,Customers!$C:$C,"Not Found")</f>
        <v>East</v>
      </c>
      <c r="R7639" t="str">
        <f t="shared" si="716"/>
        <v>East</v>
      </c>
      <c r="S7639" t="str">
        <f t="shared" si="717"/>
        <v>Theft</v>
      </c>
      <c r="T7639" t="str">
        <f t="shared" si="718"/>
        <v>Within SLA</v>
      </c>
      <c r="U7639">
        <f t="shared" si="719"/>
        <v>0</v>
      </c>
    </row>
    <row r="7640" spans="1:21" x14ac:dyDescent="0.3">
      <c r="A7640" t="s">
        <v>12429</v>
      </c>
      <c r="B7640" t="s">
        <v>10483</v>
      </c>
      <c r="C7640" t="s">
        <v>10484</v>
      </c>
      <c r="D7640" t="s">
        <v>53</v>
      </c>
      <c r="E7640" t="s">
        <v>39</v>
      </c>
      <c r="F7640">
        <v>78458.460000000006</v>
      </c>
      <c r="G7640" s="1">
        <v>45710</v>
      </c>
      <c r="H7640" s="1">
        <v>45716</v>
      </c>
      <c r="I7640" t="s">
        <v>19</v>
      </c>
      <c r="J7640">
        <v>6</v>
      </c>
      <c r="K7640">
        <v>15</v>
      </c>
      <c r="L7640" t="s">
        <v>864</v>
      </c>
      <c r="M7640" t="s">
        <v>55</v>
      </c>
      <c r="N7640" t="s">
        <v>30</v>
      </c>
      <c r="O7640">
        <f t="shared" si="714"/>
        <v>1</v>
      </c>
      <c r="P7640" t="str">
        <f t="shared" si="715"/>
        <v>Valid</v>
      </c>
      <c r="Q7640" t="str">
        <f>_xlfn.XLOOKUP(B7640,Customers!$A:$A,Customers!$C:$C,"Not Found")</f>
        <v>West</v>
      </c>
      <c r="R7640" t="str">
        <f t="shared" si="716"/>
        <v>North</v>
      </c>
      <c r="S7640" t="str">
        <f t="shared" si="717"/>
        <v>Hospitalization</v>
      </c>
      <c r="T7640" t="str">
        <f t="shared" si="718"/>
        <v>Within SLA</v>
      </c>
      <c r="U7640">
        <f t="shared" si="719"/>
        <v>0</v>
      </c>
    </row>
    <row r="7641" spans="1:21" x14ac:dyDescent="0.3">
      <c r="A7641" t="s">
        <v>12430</v>
      </c>
      <c r="B7641" t="s">
        <v>2324</v>
      </c>
      <c r="C7641" t="s">
        <v>8989</v>
      </c>
      <c r="D7641" t="s">
        <v>53</v>
      </c>
      <c r="E7641" t="s">
        <v>39</v>
      </c>
      <c r="F7641">
        <v>123790.7</v>
      </c>
      <c r="G7641" s="1">
        <v>45712</v>
      </c>
      <c r="H7641" s="1">
        <v>45718</v>
      </c>
      <c r="I7641" t="s">
        <v>19</v>
      </c>
      <c r="J7641">
        <v>6</v>
      </c>
      <c r="K7641">
        <v>15</v>
      </c>
      <c r="L7641" t="s">
        <v>159</v>
      </c>
      <c r="M7641" t="s">
        <v>55</v>
      </c>
      <c r="N7641" t="s">
        <v>30</v>
      </c>
      <c r="O7641">
        <f t="shared" si="714"/>
        <v>1</v>
      </c>
      <c r="P7641" t="str">
        <f t="shared" si="715"/>
        <v>Valid</v>
      </c>
      <c r="Q7641" t="str">
        <f>_xlfn.XLOOKUP(B7641,Customers!$A:$A,Customers!$C:$C,"Not Found")</f>
        <v>Central</v>
      </c>
      <c r="R7641" t="str">
        <f t="shared" si="716"/>
        <v>North</v>
      </c>
      <c r="S7641" t="str">
        <f t="shared" si="717"/>
        <v>Hospitalization</v>
      </c>
      <c r="T7641" t="str">
        <f t="shared" si="718"/>
        <v>Within SLA</v>
      </c>
      <c r="U7641">
        <f t="shared" si="719"/>
        <v>0</v>
      </c>
    </row>
    <row r="7642" spans="1:21" x14ac:dyDescent="0.3">
      <c r="A7642" t="s">
        <v>12431</v>
      </c>
      <c r="B7642" t="s">
        <v>2121</v>
      </c>
      <c r="C7642" t="s">
        <v>2840</v>
      </c>
      <c r="D7642" t="s">
        <v>34</v>
      </c>
      <c r="E7642" t="s">
        <v>39</v>
      </c>
      <c r="F7642">
        <v>397269.64</v>
      </c>
      <c r="G7642" s="1">
        <v>45925</v>
      </c>
      <c r="H7642" s="1">
        <v>45942</v>
      </c>
      <c r="I7642" t="s">
        <v>19</v>
      </c>
      <c r="J7642">
        <v>17</v>
      </c>
      <c r="K7642">
        <v>20</v>
      </c>
      <c r="L7642" t="s">
        <v>155</v>
      </c>
      <c r="M7642" t="s">
        <v>29</v>
      </c>
      <c r="N7642" t="s">
        <v>30</v>
      </c>
      <c r="O7642">
        <f t="shared" si="714"/>
        <v>1</v>
      </c>
      <c r="P7642" t="str">
        <f t="shared" si="715"/>
        <v>Valid</v>
      </c>
      <c r="Q7642" t="str">
        <f>_xlfn.XLOOKUP(B7642,Customers!$A:$A,Customers!$C:$C,"Not Found")</f>
        <v>East</v>
      </c>
      <c r="R7642" t="str">
        <f t="shared" si="716"/>
        <v>North</v>
      </c>
      <c r="S7642" t="str">
        <f t="shared" si="717"/>
        <v>Death Benefit</v>
      </c>
      <c r="T7642" t="str">
        <f t="shared" si="718"/>
        <v>Within SLA</v>
      </c>
      <c r="U7642">
        <f t="shared" si="719"/>
        <v>0</v>
      </c>
    </row>
    <row r="7643" spans="1:21" x14ac:dyDescent="0.3">
      <c r="A7643" t="s">
        <v>12432</v>
      </c>
      <c r="B7643" t="s">
        <v>1470</v>
      </c>
      <c r="C7643" t="s">
        <v>1471</v>
      </c>
      <c r="D7643" t="s">
        <v>154</v>
      </c>
      <c r="E7643" t="s">
        <v>39</v>
      </c>
      <c r="F7643">
        <v>86041.24</v>
      </c>
      <c r="G7643" s="1">
        <v>45886</v>
      </c>
      <c r="H7643" s="1">
        <v>45896</v>
      </c>
      <c r="I7643" t="s">
        <v>19</v>
      </c>
      <c r="J7643">
        <v>10</v>
      </c>
      <c r="K7643">
        <v>10</v>
      </c>
      <c r="L7643" t="s">
        <v>491</v>
      </c>
      <c r="M7643" t="s">
        <v>21</v>
      </c>
      <c r="N7643" t="s">
        <v>30</v>
      </c>
      <c r="O7643">
        <f t="shared" si="714"/>
        <v>1</v>
      </c>
      <c r="P7643" t="str">
        <f t="shared" si="715"/>
        <v>Valid</v>
      </c>
      <c r="Q7643" t="str">
        <f>_xlfn.XLOOKUP(B7643,Customers!$A:$A,Customers!$C:$C,"Not Found")</f>
        <v>East</v>
      </c>
      <c r="R7643" t="str">
        <f t="shared" si="716"/>
        <v>North</v>
      </c>
      <c r="S7643" t="str">
        <f t="shared" si="717"/>
        <v>Vehicle Damage</v>
      </c>
      <c r="T7643" t="str">
        <f t="shared" si="718"/>
        <v>Within SLA</v>
      </c>
      <c r="U7643">
        <f t="shared" si="719"/>
        <v>0</v>
      </c>
    </row>
    <row r="7644" spans="1:21" x14ac:dyDescent="0.3">
      <c r="A7644" t="s">
        <v>12433</v>
      </c>
      <c r="B7644" t="s">
        <v>1098</v>
      </c>
      <c r="C7644" t="s">
        <v>1099</v>
      </c>
      <c r="D7644" t="s">
        <v>46</v>
      </c>
      <c r="E7644" t="s">
        <v>39</v>
      </c>
      <c r="F7644">
        <v>496429.36</v>
      </c>
      <c r="G7644" s="1">
        <v>45673</v>
      </c>
      <c r="H7644" s="1">
        <v>45702</v>
      </c>
      <c r="I7644" t="s">
        <v>19</v>
      </c>
      <c r="J7644">
        <v>29</v>
      </c>
      <c r="K7644">
        <v>12</v>
      </c>
      <c r="L7644" t="s">
        <v>75</v>
      </c>
      <c r="M7644" t="s">
        <v>49</v>
      </c>
      <c r="N7644" t="s">
        <v>88</v>
      </c>
      <c r="O7644">
        <f t="shared" si="714"/>
        <v>1</v>
      </c>
      <c r="P7644" t="str">
        <f t="shared" si="715"/>
        <v>Valid</v>
      </c>
      <c r="Q7644" t="str">
        <f>_xlfn.XLOOKUP(B7644,Customers!$A:$A,Customers!$C:$C,"Not Found")</f>
        <v>East</v>
      </c>
      <c r="R7644" t="str">
        <f t="shared" si="716"/>
        <v>North</v>
      </c>
      <c r="S7644" t="str">
        <f t="shared" si="717"/>
        <v>Theft</v>
      </c>
      <c r="T7644" t="str">
        <f t="shared" si="718"/>
        <v>SLA Breach</v>
      </c>
      <c r="U7644">
        <f t="shared" si="719"/>
        <v>17</v>
      </c>
    </row>
    <row r="7645" spans="1:21" x14ac:dyDescent="0.3">
      <c r="A7645" t="s">
        <v>12434</v>
      </c>
      <c r="B7645" t="s">
        <v>12435</v>
      </c>
      <c r="C7645" t="s">
        <v>12436</v>
      </c>
      <c r="D7645" t="s">
        <v>216</v>
      </c>
      <c r="E7645" t="s">
        <v>27</v>
      </c>
      <c r="F7645">
        <v>124394.36</v>
      </c>
      <c r="G7645" s="1">
        <v>45871</v>
      </c>
      <c r="H7645" s="1">
        <v>45883</v>
      </c>
      <c r="I7645" t="s">
        <v>19</v>
      </c>
      <c r="J7645">
        <v>12</v>
      </c>
      <c r="K7645">
        <v>15</v>
      </c>
      <c r="L7645" t="s">
        <v>366</v>
      </c>
      <c r="M7645" t="s">
        <v>55</v>
      </c>
      <c r="N7645" t="s">
        <v>22</v>
      </c>
      <c r="O7645">
        <f t="shared" si="714"/>
        <v>1</v>
      </c>
      <c r="P7645" t="str">
        <f t="shared" si="715"/>
        <v>Valid</v>
      </c>
      <c r="Q7645" t="str">
        <f>_xlfn.XLOOKUP(B7645,Customers!$A:$A,Customers!$C:$C,"Not Found")</f>
        <v>West</v>
      </c>
      <c r="R7645" t="str">
        <f t="shared" si="716"/>
        <v>West</v>
      </c>
      <c r="S7645" t="str">
        <f t="shared" si="717"/>
        <v>Outpatient</v>
      </c>
      <c r="T7645" t="str">
        <f t="shared" si="718"/>
        <v>Within SLA</v>
      </c>
      <c r="U7645">
        <f t="shared" si="719"/>
        <v>0</v>
      </c>
    </row>
    <row r="7646" spans="1:21" x14ac:dyDescent="0.3">
      <c r="A7646" t="s">
        <v>12437</v>
      </c>
      <c r="B7646" t="s">
        <v>824</v>
      </c>
      <c r="C7646" t="s">
        <v>825</v>
      </c>
      <c r="D7646" t="s">
        <v>46</v>
      </c>
      <c r="E7646" t="s">
        <v>18</v>
      </c>
      <c r="F7646">
        <v>38968.94</v>
      </c>
      <c r="G7646" s="1">
        <v>45863</v>
      </c>
      <c r="H7646" s="1">
        <v>45875</v>
      </c>
      <c r="I7646" t="s">
        <v>19</v>
      </c>
      <c r="J7646">
        <v>12</v>
      </c>
      <c r="K7646">
        <v>10</v>
      </c>
      <c r="L7646" t="s">
        <v>300</v>
      </c>
      <c r="M7646" t="s">
        <v>21</v>
      </c>
      <c r="N7646" t="s">
        <v>30</v>
      </c>
      <c r="O7646">
        <f t="shared" si="714"/>
        <v>1</v>
      </c>
      <c r="P7646" t="str">
        <f t="shared" si="715"/>
        <v>Valid</v>
      </c>
      <c r="Q7646" t="str">
        <f>_xlfn.XLOOKUP(B7646,Customers!$A:$A,Customers!$C:$C,"Not Found")</f>
        <v>South</v>
      </c>
      <c r="R7646" t="str">
        <f t="shared" si="716"/>
        <v>South</v>
      </c>
      <c r="S7646" t="str">
        <f t="shared" si="717"/>
        <v>Theft</v>
      </c>
      <c r="T7646" t="str">
        <f t="shared" si="718"/>
        <v>SLA Breach</v>
      </c>
      <c r="U7646">
        <f t="shared" si="719"/>
        <v>2</v>
      </c>
    </row>
    <row r="7647" spans="1:21" x14ac:dyDescent="0.3">
      <c r="A7647" t="s">
        <v>12438</v>
      </c>
      <c r="B7647" t="s">
        <v>5028</v>
      </c>
      <c r="C7647" t="s">
        <v>8215</v>
      </c>
      <c r="D7647" t="s">
        <v>53</v>
      </c>
      <c r="E7647" t="s">
        <v>39</v>
      </c>
      <c r="F7647">
        <v>53791.19</v>
      </c>
      <c r="G7647" s="1">
        <v>45880</v>
      </c>
      <c r="H7647" s="1">
        <v>45887</v>
      </c>
      <c r="I7647" t="s">
        <v>19</v>
      </c>
      <c r="J7647">
        <v>7</v>
      </c>
      <c r="K7647">
        <v>15</v>
      </c>
      <c r="L7647" t="s">
        <v>103</v>
      </c>
      <c r="M7647" t="s">
        <v>55</v>
      </c>
      <c r="N7647" t="s">
        <v>30</v>
      </c>
      <c r="O7647">
        <f t="shared" si="714"/>
        <v>1</v>
      </c>
      <c r="P7647" t="str">
        <f t="shared" si="715"/>
        <v>Valid</v>
      </c>
      <c r="Q7647" t="str">
        <f>_xlfn.XLOOKUP(B7647,Customers!$A:$A,Customers!$C:$C,"Not Found")</f>
        <v>South</v>
      </c>
      <c r="R7647" t="str">
        <f t="shared" si="716"/>
        <v>North</v>
      </c>
      <c r="S7647" t="str">
        <f t="shared" si="717"/>
        <v>Hospitalization</v>
      </c>
      <c r="T7647" t="str">
        <f t="shared" si="718"/>
        <v>Within SLA</v>
      </c>
      <c r="U7647">
        <f t="shared" si="719"/>
        <v>0</v>
      </c>
    </row>
    <row r="7648" spans="1:21" x14ac:dyDescent="0.3">
      <c r="A7648" t="s">
        <v>12439</v>
      </c>
      <c r="B7648" t="s">
        <v>582</v>
      </c>
      <c r="C7648" t="s">
        <v>583</v>
      </c>
      <c r="D7648" t="s">
        <v>154</v>
      </c>
      <c r="E7648" t="s">
        <v>39</v>
      </c>
      <c r="F7648">
        <v>112347.29</v>
      </c>
      <c r="G7648" s="1">
        <v>45921</v>
      </c>
      <c r="I7648" t="s">
        <v>64</v>
      </c>
      <c r="J7648">
        <v>11</v>
      </c>
      <c r="K7648">
        <v>10</v>
      </c>
      <c r="L7648" t="s">
        <v>83</v>
      </c>
      <c r="M7648" t="s">
        <v>21</v>
      </c>
      <c r="N7648" t="s">
        <v>30</v>
      </c>
      <c r="O7648">
        <f t="shared" si="714"/>
        <v>1</v>
      </c>
      <c r="P7648" t="str">
        <f t="shared" si="715"/>
        <v>Valid</v>
      </c>
      <c r="Q7648" t="str">
        <f>_xlfn.XLOOKUP(B7648,Customers!$A:$A,Customers!$C:$C,"Not Found")</f>
        <v>East</v>
      </c>
      <c r="R7648" t="str">
        <f t="shared" si="716"/>
        <v>North</v>
      </c>
      <c r="S7648" t="str">
        <f t="shared" si="717"/>
        <v>Vehicle Damage</v>
      </c>
      <c r="T7648" t="str">
        <f t="shared" si="718"/>
        <v>SLA Breach</v>
      </c>
      <c r="U7648">
        <f t="shared" si="719"/>
        <v>1</v>
      </c>
    </row>
    <row r="7649" spans="1:21" x14ac:dyDescent="0.3">
      <c r="A7649" t="s">
        <v>12440</v>
      </c>
      <c r="B7649" t="s">
        <v>926</v>
      </c>
      <c r="C7649" t="s">
        <v>1798</v>
      </c>
      <c r="D7649" t="s">
        <v>216</v>
      </c>
      <c r="E7649" t="s">
        <v>173</v>
      </c>
      <c r="F7649">
        <v>139645.84</v>
      </c>
      <c r="G7649" s="1">
        <v>45883</v>
      </c>
      <c r="H7649" s="1">
        <v>45912</v>
      </c>
      <c r="I7649" t="s">
        <v>19</v>
      </c>
      <c r="J7649">
        <v>29</v>
      </c>
      <c r="K7649">
        <v>15</v>
      </c>
      <c r="L7649" t="s">
        <v>166</v>
      </c>
      <c r="M7649" t="s">
        <v>55</v>
      </c>
      <c r="N7649" t="s">
        <v>88</v>
      </c>
      <c r="O7649">
        <f t="shared" si="714"/>
        <v>1</v>
      </c>
      <c r="P7649" t="str">
        <f t="shared" si="715"/>
        <v>Valid</v>
      </c>
      <c r="Q7649" t="str">
        <f>_xlfn.XLOOKUP(B7649,Customers!$A:$A,Customers!$C:$C,"Not Found")</f>
        <v>North</v>
      </c>
      <c r="R7649" t="str">
        <f t="shared" si="716"/>
        <v>Central</v>
      </c>
      <c r="S7649" t="str">
        <f t="shared" si="717"/>
        <v>Outpatient</v>
      </c>
      <c r="T7649" t="str">
        <f t="shared" si="718"/>
        <v>SLA Breach</v>
      </c>
      <c r="U7649">
        <f t="shared" si="719"/>
        <v>14</v>
      </c>
    </row>
    <row r="7650" spans="1:21" x14ac:dyDescent="0.3">
      <c r="A7650" t="s">
        <v>12441</v>
      </c>
      <c r="B7650" t="s">
        <v>5907</v>
      </c>
      <c r="C7650" t="s">
        <v>10821</v>
      </c>
      <c r="D7650" t="s">
        <v>59</v>
      </c>
      <c r="E7650" t="s">
        <v>39</v>
      </c>
      <c r="F7650">
        <v>160585.51</v>
      </c>
      <c r="G7650" s="1">
        <v>45895</v>
      </c>
      <c r="H7650" s="1">
        <v>45905</v>
      </c>
      <c r="I7650" t="s">
        <v>19</v>
      </c>
      <c r="J7650">
        <v>10</v>
      </c>
      <c r="K7650">
        <v>15</v>
      </c>
      <c r="L7650" t="s">
        <v>353</v>
      </c>
      <c r="M7650" t="s">
        <v>55</v>
      </c>
      <c r="N7650" t="s">
        <v>22</v>
      </c>
      <c r="O7650">
        <f t="shared" si="714"/>
        <v>1</v>
      </c>
      <c r="P7650" t="str">
        <f t="shared" si="715"/>
        <v>Valid</v>
      </c>
      <c r="Q7650" t="str">
        <f>_xlfn.XLOOKUP(B7650,Customers!$A:$A,Customers!$C:$C,"Not Found")</f>
        <v>North</v>
      </c>
      <c r="R7650" t="str">
        <f t="shared" si="716"/>
        <v>North</v>
      </c>
      <c r="S7650" t="str">
        <f t="shared" si="717"/>
        <v>Critical Illness</v>
      </c>
      <c r="T7650" t="str">
        <f t="shared" si="718"/>
        <v>Within SLA</v>
      </c>
      <c r="U7650">
        <f t="shared" si="719"/>
        <v>0</v>
      </c>
    </row>
    <row r="7651" spans="1:21" x14ac:dyDescent="0.3">
      <c r="A7651" t="s">
        <v>12442</v>
      </c>
      <c r="B7651" t="s">
        <v>1830</v>
      </c>
      <c r="C7651" t="s">
        <v>1831</v>
      </c>
      <c r="D7651" t="s">
        <v>111</v>
      </c>
      <c r="E7651" t="s">
        <v>18</v>
      </c>
      <c r="F7651">
        <v>154324.07</v>
      </c>
      <c r="G7651" s="1">
        <v>45692</v>
      </c>
      <c r="H7651" s="1">
        <v>45707</v>
      </c>
      <c r="I7651" t="s">
        <v>19</v>
      </c>
      <c r="J7651">
        <v>15</v>
      </c>
      <c r="K7651">
        <v>12</v>
      </c>
      <c r="L7651" t="s">
        <v>150</v>
      </c>
      <c r="M7651" t="s">
        <v>49</v>
      </c>
      <c r="N7651" t="s">
        <v>30</v>
      </c>
      <c r="O7651">
        <f t="shared" si="714"/>
        <v>1</v>
      </c>
      <c r="P7651" t="str">
        <f t="shared" si="715"/>
        <v>Valid</v>
      </c>
      <c r="Q7651" t="str">
        <f>_xlfn.XLOOKUP(B7651,Customers!$A:$A,Customers!$C:$C,"Not Found")</f>
        <v>East</v>
      </c>
      <c r="R7651" t="str">
        <f t="shared" si="716"/>
        <v>South</v>
      </c>
      <c r="S7651" t="str">
        <f t="shared" si="717"/>
        <v>Fire</v>
      </c>
      <c r="T7651" t="str">
        <f t="shared" si="718"/>
        <v>SLA Breach</v>
      </c>
      <c r="U7651">
        <f t="shared" si="719"/>
        <v>3</v>
      </c>
    </row>
    <row r="7652" spans="1:21" x14ac:dyDescent="0.3">
      <c r="A7652" t="s">
        <v>12443</v>
      </c>
      <c r="B7652" t="s">
        <v>510</v>
      </c>
      <c r="C7652" t="s">
        <v>9784</v>
      </c>
      <c r="D7652" t="s">
        <v>102</v>
      </c>
      <c r="E7652" t="s">
        <v>74</v>
      </c>
      <c r="F7652">
        <v>152585.01</v>
      </c>
      <c r="G7652" s="1">
        <v>45965</v>
      </c>
      <c r="H7652" s="1">
        <v>45983</v>
      </c>
      <c r="I7652" t="s">
        <v>19</v>
      </c>
      <c r="J7652">
        <v>18</v>
      </c>
      <c r="K7652">
        <v>20</v>
      </c>
      <c r="L7652" t="s">
        <v>159</v>
      </c>
      <c r="M7652" t="s">
        <v>29</v>
      </c>
      <c r="N7652" t="s">
        <v>30</v>
      </c>
      <c r="O7652">
        <f t="shared" si="714"/>
        <v>1</v>
      </c>
      <c r="P7652" t="str">
        <f t="shared" si="715"/>
        <v>Valid</v>
      </c>
      <c r="Q7652" t="str">
        <f>_xlfn.XLOOKUP(B7652,Customers!$A:$A,Customers!$C:$C,"Not Found")</f>
        <v>South</v>
      </c>
      <c r="R7652" t="str">
        <f t="shared" si="716"/>
        <v>East</v>
      </c>
      <c r="S7652" t="str">
        <f t="shared" si="717"/>
        <v>Maturity</v>
      </c>
      <c r="T7652" t="str">
        <f t="shared" si="718"/>
        <v>Within SLA</v>
      </c>
      <c r="U7652">
        <f t="shared" si="719"/>
        <v>0</v>
      </c>
    </row>
    <row r="7653" spans="1:21" x14ac:dyDescent="0.3">
      <c r="A7653" t="s">
        <v>12444</v>
      </c>
      <c r="B7653" t="s">
        <v>8615</v>
      </c>
      <c r="C7653" t="s">
        <v>12445</v>
      </c>
      <c r="D7653" t="s">
        <v>102</v>
      </c>
      <c r="E7653" t="s">
        <v>39</v>
      </c>
      <c r="F7653">
        <v>814543.02</v>
      </c>
      <c r="G7653" s="1">
        <v>45729</v>
      </c>
      <c r="H7653" s="1">
        <v>45751</v>
      </c>
      <c r="I7653" t="s">
        <v>19</v>
      </c>
      <c r="J7653">
        <v>22</v>
      </c>
      <c r="K7653">
        <v>20</v>
      </c>
      <c r="L7653" t="s">
        <v>183</v>
      </c>
      <c r="M7653" t="s">
        <v>29</v>
      </c>
      <c r="N7653" t="s">
        <v>30</v>
      </c>
      <c r="O7653">
        <f t="shared" si="714"/>
        <v>1</v>
      </c>
      <c r="P7653" t="str">
        <f t="shared" si="715"/>
        <v>Valid</v>
      </c>
      <c r="Q7653" t="str">
        <f>_xlfn.XLOOKUP(B7653,Customers!$A:$A,Customers!$C:$C,"Not Found")</f>
        <v>West</v>
      </c>
      <c r="R7653" t="str">
        <f t="shared" si="716"/>
        <v>North</v>
      </c>
      <c r="S7653" t="str">
        <f t="shared" si="717"/>
        <v>Maturity</v>
      </c>
      <c r="T7653" t="str">
        <f t="shared" si="718"/>
        <v>SLA Breach</v>
      </c>
      <c r="U7653">
        <f t="shared" si="719"/>
        <v>2</v>
      </c>
    </row>
    <row r="7654" spans="1:21" x14ac:dyDescent="0.3">
      <c r="A7654" t="s">
        <v>12446</v>
      </c>
      <c r="B7654" t="s">
        <v>2819</v>
      </c>
      <c r="C7654" t="s">
        <v>5212</v>
      </c>
      <c r="D7654" t="s">
        <v>216</v>
      </c>
      <c r="E7654" t="s">
        <v>39</v>
      </c>
      <c r="F7654">
        <v>203470.88</v>
      </c>
      <c r="G7654" s="1">
        <v>45911</v>
      </c>
      <c r="H7654" s="1">
        <v>45925</v>
      </c>
      <c r="I7654" t="s">
        <v>19</v>
      </c>
      <c r="J7654">
        <v>14</v>
      </c>
      <c r="K7654">
        <v>15</v>
      </c>
      <c r="L7654" t="s">
        <v>132</v>
      </c>
      <c r="M7654" t="s">
        <v>55</v>
      </c>
      <c r="N7654" t="s">
        <v>30</v>
      </c>
      <c r="O7654">
        <f t="shared" si="714"/>
        <v>1</v>
      </c>
      <c r="P7654" t="str">
        <f t="shared" si="715"/>
        <v>Valid</v>
      </c>
      <c r="Q7654" t="str">
        <f>_xlfn.XLOOKUP(B7654,Customers!$A:$A,Customers!$C:$C,"Not Found")</f>
        <v>North</v>
      </c>
      <c r="R7654" t="str">
        <f t="shared" si="716"/>
        <v>North</v>
      </c>
      <c r="S7654" t="str">
        <f t="shared" si="717"/>
        <v>Outpatient</v>
      </c>
      <c r="T7654" t="str">
        <f t="shared" si="718"/>
        <v>Within SLA</v>
      </c>
      <c r="U7654">
        <f t="shared" si="719"/>
        <v>0</v>
      </c>
    </row>
    <row r="7655" spans="1:21" x14ac:dyDescent="0.3">
      <c r="A7655" t="s">
        <v>12447</v>
      </c>
      <c r="B7655" t="s">
        <v>5123</v>
      </c>
      <c r="C7655" t="s">
        <v>5124</v>
      </c>
      <c r="D7655" t="s">
        <v>26</v>
      </c>
      <c r="E7655" t="s">
        <v>39</v>
      </c>
      <c r="F7655">
        <v>233488</v>
      </c>
      <c r="G7655" s="1">
        <v>45904</v>
      </c>
      <c r="H7655" s="1">
        <v>45924</v>
      </c>
      <c r="I7655" t="s">
        <v>19</v>
      </c>
      <c r="J7655">
        <v>20</v>
      </c>
      <c r="K7655">
        <v>20</v>
      </c>
      <c r="L7655" t="s">
        <v>561</v>
      </c>
      <c r="M7655" t="s">
        <v>29</v>
      </c>
      <c r="N7655" t="s">
        <v>30</v>
      </c>
      <c r="O7655">
        <f t="shared" si="714"/>
        <v>1</v>
      </c>
      <c r="P7655" t="str">
        <f t="shared" si="715"/>
        <v>Valid</v>
      </c>
      <c r="Q7655" t="str">
        <f>_xlfn.XLOOKUP(B7655,Customers!$A:$A,Customers!$C:$C,"Not Found")</f>
        <v>North</v>
      </c>
      <c r="R7655" t="str">
        <f t="shared" si="716"/>
        <v>North</v>
      </c>
      <c r="S7655" t="str">
        <f t="shared" si="717"/>
        <v>Disability</v>
      </c>
      <c r="T7655" t="str">
        <f t="shared" si="718"/>
        <v>Within SLA</v>
      </c>
      <c r="U7655">
        <f t="shared" si="719"/>
        <v>0</v>
      </c>
    </row>
    <row r="7656" spans="1:21" x14ac:dyDescent="0.3">
      <c r="A7656" t="s">
        <v>12448</v>
      </c>
      <c r="B7656" t="s">
        <v>8648</v>
      </c>
      <c r="C7656" t="s">
        <v>8649</v>
      </c>
      <c r="D7656" t="s">
        <v>102</v>
      </c>
      <c r="E7656" t="s">
        <v>173</v>
      </c>
      <c r="F7656">
        <v>380697.66</v>
      </c>
      <c r="G7656" s="1">
        <v>45819</v>
      </c>
      <c r="H7656" s="1">
        <v>45849</v>
      </c>
      <c r="I7656" t="s">
        <v>19</v>
      </c>
      <c r="J7656">
        <v>30</v>
      </c>
      <c r="K7656">
        <v>20</v>
      </c>
      <c r="L7656" t="s">
        <v>242</v>
      </c>
      <c r="M7656" t="s">
        <v>29</v>
      </c>
      <c r="N7656" t="s">
        <v>42</v>
      </c>
      <c r="O7656">
        <f t="shared" si="714"/>
        <v>1</v>
      </c>
      <c r="P7656" t="str">
        <f t="shared" si="715"/>
        <v>Valid</v>
      </c>
      <c r="Q7656" t="str">
        <f>_xlfn.XLOOKUP(B7656,Customers!$A:$A,Customers!$C:$C,"Not Found")</f>
        <v>West</v>
      </c>
      <c r="R7656" t="str">
        <f t="shared" si="716"/>
        <v>Central</v>
      </c>
      <c r="S7656" t="str">
        <f t="shared" si="717"/>
        <v>Maturity</v>
      </c>
      <c r="T7656" t="str">
        <f t="shared" si="718"/>
        <v>SLA Breach</v>
      </c>
      <c r="U7656">
        <f t="shared" si="719"/>
        <v>10</v>
      </c>
    </row>
    <row r="7657" spans="1:21" x14ac:dyDescent="0.3">
      <c r="A7657" t="s">
        <v>12449</v>
      </c>
      <c r="B7657" t="s">
        <v>2423</v>
      </c>
      <c r="C7657" t="s">
        <v>3710</v>
      </c>
      <c r="D7657" t="s">
        <v>59</v>
      </c>
      <c r="E7657" t="s">
        <v>74</v>
      </c>
      <c r="F7657">
        <v>95911.37</v>
      </c>
      <c r="G7657" s="1">
        <v>45819</v>
      </c>
      <c r="H7657" s="1">
        <v>45834</v>
      </c>
      <c r="I7657" t="s">
        <v>19</v>
      </c>
      <c r="J7657">
        <v>15</v>
      </c>
      <c r="K7657">
        <v>15</v>
      </c>
      <c r="L7657" t="s">
        <v>681</v>
      </c>
      <c r="M7657" t="s">
        <v>55</v>
      </c>
      <c r="N7657" t="s">
        <v>30</v>
      </c>
      <c r="O7657">
        <f t="shared" si="714"/>
        <v>1</v>
      </c>
      <c r="P7657" t="str">
        <f t="shared" si="715"/>
        <v>Valid</v>
      </c>
      <c r="Q7657" t="str">
        <f>_xlfn.XLOOKUP(B7657,Customers!$A:$A,Customers!$C:$C,"Not Found")</f>
        <v>North</v>
      </c>
      <c r="R7657" t="str">
        <f t="shared" si="716"/>
        <v>East</v>
      </c>
      <c r="S7657" t="str">
        <f t="shared" si="717"/>
        <v>Critical Illness</v>
      </c>
      <c r="T7657" t="str">
        <f t="shared" si="718"/>
        <v>Within SLA</v>
      </c>
      <c r="U7657">
        <f t="shared" si="719"/>
        <v>0</v>
      </c>
    </row>
    <row r="7658" spans="1:21" x14ac:dyDescent="0.3">
      <c r="A7658" t="s">
        <v>12450</v>
      </c>
      <c r="B7658" t="s">
        <v>710</v>
      </c>
      <c r="C7658" t="s">
        <v>711</v>
      </c>
      <c r="D7658" t="s">
        <v>26</v>
      </c>
      <c r="E7658" t="s">
        <v>74</v>
      </c>
      <c r="F7658">
        <v>235634.08</v>
      </c>
      <c r="G7658" s="1">
        <v>45958</v>
      </c>
      <c r="H7658" s="1">
        <v>45976</v>
      </c>
      <c r="I7658" t="s">
        <v>47</v>
      </c>
      <c r="J7658">
        <v>18</v>
      </c>
      <c r="K7658">
        <v>20</v>
      </c>
      <c r="L7658" t="s">
        <v>117</v>
      </c>
      <c r="M7658" t="s">
        <v>29</v>
      </c>
      <c r="N7658" t="s">
        <v>30</v>
      </c>
      <c r="O7658">
        <f t="shared" si="714"/>
        <v>1</v>
      </c>
      <c r="P7658" t="str">
        <f t="shared" si="715"/>
        <v>Valid</v>
      </c>
      <c r="Q7658" t="str">
        <f>_xlfn.XLOOKUP(B7658,Customers!$A:$A,Customers!$C:$C,"Not Found")</f>
        <v>South</v>
      </c>
      <c r="R7658" t="str">
        <f t="shared" si="716"/>
        <v>East</v>
      </c>
      <c r="S7658" t="str">
        <f t="shared" si="717"/>
        <v>Disability</v>
      </c>
      <c r="T7658" t="str">
        <f t="shared" si="718"/>
        <v>Within SLA</v>
      </c>
      <c r="U7658">
        <f t="shared" si="719"/>
        <v>0</v>
      </c>
    </row>
    <row r="7659" spans="1:21" x14ac:dyDescent="0.3">
      <c r="A7659" t="s">
        <v>12451</v>
      </c>
      <c r="B7659" t="s">
        <v>176</v>
      </c>
      <c r="C7659" t="s">
        <v>12452</v>
      </c>
      <c r="D7659" t="s">
        <v>111</v>
      </c>
      <c r="E7659" t="s">
        <v>173</v>
      </c>
      <c r="F7659">
        <v>51780.33</v>
      </c>
      <c r="G7659" s="1">
        <v>45868</v>
      </c>
      <c r="I7659" t="s">
        <v>40</v>
      </c>
      <c r="J7659">
        <v>20</v>
      </c>
      <c r="K7659">
        <v>12</v>
      </c>
      <c r="L7659" t="s">
        <v>223</v>
      </c>
      <c r="M7659" t="s">
        <v>49</v>
      </c>
      <c r="N7659" t="s">
        <v>42</v>
      </c>
      <c r="O7659">
        <f t="shared" si="714"/>
        <v>1</v>
      </c>
      <c r="P7659" t="str">
        <f t="shared" si="715"/>
        <v>Valid</v>
      </c>
      <c r="Q7659" t="str">
        <f>_xlfn.XLOOKUP(B7659,Customers!$A:$A,Customers!$C:$C,"Not Found")</f>
        <v>East</v>
      </c>
      <c r="R7659" t="str">
        <f t="shared" si="716"/>
        <v>Central</v>
      </c>
      <c r="S7659" t="str">
        <f t="shared" si="717"/>
        <v>Fire</v>
      </c>
      <c r="T7659" t="str">
        <f t="shared" si="718"/>
        <v>SLA Breach</v>
      </c>
      <c r="U7659">
        <f t="shared" si="719"/>
        <v>8</v>
      </c>
    </row>
    <row r="7660" spans="1:21" x14ac:dyDescent="0.3">
      <c r="A7660" t="s">
        <v>12453</v>
      </c>
      <c r="B7660" t="s">
        <v>6833</v>
      </c>
      <c r="C7660" t="s">
        <v>6834</v>
      </c>
      <c r="D7660" t="s">
        <v>53</v>
      </c>
      <c r="E7660" t="s">
        <v>74</v>
      </c>
      <c r="F7660">
        <v>123477.97</v>
      </c>
      <c r="G7660" s="1">
        <v>45744</v>
      </c>
      <c r="I7660" t="s">
        <v>40</v>
      </c>
      <c r="J7660">
        <v>32</v>
      </c>
      <c r="K7660">
        <v>15</v>
      </c>
      <c r="L7660" t="s">
        <v>431</v>
      </c>
      <c r="M7660" t="s">
        <v>55</v>
      </c>
      <c r="N7660" t="s">
        <v>88</v>
      </c>
      <c r="O7660">
        <f t="shared" si="714"/>
        <v>1</v>
      </c>
      <c r="P7660" t="str">
        <f t="shared" si="715"/>
        <v>Valid</v>
      </c>
      <c r="Q7660" t="str">
        <f>_xlfn.XLOOKUP(B7660,Customers!$A:$A,Customers!$C:$C,"Not Found")</f>
        <v>West</v>
      </c>
      <c r="R7660" t="str">
        <f t="shared" si="716"/>
        <v>East</v>
      </c>
      <c r="S7660" t="str">
        <f t="shared" si="717"/>
        <v>Hospitalization</v>
      </c>
      <c r="T7660" t="str">
        <f t="shared" si="718"/>
        <v>SLA Breach</v>
      </c>
      <c r="U7660">
        <f t="shared" si="719"/>
        <v>17</v>
      </c>
    </row>
    <row r="7661" spans="1:21" x14ac:dyDescent="0.3">
      <c r="A7661" t="s">
        <v>12454</v>
      </c>
      <c r="B7661" t="s">
        <v>4082</v>
      </c>
      <c r="C7661" t="s">
        <v>4083</v>
      </c>
      <c r="D7661" t="s">
        <v>154</v>
      </c>
      <c r="E7661" t="s">
        <v>18</v>
      </c>
      <c r="F7661">
        <v>24645.53</v>
      </c>
      <c r="G7661" s="1">
        <v>45676</v>
      </c>
      <c r="H7661" s="1">
        <v>45689</v>
      </c>
      <c r="I7661" t="s">
        <v>47</v>
      </c>
      <c r="J7661">
        <v>13</v>
      </c>
      <c r="K7661">
        <v>10</v>
      </c>
      <c r="L7661" t="s">
        <v>227</v>
      </c>
      <c r="M7661" t="s">
        <v>21</v>
      </c>
      <c r="N7661" t="s">
        <v>30</v>
      </c>
      <c r="O7661">
        <f t="shared" si="714"/>
        <v>1</v>
      </c>
      <c r="P7661" t="str">
        <f t="shared" si="715"/>
        <v>Valid</v>
      </c>
      <c r="Q7661" t="str">
        <f>_xlfn.XLOOKUP(B7661,Customers!$A:$A,Customers!$C:$C,"Not Found")</f>
        <v>North</v>
      </c>
      <c r="R7661" t="str">
        <f t="shared" si="716"/>
        <v>South</v>
      </c>
      <c r="S7661" t="str">
        <f t="shared" si="717"/>
        <v>Vehicle Damage</v>
      </c>
      <c r="T7661" t="str">
        <f t="shared" si="718"/>
        <v>SLA Breach</v>
      </c>
      <c r="U7661">
        <f t="shared" si="719"/>
        <v>3</v>
      </c>
    </row>
    <row r="7662" spans="1:21" x14ac:dyDescent="0.3">
      <c r="A7662" t="s">
        <v>12455</v>
      </c>
      <c r="B7662" t="s">
        <v>3765</v>
      </c>
      <c r="C7662" t="s">
        <v>4945</v>
      </c>
      <c r="D7662" t="s">
        <v>59</v>
      </c>
      <c r="E7662" t="s">
        <v>74</v>
      </c>
      <c r="F7662">
        <v>57723.03</v>
      </c>
      <c r="G7662" s="1">
        <v>45702</v>
      </c>
      <c r="I7662" t="s">
        <v>40</v>
      </c>
      <c r="J7662">
        <v>18</v>
      </c>
      <c r="K7662">
        <v>15</v>
      </c>
      <c r="L7662" t="s">
        <v>388</v>
      </c>
      <c r="M7662" t="s">
        <v>55</v>
      </c>
      <c r="N7662" t="s">
        <v>88</v>
      </c>
      <c r="O7662">
        <f t="shared" si="714"/>
        <v>1</v>
      </c>
      <c r="P7662" t="str">
        <f t="shared" si="715"/>
        <v>Valid</v>
      </c>
      <c r="Q7662" t="str">
        <f>_xlfn.XLOOKUP(B7662,Customers!$A:$A,Customers!$C:$C,"Not Found")</f>
        <v>South</v>
      </c>
      <c r="R7662" t="str">
        <f t="shared" si="716"/>
        <v>East</v>
      </c>
      <c r="S7662" t="str">
        <f t="shared" si="717"/>
        <v>Critical Illness</v>
      </c>
      <c r="T7662" t="str">
        <f t="shared" si="718"/>
        <v>SLA Breach</v>
      </c>
      <c r="U7662">
        <f t="shared" si="719"/>
        <v>3</v>
      </c>
    </row>
    <row r="7663" spans="1:21" x14ac:dyDescent="0.3">
      <c r="A7663" t="s">
        <v>12456</v>
      </c>
      <c r="B7663" t="s">
        <v>7576</v>
      </c>
      <c r="C7663" t="s">
        <v>7577</v>
      </c>
      <c r="D7663" t="s">
        <v>154</v>
      </c>
      <c r="E7663" t="s">
        <v>74</v>
      </c>
      <c r="F7663">
        <v>197763.74</v>
      </c>
      <c r="G7663" s="1">
        <v>45787</v>
      </c>
      <c r="H7663" s="1">
        <v>45798</v>
      </c>
      <c r="I7663" t="s">
        <v>19</v>
      </c>
      <c r="J7663">
        <v>11</v>
      </c>
      <c r="K7663">
        <v>10</v>
      </c>
      <c r="L7663" t="s">
        <v>140</v>
      </c>
      <c r="M7663" t="s">
        <v>21</v>
      </c>
      <c r="N7663" t="s">
        <v>30</v>
      </c>
      <c r="O7663">
        <f t="shared" si="714"/>
        <v>1</v>
      </c>
      <c r="P7663" t="str">
        <f t="shared" si="715"/>
        <v>Valid</v>
      </c>
      <c r="Q7663" t="str">
        <f>_xlfn.XLOOKUP(B7663,Customers!$A:$A,Customers!$C:$C,"Not Found")</f>
        <v>West</v>
      </c>
      <c r="R7663" t="str">
        <f t="shared" si="716"/>
        <v>East</v>
      </c>
      <c r="S7663" t="str">
        <f t="shared" si="717"/>
        <v>Vehicle Damage</v>
      </c>
      <c r="T7663" t="str">
        <f t="shared" si="718"/>
        <v>SLA Breach</v>
      </c>
      <c r="U7663">
        <f t="shared" si="719"/>
        <v>1</v>
      </c>
    </row>
    <row r="7664" spans="1:21" x14ac:dyDescent="0.3">
      <c r="A7664" t="s">
        <v>12457</v>
      </c>
      <c r="B7664" t="s">
        <v>6915</v>
      </c>
      <c r="C7664" t="s">
        <v>6916</v>
      </c>
      <c r="D7664" t="s">
        <v>59</v>
      </c>
      <c r="E7664" t="s">
        <v>18</v>
      </c>
      <c r="F7664">
        <v>111416.42</v>
      </c>
      <c r="G7664" s="1">
        <v>45880</v>
      </c>
      <c r="H7664" s="1">
        <v>45894</v>
      </c>
      <c r="I7664" t="s">
        <v>47</v>
      </c>
      <c r="J7664">
        <v>14</v>
      </c>
      <c r="K7664">
        <v>15</v>
      </c>
      <c r="L7664" t="s">
        <v>427</v>
      </c>
      <c r="M7664" t="s">
        <v>55</v>
      </c>
      <c r="N7664" t="s">
        <v>30</v>
      </c>
      <c r="O7664">
        <f t="shared" si="714"/>
        <v>1</v>
      </c>
      <c r="P7664" t="str">
        <f t="shared" si="715"/>
        <v>Valid</v>
      </c>
      <c r="Q7664" t="str">
        <f>_xlfn.XLOOKUP(B7664,Customers!$A:$A,Customers!$C:$C,"Not Found")</f>
        <v>East</v>
      </c>
      <c r="R7664" t="str">
        <f t="shared" si="716"/>
        <v>South</v>
      </c>
      <c r="S7664" t="str">
        <f t="shared" si="717"/>
        <v>Critical Illness</v>
      </c>
      <c r="T7664" t="str">
        <f t="shared" si="718"/>
        <v>Within SLA</v>
      </c>
      <c r="U7664">
        <f t="shared" si="719"/>
        <v>0</v>
      </c>
    </row>
    <row r="7665" spans="1:21" x14ac:dyDescent="0.3">
      <c r="A7665" t="s">
        <v>12458</v>
      </c>
      <c r="B7665" t="s">
        <v>1554</v>
      </c>
      <c r="C7665" t="s">
        <v>2062</v>
      </c>
      <c r="D7665" t="s">
        <v>17</v>
      </c>
      <c r="E7665" t="s">
        <v>27</v>
      </c>
      <c r="F7665">
        <v>83382.570000000007</v>
      </c>
      <c r="G7665" s="1">
        <v>45804</v>
      </c>
      <c r="H7665" s="1">
        <v>45808</v>
      </c>
      <c r="I7665" t="s">
        <v>19</v>
      </c>
      <c r="J7665">
        <v>4</v>
      </c>
      <c r="K7665">
        <v>10</v>
      </c>
      <c r="L7665" t="s">
        <v>501</v>
      </c>
      <c r="M7665" t="s">
        <v>21</v>
      </c>
      <c r="N7665" t="s">
        <v>30</v>
      </c>
      <c r="O7665">
        <f t="shared" si="714"/>
        <v>1</v>
      </c>
      <c r="P7665" t="str">
        <f t="shared" si="715"/>
        <v>Valid</v>
      </c>
      <c r="Q7665" t="str">
        <f>_xlfn.XLOOKUP(B7665,Customers!$A:$A,Customers!$C:$C,"Not Found")</f>
        <v>North</v>
      </c>
      <c r="R7665" t="str">
        <f t="shared" si="716"/>
        <v>West</v>
      </c>
      <c r="S7665" t="str">
        <f t="shared" si="717"/>
        <v>Accident</v>
      </c>
      <c r="T7665" t="str">
        <f t="shared" si="718"/>
        <v>Within SLA</v>
      </c>
      <c r="U7665">
        <f t="shared" si="719"/>
        <v>0</v>
      </c>
    </row>
    <row r="7666" spans="1:21" x14ac:dyDescent="0.3">
      <c r="A7666" t="s">
        <v>12459</v>
      </c>
      <c r="B7666" t="s">
        <v>8338</v>
      </c>
      <c r="C7666" t="s">
        <v>8339</v>
      </c>
      <c r="D7666" t="s">
        <v>26</v>
      </c>
      <c r="E7666" t="s">
        <v>39</v>
      </c>
      <c r="F7666">
        <v>247729.46</v>
      </c>
      <c r="G7666" s="1">
        <v>45912</v>
      </c>
      <c r="H7666" s="1">
        <v>45935</v>
      </c>
      <c r="I7666" t="s">
        <v>19</v>
      </c>
      <c r="J7666">
        <v>23</v>
      </c>
      <c r="K7666">
        <v>20</v>
      </c>
      <c r="L7666" t="s">
        <v>98</v>
      </c>
      <c r="M7666" t="s">
        <v>29</v>
      </c>
      <c r="N7666" t="s">
        <v>30</v>
      </c>
      <c r="O7666">
        <f t="shared" si="714"/>
        <v>1</v>
      </c>
      <c r="P7666" t="str">
        <f t="shared" si="715"/>
        <v>Valid</v>
      </c>
      <c r="Q7666" t="str">
        <f>_xlfn.XLOOKUP(B7666,Customers!$A:$A,Customers!$C:$C,"Not Found")</f>
        <v>East</v>
      </c>
      <c r="R7666" t="str">
        <f t="shared" si="716"/>
        <v>North</v>
      </c>
      <c r="S7666" t="str">
        <f t="shared" si="717"/>
        <v>Disability</v>
      </c>
      <c r="T7666" t="str">
        <f t="shared" si="718"/>
        <v>SLA Breach</v>
      </c>
      <c r="U7666">
        <f t="shared" si="719"/>
        <v>3</v>
      </c>
    </row>
    <row r="7667" spans="1:21" x14ac:dyDescent="0.3">
      <c r="A7667" t="s">
        <v>12460</v>
      </c>
      <c r="B7667" t="s">
        <v>1598</v>
      </c>
      <c r="C7667" t="s">
        <v>10810</v>
      </c>
      <c r="D7667" t="s">
        <v>53</v>
      </c>
      <c r="E7667" t="s">
        <v>39</v>
      </c>
      <c r="F7667">
        <v>30807.69</v>
      </c>
      <c r="G7667" s="1">
        <v>45889</v>
      </c>
      <c r="H7667" s="1">
        <v>45899</v>
      </c>
      <c r="I7667" t="s">
        <v>19</v>
      </c>
      <c r="J7667">
        <v>10</v>
      </c>
      <c r="K7667">
        <v>15</v>
      </c>
      <c r="L7667" t="s">
        <v>193</v>
      </c>
      <c r="M7667" t="s">
        <v>55</v>
      </c>
      <c r="N7667" t="s">
        <v>30</v>
      </c>
      <c r="O7667">
        <f t="shared" si="714"/>
        <v>1</v>
      </c>
      <c r="P7667" t="str">
        <f t="shared" si="715"/>
        <v>Valid</v>
      </c>
      <c r="Q7667" t="str">
        <f>_xlfn.XLOOKUP(B7667,Customers!$A:$A,Customers!$C:$C,"Not Found")</f>
        <v>South</v>
      </c>
      <c r="R7667" t="str">
        <f t="shared" si="716"/>
        <v>North</v>
      </c>
      <c r="S7667" t="str">
        <f t="shared" si="717"/>
        <v>Hospitalization</v>
      </c>
      <c r="T7667" t="str">
        <f t="shared" si="718"/>
        <v>Within SLA</v>
      </c>
      <c r="U7667">
        <f t="shared" si="719"/>
        <v>0</v>
      </c>
    </row>
    <row r="7668" spans="1:21" x14ac:dyDescent="0.3">
      <c r="A7668" t="s">
        <v>12461</v>
      </c>
      <c r="B7668" t="s">
        <v>1007</v>
      </c>
      <c r="C7668" t="s">
        <v>1008</v>
      </c>
      <c r="D7668" t="s">
        <v>17</v>
      </c>
      <c r="E7668" t="s">
        <v>18</v>
      </c>
      <c r="F7668">
        <v>85086.75</v>
      </c>
      <c r="G7668" s="1">
        <v>45894</v>
      </c>
      <c r="H7668" s="1">
        <v>45908</v>
      </c>
      <c r="I7668" t="s">
        <v>19</v>
      </c>
      <c r="J7668">
        <v>14</v>
      </c>
      <c r="K7668">
        <v>10</v>
      </c>
      <c r="L7668" t="s">
        <v>87</v>
      </c>
      <c r="M7668" t="s">
        <v>21</v>
      </c>
      <c r="N7668" t="s">
        <v>42</v>
      </c>
      <c r="O7668">
        <f t="shared" si="714"/>
        <v>1</v>
      </c>
      <c r="P7668" t="str">
        <f t="shared" si="715"/>
        <v>Valid</v>
      </c>
      <c r="Q7668" t="str">
        <f>_xlfn.XLOOKUP(B7668,Customers!$A:$A,Customers!$C:$C,"Not Found")</f>
        <v>North</v>
      </c>
      <c r="R7668" t="str">
        <f t="shared" si="716"/>
        <v>South</v>
      </c>
      <c r="S7668" t="str">
        <f t="shared" si="717"/>
        <v>Accident</v>
      </c>
      <c r="T7668" t="str">
        <f t="shared" si="718"/>
        <v>SLA Breach</v>
      </c>
      <c r="U7668">
        <f t="shared" si="719"/>
        <v>4</v>
      </c>
    </row>
    <row r="7669" spans="1:21" x14ac:dyDescent="0.3">
      <c r="A7669" t="s">
        <v>12462</v>
      </c>
      <c r="B7669" t="s">
        <v>1852</v>
      </c>
      <c r="C7669" t="s">
        <v>1853</v>
      </c>
      <c r="D7669" t="s">
        <v>34</v>
      </c>
      <c r="E7669" t="s">
        <v>39</v>
      </c>
      <c r="F7669">
        <v>414913.98</v>
      </c>
      <c r="G7669" s="1">
        <v>45962</v>
      </c>
      <c r="H7669" s="1">
        <v>45979</v>
      </c>
      <c r="I7669" t="s">
        <v>19</v>
      </c>
      <c r="J7669">
        <v>17</v>
      </c>
      <c r="K7669">
        <v>20</v>
      </c>
      <c r="L7669" t="s">
        <v>140</v>
      </c>
      <c r="M7669" t="s">
        <v>29</v>
      </c>
      <c r="N7669" t="s">
        <v>22</v>
      </c>
      <c r="O7669">
        <f t="shared" si="714"/>
        <v>1</v>
      </c>
      <c r="P7669" t="str">
        <f t="shared" si="715"/>
        <v>Valid</v>
      </c>
      <c r="Q7669" t="str">
        <f>_xlfn.XLOOKUP(B7669,Customers!$A:$A,Customers!$C:$C,"Not Found")</f>
        <v>Central</v>
      </c>
      <c r="R7669" t="str">
        <f t="shared" si="716"/>
        <v>North</v>
      </c>
      <c r="S7669" t="str">
        <f t="shared" si="717"/>
        <v>Death Benefit</v>
      </c>
      <c r="T7669" t="str">
        <f t="shared" si="718"/>
        <v>Within SLA</v>
      </c>
      <c r="U7669">
        <f t="shared" si="719"/>
        <v>0</v>
      </c>
    </row>
    <row r="7670" spans="1:21" x14ac:dyDescent="0.3">
      <c r="A7670" t="s">
        <v>12463</v>
      </c>
      <c r="B7670" t="s">
        <v>8271</v>
      </c>
      <c r="C7670" t="s">
        <v>8272</v>
      </c>
      <c r="D7670" t="s">
        <v>53</v>
      </c>
      <c r="E7670" t="s">
        <v>173</v>
      </c>
      <c r="F7670">
        <v>142432.12</v>
      </c>
      <c r="G7670" s="1">
        <v>45684</v>
      </c>
      <c r="H7670" s="1">
        <v>45694</v>
      </c>
      <c r="I7670" t="s">
        <v>19</v>
      </c>
      <c r="J7670">
        <v>10</v>
      </c>
      <c r="K7670">
        <v>15</v>
      </c>
      <c r="L7670" t="s">
        <v>331</v>
      </c>
      <c r="M7670" t="s">
        <v>55</v>
      </c>
      <c r="N7670" t="s">
        <v>30</v>
      </c>
      <c r="O7670">
        <f t="shared" si="714"/>
        <v>1</v>
      </c>
      <c r="P7670" t="str">
        <f t="shared" si="715"/>
        <v>Valid</v>
      </c>
      <c r="Q7670" t="str">
        <f>_xlfn.XLOOKUP(B7670,Customers!$A:$A,Customers!$C:$C,"Not Found")</f>
        <v>Central</v>
      </c>
      <c r="R7670" t="str">
        <f t="shared" si="716"/>
        <v>Central</v>
      </c>
      <c r="S7670" t="str">
        <f t="shared" si="717"/>
        <v>Hospitalization</v>
      </c>
      <c r="T7670" t="str">
        <f t="shared" si="718"/>
        <v>Within SLA</v>
      </c>
      <c r="U7670">
        <f t="shared" si="719"/>
        <v>0</v>
      </c>
    </row>
    <row r="7671" spans="1:21" x14ac:dyDescent="0.3">
      <c r="A7671" t="s">
        <v>12464</v>
      </c>
      <c r="B7671" t="s">
        <v>4629</v>
      </c>
      <c r="C7671" t="s">
        <v>4630</v>
      </c>
      <c r="D7671" t="s">
        <v>53</v>
      </c>
      <c r="E7671" t="s">
        <v>74</v>
      </c>
      <c r="F7671">
        <v>65854.8</v>
      </c>
      <c r="G7671" s="1">
        <v>45849</v>
      </c>
      <c r="H7671" s="1">
        <v>45868</v>
      </c>
      <c r="I7671" t="s">
        <v>19</v>
      </c>
      <c r="J7671">
        <v>19</v>
      </c>
      <c r="K7671">
        <v>15</v>
      </c>
      <c r="L7671" t="s">
        <v>427</v>
      </c>
      <c r="M7671" t="s">
        <v>55</v>
      </c>
      <c r="N7671" t="s">
        <v>30</v>
      </c>
      <c r="O7671">
        <f t="shared" si="714"/>
        <v>1</v>
      </c>
      <c r="P7671" t="str">
        <f t="shared" si="715"/>
        <v>Valid</v>
      </c>
      <c r="Q7671" t="str">
        <f>_xlfn.XLOOKUP(B7671,Customers!$A:$A,Customers!$C:$C,"Not Found")</f>
        <v>West</v>
      </c>
      <c r="R7671" t="str">
        <f t="shared" si="716"/>
        <v>East</v>
      </c>
      <c r="S7671" t="str">
        <f t="shared" si="717"/>
        <v>Hospitalization</v>
      </c>
      <c r="T7671" t="str">
        <f t="shared" si="718"/>
        <v>SLA Breach</v>
      </c>
      <c r="U7671">
        <f t="shared" si="719"/>
        <v>4</v>
      </c>
    </row>
    <row r="7672" spans="1:21" x14ac:dyDescent="0.3">
      <c r="A7672" t="s">
        <v>12465</v>
      </c>
      <c r="B7672" t="s">
        <v>6172</v>
      </c>
      <c r="C7672" t="s">
        <v>6173</v>
      </c>
      <c r="D7672" t="s">
        <v>17</v>
      </c>
      <c r="E7672" t="s">
        <v>39</v>
      </c>
      <c r="F7672">
        <v>49836.46</v>
      </c>
      <c r="G7672" s="1">
        <v>45772</v>
      </c>
      <c r="H7672" s="1">
        <v>45786</v>
      </c>
      <c r="I7672" t="s">
        <v>19</v>
      </c>
      <c r="J7672">
        <v>14</v>
      </c>
      <c r="K7672">
        <v>10</v>
      </c>
      <c r="L7672" t="s">
        <v>282</v>
      </c>
      <c r="M7672" t="s">
        <v>21</v>
      </c>
      <c r="N7672" t="s">
        <v>30</v>
      </c>
      <c r="O7672">
        <f t="shared" si="714"/>
        <v>1</v>
      </c>
      <c r="P7672" t="str">
        <f t="shared" si="715"/>
        <v>Valid</v>
      </c>
      <c r="Q7672" t="str">
        <f>_xlfn.XLOOKUP(B7672,Customers!$A:$A,Customers!$C:$C,"Not Found")</f>
        <v>West</v>
      </c>
      <c r="R7672" t="str">
        <f t="shared" si="716"/>
        <v>North</v>
      </c>
      <c r="S7672" t="str">
        <f t="shared" si="717"/>
        <v>Accident</v>
      </c>
      <c r="T7672" t="str">
        <f t="shared" si="718"/>
        <v>SLA Breach</v>
      </c>
      <c r="U7672">
        <f t="shared" si="719"/>
        <v>4</v>
      </c>
    </row>
    <row r="7673" spans="1:21" x14ac:dyDescent="0.3">
      <c r="A7673" t="s">
        <v>12466</v>
      </c>
      <c r="B7673" t="s">
        <v>3558</v>
      </c>
      <c r="C7673" t="s">
        <v>3559</v>
      </c>
      <c r="D7673" t="s">
        <v>216</v>
      </c>
      <c r="E7673" t="s">
        <v>74</v>
      </c>
      <c r="F7673">
        <v>122966.18</v>
      </c>
      <c r="G7673" s="1">
        <v>45912</v>
      </c>
      <c r="H7673" s="1">
        <v>45923</v>
      </c>
      <c r="I7673" t="s">
        <v>19</v>
      </c>
      <c r="J7673">
        <v>11</v>
      </c>
      <c r="K7673">
        <v>15</v>
      </c>
      <c r="L7673" t="s">
        <v>244</v>
      </c>
      <c r="M7673" t="s">
        <v>55</v>
      </c>
      <c r="N7673" t="s">
        <v>30</v>
      </c>
      <c r="O7673">
        <f t="shared" si="714"/>
        <v>1</v>
      </c>
      <c r="P7673" t="str">
        <f t="shared" si="715"/>
        <v>Valid</v>
      </c>
      <c r="Q7673" t="str">
        <f>_xlfn.XLOOKUP(B7673,Customers!$A:$A,Customers!$C:$C,"Not Found")</f>
        <v>West</v>
      </c>
      <c r="R7673" t="str">
        <f t="shared" si="716"/>
        <v>East</v>
      </c>
      <c r="S7673" t="str">
        <f t="shared" si="717"/>
        <v>Outpatient</v>
      </c>
      <c r="T7673" t="str">
        <f t="shared" si="718"/>
        <v>Within SLA</v>
      </c>
      <c r="U7673">
        <f t="shared" si="719"/>
        <v>0</v>
      </c>
    </row>
    <row r="7674" spans="1:21" x14ac:dyDescent="0.3">
      <c r="A7674" t="s">
        <v>12467</v>
      </c>
      <c r="B7674" t="s">
        <v>1485</v>
      </c>
      <c r="C7674" t="s">
        <v>6249</v>
      </c>
      <c r="D7674" t="s">
        <v>46</v>
      </c>
      <c r="E7674" t="s">
        <v>27</v>
      </c>
      <c r="F7674">
        <v>28696.79</v>
      </c>
      <c r="G7674" s="1">
        <v>45927</v>
      </c>
      <c r="H7674" s="1">
        <v>45948</v>
      </c>
      <c r="I7674" t="s">
        <v>19</v>
      </c>
      <c r="J7674">
        <v>21</v>
      </c>
      <c r="K7674">
        <v>10</v>
      </c>
      <c r="L7674" t="s">
        <v>87</v>
      </c>
      <c r="M7674" t="s">
        <v>21</v>
      </c>
      <c r="N7674" t="s">
        <v>88</v>
      </c>
      <c r="O7674">
        <f t="shared" si="714"/>
        <v>1</v>
      </c>
      <c r="P7674" t="str">
        <f t="shared" si="715"/>
        <v>Valid</v>
      </c>
      <c r="Q7674" t="str">
        <f>_xlfn.XLOOKUP(B7674,Customers!$A:$A,Customers!$C:$C,"Not Found")</f>
        <v>North</v>
      </c>
      <c r="R7674" t="str">
        <f t="shared" si="716"/>
        <v>West</v>
      </c>
      <c r="S7674" t="str">
        <f t="shared" si="717"/>
        <v>Theft</v>
      </c>
      <c r="T7674" t="str">
        <f t="shared" si="718"/>
        <v>SLA Breach</v>
      </c>
      <c r="U7674">
        <f t="shared" si="719"/>
        <v>11</v>
      </c>
    </row>
    <row r="7675" spans="1:21" x14ac:dyDescent="0.3">
      <c r="A7675" t="s">
        <v>12468</v>
      </c>
      <c r="B7675" t="s">
        <v>81</v>
      </c>
      <c r="C7675" t="s">
        <v>11575</v>
      </c>
      <c r="D7675" t="s">
        <v>46</v>
      </c>
      <c r="E7675" t="s">
        <v>18</v>
      </c>
      <c r="F7675">
        <v>110264.59</v>
      </c>
      <c r="G7675" s="1">
        <v>45872</v>
      </c>
      <c r="H7675" s="1">
        <v>45888</v>
      </c>
      <c r="I7675" t="s">
        <v>19</v>
      </c>
      <c r="J7675">
        <v>16</v>
      </c>
      <c r="K7675">
        <v>10</v>
      </c>
      <c r="L7675" t="s">
        <v>282</v>
      </c>
      <c r="M7675" t="s">
        <v>21</v>
      </c>
      <c r="N7675" t="s">
        <v>30</v>
      </c>
      <c r="O7675">
        <f t="shared" si="714"/>
        <v>1</v>
      </c>
      <c r="P7675" t="str">
        <f t="shared" si="715"/>
        <v>Valid</v>
      </c>
      <c r="Q7675" t="str">
        <f>_xlfn.XLOOKUP(B7675,Customers!$A:$A,Customers!$C:$C,"Not Found")</f>
        <v>Central</v>
      </c>
      <c r="R7675" t="str">
        <f t="shared" si="716"/>
        <v>South</v>
      </c>
      <c r="S7675" t="str">
        <f t="shared" si="717"/>
        <v>Theft</v>
      </c>
      <c r="T7675" t="str">
        <f t="shared" si="718"/>
        <v>SLA Breach</v>
      </c>
      <c r="U7675">
        <f t="shared" si="719"/>
        <v>6</v>
      </c>
    </row>
    <row r="7676" spans="1:21" x14ac:dyDescent="0.3">
      <c r="A7676" t="s">
        <v>12469</v>
      </c>
      <c r="B7676" t="s">
        <v>6063</v>
      </c>
      <c r="C7676" t="s">
        <v>6064</v>
      </c>
      <c r="D7676" t="s">
        <v>17</v>
      </c>
      <c r="E7676" t="s">
        <v>74</v>
      </c>
      <c r="F7676">
        <v>58569.87</v>
      </c>
      <c r="G7676" s="1">
        <v>45904</v>
      </c>
      <c r="H7676" s="1">
        <v>45927</v>
      </c>
      <c r="I7676" t="s">
        <v>47</v>
      </c>
      <c r="J7676">
        <v>23</v>
      </c>
      <c r="K7676">
        <v>10</v>
      </c>
      <c r="L7676" t="s">
        <v>341</v>
      </c>
      <c r="M7676" t="s">
        <v>21</v>
      </c>
      <c r="N7676" t="s">
        <v>42</v>
      </c>
      <c r="O7676">
        <f t="shared" si="714"/>
        <v>1</v>
      </c>
      <c r="P7676" t="str">
        <f t="shared" si="715"/>
        <v>Valid</v>
      </c>
      <c r="Q7676" t="str">
        <f>_xlfn.XLOOKUP(B7676,Customers!$A:$A,Customers!$C:$C,"Not Found")</f>
        <v>Central</v>
      </c>
      <c r="R7676" t="str">
        <f t="shared" si="716"/>
        <v>East</v>
      </c>
      <c r="S7676" t="str">
        <f t="shared" si="717"/>
        <v>Accident</v>
      </c>
      <c r="T7676" t="str">
        <f t="shared" si="718"/>
        <v>SLA Breach</v>
      </c>
      <c r="U7676">
        <f t="shared" si="719"/>
        <v>13</v>
      </c>
    </row>
    <row r="7677" spans="1:21" x14ac:dyDescent="0.3">
      <c r="A7677" t="s">
        <v>12470</v>
      </c>
      <c r="B7677" t="s">
        <v>4921</v>
      </c>
      <c r="C7677" t="s">
        <v>4922</v>
      </c>
      <c r="D7677" t="s">
        <v>59</v>
      </c>
      <c r="E7677" t="s">
        <v>27</v>
      </c>
      <c r="F7677">
        <v>102834.89</v>
      </c>
      <c r="G7677" s="1">
        <v>45961</v>
      </c>
      <c r="H7677" s="1">
        <v>45966</v>
      </c>
      <c r="I7677" t="s">
        <v>19</v>
      </c>
      <c r="J7677">
        <v>5</v>
      </c>
      <c r="K7677">
        <v>15</v>
      </c>
      <c r="L7677" t="s">
        <v>112</v>
      </c>
      <c r="M7677" t="s">
        <v>55</v>
      </c>
      <c r="N7677" t="s">
        <v>30</v>
      </c>
      <c r="O7677">
        <f t="shared" si="714"/>
        <v>1</v>
      </c>
      <c r="P7677" t="str">
        <f t="shared" si="715"/>
        <v>Valid</v>
      </c>
      <c r="Q7677" t="str">
        <f>_xlfn.XLOOKUP(B7677,Customers!$A:$A,Customers!$C:$C,"Not Found")</f>
        <v>East</v>
      </c>
      <c r="R7677" t="str">
        <f t="shared" si="716"/>
        <v>West</v>
      </c>
      <c r="S7677" t="str">
        <f t="shared" si="717"/>
        <v>Critical Illness</v>
      </c>
      <c r="T7677" t="str">
        <f t="shared" si="718"/>
        <v>Within SLA</v>
      </c>
      <c r="U7677">
        <f t="shared" si="719"/>
        <v>0</v>
      </c>
    </row>
    <row r="7678" spans="1:21" x14ac:dyDescent="0.3">
      <c r="A7678" t="s">
        <v>12471</v>
      </c>
      <c r="B7678" t="s">
        <v>2746</v>
      </c>
      <c r="C7678" t="s">
        <v>2747</v>
      </c>
      <c r="D7678" t="s">
        <v>17</v>
      </c>
      <c r="E7678" t="s">
        <v>18</v>
      </c>
      <c r="F7678">
        <v>291311.15000000002</v>
      </c>
      <c r="G7678" s="1">
        <v>45843</v>
      </c>
      <c r="H7678" s="1">
        <v>45873</v>
      </c>
      <c r="I7678" t="s">
        <v>47</v>
      </c>
      <c r="J7678">
        <v>30</v>
      </c>
      <c r="K7678">
        <v>10</v>
      </c>
      <c r="L7678" t="s">
        <v>48</v>
      </c>
      <c r="M7678" t="s">
        <v>21</v>
      </c>
      <c r="N7678" t="s">
        <v>88</v>
      </c>
      <c r="O7678">
        <f t="shared" si="714"/>
        <v>1</v>
      </c>
      <c r="P7678" t="str">
        <f t="shared" si="715"/>
        <v>Valid</v>
      </c>
      <c r="Q7678" t="str">
        <f>_xlfn.XLOOKUP(B7678,Customers!$A:$A,Customers!$C:$C,"Not Found")</f>
        <v>North</v>
      </c>
      <c r="R7678" t="str">
        <f t="shared" si="716"/>
        <v>South</v>
      </c>
      <c r="S7678" t="str">
        <f t="shared" si="717"/>
        <v>Accident</v>
      </c>
      <c r="T7678" t="str">
        <f t="shared" si="718"/>
        <v>SLA Breach</v>
      </c>
      <c r="U7678">
        <f t="shared" si="719"/>
        <v>20</v>
      </c>
    </row>
    <row r="7679" spans="1:21" x14ac:dyDescent="0.3">
      <c r="A7679" t="s">
        <v>12472</v>
      </c>
      <c r="B7679" t="s">
        <v>9338</v>
      </c>
      <c r="C7679" t="s">
        <v>9339</v>
      </c>
      <c r="D7679" t="s">
        <v>46</v>
      </c>
      <c r="E7679" t="s">
        <v>74</v>
      </c>
      <c r="F7679">
        <v>54469.62</v>
      </c>
      <c r="G7679" s="1">
        <v>45928</v>
      </c>
      <c r="I7679" t="s">
        <v>64</v>
      </c>
      <c r="J7679">
        <v>1</v>
      </c>
      <c r="K7679">
        <v>10</v>
      </c>
      <c r="L7679" t="s">
        <v>268</v>
      </c>
      <c r="M7679" t="s">
        <v>21</v>
      </c>
      <c r="N7679" t="s">
        <v>30</v>
      </c>
      <c r="O7679">
        <f t="shared" si="714"/>
        <v>1</v>
      </c>
      <c r="P7679" t="str">
        <f t="shared" si="715"/>
        <v>Valid</v>
      </c>
      <c r="Q7679" t="str">
        <f>_xlfn.XLOOKUP(B7679,Customers!$A:$A,Customers!$C:$C,"Not Found")</f>
        <v>Central</v>
      </c>
      <c r="R7679" t="str">
        <f t="shared" si="716"/>
        <v>East</v>
      </c>
      <c r="S7679" t="str">
        <f t="shared" si="717"/>
        <v>Theft</v>
      </c>
      <c r="T7679" t="str">
        <f t="shared" si="718"/>
        <v>Within SLA</v>
      </c>
      <c r="U7679">
        <f t="shared" si="719"/>
        <v>0</v>
      </c>
    </row>
    <row r="7680" spans="1:21" x14ac:dyDescent="0.3">
      <c r="A7680" t="s">
        <v>12473</v>
      </c>
      <c r="B7680" t="s">
        <v>1651</v>
      </c>
      <c r="C7680" t="s">
        <v>1652</v>
      </c>
      <c r="D7680" t="s">
        <v>69</v>
      </c>
      <c r="E7680" t="s">
        <v>27</v>
      </c>
      <c r="F7680">
        <v>120425.65</v>
      </c>
      <c r="G7680" s="1">
        <v>45692</v>
      </c>
      <c r="H7680" s="1">
        <v>45703</v>
      </c>
      <c r="I7680" t="s">
        <v>19</v>
      </c>
      <c r="J7680">
        <v>11</v>
      </c>
      <c r="K7680">
        <v>12</v>
      </c>
      <c r="L7680" t="s">
        <v>204</v>
      </c>
      <c r="M7680" t="s">
        <v>49</v>
      </c>
      <c r="N7680" t="s">
        <v>30</v>
      </c>
      <c r="O7680">
        <f t="shared" si="714"/>
        <v>1</v>
      </c>
      <c r="P7680" t="str">
        <f t="shared" si="715"/>
        <v>Valid</v>
      </c>
      <c r="Q7680" t="str">
        <f>_xlfn.XLOOKUP(B7680,Customers!$A:$A,Customers!$C:$C,"Not Found")</f>
        <v>North</v>
      </c>
      <c r="R7680" t="str">
        <f t="shared" si="716"/>
        <v>West</v>
      </c>
      <c r="S7680" t="str">
        <f t="shared" si="717"/>
        <v>Property Damage</v>
      </c>
      <c r="T7680" t="str">
        <f t="shared" si="718"/>
        <v>Within SLA</v>
      </c>
      <c r="U7680">
        <f t="shared" si="719"/>
        <v>0</v>
      </c>
    </row>
    <row r="7681" spans="1:21" x14ac:dyDescent="0.3">
      <c r="A7681" t="s">
        <v>12474</v>
      </c>
      <c r="B7681" t="s">
        <v>4637</v>
      </c>
      <c r="C7681" t="s">
        <v>12475</v>
      </c>
      <c r="D7681" t="s">
        <v>17</v>
      </c>
      <c r="E7681" t="s">
        <v>27</v>
      </c>
      <c r="F7681">
        <v>66278.320000000007</v>
      </c>
      <c r="G7681" s="1">
        <v>45740</v>
      </c>
      <c r="H7681" s="1">
        <v>45745</v>
      </c>
      <c r="I7681" t="s">
        <v>19</v>
      </c>
      <c r="J7681">
        <v>5</v>
      </c>
      <c r="K7681">
        <v>10</v>
      </c>
      <c r="L7681" t="s">
        <v>282</v>
      </c>
      <c r="M7681" t="s">
        <v>21</v>
      </c>
      <c r="N7681" t="s">
        <v>30</v>
      </c>
      <c r="O7681">
        <f t="shared" si="714"/>
        <v>1</v>
      </c>
      <c r="P7681" t="str">
        <f t="shared" si="715"/>
        <v>Valid</v>
      </c>
      <c r="Q7681" t="str">
        <f>_xlfn.XLOOKUP(B7681,Customers!$A:$A,Customers!$C:$C,"Not Found")</f>
        <v>North</v>
      </c>
      <c r="R7681" t="str">
        <f t="shared" si="716"/>
        <v>West</v>
      </c>
      <c r="S7681" t="str">
        <f t="shared" si="717"/>
        <v>Accident</v>
      </c>
      <c r="T7681" t="str">
        <f t="shared" si="718"/>
        <v>Within SLA</v>
      </c>
      <c r="U7681">
        <f t="shared" si="719"/>
        <v>0</v>
      </c>
    </row>
    <row r="7682" spans="1:21" x14ac:dyDescent="0.3">
      <c r="A7682" t="s">
        <v>12476</v>
      </c>
      <c r="B7682" t="s">
        <v>1222</v>
      </c>
      <c r="C7682" t="s">
        <v>1223</v>
      </c>
      <c r="D7682" t="s">
        <v>34</v>
      </c>
      <c r="E7682" t="s">
        <v>173</v>
      </c>
      <c r="F7682">
        <v>82890.960000000006</v>
      </c>
      <c r="G7682" s="1">
        <v>45961</v>
      </c>
      <c r="I7682" t="s">
        <v>64</v>
      </c>
      <c r="J7682">
        <v>27</v>
      </c>
      <c r="K7682">
        <v>20</v>
      </c>
      <c r="L7682" t="s">
        <v>75</v>
      </c>
      <c r="M7682" t="s">
        <v>29</v>
      </c>
      <c r="N7682" t="s">
        <v>42</v>
      </c>
      <c r="O7682">
        <f t="shared" ref="O7682:O7745" si="720">COUNTIF($A:$A,A7682)</f>
        <v>1</v>
      </c>
      <c r="P7682" t="str">
        <f t="shared" ref="P7682:P7745" si="721">IF(F7682="","Missing Amount","Valid")</f>
        <v>Valid</v>
      </c>
      <c r="Q7682" t="str">
        <f>_xlfn.XLOOKUP(B7682,Customers!$A:$A,Customers!$C:$C,"Not Found")</f>
        <v>North</v>
      </c>
      <c r="R7682" t="str">
        <f t="shared" ref="R7682:R7745" si="722">IF(E7682="",Q7682,E7682)</f>
        <v>Central</v>
      </c>
      <c r="S7682" t="str">
        <f t="shared" ref="S7682:S7745" si="723">IF(D7682="Hospitalisation","Hospitalization",IF(D7682="Medical Emerg.","Medical Emergency",IF(D7682="Property dmg","Property Damage",IF(D7682="Vehicle dmg","Vehicle Damage",D7682))))</f>
        <v>Death Benefit</v>
      </c>
      <c r="T7682" t="str">
        <f t="shared" ref="T7682:T7745" si="724">IF(J7682&gt;K7682,"SLA Breach","Within SLA")</f>
        <v>SLA Breach</v>
      </c>
      <c r="U7682">
        <f t="shared" ref="U7682:U7745" si="725">IF(J7682&gt;K7682,J7682-K7682,0)</f>
        <v>7</v>
      </c>
    </row>
    <row r="7683" spans="1:21" x14ac:dyDescent="0.3">
      <c r="A7683" t="s">
        <v>12477</v>
      </c>
      <c r="B7683" t="s">
        <v>355</v>
      </c>
      <c r="C7683" t="s">
        <v>12478</v>
      </c>
      <c r="D7683" t="s">
        <v>26</v>
      </c>
      <c r="E7683" t="s">
        <v>173</v>
      </c>
      <c r="F7683">
        <v>446408.8</v>
      </c>
      <c r="G7683" s="1">
        <v>45732</v>
      </c>
      <c r="H7683" s="1">
        <v>45754</v>
      </c>
      <c r="I7683" t="s">
        <v>19</v>
      </c>
      <c r="J7683">
        <v>22</v>
      </c>
      <c r="K7683">
        <v>20</v>
      </c>
      <c r="L7683" t="s">
        <v>208</v>
      </c>
      <c r="M7683" t="s">
        <v>29</v>
      </c>
      <c r="N7683" t="s">
        <v>30</v>
      </c>
      <c r="O7683">
        <f t="shared" si="720"/>
        <v>1</v>
      </c>
      <c r="P7683" t="str">
        <f t="shared" si="721"/>
        <v>Valid</v>
      </c>
      <c r="Q7683" t="str">
        <f>_xlfn.XLOOKUP(B7683,Customers!$A:$A,Customers!$C:$C,"Not Found")</f>
        <v>Central</v>
      </c>
      <c r="R7683" t="str">
        <f t="shared" si="722"/>
        <v>Central</v>
      </c>
      <c r="S7683" t="str">
        <f t="shared" si="723"/>
        <v>Disability</v>
      </c>
      <c r="T7683" t="str">
        <f t="shared" si="724"/>
        <v>SLA Breach</v>
      </c>
      <c r="U7683">
        <f t="shared" si="725"/>
        <v>2</v>
      </c>
    </row>
    <row r="7684" spans="1:21" x14ac:dyDescent="0.3">
      <c r="A7684" t="s">
        <v>12479</v>
      </c>
      <c r="B7684" t="s">
        <v>4564</v>
      </c>
      <c r="C7684" t="s">
        <v>5860</v>
      </c>
      <c r="D7684" t="s">
        <v>17</v>
      </c>
      <c r="E7684" t="s">
        <v>39</v>
      </c>
      <c r="F7684">
        <v>14222.14</v>
      </c>
      <c r="G7684" s="1">
        <v>45661</v>
      </c>
      <c r="H7684" s="1">
        <v>45678</v>
      </c>
      <c r="I7684" t="s">
        <v>19</v>
      </c>
      <c r="J7684">
        <v>17</v>
      </c>
      <c r="K7684">
        <v>10</v>
      </c>
      <c r="L7684" t="s">
        <v>373</v>
      </c>
      <c r="M7684" t="s">
        <v>21</v>
      </c>
      <c r="N7684" t="s">
        <v>42</v>
      </c>
      <c r="O7684">
        <f t="shared" si="720"/>
        <v>1</v>
      </c>
      <c r="P7684" t="str">
        <f t="shared" si="721"/>
        <v>Valid</v>
      </c>
      <c r="Q7684" t="str">
        <f>_xlfn.XLOOKUP(B7684,Customers!$A:$A,Customers!$C:$C,"Not Found")</f>
        <v>East</v>
      </c>
      <c r="R7684" t="str">
        <f t="shared" si="722"/>
        <v>North</v>
      </c>
      <c r="S7684" t="str">
        <f t="shared" si="723"/>
        <v>Accident</v>
      </c>
      <c r="T7684" t="str">
        <f t="shared" si="724"/>
        <v>SLA Breach</v>
      </c>
      <c r="U7684">
        <f t="shared" si="725"/>
        <v>7</v>
      </c>
    </row>
    <row r="7685" spans="1:21" x14ac:dyDescent="0.3">
      <c r="A7685" t="s">
        <v>12480</v>
      </c>
      <c r="B7685" t="s">
        <v>3285</v>
      </c>
      <c r="C7685" t="s">
        <v>4912</v>
      </c>
      <c r="D7685" t="s">
        <v>216</v>
      </c>
      <c r="E7685" t="s">
        <v>27</v>
      </c>
      <c r="F7685">
        <v>139073.76999999999</v>
      </c>
      <c r="G7685" s="1">
        <v>45962</v>
      </c>
      <c r="I7685" t="s">
        <v>64</v>
      </c>
      <c r="J7685">
        <v>13</v>
      </c>
      <c r="K7685">
        <v>15</v>
      </c>
      <c r="L7685" t="s">
        <v>178</v>
      </c>
      <c r="M7685" t="s">
        <v>55</v>
      </c>
      <c r="N7685" t="s">
        <v>30</v>
      </c>
      <c r="O7685">
        <f t="shared" si="720"/>
        <v>1</v>
      </c>
      <c r="P7685" t="str">
        <f t="shared" si="721"/>
        <v>Valid</v>
      </c>
      <c r="Q7685" t="str">
        <f>_xlfn.XLOOKUP(B7685,Customers!$A:$A,Customers!$C:$C,"Not Found")</f>
        <v>West</v>
      </c>
      <c r="R7685" t="str">
        <f t="shared" si="722"/>
        <v>West</v>
      </c>
      <c r="S7685" t="str">
        <f t="shared" si="723"/>
        <v>Outpatient</v>
      </c>
      <c r="T7685" t="str">
        <f t="shared" si="724"/>
        <v>Within SLA</v>
      </c>
      <c r="U7685">
        <f t="shared" si="725"/>
        <v>0</v>
      </c>
    </row>
    <row r="7686" spans="1:21" x14ac:dyDescent="0.3">
      <c r="A7686" t="s">
        <v>12481</v>
      </c>
      <c r="B7686" t="s">
        <v>4564</v>
      </c>
      <c r="C7686" t="s">
        <v>5860</v>
      </c>
      <c r="D7686" t="s">
        <v>46</v>
      </c>
      <c r="E7686" t="s">
        <v>27</v>
      </c>
      <c r="F7686">
        <v>41464.550000000003</v>
      </c>
      <c r="G7686" s="1">
        <v>45777</v>
      </c>
      <c r="H7686" s="1">
        <v>45783</v>
      </c>
      <c r="I7686" t="s">
        <v>19</v>
      </c>
      <c r="J7686">
        <v>6</v>
      </c>
      <c r="K7686">
        <v>10</v>
      </c>
      <c r="L7686" t="s">
        <v>590</v>
      </c>
      <c r="M7686" t="s">
        <v>21</v>
      </c>
      <c r="N7686" t="s">
        <v>30</v>
      </c>
      <c r="O7686">
        <f t="shared" si="720"/>
        <v>1</v>
      </c>
      <c r="P7686" t="str">
        <f t="shared" si="721"/>
        <v>Valid</v>
      </c>
      <c r="Q7686" t="str">
        <f>_xlfn.XLOOKUP(B7686,Customers!$A:$A,Customers!$C:$C,"Not Found")</f>
        <v>East</v>
      </c>
      <c r="R7686" t="str">
        <f t="shared" si="722"/>
        <v>West</v>
      </c>
      <c r="S7686" t="str">
        <f t="shared" si="723"/>
        <v>Theft</v>
      </c>
      <c r="T7686" t="str">
        <f t="shared" si="724"/>
        <v>Within SLA</v>
      </c>
      <c r="U7686">
        <f t="shared" si="725"/>
        <v>0</v>
      </c>
    </row>
    <row r="7687" spans="1:21" x14ac:dyDescent="0.3">
      <c r="A7687" t="s">
        <v>12482</v>
      </c>
      <c r="B7687" t="s">
        <v>2912</v>
      </c>
      <c r="C7687" t="s">
        <v>2913</v>
      </c>
      <c r="D7687" t="s">
        <v>17</v>
      </c>
      <c r="E7687" t="s">
        <v>18</v>
      </c>
      <c r="F7687">
        <v>40226.58</v>
      </c>
      <c r="G7687" s="1">
        <v>45857</v>
      </c>
      <c r="H7687" s="1">
        <v>45870</v>
      </c>
      <c r="I7687" t="s">
        <v>19</v>
      </c>
      <c r="J7687">
        <v>13</v>
      </c>
      <c r="K7687">
        <v>10</v>
      </c>
      <c r="L7687" t="s">
        <v>331</v>
      </c>
      <c r="M7687" t="s">
        <v>21</v>
      </c>
      <c r="N7687" t="s">
        <v>42</v>
      </c>
      <c r="O7687">
        <f t="shared" si="720"/>
        <v>1</v>
      </c>
      <c r="P7687" t="str">
        <f t="shared" si="721"/>
        <v>Valid</v>
      </c>
      <c r="Q7687" t="str">
        <f>_xlfn.XLOOKUP(B7687,Customers!$A:$A,Customers!$C:$C,"Not Found")</f>
        <v>South</v>
      </c>
      <c r="R7687" t="str">
        <f t="shared" si="722"/>
        <v>South</v>
      </c>
      <c r="S7687" t="str">
        <f t="shared" si="723"/>
        <v>Accident</v>
      </c>
      <c r="T7687" t="str">
        <f t="shared" si="724"/>
        <v>SLA Breach</v>
      </c>
      <c r="U7687">
        <f t="shared" si="725"/>
        <v>3</v>
      </c>
    </row>
    <row r="7688" spans="1:21" x14ac:dyDescent="0.3">
      <c r="A7688" t="s">
        <v>12483</v>
      </c>
      <c r="B7688" t="s">
        <v>6260</v>
      </c>
      <c r="C7688" t="s">
        <v>6261</v>
      </c>
      <c r="D7688" t="s">
        <v>216</v>
      </c>
      <c r="E7688" t="s">
        <v>173</v>
      </c>
      <c r="F7688">
        <v>82902.240000000005</v>
      </c>
      <c r="G7688" s="1">
        <v>45915</v>
      </c>
      <c r="H7688" s="1">
        <v>45933</v>
      </c>
      <c r="I7688" t="s">
        <v>19</v>
      </c>
      <c r="J7688">
        <v>18</v>
      </c>
      <c r="K7688">
        <v>15</v>
      </c>
      <c r="L7688" t="s">
        <v>282</v>
      </c>
      <c r="M7688" t="s">
        <v>55</v>
      </c>
      <c r="N7688" t="s">
        <v>30</v>
      </c>
      <c r="O7688">
        <f t="shared" si="720"/>
        <v>1</v>
      </c>
      <c r="P7688" t="str">
        <f t="shared" si="721"/>
        <v>Valid</v>
      </c>
      <c r="Q7688" t="str">
        <f>_xlfn.XLOOKUP(B7688,Customers!$A:$A,Customers!$C:$C,"Not Found")</f>
        <v>Central</v>
      </c>
      <c r="R7688" t="str">
        <f t="shared" si="722"/>
        <v>Central</v>
      </c>
      <c r="S7688" t="str">
        <f t="shared" si="723"/>
        <v>Outpatient</v>
      </c>
      <c r="T7688" t="str">
        <f t="shared" si="724"/>
        <v>SLA Breach</v>
      </c>
      <c r="U7688">
        <f t="shared" si="725"/>
        <v>3</v>
      </c>
    </row>
    <row r="7689" spans="1:21" x14ac:dyDescent="0.3">
      <c r="A7689" t="s">
        <v>12484</v>
      </c>
      <c r="B7689" t="s">
        <v>2448</v>
      </c>
      <c r="C7689" t="s">
        <v>3957</v>
      </c>
      <c r="D7689" t="s">
        <v>34</v>
      </c>
      <c r="E7689" t="s">
        <v>173</v>
      </c>
      <c r="F7689">
        <v>126723.17</v>
      </c>
      <c r="G7689" s="1">
        <v>45808</v>
      </c>
      <c r="I7689" t="s">
        <v>40</v>
      </c>
      <c r="J7689">
        <v>15</v>
      </c>
      <c r="K7689">
        <v>20</v>
      </c>
      <c r="L7689" t="s">
        <v>132</v>
      </c>
      <c r="M7689" t="s">
        <v>29</v>
      </c>
      <c r="N7689" t="s">
        <v>22</v>
      </c>
      <c r="O7689">
        <f t="shared" si="720"/>
        <v>1</v>
      </c>
      <c r="P7689" t="str">
        <f t="shared" si="721"/>
        <v>Valid</v>
      </c>
      <c r="Q7689" t="str">
        <f>_xlfn.XLOOKUP(B7689,Customers!$A:$A,Customers!$C:$C,"Not Found")</f>
        <v>West</v>
      </c>
      <c r="R7689" t="str">
        <f t="shared" si="722"/>
        <v>Central</v>
      </c>
      <c r="S7689" t="str">
        <f t="shared" si="723"/>
        <v>Death Benefit</v>
      </c>
      <c r="T7689" t="str">
        <f t="shared" si="724"/>
        <v>Within SLA</v>
      </c>
      <c r="U7689">
        <f t="shared" si="725"/>
        <v>0</v>
      </c>
    </row>
    <row r="7690" spans="1:21" x14ac:dyDescent="0.3">
      <c r="A7690" t="s">
        <v>12485</v>
      </c>
      <c r="B7690" t="s">
        <v>6172</v>
      </c>
      <c r="C7690" t="s">
        <v>6173</v>
      </c>
      <c r="D7690" t="s">
        <v>17</v>
      </c>
      <c r="E7690" t="s">
        <v>27</v>
      </c>
      <c r="F7690">
        <v>60435.19</v>
      </c>
      <c r="G7690" s="1">
        <v>45664</v>
      </c>
      <c r="H7690" s="1">
        <v>45684</v>
      </c>
      <c r="I7690" t="s">
        <v>19</v>
      </c>
      <c r="J7690">
        <v>20</v>
      </c>
      <c r="K7690">
        <v>10</v>
      </c>
      <c r="L7690" t="s">
        <v>606</v>
      </c>
      <c r="M7690" t="s">
        <v>21</v>
      </c>
      <c r="N7690" t="s">
        <v>88</v>
      </c>
      <c r="O7690">
        <f t="shared" si="720"/>
        <v>1</v>
      </c>
      <c r="P7690" t="str">
        <f t="shared" si="721"/>
        <v>Valid</v>
      </c>
      <c r="Q7690" t="str">
        <f>_xlfn.XLOOKUP(B7690,Customers!$A:$A,Customers!$C:$C,"Not Found")</f>
        <v>West</v>
      </c>
      <c r="R7690" t="str">
        <f t="shared" si="722"/>
        <v>West</v>
      </c>
      <c r="S7690" t="str">
        <f t="shared" si="723"/>
        <v>Accident</v>
      </c>
      <c r="T7690" t="str">
        <f t="shared" si="724"/>
        <v>SLA Breach</v>
      </c>
      <c r="U7690">
        <f t="shared" si="725"/>
        <v>10</v>
      </c>
    </row>
    <row r="7691" spans="1:21" x14ac:dyDescent="0.3">
      <c r="A7691" t="s">
        <v>12486</v>
      </c>
      <c r="B7691" t="s">
        <v>2265</v>
      </c>
      <c r="C7691" t="s">
        <v>12487</v>
      </c>
      <c r="D7691" t="s">
        <v>154</v>
      </c>
      <c r="E7691" t="s">
        <v>39</v>
      </c>
      <c r="F7691">
        <v>31882.79</v>
      </c>
      <c r="G7691" s="1">
        <v>45891</v>
      </c>
      <c r="I7691" t="s">
        <v>40</v>
      </c>
      <c r="J7691">
        <v>8</v>
      </c>
      <c r="K7691">
        <v>10</v>
      </c>
      <c r="L7691" t="s">
        <v>606</v>
      </c>
      <c r="M7691" t="s">
        <v>21</v>
      </c>
      <c r="N7691" t="s">
        <v>30</v>
      </c>
      <c r="O7691">
        <f t="shared" si="720"/>
        <v>1</v>
      </c>
      <c r="P7691" t="str">
        <f t="shared" si="721"/>
        <v>Valid</v>
      </c>
      <c r="Q7691" t="str">
        <f>_xlfn.XLOOKUP(B7691,Customers!$A:$A,Customers!$C:$C,"Not Found")</f>
        <v>East</v>
      </c>
      <c r="R7691" t="str">
        <f t="shared" si="722"/>
        <v>North</v>
      </c>
      <c r="S7691" t="str">
        <f t="shared" si="723"/>
        <v>Vehicle Damage</v>
      </c>
      <c r="T7691" t="str">
        <f t="shared" si="724"/>
        <v>Within SLA</v>
      </c>
      <c r="U7691">
        <f t="shared" si="725"/>
        <v>0</v>
      </c>
    </row>
    <row r="7692" spans="1:21" x14ac:dyDescent="0.3">
      <c r="A7692" t="s">
        <v>12488</v>
      </c>
      <c r="B7692" t="s">
        <v>8342</v>
      </c>
      <c r="C7692" t="s">
        <v>12489</v>
      </c>
      <c r="D7692" t="s">
        <v>111</v>
      </c>
      <c r="E7692" t="s">
        <v>39</v>
      </c>
      <c r="F7692">
        <v>47580.05</v>
      </c>
      <c r="G7692" s="1">
        <v>45876</v>
      </c>
      <c r="H7692" s="1">
        <v>45892</v>
      </c>
      <c r="I7692" t="s">
        <v>19</v>
      </c>
      <c r="J7692">
        <v>16</v>
      </c>
      <c r="K7692">
        <v>12</v>
      </c>
      <c r="L7692" t="s">
        <v>813</v>
      </c>
      <c r="M7692" t="s">
        <v>49</v>
      </c>
      <c r="N7692" t="s">
        <v>42</v>
      </c>
      <c r="O7692">
        <f t="shared" si="720"/>
        <v>1</v>
      </c>
      <c r="P7692" t="str">
        <f t="shared" si="721"/>
        <v>Valid</v>
      </c>
      <c r="Q7692" t="str">
        <f>_xlfn.XLOOKUP(B7692,Customers!$A:$A,Customers!$C:$C,"Not Found")</f>
        <v>East</v>
      </c>
      <c r="R7692" t="str">
        <f t="shared" si="722"/>
        <v>North</v>
      </c>
      <c r="S7692" t="str">
        <f t="shared" si="723"/>
        <v>Fire</v>
      </c>
      <c r="T7692" t="str">
        <f t="shared" si="724"/>
        <v>SLA Breach</v>
      </c>
      <c r="U7692">
        <f t="shared" si="725"/>
        <v>4</v>
      </c>
    </row>
    <row r="7693" spans="1:21" x14ac:dyDescent="0.3">
      <c r="A7693" t="s">
        <v>12490</v>
      </c>
      <c r="B7693" t="s">
        <v>859</v>
      </c>
      <c r="C7693" t="s">
        <v>10438</v>
      </c>
      <c r="D7693" t="s">
        <v>111</v>
      </c>
      <c r="E7693" t="s">
        <v>173</v>
      </c>
      <c r="F7693">
        <v>95439.81</v>
      </c>
      <c r="G7693" s="1">
        <v>45752</v>
      </c>
      <c r="I7693" t="s">
        <v>40</v>
      </c>
      <c r="J7693">
        <v>11</v>
      </c>
      <c r="K7693">
        <v>12</v>
      </c>
      <c r="L7693" t="s">
        <v>770</v>
      </c>
      <c r="M7693" t="s">
        <v>49</v>
      </c>
      <c r="N7693" t="s">
        <v>30</v>
      </c>
      <c r="O7693">
        <f t="shared" si="720"/>
        <v>1</v>
      </c>
      <c r="P7693" t="str">
        <f t="shared" si="721"/>
        <v>Valid</v>
      </c>
      <c r="Q7693" t="str">
        <f>_xlfn.XLOOKUP(B7693,Customers!$A:$A,Customers!$C:$C,"Not Found")</f>
        <v>East</v>
      </c>
      <c r="R7693" t="str">
        <f t="shared" si="722"/>
        <v>Central</v>
      </c>
      <c r="S7693" t="str">
        <f t="shared" si="723"/>
        <v>Fire</v>
      </c>
      <c r="T7693" t="str">
        <f t="shared" si="724"/>
        <v>Within SLA</v>
      </c>
      <c r="U7693">
        <f t="shared" si="725"/>
        <v>0</v>
      </c>
    </row>
    <row r="7694" spans="1:21" x14ac:dyDescent="0.3">
      <c r="A7694" t="s">
        <v>12491</v>
      </c>
      <c r="B7694" t="s">
        <v>2356</v>
      </c>
      <c r="C7694" t="s">
        <v>9465</v>
      </c>
      <c r="D7694" t="s">
        <v>69</v>
      </c>
      <c r="E7694" t="s">
        <v>173</v>
      </c>
      <c r="F7694">
        <v>243658.22</v>
      </c>
      <c r="G7694" s="1">
        <v>45878</v>
      </c>
      <c r="H7694" s="1">
        <v>45892</v>
      </c>
      <c r="I7694" t="s">
        <v>19</v>
      </c>
      <c r="J7694">
        <v>14</v>
      </c>
      <c r="K7694">
        <v>12</v>
      </c>
      <c r="L7694" t="s">
        <v>79</v>
      </c>
      <c r="M7694" t="s">
        <v>49</v>
      </c>
      <c r="N7694" t="s">
        <v>22</v>
      </c>
      <c r="O7694">
        <f t="shared" si="720"/>
        <v>1</v>
      </c>
      <c r="P7694" t="str">
        <f t="shared" si="721"/>
        <v>Valid</v>
      </c>
      <c r="Q7694" t="str">
        <f>_xlfn.XLOOKUP(B7694,Customers!$A:$A,Customers!$C:$C,"Not Found")</f>
        <v>West</v>
      </c>
      <c r="R7694" t="str">
        <f t="shared" si="722"/>
        <v>Central</v>
      </c>
      <c r="S7694" t="str">
        <f t="shared" si="723"/>
        <v>Property Damage</v>
      </c>
      <c r="T7694" t="str">
        <f t="shared" si="724"/>
        <v>SLA Breach</v>
      </c>
      <c r="U7694">
        <f t="shared" si="725"/>
        <v>2</v>
      </c>
    </row>
    <row r="7695" spans="1:21" x14ac:dyDescent="0.3">
      <c r="A7695" t="s">
        <v>12492</v>
      </c>
      <c r="B7695" t="s">
        <v>6200</v>
      </c>
      <c r="C7695" t="s">
        <v>6201</v>
      </c>
      <c r="D7695" t="s">
        <v>111</v>
      </c>
      <c r="E7695" t="s">
        <v>18</v>
      </c>
      <c r="F7695">
        <v>175903.85</v>
      </c>
      <c r="G7695" s="1">
        <v>45928</v>
      </c>
      <c r="H7695" s="1">
        <v>45941</v>
      </c>
      <c r="I7695" t="s">
        <v>47</v>
      </c>
      <c r="J7695">
        <v>13</v>
      </c>
      <c r="K7695">
        <v>12</v>
      </c>
      <c r="L7695" t="s">
        <v>150</v>
      </c>
      <c r="M7695" t="s">
        <v>49</v>
      </c>
      <c r="N7695" t="s">
        <v>42</v>
      </c>
      <c r="O7695">
        <f t="shared" si="720"/>
        <v>1</v>
      </c>
      <c r="P7695" t="str">
        <f t="shared" si="721"/>
        <v>Valid</v>
      </c>
      <c r="Q7695" t="str">
        <f>_xlfn.XLOOKUP(B7695,Customers!$A:$A,Customers!$C:$C,"Not Found")</f>
        <v>Central</v>
      </c>
      <c r="R7695" t="str">
        <f t="shared" si="722"/>
        <v>South</v>
      </c>
      <c r="S7695" t="str">
        <f t="shared" si="723"/>
        <v>Fire</v>
      </c>
      <c r="T7695" t="str">
        <f t="shared" si="724"/>
        <v>SLA Breach</v>
      </c>
      <c r="U7695">
        <f t="shared" si="725"/>
        <v>1</v>
      </c>
    </row>
    <row r="7696" spans="1:21" x14ac:dyDescent="0.3">
      <c r="A7696" t="s">
        <v>12493</v>
      </c>
      <c r="B7696" t="s">
        <v>3677</v>
      </c>
      <c r="C7696" t="s">
        <v>8965</v>
      </c>
      <c r="D7696" t="s">
        <v>154</v>
      </c>
      <c r="E7696" t="s">
        <v>18</v>
      </c>
      <c r="F7696">
        <v>45646.68</v>
      </c>
      <c r="G7696" s="1">
        <v>45986</v>
      </c>
      <c r="I7696" t="s">
        <v>64</v>
      </c>
      <c r="J7696">
        <v>19</v>
      </c>
      <c r="K7696">
        <v>10</v>
      </c>
      <c r="L7696" t="s">
        <v>651</v>
      </c>
      <c r="M7696" t="s">
        <v>21</v>
      </c>
      <c r="N7696" t="s">
        <v>30</v>
      </c>
      <c r="O7696">
        <f t="shared" si="720"/>
        <v>1</v>
      </c>
      <c r="P7696" t="str">
        <f t="shared" si="721"/>
        <v>Valid</v>
      </c>
      <c r="Q7696" t="str">
        <f>_xlfn.XLOOKUP(B7696,Customers!$A:$A,Customers!$C:$C,"Not Found")</f>
        <v>North</v>
      </c>
      <c r="R7696" t="str">
        <f t="shared" si="722"/>
        <v>South</v>
      </c>
      <c r="S7696" t="str">
        <f t="shared" si="723"/>
        <v>Vehicle Damage</v>
      </c>
      <c r="T7696" t="str">
        <f t="shared" si="724"/>
        <v>SLA Breach</v>
      </c>
      <c r="U7696">
        <f t="shared" si="725"/>
        <v>9</v>
      </c>
    </row>
    <row r="7697" spans="1:21" x14ac:dyDescent="0.3">
      <c r="A7697" t="s">
        <v>12494</v>
      </c>
      <c r="B7697" t="s">
        <v>772</v>
      </c>
      <c r="C7697" t="s">
        <v>773</v>
      </c>
      <c r="D7697" t="s">
        <v>92</v>
      </c>
      <c r="E7697" t="s">
        <v>74</v>
      </c>
      <c r="F7697">
        <v>26971.51</v>
      </c>
      <c r="G7697" s="1">
        <v>45834</v>
      </c>
      <c r="H7697" s="1">
        <v>45851</v>
      </c>
      <c r="I7697" t="s">
        <v>19</v>
      </c>
      <c r="J7697">
        <v>17</v>
      </c>
      <c r="K7697">
        <v>7</v>
      </c>
      <c r="L7697" t="s">
        <v>590</v>
      </c>
      <c r="M7697" t="s">
        <v>94</v>
      </c>
      <c r="N7697" t="s">
        <v>42</v>
      </c>
      <c r="O7697">
        <f t="shared" si="720"/>
        <v>1</v>
      </c>
      <c r="P7697" t="str">
        <f t="shared" si="721"/>
        <v>Valid</v>
      </c>
      <c r="Q7697" t="str">
        <f>_xlfn.XLOOKUP(B7697,Customers!$A:$A,Customers!$C:$C,"Not Found")</f>
        <v>Central</v>
      </c>
      <c r="R7697" t="str">
        <f t="shared" si="722"/>
        <v>East</v>
      </c>
      <c r="S7697" t="str">
        <f t="shared" si="723"/>
        <v>Baggage Loss</v>
      </c>
      <c r="T7697" t="str">
        <f t="shared" si="724"/>
        <v>SLA Breach</v>
      </c>
      <c r="U7697">
        <f t="shared" si="725"/>
        <v>10</v>
      </c>
    </row>
    <row r="7698" spans="1:21" x14ac:dyDescent="0.3">
      <c r="A7698" t="s">
        <v>12495</v>
      </c>
      <c r="B7698" t="s">
        <v>458</v>
      </c>
      <c r="C7698" t="s">
        <v>3564</v>
      </c>
      <c r="D7698" t="s">
        <v>17</v>
      </c>
      <c r="E7698" t="s">
        <v>39</v>
      </c>
      <c r="F7698">
        <v>45670.09</v>
      </c>
      <c r="G7698" s="1">
        <v>45680</v>
      </c>
      <c r="H7698" s="1">
        <v>45682</v>
      </c>
      <c r="I7698" t="s">
        <v>19</v>
      </c>
      <c r="J7698">
        <v>2</v>
      </c>
      <c r="K7698">
        <v>10</v>
      </c>
      <c r="L7698" t="s">
        <v>427</v>
      </c>
      <c r="M7698" t="s">
        <v>21</v>
      </c>
      <c r="N7698" t="s">
        <v>30</v>
      </c>
      <c r="O7698">
        <f t="shared" si="720"/>
        <v>1</v>
      </c>
      <c r="P7698" t="str">
        <f t="shared" si="721"/>
        <v>Valid</v>
      </c>
      <c r="Q7698" t="str">
        <f>_xlfn.XLOOKUP(B7698,Customers!$A:$A,Customers!$C:$C,"Not Found")</f>
        <v>West</v>
      </c>
      <c r="R7698" t="str">
        <f t="shared" si="722"/>
        <v>North</v>
      </c>
      <c r="S7698" t="str">
        <f t="shared" si="723"/>
        <v>Accident</v>
      </c>
      <c r="T7698" t="str">
        <f t="shared" si="724"/>
        <v>Within SLA</v>
      </c>
      <c r="U7698">
        <f t="shared" si="725"/>
        <v>0</v>
      </c>
    </row>
    <row r="7699" spans="1:21" x14ac:dyDescent="0.3">
      <c r="A7699" t="s">
        <v>12496</v>
      </c>
      <c r="B7699" t="s">
        <v>2819</v>
      </c>
      <c r="C7699" t="s">
        <v>5212</v>
      </c>
      <c r="D7699" t="s">
        <v>59</v>
      </c>
      <c r="E7699" t="s">
        <v>74</v>
      </c>
      <c r="F7699">
        <v>39110.93</v>
      </c>
      <c r="G7699" s="1">
        <v>45948</v>
      </c>
      <c r="I7699" t="s">
        <v>64</v>
      </c>
      <c r="J7699">
        <v>16</v>
      </c>
      <c r="K7699">
        <v>15</v>
      </c>
      <c r="L7699" t="s">
        <v>35</v>
      </c>
      <c r="M7699" t="s">
        <v>55</v>
      </c>
      <c r="N7699" t="s">
        <v>30</v>
      </c>
      <c r="O7699">
        <f t="shared" si="720"/>
        <v>1</v>
      </c>
      <c r="P7699" t="str">
        <f t="shared" si="721"/>
        <v>Valid</v>
      </c>
      <c r="Q7699" t="str">
        <f>_xlfn.XLOOKUP(B7699,Customers!$A:$A,Customers!$C:$C,"Not Found")</f>
        <v>North</v>
      </c>
      <c r="R7699" t="str">
        <f t="shared" si="722"/>
        <v>East</v>
      </c>
      <c r="S7699" t="str">
        <f t="shared" si="723"/>
        <v>Critical Illness</v>
      </c>
      <c r="T7699" t="str">
        <f t="shared" si="724"/>
        <v>SLA Breach</v>
      </c>
      <c r="U7699">
        <f t="shared" si="725"/>
        <v>1</v>
      </c>
    </row>
    <row r="7700" spans="1:21" x14ac:dyDescent="0.3">
      <c r="A7700" t="s">
        <v>12497</v>
      </c>
      <c r="B7700" t="s">
        <v>9714</v>
      </c>
      <c r="C7700" t="s">
        <v>9715</v>
      </c>
      <c r="D7700" t="s">
        <v>53</v>
      </c>
      <c r="E7700" t="s">
        <v>173</v>
      </c>
      <c r="F7700">
        <v>43033.23</v>
      </c>
      <c r="G7700" s="1">
        <v>45803</v>
      </c>
      <c r="H7700" s="1">
        <v>45813</v>
      </c>
      <c r="I7700" t="s">
        <v>19</v>
      </c>
      <c r="J7700">
        <v>10</v>
      </c>
      <c r="K7700">
        <v>15</v>
      </c>
      <c r="L7700" t="s">
        <v>107</v>
      </c>
      <c r="M7700" t="s">
        <v>55</v>
      </c>
      <c r="N7700" t="s">
        <v>30</v>
      </c>
      <c r="O7700">
        <f t="shared" si="720"/>
        <v>1</v>
      </c>
      <c r="P7700" t="str">
        <f t="shared" si="721"/>
        <v>Valid</v>
      </c>
      <c r="Q7700" t="str">
        <f>_xlfn.XLOOKUP(B7700,Customers!$A:$A,Customers!$C:$C,"Not Found")</f>
        <v>Central</v>
      </c>
      <c r="R7700" t="str">
        <f t="shared" si="722"/>
        <v>Central</v>
      </c>
      <c r="S7700" t="str">
        <f t="shared" si="723"/>
        <v>Hospitalization</v>
      </c>
      <c r="T7700" t="str">
        <f t="shared" si="724"/>
        <v>Within SLA</v>
      </c>
      <c r="U7700">
        <f t="shared" si="725"/>
        <v>0</v>
      </c>
    </row>
    <row r="7701" spans="1:21" x14ac:dyDescent="0.3">
      <c r="A7701" t="s">
        <v>12498</v>
      </c>
      <c r="B7701" t="s">
        <v>1570</v>
      </c>
      <c r="C7701" t="s">
        <v>1571</v>
      </c>
      <c r="D7701" t="s">
        <v>59</v>
      </c>
      <c r="E7701" t="s">
        <v>18</v>
      </c>
      <c r="F7701">
        <v>100957.42</v>
      </c>
      <c r="G7701" s="1">
        <v>45872</v>
      </c>
      <c r="H7701" s="1">
        <v>45883</v>
      </c>
      <c r="I7701" t="s">
        <v>19</v>
      </c>
      <c r="J7701">
        <v>11</v>
      </c>
      <c r="K7701">
        <v>15</v>
      </c>
      <c r="L7701" t="s">
        <v>98</v>
      </c>
      <c r="M7701" t="s">
        <v>55</v>
      </c>
      <c r="N7701" t="s">
        <v>30</v>
      </c>
      <c r="O7701">
        <f t="shared" si="720"/>
        <v>1</v>
      </c>
      <c r="P7701" t="str">
        <f t="shared" si="721"/>
        <v>Valid</v>
      </c>
      <c r="Q7701" t="str">
        <f>_xlfn.XLOOKUP(B7701,Customers!$A:$A,Customers!$C:$C,"Not Found")</f>
        <v>Central</v>
      </c>
      <c r="R7701" t="str">
        <f t="shared" si="722"/>
        <v>South</v>
      </c>
      <c r="S7701" t="str">
        <f t="shared" si="723"/>
        <v>Critical Illness</v>
      </c>
      <c r="T7701" t="str">
        <f t="shared" si="724"/>
        <v>Within SLA</v>
      </c>
      <c r="U7701">
        <f t="shared" si="725"/>
        <v>0</v>
      </c>
    </row>
    <row r="7702" spans="1:21" x14ac:dyDescent="0.3">
      <c r="A7702" t="s">
        <v>12499</v>
      </c>
      <c r="B7702" t="s">
        <v>4626</v>
      </c>
      <c r="C7702" t="s">
        <v>4627</v>
      </c>
      <c r="D7702" t="s">
        <v>216</v>
      </c>
      <c r="E7702" t="s">
        <v>27</v>
      </c>
      <c r="F7702">
        <v>52876.37</v>
      </c>
      <c r="G7702" s="1">
        <v>45954</v>
      </c>
      <c r="H7702" s="1">
        <v>45964</v>
      </c>
      <c r="I7702" t="s">
        <v>19</v>
      </c>
      <c r="J7702">
        <v>10</v>
      </c>
      <c r="K7702">
        <v>15</v>
      </c>
      <c r="L7702" t="s">
        <v>150</v>
      </c>
      <c r="M7702" t="s">
        <v>55</v>
      </c>
      <c r="N7702" t="s">
        <v>30</v>
      </c>
      <c r="O7702">
        <f t="shared" si="720"/>
        <v>1</v>
      </c>
      <c r="P7702" t="str">
        <f t="shared" si="721"/>
        <v>Valid</v>
      </c>
      <c r="Q7702" t="str">
        <f>_xlfn.XLOOKUP(B7702,Customers!$A:$A,Customers!$C:$C,"Not Found")</f>
        <v>Central</v>
      </c>
      <c r="R7702" t="str">
        <f t="shared" si="722"/>
        <v>West</v>
      </c>
      <c r="S7702" t="str">
        <f t="shared" si="723"/>
        <v>Outpatient</v>
      </c>
      <c r="T7702" t="str">
        <f t="shared" si="724"/>
        <v>Within SLA</v>
      </c>
      <c r="U7702">
        <f t="shared" si="725"/>
        <v>0</v>
      </c>
    </row>
    <row r="7703" spans="1:21" x14ac:dyDescent="0.3">
      <c r="A7703" t="s">
        <v>12500</v>
      </c>
      <c r="B7703" t="s">
        <v>2369</v>
      </c>
      <c r="C7703" t="s">
        <v>2370</v>
      </c>
      <c r="D7703" t="s">
        <v>59</v>
      </c>
      <c r="E7703" t="s">
        <v>74</v>
      </c>
      <c r="F7703">
        <v>81714.87</v>
      </c>
      <c r="G7703" s="1">
        <v>45744</v>
      </c>
      <c r="H7703" s="1">
        <v>45759</v>
      </c>
      <c r="I7703" t="s">
        <v>19</v>
      </c>
      <c r="J7703">
        <v>15</v>
      </c>
      <c r="K7703">
        <v>15</v>
      </c>
      <c r="L7703" t="s">
        <v>541</v>
      </c>
      <c r="M7703" t="s">
        <v>55</v>
      </c>
      <c r="N7703" t="s">
        <v>22</v>
      </c>
      <c r="O7703">
        <f t="shared" si="720"/>
        <v>1</v>
      </c>
      <c r="P7703" t="str">
        <f t="shared" si="721"/>
        <v>Valid</v>
      </c>
      <c r="Q7703" t="str">
        <f>_xlfn.XLOOKUP(B7703,Customers!$A:$A,Customers!$C:$C,"Not Found")</f>
        <v>East</v>
      </c>
      <c r="R7703" t="str">
        <f t="shared" si="722"/>
        <v>East</v>
      </c>
      <c r="S7703" t="str">
        <f t="shared" si="723"/>
        <v>Critical Illness</v>
      </c>
      <c r="T7703" t="str">
        <f t="shared" si="724"/>
        <v>Within SLA</v>
      </c>
      <c r="U7703">
        <f t="shared" si="725"/>
        <v>0</v>
      </c>
    </row>
    <row r="7704" spans="1:21" x14ac:dyDescent="0.3">
      <c r="A7704" t="s">
        <v>12501</v>
      </c>
      <c r="B7704" t="s">
        <v>4812</v>
      </c>
      <c r="C7704" t="s">
        <v>6185</v>
      </c>
      <c r="D7704" t="s">
        <v>216</v>
      </c>
      <c r="E7704" t="s">
        <v>18</v>
      </c>
      <c r="F7704">
        <v>43781.67</v>
      </c>
      <c r="G7704" s="1">
        <v>45659</v>
      </c>
      <c r="H7704" s="1">
        <v>45673</v>
      </c>
      <c r="I7704" t="s">
        <v>19</v>
      </c>
      <c r="J7704">
        <v>14</v>
      </c>
      <c r="K7704">
        <v>15</v>
      </c>
      <c r="L7704" t="s">
        <v>87</v>
      </c>
      <c r="M7704" t="s">
        <v>55</v>
      </c>
      <c r="N7704" t="s">
        <v>30</v>
      </c>
      <c r="O7704">
        <f t="shared" si="720"/>
        <v>1</v>
      </c>
      <c r="P7704" t="str">
        <f t="shared" si="721"/>
        <v>Valid</v>
      </c>
      <c r="Q7704" t="str">
        <f>_xlfn.XLOOKUP(B7704,Customers!$A:$A,Customers!$C:$C,"Not Found")</f>
        <v>Central</v>
      </c>
      <c r="R7704" t="str">
        <f t="shared" si="722"/>
        <v>South</v>
      </c>
      <c r="S7704" t="str">
        <f t="shared" si="723"/>
        <v>Outpatient</v>
      </c>
      <c r="T7704" t="str">
        <f t="shared" si="724"/>
        <v>Within SLA</v>
      </c>
      <c r="U7704">
        <f t="shared" si="725"/>
        <v>0</v>
      </c>
    </row>
    <row r="7705" spans="1:21" x14ac:dyDescent="0.3">
      <c r="A7705" t="s">
        <v>12502</v>
      </c>
      <c r="B7705" t="s">
        <v>2185</v>
      </c>
      <c r="C7705" t="s">
        <v>2186</v>
      </c>
      <c r="D7705" t="s">
        <v>154</v>
      </c>
      <c r="E7705" t="s">
        <v>18</v>
      </c>
      <c r="F7705">
        <v>108748.49</v>
      </c>
      <c r="G7705" s="1">
        <v>45980</v>
      </c>
      <c r="H7705" s="1">
        <v>45986</v>
      </c>
      <c r="I7705" t="s">
        <v>19</v>
      </c>
      <c r="J7705">
        <v>6</v>
      </c>
      <c r="K7705">
        <v>10</v>
      </c>
      <c r="L7705" t="s">
        <v>208</v>
      </c>
      <c r="M7705" t="s">
        <v>21</v>
      </c>
      <c r="N7705" t="s">
        <v>22</v>
      </c>
      <c r="O7705">
        <f t="shared" si="720"/>
        <v>1</v>
      </c>
      <c r="P7705" t="str">
        <f t="shared" si="721"/>
        <v>Valid</v>
      </c>
      <c r="Q7705" t="str">
        <f>_xlfn.XLOOKUP(B7705,Customers!$A:$A,Customers!$C:$C,"Not Found")</f>
        <v>West</v>
      </c>
      <c r="R7705" t="str">
        <f t="shared" si="722"/>
        <v>South</v>
      </c>
      <c r="S7705" t="str">
        <f t="shared" si="723"/>
        <v>Vehicle Damage</v>
      </c>
      <c r="T7705" t="str">
        <f t="shared" si="724"/>
        <v>Within SLA</v>
      </c>
      <c r="U7705">
        <f t="shared" si="725"/>
        <v>0</v>
      </c>
    </row>
    <row r="7706" spans="1:21" x14ac:dyDescent="0.3">
      <c r="A7706" t="s">
        <v>12503</v>
      </c>
      <c r="B7706" t="s">
        <v>3123</v>
      </c>
      <c r="C7706" t="s">
        <v>7674</v>
      </c>
      <c r="D7706" t="s">
        <v>46</v>
      </c>
      <c r="E7706" t="s">
        <v>74</v>
      </c>
      <c r="F7706">
        <v>166638.97</v>
      </c>
      <c r="G7706" s="1">
        <v>45711</v>
      </c>
      <c r="H7706" s="1">
        <v>45732</v>
      </c>
      <c r="I7706" t="s">
        <v>19</v>
      </c>
      <c r="J7706">
        <v>21</v>
      </c>
      <c r="K7706">
        <v>12</v>
      </c>
      <c r="L7706" t="s">
        <v>87</v>
      </c>
      <c r="M7706" t="s">
        <v>49</v>
      </c>
      <c r="N7706" t="s">
        <v>30</v>
      </c>
      <c r="O7706">
        <f t="shared" si="720"/>
        <v>1</v>
      </c>
      <c r="P7706" t="str">
        <f t="shared" si="721"/>
        <v>Valid</v>
      </c>
      <c r="Q7706" t="str">
        <f>_xlfn.XLOOKUP(B7706,Customers!$A:$A,Customers!$C:$C,"Not Found")</f>
        <v>Central</v>
      </c>
      <c r="R7706" t="str">
        <f t="shared" si="722"/>
        <v>East</v>
      </c>
      <c r="S7706" t="str">
        <f t="shared" si="723"/>
        <v>Theft</v>
      </c>
      <c r="T7706" t="str">
        <f t="shared" si="724"/>
        <v>SLA Breach</v>
      </c>
      <c r="U7706">
        <f t="shared" si="725"/>
        <v>9</v>
      </c>
    </row>
    <row r="7707" spans="1:21" x14ac:dyDescent="0.3">
      <c r="A7707" t="s">
        <v>12504</v>
      </c>
      <c r="B7707" t="s">
        <v>3613</v>
      </c>
      <c r="C7707" t="s">
        <v>3614</v>
      </c>
      <c r="D7707" t="s">
        <v>34</v>
      </c>
      <c r="E7707" t="s">
        <v>27</v>
      </c>
      <c r="F7707">
        <v>825174.64</v>
      </c>
      <c r="G7707" s="1">
        <v>45792</v>
      </c>
      <c r="I7707" t="s">
        <v>64</v>
      </c>
      <c r="J7707">
        <v>29</v>
      </c>
      <c r="K7707">
        <v>20</v>
      </c>
      <c r="L7707" t="s">
        <v>60</v>
      </c>
      <c r="M7707" t="s">
        <v>29</v>
      </c>
      <c r="N7707" t="s">
        <v>88</v>
      </c>
      <c r="O7707">
        <f t="shared" si="720"/>
        <v>1</v>
      </c>
      <c r="P7707" t="str">
        <f t="shared" si="721"/>
        <v>Valid</v>
      </c>
      <c r="Q7707" t="str">
        <f>_xlfn.XLOOKUP(B7707,Customers!$A:$A,Customers!$C:$C,"Not Found")</f>
        <v>Central</v>
      </c>
      <c r="R7707" t="str">
        <f t="shared" si="722"/>
        <v>West</v>
      </c>
      <c r="S7707" t="str">
        <f t="shared" si="723"/>
        <v>Death Benefit</v>
      </c>
      <c r="T7707" t="str">
        <f t="shared" si="724"/>
        <v>SLA Breach</v>
      </c>
      <c r="U7707">
        <f t="shared" si="725"/>
        <v>9</v>
      </c>
    </row>
    <row r="7708" spans="1:21" x14ac:dyDescent="0.3">
      <c r="A7708" t="s">
        <v>12505</v>
      </c>
      <c r="B7708" t="s">
        <v>152</v>
      </c>
      <c r="C7708" t="s">
        <v>153</v>
      </c>
      <c r="D7708" t="s">
        <v>154</v>
      </c>
      <c r="E7708" t="s">
        <v>74</v>
      </c>
      <c r="F7708">
        <v>157500.96</v>
      </c>
      <c r="G7708" s="1">
        <v>45921</v>
      </c>
      <c r="I7708" t="s">
        <v>40</v>
      </c>
      <c r="J7708">
        <v>24</v>
      </c>
      <c r="K7708">
        <v>10</v>
      </c>
      <c r="L7708" t="s">
        <v>353</v>
      </c>
      <c r="M7708" t="s">
        <v>21</v>
      </c>
      <c r="N7708" t="s">
        <v>42</v>
      </c>
      <c r="O7708">
        <f t="shared" si="720"/>
        <v>1</v>
      </c>
      <c r="P7708" t="str">
        <f t="shared" si="721"/>
        <v>Valid</v>
      </c>
      <c r="Q7708" t="str">
        <f>_xlfn.XLOOKUP(B7708,Customers!$A:$A,Customers!$C:$C,"Not Found")</f>
        <v>East</v>
      </c>
      <c r="R7708" t="str">
        <f t="shared" si="722"/>
        <v>East</v>
      </c>
      <c r="S7708" t="str">
        <f t="shared" si="723"/>
        <v>Vehicle Damage</v>
      </c>
      <c r="T7708" t="str">
        <f t="shared" si="724"/>
        <v>SLA Breach</v>
      </c>
      <c r="U7708">
        <f t="shared" si="725"/>
        <v>14</v>
      </c>
    </row>
    <row r="7709" spans="1:21" x14ac:dyDescent="0.3">
      <c r="A7709" t="s">
        <v>12506</v>
      </c>
      <c r="B7709" t="s">
        <v>5562</v>
      </c>
      <c r="C7709" t="s">
        <v>5563</v>
      </c>
      <c r="D7709" t="s">
        <v>111</v>
      </c>
      <c r="E7709" t="s">
        <v>173</v>
      </c>
      <c r="F7709">
        <v>60425.63</v>
      </c>
      <c r="G7709" s="1">
        <v>45913</v>
      </c>
      <c r="H7709" s="1">
        <v>45938</v>
      </c>
      <c r="I7709" t="s">
        <v>19</v>
      </c>
      <c r="J7709">
        <v>25</v>
      </c>
      <c r="K7709">
        <v>12</v>
      </c>
      <c r="L7709" t="s">
        <v>193</v>
      </c>
      <c r="M7709" t="s">
        <v>49</v>
      </c>
      <c r="N7709" t="s">
        <v>42</v>
      </c>
      <c r="O7709">
        <f t="shared" si="720"/>
        <v>1</v>
      </c>
      <c r="P7709" t="str">
        <f t="shared" si="721"/>
        <v>Valid</v>
      </c>
      <c r="Q7709" t="str">
        <f>_xlfn.XLOOKUP(B7709,Customers!$A:$A,Customers!$C:$C,"Not Found")</f>
        <v>West</v>
      </c>
      <c r="R7709" t="str">
        <f t="shared" si="722"/>
        <v>Central</v>
      </c>
      <c r="S7709" t="str">
        <f t="shared" si="723"/>
        <v>Fire</v>
      </c>
      <c r="T7709" t="str">
        <f t="shared" si="724"/>
        <v>SLA Breach</v>
      </c>
      <c r="U7709">
        <f t="shared" si="725"/>
        <v>13</v>
      </c>
    </row>
    <row r="7710" spans="1:21" x14ac:dyDescent="0.3">
      <c r="A7710" t="s">
        <v>12507</v>
      </c>
      <c r="B7710" t="s">
        <v>8512</v>
      </c>
      <c r="C7710" t="s">
        <v>8513</v>
      </c>
      <c r="D7710" t="s">
        <v>53</v>
      </c>
      <c r="E7710" t="s">
        <v>39</v>
      </c>
      <c r="F7710">
        <v>48602.87</v>
      </c>
      <c r="G7710" s="1">
        <v>45713</v>
      </c>
      <c r="H7710" s="1">
        <v>45740</v>
      </c>
      <c r="I7710" t="s">
        <v>19</v>
      </c>
      <c r="J7710">
        <v>27</v>
      </c>
      <c r="K7710">
        <v>15</v>
      </c>
      <c r="L7710" t="s">
        <v>244</v>
      </c>
      <c r="M7710" t="s">
        <v>55</v>
      </c>
      <c r="N7710" t="s">
        <v>88</v>
      </c>
      <c r="O7710">
        <f t="shared" si="720"/>
        <v>1</v>
      </c>
      <c r="P7710" t="str">
        <f t="shared" si="721"/>
        <v>Valid</v>
      </c>
      <c r="Q7710" t="str">
        <f>_xlfn.XLOOKUP(B7710,Customers!$A:$A,Customers!$C:$C,"Not Found")</f>
        <v>South</v>
      </c>
      <c r="R7710" t="str">
        <f t="shared" si="722"/>
        <v>North</v>
      </c>
      <c r="S7710" t="str">
        <f t="shared" si="723"/>
        <v>Hospitalization</v>
      </c>
      <c r="T7710" t="str">
        <f t="shared" si="724"/>
        <v>SLA Breach</v>
      </c>
      <c r="U7710">
        <f t="shared" si="725"/>
        <v>12</v>
      </c>
    </row>
    <row r="7711" spans="1:21" x14ac:dyDescent="0.3">
      <c r="A7711" t="s">
        <v>12508</v>
      </c>
      <c r="B7711" t="s">
        <v>866</v>
      </c>
      <c r="C7711" t="s">
        <v>2087</v>
      </c>
      <c r="D7711" t="s">
        <v>46</v>
      </c>
      <c r="E7711" t="s">
        <v>173</v>
      </c>
      <c r="F7711">
        <v>81677.279999999999</v>
      </c>
      <c r="G7711" s="1">
        <v>45743</v>
      </c>
      <c r="H7711" s="1">
        <v>45756</v>
      </c>
      <c r="I7711" t="s">
        <v>19</v>
      </c>
      <c r="J7711">
        <v>13</v>
      </c>
      <c r="K7711">
        <v>10</v>
      </c>
      <c r="L7711" t="s">
        <v>112</v>
      </c>
      <c r="M7711" t="s">
        <v>21</v>
      </c>
      <c r="N7711" t="s">
        <v>30</v>
      </c>
      <c r="O7711">
        <f t="shared" si="720"/>
        <v>1</v>
      </c>
      <c r="P7711" t="str">
        <f t="shared" si="721"/>
        <v>Valid</v>
      </c>
      <c r="Q7711" t="str">
        <f>_xlfn.XLOOKUP(B7711,Customers!$A:$A,Customers!$C:$C,"Not Found")</f>
        <v>West</v>
      </c>
      <c r="R7711" t="str">
        <f t="shared" si="722"/>
        <v>Central</v>
      </c>
      <c r="S7711" t="str">
        <f t="shared" si="723"/>
        <v>Theft</v>
      </c>
      <c r="T7711" t="str">
        <f t="shared" si="724"/>
        <v>SLA Breach</v>
      </c>
      <c r="U7711">
        <f t="shared" si="725"/>
        <v>3</v>
      </c>
    </row>
    <row r="7712" spans="1:21" x14ac:dyDescent="0.3">
      <c r="A7712" t="s">
        <v>12509</v>
      </c>
      <c r="B7712" t="s">
        <v>3391</v>
      </c>
      <c r="C7712" t="s">
        <v>7547</v>
      </c>
      <c r="D7712" t="s">
        <v>17</v>
      </c>
      <c r="E7712" t="s">
        <v>74</v>
      </c>
      <c r="F7712">
        <v>36535.17</v>
      </c>
      <c r="G7712" s="1">
        <v>45888</v>
      </c>
      <c r="H7712" s="1">
        <v>45911</v>
      </c>
      <c r="I7712" t="s">
        <v>19</v>
      </c>
      <c r="J7712">
        <v>23</v>
      </c>
      <c r="K7712">
        <v>10</v>
      </c>
      <c r="L7712" t="s">
        <v>630</v>
      </c>
      <c r="M7712" t="s">
        <v>21</v>
      </c>
      <c r="N7712" t="s">
        <v>42</v>
      </c>
      <c r="O7712">
        <f t="shared" si="720"/>
        <v>1</v>
      </c>
      <c r="P7712" t="str">
        <f t="shared" si="721"/>
        <v>Valid</v>
      </c>
      <c r="Q7712" t="str">
        <f>_xlfn.XLOOKUP(B7712,Customers!$A:$A,Customers!$C:$C,"Not Found")</f>
        <v>East</v>
      </c>
      <c r="R7712" t="str">
        <f t="shared" si="722"/>
        <v>East</v>
      </c>
      <c r="S7712" t="str">
        <f t="shared" si="723"/>
        <v>Accident</v>
      </c>
      <c r="T7712" t="str">
        <f t="shared" si="724"/>
        <v>SLA Breach</v>
      </c>
      <c r="U7712">
        <f t="shared" si="725"/>
        <v>13</v>
      </c>
    </row>
    <row r="7713" spans="1:21" x14ac:dyDescent="0.3">
      <c r="A7713" t="s">
        <v>12510</v>
      </c>
      <c r="B7713" t="s">
        <v>8709</v>
      </c>
      <c r="C7713" t="s">
        <v>8710</v>
      </c>
      <c r="D7713" t="s">
        <v>216</v>
      </c>
      <c r="E7713" t="s">
        <v>18</v>
      </c>
      <c r="F7713">
        <v>99043.41</v>
      </c>
      <c r="G7713" s="1">
        <v>45797</v>
      </c>
      <c r="H7713" s="1">
        <v>45804</v>
      </c>
      <c r="I7713" t="s">
        <v>19</v>
      </c>
      <c r="J7713">
        <v>7</v>
      </c>
      <c r="K7713">
        <v>15</v>
      </c>
      <c r="L7713" t="s">
        <v>208</v>
      </c>
      <c r="M7713" t="s">
        <v>55</v>
      </c>
      <c r="N7713" t="s">
        <v>22</v>
      </c>
      <c r="O7713">
        <f t="shared" si="720"/>
        <v>1</v>
      </c>
      <c r="P7713" t="str">
        <f t="shared" si="721"/>
        <v>Valid</v>
      </c>
      <c r="Q7713" t="str">
        <f>_xlfn.XLOOKUP(B7713,Customers!$A:$A,Customers!$C:$C,"Not Found")</f>
        <v>South</v>
      </c>
      <c r="R7713" t="str">
        <f t="shared" si="722"/>
        <v>South</v>
      </c>
      <c r="S7713" t="str">
        <f t="shared" si="723"/>
        <v>Outpatient</v>
      </c>
      <c r="T7713" t="str">
        <f t="shared" si="724"/>
        <v>Within SLA</v>
      </c>
      <c r="U7713">
        <f t="shared" si="725"/>
        <v>0</v>
      </c>
    </row>
    <row r="7714" spans="1:21" x14ac:dyDescent="0.3">
      <c r="A7714" t="s">
        <v>12511</v>
      </c>
      <c r="B7714" t="s">
        <v>9540</v>
      </c>
      <c r="C7714" t="s">
        <v>9541</v>
      </c>
      <c r="D7714" t="s">
        <v>116</v>
      </c>
      <c r="E7714" t="s">
        <v>39</v>
      </c>
      <c r="F7714">
        <v>23954.52</v>
      </c>
      <c r="G7714" s="1">
        <v>45826</v>
      </c>
      <c r="H7714" s="1">
        <v>45830</v>
      </c>
      <c r="I7714" t="s">
        <v>19</v>
      </c>
      <c r="J7714">
        <v>4</v>
      </c>
      <c r="K7714">
        <v>7</v>
      </c>
      <c r="L7714" t="s">
        <v>103</v>
      </c>
      <c r="M7714" t="s">
        <v>94</v>
      </c>
      <c r="N7714" t="s">
        <v>30</v>
      </c>
      <c r="O7714">
        <f t="shared" si="720"/>
        <v>1</v>
      </c>
      <c r="P7714" t="str">
        <f t="shared" si="721"/>
        <v>Valid</v>
      </c>
      <c r="Q7714" t="str">
        <f>_xlfn.XLOOKUP(B7714,Customers!$A:$A,Customers!$C:$C,"Not Found")</f>
        <v>Central</v>
      </c>
      <c r="R7714" t="str">
        <f t="shared" si="722"/>
        <v>North</v>
      </c>
      <c r="S7714" t="str">
        <f t="shared" si="723"/>
        <v>Medical Emergency</v>
      </c>
      <c r="T7714" t="str">
        <f t="shared" si="724"/>
        <v>Within SLA</v>
      </c>
      <c r="U7714">
        <f t="shared" si="725"/>
        <v>0</v>
      </c>
    </row>
    <row r="7715" spans="1:21" x14ac:dyDescent="0.3">
      <c r="A7715" t="s">
        <v>12512</v>
      </c>
      <c r="B7715" t="s">
        <v>713</v>
      </c>
      <c r="C7715" t="s">
        <v>1199</v>
      </c>
      <c r="D7715" t="s">
        <v>46</v>
      </c>
      <c r="E7715" t="s">
        <v>18</v>
      </c>
      <c r="F7715">
        <v>117942.99</v>
      </c>
      <c r="G7715" s="1">
        <v>45904</v>
      </c>
      <c r="H7715" s="1">
        <v>45910</v>
      </c>
      <c r="I7715" t="s">
        <v>19</v>
      </c>
      <c r="J7715">
        <v>6</v>
      </c>
      <c r="K7715">
        <v>10</v>
      </c>
      <c r="L7715" t="s">
        <v>79</v>
      </c>
      <c r="M7715" t="s">
        <v>21</v>
      </c>
      <c r="N7715" t="s">
        <v>30</v>
      </c>
      <c r="O7715">
        <f t="shared" si="720"/>
        <v>1</v>
      </c>
      <c r="P7715" t="str">
        <f t="shared" si="721"/>
        <v>Valid</v>
      </c>
      <c r="Q7715" t="str">
        <f>_xlfn.XLOOKUP(B7715,Customers!$A:$A,Customers!$C:$C,"Not Found")</f>
        <v>North</v>
      </c>
      <c r="R7715" t="str">
        <f t="shared" si="722"/>
        <v>South</v>
      </c>
      <c r="S7715" t="str">
        <f t="shared" si="723"/>
        <v>Theft</v>
      </c>
      <c r="T7715" t="str">
        <f t="shared" si="724"/>
        <v>Within SLA</v>
      </c>
      <c r="U7715">
        <f t="shared" si="725"/>
        <v>0</v>
      </c>
    </row>
    <row r="7716" spans="1:21" x14ac:dyDescent="0.3">
      <c r="A7716" t="s">
        <v>12513</v>
      </c>
      <c r="B7716" t="s">
        <v>2220</v>
      </c>
      <c r="C7716" t="s">
        <v>7416</v>
      </c>
      <c r="D7716" t="s">
        <v>111</v>
      </c>
      <c r="E7716" t="s">
        <v>18</v>
      </c>
      <c r="F7716">
        <v>203344.29</v>
      </c>
      <c r="G7716" s="1">
        <v>45945</v>
      </c>
      <c r="I7716" t="s">
        <v>64</v>
      </c>
      <c r="J7716">
        <v>10</v>
      </c>
      <c r="K7716">
        <v>12</v>
      </c>
      <c r="L7716" t="s">
        <v>65</v>
      </c>
      <c r="M7716" t="s">
        <v>49</v>
      </c>
      <c r="N7716" t="s">
        <v>22</v>
      </c>
      <c r="O7716">
        <f t="shared" si="720"/>
        <v>1</v>
      </c>
      <c r="P7716" t="str">
        <f t="shared" si="721"/>
        <v>Valid</v>
      </c>
      <c r="Q7716" t="str">
        <f>_xlfn.XLOOKUP(B7716,Customers!$A:$A,Customers!$C:$C,"Not Found")</f>
        <v>East</v>
      </c>
      <c r="R7716" t="str">
        <f t="shared" si="722"/>
        <v>South</v>
      </c>
      <c r="S7716" t="str">
        <f t="shared" si="723"/>
        <v>Fire</v>
      </c>
      <c r="T7716" t="str">
        <f t="shared" si="724"/>
        <v>Within SLA</v>
      </c>
      <c r="U7716">
        <f t="shared" si="725"/>
        <v>0</v>
      </c>
    </row>
    <row r="7717" spans="1:21" x14ac:dyDescent="0.3">
      <c r="A7717" t="s">
        <v>12514</v>
      </c>
      <c r="B7717" t="s">
        <v>3735</v>
      </c>
      <c r="C7717" t="s">
        <v>12515</v>
      </c>
      <c r="D7717" t="s">
        <v>46</v>
      </c>
      <c r="E7717" t="s">
        <v>173</v>
      </c>
      <c r="F7717">
        <v>53262.38</v>
      </c>
      <c r="G7717" s="1">
        <v>45890</v>
      </c>
      <c r="H7717" s="1">
        <v>45896</v>
      </c>
      <c r="I7717" t="s">
        <v>19</v>
      </c>
      <c r="J7717">
        <v>6</v>
      </c>
      <c r="K7717">
        <v>10</v>
      </c>
      <c r="L7717" t="s">
        <v>606</v>
      </c>
      <c r="M7717" t="s">
        <v>21</v>
      </c>
      <c r="N7717" t="s">
        <v>22</v>
      </c>
      <c r="O7717">
        <f t="shared" si="720"/>
        <v>1</v>
      </c>
      <c r="P7717" t="str">
        <f t="shared" si="721"/>
        <v>Valid</v>
      </c>
      <c r="Q7717" t="str">
        <f>_xlfn.XLOOKUP(B7717,Customers!$A:$A,Customers!$C:$C,"Not Found")</f>
        <v>South</v>
      </c>
      <c r="R7717" t="str">
        <f t="shared" si="722"/>
        <v>Central</v>
      </c>
      <c r="S7717" t="str">
        <f t="shared" si="723"/>
        <v>Theft</v>
      </c>
      <c r="T7717" t="str">
        <f t="shared" si="724"/>
        <v>Within SLA</v>
      </c>
      <c r="U7717">
        <f t="shared" si="725"/>
        <v>0</v>
      </c>
    </row>
    <row r="7718" spans="1:21" x14ac:dyDescent="0.3">
      <c r="A7718" t="s">
        <v>12516</v>
      </c>
      <c r="B7718" t="s">
        <v>7639</v>
      </c>
      <c r="C7718" t="s">
        <v>7640</v>
      </c>
      <c r="D7718" t="s">
        <v>154</v>
      </c>
      <c r="E7718" t="s">
        <v>27</v>
      </c>
      <c r="F7718">
        <v>19791.34</v>
      </c>
      <c r="G7718" s="1">
        <v>45715</v>
      </c>
      <c r="H7718" s="1">
        <v>45720</v>
      </c>
      <c r="I7718" t="s">
        <v>19</v>
      </c>
      <c r="J7718">
        <v>5</v>
      </c>
      <c r="K7718">
        <v>10</v>
      </c>
      <c r="L7718" t="s">
        <v>787</v>
      </c>
      <c r="M7718" t="s">
        <v>21</v>
      </c>
      <c r="N7718" t="s">
        <v>30</v>
      </c>
      <c r="O7718">
        <f t="shared" si="720"/>
        <v>1</v>
      </c>
      <c r="P7718" t="str">
        <f t="shared" si="721"/>
        <v>Valid</v>
      </c>
      <c r="Q7718" t="str">
        <f>_xlfn.XLOOKUP(B7718,Customers!$A:$A,Customers!$C:$C,"Not Found")</f>
        <v>South</v>
      </c>
      <c r="R7718" t="str">
        <f t="shared" si="722"/>
        <v>West</v>
      </c>
      <c r="S7718" t="str">
        <f t="shared" si="723"/>
        <v>Vehicle Damage</v>
      </c>
      <c r="T7718" t="str">
        <f t="shared" si="724"/>
        <v>Within SLA</v>
      </c>
      <c r="U7718">
        <f t="shared" si="725"/>
        <v>0</v>
      </c>
    </row>
    <row r="7719" spans="1:21" x14ac:dyDescent="0.3">
      <c r="A7719" t="s">
        <v>12517</v>
      </c>
      <c r="B7719" t="s">
        <v>7358</v>
      </c>
      <c r="C7719" t="s">
        <v>8803</v>
      </c>
      <c r="D7719" t="s">
        <v>116</v>
      </c>
      <c r="E7719" t="s">
        <v>39</v>
      </c>
      <c r="F7719">
        <v>57854.83</v>
      </c>
      <c r="G7719" s="1">
        <v>45971</v>
      </c>
      <c r="H7719" s="1">
        <v>45987</v>
      </c>
      <c r="I7719" t="s">
        <v>19</v>
      </c>
      <c r="J7719">
        <v>16</v>
      </c>
      <c r="K7719">
        <v>7</v>
      </c>
      <c r="L7719" t="s">
        <v>427</v>
      </c>
      <c r="M7719" t="s">
        <v>94</v>
      </c>
      <c r="N7719" t="s">
        <v>88</v>
      </c>
      <c r="O7719">
        <f t="shared" si="720"/>
        <v>1</v>
      </c>
      <c r="P7719" t="str">
        <f t="shared" si="721"/>
        <v>Valid</v>
      </c>
      <c r="Q7719" t="str">
        <f>_xlfn.XLOOKUP(B7719,Customers!$A:$A,Customers!$C:$C,"Not Found")</f>
        <v>Central</v>
      </c>
      <c r="R7719" t="str">
        <f t="shared" si="722"/>
        <v>North</v>
      </c>
      <c r="S7719" t="str">
        <f t="shared" si="723"/>
        <v>Medical Emergency</v>
      </c>
      <c r="T7719" t="str">
        <f t="shared" si="724"/>
        <v>SLA Breach</v>
      </c>
      <c r="U7719">
        <f t="shared" si="725"/>
        <v>9</v>
      </c>
    </row>
    <row r="7720" spans="1:21" x14ac:dyDescent="0.3">
      <c r="A7720" t="s">
        <v>12518</v>
      </c>
      <c r="B7720" t="s">
        <v>4661</v>
      </c>
      <c r="C7720" t="s">
        <v>4662</v>
      </c>
      <c r="D7720" t="s">
        <v>17</v>
      </c>
      <c r="E7720" t="s">
        <v>18</v>
      </c>
      <c r="F7720">
        <v>43692.49</v>
      </c>
      <c r="G7720" s="1">
        <v>45845</v>
      </c>
      <c r="H7720" s="1">
        <v>45846</v>
      </c>
      <c r="I7720" t="s">
        <v>19</v>
      </c>
      <c r="J7720">
        <v>1</v>
      </c>
      <c r="K7720">
        <v>10</v>
      </c>
      <c r="L7720" t="s">
        <v>704</v>
      </c>
      <c r="M7720" t="s">
        <v>21</v>
      </c>
      <c r="N7720" t="s">
        <v>22</v>
      </c>
      <c r="O7720">
        <f t="shared" si="720"/>
        <v>1</v>
      </c>
      <c r="P7720" t="str">
        <f t="shared" si="721"/>
        <v>Valid</v>
      </c>
      <c r="Q7720" t="str">
        <f>_xlfn.XLOOKUP(B7720,Customers!$A:$A,Customers!$C:$C,"Not Found")</f>
        <v>South</v>
      </c>
      <c r="R7720" t="str">
        <f t="shared" si="722"/>
        <v>South</v>
      </c>
      <c r="S7720" t="str">
        <f t="shared" si="723"/>
        <v>Accident</v>
      </c>
      <c r="T7720" t="str">
        <f t="shared" si="724"/>
        <v>Within SLA</v>
      </c>
      <c r="U7720">
        <f t="shared" si="725"/>
        <v>0</v>
      </c>
    </row>
    <row r="7721" spans="1:21" x14ac:dyDescent="0.3">
      <c r="A7721" t="s">
        <v>12519</v>
      </c>
      <c r="B7721" t="s">
        <v>6965</v>
      </c>
      <c r="C7721" t="s">
        <v>10269</v>
      </c>
      <c r="D7721" t="s">
        <v>46</v>
      </c>
      <c r="E7721" t="s">
        <v>74</v>
      </c>
      <c r="F7721">
        <v>64015.6</v>
      </c>
      <c r="G7721" s="1">
        <v>45924</v>
      </c>
      <c r="H7721" s="1">
        <v>45933</v>
      </c>
      <c r="I7721" t="s">
        <v>19</v>
      </c>
      <c r="J7721">
        <v>9</v>
      </c>
      <c r="K7721">
        <v>10</v>
      </c>
      <c r="L7721" t="s">
        <v>278</v>
      </c>
      <c r="M7721" t="s">
        <v>21</v>
      </c>
      <c r="N7721" t="s">
        <v>30</v>
      </c>
      <c r="O7721">
        <f t="shared" si="720"/>
        <v>1</v>
      </c>
      <c r="P7721" t="str">
        <f t="shared" si="721"/>
        <v>Valid</v>
      </c>
      <c r="Q7721" t="str">
        <f>_xlfn.XLOOKUP(B7721,Customers!$A:$A,Customers!$C:$C,"Not Found")</f>
        <v>West</v>
      </c>
      <c r="R7721" t="str">
        <f t="shared" si="722"/>
        <v>East</v>
      </c>
      <c r="S7721" t="str">
        <f t="shared" si="723"/>
        <v>Theft</v>
      </c>
      <c r="T7721" t="str">
        <f t="shared" si="724"/>
        <v>Within SLA</v>
      </c>
      <c r="U7721">
        <f t="shared" si="725"/>
        <v>0</v>
      </c>
    </row>
    <row r="7722" spans="1:21" x14ac:dyDescent="0.3">
      <c r="A7722" t="s">
        <v>12520</v>
      </c>
      <c r="B7722" t="s">
        <v>3404</v>
      </c>
      <c r="C7722" t="s">
        <v>7809</v>
      </c>
      <c r="D7722" t="s">
        <v>59</v>
      </c>
      <c r="E7722" t="s">
        <v>173</v>
      </c>
      <c r="F7722">
        <v>77772.490000000005</v>
      </c>
      <c r="G7722" s="1">
        <v>45862</v>
      </c>
      <c r="H7722" s="1">
        <v>45874</v>
      </c>
      <c r="I7722" t="s">
        <v>19</v>
      </c>
      <c r="J7722">
        <v>12</v>
      </c>
      <c r="K7722">
        <v>15</v>
      </c>
      <c r="L7722" t="s">
        <v>159</v>
      </c>
      <c r="M7722" t="s">
        <v>55</v>
      </c>
      <c r="N7722" t="s">
        <v>30</v>
      </c>
      <c r="O7722">
        <f t="shared" si="720"/>
        <v>1</v>
      </c>
      <c r="P7722" t="str">
        <f t="shared" si="721"/>
        <v>Valid</v>
      </c>
      <c r="Q7722" t="str">
        <f>_xlfn.XLOOKUP(B7722,Customers!$A:$A,Customers!$C:$C,"Not Found")</f>
        <v>South</v>
      </c>
      <c r="R7722" t="str">
        <f t="shared" si="722"/>
        <v>Central</v>
      </c>
      <c r="S7722" t="str">
        <f t="shared" si="723"/>
        <v>Critical Illness</v>
      </c>
      <c r="T7722" t="str">
        <f t="shared" si="724"/>
        <v>Within SLA</v>
      </c>
      <c r="U7722">
        <f t="shared" si="725"/>
        <v>0</v>
      </c>
    </row>
    <row r="7723" spans="1:21" x14ac:dyDescent="0.3">
      <c r="A7723" t="s">
        <v>12521</v>
      </c>
      <c r="B7723" t="s">
        <v>5884</v>
      </c>
      <c r="C7723" t="s">
        <v>9443</v>
      </c>
      <c r="D7723" t="s">
        <v>216</v>
      </c>
      <c r="E7723" t="s">
        <v>27</v>
      </c>
      <c r="F7723">
        <v>109107.12</v>
      </c>
      <c r="G7723" s="1">
        <v>45766</v>
      </c>
      <c r="I7723" t="s">
        <v>64</v>
      </c>
      <c r="J7723">
        <v>11</v>
      </c>
      <c r="K7723">
        <v>15</v>
      </c>
      <c r="L7723" t="s">
        <v>193</v>
      </c>
      <c r="M7723" t="s">
        <v>55</v>
      </c>
      <c r="N7723" t="s">
        <v>30</v>
      </c>
      <c r="O7723">
        <f t="shared" si="720"/>
        <v>1</v>
      </c>
      <c r="P7723" t="str">
        <f t="shared" si="721"/>
        <v>Valid</v>
      </c>
      <c r="Q7723" t="str">
        <f>_xlfn.XLOOKUP(B7723,Customers!$A:$A,Customers!$C:$C,"Not Found")</f>
        <v>North</v>
      </c>
      <c r="R7723" t="str">
        <f t="shared" si="722"/>
        <v>West</v>
      </c>
      <c r="S7723" t="str">
        <f t="shared" si="723"/>
        <v>Outpatient</v>
      </c>
      <c r="T7723" t="str">
        <f t="shared" si="724"/>
        <v>Within SLA</v>
      </c>
      <c r="U7723">
        <f t="shared" si="725"/>
        <v>0</v>
      </c>
    </row>
    <row r="7724" spans="1:21" x14ac:dyDescent="0.3">
      <c r="A7724" t="s">
        <v>12522</v>
      </c>
      <c r="B7724" t="s">
        <v>2345</v>
      </c>
      <c r="C7724" t="s">
        <v>2346</v>
      </c>
      <c r="D7724" t="s">
        <v>53</v>
      </c>
      <c r="E7724" t="s">
        <v>39</v>
      </c>
      <c r="F7724">
        <v>56718.44</v>
      </c>
      <c r="G7724" s="1">
        <v>45875</v>
      </c>
      <c r="H7724" s="1">
        <v>45884</v>
      </c>
      <c r="I7724" t="s">
        <v>19</v>
      </c>
      <c r="J7724">
        <v>9</v>
      </c>
      <c r="K7724">
        <v>15</v>
      </c>
      <c r="L7724" t="s">
        <v>128</v>
      </c>
      <c r="M7724" t="s">
        <v>55</v>
      </c>
      <c r="N7724" t="s">
        <v>30</v>
      </c>
      <c r="O7724">
        <f t="shared" si="720"/>
        <v>1</v>
      </c>
      <c r="P7724" t="str">
        <f t="shared" si="721"/>
        <v>Valid</v>
      </c>
      <c r="Q7724" t="str">
        <f>_xlfn.XLOOKUP(B7724,Customers!$A:$A,Customers!$C:$C,"Not Found")</f>
        <v>West</v>
      </c>
      <c r="R7724" t="str">
        <f t="shared" si="722"/>
        <v>North</v>
      </c>
      <c r="S7724" t="str">
        <f t="shared" si="723"/>
        <v>Hospitalization</v>
      </c>
      <c r="T7724" t="str">
        <f t="shared" si="724"/>
        <v>Within SLA</v>
      </c>
      <c r="U7724">
        <f t="shared" si="725"/>
        <v>0</v>
      </c>
    </row>
    <row r="7725" spans="1:21" x14ac:dyDescent="0.3">
      <c r="A7725" t="s">
        <v>12523</v>
      </c>
      <c r="B7725" t="s">
        <v>4550</v>
      </c>
      <c r="C7725" t="s">
        <v>4551</v>
      </c>
      <c r="D7725" t="s">
        <v>46</v>
      </c>
      <c r="E7725" t="s">
        <v>39</v>
      </c>
      <c r="F7725">
        <v>53162.25</v>
      </c>
      <c r="G7725" s="1">
        <v>45946</v>
      </c>
      <c r="H7725" s="1">
        <v>45958</v>
      </c>
      <c r="I7725" t="s">
        <v>19</v>
      </c>
      <c r="J7725">
        <v>12</v>
      </c>
      <c r="K7725">
        <v>12</v>
      </c>
      <c r="L7725" t="s">
        <v>366</v>
      </c>
      <c r="M7725" t="s">
        <v>49</v>
      </c>
      <c r="N7725" t="s">
        <v>30</v>
      </c>
      <c r="O7725">
        <f t="shared" si="720"/>
        <v>1</v>
      </c>
      <c r="P7725" t="str">
        <f t="shared" si="721"/>
        <v>Valid</v>
      </c>
      <c r="Q7725" t="str">
        <f>_xlfn.XLOOKUP(B7725,Customers!$A:$A,Customers!$C:$C,"Not Found")</f>
        <v>Central</v>
      </c>
      <c r="R7725" t="str">
        <f t="shared" si="722"/>
        <v>North</v>
      </c>
      <c r="S7725" t="str">
        <f t="shared" si="723"/>
        <v>Theft</v>
      </c>
      <c r="T7725" t="str">
        <f t="shared" si="724"/>
        <v>Within SLA</v>
      </c>
      <c r="U7725">
        <f t="shared" si="725"/>
        <v>0</v>
      </c>
    </row>
    <row r="7726" spans="1:21" x14ac:dyDescent="0.3">
      <c r="A7726" t="s">
        <v>12524</v>
      </c>
      <c r="B7726" t="s">
        <v>1573</v>
      </c>
      <c r="C7726" t="s">
        <v>12525</v>
      </c>
      <c r="D7726" t="s">
        <v>4731</v>
      </c>
      <c r="E7726" t="s">
        <v>39</v>
      </c>
      <c r="F7726">
        <v>33105.68</v>
      </c>
      <c r="G7726" s="1">
        <v>45933</v>
      </c>
      <c r="H7726" s="1">
        <v>45949</v>
      </c>
      <c r="I7726" t="s">
        <v>19</v>
      </c>
      <c r="J7726">
        <v>16</v>
      </c>
      <c r="K7726">
        <v>7</v>
      </c>
      <c r="L7726" t="s">
        <v>83</v>
      </c>
      <c r="M7726" t="s">
        <v>94</v>
      </c>
      <c r="N7726" t="s">
        <v>22</v>
      </c>
      <c r="O7726">
        <f t="shared" si="720"/>
        <v>1</v>
      </c>
      <c r="P7726" t="str">
        <f t="shared" si="721"/>
        <v>Valid</v>
      </c>
      <c r="Q7726" t="str">
        <f>_xlfn.XLOOKUP(B7726,Customers!$A:$A,Customers!$C:$C,"Not Found")</f>
        <v>South</v>
      </c>
      <c r="R7726" t="str">
        <f t="shared" si="722"/>
        <v>North</v>
      </c>
      <c r="S7726" t="str">
        <f t="shared" si="723"/>
        <v>medical emergency</v>
      </c>
      <c r="T7726" t="str">
        <f t="shared" si="724"/>
        <v>SLA Breach</v>
      </c>
      <c r="U7726">
        <f t="shared" si="725"/>
        <v>9</v>
      </c>
    </row>
    <row r="7727" spans="1:21" x14ac:dyDescent="0.3">
      <c r="A7727" t="s">
        <v>12526</v>
      </c>
      <c r="B7727" t="s">
        <v>1077</v>
      </c>
      <c r="C7727" t="s">
        <v>12527</v>
      </c>
      <c r="D7727" t="s">
        <v>216</v>
      </c>
      <c r="E7727" t="s">
        <v>74</v>
      </c>
      <c r="F7727">
        <v>145456</v>
      </c>
      <c r="G7727" s="1">
        <v>45965</v>
      </c>
      <c r="H7727" s="1">
        <v>45992</v>
      </c>
      <c r="I7727" t="s">
        <v>19</v>
      </c>
      <c r="J7727">
        <v>27</v>
      </c>
      <c r="K7727">
        <v>15</v>
      </c>
      <c r="L7727" t="s">
        <v>349</v>
      </c>
      <c r="M7727" t="s">
        <v>55</v>
      </c>
      <c r="N7727" t="s">
        <v>42</v>
      </c>
      <c r="O7727">
        <f t="shared" si="720"/>
        <v>1</v>
      </c>
      <c r="P7727" t="str">
        <f t="shared" si="721"/>
        <v>Valid</v>
      </c>
      <c r="Q7727" t="str">
        <f>_xlfn.XLOOKUP(B7727,Customers!$A:$A,Customers!$C:$C,"Not Found")</f>
        <v>South</v>
      </c>
      <c r="R7727" t="str">
        <f t="shared" si="722"/>
        <v>East</v>
      </c>
      <c r="S7727" t="str">
        <f t="shared" si="723"/>
        <v>Outpatient</v>
      </c>
      <c r="T7727" t="str">
        <f t="shared" si="724"/>
        <v>SLA Breach</v>
      </c>
      <c r="U7727">
        <f t="shared" si="725"/>
        <v>12</v>
      </c>
    </row>
    <row r="7728" spans="1:21" x14ac:dyDescent="0.3">
      <c r="A7728" t="s">
        <v>12528</v>
      </c>
      <c r="B7728" t="s">
        <v>96</v>
      </c>
      <c r="C7728" t="s">
        <v>97</v>
      </c>
      <c r="D7728" t="s">
        <v>17</v>
      </c>
      <c r="E7728" t="s">
        <v>39</v>
      </c>
      <c r="F7728">
        <v>59997.58</v>
      </c>
      <c r="G7728" s="1">
        <v>45676</v>
      </c>
      <c r="H7728" s="1">
        <v>45700</v>
      </c>
      <c r="I7728" t="s">
        <v>19</v>
      </c>
      <c r="J7728">
        <v>24</v>
      </c>
      <c r="K7728">
        <v>10</v>
      </c>
      <c r="L7728" t="s">
        <v>651</v>
      </c>
      <c r="M7728" t="s">
        <v>21</v>
      </c>
      <c r="N7728" t="s">
        <v>88</v>
      </c>
      <c r="O7728">
        <f t="shared" si="720"/>
        <v>1</v>
      </c>
      <c r="P7728" t="str">
        <f t="shared" si="721"/>
        <v>Valid</v>
      </c>
      <c r="Q7728" t="str">
        <f>_xlfn.XLOOKUP(B7728,Customers!$A:$A,Customers!$C:$C,"Not Found")</f>
        <v>North</v>
      </c>
      <c r="R7728" t="str">
        <f t="shared" si="722"/>
        <v>North</v>
      </c>
      <c r="S7728" t="str">
        <f t="shared" si="723"/>
        <v>Accident</v>
      </c>
      <c r="T7728" t="str">
        <f t="shared" si="724"/>
        <v>SLA Breach</v>
      </c>
      <c r="U7728">
        <f t="shared" si="725"/>
        <v>14</v>
      </c>
    </row>
    <row r="7729" spans="1:21" x14ac:dyDescent="0.3">
      <c r="A7729" t="s">
        <v>12529</v>
      </c>
      <c r="B7729" t="s">
        <v>2523</v>
      </c>
      <c r="C7729" t="s">
        <v>2524</v>
      </c>
      <c r="D7729" t="s">
        <v>59</v>
      </c>
      <c r="E7729" t="s">
        <v>18</v>
      </c>
      <c r="F7729">
        <v>78302.850000000006</v>
      </c>
      <c r="G7729" s="1">
        <v>45976</v>
      </c>
      <c r="H7729" s="1">
        <v>45993</v>
      </c>
      <c r="I7729" t="s">
        <v>19</v>
      </c>
      <c r="J7729">
        <v>17</v>
      </c>
      <c r="K7729">
        <v>15</v>
      </c>
      <c r="L7729" t="s">
        <v>163</v>
      </c>
      <c r="M7729" t="s">
        <v>55</v>
      </c>
      <c r="N7729" t="s">
        <v>42</v>
      </c>
      <c r="O7729">
        <f t="shared" si="720"/>
        <v>1</v>
      </c>
      <c r="P7729" t="str">
        <f t="shared" si="721"/>
        <v>Valid</v>
      </c>
      <c r="Q7729" t="str">
        <f>_xlfn.XLOOKUP(B7729,Customers!$A:$A,Customers!$C:$C,"Not Found")</f>
        <v>East</v>
      </c>
      <c r="R7729" t="str">
        <f t="shared" si="722"/>
        <v>South</v>
      </c>
      <c r="S7729" t="str">
        <f t="shared" si="723"/>
        <v>Critical Illness</v>
      </c>
      <c r="T7729" t="str">
        <f t="shared" si="724"/>
        <v>SLA Breach</v>
      </c>
      <c r="U7729">
        <f t="shared" si="725"/>
        <v>2</v>
      </c>
    </row>
    <row r="7730" spans="1:21" x14ac:dyDescent="0.3">
      <c r="A7730" t="s">
        <v>12530</v>
      </c>
      <c r="B7730" t="s">
        <v>4295</v>
      </c>
      <c r="C7730" t="s">
        <v>4296</v>
      </c>
      <c r="D7730" t="s">
        <v>34</v>
      </c>
      <c r="E7730" t="s">
        <v>27</v>
      </c>
      <c r="F7730">
        <v>138732.03</v>
      </c>
      <c r="G7730" s="1">
        <v>45767</v>
      </c>
      <c r="H7730" s="1">
        <v>45777</v>
      </c>
      <c r="I7730" t="s">
        <v>19</v>
      </c>
      <c r="J7730">
        <v>10</v>
      </c>
      <c r="K7730">
        <v>20</v>
      </c>
      <c r="L7730" t="s">
        <v>204</v>
      </c>
      <c r="M7730" t="s">
        <v>29</v>
      </c>
      <c r="N7730" t="s">
        <v>30</v>
      </c>
      <c r="O7730">
        <f t="shared" si="720"/>
        <v>1</v>
      </c>
      <c r="P7730" t="str">
        <f t="shared" si="721"/>
        <v>Valid</v>
      </c>
      <c r="Q7730" t="str">
        <f>_xlfn.XLOOKUP(B7730,Customers!$A:$A,Customers!$C:$C,"Not Found")</f>
        <v>North</v>
      </c>
      <c r="R7730" t="str">
        <f t="shared" si="722"/>
        <v>West</v>
      </c>
      <c r="S7730" t="str">
        <f t="shared" si="723"/>
        <v>Death Benefit</v>
      </c>
      <c r="T7730" t="str">
        <f t="shared" si="724"/>
        <v>Within SLA</v>
      </c>
      <c r="U7730">
        <f t="shared" si="725"/>
        <v>0</v>
      </c>
    </row>
    <row r="7731" spans="1:21" x14ac:dyDescent="0.3">
      <c r="A7731" t="s">
        <v>12531</v>
      </c>
      <c r="B7731" t="s">
        <v>2869</v>
      </c>
      <c r="C7731" t="s">
        <v>5241</v>
      </c>
      <c r="D7731" t="s">
        <v>216</v>
      </c>
      <c r="E7731" t="s">
        <v>18</v>
      </c>
      <c r="F7731">
        <v>118723.06</v>
      </c>
      <c r="G7731" s="1">
        <v>45958</v>
      </c>
      <c r="H7731" s="1">
        <v>45977</v>
      </c>
      <c r="I7731" t="s">
        <v>19</v>
      </c>
      <c r="J7731">
        <v>19</v>
      </c>
      <c r="K7731">
        <v>15</v>
      </c>
      <c r="L7731" t="s">
        <v>132</v>
      </c>
      <c r="M7731" t="s">
        <v>55</v>
      </c>
      <c r="N7731" t="s">
        <v>42</v>
      </c>
      <c r="O7731">
        <f t="shared" si="720"/>
        <v>1</v>
      </c>
      <c r="P7731" t="str">
        <f t="shared" si="721"/>
        <v>Valid</v>
      </c>
      <c r="Q7731" t="str">
        <f>_xlfn.XLOOKUP(B7731,Customers!$A:$A,Customers!$C:$C,"Not Found")</f>
        <v>South</v>
      </c>
      <c r="R7731" t="str">
        <f t="shared" si="722"/>
        <v>South</v>
      </c>
      <c r="S7731" t="str">
        <f t="shared" si="723"/>
        <v>Outpatient</v>
      </c>
      <c r="T7731" t="str">
        <f t="shared" si="724"/>
        <v>SLA Breach</v>
      </c>
      <c r="U7731">
        <f t="shared" si="725"/>
        <v>4</v>
      </c>
    </row>
    <row r="7732" spans="1:21" x14ac:dyDescent="0.3">
      <c r="A7732" t="s">
        <v>12532</v>
      </c>
      <c r="B7732" t="s">
        <v>9218</v>
      </c>
      <c r="C7732" t="s">
        <v>9219</v>
      </c>
      <c r="D7732" t="s">
        <v>111</v>
      </c>
      <c r="E7732" t="s">
        <v>173</v>
      </c>
      <c r="F7732">
        <v>161034.21</v>
      </c>
      <c r="G7732" s="1">
        <v>45834</v>
      </c>
      <c r="H7732" s="1">
        <v>45854</v>
      </c>
      <c r="I7732" t="s">
        <v>19</v>
      </c>
      <c r="J7732">
        <v>20</v>
      </c>
      <c r="K7732">
        <v>12</v>
      </c>
      <c r="L7732" t="s">
        <v>501</v>
      </c>
      <c r="M7732" t="s">
        <v>49</v>
      </c>
      <c r="N7732" t="s">
        <v>42</v>
      </c>
      <c r="O7732">
        <f t="shared" si="720"/>
        <v>1</v>
      </c>
      <c r="P7732" t="str">
        <f t="shared" si="721"/>
        <v>Valid</v>
      </c>
      <c r="Q7732" t="str">
        <f>_xlfn.XLOOKUP(B7732,Customers!$A:$A,Customers!$C:$C,"Not Found")</f>
        <v>North</v>
      </c>
      <c r="R7732" t="str">
        <f t="shared" si="722"/>
        <v>Central</v>
      </c>
      <c r="S7732" t="str">
        <f t="shared" si="723"/>
        <v>Fire</v>
      </c>
      <c r="T7732" t="str">
        <f t="shared" si="724"/>
        <v>SLA Breach</v>
      </c>
      <c r="U7732">
        <f t="shared" si="725"/>
        <v>8</v>
      </c>
    </row>
    <row r="7733" spans="1:21" x14ac:dyDescent="0.3">
      <c r="A7733" t="s">
        <v>12533</v>
      </c>
      <c r="B7733" t="s">
        <v>3897</v>
      </c>
      <c r="C7733" t="s">
        <v>3898</v>
      </c>
      <c r="D7733" t="s">
        <v>216</v>
      </c>
      <c r="E7733" t="s">
        <v>27</v>
      </c>
      <c r="F7733">
        <v>79276.05</v>
      </c>
      <c r="G7733" s="1">
        <v>45890</v>
      </c>
      <c r="I7733" t="s">
        <v>40</v>
      </c>
      <c r="J7733">
        <v>19</v>
      </c>
      <c r="K7733">
        <v>15</v>
      </c>
      <c r="L7733" t="s">
        <v>278</v>
      </c>
      <c r="M7733" t="s">
        <v>55</v>
      </c>
      <c r="N7733" t="s">
        <v>42</v>
      </c>
      <c r="O7733">
        <f t="shared" si="720"/>
        <v>1</v>
      </c>
      <c r="P7733" t="str">
        <f t="shared" si="721"/>
        <v>Valid</v>
      </c>
      <c r="Q7733" t="str">
        <f>_xlfn.XLOOKUP(B7733,Customers!$A:$A,Customers!$C:$C,"Not Found")</f>
        <v>East</v>
      </c>
      <c r="R7733" t="str">
        <f t="shared" si="722"/>
        <v>West</v>
      </c>
      <c r="S7733" t="str">
        <f t="shared" si="723"/>
        <v>Outpatient</v>
      </c>
      <c r="T7733" t="str">
        <f t="shared" si="724"/>
        <v>SLA Breach</v>
      </c>
      <c r="U7733">
        <f t="shared" si="725"/>
        <v>4</v>
      </c>
    </row>
    <row r="7734" spans="1:21" x14ac:dyDescent="0.3">
      <c r="A7734" t="s">
        <v>12534</v>
      </c>
      <c r="B7734" t="s">
        <v>503</v>
      </c>
      <c r="C7734" t="s">
        <v>504</v>
      </c>
      <c r="D7734" t="s">
        <v>69</v>
      </c>
      <c r="E7734" t="s">
        <v>18</v>
      </c>
      <c r="F7734">
        <v>58390.29</v>
      </c>
      <c r="G7734" s="1">
        <v>45919</v>
      </c>
      <c r="H7734" s="1">
        <v>45924</v>
      </c>
      <c r="I7734" t="s">
        <v>19</v>
      </c>
      <c r="J7734">
        <v>5</v>
      </c>
      <c r="K7734">
        <v>12</v>
      </c>
      <c r="L7734" t="s">
        <v>244</v>
      </c>
      <c r="M7734" t="s">
        <v>49</v>
      </c>
      <c r="N7734" t="s">
        <v>30</v>
      </c>
      <c r="O7734">
        <f t="shared" si="720"/>
        <v>1</v>
      </c>
      <c r="P7734" t="str">
        <f t="shared" si="721"/>
        <v>Valid</v>
      </c>
      <c r="Q7734" t="str">
        <f>_xlfn.XLOOKUP(B7734,Customers!$A:$A,Customers!$C:$C,"Not Found")</f>
        <v>East</v>
      </c>
      <c r="R7734" t="str">
        <f t="shared" si="722"/>
        <v>South</v>
      </c>
      <c r="S7734" t="str">
        <f t="shared" si="723"/>
        <v>Property Damage</v>
      </c>
      <c r="T7734" t="str">
        <f t="shared" si="724"/>
        <v>Within SLA</v>
      </c>
      <c r="U7734">
        <f t="shared" si="725"/>
        <v>0</v>
      </c>
    </row>
    <row r="7735" spans="1:21" x14ac:dyDescent="0.3">
      <c r="A7735" t="s">
        <v>12535</v>
      </c>
      <c r="B7735" t="s">
        <v>2738</v>
      </c>
      <c r="C7735" t="s">
        <v>2739</v>
      </c>
      <c r="D7735" t="s">
        <v>154</v>
      </c>
      <c r="E7735" t="s">
        <v>39</v>
      </c>
      <c r="F7735">
        <v>68551.06</v>
      </c>
      <c r="G7735" s="1">
        <v>45923</v>
      </c>
      <c r="H7735" s="1">
        <v>45943</v>
      </c>
      <c r="I7735" t="s">
        <v>19</v>
      </c>
      <c r="J7735">
        <v>20</v>
      </c>
      <c r="K7735">
        <v>10</v>
      </c>
      <c r="L7735" t="s">
        <v>541</v>
      </c>
      <c r="M7735" t="s">
        <v>21</v>
      </c>
      <c r="N7735" t="s">
        <v>88</v>
      </c>
      <c r="O7735">
        <f t="shared" si="720"/>
        <v>1</v>
      </c>
      <c r="P7735" t="str">
        <f t="shared" si="721"/>
        <v>Valid</v>
      </c>
      <c r="Q7735" t="str">
        <f>_xlfn.XLOOKUP(B7735,Customers!$A:$A,Customers!$C:$C,"Not Found")</f>
        <v>West</v>
      </c>
      <c r="R7735" t="str">
        <f t="shared" si="722"/>
        <v>North</v>
      </c>
      <c r="S7735" t="str">
        <f t="shared" si="723"/>
        <v>Vehicle Damage</v>
      </c>
      <c r="T7735" t="str">
        <f t="shared" si="724"/>
        <v>SLA Breach</v>
      </c>
      <c r="U7735">
        <f t="shared" si="725"/>
        <v>10</v>
      </c>
    </row>
    <row r="7736" spans="1:21" x14ac:dyDescent="0.3">
      <c r="A7736" t="s">
        <v>12536</v>
      </c>
      <c r="B7736" t="s">
        <v>3258</v>
      </c>
      <c r="C7736" t="s">
        <v>3259</v>
      </c>
      <c r="D7736" t="s">
        <v>216</v>
      </c>
      <c r="E7736" t="s">
        <v>74</v>
      </c>
      <c r="F7736">
        <v>94677.65</v>
      </c>
      <c r="G7736" s="1">
        <v>45764</v>
      </c>
      <c r="H7736" s="1">
        <v>45783</v>
      </c>
      <c r="I7736" t="s">
        <v>19</v>
      </c>
      <c r="J7736">
        <v>19</v>
      </c>
      <c r="K7736">
        <v>15</v>
      </c>
      <c r="L7736" t="s">
        <v>183</v>
      </c>
      <c r="M7736" t="s">
        <v>55</v>
      </c>
      <c r="N7736" t="s">
        <v>30</v>
      </c>
      <c r="O7736">
        <f t="shared" si="720"/>
        <v>1</v>
      </c>
      <c r="P7736" t="str">
        <f t="shared" si="721"/>
        <v>Valid</v>
      </c>
      <c r="Q7736" t="str">
        <f>_xlfn.XLOOKUP(B7736,Customers!$A:$A,Customers!$C:$C,"Not Found")</f>
        <v>North</v>
      </c>
      <c r="R7736" t="str">
        <f t="shared" si="722"/>
        <v>East</v>
      </c>
      <c r="S7736" t="str">
        <f t="shared" si="723"/>
        <v>Outpatient</v>
      </c>
      <c r="T7736" t="str">
        <f t="shared" si="724"/>
        <v>SLA Breach</v>
      </c>
      <c r="U7736">
        <f t="shared" si="725"/>
        <v>4</v>
      </c>
    </row>
    <row r="7737" spans="1:21" x14ac:dyDescent="0.3">
      <c r="A7737" t="s">
        <v>12537</v>
      </c>
      <c r="B7737" t="s">
        <v>2059</v>
      </c>
      <c r="C7737" t="s">
        <v>2060</v>
      </c>
      <c r="D7737" t="s">
        <v>92</v>
      </c>
      <c r="E7737" t="s">
        <v>27</v>
      </c>
      <c r="F7737">
        <v>29211.47</v>
      </c>
      <c r="G7737" s="1">
        <v>45874</v>
      </c>
      <c r="H7737" s="1">
        <v>45886</v>
      </c>
      <c r="I7737" t="s">
        <v>19</v>
      </c>
      <c r="J7737">
        <v>12</v>
      </c>
      <c r="K7737">
        <v>7</v>
      </c>
      <c r="L7737" t="s">
        <v>651</v>
      </c>
      <c r="M7737" t="s">
        <v>94</v>
      </c>
      <c r="N7737" t="s">
        <v>30</v>
      </c>
      <c r="O7737">
        <f t="shared" si="720"/>
        <v>1</v>
      </c>
      <c r="P7737" t="str">
        <f t="shared" si="721"/>
        <v>Valid</v>
      </c>
      <c r="Q7737" t="str">
        <f>_xlfn.XLOOKUP(B7737,Customers!$A:$A,Customers!$C:$C,"Not Found")</f>
        <v>West</v>
      </c>
      <c r="R7737" t="str">
        <f t="shared" si="722"/>
        <v>West</v>
      </c>
      <c r="S7737" t="str">
        <f t="shared" si="723"/>
        <v>Baggage Loss</v>
      </c>
      <c r="T7737" t="str">
        <f t="shared" si="724"/>
        <v>SLA Breach</v>
      </c>
      <c r="U7737">
        <f t="shared" si="725"/>
        <v>5</v>
      </c>
    </row>
    <row r="7738" spans="1:21" x14ac:dyDescent="0.3">
      <c r="A7738" t="s">
        <v>12538</v>
      </c>
      <c r="B7738" t="s">
        <v>1122</v>
      </c>
      <c r="C7738" t="s">
        <v>1123</v>
      </c>
      <c r="D7738" t="s">
        <v>154</v>
      </c>
      <c r="E7738" t="s">
        <v>74</v>
      </c>
      <c r="F7738">
        <v>32148.13</v>
      </c>
      <c r="G7738" s="1">
        <v>45846</v>
      </c>
      <c r="I7738" t="s">
        <v>40</v>
      </c>
      <c r="J7738">
        <v>21</v>
      </c>
      <c r="K7738">
        <v>10</v>
      </c>
      <c r="L7738" t="s">
        <v>227</v>
      </c>
      <c r="M7738" t="s">
        <v>21</v>
      </c>
      <c r="N7738" t="s">
        <v>42</v>
      </c>
      <c r="O7738">
        <f t="shared" si="720"/>
        <v>1</v>
      </c>
      <c r="P7738" t="str">
        <f t="shared" si="721"/>
        <v>Valid</v>
      </c>
      <c r="Q7738" t="str">
        <f>_xlfn.XLOOKUP(B7738,Customers!$A:$A,Customers!$C:$C,"Not Found")</f>
        <v>West</v>
      </c>
      <c r="R7738" t="str">
        <f t="shared" si="722"/>
        <v>East</v>
      </c>
      <c r="S7738" t="str">
        <f t="shared" si="723"/>
        <v>Vehicle Damage</v>
      </c>
      <c r="T7738" t="str">
        <f t="shared" si="724"/>
        <v>SLA Breach</v>
      </c>
      <c r="U7738">
        <f t="shared" si="725"/>
        <v>11</v>
      </c>
    </row>
    <row r="7739" spans="1:21" x14ac:dyDescent="0.3">
      <c r="A7739" t="s">
        <v>12539</v>
      </c>
      <c r="B7739" t="s">
        <v>185</v>
      </c>
      <c r="C7739" t="s">
        <v>2998</v>
      </c>
      <c r="D7739" t="s">
        <v>26</v>
      </c>
      <c r="E7739" t="s">
        <v>173</v>
      </c>
      <c r="F7739">
        <v>353775.66</v>
      </c>
      <c r="G7739" s="1">
        <v>45764</v>
      </c>
      <c r="H7739" s="1">
        <v>45782</v>
      </c>
      <c r="I7739" t="s">
        <v>19</v>
      </c>
      <c r="J7739">
        <v>18</v>
      </c>
      <c r="K7739">
        <v>20</v>
      </c>
      <c r="L7739" t="s">
        <v>310</v>
      </c>
      <c r="M7739" t="s">
        <v>29</v>
      </c>
      <c r="N7739" t="s">
        <v>22</v>
      </c>
      <c r="O7739">
        <f t="shared" si="720"/>
        <v>1</v>
      </c>
      <c r="P7739" t="str">
        <f t="shared" si="721"/>
        <v>Valid</v>
      </c>
      <c r="Q7739" t="str">
        <f>_xlfn.XLOOKUP(B7739,Customers!$A:$A,Customers!$C:$C,"Not Found")</f>
        <v>South</v>
      </c>
      <c r="R7739" t="str">
        <f t="shared" si="722"/>
        <v>Central</v>
      </c>
      <c r="S7739" t="str">
        <f t="shared" si="723"/>
        <v>Disability</v>
      </c>
      <c r="T7739" t="str">
        <f t="shared" si="724"/>
        <v>Within SLA</v>
      </c>
      <c r="U7739">
        <f t="shared" si="725"/>
        <v>0</v>
      </c>
    </row>
    <row r="7740" spans="1:21" x14ac:dyDescent="0.3">
      <c r="A7740" t="s">
        <v>12540</v>
      </c>
      <c r="B7740" t="s">
        <v>618</v>
      </c>
      <c r="C7740" t="s">
        <v>4821</v>
      </c>
      <c r="D7740" t="s">
        <v>46</v>
      </c>
      <c r="E7740" t="s">
        <v>27</v>
      </c>
      <c r="F7740">
        <v>72249.16</v>
      </c>
      <c r="G7740" s="1">
        <v>45670</v>
      </c>
      <c r="H7740" s="1">
        <v>45678</v>
      </c>
      <c r="I7740" t="s">
        <v>19</v>
      </c>
      <c r="J7740">
        <v>8</v>
      </c>
      <c r="K7740">
        <v>10</v>
      </c>
      <c r="L7740" t="s">
        <v>323</v>
      </c>
      <c r="M7740" t="s">
        <v>21</v>
      </c>
      <c r="N7740" t="s">
        <v>30</v>
      </c>
      <c r="O7740">
        <f t="shared" si="720"/>
        <v>1</v>
      </c>
      <c r="P7740" t="str">
        <f t="shared" si="721"/>
        <v>Valid</v>
      </c>
      <c r="Q7740" t="str">
        <f>_xlfn.XLOOKUP(B7740,Customers!$A:$A,Customers!$C:$C,"Not Found")</f>
        <v>West</v>
      </c>
      <c r="R7740" t="str">
        <f t="shared" si="722"/>
        <v>West</v>
      </c>
      <c r="S7740" t="str">
        <f t="shared" si="723"/>
        <v>Theft</v>
      </c>
      <c r="T7740" t="str">
        <f t="shared" si="724"/>
        <v>Within SLA</v>
      </c>
      <c r="U7740">
        <f t="shared" si="725"/>
        <v>0</v>
      </c>
    </row>
    <row r="7741" spans="1:21" x14ac:dyDescent="0.3">
      <c r="A7741" t="s">
        <v>12541</v>
      </c>
      <c r="B7741" t="s">
        <v>687</v>
      </c>
      <c r="C7741" t="s">
        <v>688</v>
      </c>
      <c r="D7741" t="s">
        <v>26</v>
      </c>
      <c r="E7741" t="s">
        <v>74</v>
      </c>
      <c r="F7741">
        <v>393852.74</v>
      </c>
      <c r="G7741" s="1">
        <v>45930</v>
      </c>
      <c r="H7741" s="1">
        <v>45952</v>
      </c>
      <c r="I7741" t="s">
        <v>19</v>
      </c>
      <c r="J7741">
        <v>22</v>
      </c>
      <c r="K7741">
        <v>20</v>
      </c>
      <c r="L7741" t="s">
        <v>373</v>
      </c>
      <c r="M7741" t="s">
        <v>29</v>
      </c>
      <c r="N7741" t="s">
        <v>30</v>
      </c>
      <c r="O7741">
        <f t="shared" si="720"/>
        <v>1</v>
      </c>
      <c r="P7741" t="str">
        <f t="shared" si="721"/>
        <v>Valid</v>
      </c>
      <c r="Q7741" t="str">
        <f>_xlfn.XLOOKUP(B7741,Customers!$A:$A,Customers!$C:$C,"Not Found")</f>
        <v>Central</v>
      </c>
      <c r="R7741" t="str">
        <f t="shared" si="722"/>
        <v>East</v>
      </c>
      <c r="S7741" t="str">
        <f t="shared" si="723"/>
        <v>Disability</v>
      </c>
      <c r="T7741" t="str">
        <f t="shared" si="724"/>
        <v>SLA Breach</v>
      </c>
      <c r="U7741">
        <f t="shared" si="725"/>
        <v>2</v>
      </c>
    </row>
    <row r="7742" spans="1:21" x14ac:dyDescent="0.3">
      <c r="A7742" t="s">
        <v>12542</v>
      </c>
      <c r="B7742" t="s">
        <v>6986</v>
      </c>
      <c r="C7742" t="s">
        <v>6987</v>
      </c>
      <c r="D7742" t="s">
        <v>46</v>
      </c>
      <c r="E7742" t="s">
        <v>39</v>
      </c>
      <c r="F7742">
        <v>59490.09</v>
      </c>
      <c r="G7742" s="1">
        <v>45799</v>
      </c>
      <c r="H7742" s="1">
        <v>45800</v>
      </c>
      <c r="I7742" t="s">
        <v>19</v>
      </c>
      <c r="J7742">
        <v>1</v>
      </c>
      <c r="K7742">
        <v>10</v>
      </c>
      <c r="L7742" t="s">
        <v>296</v>
      </c>
      <c r="M7742" t="s">
        <v>21</v>
      </c>
      <c r="N7742" t="s">
        <v>22</v>
      </c>
      <c r="O7742">
        <f t="shared" si="720"/>
        <v>1</v>
      </c>
      <c r="P7742" t="str">
        <f t="shared" si="721"/>
        <v>Valid</v>
      </c>
      <c r="Q7742" t="str">
        <f>_xlfn.XLOOKUP(B7742,Customers!$A:$A,Customers!$C:$C,"Not Found")</f>
        <v>West</v>
      </c>
      <c r="R7742" t="str">
        <f t="shared" si="722"/>
        <v>North</v>
      </c>
      <c r="S7742" t="str">
        <f t="shared" si="723"/>
        <v>Theft</v>
      </c>
      <c r="T7742" t="str">
        <f t="shared" si="724"/>
        <v>Within SLA</v>
      </c>
      <c r="U7742">
        <f t="shared" si="725"/>
        <v>0</v>
      </c>
    </row>
    <row r="7743" spans="1:21" x14ac:dyDescent="0.3">
      <c r="A7743" t="s">
        <v>12543</v>
      </c>
      <c r="B7743" t="s">
        <v>8999</v>
      </c>
      <c r="C7743" t="s">
        <v>9000</v>
      </c>
      <c r="D7743" t="s">
        <v>46</v>
      </c>
      <c r="E7743" t="s">
        <v>18</v>
      </c>
      <c r="F7743">
        <v>149709.64000000001</v>
      </c>
      <c r="G7743" s="1">
        <v>45734</v>
      </c>
      <c r="H7743" s="1">
        <v>45738</v>
      </c>
      <c r="I7743" t="s">
        <v>19</v>
      </c>
      <c r="J7743">
        <v>4</v>
      </c>
      <c r="K7743">
        <v>10</v>
      </c>
      <c r="L7743" t="s">
        <v>75</v>
      </c>
      <c r="M7743" t="s">
        <v>21</v>
      </c>
      <c r="N7743" t="s">
        <v>22</v>
      </c>
      <c r="O7743">
        <f t="shared" si="720"/>
        <v>1</v>
      </c>
      <c r="P7743" t="str">
        <f t="shared" si="721"/>
        <v>Valid</v>
      </c>
      <c r="Q7743" t="str">
        <f>_xlfn.XLOOKUP(B7743,Customers!$A:$A,Customers!$C:$C,"Not Found")</f>
        <v>East</v>
      </c>
      <c r="R7743" t="str">
        <f t="shared" si="722"/>
        <v>South</v>
      </c>
      <c r="S7743" t="str">
        <f t="shared" si="723"/>
        <v>Theft</v>
      </c>
      <c r="T7743" t="str">
        <f t="shared" si="724"/>
        <v>Within SLA</v>
      </c>
      <c r="U7743">
        <f t="shared" si="725"/>
        <v>0</v>
      </c>
    </row>
    <row r="7744" spans="1:21" x14ac:dyDescent="0.3">
      <c r="A7744" t="s">
        <v>12544</v>
      </c>
      <c r="B7744" t="s">
        <v>3207</v>
      </c>
      <c r="C7744" t="s">
        <v>3208</v>
      </c>
      <c r="D7744" t="s">
        <v>102</v>
      </c>
      <c r="E7744" t="s">
        <v>74</v>
      </c>
      <c r="F7744">
        <v>299630.53000000003</v>
      </c>
      <c r="G7744" s="1">
        <v>45770</v>
      </c>
      <c r="H7744" s="1">
        <v>45790</v>
      </c>
      <c r="I7744" t="s">
        <v>19</v>
      </c>
      <c r="J7744">
        <v>20</v>
      </c>
      <c r="K7744">
        <v>20</v>
      </c>
      <c r="L7744" t="s">
        <v>864</v>
      </c>
      <c r="M7744" t="s">
        <v>29</v>
      </c>
      <c r="N7744" t="s">
        <v>30</v>
      </c>
      <c r="O7744">
        <f t="shared" si="720"/>
        <v>1</v>
      </c>
      <c r="P7744" t="str">
        <f t="shared" si="721"/>
        <v>Valid</v>
      </c>
      <c r="Q7744" t="str">
        <f>_xlfn.XLOOKUP(B7744,Customers!$A:$A,Customers!$C:$C,"Not Found")</f>
        <v>East</v>
      </c>
      <c r="R7744" t="str">
        <f t="shared" si="722"/>
        <v>East</v>
      </c>
      <c r="S7744" t="str">
        <f t="shared" si="723"/>
        <v>Maturity</v>
      </c>
      <c r="T7744" t="str">
        <f t="shared" si="724"/>
        <v>Within SLA</v>
      </c>
      <c r="U7744">
        <f t="shared" si="725"/>
        <v>0</v>
      </c>
    </row>
    <row r="7745" spans="1:21" x14ac:dyDescent="0.3">
      <c r="A7745" t="s">
        <v>12545</v>
      </c>
      <c r="B7745" t="s">
        <v>9351</v>
      </c>
      <c r="C7745" t="s">
        <v>9352</v>
      </c>
      <c r="D7745" t="s">
        <v>46</v>
      </c>
      <c r="E7745" t="s">
        <v>18</v>
      </c>
      <c r="F7745">
        <v>272391.02</v>
      </c>
      <c r="G7745" s="1">
        <v>45802</v>
      </c>
      <c r="H7745" s="1">
        <v>45826</v>
      </c>
      <c r="I7745" t="s">
        <v>19</v>
      </c>
      <c r="J7745">
        <v>24</v>
      </c>
      <c r="K7745">
        <v>12</v>
      </c>
      <c r="L7745" t="s">
        <v>35</v>
      </c>
      <c r="M7745" t="s">
        <v>49</v>
      </c>
      <c r="N7745" t="s">
        <v>88</v>
      </c>
      <c r="O7745">
        <f t="shared" si="720"/>
        <v>1</v>
      </c>
      <c r="P7745" t="str">
        <f t="shared" si="721"/>
        <v>Valid</v>
      </c>
      <c r="Q7745" t="str">
        <f>_xlfn.XLOOKUP(B7745,Customers!$A:$A,Customers!$C:$C,"Not Found")</f>
        <v>West</v>
      </c>
      <c r="R7745" t="str">
        <f t="shared" si="722"/>
        <v>South</v>
      </c>
      <c r="S7745" t="str">
        <f t="shared" si="723"/>
        <v>Theft</v>
      </c>
      <c r="T7745" t="str">
        <f t="shared" si="724"/>
        <v>SLA Breach</v>
      </c>
      <c r="U7745">
        <f t="shared" si="725"/>
        <v>12</v>
      </c>
    </row>
    <row r="7746" spans="1:21" x14ac:dyDescent="0.3">
      <c r="A7746" t="s">
        <v>12546</v>
      </c>
      <c r="B7746" t="s">
        <v>6025</v>
      </c>
      <c r="C7746" t="s">
        <v>6741</v>
      </c>
      <c r="D7746" t="s">
        <v>17</v>
      </c>
      <c r="E7746" t="s">
        <v>27</v>
      </c>
      <c r="F7746">
        <v>75132.22</v>
      </c>
      <c r="G7746" s="1">
        <v>45990</v>
      </c>
      <c r="H7746" s="1">
        <v>45993</v>
      </c>
      <c r="I7746" t="s">
        <v>19</v>
      </c>
      <c r="J7746">
        <v>3</v>
      </c>
      <c r="K7746">
        <v>10</v>
      </c>
      <c r="L7746" t="s">
        <v>541</v>
      </c>
      <c r="M7746" t="s">
        <v>21</v>
      </c>
      <c r="N7746" t="s">
        <v>22</v>
      </c>
      <c r="O7746">
        <f t="shared" ref="O7746:O7809" si="726">COUNTIF($A:$A,A7746)</f>
        <v>1</v>
      </c>
      <c r="P7746" t="str">
        <f t="shared" ref="P7746:P7809" si="727">IF(F7746="","Missing Amount","Valid")</f>
        <v>Valid</v>
      </c>
      <c r="Q7746" t="str">
        <f>_xlfn.XLOOKUP(B7746,Customers!$A:$A,Customers!$C:$C,"Not Found")</f>
        <v>South</v>
      </c>
      <c r="R7746" t="str">
        <f t="shared" ref="R7746:R7809" si="728">IF(E7746="",Q7746,E7746)</f>
        <v>West</v>
      </c>
      <c r="S7746" t="str">
        <f t="shared" ref="S7746:S7809" si="729">IF(D7746="Hospitalisation","Hospitalization",IF(D7746="Medical Emerg.","Medical Emergency",IF(D7746="Property dmg","Property Damage",IF(D7746="Vehicle dmg","Vehicle Damage",D7746))))</f>
        <v>Accident</v>
      </c>
      <c r="T7746" t="str">
        <f t="shared" ref="T7746:T7809" si="730">IF(J7746&gt;K7746,"SLA Breach","Within SLA")</f>
        <v>Within SLA</v>
      </c>
      <c r="U7746">
        <f t="shared" ref="U7746:U7809" si="731">IF(J7746&gt;K7746,J7746-K7746,0)</f>
        <v>0</v>
      </c>
    </row>
    <row r="7747" spans="1:21" x14ac:dyDescent="0.3">
      <c r="A7747" t="s">
        <v>12547</v>
      </c>
      <c r="B7747" t="s">
        <v>6279</v>
      </c>
      <c r="C7747" t="s">
        <v>6280</v>
      </c>
      <c r="D7747" t="s">
        <v>59</v>
      </c>
      <c r="E7747" t="s">
        <v>18</v>
      </c>
      <c r="F7747">
        <v>40034.769999999997</v>
      </c>
      <c r="G7747" s="1">
        <v>45772</v>
      </c>
      <c r="H7747" s="1">
        <v>45784</v>
      </c>
      <c r="I7747" t="s">
        <v>19</v>
      </c>
      <c r="J7747">
        <v>12</v>
      </c>
      <c r="K7747">
        <v>15</v>
      </c>
      <c r="L7747" t="s">
        <v>580</v>
      </c>
      <c r="M7747" t="s">
        <v>55</v>
      </c>
      <c r="N7747" t="s">
        <v>30</v>
      </c>
      <c r="O7747">
        <f t="shared" si="726"/>
        <v>1</v>
      </c>
      <c r="P7747" t="str">
        <f t="shared" si="727"/>
        <v>Valid</v>
      </c>
      <c r="Q7747" t="str">
        <f>_xlfn.XLOOKUP(B7747,Customers!$A:$A,Customers!$C:$C,"Not Found")</f>
        <v>West</v>
      </c>
      <c r="R7747" t="str">
        <f t="shared" si="728"/>
        <v>South</v>
      </c>
      <c r="S7747" t="str">
        <f t="shared" si="729"/>
        <v>Critical Illness</v>
      </c>
      <c r="T7747" t="str">
        <f t="shared" si="730"/>
        <v>Within SLA</v>
      </c>
      <c r="U7747">
        <f t="shared" si="731"/>
        <v>0</v>
      </c>
    </row>
    <row r="7748" spans="1:21" x14ac:dyDescent="0.3">
      <c r="A7748" t="s">
        <v>12548</v>
      </c>
      <c r="B7748" t="s">
        <v>4957</v>
      </c>
      <c r="C7748" t="s">
        <v>8255</v>
      </c>
      <c r="D7748" t="s">
        <v>17</v>
      </c>
      <c r="E7748" t="s">
        <v>39</v>
      </c>
      <c r="F7748">
        <v>111906.75</v>
      </c>
      <c r="G7748" s="1">
        <v>45702</v>
      </c>
      <c r="I7748" t="s">
        <v>64</v>
      </c>
      <c r="J7748">
        <v>23</v>
      </c>
      <c r="K7748">
        <v>10</v>
      </c>
      <c r="L7748" t="s">
        <v>548</v>
      </c>
      <c r="M7748" t="s">
        <v>21</v>
      </c>
      <c r="N7748" t="s">
        <v>88</v>
      </c>
      <c r="O7748">
        <f t="shared" si="726"/>
        <v>1</v>
      </c>
      <c r="P7748" t="str">
        <f t="shared" si="727"/>
        <v>Valid</v>
      </c>
      <c r="Q7748" t="str">
        <f>_xlfn.XLOOKUP(B7748,Customers!$A:$A,Customers!$C:$C,"Not Found")</f>
        <v>East</v>
      </c>
      <c r="R7748" t="str">
        <f t="shared" si="728"/>
        <v>North</v>
      </c>
      <c r="S7748" t="str">
        <f t="shared" si="729"/>
        <v>Accident</v>
      </c>
      <c r="T7748" t="str">
        <f t="shared" si="730"/>
        <v>SLA Breach</v>
      </c>
      <c r="U7748">
        <f t="shared" si="731"/>
        <v>13</v>
      </c>
    </row>
    <row r="7749" spans="1:21" x14ac:dyDescent="0.3">
      <c r="A7749" t="s">
        <v>12549</v>
      </c>
      <c r="B7749" t="s">
        <v>10288</v>
      </c>
      <c r="C7749" t="s">
        <v>10289</v>
      </c>
      <c r="D7749" t="s">
        <v>154</v>
      </c>
      <c r="E7749" t="s">
        <v>27</v>
      </c>
      <c r="F7749">
        <v>51298.400000000001</v>
      </c>
      <c r="G7749" s="1">
        <v>45715</v>
      </c>
      <c r="H7749" s="1">
        <v>45728</v>
      </c>
      <c r="I7749" t="s">
        <v>19</v>
      </c>
      <c r="J7749">
        <v>13</v>
      </c>
      <c r="K7749">
        <v>10</v>
      </c>
      <c r="L7749" t="s">
        <v>87</v>
      </c>
      <c r="M7749" t="s">
        <v>21</v>
      </c>
      <c r="N7749" t="s">
        <v>30</v>
      </c>
      <c r="O7749">
        <f t="shared" si="726"/>
        <v>1</v>
      </c>
      <c r="P7749" t="str">
        <f t="shared" si="727"/>
        <v>Valid</v>
      </c>
      <c r="Q7749" t="str">
        <f>_xlfn.XLOOKUP(B7749,Customers!$A:$A,Customers!$C:$C,"Not Found")</f>
        <v>North</v>
      </c>
      <c r="R7749" t="str">
        <f t="shared" si="728"/>
        <v>West</v>
      </c>
      <c r="S7749" t="str">
        <f t="shared" si="729"/>
        <v>Vehicle Damage</v>
      </c>
      <c r="T7749" t="str">
        <f t="shared" si="730"/>
        <v>SLA Breach</v>
      </c>
      <c r="U7749">
        <f t="shared" si="731"/>
        <v>3</v>
      </c>
    </row>
    <row r="7750" spans="1:21" x14ac:dyDescent="0.3">
      <c r="A7750" t="s">
        <v>12550</v>
      </c>
      <c r="B7750" t="s">
        <v>4554</v>
      </c>
      <c r="C7750" t="s">
        <v>4555</v>
      </c>
      <c r="D7750" t="s">
        <v>53</v>
      </c>
      <c r="E7750" t="s">
        <v>74</v>
      </c>
      <c r="F7750">
        <v>63687.22</v>
      </c>
      <c r="G7750" s="1">
        <v>45964</v>
      </c>
      <c r="I7750" t="s">
        <v>64</v>
      </c>
      <c r="J7750">
        <v>30</v>
      </c>
      <c r="K7750">
        <v>15</v>
      </c>
      <c r="L7750" t="s">
        <v>404</v>
      </c>
      <c r="M7750" t="s">
        <v>55</v>
      </c>
      <c r="N7750" t="s">
        <v>88</v>
      </c>
      <c r="O7750">
        <f t="shared" si="726"/>
        <v>1</v>
      </c>
      <c r="P7750" t="str">
        <f t="shared" si="727"/>
        <v>Valid</v>
      </c>
      <c r="Q7750" t="str">
        <f>_xlfn.XLOOKUP(B7750,Customers!$A:$A,Customers!$C:$C,"Not Found")</f>
        <v>North</v>
      </c>
      <c r="R7750" t="str">
        <f t="shared" si="728"/>
        <v>East</v>
      </c>
      <c r="S7750" t="str">
        <f t="shared" si="729"/>
        <v>Hospitalization</v>
      </c>
      <c r="T7750" t="str">
        <f t="shared" si="730"/>
        <v>SLA Breach</v>
      </c>
      <c r="U7750">
        <f t="shared" si="731"/>
        <v>15</v>
      </c>
    </row>
    <row r="7751" spans="1:21" x14ac:dyDescent="0.3">
      <c r="A7751" t="s">
        <v>12551</v>
      </c>
      <c r="B7751" t="s">
        <v>236</v>
      </c>
      <c r="C7751" t="s">
        <v>3505</v>
      </c>
      <c r="D7751" t="s">
        <v>154</v>
      </c>
      <c r="E7751" t="s">
        <v>39</v>
      </c>
      <c r="F7751">
        <v>127631.79</v>
      </c>
      <c r="G7751" s="1">
        <v>45924</v>
      </c>
      <c r="H7751" s="1">
        <v>45936</v>
      </c>
      <c r="I7751" t="s">
        <v>19</v>
      </c>
      <c r="J7751">
        <v>12</v>
      </c>
      <c r="K7751">
        <v>10</v>
      </c>
      <c r="L7751" t="s">
        <v>491</v>
      </c>
      <c r="M7751" t="s">
        <v>21</v>
      </c>
      <c r="N7751" t="s">
        <v>30</v>
      </c>
      <c r="O7751">
        <f t="shared" si="726"/>
        <v>1</v>
      </c>
      <c r="P7751" t="str">
        <f t="shared" si="727"/>
        <v>Valid</v>
      </c>
      <c r="Q7751" t="str">
        <f>_xlfn.XLOOKUP(B7751,Customers!$A:$A,Customers!$C:$C,"Not Found")</f>
        <v>South</v>
      </c>
      <c r="R7751" t="str">
        <f t="shared" si="728"/>
        <v>North</v>
      </c>
      <c r="S7751" t="str">
        <f t="shared" si="729"/>
        <v>Vehicle Damage</v>
      </c>
      <c r="T7751" t="str">
        <f t="shared" si="730"/>
        <v>SLA Breach</v>
      </c>
      <c r="U7751">
        <f t="shared" si="731"/>
        <v>2</v>
      </c>
    </row>
    <row r="7752" spans="1:21" x14ac:dyDescent="0.3">
      <c r="A7752" t="s">
        <v>12552</v>
      </c>
      <c r="B7752" t="s">
        <v>4540</v>
      </c>
      <c r="C7752" t="s">
        <v>4541</v>
      </c>
      <c r="D7752" t="s">
        <v>154</v>
      </c>
      <c r="E7752" t="s">
        <v>74</v>
      </c>
      <c r="F7752">
        <v>28854.67</v>
      </c>
      <c r="G7752" s="1">
        <v>45659</v>
      </c>
      <c r="H7752" s="1">
        <v>45673</v>
      </c>
      <c r="I7752" t="s">
        <v>19</v>
      </c>
      <c r="J7752">
        <v>14</v>
      </c>
      <c r="K7752">
        <v>10</v>
      </c>
      <c r="L7752" t="s">
        <v>79</v>
      </c>
      <c r="M7752" t="s">
        <v>21</v>
      </c>
      <c r="N7752" t="s">
        <v>42</v>
      </c>
      <c r="O7752">
        <f t="shared" si="726"/>
        <v>1</v>
      </c>
      <c r="P7752" t="str">
        <f t="shared" si="727"/>
        <v>Valid</v>
      </c>
      <c r="Q7752" t="str">
        <f>_xlfn.XLOOKUP(B7752,Customers!$A:$A,Customers!$C:$C,"Not Found")</f>
        <v>East</v>
      </c>
      <c r="R7752" t="str">
        <f t="shared" si="728"/>
        <v>East</v>
      </c>
      <c r="S7752" t="str">
        <f t="shared" si="729"/>
        <v>Vehicle Damage</v>
      </c>
      <c r="T7752" t="str">
        <f t="shared" si="730"/>
        <v>SLA Breach</v>
      </c>
      <c r="U7752">
        <f t="shared" si="731"/>
        <v>4</v>
      </c>
    </row>
    <row r="7753" spans="1:21" x14ac:dyDescent="0.3">
      <c r="A7753" t="s">
        <v>12553</v>
      </c>
      <c r="B7753" t="s">
        <v>3028</v>
      </c>
      <c r="C7753" t="s">
        <v>6710</v>
      </c>
      <c r="D7753" t="s">
        <v>92</v>
      </c>
      <c r="E7753" t="s">
        <v>27</v>
      </c>
      <c r="F7753">
        <v>9607.4</v>
      </c>
      <c r="G7753" s="1">
        <v>45815</v>
      </c>
      <c r="H7753" s="1">
        <v>45835</v>
      </c>
      <c r="I7753" t="s">
        <v>47</v>
      </c>
      <c r="J7753">
        <v>20</v>
      </c>
      <c r="K7753">
        <v>7</v>
      </c>
      <c r="L7753" t="s">
        <v>681</v>
      </c>
      <c r="M7753" t="s">
        <v>94</v>
      </c>
      <c r="N7753" t="s">
        <v>88</v>
      </c>
      <c r="O7753">
        <f t="shared" si="726"/>
        <v>1</v>
      </c>
      <c r="P7753" t="str">
        <f t="shared" si="727"/>
        <v>Valid</v>
      </c>
      <c r="Q7753" t="str">
        <f>_xlfn.XLOOKUP(B7753,Customers!$A:$A,Customers!$C:$C,"Not Found")</f>
        <v>South</v>
      </c>
      <c r="R7753" t="str">
        <f t="shared" si="728"/>
        <v>West</v>
      </c>
      <c r="S7753" t="str">
        <f t="shared" si="729"/>
        <v>Baggage Loss</v>
      </c>
      <c r="T7753" t="str">
        <f t="shared" si="730"/>
        <v>SLA Breach</v>
      </c>
      <c r="U7753">
        <f t="shared" si="731"/>
        <v>13</v>
      </c>
    </row>
    <row r="7754" spans="1:21" x14ac:dyDescent="0.3">
      <c r="A7754" t="s">
        <v>12554</v>
      </c>
      <c r="B7754" t="s">
        <v>2328</v>
      </c>
      <c r="C7754" t="s">
        <v>10239</v>
      </c>
      <c r="D7754" t="s">
        <v>46</v>
      </c>
      <c r="E7754" t="s">
        <v>74</v>
      </c>
      <c r="F7754">
        <v>95397.57</v>
      </c>
      <c r="G7754" s="1">
        <v>45747</v>
      </c>
      <c r="H7754" s="1">
        <v>45759</v>
      </c>
      <c r="I7754" t="s">
        <v>19</v>
      </c>
      <c r="J7754">
        <v>12</v>
      </c>
      <c r="K7754">
        <v>12</v>
      </c>
      <c r="L7754" t="s">
        <v>103</v>
      </c>
      <c r="M7754" t="s">
        <v>49</v>
      </c>
      <c r="N7754" t="s">
        <v>30</v>
      </c>
      <c r="O7754">
        <f t="shared" si="726"/>
        <v>1</v>
      </c>
      <c r="P7754" t="str">
        <f t="shared" si="727"/>
        <v>Valid</v>
      </c>
      <c r="Q7754" t="str">
        <f>_xlfn.XLOOKUP(B7754,Customers!$A:$A,Customers!$C:$C,"Not Found")</f>
        <v>Central</v>
      </c>
      <c r="R7754" t="str">
        <f t="shared" si="728"/>
        <v>East</v>
      </c>
      <c r="S7754" t="str">
        <f t="shared" si="729"/>
        <v>Theft</v>
      </c>
      <c r="T7754" t="str">
        <f t="shared" si="730"/>
        <v>Within SLA</v>
      </c>
      <c r="U7754">
        <f t="shared" si="731"/>
        <v>0</v>
      </c>
    </row>
    <row r="7755" spans="1:21" x14ac:dyDescent="0.3">
      <c r="A7755" t="s">
        <v>12555</v>
      </c>
      <c r="B7755" t="s">
        <v>10591</v>
      </c>
      <c r="C7755" t="s">
        <v>10592</v>
      </c>
      <c r="D7755" t="s">
        <v>102</v>
      </c>
      <c r="E7755" t="s">
        <v>18</v>
      </c>
      <c r="F7755">
        <v>364937.54</v>
      </c>
      <c r="G7755" s="1">
        <v>45834</v>
      </c>
      <c r="I7755" t="s">
        <v>64</v>
      </c>
      <c r="J7755">
        <v>35</v>
      </c>
      <c r="K7755">
        <v>20</v>
      </c>
      <c r="L7755" t="s">
        <v>864</v>
      </c>
      <c r="M7755" t="s">
        <v>29</v>
      </c>
      <c r="N7755" t="s">
        <v>88</v>
      </c>
      <c r="O7755">
        <f t="shared" si="726"/>
        <v>1</v>
      </c>
      <c r="P7755" t="str">
        <f t="shared" si="727"/>
        <v>Valid</v>
      </c>
      <c r="Q7755" t="str">
        <f>_xlfn.XLOOKUP(B7755,Customers!$A:$A,Customers!$C:$C,"Not Found")</f>
        <v>South</v>
      </c>
      <c r="R7755" t="str">
        <f t="shared" si="728"/>
        <v>South</v>
      </c>
      <c r="S7755" t="str">
        <f t="shared" si="729"/>
        <v>Maturity</v>
      </c>
      <c r="T7755" t="str">
        <f t="shared" si="730"/>
        <v>SLA Breach</v>
      </c>
      <c r="U7755">
        <f t="shared" si="731"/>
        <v>15</v>
      </c>
    </row>
    <row r="7756" spans="1:21" x14ac:dyDescent="0.3">
      <c r="A7756" t="s">
        <v>12556</v>
      </c>
      <c r="B7756" t="s">
        <v>2846</v>
      </c>
      <c r="C7756" t="s">
        <v>2847</v>
      </c>
      <c r="D7756" t="s">
        <v>46</v>
      </c>
      <c r="E7756" t="s">
        <v>27</v>
      </c>
      <c r="F7756">
        <v>193328.68</v>
      </c>
      <c r="G7756" s="1">
        <v>45858</v>
      </c>
      <c r="H7756" s="1">
        <v>45868</v>
      </c>
      <c r="I7756" t="s">
        <v>19</v>
      </c>
      <c r="J7756">
        <v>10</v>
      </c>
      <c r="K7756">
        <v>12</v>
      </c>
      <c r="L7756" t="s">
        <v>107</v>
      </c>
      <c r="M7756" t="s">
        <v>49</v>
      </c>
      <c r="N7756" t="s">
        <v>30</v>
      </c>
      <c r="O7756">
        <f t="shared" si="726"/>
        <v>1</v>
      </c>
      <c r="P7756" t="str">
        <f t="shared" si="727"/>
        <v>Valid</v>
      </c>
      <c r="Q7756" t="str">
        <f>_xlfn.XLOOKUP(B7756,Customers!$A:$A,Customers!$C:$C,"Not Found")</f>
        <v>Central</v>
      </c>
      <c r="R7756" t="str">
        <f t="shared" si="728"/>
        <v>West</v>
      </c>
      <c r="S7756" t="str">
        <f t="shared" si="729"/>
        <v>Theft</v>
      </c>
      <c r="T7756" t="str">
        <f t="shared" si="730"/>
        <v>Within SLA</v>
      </c>
      <c r="U7756">
        <f t="shared" si="731"/>
        <v>0</v>
      </c>
    </row>
    <row r="7757" spans="1:21" x14ac:dyDescent="0.3">
      <c r="A7757" t="s">
        <v>12557</v>
      </c>
      <c r="B7757" t="s">
        <v>3817</v>
      </c>
      <c r="C7757" t="s">
        <v>3855</v>
      </c>
      <c r="D7757" t="s">
        <v>216</v>
      </c>
      <c r="E7757" t="s">
        <v>27</v>
      </c>
      <c r="F7757">
        <v>93391.55</v>
      </c>
      <c r="G7757" s="1">
        <v>45825</v>
      </c>
      <c r="I7757" t="s">
        <v>40</v>
      </c>
      <c r="J7757">
        <v>17</v>
      </c>
      <c r="K7757">
        <v>15</v>
      </c>
      <c r="L7757" t="s">
        <v>112</v>
      </c>
      <c r="M7757" t="s">
        <v>55</v>
      </c>
      <c r="N7757" t="s">
        <v>30</v>
      </c>
      <c r="O7757">
        <f t="shared" si="726"/>
        <v>1</v>
      </c>
      <c r="P7757" t="str">
        <f t="shared" si="727"/>
        <v>Valid</v>
      </c>
      <c r="Q7757" t="str">
        <f>_xlfn.XLOOKUP(B7757,Customers!$A:$A,Customers!$C:$C,"Not Found")</f>
        <v>North</v>
      </c>
      <c r="R7757" t="str">
        <f t="shared" si="728"/>
        <v>West</v>
      </c>
      <c r="S7757" t="str">
        <f t="shared" si="729"/>
        <v>Outpatient</v>
      </c>
      <c r="T7757" t="str">
        <f t="shared" si="730"/>
        <v>SLA Breach</v>
      </c>
      <c r="U7757">
        <f t="shared" si="731"/>
        <v>2</v>
      </c>
    </row>
    <row r="7758" spans="1:21" x14ac:dyDescent="0.3">
      <c r="A7758" t="s">
        <v>12558</v>
      </c>
      <c r="B7758" t="s">
        <v>3043</v>
      </c>
      <c r="C7758" t="s">
        <v>3044</v>
      </c>
      <c r="D7758" t="s">
        <v>17</v>
      </c>
      <c r="E7758" t="s">
        <v>39</v>
      </c>
      <c r="F7758">
        <v>15051.04</v>
      </c>
      <c r="G7758" s="1">
        <v>45820</v>
      </c>
      <c r="I7758" t="s">
        <v>64</v>
      </c>
      <c r="J7758">
        <v>2</v>
      </c>
      <c r="K7758">
        <v>10</v>
      </c>
      <c r="L7758" t="s">
        <v>590</v>
      </c>
      <c r="M7758" t="s">
        <v>21</v>
      </c>
      <c r="N7758" t="s">
        <v>22</v>
      </c>
      <c r="O7758">
        <f t="shared" si="726"/>
        <v>1</v>
      </c>
      <c r="P7758" t="str">
        <f t="shared" si="727"/>
        <v>Valid</v>
      </c>
      <c r="Q7758" t="str">
        <f>_xlfn.XLOOKUP(B7758,Customers!$A:$A,Customers!$C:$C,"Not Found")</f>
        <v>Central</v>
      </c>
      <c r="R7758" t="str">
        <f t="shared" si="728"/>
        <v>North</v>
      </c>
      <c r="S7758" t="str">
        <f t="shared" si="729"/>
        <v>Accident</v>
      </c>
      <c r="T7758" t="str">
        <f t="shared" si="730"/>
        <v>Within SLA</v>
      </c>
      <c r="U7758">
        <f t="shared" si="731"/>
        <v>0</v>
      </c>
    </row>
    <row r="7759" spans="1:21" x14ac:dyDescent="0.3">
      <c r="A7759" t="s">
        <v>12559</v>
      </c>
      <c r="B7759" t="s">
        <v>5591</v>
      </c>
      <c r="C7759" t="s">
        <v>5592</v>
      </c>
      <c r="D7759" t="s">
        <v>116</v>
      </c>
      <c r="E7759" t="s">
        <v>18</v>
      </c>
      <c r="F7759">
        <v>15959.49</v>
      </c>
      <c r="G7759" s="1">
        <v>45888</v>
      </c>
      <c r="H7759" s="1">
        <v>45889</v>
      </c>
      <c r="I7759" t="s">
        <v>19</v>
      </c>
      <c r="J7759">
        <v>1</v>
      </c>
      <c r="K7759">
        <v>7</v>
      </c>
      <c r="L7759" t="s">
        <v>107</v>
      </c>
      <c r="M7759" t="s">
        <v>94</v>
      </c>
      <c r="N7759" t="s">
        <v>22</v>
      </c>
      <c r="O7759">
        <f t="shared" si="726"/>
        <v>1</v>
      </c>
      <c r="P7759" t="str">
        <f t="shared" si="727"/>
        <v>Valid</v>
      </c>
      <c r="Q7759" t="str">
        <f>_xlfn.XLOOKUP(B7759,Customers!$A:$A,Customers!$C:$C,"Not Found")</f>
        <v>West</v>
      </c>
      <c r="R7759" t="str">
        <f t="shared" si="728"/>
        <v>South</v>
      </c>
      <c r="S7759" t="str">
        <f t="shared" si="729"/>
        <v>Medical Emergency</v>
      </c>
      <c r="T7759" t="str">
        <f t="shared" si="730"/>
        <v>Within SLA</v>
      </c>
      <c r="U7759">
        <f t="shared" si="731"/>
        <v>0</v>
      </c>
    </row>
    <row r="7760" spans="1:21" x14ac:dyDescent="0.3">
      <c r="A7760" t="s">
        <v>12560</v>
      </c>
      <c r="B7760" t="s">
        <v>176</v>
      </c>
      <c r="C7760" t="s">
        <v>177</v>
      </c>
      <c r="D7760" t="s">
        <v>17</v>
      </c>
      <c r="E7760" t="s">
        <v>27</v>
      </c>
      <c r="F7760">
        <v>28662.799999999999</v>
      </c>
      <c r="G7760" s="1">
        <v>45895</v>
      </c>
      <c r="H7760" s="1">
        <v>45911</v>
      </c>
      <c r="I7760" t="s">
        <v>19</v>
      </c>
      <c r="J7760">
        <v>16</v>
      </c>
      <c r="K7760">
        <v>10</v>
      </c>
      <c r="L7760" t="s">
        <v>431</v>
      </c>
      <c r="M7760" t="s">
        <v>21</v>
      </c>
      <c r="N7760" t="s">
        <v>42</v>
      </c>
      <c r="O7760">
        <f t="shared" si="726"/>
        <v>1</v>
      </c>
      <c r="P7760" t="str">
        <f t="shared" si="727"/>
        <v>Valid</v>
      </c>
      <c r="Q7760" t="str">
        <f>_xlfn.XLOOKUP(B7760,Customers!$A:$A,Customers!$C:$C,"Not Found")</f>
        <v>East</v>
      </c>
      <c r="R7760" t="str">
        <f t="shared" si="728"/>
        <v>West</v>
      </c>
      <c r="S7760" t="str">
        <f t="shared" si="729"/>
        <v>Accident</v>
      </c>
      <c r="T7760" t="str">
        <f t="shared" si="730"/>
        <v>SLA Breach</v>
      </c>
      <c r="U7760">
        <f t="shared" si="731"/>
        <v>6</v>
      </c>
    </row>
    <row r="7761" spans="1:21" x14ac:dyDescent="0.3">
      <c r="A7761" t="s">
        <v>12561</v>
      </c>
      <c r="B7761" t="s">
        <v>1095</v>
      </c>
      <c r="C7761" t="s">
        <v>1096</v>
      </c>
      <c r="D7761" t="s">
        <v>111</v>
      </c>
      <c r="E7761" t="s">
        <v>18</v>
      </c>
      <c r="F7761">
        <v>32301.200000000001</v>
      </c>
      <c r="G7761" s="1">
        <v>45716</v>
      </c>
      <c r="I7761" t="s">
        <v>64</v>
      </c>
      <c r="J7761">
        <v>5</v>
      </c>
      <c r="K7761">
        <v>12</v>
      </c>
      <c r="L7761" t="s">
        <v>427</v>
      </c>
      <c r="M7761" t="s">
        <v>49</v>
      </c>
      <c r="N7761" t="s">
        <v>22</v>
      </c>
      <c r="O7761">
        <f t="shared" si="726"/>
        <v>1</v>
      </c>
      <c r="P7761" t="str">
        <f t="shared" si="727"/>
        <v>Valid</v>
      </c>
      <c r="Q7761" t="str">
        <f>_xlfn.XLOOKUP(B7761,Customers!$A:$A,Customers!$C:$C,"Not Found")</f>
        <v>West</v>
      </c>
      <c r="R7761" t="str">
        <f t="shared" si="728"/>
        <v>South</v>
      </c>
      <c r="S7761" t="str">
        <f t="shared" si="729"/>
        <v>Fire</v>
      </c>
      <c r="T7761" t="str">
        <f t="shared" si="730"/>
        <v>Within SLA</v>
      </c>
      <c r="U7761">
        <f t="shared" si="731"/>
        <v>0</v>
      </c>
    </row>
    <row r="7762" spans="1:21" x14ac:dyDescent="0.3">
      <c r="A7762" t="s">
        <v>12562</v>
      </c>
      <c r="B7762" t="s">
        <v>556</v>
      </c>
      <c r="C7762" t="s">
        <v>2310</v>
      </c>
      <c r="D7762" t="s">
        <v>182</v>
      </c>
      <c r="E7762" t="s">
        <v>173</v>
      </c>
      <c r="F7762">
        <v>26858.86</v>
      </c>
      <c r="G7762" s="1">
        <v>45887</v>
      </c>
      <c r="H7762" s="1">
        <v>45896</v>
      </c>
      <c r="I7762" t="s">
        <v>19</v>
      </c>
      <c r="J7762">
        <v>9</v>
      </c>
      <c r="K7762">
        <v>7</v>
      </c>
      <c r="L7762" t="s">
        <v>83</v>
      </c>
      <c r="M7762" t="s">
        <v>94</v>
      </c>
      <c r="N7762" t="s">
        <v>30</v>
      </c>
      <c r="O7762">
        <f t="shared" si="726"/>
        <v>1</v>
      </c>
      <c r="P7762" t="str">
        <f t="shared" si="727"/>
        <v>Valid</v>
      </c>
      <c r="Q7762" t="str">
        <f>_xlfn.XLOOKUP(B7762,Customers!$A:$A,Customers!$C:$C,"Not Found")</f>
        <v>North</v>
      </c>
      <c r="R7762" t="str">
        <f t="shared" si="728"/>
        <v>Central</v>
      </c>
      <c r="S7762" t="str">
        <f t="shared" si="729"/>
        <v>Trip Cancellation</v>
      </c>
      <c r="T7762" t="str">
        <f t="shared" si="730"/>
        <v>SLA Breach</v>
      </c>
      <c r="U7762">
        <f t="shared" si="731"/>
        <v>2</v>
      </c>
    </row>
    <row r="7763" spans="1:21" x14ac:dyDescent="0.3">
      <c r="A7763" t="s">
        <v>12563</v>
      </c>
      <c r="B7763" t="s">
        <v>81</v>
      </c>
      <c r="C7763" t="s">
        <v>11575</v>
      </c>
      <c r="D7763" t="s">
        <v>17</v>
      </c>
      <c r="E7763" t="s">
        <v>39</v>
      </c>
      <c r="F7763">
        <v>90602.17</v>
      </c>
      <c r="G7763" s="1">
        <v>45825</v>
      </c>
      <c r="H7763" s="1">
        <v>45835</v>
      </c>
      <c r="I7763" t="s">
        <v>19</v>
      </c>
      <c r="J7763">
        <v>10</v>
      </c>
      <c r="K7763">
        <v>10</v>
      </c>
      <c r="L7763" t="s">
        <v>65</v>
      </c>
      <c r="M7763" t="s">
        <v>21</v>
      </c>
      <c r="N7763" t="s">
        <v>30</v>
      </c>
      <c r="O7763">
        <f t="shared" si="726"/>
        <v>1</v>
      </c>
      <c r="P7763" t="str">
        <f t="shared" si="727"/>
        <v>Valid</v>
      </c>
      <c r="Q7763" t="str">
        <f>_xlfn.XLOOKUP(B7763,Customers!$A:$A,Customers!$C:$C,"Not Found")</f>
        <v>Central</v>
      </c>
      <c r="R7763" t="str">
        <f t="shared" si="728"/>
        <v>North</v>
      </c>
      <c r="S7763" t="str">
        <f t="shared" si="729"/>
        <v>Accident</v>
      </c>
      <c r="T7763" t="str">
        <f t="shared" si="730"/>
        <v>Within SLA</v>
      </c>
      <c r="U7763">
        <f t="shared" si="731"/>
        <v>0</v>
      </c>
    </row>
    <row r="7764" spans="1:21" x14ac:dyDescent="0.3">
      <c r="A7764" t="s">
        <v>12564</v>
      </c>
      <c r="B7764" t="s">
        <v>844</v>
      </c>
      <c r="C7764" t="s">
        <v>12565</v>
      </c>
      <c r="D7764" t="s">
        <v>59</v>
      </c>
      <c r="E7764" t="s">
        <v>27</v>
      </c>
      <c r="F7764">
        <v>159802.54</v>
      </c>
      <c r="G7764" s="1">
        <v>45794</v>
      </c>
      <c r="H7764" s="1">
        <v>45800</v>
      </c>
      <c r="I7764" t="s">
        <v>19</v>
      </c>
      <c r="J7764">
        <v>6</v>
      </c>
      <c r="K7764">
        <v>15</v>
      </c>
      <c r="L7764" t="s">
        <v>140</v>
      </c>
      <c r="M7764" t="s">
        <v>55</v>
      </c>
      <c r="N7764" t="s">
        <v>22</v>
      </c>
      <c r="O7764">
        <f t="shared" si="726"/>
        <v>1</v>
      </c>
      <c r="P7764" t="str">
        <f t="shared" si="727"/>
        <v>Valid</v>
      </c>
      <c r="Q7764" t="str">
        <f>_xlfn.XLOOKUP(B7764,Customers!$A:$A,Customers!$C:$C,"Not Found")</f>
        <v>South</v>
      </c>
      <c r="R7764" t="str">
        <f t="shared" si="728"/>
        <v>West</v>
      </c>
      <c r="S7764" t="str">
        <f t="shared" si="729"/>
        <v>Critical Illness</v>
      </c>
      <c r="T7764" t="str">
        <f t="shared" si="730"/>
        <v>Within SLA</v>
      </c>
      <c r="U7764">
        <f t="shared" si="731"/>
        <v>0</v>
      </c>
    </row>
    <row r="7765" spans="1:21" x14ac:dyDescent="0.3">
      <c r="A7765" t="s">
        <v>12566</v>
      </c>
      <c r="B7765" t="s">
        <v>1256</v>
      </c>
      <c r="C7765" t="s">
        <v>5914</v>
      </c>
      <c r="D7765" t="s">
        <v>92</v>
      </c>
      <c r="E7765" t="s">
        <v>173</v>
      </c>
      <c r="F7765">
        <v>41424.239999999998</v>
      </c>
      <c r="G7765" s="1">
        <v>45744</v>
      </c>
      <c r="H7765" s="1">
        <v>45751</v>
      </c>
      <c r="I7765" t="s">
        <v>19</v>
      </c>
      <c r="J7765">
        <v>7</v>
      </c>
      <c r="K7765">
        <v>7</v>
      </c>
      <c r="L7765" t="s">
        <v>501</v>
      </c>
      <c r="M7765" t="s">
        <v>94</v>
      </c>
      <c r="N7765" t="s">
        <v>22</v>
      </c>
      <c r="O7765">
        <f t="shared" si="726"/>
        <v>1</v>
      </c>
      <c r="P7765" t="str">
        <f t="shared" si="727"/>
        <v>Valid</v>
      </c>
      <c r="Q7765" t="str">
        <f>_xlfn.XLOOKUP(B7765,Customers!$A:$A,Customers!$C:$C,"Not Found")</f>
        <v>West</v>
      </c>
      <c r="R7765" t="str">
        <f t="shared" si="728"/>
        <v>Central</v>
      </c>
      <c r="S7765" t="str">
        <f t="shared" si="729"/>
        <v>Baggage Loss</v>
      </c>
      <c r="T7765" t="str">
        <f t="shared" si="730"/>
        <v>Within SLA</v>
      </c>
      <c r="U7765">
        <f t="shared" si="731"/>
        <v>0</v>
      </c>
    </row>
    <row r="7766" spans="1:21" x14ac:dyDescent="0.3">
      <c r="A7766" t="s">
        <v>12567</v>
      </c>
      <c r="B7766" t="s">
        <v>409</v>
      </c>
      <c r="C7766" t="s">
        <v>8701</v>
      </c>
      <c r="D7766" t="s">
        <v>46</v>
      </c>
      <c r="F7766">
        <v>45224.42</v>
      </c>
      <c r="G7766" s="1">
        <v>45842</v>
      </c>
      <c r="H7766" s="1">
        <v>45843</v>
      </c>
      <c r="I7766" t="s">
        <v>19</v>
      </c>
      <c r="J7766">
        <v>1</v>
      </c>
      <c r="K7766">
        <v>10</v>
      </c>
      <c r="L7766" t="s">
        <v>610</v>
      </c>
      <c r="M7766" t="s">
        <v>21</v>
      </c>
      <c r="N7766" t="s">
        <v>30</v>
      </c>
      <c r="O7766">
        <f t="shared" si="726"/>
        <v>1</v>
      </c>
      <c r="P7766" t="str">
        <f t="shared" si="727"/>
        <v>Valid</v>
      </c>
      <c r="Q7766" t="str">
        <f>_xlfn.XLOOKUP(B7766,Customers!$A:$A,Customers!$C:$C,"Not Found")</f>
        <v>East</v>
      </c>
      <c r="R7766" t="str">
        <f t="shared" si="728"/>
        <v>East</v>
      </c>
      <c r="S7766" t="str">
        <f t="shared" si="729"/>
        <v>Theft</v>
      </c>
      <c r="T7766" t="str">
        <f t="shared" si="730"/>
        <v>Within SLA</v>
      </c>
      <c r="U7766">
        <f t="shared" si="731"/>
        <v>0</v>
      </c>
    </row>
    <row r="7767" spans="1:21" x14ac:dyDescent="0.3">
      <c r="A7767" t="s">
        <v>12568</v>
      </c>
      <c r="B7767" t="s">
        <v>5634</v>
      </c>
      <c r="C7767" t="s">
        <v>5635</v>
      </c>
      <c r="D7767" t="s">
        <v>46</v>
      </c>
      <c r="E7767" t="s">
        <v>74</v>
      </c>
      <c r="F7767">
        <v>131357.32999999999</v>
      </c>
      <c r="G7767" s="1">
        <v>45982</v>
      </c>
      <c r="H7767" s="1">
        <v>45993</v>
      </c>
      <c r="I7767" t="s">
        <v>19</v>
      </c>
      <c r="J7767">
        <v>11</v>
      </c>
      <c r="K7767">
        <v>10</v>
      </c>
      <c r="L7767" t="s">
        <v>491</v>
      </c>
      <c r="M7767" t="s">
        <v>21</v>
      </c>
      <c r="N7767" t="s">
        <v>30</v>
      </c>
      <c r="O7767">
        <f t="shared" si="726"/>
        <v>1</v>
      </c>
      <c r="P7767" t="str">
        <f t="shared" si="727"/>
        <v>Valid</v>
      </c>
      <c r="Q7767" t="str">
        <f>_xlfn.XLOOKUP(B7767,Customers!$A:$A,Customers!$C:$C,"Not Found")</f>
        <v>West</v>
      </c>
      <c r="R7767" t="str">
        <f t="shared" si="728"/>
        <v>East</v>
      </c>
      <c r="S7767" t="str">
        <f t="shared" si="729"/>
        <v>Theft</v>
      </c>
      <c r="T7767" t="str">
        <f t="shared" si="730"/>
        <v>SLA Breach</v>
      </c>
      <c r="U7767">
        <f t="shared" si="731"/>
        <v>1</v>
      </c>
    </row>
    <row r="7768" spans="1:21" x14ac:dyDescent="0.3">
      <c r="A7768" t="s">
        <v>12569</v>
      </c>
      <c r="B7768" t="s">
        <v>12570</v>
      </c>
      <c r="C7768" t="s">
        <v>12571</v>
      </c>
      <c r="D7768" t="s">
        <v>111</v>
      </c>
      <c r="E7768" t="s">
        <v>39</v>
      </c>
      <c r="F7768">
        <v>95941.07</v>
      </c>
      <c r="G7768" s="1">
        <v>45813</v>
      </c>
      <c r="H7768" s="1">
        <v>45831</v>
      </c>
      <c r="I7768" t="s">
        <v>19</v>
      </c>
      <c r="J7768">
        <v>18</v>
      </c>
      <c r="K7768">
        <v>12</v>
      </c>
      <c r="L7768" t="s">
        <v>349</v>
      </c>
      <c r="M7768" t="s">
        <v>49</v>
      </c>
      <c r="N7768" t="s">
        <v>42</v>
      </c>
      <c r="O7768">
        <f t="shared" si="726"/>
        <v>1</v>
      </c>
      <c r="P7768" t="str">
        <f t="shared" si="727"/>
        <v>Valid</v>
      </c>
      <c r="Q7768" t="str">
        <f>_xlfn.XLOOKUP(B7768,Customers!$A:$A,Customers!$C:$C,"Not Found")</f>
        <v>South</v>
      </c>
      <c r="R7768" t="str">
        <f t="shared" si="728"/>
        <v>North</v>
      </c>
      <c r="S7768" t="str">
        <f t="shared" si="729"/>
        <v>Fire</v>
      </c>
      <c r="T7768" t="str">
        <f t="shared" si="730"/>
        <v>SLA Breach</v>
      </c>
      <c r="U7768">
        <f t="shared" si="731"/>
        <v>6</v>
      </c>
    </row>
    <row r="7769" spans="1:21" x14ac:dyDescent="0.3">
      <c r="A7769" t="s">
        <v>12572</v>
      </c>
      <c r="B7769" t="s">
        <v>12573</v>
      </c>
      <c r="C7769" t="s">
        <v>12574</v>
      </c>
      <c r="D7769" t="s">
        <v>46</v>
      </c>
      <c r="E7769" t="s">
        <v>27</v>
      </c>
      <c r="F7769">
        <v>67605.34</v>
      </c>
      <c r="G7769" s="1">
        <v>45678</v>
      </c>
      <c r="H7769" s="1">
        <v>45687</v>
      </c>
      <c r="I7769" t="s">
        <v>19</v>
      </c>
      <c r="J7769">
        <v>9</v>
      </c>
      <c r="K7769">
        <v>10</v>
      </c>
      <c r="L7769" t="s">
        <v>431</v>
      </c>
      <c r="M7769" t="s">
        <v>21</v>
      </c>
      <c r="N7769" t="s">
        <v>30</v>
      </c>
      <c r="O7769">
        <f t="shared" si="726"/>
        <v>1</v>
      </c>
      <c r="P7769" t="str">
        <f t="shared" si="727"/>
        <v>Valid</v>
      </c>
      <c r="Q7769" t="str">
        <f>_xlfn.XLOOKUP(B7769,Customers!$A:$A,Customers!$C:$C,"Not Found")</f>
        <v>South</v>
      </c>
      <c r="R7769" t="str">
        <f t="shared" si="728"/>
        <v>West</v>
      </c>
      <c r="S7769" t="str">
        <f t="shared" si="729"/>
        <v>Theft</v>
      </c>
      <c r="T7769" t="str">
        <f t="shared" si="730"/>
        <v>Within SLA</v>
      </c>
      <c r="U7769">
        <f t="shared" si="731"/>
        <v>0</v>
      </c>
    </row>
    <row r="7770" spans="1:21" x14ac:dyDescent="0.3">
      <c r="A7770" t="s">
        <v>12575</v>
      </c>
      <c r="B7770" t="s">
        <v>355</v>
      </c>
      <c r="C7770" t="s">
        <v>12478</v>
      </c>
      <c r="D7770" t="s">
        <v>26</v>
      </c>
      <c r="E7770" t="s">
        <v>173</v>
      </c>
      <c r="F7770">
        <v>195060.4</v>
      </c>
      <c r="G7770" s="1">
        <v>45739</v>
      </c>
      <c r="H7770" s="1">
        <v>45774</v>
      </c>
      <c r="I7770" t="s">
        <v>47</v>
      </c>
      <c r="J7770">
        <v>35</v>
      </c>
      <c r="K7770">
        <v>20</v>
      </c>
      <c r="L7770" t="s">
        <v>41</v>
      </c>
      <c r="M7770" t="s">
        <v>29</v>
      </c>
      <c r="N7770" t="s">
        <v>88</v>
      </c>
      <c r="O7770">
        <f t="shared" si="726"/>
        <v>1</v>
      </c>
      <c r="P7770" t="str">
        <f t="shared" si="727"/>
        <v>Valid</v>
      </c>
      <c r="Q7770" t="str">
        <f>_xlfn.XLOOKUP(B7770,Customers!$A:$A,Customers!$C:$C,"Not Found")</f>
        <v>Central</v>
      </c>
      <c r="R7770" t="str">
        <f t="shared" si="728"/>
        <v>Central</v>
      </c>
      <c r="S7770" t="str">
        <f t="shared" si="729"/>
        <v>Disability</v>
      </c>
      <c r="T7770" t="str">
        <f t="shared" si="730"/>
        <v>SLA Breach</v>
      </c>
      <c r="U7770">
        <f t="shared" si="731"/>
        <v>15</v>
      </c>
    </row>
    <row r="7771" spans="1:21" x14ac:dyDescent="0.3">
      <c r="A7771" t="s">
        <v>12576</v>
      </c>
      <c r="B7771" t="s">
        <v>8390</v>
      </c>
      <c r="C7771" t="s">
        <v>8391</v>
      </c>
      <c r="D7771" t="s">
        <v>69</v>
      </c>
      <c r="E7771" t="s">
        <v>173</v>
      </c>
      <c r="F7771">
        <v>93803.65</v>
      </c>
      <c r="G7771" s="1">
        <v>45968</v>
      </c>
      <c r="H7771" s="1">
        <v>45979</v>
      </c>
      <c r="I7771" t="s">
        <v>19</v>
      </c>
      <c r="J7771">
        <v>11</v>
      </c>
      <c r="K7771">
        <v>12</v>
      </c>
      <c r="L7771" t="s">
        <v>223</v>
      </c>
      <c r="M7771" t="s">
        <v>49</v>
      </c>
      <c r="N7771" t="s">
        <v>30</v>
      </c>
      <c r="O7771">
        <f t="shared" si="726"/>
        <v>1</v>
      </c>
      <c r="P7771" t="str">
        <f t="shared" si="727"/>
        <v>Valid</v>
      </c>
      <c r="Q7771" t="str">
        <f>_xlfn.XLOOKUP(B7771,Customers!$A:$A,Customers!$C:$C,"Not Found")</f>
        <v>Central</v>
      </c>
      <c r="R7771" t="str">
        <f t="shared" si="728"/>
        <v>Central</v>
      </c>
      <c r="S7771" t="str">
        <f t="shared" si="729"/>
        <v>Property Damage</v>
      </c>
      <c r="T7771" t="str">
        <f t="shared" si="730"/>
        <v>Within SLA</v>
      </c>
      <c r="U7771">
        <f t="shared" si="731"/>
        <v>0</v>
      </c>
    </row>
    <row r="7772" spans="1:21" x14ac:dyDescent="0.3">
      <c r="A7772" t="s">
        <v>12577</v>
      </c>
      <c r="B7772" t="s">
        <v>8234</v>
      </c>
      <c r="C7772" t="s">
        <v>8235</v>
      </c>
      <c r="D7772" t="s">
        <v>46</v>
      </c>
      <c r="E7772" t="s">
        <v>18</v>
      </c>
      <c r="F7772">
        <v>49432.94</v>
      </c>
      <c r="G7772" s="1">
        <v>45925</v>
      </c>
      <c r="H7772" s="1">
        <v>45935</v>
      </c>
      <c r="I7772" t="s">
        <v>19</v>
      </c>
      <c r="J7772">
        <v>10</v>
      </c>
      <c r="K7772">
        <v>10</v>
      </c>
      <c r="L7772" t="s">
        <v>341</v>
      </c>
      <c r="M7772" t="s">
        <v>21</v>
      </c>
      <c r="N7772" t="s">
        <v>30</v>
      </c>
      <c r="O7772">
        <f t="shared" si="726"/>
        <v>1</v>
      </c>
      <c r="P7772" t="str">
        <f t="shared" si="727"/>
        <v>Valid</v>
      </c>
      <c r="Q7772" t="str">
        <f>_xlfn.XLOOKUP(B7772,Customers!$A:$A,Customers!$C:$C,"Not Found")</f>
        <v>North</v>
      </c>
      <c r="R7772" t="str">
        <f t="shared" si="728"/>
        <v>South</v>
      </c>
      <c r="S7772" t="str">
        <f t="shared" si="729"/>
        <v>Theft</v>
      </c>
      <c r="T7772" t="str">
        <f t="shared" si="730"/>
        <v>Within SLA</v>
      </c>
      <c r="U7772">
        <f t="shared" si="731"/>
        <v>0</v>
      </c>
    </row>
    <row r="7773" spans="1:21" x14ac:dyDescent="0.3">
      <c r="A7773" t="s">
        <v>12578</v>
      </c>
      <c r="B7773" t="s">
        <v>1505</v>
      </c>
      <c r="C7773" t="s">
        <v>5173</v>
      </c>
      <c r="D7773" t="s">
        <v>53</v>
      </c>
      <c r="E7773" t="s">
        <v>27</v>
      </c>
      <c r="F7773">
        <v>34628.25</v>
      </c>
      <c r="G7773" s="1">
        <v>45678</v>
      </c>
      <c r="H7773" s="1">
        <v>45689</v>
      </c>
      <c r="I7773" t="s">
        <v>19</v>
      </c>
      <c r="J7773">
        <v>11</v>
      </c>
      <c r="K7773">
        <v>15</v>
      </c>
      <c r="L7773" t="s">
        <v>323</v>
      </c>
      <c r="M7773" t="s">
        <v>55</v>
      </c>
      <c r="N7773" t="s">
        <v>30</v>
      </c>
      <c r="O7773">
        <f t="shared" si="726"/>
        <v>1</v>
      </c>
      <c r="P7773" t="str">
        <f t="shared" si="727"/>
        <v>Valid</v>
      </c>
      <c r="Q7773" t="str">
        <f>_xlfn.XLOOKUP(B7773,Customers!$A:$A,Customers!$C:$C,"Not Found")</f>
        <v>East</v>
      </c>
      <c r="R7773" t="str">
        <f t="shared" si="728"/>
        <v>West</v>
      </c>
      <c r="S7773" t="str">
        <f t="shared" si="729"/>
        <v>Hospitalization</v>
      </c>
      <c r="T7773" t="str">
        <f t="shared" si="730"/>
        <v>Within SLA</v>
      </c>
      <c r="U7773">
        <f t="shared" si="731"/>
        <v>0</v>
      </c>
    </row>
    <row r="7774" spans="1:21" x14ac:dyDescent="0.3">
      <c r="A7774" t="s">
        <v>12579</v>
      </c>
      <c r="B7774" t="s">
        <v>5229</v>
      </c>
      <c r="C7774" t="s">
        <v>5230</v>
      </c>
      <c r="D7774" t="s">
        <v>26</v>
      </c>
      <c r="E7774" t="s">
        <v>27</v>
      </c>
      <c r="F7774">
        <v>453889.65</v>
      </c>
      <c r="G7774" s="1">
        <v>45927</v>
      </c>
      <c r="H7774" s="1">
        <v>45955</v>
      </c>
      <c r="I7774" t="s">
        <v>47</v>
      </c>
      <c r="J7774">
        <v>28</v>
      </c>
      <c r="K7774">
        <v>20</v>
      </c>
      <c r="L7774" t="s">
        <v>107</v>
      </c>
      <c r="M7774" t="s">
        <v>29</v>
      </c>
      <c r="N7774" t="s">
        <v>42</v>
      </c>
      <c r="O7774">
        <f t="shared" si="726"/>
        <v>1</v>
      </c>
      <c r="P7774" t="str">
        <f t="shared" si="727"/>
        <v>Valid</v>
      </c>
      <c r="Q7774" t="str">
        <f>_xlfn.XLOOKUP(B7774,Customers!$A:$A,Customers!$C:$C,"Not Found")</f>
        <v>Central</v>
      </c>
      <c r="R7774" t="str">
        <f t="shared" si="728"/>
        <v>West</v>
      </c>
      <c r="S7774" t="str">
        <f t="shared" si="729"/>
        <v>Disability</v>
      </c>
      <c r="T7774" t="str">
        <f t="shared" si="730"/>
        <v>SLA Breach</v>
      </c>
      <c r="U7774">
        <f t="shared" si="731"/>
        <v>8</v>
      </c>
    </row>
    <row r="7775" spans="1:21" x14ac:dyDescent="0.3">
      <c r="A7775" t="s">
        <v>12580</v>
      </c>
      <c r="B7775" t="s">
        <v>5693</v>
      </c>
      <c r="C7775" t="s">
        <v>7815</v>
      </c>
      <c r="D7775" t="s">
        <v>216</v>
      </c>
      <c r="E7775" t="s">
        <v>18</v>
      </c>
      <c r="F7775">
        <v>94787.96</v>
      </c>
      <c r="G7775" s="1">
        <v>45694</v>
      </c>
      <c r="I7775" t="s">
        <v>64</v>
      </c>
      <c r="J7775">
        <v>2</v>
      </c>
      <c r="K7775">
        <v>15</v>
      </c>
      <c r="L7775" t="s">
        <v>212</v>
      </c>
      <c r="M7775" t="s">
        <v>55</v>
      </c>
      <c r="N7775" t="s">
        <v>22</v>
      </c>
      <c r="O7775">
        <f t="shared" si="726"/>
        <v>1</v>
      </c>
      <c r="P7775" t="str">
        <f t="shared" si="727"/>
        <v>Valid</v>
      </c>
      <c r="Q7775" t="str">
        <f>_xlfn.XLOOKUP(B7775,Customers!$A:$A,Customers!$C:$C,"Not Found")</f>
        <v>South</v>
      </c>
      <c r="R7775" t="str">
        <f t="shared" si="728"/>
        <v>South</v>
      </c>
      <c r="S7775" t="str">
        <f t="shared" si="729"/>
        <v>Outpatient</v>
      </c>
      <c r="T7775" t="str">
        <f t="shared" si="730"/>
        <v>Within SLA</v>
      </c>
      <c r="U7775">
        <f t="shared" si="731"/>
        <v>0</v>
      </c>
    </row>
    <row r="7776" spans="1:21" x14ac:dyDescent="0.3">
      <c r="A7776" t="s">
        <v>12581</v>
      </c>
      <c r="B7776" t="s">
        <v>805</v>
      </c>
      <c r="C7776" t="s">
        <v>2795</v>
      </c>
      <c r="D7776" t="s">
        <v>154</v>
      </c>
      <c r="E7776" t="s">
        <v>27</v>
      </c>
      <c r="F7776">
        <v>108969.23</v>
      </c>
      <c r="G7776" s="1">
        <v>45758</v>
      </c>
      <c r="H7776" s="1">
        <v>45759</v>
      </c>
      <c r="I7776" t="s">
        <v>19</v>
      </c>
      <c r="J7776">
        <v>1</v>
      </c>
      <c r="K7776">
        <v>10</v>
      </c>
      <c r="L7776" t="s">
        <v>345</v>
      </c>
      <c r="M7776" t="s">
        <v>21</v>
      </c>
      <c r="N7776" t="s">
        <v>30</v>
      </c>
      <c r="O7776">
        <f t="shared" si="726"/>
        <v>1</v>
      </c>
      <c r="P7776" t="str">
        <f t="shared" si="727"/>
        <v>Valid</v>
      </c>
      <c r="Q7776" t="str">
        <f>_xlfn.XLOOKUP(B7776,Customers!$A:$A,Customers!$C:$C,"Not Found")</f>
        <v>East</v>
      </c>
      <c r="R7776" t="str">
        <f t="shared" si="728"/>
        <v>West</v>
      </c>
      <c r="S7776" t="str">
        <f t="shared" si="729"/>
        <v>Vehicle Damage</v>
      </c>
      <c r="T7776" t="str">
        <f t="shared" si="730"/>
        <v>Within SLA</v>
      </c>
      <c r="U7776">
        <f t="shared" si="731"/>
        <v>0</v>
      </c>
    </row>
    <row r="7777" spans="1:21" x14ac:dyDescent="0.3">
      <c r="A7777" t="s">
        <v>12582</v>
      </c>
      <c r="B7777" t="s">
        <v>1470</v>
      </c>
      <c r="C7777" t="s">
        <v>7864</v>
      </c>
      <c r="D7777" t="s">
        <v>46</v>
      </c>
      <c r="E7777" t="s">
        <v>39</v>
      </c>
      <c r="F7777">
        <v>41132.83</v>
      </c>
      <c r="G7777" s="1">
        <v>45960</v>
      </c>
      <c r="I7777" t="s">
        <v>40</v>
      </c>
      <c r="J7777">
        <v>11</v>
      </c>
      <c r="K7777">
        <v>10</v>
      </c>
      <c r="L7777" t="s">
        <v>121</v>
      </c>
      <c r="M7777" t="s">
        <v>21</v>
      </c>
      <c r="N7777" t="s">
        <v>22</v>
      </c>
      <c r="O7777">
        <f t="shared" si="726"/>
        <v>1</v>
      </c>
      <c r="P7777" t="str">
        <f t="shared" si="727"/>
        <v>Valid</v>
      </c>
      <c r="Q7777" t="str">
        <f>_xlfn.XLOOKUP(B7777,Customers!$A:$A,Customers!$C:$C,"Not Found")</f>
        <v>East</v>
      </c>
      <c r="R7777" t="str">
        <f t="shared" si="728"/>
        <v>North</v>
      </c>
      <c r="S7777" t="str">
        <f t="shared" si="729"/>
        <v>Theft</v>
      </c>
      <c r="T7777" t="str">
        <f t="shared" si="730"/>
        <v>SLA Breach</v>
      </c>
      <c r="U7777">
        <f t="shared" si="731"/>
        <v>1</v>
      </c>
    </row>
    <row r="7778" spans="1:21" x14ac:dyDescent="0.3">
      <c r="A7778" t="s">
        <v>12583</v>
      </c>
      <c r="B7778" t="s">
        <v>1642</v>
      </c>
      <c r="C7778" t="s">
        <v>1643</v>
      </c>
      <c r="D7778" t="s">
        <v>69</v>
      </c>
      <c r="E7778" t="s">
        <v>173</v>
      </c>
      <c r="F7778">
        <v>173996.75</v>
      </c>
      <c r="G7778" s="1">
        <v>45874</v>
      </c>
      <c r="H7778" s="1">
        <v>45884</v>
      </c>
      <c r="I7778" t="s">
        <v>19</v>
      </c>
      <c r="J7778">
        <v>10</v>
      </c>
      <c r="K7778">
        <v>12</v>
      </c>
      <c r="L7778" t="s">
        <v>590</v>
      </c>
      <c r="M7778" t="s">
        <v>49</v>
      </c>
      <c r="N7778" t="s">
        <v>30</v>
      </c>
      <c r="O7778">
        <f t="shared" si="726"/>
        <v>1</v>
      </c>
      <c r="P7778" t="str">
        <f t="shared" si="727"/>
        <v>Valid</v>
      </c>
      <c r="Q7778" t="str">
        <f>_xlfn.XLOOKUP(B7778,Customers!$A:$A,Customers!$C:$C,"Not Found")</f>
        <v>West</v>
      </c>
      <c r="R7778" t="str">
        <f t="shared" si="728"/>
        <v>Central</v>
      </c>
      <c r="S7778" t="str">
        <f t="shared" si="729"/>
        <v>Property Damage</v>
      </c>
      <c r="T7778" t="str">
        <f t="shared" si="730"/>
        <v>Within SLA</v>
      </c>
      <c r="U7778">
        <f t="shared" si="731"/>
        <v>0</v>
      </c>
    </row>
    <row r="7779" spans="1:21" x14ac:dyDescent="0.3">
      <c r="A7779" t="s">
        <v>12584</v>
      </c>
      <c r="B7779" t="s">
        <v>2884</v>
      </c>
      <c r="C7779" t="s">
        <v>2885</v>
      </c>
      <c r="D7779" t="s">
        <v>53</v>
      </c>
      <c r="E7779" t="s">
        <v>173</v>
      </c>
      <c r="F7779">
        <v>30659.64</v>
      </c>
      <c r="G7779" s="1">
        <v>45874</v>
      </c>
      <c r="H7779" s="1">
        <v>45881</v>
      </c>
      <c r="I7779" t="s">
        <v>19</v>
      </c>
      <c r="J7779">
        <v>7</v>
      </c>
      <c r="K7779">
        <v>15</v>
      </c>
      <c r="L7779" t="s">
        <v>183</v>
      </c>
      <c r="M7779" t="s">
        <v>55</v>
      </c>
      <c r="N7779" t="s">
        <v>30</v>
      </c>
      <c r="O7779">
        <f t="shared" si="726"/>
        <v>1</v>
      </c>
      <c r="P7779" t="str">
        <f t="shared" si="727"/>
        <v>Valid</v>
      </c>
      <c r="Q7779" t="str">
        <f>_xlfn.XLOOKUP(B7779,Customers!$A:$A,Customers!$C:$C,"Not Found")</f>
        <v>South</v>
      </c>
      <c r="R7779" t="str">
        <f t="shared" si="728"/>
        <v>Central</v>
      </c>
      <c r="S7779" t="str">
        <f t="shared" si="729"/>
        <v>Hospitalization</v>
      </c>
      <c r="T7779" t="str">
        <f t="shared" si="730"/>
        <v>Within SLA</v>
      </c>
      <c r="U7779">
        <f t="shared" si="731"/>
        <v>0</v>
      </c>
    </row>
    <row r="7780" spans="1:21" x14ac:dyDescent="0.3">
      <c r="A7780" t="s">
        <v>12585</v>
      </c>
      <c r="B7780" t="s">
        <v>11362</v>
      </c>
      <c r="C7780" t="s">
        <v>11363</v>
      </c>
      <c r="D7780" t="s">
        <v>92</v>
      </c>
      <c r="E7780" t="s">
        <v>74</v>
      </c>
      <c r="F7780">
        <v>42654.46</v>
      </c>
      <c r="G7780" s="1">
        <v>45729</v>
      </c>
      <c r="H7780" s="1">
        <v>45751</v>
      </c>
      <c r="I7780" t="s">
        <v>19</v>
      </c>
      <c r="J7780">
        <v>22</v>
      </c>
      <c r="K7780">
        <v>7</v>
      </c>
      <c r="L7780" t="s">
        <v>404</v>
      </c>
      <c r="M7780" t="s">
        <v>94</v>
      </c>
      <c r="N7780" t="s">
        <v>88</v>
      </c>
      <c r="O7780">
        <f t="shared" si="726"/>
        <v>1</v>
      </c>
      <c r="P7780" t="str">
        <f t="shared" si="727"/>
        <v>Valid</v>
      </c>
      <c r="Q7780" t="str">
        <f>_xlfn.XLOOKUP(B7780,Customers!$A:$A,Customers!$C:$C,"Not Found")</f>
        <v>West</v>
      </c>
      <c r="R7780" t="str">
        <f t="shared" si="728"/>
        <v>East</v>
      </c>
      <c r="S7780" t="str">
        <f t="shared" si="729"/>
        <v>Baggage Loss</v>
      </c>
      <c r="T7780" t="str">
        <f t="shared" si="730"/>
        <v>SLA Breach</v>
      </c>
      <c r="U7780">
        <f t="shared" si="731"/>
        <v>15</v>
      </c>
    </row>
    <row r="7781" spans="1:21" x14ac:dyDescent="0.3">
      <c r="A7781" t="s">
        <v>12586</v>
      </c>
      <c r="B7781" t="s">
        <v>2699</v>
      </c>
      <c r="C7781" t="s">
        <v>2700</v>
      </c>
      <c r="D7781" t="s">
        <v>53</v>
      </c>
      <c r="E7781" t="s">
        <v>18</v>
      </c>
      <c r="F7781">
        <v>131883.49</v>
      </c>
      <c r="G7781" s="1">
        <v>45766</v>
      </c>
      <c r="H7781" s="1">
        <v>45775</v>
      </c>
      <c r="I7781" t="s">
        <v>19</v>
      </c>
      <c r="J7781">
        <v>9</v>
      </c>
      <c r="K7781">
        <v>15</v>
      </c>
      <c r="L7781" t="s">
        <v>427</v>
      </c>
      <c r="M7781" t="s">
        <v>55</v>
      </c>
      <c r="N7781" t="s">
        <v>30</v>
      </c>
      <c r="O7781">
        <f t="shared" si="726"/>
        <v>1</v>
      </c>
      <c r="P7781" t="str">
        <f t="shared" si="727"/>
        <v>Valid</v>
      </c>
      <c r="Q7781" t="str">
        <f>_xlfn.XLOOKUP(B7781,Customers!$A:$A,Customers!$C:$C,"Not Found")</f>
        <v>North</v>
      </c>
      <c r="R7781" t="str">
        <f t="shared" si="728"/>
        <v>South</v>
      </c>
      <c r="S7781" t="str">
        <f t="shared" si="729"/>
        <v>Hospitalization</v>
      </c>
      <c r="T7781" t="str">
        <f t="shared" si="730"/>
        <v>Within SLA</v>
      </c>
      <c r="U7781">
        <f t="shared" si="731"/>
        <v>0</v>
      </c>
    </row>
    <row r="7782" spans="1:21" x14ac:dyDescent="0.3">
      <c r="A7782" t="s">
        <v>12587</v>
      </c>
      <c r="B7782" t="s">
        <v>1067</v>
      </c>
      <c r="C7782" t="s">
        <v>1068</v>
      </c>
      <c r="D7782" t="s">
        <v>154</v>
      </c>
      <c r="E7782" t="s">
        <v>173</v>
      </c>
      <c r="F7782">
        <v>33094.44</v>
      </c>
      <c r="G7782" s="1">
        <v>45689</v>
      </c>
      <c r="H7782" s="1">
        <v>45701</v>
      </c>
      <c r="I7782" t="s">
        <v>19</v>
      </c>
      <c r="J7782">
        <v>12</v>
      </c>
      <c r="K7782">
        <v>10</v>
      </c>
      <c r="L7782" t="s">
        <v>183</v>
      </c>
      <c r="M7782" t="s">
        <v>21</v>
      </c>
      <c r="N7782" t="s">
        <v>30</v>
      </c>
      <c r="O7782">
        <f t="shared" si="726"/>
        <v>1</v>
      </c>
      <c r="P7782" t="str">
        <f t="shared" si="727"/>
        <v>Valid</v>
      </c>
      <c r="Q7782" t="str">
        <f>_xlfn.XLOOKUP(B7782,Customers!$A:$A,Customers!$C:$C,"Not Found")</f>
        <v>East</v>
      </c>
      <c r="R7782" t="str">
        <f t="shared" si="728"/>
        <v>Central</v>
      </c>
      <c r="S7782" t="str">
        <f t="shared" si="729"/>
        <v>Vehicle Damage</v>
      </c>
      <c r="T7782" t="str">
        <f t="shared" si="730"/>
        <v>SLA Breach</v>
      </c>
      <c r="U7782">
        <f t="shared" si="731"/>
        <v>2</v>
      </c>
    </row>
    <row r="7783" spans="1:21" x14ac:dyDescent="0.3">
      <c r="A7783" t="s">
        <v>12588</v>
      </c>
      <c r="B7783" t="s">
        <v>2108</v>
      </c>
      <c r="C7783" t="s">
        <v>2109</v>
      </c>
      <c r="D7783" t="s">
        <v>216</v>
      </c>
      <c r="E7783" t="s">
        <v>39</v>
      </c>
      <c r="F7783">
        <v>175657.88</v>
      </c>
      <c r="G7783" s="1">
        <v>45854</v>
      </c>
      <c r="H7783" s="1">
        <v>45875</v>
      </c>
      <c r="I7783" t="s">
        <v>19</v>
      </c>
      <c r="J7783">
        <v>21</v>
      </c>
      <c r="K7783">
        <v>15</v>
      </c>
      <c r="L7783" t="s">
        <v>121</v>
      </c>
      <c r="M7783" t="s">
        <v>55</v>
      </c>
      <c r="N7783" t="s">
        <v>42</v>
      </c>
      <c r="O7783">
        <f t="shared" si="726"/>
        <v>1</v>
      </c>
      <c r="P7783" t="str">
        <f t="shared" si="727"/>
        <v>Valid</v>
      </c>
      <c r="Q7783" t="str">
        <f>_xlfn.XLOOKUP(B7783,Customers!$A:$A,Customers!$C:$C,"Not Found")</f>
        <v>West</v>
      </c>
      <c r="R7783" t="str">
        <f t="shared" si="728"/>
        <v>North</v>
      </c>
      <c r="S7783" t="str">
        <f t="shared" si="729"/>
        <v>Outpatient</v>
      </c>
      <c r="T7783" t="str">
        <f t="shared" si="730"/>
        <v>SLA Breach</v>
      </c>
      <c r="U7783">
        <f t="shared" si="731"/>
        <v>6</v>
      </c>
    </row>
    <row r="7784" spans="1:21" x14ac:dyDescent="0.3">
      <c r="A7784" t="s">
        <v>12589</v>
      </c>
      <c r="B7784" t="s">
        <v>81</v>
      </c>
      <c r="C7784" t="s">
        <v>82</v>
      </c>
      <c r="D7784" t="s">
        <v>34</v>
      </c>
      <c r="E7784" t="s">
        <v>74</v>
      </c>
      <c r="F7784">
        <v>826167.41</v>
      </c>
      <c r="G7784" s="1">
        <v>45820</v>
      </c>
      <c r="H7784" s="1">
        <v>45840</v>
      </c>
      <c r="I7784" t="s">
        <v>19</v>
      </c>
      <c r="J7784">
        <v>20</v>
      </c>
      <c r="K7784">
        <v>20</v>
      </c>
      <c r="L7784" t="s">
        <v>107</v>
      </c>
      <c r="M7784" t="s">
        <v>29</v>
      </c>
      <c r="N7784" t="s">
        <v>30</v>
      </c>
      <c r="O7784">
        <f t="shared" si="726"/>
        <v>1</v>
      </c>
      <c r="P7784" t="str">
        <f t="shared" si="727"/>
        <v>Valid</v>
      </c>
      <c r="Q7784" t="str">
        <f>_xlfn.XLOOKUP(B7784,Customers!$A:$A,Customers!$C:$C,"Not Found")</f>
        <v>Central</v>
      </c>
      <c r="R7784" t="str">
        <f t="shared" si="728"/>
        <v>East</v>
      </c>
      <c r="S7784" t="str">
        <f t="shared" si="729"/>
        <v>Death Benefit</v>
      </c>
      <c r="T7784" t="str">
        <f t="shared" si="730"/>
        <v>Within SLA</v>
      </c>
      <c r="U7784">
        <f t="shared" si="731"/>
        <v>0</v>
      </c>
    </row>
    <row r="7785" spans="1:21" x14ac:dyDescent="0.3">
      <c r="A7785" t="s">
        <v>12590</v>
      </c>
      <c r="B7785" t="s">
        <v>7723</v>
      </c>
      <c r="C7785" t="s">
        <v>12591</v>
      </c>
      <c r="D7785" t="s">
        <v>53</v>
      </c>
      <c r="E7785" t="s">
        <v>74</v>
      </c>
      <c r="F7785">
        <v>58498.92</v>
      </c>
      <c r="G7785" s="1">
        <v>45713</v>
      </c>
      <c r="I7785" t="s">
        <v>64</v>
      </c>
      <c r="J7785">
        <v>16</v>
      </c>
      <c r="K7785">
        <v>15</v>
      </c>
      <c r="L7785" t="s">
        <v>282</v>
      </c>
      <c r="M7785" t="s">
        <v>55</v>
      </c>
      <c r="N7785" t="s">
        <v>22</v>
      </c>
      <c r="O7785">
        <f t="shared" si="726"/>
        <v>1</v>
      </c>
      <c r="P7785" t="str">
        <f t="shared" si="727"/>
        <v>Valid</v>
      </c>
      <c r="Q7785" t="str">
        <f>_xlfn.XLOOKUP(B7785,Customers!$A:$A,Customers!$C:$C,"Not Found")</f>
        <v>West</v>
      </c>
      <c r="R7785" t="str">
        <f t="shared" si="728"/>
        <v>East</v>
      </c>
      <c r="S7785" t="str">
        <f t="shared" si="729"/>
        <v>Hospitalization</v>
      </c>
      <c r="T7785" t="str">
        <f t="shared" si="730"/>
        <v>SLA Breach</v>
      </c>
      <c r="U7785">
        <f t="shared" si="731"/>
        <v>1</v>
      </c>
    </row>
    <row r="7786" spans="1:21" x14ac:dyDescent="0.3">
      <c r="A7786" t="s">
        <v>12592</v>
      </c>
      <c r="B7786" t="s">
        <v>4177</v>
      </c>
      <c r="C7786" t="s">
        <v>4178</v>
      </c>
      <c r="D7786" t="s">
        <v>154</v>
      </c>
      <c r="E7786" t="s">
        <v>18</v>
      </c>
      <c r="G7786" s="1">
        <v>45755</v>
      </c>
      <c r="H7786" s="1">
        <v>45758</v>
      </c>
      <c r="I7786" t="s">
        <v>19</v>
      </c>
      <c r="J7786">
        <v>3</v>
      </c>
      <c r="K7786">
        <v>10</v>
      </c>
      <c r="L7786" t="s">
        <v>208</v>
      </c>
      <c r="M7786" t="s">
        <v>21</v>
      </c>
      <c r="N7786" t="s">
        <v>30</v>
      </c>
      <c r="O7786">
        <f t="shared" si="726"/>
        <v>1</v>
      </c>
      <c r="P7786" t="str">
        <f t="shared" si="727"/>
        <v>Missing Amount</v>
      </c>
      <c r="Q7786" t="str">
        <f>_xlfn.XLOOKUP(B7786,Customers!$A:$A,Customers!$C:$C,"Not Found")</f>
        <v>Central</v>
      </c>
      <c r="R7786" t="str">
        <f t="shared" si="728"/>
        <v>South</v>
      </c>
      <c r="S7786" t="str">
        <f t="shared" si="729"/>
        <v>Vehicle Damage</v>
      </c>
      <c r="T7786" t="str">
        <f t="shared" si="730"/>
        <v>Within SLA</v>
      </c>
      <c r="U7786">
        <f t="shared" si="731"/>
        <v>0</v>
      </c>
    </row>
    <row r="7787" spans="1:21" x14ac:dyDescent="0.3">
      <c r="A7787" t="s">
        <v>12593</v>
      </c>
      <c r="B7787" t="s">
        <v>3566</v>
      </c>
      <c r="C7787" t="s">
        <v>6020</v>
      </c>
      <c r="D7787" t="s">
        <v>53</v>
      </c>
      <c r="E7787" t="s">
        <v>39</v>
      </c>
      <c r="F7787">
        <v>28121.71</v>
      </c>
      <c r="G7787" s="1">
        <v>45679</v>
      </c>
      <c r="H7787" s="1">
        <v>45682</v>
      </c>
      <c r="I7787" t="s">
        <v>47</v>
      </c>
      <c r="J7787">
        <v>3</v>
      </c>
      <c r="K7787">
        <v>15</v>
      </c>
      <c r="L7787" t="s">
        <v>345</v>
      </c>
      <c r="M7787" t="s">
        <v>55</v>
      </c>
      <c r="N7787" t="s">
        <v>30</v>
      </c>
      <c r="O7787">
        <f t="shared" si="726"/>
        <v>1</v>
      </c>
      <c r="P7787" t="str">
        <f t="shared" si="727"/>
        <v>Valid</v>
      </c>
      <c r="Q7787" t="str">
        <f>_xlfn.XLOOKUP(B7787,Customers!$A:$A,Customers!$C:$C,"Not Found")</f>
        <v>East</v>
      </c>
      <c r="R7787" t="str">
        <f t="shared" si="728"/>
        <v>North</v>
      </c>
      <c r="S7787" t="str">
        <f t="shared" si="729"/>
        <v>Hospitalization</v>
      </c>
      <c r="T7787" t="str">
        <f t="shared" si="730"/>
        <v>Within SLA</v>
      </c>
      <c r="U7787">
        <f t="shared" si="731"/>
        <v>0</v>
      </c>
    </row>
    <row r="7788" spans="1:21" x14ac:dyDescent="0.3">
      <c r="A7788" t="s">
        <v>12594</v>
      </c>
      <c r="B7788" t="s">
        <v>4339</v>
      </c>
      <c r="C7788" t="s">
        <v>4340</v>
      </c>
      <c r="D7788" t="s">
        <v>34</v>
      </c>
      <c r="E7788" t="s">
        <v>18</v>
      </c>
      <c r="F7788">
        <v>274570.81</v>
      </c>
      <c r="G7788" s="1">
        <v>45679</v>
      </c>
      <c r="H7788" s="1">
        <v>45698</v>
      </c>
      <c r="I7788" t="s">
        <v>19</v>
      </c>
      <c r="J7788">
        <v>19</v>
      </c>
      <c r="K7788">
        <v>20</v>
      </c>
      <c r="L7788" t="s">
        <v>388</v>
      </c>
      <c r="M7788" t="s">
        <v>29</v>
      </c>
      <c r="N7788" t="s">
        <v>30</v>
      </c>
      <c r="O7788">
        <f t="shared" si="726"/>
        <v>1</v>
      </c>
      <c r="P7788" t="str">
        <f t="shared" si="727"/>
        <v>Valid</v>
      </c>
      <c r="Q7788" t="str">
        <f>_xlfn.XLOOKUP(B7788,Customers!$A:$A,Customers!$C:$C,"Not Found")</f>
        <v>South</v>
      </c>
      <c r="R7788" t="str">
        <f t="shared" si="728"/>
        <v>South</v>
      </c>
      <c r="S7788" t="str">
        <f t="shared" si="729"/>
        <v>Death Benefit</v>
      </c>
      <c r="T7788" t="str">
        <f t="shared" si="730"/>
        <v>Within SLA</v>
      </c>
      <c r="U7788">
        <f t="shared" si="731"/>
        <v>0</v>
      </c>
    </row>
    <row r="7789" spans="1:21" x14ac:dyDescent="0.3">
      <c r="A7789" t="s">
        <v>12595</v>
      </c>
      <c r="B7789" t="s">
        <v>4325</v>
      </c>
      <c r="C7789" t="s">
        <v>11597</v>
      </c>
      <c r="D7789" t="s">
        <v>26</v>
      </c>
      <c r="E7789" t="s">
        <v>173</v>
      </c>
      <c r="F7789">
        <v>54850</v>
      </c>
      <c r="G7789" s="1">
        <v>45674</v>
      </c>
      <c r="H7789" s="1">
        <v>45691</v>
      </c>
      <c r="I7789" t="s">
        <v>19</v>
      </c>
      <c r="J7789">
        <v>17</v>
      </c>
      <c r="K7789">
        <v>20</v>
      </c>
      <c r="L7789" t="s">
        <v>98</v>
      </c>
      <c r="M7789" t="s">
        <v>29</v>
      </c>
      <c r="N7789" t="s">
        <v>30</v>
      </c>
      <c r="O7789">
        <f t="shared" si="726"/>
        <v>1</v>
      </c>
      <c r="P7789" t="str">
        <f t="shared" si="727"/>
        <v>Valid</v>
      </c>
      <c r="Q7789" t="str">
        <f>_xlfn.XLOOKUP(B7789,Customers!$A:$A,Customers!$C:$C,"Not Found")</f>
        <v>North</v>
      </c>
      <c r="R7789" t="str">
        <f t="shared" si="728"/>
        <v>Central</v>
      </c>
      <c r="S7789" t="str">
        <f t="shared" si="729"/>
        <v>Disability</v>
      </c>
      <c r="T7789" t="str">
        <f t="shared" si="730"/>
        <v>Within SLA</v>
      </c>
      <c r="U7789">
        <f t="shared" si="731"/>
        <v>0</v>
      </c>
    </row>
    <row r="7790" spans="1:21" x14ac:dyDescent="0.3">
      <c r="A7790" t="s">
        <v>12596</v>
      </c>
      <c r="B7790" t="s">
        <v>3959</v>
      </c>
      <c r="C7790" t="s">
        <v>5273</v>
      </c>
      <c r="D7790" t="s">
        <v>46</v>
      </c>
      <c r="E7790" t="s">
        <v>27</v>
      </c>
      <c r="F7790">
        <v>118944.6</v>
      </c>
      <c r="G7790" s="1">
        <v>45765</v>
      </c>
      <c r="I7790" t="s">
        <v>64</v>
      </c>
      <c r="J7790">
        <v>7</v>
      </c>
      <c r="K7790">
        <v>10</v>
      </c>
      <c r="L7790" t="s">
        <v>590</v>
      </c>
      <c r="M7790" t="s">
        <v>21</v>
      </c>
      <c r="N7790" t="s">
        <v>42</v>
      </c>
      <c r="O7790">
        <f t="shared" si="726"/>
        <v>1</v>
      </c>
      <c r="P7790" t="str">
        <f t="shared" si="727"/>
        <v>Valid</v>
      </c>
      <c r="Q7790" t="str">
        <f>_xlfn.XLOOKUP(B7790,Customers!$A:$A,Customers!$C:$C,"Not Found")</f>
        <v>North</v>
      </c>
      <c r="R7790" t="str">
        <f t="shared" si="728"/>
        <v>West</v>
      </c>
      <c r="S7790" t="str">
        <f t="shared" si="729"/>
        <v>Theft</v>
      </c>
      <c r="T7790" t="str">
        <f t="shared" si="730"/>
        <v>Within SLA</v>
      </c>
      <c r="U7790">
        <f t="shared" si="731"/>
        <v>0</v>
      </c>
    </row>
    <row r="7791" spans="1:21" x14ac:dyDescent="0.3">
      <c r="A7791" t="s">
        <v>12597</v>
      </c>
      <c r="B7791" t="s">
        <v>1196</v>
      </c>
      <c r="C7791" t="s">
        <v>1197</v>
      </c>
      <c r="D7791" t="s">
        <v>154</v>
      </c>
      <c r="E7791" t="s">
        <v>27</v>
      </c>
      <c r="F7791">
        <v>24038.59</v>
      </c>
      <c r="G7791" s="1">
        <v>45748</v>
      </c>
      <c r="I7791" t="s">
        <v>40</v>
      </c>
      <c r="J7791">
        <v>10</v>
      </c>
      <c r="K7791">
        <v>10</v>
      </c>
      <c r="L7791" t="s">
        <v>132</v>
      </c>
      <c r="M7791" t="s">
        <v>21</v>
      </c>
      <c r="N7791" t="s">
        <v>30</v>
      </c>
      <c r="O7791">
        <f t="shared" si="726"/>
        <v>1</v>
      </c>
      <c r="P7791" t="str">
        <f t="shared" si="727"/>
        <v>Valid</v>
      </c>
      <c r="Q7791" t="str">
        <f>_xlfn.XLOOKUP(B7791,Customers!$A:$A,Customers!$C:$C,"Not Found")</f>
        <v>East</v>
      </c>
      <c r="R7791" t="str">
        <f t="shared" si="728"/>
        <v>West</v>
      </c>
      <c r="S7791" t="str">
        <f t="shared" si="729"/>
        <v>Vehicle Damage</v>
      </c>
      <c r="T7791" t="str">
        <f t="shared" si="730"/>
        <v>Within SLA</v>
      </c>
      <c r="U7791">
        <f t="shared" si="731"/>
        <v>0</v>
      </c>
    </row>
    <row r="7792" spans="1:21" x14ac:dyDescent="0.3">
      <c r="A7792" t="s">
        <v>12598</v>
      </c>
      <c r="B7792" t="s">
        <v>1095</v>
      </c>
      <c r="C7792" t="s">
        <v>12599</v>
      </c>
      <c r="D7792" t="s">
        <v>17</v>
      </c>
      <c r="E7792" t="s">
        <v>74</v>
      </c>
      <c r="F7792">
        <v>18285.310000000001</v>
      </c>
      <c r="G7792" s="1">
        <v>45720</v>
      </c>
      <c r="H7792" s="1">
        <v>45722</v>
      </c>
      <c r="I7792" t="s">
        <v>19</v>
      </c>
      <c r="J7792">
        <v>2</v>
      </c>
      <c r="K7792">
        <v>10</v>
      </c>
      <c r="L7792" t="s">
        <v>60</v>
      </c>
      <c r="M7792" t="s">
        <v>21</v>
      </c>
      <c r="N7792" t="s">
        <v>22</v>
      </c>
      <c r="O7792">
        <f t="shared" si="726"/>
        <v>1</v>
      </c>
      <c r="P7792" t="str">
        <f t="shared" si="727"/>
        <v>Valid</v>
      </c>
      <c r="Q7792" t="str">
        <f>_xlfn.XLOOKUP(B7792,Customers!$A:$A,Customers!$C:$C,"Not Found")</f>
        <v>West</v>
      </c>
      <c r="R7792" t="str">
        <f t="shared" si="728"/>
        <v>East</v>
      </c>
      <c r="S7792" t="str">
        <f t="shared" si="729"/>
        <v>Accident</v>
      </c>
      <c r="T7792" t="str">
        <f t="shared" si="730"/>
        <v>Within SLA</v>
      </c>
      <c r="U7792">
        <f t="shared" si="731"/>
        <v>0</v>
      </c>
    </row>
    <row r="7793" spans="1:21" x14ac:dyDescent="0.3">
      <c r="A7793" t="s">
        <v>12600</v>
      </c>
      <c r="B7793" t="s">
        <v>4229</v>
      </c>
      <c r="C7793" t="s">
        <v>4230</v>
      </c>
      <c r="D7793" t="s">
        <v>26</v>
      </c>
      <c r="E7793" t="s">
        <v>27</v>
      </c>
      <c r="F7793">
        <v>355774.7</v>
      </c>
      <c r="G7793" s="1">
        <v>45717</v>
      </c>
      <c r="H7793" s="1">
        <v>45735</v>
      </c>
      <c r="I7793" t="s">
        <v>19</v>
      </c>
      <c r="J7793">
        <v>18</v>
      </c>
      <c r="K7793">
        <v>20</v>
      </c>
      <c r="L7793" t="s">
        <v>112</v>
      </c>
      <c r="M7793" t="s">
        <v>29</v>
      </c>
      <c r="N7793" t="s">
        <v>30</v>
      </c>
      <c r="O7793">
        <f t="shared" si="726"/>
        <v>1</v>
      </c>
      <c r="P7793" t="str">
        <f t="shared" si="727"/>
        <v>Valid</v>
      </c>
      <c r="Q7793" t="str">
        <f>_xlfn.XLOOKUP(B7793,Customers!$A:$A,Customers!$C:$C,"Not Found")</f>
        <v>East</v>
      </c>
      <c r="R7793" t="str">
        <f t="shared" si="728"/>
        <v>West</v>
      </c>
      <c r="S7793" t="str">
        <f t="shared" si="729"/>
        <v>Disability</v>
      </c>
      <c r="T7793" t="str">
        <f t="shared" si="730"/>
        <v>Within SLA</v>
      </c>
      <c r="U7793">
        <f t="shared" si="731"/>
        <v>0</v>
      </c>
    </row>
    <row r="7794" spans="1:21" x14ac:dyDescent="0.3">
      <c r="A7794" t="s">
        <v>12601</v>
      </c>
      <c r="B7794" t="s">
        <v>7710</v>
      </c>
      <c r="C7794" t="s">
        <v>7711</v>
      </c>
      <c r="D7794" t="s">
        <v>53</v>
      </c>
      <c r="E7794" t="s">
        <v>74</v>
      </c>
      <c r="F7794">
        <v>166706.39000000001</v>
      </c>
      <c r="G7794" s="1">
        <v>45975</v>
      </c>
      <c r="H7794" s="1">
        <v>45993</v>
      </c>
      <c r="I7794" t="s">
        <v>19</v>
      </c>
      <c r="J7794">
        <v>18</v>
      </c>
      <c r="K7794">
        <v>15</v>
      </c>
      <c r="L7794" t="s">
        <v>296</v>
      </c>
      <c r="M7794" t="s">
        <v>55</v>
      </c>
      <c r="N7794" t="s">
        <v>30</v>
      </c>
      <c r="O7794">
        <f t="shared" si="726"/>
        <v>1</v>
      </c>
      <c r="P7794" t="str">
        <f t="shared" si="727"/>
        <v>Valid</v>
      </c>
      <c r="Q7794" t="str">
        <f>_xlfn.XLOOKUP(B7794,Customers!$A:$A,Customers!$C:$C,"Not Found")</f>
        <v>South</v>
      </c>
      <c r="R7794" t="str">
        <f t="shared" si="728"/>
        <v>East</v>
      </c>
      <c r="S7794" t="str">
        <f t="shared" si="729"/>
        <v>Hospitalization</v>
      </c>
      <c r="T7794" t="str">
        <f t="shared" si="730"/>
        <v>SLA Breach</v>
      </c>
      <c r="U7794">
        <f t="shared" si="731"/>
        <v>3</v>
      </c>
    </row>
    <row r="7795" spans="1:21" x14ac:dyDescent="0.3">
      <c r="A7795" t="s">
        <v>12602</v>
      </c>
      <c r="B7795" t="s">
        <v>1325</v>
      </c>
      <c r="C7795" t="s">
        <v>1326</v>
      </c>
      <c r="D7795" t="s">
        <v>69</v>
      </c>
      <c r="E7795" t="s">
        <v>27</v>
      </c>
      <c r="F7795">
        <v>84568.57</v>
      </c>
      <c r="G7795" s="1">
        <v>45792</v>
      </c>
      <c r="H7795" s="1">
        <v>45809</v>
      </c>
      <c r="I7795" t="s">
        <v>19</v>
      </c>
      <c r="J7795">
        <v>17</v>
      </c>
      <c r="K7795">
        <v>12</v>
      </c>
      <c r="L7795" t="s">
        <v>204</v>
      </c>
      <c r="M7795" t="s">
        <v>49</v>
      </c>
      <c r="N7795" t="s">
        <v>42</v>
      </c>
      <c r="O7795">
        <f t="shared" si="726"/>
        <v>1</v>
      </c>
      <c r="P7795" t="str">
        <f t="shared" si="727"/>
        <v>Valid</v>
      </c>
      <c r="Q7795" t="str">
        <f>_xlfn.XLOOKUP(B7795,Customers!$A:$A,Customers!$C:$C,"Not Found")</f>
        <v>North</v>
      </c>
      <c r="R7795" t="str">
        <f t="shared" si="728"/>
        <v>West</v>
      </c>
      <c r="S7795" t="str">
        <f t="shared" si="729"/>
        <v>Property Damage</v>
      </c>
      <c r="T7795" t="str">
        <f t="shared" si="730"/>
        <v>SLA Breach</v>
      </c>
      <c r="U7795">
        <f t="shared" si="731"/>
        <v>5</v>
      </c>
    </row>
    <row r="7796" spans="1:21" x14ac:dyDescent="0.3">
      <c r="A7796" t="s">
        <v>12603</v>
      </c>
      <c r="B7796" t="s">
        <v>9475</v>
      </c>
      <c r="C7796" t="s">
        <v>9682</v>
      </c>
      <c r="D7796" t="s">
        <v>1254</v>
      </c>
      <c r="E7796" t="s">
        <v>173</v>
      </c>
      <c r="F7796">
        <v>120190.66</v>
      </c>
      <c r="G7796" s="1">
        <v>45831</v>
      </c>
      <c r="H7796" s="1">
        <v>45844</v>
      </c>
      <c r="I7796" t="s">
        <v>19</v>
      </c>
      <c r="J7796">
        <v>13</v>
      </c>
      <c r="K7796">
        <v>12</v>
      </c>
      <c r="L7796" t="s">
        <v>178</v>
      </c>
      <c r="M7796" t="s">
        <v>49</v>
      </c>
      <c r="N7796" t="s">
        <v>30</v>
      </c>
      <c r="O7796">
        <f t="shared" si="726"/>
        <v>1</v>
      </c>
      <c r="P7796" t="str">
        <f t="shared" si="727"/>
        <v>Valid</v>
      </c>
      <c r="Q7796" t="str">
        <f>_xlfn.XLOOKUP(B7796,Customers!$A:$A,Customers!$C:$C,"Not Found")</f>
        <v>North</v>
      </c>
      <c r="R7796" t="str">
        <f t="shared" si="728"/>
        <v>Central</v>
      </c>
      <c r="S7796" t="str">
        <f t="shared" si="729"/>
        <v>Property Damage</v>
      </c>
      <c r="T7796" t="str">
        <f t="shared" si="730"/>
        <v>SLA Breach</v>
      </c>
      <c r="U7796">
        <f t="shared" si="731"/>
        <v>1</v>
      </c>
    </row>
    <row r="7797" spans="1:21" x14ac:dyDescent="0.3">
      <c r="A7797" t="s">
        <v>12604</v>
      </c>
      <c r="B7797" t="s">
        <v>2260</v>
      </c>
      <c r="C7797" t="s">
        <v>2261</v>
      </c>
      <c r="D7797" t="s">
        <v>17</v>
      </c>
      <c r="E7797" t="s">
        <v>18</v>
      </c>
      <c r="F7797">
        <v>204307.06</v>
      </c>
      <c r="G7797" s="1">
        <v>45950</v>
      </c>
      <c r="H7797" s="1">
        <v>45959</v>
      </c>
      <c r="I7797" t="s">
        <v>19</v>
      </c>
      <c r="J7797">
        <v>9</v>
      </c>
      <c r="K7797">
        <v>10</v>
      </c>
      <c r="L7797" t="s">
        <v>183</v>
      </c>
      <c r="M7797" t="s">
        <v>21</v>
      </c>
      <c r="N7797" t="s">
        <v>30</v>
      </c>
      <c r="O7797">
        <f t="shared" si="726"/>
        <v>1</v>
      </c>
      <c r="P7797" t="str">
        <f t="shared" si="727"/>
        <v>Valid</v>
      </c>
      <c r="Q7797" t="str">
        <f>_xlfn.XLOOKUP(B7797,Customers!$A:$A,Customers!$C:$C,"Not Found")</f>
        <v>South</v>
      </c>
      <c r="R7797" t="str">
        <f t="shared" si="728"/>
        <v>South</v>
      </c>
      <c r="S7797" t="str">
        <f t="shared" si="729"/>
        <v>Accident</v>
      </c>
      <c r="T7797" t="str">
        <f t="shared" si="730"/>
        <v>Within SLA</v>
      </c>
      <c r="U7797">
        <f t="shared" si="731"/>
        <v>0</v>
      </c>
    </row>
    <row r="7798" spans="1:21" x14ac:dyDescent="0.3">
      <c r="A7798" t="s">
        <v>12605</v>
      </c>
      <c r="B7798" t="s">
        <v>6200</v>
      </c>
      <c r="C7798" t="s">
        <v>6652</v>
      </c>
      <c r="D7798" t="s">
        <v>111</v>
      </c>
      <c r="E7798" t="s">
        <v>173</v>
      </c>
      <c r="F7798">
        <v>59295.71</v>
      </c>
      <c r="G7798" s="1">
        <v>45991</v>
      </c>
      <c r="I7798" t="s">
        <v>40</v>
      </c>
      <c r="J7798">
        <v>20</v>
      </c>
      <c r="K7798">
        <v>12</v>
      </c>
      <c r="L7798" t="s">
        <v>296</v>
      </c>
      <c r="M7798" t="s">
        <v>49</v>
      </c>
      <c r="N7798" t="s">
        <v>42</v>
      </c>
      <c r="O7798">
        <f t="shared" si="726"/>
        <v>1</v>
      </c>
      <c r="P7798" t="str">
        <f t="shared" si="727"/>
        <v>Valid</v>
      </c>
      <c r="Q7798" t="str">
        <f>_xlfn.XLOOKUP(B7798,Customers!$A:$A,Customers!$C:$C,"Not Found")</f>
        <v>Central</v>
      </c>
      <c r="R7798" t="str">
        <f t="shared" si="728"/>
        <v>Central</v>
      </c>
      <c r="S7798" t="str">
        <f t="shared" si="729"/>
        <v>Fire</v>
      </c>
      <c r="T7798" t="str">
        <f t="shared" si="730"/>
        <v>SLA Breach</v>
      </c>
      <c r="U7798">
        <f t="shared" si="731"/>
        <v>8</v>
      </c>
    </row>
    <row r="7799" spans="1:21" x14ac:dyDescent="0.3">
      <c r="A7799" t="s">
        <v>12606</v>
      </c>
      <c r="B7799" t="s">
        <v>1562</v>
      </c>
      <c r="C7799" t="s">
        <v>9510</v>
      </c>
      <c r="D7799" t="s">
        <v>182</v>
      </c>
      <c r="E7799" t="s">
        <v>173</v>
      </c>
      <c r="F7799">
        <v>15851.52</v>
      </c>
      <c r="G7799" s="1">
        <v>45784</v>
      </c>
      <c r="H7799" s="1">
        <v>45794</v>
      </c>
      <c r="I7799" t="s">
        <v>19</v>
      </c>
      <c r="J7799">
        <v>10</v>
      </c>
      <c r="K7799">
        <v>7</v>
      </c>
      <c r="L7799" t="s">
        <v>388</v>
      </c>
      <c r="M7799" t="s">
        <v>94</v>
      </c>
      <c r="N7799" t="s">
        <v>30</v>
      </c>
      <c r="O7799">
        <f t="shared" si="726"/>
        <v>1</v>
      </c>
      <c r="P7799" t="str">
        <f t="shared" si="727"/>
        <v>Valid</v>
      </c>
      <c r="Q7799" t="str">
        <f>_xlfn.XLOOKUP(B7799,Customers!$A:$A,Customers!$C:$C,"Not Found")</f>
        <v>East</v>
      </c>
      <c r="R7799" t="str">
        <f t="shared" si="728"/>
        <v>Central</v>
      </c>
      <c r="S7799" t="str">
        <f t="shared" si="729"/>
        <v>Trip Cancellation</v>
      </c>
      <c r="T7799" t="str">
        <f t="shared" si="730"/>
        <v>SLA Breach</v>
      </c>
      <c r="U7799">
        <f t="shared" si="731"/>
        <v>3</v>
      </c>
    </row>
    <row r="7800" spans="1:21" x14ac:dyDescent="0.3">
      <c r="A7800" t="s">
        <v>12607</v>
      </c>
      <c r="B7800" t="s">
        <v>3747</v>
      </c>
      <c r="C7800" t="s">
        <v>3748</v>
      </c>
      <c r="D7800" t="s">
        <v>102</v>
      </c>
      <c r="E7800" t="s">
        <v>18</v>
      </c>
      <c r="F7800">
        <v>607551.54</v>
      </c>
      <c r="G7800" s="1">
        <v>45914</v>
      </c>
      <c r="H7800" s="1">
        <v>45929</v>
      </c>
      <c r="I7800" t="s">
        <v>19</v>
      </c>
      <c r="J7800">
        <v>15</v>
      </c>
      <c r="K7800">
        <v>20</v>
      </c>
      <c r="L7800" t="s">
        <v>296</v>
      </c>
      <c r="M7800" t="s">
        <v>29</v>
      </c>
      <c r="N7800" t="s">
        <v>30</v>
      </c>
      <c r="O7800">
        <f t="shared" si="726"/>
        <v>1</v>
      </c>
      <c r="P7800" t="str">
        <f t="shared" si="727"/>
        <v>Valid</v>
      </c>
      <c r="Q7800" t="str">
        <f>_xlfn.XLOOKUP(B7800,Customers!$A:$A,Customers!$C:$C,"Not Found")</f>
        <v>South</v>
      </c>
      <c r="R7800" t="str">
        <f t="shared" si="728"/>
        <v>South</v>
      </c>
      <c r="S7800" t="str">
        <f t="shared" si="729"/>
        <v>Maturity</v>
      </c>
      <c r="T7800" t="str">
        <f t="shared" si="730"/>
        <v>Within SLA</v>
      </c>
      <c r="U7800">
        <f t="shared" si="731"/>
        <v>0</v>
      </c>
    </row>
    <row r="7801" spans="1:21" x14ac:dyDescent="0.3">
      <c r="A7801" t="s">
        <v>12608</v>
      </c>
      <c r="B7801" t="s">
        <v>2529</v>
      </c>
      <c r="C7801" t="s">
        <v>9483</v>
      </c>
      <c r="D7801" t="s">
        <v>116</v>
      </c>
      <c r="E7801" t="s">
        <v>173</v>
      </c>
      <c r="F7801">
        <v>34709.440000000002</v>
      </c>
      <c r="G7801" s="1">
        <v>45791</v>
      </c>
      <c r="H7801" s="1">
        <v>45792</v>
      </c>
      <c r="I7801" t="s">
        <v>19</v>
      </c>
      <c r="J7801">
        <v>1</v>
      </c>
      <c r="K7801">
        <v>7</v>
      </c>
      <c r="L7801" t="s">
        <v>252</v>
      </c>
      <c r="M7801" t="s">
        <v>94</v>
      </c>
      <c r="N7801" t="s">
        <v>22</v>
      </c>
      <c r="O7801">
        <f t="shared" si="726"/>
        <v>1</v>
      </c>
      <c r="P7801" t="str">
        <f t="shared" si="727"/>
        <v>Valid</v>
      </c>
      <c r="Q7801" t="str">
        <f>_xlfn.XLOOKUP(B7801,Customers!$A:$A,Customers!$C:$C,"Not Found")</f>
        <v>North</v>
      </c>
      <c r="R7801" t="str">
        <f t="shared" si="728"/>
        <v>Central</v>
      </c>
      <c r="S7801" t="str">
        <f t="shared" si="729"/>
        <v>Medical Emergency</v>
      </c>
      <c r="T7801" t="str">
        <f t="shared" si="730"/>
        <v>Within SLA</v>
      </c>
      <c r="U7801">
        <f t="shared" si="731"/>
        <v>0</v>
      </c>
    </row>
    <row r="7802" spans="1:21" x14ac:dyDescent="0.3">
      <c r="A7802" t="s">
        <v>12609</v>
      </c>
      <c r="B7802" t="s">
        <v>1711</v>
      </c>
      <c r="C7802" t="s">
        <v>1712</v>
      </c>
      <c r="D7802" t="s">
        <v>154</v>
      </c>
      <c r="E7802" t="s">
        <v>173</v>
      </c>
      <c r="F7802">
        <v>164109.32999999999</v>
      </c>
      <c r="G7802" s="1">
        <v>45747</v>
      </c>
      <c r="H7802" s="1">
        <v>45761</v>
      </c>
      <c r="I7802" t="s">
        <v>19</v>
      </c>
      <c r="J7802">
        <v>14</v>
      </c>
      <c r="K7802">
        <v>10</v>
      </c>
      <c r="L7802" t="s">
        <v>75</v>
      </c>
      <c r="M7802" t="s">
        <v>21</v>
      </c>
      <c r="N7802" t="s">
        <v>30</v>
      </c>
      <c r="O7802">
        <f t="shared" si="726"/>
        <v>1</v>
      </c>
      <c r="P7802" t="str">
        <f t="shared" si="727"/>
        <v>Valid</v>
      </c>
      <c r="Q7802" t="str">
        <f>_xlfn.XLOOKUP(B7802,Customers!$A:$A,Customers!$C:$C,"Not Found")</f>
        <v>South</v>
      </c>
      <c r="R7802" t="str">
        <f t="shared" si="728"/>
        <v>Central</v>
      </c>
      <c r="S7802" t="str">
        <f t="shared" si="729"/>
        <v>Vehicle Damage</v>
      </c>
      <c r="T7802" t="str">
        <f t="shared" si="730"/>
        <v>SLA Breach</v>
      </c>
      <c r="U7802">
        <f t="shared" si="731"/>
        <v>4</v>
      </c>
    </row>
    <row r="7803" spans="1:21" x14ac:dyDescent="0.3">
      <c r="A7803" t="s">
        <v>12610</v>
      </c>
      <c r="B7803" t="s">
        <v>6389</v>
      </c>
      <c r="C7803" t="s">
        <v>10522</v>
      </c>
      <c r="D7803" t="s">
        <v>53</v>
      </c>
      <c r="E7803" t="s">
        <v>39</v>
      </c>
      <c r="F7803">
        <v>36613.64</v>
      </c>
      <c r="G7803" s="1">
        <v>45698</v>
      </c>
      <c r="H7803" s="1">
        <v>45724</v>
      </c>
      <c r="I7803" t="s">
        <v>19</v>
      </c>
      <c r="J7803">
        <v>26</v>
      </c>
      <c r="K7803">
        <v>15</v>
      </c>
      <c r="L7803" t="s">
        <v>610</v>
      </c>
      <c r="M7803" t="s">
        <v>55</v>
      </c>
      <c r="N7803" t="s">
        <v>42</v>
      </c>
      <c r="O7803">
        <f t="shared" si="726"/>
        <v>1</v>
      </c>
      <c r="P7803" t="str">
        <f t="shared" si="727"/>
        <v>Valid</v>
      </c>
      <c r="Q7803" t="str">
        <f>_xlfn.XLOOKUP(B7803,Customers!$A:$A,Customers!$C:$C,"Not Found")</f>
        <v>North</v>
      </c>
      <c r="R7803" t="str">
        <f t="shared" si="728"/>
        <v>North</v>
      </c>
      <c r="S7803" t="str">
        <f t="shared" si="729"/>
        <v>Hospitalization</v>
      </c>
      <c r="T7803" t="str">
        <f t="shared" si="730"/>
        <v>SLA Breach</v>
      </c>
      <c r="U7803">
        <f t="shared" si="731"/>
        <v>11</v>
      </c>
    </row>
    <row r="7804" spans="1:21" x14ac:dyDescent="0.3">
      <c r="A7804" t="s">
        <v>12611</v>
      </c>
      <c r="B7804" t="s">
        <v>533</v>
      </c>
      <c r="C7804" t="s">
        <v>1923</v>
      </c>
      <c r="D7804" t="s">
        <v>69</v>
      </c>
      <c r="E7804" t="s">
        <v>39</v>
      </c>
      <c r="F7804">
        <v>34387.93</v>
      </c>
      <c r="G7804" s="1">
        <v>45774</v>
      </c>
      <c r="H7804" s="1">
        <v>45790</v>
      </c>
      <c r="I7804" t="s">
        <v>19</v>
      </c>
      <c r="J7804">
        <v>16</v>
      </c>
      <c r="K7804">
        <v>12</v>
      </c>
      <c r="L7804" t="s">
        <v>431</v>
      </c>
      <c r="M7804" t="s">
        <v>49</v>
      </c>
      <c r="N7804" t="s">
        <v>30</v>
      </c>
      <c r="O7804">
        <f t="shared" si="726"/>
        <v>1</v>
      </c>
      <c r="P7804" t="str">
        <f t="shared" si="727"/>
        <v>Valid</v>
      </c>
      <c r="Q7804" t="str">
        <f>_xlfn.XLOOKUP(B7804,Customers!$A:$A,Customers!$C:$C,"Not Found")</f>
        <v>Central</v>
      </c>
      <c r="R7804" t="str">
        <f t="shared" si="728"/>
        <v>North</v>
      </c>
      <c r="S7804" t="str">
        <f t="shared" si="729"/>
        <v>Property Damage</v>
      </c>
      <c r="T7804" t="str">
        <f t="shared" si="730"/>
        <v>SLA Breach</v>
      </c>
      <c r="U7804">
        <f t="shared" si="731"/>
        <v>4</v>
      </c>
    </row>
    <row r="7805" spans="1:21" x14ac:dyDescent="0.3">
      <c r="A7805" t="s">
        <v>12612</v>
      </c>
      <c r="B7805" t="s">
        <v>2445</v>
      </c>
      <c r="C7805" t="s">
        <v>2446</v>
      </c>
      <c r="D7805" t="s">
        <v>17</v>
      </c>
      <c r="E7805" t="s">
        <v>27</v>
      </c>
      <c r="F7805">
        <v>25590.43</v>
      </c>
      <c r="G7805" s="1">
        <v>45988</v>
      </c>
      <c r="H7805" s="1">
        <v>45989</v>
      </c>
      <c r="I7805" t="s">
        <v>19</v>
      </c>
      <c r="J7805">
        <v>1</v>
      </c>
      <c r="K7805">
        <v>10</v>
      </c>
      <c r="L7805" t="s">
        <v>610</v>
      </c>
      <c r="M7805" t="s">
        <v>21</v>
      </c>
      <c r="N7805" t="s">
        <v>22</v>
      </c>
      <c r="O7805">
        <f t="shared" si="726"/>
        <v>1</v>
      </c>
      <c r="P7805" t="str">
        <f t="shared" si="727"/>
        <v>Valid</v>
      </c>
      <c r="Q7805" t="str">
        <f>_xlfn.XLOOKUP(B7805,Customers!$A:$A,Customers!$C:$C,"Not Found")</f>
        <v>North</v>
      </c>
      <c r="R7805" t="str">
        <f t="shared" si="728"/>
        <v>West</v>
      </c>
      <c r="S7805" t="str">
        <f t="shared" si="729"/>
        <v>Accident</v>
      </c>
      <c r="T7805" t="str">
        <f t="shared" si="730"/>
        <v>Within SLA</v>
      </c>
      <c r="U7805">
        <f t="shared" si="731"/>
        <v>0</v>
      </c>
    </row>
    <row r="7806" spans="1:21" x14ac:dyDescent="0.3">
      <c r="A7806" t="s">
        <v>12613</v>
      </c>
      <c r="B7806" t="s">
        <v>2307</v>
      </c>
      <c r="C7806" t="s">
        <v>3420</v>
      </c>
      <c r="D7806" t="s">
        <v>111</v>
      </c>
      <c r="E7806" t="s">
        <v>27</v>
      </c>
      <c r="F7806">
        <v>174137.66</v>
      </c>
      <c r="G7806" s="1">
        <v>45714</v>
      </c>
      <c r="H7806" s="1">
        <v>45728</v>
      </c>
      <c r="I7806" t="s">
        <v>19</v>
      </c>
      <c r="J7806">
        <v>14</v>
      </c>
      <c r="K7806">
        <v>12</v>
      </c>
      <c r="L7806" t="s">
        <v>373</v>
      </c>
      <c r="M7806" t="s">
        <v>49</v>
      </c>
      <c r="N7806" t="s">
        <v>30</v>
      </c>
      <c r="O7806">
        <f t="shared" si="726"/>
        <v>1</v>
      </c>
      <c r="P7806" t="str">
        <f t="shared" si="727"/>
        <v>Valid</v>
      </c>
      <c r="Q7806" t="str">
        <f>_xlfn.XLOOKUP(B7806,Customers!$A:$A,Customers!$C:$C,"Not Found")</f>
        <v>West</v>
      </c>
      <c r="R7806" t="str">
        <f t="shared" si="728"/>
        <v>West</v>
      </c>
      <c r="S7806" t="str">
        <f t="shared" si="729"/>
        <v>Fire</v>
      </c>
      <c r="T7806" t="str">
        <f t="shared" si="730"/>
        <v>SLA Breach</v>
      </c>
      <c r="U7806">
        <f t="shared" si="731"/>
        <v>2</v>
      </c>
    </row>
    <row r="7807" spans="1:21" x14ac:dyDescent="0.3">
      <c r="A7807" t="s">
        <v>12614</v>
      </c>
      <c r="B7807" t="s">
        <v>847</v>
      </c>
      <c r="C7807" t="s">
        <v>11262</v>
      </c>
      <c r="D7807" t="s">
        <v>102</v>
      </c>
      <c r="E7807" t="s">
        <v>18</v>
      </c>
      <c r="F7807">
        <v>654679.92000000004</v>
      </c>
      <c r="G7807" s="1">
        <v>45706</v>
      </c>
      <c r="H7807" s="1">
        <v>45721</v>
      </c>
      <c r="I7807" t="s">
        <v>19</v>
      </c>
      <c r="J7807">
        <v>15</v>
      </c>
      <c r="K7807">
        <v>20</v>
      </c>
      <c r="L7807" t="s">
        <v>427</v>
      </c>
      <c r="M7807" t="s">
        <v>29</v>
      </c>
      <c r="N7807" t="s">
        <v>30</v>
      </c>
      <c r="O7807">
        <f t="shared" si="726"/>
        <v>1</v>
      </c>
      <c r="P7807" t="str">
        <f t="shared" si="727"/>
        <v>Valid</v>
      </c>
      <c r="Q7807" t="str">
        <f>_xlfn.XLOOKUP(B7807,Customers!$A:$A,Customers!$C:$C,"Not Found")</f>
        <v>North</v>
      </c>
      <c r="R7807" t="str">
        <f t="shared" si="728"/>
        <v>South</v>
      </c>
      <c r="S7807" t="str">
        <f t="shared" si="729"/>
        <v>Maturity</v>
      </c>
      <c r="T7807" t="str">
        <f t="shared" si="730"/>
        <v>Within SLA</v>
      </c>
      <c r="U7807">
        <f t="shared" si="731"/>
        <v>0</v>
      </c>
    </row>
    <row r="7808" spans="1:21" x14ac:dyDescent="0.3">
      <c r="A7808" t="s">
        <v>12615</v>
      </c>
      <c r="B7808" t="s">
        <v>3537</v>
      </c>
      <c r="C7808" t="s">
        <v>3538</v>
      </c>
      <c r="D7808" t="s">
        <v>182</v>
      </c>
      <c r="E7808" t="s">
        <v>74</v>
      </c>
      <c r="F7808">
        <v>60168.23</v>
      </c>
      <c r="G7808" s="1">
        <v>45743</v>
      </c>
      <c r="H7808" s="1">
        <v>45759</v>
      </c>
      <c r="I7808" t="s">
        <v>19</v>
      </c>
      <c r="J7808">
        <v>16</v>
      </c>
      <c r="K7808">
        <v>7</v>
      </c>
      <c r="L7808" t="s">
        <v>610</v>
      </c>
      <c r="M7808" t="s">
        <v>94</v>
      </c>
      <c r="N7808" t="s">
        <v>30</v>
      </c>
      <c r="O7808">
        <f t="shared" si="726"/>
        <v>1</v>
      </c>
      <c r="P7808" t="str">
        <f t="shared" si="727"/>
        <v>Valid</v>
      </c>
      <c r="Q7808" t="str">
        <f>_xlfn.XLOOKUP(B7808,Customers!$A:$A,Customers!$C:$C,"Not Found")</f>
        <v>East</v>
      </c>
      <c r="R7808" t="str">
        <f t="shared" si="728"/>
        <v>East</v>
      </c>
      <c r="S7808" t="str">
        <f t="shared" si="729"/>
        <v>Trip Cancellation</v>
      </c>
      <c r="T7808" t="str">
        <f t="shared" si="730"/>
        <v>SLA Breach</v>
      </c>
      <c r="U7808">
        <f t="shared" si="731"/>
        <v>9</v>
      </c>
    </row>
    <row r="7809" spans="1:21" x14ac:dyDescent="0.3">
      <c r="A7809" t="s">
        <v>12616</v>
      </c>
      <c r="B7809" t="s">
        <v>1070</v>
      </c>
      <c r="C7809" t="s">
        <v>6332</v>
      </c>
      <c r="D7809" t="s">
        <v>111</v>
      </c>
      <c r="E7809" t="s">
        <v>74</v>
      </c>
      <c r="F7809">
        <v>157825.85999999999</v>
      </c>
      <c r="G7809" s="1">
        <v>45770</v>
      </c>
      <c r="I7809" t="s">
        <v>64</v>
      </c>
      <c r="J7809">
        <v>16</v>
      </c>
      <c r="K7809">
        <v>12</v>
      </c>
      <c r="L7809" t="s">
        <v>98</v>
      </c>
      <c r="M7809" t="s">
        <v>49</v>
      </c>
      <c r="N7809" t="s">
        <v>42</v>
      </c>
      <c r="O7809">
        <f t="shared" si="726"/>
        <v>1</v>
      </c>
      <c r="P7809" t="str">
        <f t="shared" si="727"/>
        <v>Valid</v>
      </c>
      <c r="Q7809" t="str">
        <f>_xlfn.XLOOKUP(B7809,Customers!$A:$A,Customers!$C:$C,"Not Found")</f>
        <v>South</v>
      </c>
      <c r="R7809" t="str">
        <f t="shared" si="728"/>
        <v>East</v>
      </c>
      <c r="S7809" t="str">
        <f t="shared" si="729"/>
        <v>Fire</v>
      </c>
      <c r="T7809" t="str">
        <f t="shared" si="730"/>
        <v>SLA Breach</v>
      </c>
      <c r="U7809">
        <f t="shared" si="731"/>
        <v>4</v>
      </c>
    </row>
    <row r="7810" spans="1:21" x14ac:dyDescent="0.3">
      <c r="A7810" t="s">
        <v>12617</v>
      </c>
      <c r="B7810" t="s">
        <v>4883</v>
      </c>
      <c r="C7810" t="s">
        <v>10494</v>
      </c>
      <c r="D7810" t="s">
        <v>111</v>
      </c>
      <c r="E7810" t="s">
        <v>74</v>
      </c>
      <c r="F7810">
        <v>248342.96</v>
      </c>
      <c r="G7810" s="1">
        <v>45785</v>
      </c>
      <c r="H7810" s="1">
        <v>45796</v>
      </c>
      <c r="I7810" t="s">
        <v>19</v>
      </c>
      <c r="J7810">
        <v>11</v>
      </c>
      <c r="K7810">
        <v>12</v>
      </c>
      <c r="L7810" t="s">
        <v>606</v>
      </c>
      <c r="M7810" t="s">
        <v>49</v>
      </c>
      <c r="N7810" t="s">
        <v>30</v>
      </c>
      <c r="O7810">
        <f t="shared" ref="O7810:O7873" si="732">COUNTIF($A:$A,A7810)</f>
        <v>1</v>
      </c>
      <c r="P7810" t="str">
        <f t="shared" ref="P7810:P7873" si="733">IF(F7810="","Missing Amount","Valid")</f>
        <v>Valid</v>
      </c>
      <c r="Q7810" t="str">
        <f>_xlfn.XLOOKUP(B7810,Customers!$A:$A,Customers!$C:$C,"Not Found")</f>
        <v>East</v>
      </c>
      <c r="R7810" t="str">
        <f t="shared" ref="R7810:R7873" si="734">IF(E7810="",Q7810,E7810)</f>
        <v>East</v>
      </c>
      <c r="S7810" t="str">
        <f t="shared" ref="S7810:S7873" si="735">IF(D7810="Hospitalisation","Hospitalization",IF(D7810="Medical Emerg.","Medical Emergency",IF(D7810="Property dmg","Property Damage",IF(D7810="Vehicle dmg","Vehicle Damage",D7810))))</f>
        <v>Fire</v>
      </c>
      <c r="T7810" t="str">
        <f t="shared" ref="T7810:T7873" si="736">IF(J7810&gt;K7810,"SLA Breach","Within SLA")</f>
        <v>Within SLA</v>
      </c>
      <c r="U7810">
        <f t="shared" ref="U7810:U7873" si="737">IF(J7810&gt;K7810,J7810-K7810,0)</f>
        <v>0</v>
      </c>
    </row>
    <row r="7811" spans="1:21" x14ac:dyDescent="0.3">
      <c r="A7811" t="s">
        <v>12618</v>
      </c>
      <c r="B7811" t="s">
        <v>1598</v>
      </c>
      <c r="C7811" t="s">
        <v>1599</v>
      </c>
      <c r="D7811" t="s">
        <v>46</v>
      </c>
      <c r="E7811" t="s">
        <v>39</v>
      </c>
      <c r="F7811">
        <v>43797.71</v>
      </c>
      <c r="G7811" s="1">
        <v>45973</v>
      </c>
      <c r="H7811" s="1">
        <v>45996</v>
      </c>
      <c r="I7811" t="s">
        <v>19</v>
      </c>
      <c r="J7811">
        <v>23</v>
      </c>
      <c r="K7811">
        <v>10</v>
      </c>
      <c r="L7811" t="s">
        <v>561</v>
      </c>
      <c r="M7811" t="s">
        <v>21</v>
      </c>
      <c r="N7811" t="s">
        <v>88</v>
      </c>
      <c r="O7811">
        <f t="shared" si="732"/>
        <v>1</v>
      </c>
      <c r="P7811" t="str">
        <f t="shared" si="733"/>
        <v>Valid</v>
      </c>
      <c r="Q7811" t="str">
        <f>_xlfn.XLOOKUP(B7811,Customers!$A:$A,Customers!$C:$C,"Not Found")</f>
        <v>South</v>
      </c>
      <c r="R7811" t="str">
        <f t="shared" si="734"/>
        <v>North</v>
      </c>
      <c r="S7811" t="str">
        <f t="shared" si="735"/>
        <v>Theft</v>
      </c>
      <c r="T7811" t="str">
        <f t="shared" si="736"/>
        <v>SLA Breach</v>
      </c>
      <c r="U7811">
        <f t="shared" si="737"/>
        <v>13</v>
      </c>
    </row>
    <row r="7812" spans="1:21" x14ac:dyDescent="0.3">
      <c r="A7812" t="s">
        <v>12619</v>
      </c>
      <c r="B7812" t="s">
        <v>2692</v>
      </c>
      <c r="C7812" t="s">
        <v>8568</v>
      </c>
      <c r="D7812" t="s">
        <v>46</v>
      </c>
      <c r="E7812" t="s">
        <v>39</v>
      </c>
      <c r="F7812">
        <v>17878.38</v>
      </c>
      <c r="G7812" s="1">
        <v>45968</v>
      </c>
      <c r="I7812" t="s">
        <v>64</v>
      </c>
      <c r="J7812">
        <v>7</v>
      </c>
      <c r="K7812">
        <v>10</v>
      </c>
      <c r="L7812" t="s">
        <v>87</v>
      </c>
      <c r="M7812" t="s">
        <v>21</v>
      </c>
      <c r="N7812" t="s">
        <v>30</v>
      </c>
      <c r="O7812">
        <f t="shared" si="732"/>
        <v>1</v>
      </c>
      <c r="P7812" t="str">
        <f t="shared" si="733"/>
        <v>Valid</v>
      </c>
      <c r="Q7812" t="str">
        <f>_xlfn.XLOOKUP(B7812,Customers!$A:$A,Customers!$C:$C,"Not Found")</f>
        <v>Central</v>
      </c>
      <c r="R7812" t="str">
        <f t="shared" si="734"/>
        <v>North</v>
      </c>
      <c r="S7812" t="str">
        <f t="shared" si="735"/>
        <v>Theft</v>
      </c>
      <c r="T7812" t="str">
        <f t="shared" si="736"/>
        <v>Within SLA</v>
      </c>
      <c r="U7812">
        <f t="shared" si="737"/>
        <v>0</v>
      </c>
    </row>
    <row r="7813" spans="1:21" x14ac:dyDescent="0.3">
      <c r="A7813" t="s">
        <v>12620</v>
      </c>
      <c r="B7813" t="s">
        <v>1098</v>
      </c>
      <c r="C7813" t="s">
        <v>2550</v>
      </c>
      <c r="D7813" t="s">
        <v>111</v>
      </c>
      <c r="E7813" t="s">
        <v>27</v>
      </c>
      <c r="F7813">
        <v>38455.68</v>
      </c>
      <c r="G7813" s="1">
        <v>45809</v>
      </c>
      <c r="H7813" s="1">
        <v>45814</v>
      </c>
      <c r="I7813" t="s">
        <v>19</v>
      </c>
      <c r="J7813">
        <v>5</v>
      </c>
      <c r="K7813">
        <v>12</v>
      </c>
      <c r="L7813" t="s">
        <v>121</v>
      </c>
      <c r="M7813" t="s">
        <v>49</v>
      </c>
      <c r="N7813" t="s">
        <v>22</v>
      </c>
      <c r="O7813">
        <f t="shared" si="732"/>
        <v>1</v>
      </c>
      <c r="P7813" t="str">
        <f t="shared" si="733"/>
        <v>Valid</v>
      </c>
      <c r="Q7813" t="str">
        <f>_xlfn.XLOOKUP(B7813,Customers!$A:$A,Customers!$C:$C,"Not Found")</f>
        <v>East</v>
      </c>
      <c r="R7813" t="str">
        <f t="shared" si="734"/>
        <v>West</v>
      </c>
      <c r="S7813" t="str">
        <f t="shared" si="735"/>
        <v>Fire</v>
      </c>
      <c r="T7813" t="str">
        <f t="shared" si="736"/>
        <v>Within SLA</v>
      </c>
      <c r="U7813">
        <f t="shared" si="737"/>
        <v>0</v>
      </c>
    </row>
    <row r="7814" spans="1:21" x14ac:dyDescent="0.3">
      <c r="A7814" t="s">
        <v>12621</v>
      </c>
      <c r="B7814" t="s">
        <v>8643</v>
      </c>
      <c r="C7814" t="s">
        <v>8644</v>
      </c>
      <c r="D7814" t="s">
        <v>59</v>
      </c>
      <c r="E7814" t="s">
        <v>39</v>
      </c>
      <c r="F7814">
        <v>33051.25</v>
      </c>
      <c r="G7814" s="1">
        <v>45954</v>
      </c>
      <c r="H7814" s="1">
        <v>45967</v>
      </c>
      <c r="I7814" t="s">
        <v>19</v>
      </c>
      <c r="J7814">
        <v>13</v>
      </c>
      <c r="K7814">
        <v>15</v>
      </c>
      <c r="L7814" t="s">
        <v>704</v>
      </c>
      <c r="M7814" t="s">
        <v>55</v>
      </c>
      <c r="N7814" t="s">
        <v>22</v>
      </c>
      <c r="O7814">
        <f t="shared" si="732"/>
        <v>1</v>
      </c>
      <c r="P7814" t="str">
        <f t="shared" si="733"/>
        <v>Valid</v>
      </c>
      <c r="Q7814" t="str">
        <f>_xlfn.XLOOKUP(B7814,Customers!$A:$A,Customers!$C:$C,"Not Found")</f>
        <v>West</v>
      </c>
      <c r="R7814" t="str">
        <f t="shared" si="734"/>
        <v>North</v>
      </c>
      <c r="S7814" t="str">
        <f t="shared" si="735"/>
        <v>Critical Illness</v>
      </c>
      <c r="T7814" t="str">
        <f t="shared" si="736"/>
        <v>Within SLA</v>
      </c>
      <c r="U7814">
        <f t="shared" si="737"/>
        <v>0</v>
      </c>
    </row>
    <row r="7815" spans="1:21" x14ac:dyDescent="0.3">
      <c r="A7815" t="s">
        <v>12622</v>
      </c>
      <c r="B7815" t="s">
        <v>2245</v>
      </c>
      <c r="C7815" t="s">
        <v>2246</v>
      </c>
      <c r="D7815" t="s">
        <v>154</v>
      </c>
      <c r="E7815" t="s">
        <v>27</v>
      </c>
      <c r="F7815">
        <v>18477.46</v>
      </c>
      <c r="G7815" s="1">
        <v>45770</v>
      </c>
      <c r="I7815" t="s">
        <v>40</v>
      </c>
      <c r="J7815">
        <v>27</v>
      </c>
      <c r="K7815">
        <v>10</v>
      </c>
      <c r="L7815" t="s">
        <v>159</v>
      </c>
      <c r="M7815" t="s">
        <v>21</v>
      </c>
      <c r="N7815" t="s">
        <v>88</v>
      </c>
      <c r="O7815">
        <f t="shared" si="732"/>
        <v>1</v>
      </c>
      <c r="P7815" t="str">
        <f t="shared" si="733"/>
        <v>Valid</v>
      </c>
      <c r="Q7815" t="str">
        <f>_xlfn.XLOOKUP(B7815,Customers!$A:$A,Customers!$C:$C,"Not Found")</f>
        <v>West</v>
      </c>
      <c r="R7815" t="str">
        <f t="shared" si="734"/>
        <v>West</v>
      </c>
      <c r="S7815" t="str">
        <f t="shared" si="735"/>
        <v>Vehicle Damage</v>
      </c>
      <c r="T7815" t="str">
        <f t="shared" si="736"/>
        <v>SLA Breach</v>
      </c>
      <c r="U7815">
        <f t="shared" si="737"/>
        <v>17</v>
      </c>
    </row>
    <row r="7816" spans="1:21" x14ac:dyDescent="0.3">
      <c r="A7816" t="s">
        <v>12623</v>
      </c>
      <c r="B7816" t="s">
        <v>10097</v>
      </c>
      <c r="C7816" t="s">
        <v>10098</v>
      </c>
      <c r="D7816" t="s">
        <v>46</v>
      </c>
      <c r="E7816" t="s">
        <v>27</v>
      </c>
      <c r="F7816">
        <v>45428.71</v>
      </c>
      <c r="G7816" s="1">
        <v>45789</v>
      </c>
      <c r="H7816" s="1">
        <v>45801</v>
      </c>
      <c r="I7816" t="s">
        <v>19</v>
      </c>
      <c r="J7816">
        <v>12</v>
      </c>
      <c r="K7816">
        <v>12</v>
      </c>
      <c r="L7816" t="s">
        <v>787</v>
      </c>
      <c r="M7816" t="s">
        <v>49</v>
      </c>
      <c r="N7816" t="s">
        <v>42</v>
      </c>
      <c r="O7816">
        <f t="shared" si="732"/>
        <v>1</v>
      </c>
      <c r="P7816" t="str">
        <f t="shared" si="733"/>
        <v>Valid</v>
      </c>
      <c r="Q7816" t="str">
        <f>_xlfn.XLOOKUP(B7816,Customers!$A:$A,Customers!$C:$C,"Not Found")</f>
        <v>North</v>
      </c>
      <c r="R7816" t="str">
        <f t="shared" si="734"/>
        <v>West</v>
      </c>
      <c r="S7816" t="str">
        <f t="shared" si="735"/>
        <v>Theft</v>
      </c>
      <c r="T7816" t="str">
        <f t="shared" si="736"/>
        <v>Within SLA</v>
      </c>
      <c r="U7816">
        <f t="shared" si="737"/>
        <v>0</v>
      </c>
    </row>
    <row r="7817" spans="1:21" x14ac:dyDescent="0.3">
      <c r="A7817" t="s">
        <v>12624</v>
      </c>
      <c r="B7817" t="s">
        <v>2415</v>
      </c>
      <c r="C7817" t="s">
        <v>4056</v>
      </c>
      <c r="D7817" t="s">
        <v>46</v>
      </c>
      <c r="E7817" t="s">
        <v>173</v>
      </c>
      <c r="F7817">
        <v>35617.15</v>
      </c>
      <c r="G7817" s="1">
        <v>45896</v>
      </c>
      <c r="H7817" s="1">
        <v>45921</v>
      </c>
      <c r="I7817" t="s">
        <v>19</v>
      </c>
      <c r="J7817">
        <v>25</v>
      </c>
      <c r="K7817">
        <v>10</v>
      </c>
      <c r="L7817" t="s">
        <v>373</v>
      </c>
      <c r="M7817" t="s">
        <v>21</v>
      </c>
      <c r="N7817" t="s">
        <v>42</v>
      </c>
      <c r="O7817">
        <f t="shared" si="732"/>
        <v>1</v>
      </c>
      <c r="P7817" t="str">
        <f t="shared" si="733"/>
        <v>Valid</v>
      </c>
      <c r="Q7817" t="str">
        <f>_xlfn.XLOOKUP(B7817,Customers!$A:$A,Customers!$C:$C,"Not Found")</f>
        <v>East</v>
      </c>
      <c r="R7817" t="str">
        <f t="shared" si="734"/>
        <v>Central</v>
      </c>
      <c r="S7817" t="str">
        <f t="shared" si="735"/>
        <v>Theft</v>
      </c>
      <c r="T7817" t="str">
        <f t="shared" si="736"/>
        <v>SLA Breach</v>
      </c>
      <c r="U7817">
        <f t="shared" si="737"/>
        <v>15</v>
      </c>
    </row>
    <row r="7818" spans="1:21" x14ac:dyDescent="0.3">
      <c r="A7818" t="s">
        <v>12625</v>
      </c>
      <c r="B7818" t="s">
        <v>2900</v>
      </c>
      <c r="C7818" t="s">
        <v>2901</v>
      </c>
      <c r="D7818" t="s">
        <v>53</v>
      </c>
      <c r="E7818" t="s">
        <v>173</v>
      </c>
      <c r="F7818">
        <v>126097.71</v>
      </c>
      <c r="G7818" s="1">
        <v>45947</v>
      </c>
      <c r="H7818" s="1">
        <v>45970</v>
      </c>
      <c r="I7818" t="s">
        <v>19</v>
      </c>
      <c r="J7818">
        <v>23</v>
      </c>
      <c r="K7818">
        <v>15</v>
      </c>
      <c r="L7818" t="s">
        <v>541</v>
      </c>
      <c r="M7818" t="s">
        <v>55</v>
      </c>
      <c r="N7818" t="s">
        <v>88</v>
      </c>
      <c r="O7818">
        <f t="shared" si="732"/>
        <v>1</v>
      </c>
      <c r="P7818" t="str">
        <f t="shared" si="733"/>
        <v>Valid</v>
      </c>
      <c r="Q7818" t="str">
        <f>_xlfn.XLOOKUP(B7818,Customers!$A:$A,Customers!$C:$C,"Not Found")</f>
        <v>North</v>
      </c>
      <c r="R7818" t="str">
        <f t="shared" si="734"/>
        <v>Central</v>
      </c>
      <c r="S7818" t="str">
        <f t="shared" si="735"/>
        <v>Hospitalization</v>
      </c>
      <c r="T7818" t="str">
        <f t="shared" si="736"/>
        <v>SLA Breach</v>
      </c>
      <c r="U7818">
        <f t="shared" si="737"/>
        <v>8</v>
      </c>
    </row>
    <row r="7819" spans="1:21" x14ac:dyDescent="0.3">
      <c r="A7819" t="s">
        <v>12626</v>
      </c>
      <c r="B7819" t="s">
        <v>7561</v>
      </c>
      <c r="C7819" t="s">
        <v>7562</v>
      </c>
      <c r="D7819" t="s">
        <v>17</v>
      </c>
      <c r="E7819" t="s">
        <v>173</v>
      </c>
      <c r="F7819">
        <v>78702.91</v>
      </c>
      <c r="G7819" s="1">
        <v>45669</v>
      </c>
      <c r="H7819" s="1">
        <v>45678</v>
      </c>
      <c r="I7819" t="s">
        <v>19</v>
      </c>
      <c r="J7819">
        <v>9</v>
      </c>
      <c r="K7819">
        <v>10</v>
      </c>
      <c r="L7819" t="s">
        <v>580</v>
      </c>
      <c r="M7819" t="s">
        <v>21</v>
      </c>
      <c r="N7819" t="s">
        <v>30</v>
      </c>
      <c r="O7819">
        <f t="shared" si="732"/>
        <v>1</v>
      </c>
      <c r="P7819" t="str">
        <f t="shared" si="733"/>
        <v>Valid</v>
      </c>
      <c r="Q7819" t="str">
        <f>_xlfn.XLOOKUP(B7819,Customers!$A:$A,Customers!$C:$C,"Not Found")</f>
        <v>East</v>
      </c>
      <c r="R7819" t="str">
        <f t="shared" si="734"/>
        <v>Central</v>
      </c>
      <c r="S7819" t="str">
        <f t="shared" si="735"/>
        <v>Accident</v>
      </c>
      <c r="T7819" t="str">
        <f t="shared" si="736"/>
        <v>Within SLA</v>
      </c>
      <c r="U7819">
        <f t="shared" si="737"/>
        <v>0</v>
      </c>
    </row>
    <row r="7820" spans="1:21" x14ac:dyDescent="0.3">
      <c r="A7820" t="s">
        <v>12627</v>
      </c>
      <c r="B7820" t="s">
        <v>1540</v>
      </c>
      <c r="C7820" t="s">
        <v>12037</v>
      </c>
      <c r="D7820" t="s">
        <v>116</v>
      </c>
      <c r="E7820" t="s">
        <v>74</v>
      </c>
      <c r="F7820">
        <v>79974.52</v>
      </c>
      <c r="G7820" s="1">
        <v>45854</v>
      </c>
      <c r="I7820" t="s">
        <v>40</v>
      </c>
      <c r="J7820">
        <v>33</v>
      </c>
      <c r="K7820">
        <v>7</v>
      </c>
      <c r="L7820" t="s">
        <v>212</v>
      </c>
      <c r="M7820" t="s">
        <v>94</v>
      </c>
      <c r="N7820" t="s">
        <v>88</v>
      </c>
      <c r="O7820">
        <f t="shared" si="732"/>
        <v>1</v>
      </c>
      <c r="P7820" t="str">
        <f t="shared" si="733"/>
        <v>Valid</v>
      </c>
      <c r="Q7820" t="str">
        <f>_xlfn.XLOOKUP(B7820,Customers!$A:$A,Customers!$C:$C,"Not Found")</f>
        <v>South</v>
      </c>
      <c r="R7820" t="str">
        <f t="shared" si="734"/>
        <v>East</v>
      </c>
      <c r="S7820" t="str">
        <f t="shared" si="735"/>
        <v>Medical Emergency</v>
      </c>
      <c r="T7820" t="str">
        <f t="shared" si="736"/>
        <v>SLA Breach</v>
      </c>
      <c r="U7820">
        <f t="shared" si="737"/>
        <v>26</v>
      </c>
    </row>
    <row r="7821" spans="1:21" x14ac:dyDescent="0.3">
      <c r="A7821" t="s">
        <v>12628</v>
      </c>
      <c r="B7821" t="s">
        <v>5922</v>
      </c>
      <c r="C7821" t="s">
        <v>5923</v>
      </c>
      <c r="D7821" t="s">
        <v>46</v>
      </c>
      <c r="E7821" t="s">
        <v>39</v>
      </c>
      <c r="F7821">
        <v>29038.92</v>
      </c>
      <c r="G7821" s="1">
        <v>45765</v>
      </c>
      <c r="H7821" s="1">
        <v>45782</v>
      </c>
      <c r="I7821" t="s">
        <v>19</v>
      </c>
      <c r="J7821">
        <v>17</v>
      </c>
      <c r="K7821">
        <v>10</v>
      </c>
      <c r="L7821" t="s">
        <v>65</v>
      </c>
      <c r="M7821" t="s">
        <v>21</v>
      </c>
      <c r="N7821" t="s">
        <v>42</v>
      </c>
      <c r="O7821">
        <f t="shared" si="732"/>
        <v>1</v>
      </c>
      <c r="P7821" t="str">
        <f t="shared" si="733"/>
        <v>Valid</v>
      </c>
      <c r="Q7821" t="str">
        <f>_xlfn.XLOOKUP(B7821,Customers!$A:$A,Customers!$C:$C,"Not Found")</f>
        <v>South</v>
      </c>
      <c r="R7821" t="str">
        <f t="shared" si="734"/>
        <v>North</v>
      </c>
      <c r="S7821" t="str">
        <f t="shared" si="735"/>
        <v>Theft</v>
      </c>
      <c r="T7821" t="str">
        <f t="shared" si="736"/>
        <v>SLA Breach</v>
      </c>
      <c r="U7821">
        <f t="shared" si="737"/>
        <v>7</v>
      </c>
    </row>
    <row r="7822" spans="1:21" x14ac:dyDescent="0.3">
      <c r="A7822" t="s">
        <v>12629</v>
      </c>
      <c r="B7822" t="s">
        <v>2556</v>
      </c>
      <c r="C7822" t="s">
        <v>5594</v>
      </c>
      <c r="D7822" t="s">
        <v>216</v>
      </c>
      <c r="E7822" t="s">
        <v>18</v>
      </c>
      <c r="F7822">
        <v>108330.27</v>
      </c>
      <c r="G7822" s="1">
        <v>45788</v>
      </c>
      <c r="H7822" s="1">
        <v>45810</v>
      </c>
      <c r="I7822" t="s">
        <v>19</v>
      </c>
      <c r="J7822">
        <v>22</v>
      </c>
      <c r="K7822">
        <v>15</v>
      </c>
      <c r="L7822" t="s">
        <v>60</v>
      </c>
      <c r="M7822" t="s">
        <v>55</v>
      </c>
      <c r="N7822" t="s">
        <v>88</v>
      </c>
      <c r="O7822">
        <f t="shared" si="732"/>
        <v>1</v>
      </c>
      <c r="P7822" t="str">
        <f t="shared" si="733"/>
        <v>Valid</v>
      </c>
      <c r="Q7822" t="str">
        <f>_xlfn.XLOOKUP(B7822,Customers!$A:$A,Customers!$C:$C,"Not Found")</f>
        <v>Central</v>
      </c>
      <c r="R7822" t="str">
        <f t="shared" si="734"/>
        <v>South</v>
      </c>
      <c r="S7822" t="str">
        <f t="shared" si="735"/>
        <v>Outpatient</v>
      </c>
      <c r="T7822" t="str">
        <f t="shared" si="736"/>
        <v>SLA Breach</v>
      </c>
      <c r="U7822">
        <f t="shared" si="737"/>
        <v>7</v>
      </c>
    </row>
    <row r="7823" spans="1:21" x14ac:dyDescent="0.3">
      <c r="A7823" t="s">
        <v>12630</v>
      </c>
      <c r="B7823" t="s">
        <v>4587</v>
      </c>
      <c r="C7823" t="s">
        <v>7642</v>
      </c>
      <c r="D7823" t="s">
        <v>53</v>
      </c>
      <c r="E7823" t="s">
        <v>74</v>
      </c>
      <c r="F7823">
        <v>199955.71</v>
      </c>
      <c r="G7823" s="1">
        <v>45851</v>
      </c>
      <c r="H7823" s="1">
        <v>45867</v>
      </c>
      <c r="I7823" t="s">
        <v>19</v>
      </c>
      <c r="J7823">
        <v>16</v>
      </c>
      <c r="K7823">
        <v>15</v>
      </c>
      <c r="L7823" t="s">
        <v>353</v>
      </c>
      <c r="M7823" t="s">
        <v>55</v>
      </c>
      <c r="N7823" t="s">
        <v>30</v>
      </c>
      <c r="O7823">
        <f t="shared" si="732"/>
        <v>1</v>
      </c>
      <c r="P7823" t="str">
        <f t="shared" si="733"/>
        <v>Valid</v>
      </c>
      <c r="Q7823" t="str">
        <f>_xlfn.XLOOKUP(B7823,Customers!$A:$A,Customers!$C:$C,"Not Found")</f>
        <v>South</v>
      </c>
      <c r="R7823" t="str">
        <f t="shared" si="734"/>
        <v>East</v>
      </c>
      <c r="S7823" t="str">
        <f t="shared" si="735"/>
        <v>Hospitalization</v>
      </c>
      <c r="T7823" t="str">
        <f t="shared" si="736"/>
        <v>SLA Breach</v>
      </c>
      <c r="U7823">
        <f t="shared" si="737"/>
        <v>1</v>
      </c>
    </row>
    <row r="7824" spans="1:21" x14ac:dyDescent="0.3">
      <c r="A7824" t="s">
        <v>12631</v>
      </c>
      <c r="B7824" t="s">
        <v>693</v>
      </c>
      <c r="C7824" t="s">
        <v>694</v>
      </c>
      <c r="D7824" t="s">
        <v>26</v>
      </c>
      <c r="E7824" t="s">
        <v>39</v>
      </c>
      <c r="F7824">
        <v>215228.92</v>
      </c>
      <c r="G7824" s="1">
        <v>45829</v>
      </c>
      <c r="H7824" s="1">
        <v>45858</v>
      </c>
      <c r="I7824" t="s">
        <v>19</v>
      </c>
      <c r="J7824">
        <v>29</v>
      </c>
      <c r="K7824">
        <v>20</v>
      </c>
      <c r="L7824" t="s">
        <v>208</v>
      </c>
      <c r="M7824" t="s">
        <v>29</v>
      </c>
      <c r="N7824" t="s">
        <v>42</v>
      </c>
      <c r="O7824">
        <f t="shared" si="732"/>
        <v>1</v>
      </c>
      <c r="P7824" t="str">
        <f t="shared" si="733"/>
        <v>Valid</v>
      </c>
      <c r="Q7824" t="str">
        <f>_xlfn.XLOOKUP(B7824,Customers!$A:$A,Customers!$C:$C,"Not Found")</f>
        <v>West</v>
      </c>
      <c r="R7824" t="str">
        <f t="shared" si="734"/>
        <v>North</v>
      </c>
      <c r="S7824" t="str">
        <f t="shared" si="735"/>
        <v>Disability</v>
      </c>
      <c r="T7824" t="str">
        <f t="shared" si="736"/>
        <v>SLA Breach</v>
      </c>
      <c r="U7824">
        <f t="shared" si="737"/>
        <v>9</v>
      </c>
    </row>
    <row r="7825" spans="1:21" x14ac:dyDescent="0.3">
      <c r="A7825" t="s">
        <v>12632</v>
      </c>
      <c r="B7825" t="s">
        <v>2304</v>
      </c>
      <c r="C7825" t="s">
        <v>2305</v>
      </c>
      <c r="D7825" t="s">
        <v>17</v>
      </c>
      <c r="E7825" t="s">
        <v>39</v>
      </c>
      <c r="F7825">
        <v>48666.8</v>
      </c>
      <c r="G7825" s="1">
        <v>45988</v>
      </c>
      <c r="H7825" s="1">
        <v>45998</v>
      </c>
      <c r="I7825" t="s">
        <v>19</v>
      </c>
      <c r="J7825">
        <v>10</v>
      </c>
      <c r="K7825">
        <v>10</v>
      </c>
      <c r="L7825" t="s">
        <v>331</v>
      </c>
      <c r="M7825" t="s">
        <v>21</v>
      </c>
      <c r="N7825" t="s">
        <v>30</v>
      </c>
      <c r="O7825">
        <f t="shared" si="732"/>
        <v>1</v>
      </c>
      <c r="P7825" t="str">
        <f t="shared" si="733"/>
        <v>Valid</v>
      </c>
      <c r="Q7825" t="str">
        <f>_xlfn.XLOOKUP(B7825,Customers!$A:$A,Customers!$C:$C,"Not Found")</f>
        <v>South</v>
      </c>
      <c r="R7825" t="str">
        <f t="shared" si="734"/>
        <v>North</v>
      </c>
      <c r="S7825" t="str">
        <f t="shared" si="735"/>
        <v>Accident</v>
      </c>
      <c r="T7825" t="str">
        <f t="shared" si="736"/>
        <v>Within SLA</v>
      </c>
      <c r="U7825">
        <f t="shared" si="737"/>
        <v>0</v>
      </c>
    </row>
    <row r="7826" spans="1:21" x14ac:dyDescent="0.3">
      <c r="A7826" t="s">
        <v>12633</v>
      </c>
      <c r="B7826" t="s">
        <v>5637</v>
      </c>
      <c r="C7826" t="s">
        <v>8592</v>
      </c>
      <c r="D7826" t="s">
        <v>111</v>
      </c>
      <c r="E7826" t="s">
        <v>18</v>
      </c>
      <c r="F7826">
        <v>270050.5</v>
      </c>
      <c r="G7826" s="1">
        <v>45805</v>
      </c>
      <c r="I7826" t="s">
        <v>40</v>
      </c>
      <c r="J7826">
        <v>17</v>
      </c>
      <c r="K7826">
        <v>12</v>
      </c>
      <c r="L7826" t="s">
        <v>244</v>
      </c>
      <c r="M7826" t="s">
        <v>49</v>
      </c>
      <c r="N7826" t="s">
        <v>30</v>
      </c>
      <c r="O7826">
        <f t="shared" si="732"/>
        <v>1</v>
      </c>
      <c r="P7826" t="str">
        <f t="shared" si="733"/>
        <v>Valid</v>
      </c>
      <c r="Q7826" t="str">
        <f>_xlfn.XLOOKUP(B7826,Customers!$A:$A,Customers!$C:$C,"Not Found")</f>
        <v>South</v>
      </c>
      <c r="R7826" t="str">
        <f t="shared" si="734"/>
        <v>South</v>
      </c>
      <c r="S7826" t="str">
        <f t="shared" si="735"/>
        <v>Fire</v>
      </c>
      <c r="T7826" t="str">
        <f t="shared" si="736"/>
        <v>SLA Breach</v>
      </c>
      <c r="U7826">
        <f t="shared" si="737"/>
        <v>5</v>
      </c>
    </row>
    <row r="7827" spans="1:21" x14ac:dyDescent="0.3">
      <c r="A7827" t="s">
        <v>12634</v>
      </c>
      <c r="B7827" t="s">
        <v>3655</v>
      </c>
      <c r="C7827" t="s">
        <v>3656</v>
      </c>
      <c r="D7827" t="s">
        <v>116</v>
      </c>
      <c r="E7827" t="s">
        <v>18</v>
      </c>
      <c r="F7827">
        <v>23804.38</v>
      </c>
      <c r="G7827" s="1">
        <v>45981</v>
      </c>
      <c r="H7827" s="1">
        <v>45983</v>
      </c>
      <c r="I7827" t="s">
        <v>19</v>
      </c>
      <c r="J7827">
        <v>2</v>
      </c>
      <c r="K7827">
        <v>7</v>
      </c>
      <c r="L7827" t="s">
        <v>193</v>
      </c>
      <c r="M7827" t="s">
        <v>94</v>
      </c>
      <c r="N7827" t="s">
        <v>30</v>
      </c>
      <c r="O7827">
        <f t="shared" si="732"/>
        <v>1</v>
      </c>
      <c r="P7827" t="str">
        <f t="shared" si="733"/>
        <v>Valid</v>
      </c>
      <c r="Q7827" t="str">
        <f>_xlfn.XLOOKUP(B7827,Customers!$A:$A,Customers!$C:$C,"Not Found")</f>
        <v>South</v>
      </c>
      <c r="R7827" t="str">
        <f t="shared" si="734"/>
        <v>South</v>
      </c>
      <c r="S7827" t="str">
        <f t="shared" si="735"/>
        <v>Medical Emergency</v>
      </c>
      <c r="T7827" t="str">
        <f t="shared" si="736"/>
        <v>Within SLA</v>
      </c>
      <c r="U7827">
        <f t="shared" si="737"/>
        <v>0</v>
      </c>
    </row>
    <row r="7828" spans="1:21" x14ac:dyDescent="0.3">
      <c r="A7828" t="s">
        <v>12635</v>
      </c>
      <c r="B7828" t="s">
        <v>416</v>
      </c>
      <c r="C7828" t="s">
        <v>3741</v>
      </c>
      <c r="D7828" t="s">
        <v>46</v>
      </c>
      <c r="E7828" t="s">
        <v>74</v>
      </c>
      <c r="F7828">
        <v>165006.76</v>
      </c>
      <c r="G7828" s="1">
        <v>45884</v>
      </c>
      <c r="H7828" s="1">
        <v>45900</v>
      </c>
      <c r="I7828" t="s">
        <v>19</v>
      </c>
      <c r="J7828">
        <v>16</v>
      </c>
      <c r="K7828">
        <v>10</v>
      </c>
      <c r="L7828" t="s">
        <v>155</v>
      </c>
      <c r="M7828" t="s">
        <v>21</v>
      </c>
      <c r="N7828" t="s">
        <v>42</v>
      </c>
      <c r="O7828">
        <f t="shared" si="732"/>
        <v>1</v>
      </c>
      <c r="P7828" t="str">
        <f t="shared" si="733"/>
        <v>Valid</v>
      </c>
      <c r="Q7828" t="str">
        <f>_xlfn.XLOOKUP(B7828,Customers!$A:$A,Customers!$C:$C,"Not Found")</f>
        <v>East</v>
      </c>
      <c r="R7828" t="str">
        <f t="shared" si="734"/>
        <v>East</v>
      </c>
      <c r="S7828" t="str">
        <f t="shared" si="735"/>
        <v>Theft</v>
      </c>
      <c r="T7828" t="str">
        <f t="shared" si="736"/>
        <v>SLA Breach</v>
      </c>
      <c r="U7828">
        <f t="shared" si="737"/>
        <v>6</v>
      </c>
    </row>
    <row r="7829" spans="1:21" x14ac:dyDescent="0.3">
      <c r="A7829" t="s">
        <v>12636</v>
      </c>
      <c r="B7829" t="s">
        <v>10699</v>
      </c>
      <c r="C7829" t="s">
        <v>10700</v>
      </c>
      <c r="D7829" t="s">
        <v>53</v>
      </c>
      <c r="E7829" t="s">
        <v>173</v>
      </c>
      <c r="F7829">
        <v>32449.57</v>
      </c>
      <c r="G7829" s="1">
        <v>45867</v>
      </c>
      <c r="I7829" t="s">
        <v>64</v>
      </c>
      <c r="J7829">
        <v>10</v>
      </c>
      <c r="K7829">
        <v>15</v>
      </c>
      <c r="L7829" t="s">
        <v>450</v>
      </c>
      <c r="M7829" t="s">
        <v>55</v>
      </c>
      <c r="N7829" t="s">
        <v>30</v>
      </c>
      <c r="O7829">
        <f t="shared" si="732"/>
        <v>1</v>
      </c>
      <c r="P7829" t="str">
        <f t="shared" si="733"/>
        <v>Valid</v>
      </c>
      <c r="Q7829" t="str">
        <f>_xlfn.XLOOKUP(B7829,Customers!$A:$A,Customers!$C:$C,"Not Found")</f>
        <v>West</v>
      </c>
      <c r="R7829" t="str">
        <f t="shared" si="734"/>
        <v>Central</v>
      </c>
      <c r="S7829" t="str">
        <f t="shared" si="735"/>
        <v>Hospitalization</v>
      </c>
      <c r="T7829" t="str">
        <f t="shared" si="736"/>
        <v>Within SLA</v>
      </c>
      <c r="U7829">
        <f t="shared" si="737"/>
        <v>0</v>
      </c>
    </row>
    <row r="7830" spans="1:21" x14ac:dyDescent="0.3">
      <c r="A7830" t="s">
        <v>12637</v>
      </c>
      <c r="B7830" t="s">
        <v>358</v>
      </c>
      <c r="C7830" t="s">
        <v>6846</v>
      </c>
      <c r="D7830" t="s">
        <v>111</v>
      </c>
      <c r="E7830" t="s">
        <v>18</v>
      </c>
      <c r="F7830">
        <v>315112.05</v>
      </c>
      <c r="G7830" s="1">
        <v>45836</v>
      </c>
      <c r="H7830" s="1">
        <v>45842</v>
      </c>
      <c r="I7830" t="s">
        <v>19</v>
      </c>
      <c r="J7830">
        <v>6</v>
      </c>
      <c r="K7830">
        <v>12</v>
      </c>
      <c r="L7830" t="s">
        <v>345</v>
      </c>
      <c r="M7830" t="s">
        <v>49</v>
      </c>
      <c r="N7830" t="s">
        <v>22</v>
      </c>
      <c r="O7830">
        <f t="shared" si="732"/>
        <v>1</v>
      </c>
      <c r="P7830" t="str">
        <f t="shared" si="733"/>
        <v>Valid</v>
      </c>
      <c r="Q7830" t="str">
        <f>_xlfn.XLOOKUP(B7830,Customers!$A:$A,Customers!$C:$C,"Not Found")</f>
        <v>Central</v>
      </c>
      <c r="R7830" t="str">
        <f t="shared" si="734"/>
        <v>South</v>
      </c>
      <c r="S7830" t="str">
        <f t="shared" si="735"/>
        <v>Fire</v>
      </c>
      <c r="T7830" t="str">
        <f t="shared" si="736"/>
        <v>Within SLA</v>
      </c>
      <c r="U7830">
        <f t="shared" si="737"/>
        <v>0</v>
      </c>
    </row>
    <row r="7831" spans="1:21" x14ac:dyDescent="0.3">
      <c r="A7831" t="s">
        <v>12638</v>
      </c>
      <c r="B7831" t="s">
        <v>3285</v>
      </c>
      <c r="C7831" t="s">
        <v>3286</v>
      </c>
      <c r="D7831" t="s">
        <v>53</v>
      </c>
      <c r="E7831" t="s">
        <v>39</v>
      </c>
      <c r="F7831">
        <v>192476.46</v>
      </c>
      <c r="G7831" s="1">
        <v>45771</v>
      </c>
      <c r="I7831" t="s">
        <v>40</v>
      </c>
      <c r="J7831">
        <v>26</v>
      </c>
      <c r="K7831">
        <v>15</v>
      </c>
      <c r="L7831" t="s">
        <v>349</v>
      </c>
      <c r="M7831" t="s">
        <v>55</v>
      </c>
      <c r="N7831" t="s">
        <v>88</v>
      </c>
      <c r="O7831">
        <f t="shared" si="732"/>
        <v>1</v>
      </c>
      <c r="P7831" t="str">
        <f t="shared" si="733"/>
        <v>Valid</v>
      </c>
      <c r="Q7831" t="str">
        <f>_xlfn.XLOOKUP(B7831,Customers!$A:$A,Customers!$C:$C,"Not Found")</f>
        <v>West</v>
      </c>
      <c r="R7831" t="str">
        <f t="shared" si="734"/>
        <v>North</v>
      </c>
      <c r="S7831" t="str">
        <f t="shared" si="735"/>
        <v>Hospitalization</v>
      </c>
      <c r="T7831" t="str">
        <f t="shared" si="736"/>
        <v>SLA Breach</v>
      </c>
      <c r="U7831">
        <f t="shared" si="737"/>
        <v>11</v>
      </c>
    </row>
    <row r="7832" spans="1:21" x14ac:dyDescent="0.3">
      <c r="A7832" t="s">
        <v>12639</v>
      </c>
      <c r="B7832" t="s">
        <v>2718</v>
      </c>
      <c r="C7832" t="s">
        <v>10611</v>
      </c>
      <c r="D7832" t="s">
        <v>154</v>
      </c>
      <c r="E7832" t="s">
        <v>74</v>
      </c>
      <c r="F7832">
        <v>34908.620000000003</v>
      </c>
      <c r="G7832" s="1">
        <v>45853</v>
      </c>
      <c r="H7832" s="1">
        <v>45858</v>
      </c>
      <c r="I7832" t="s">
        <v>19</v>
      </c>
      <c r="J7832">
        <v>5</v>
      </c>
      <c r="K7832">
        <v>10</v>
      </c>
      <c r="L7832" t="s">
        <v>174</v>
      </c>
      <c r="M7832" t="s">
        <v>21</v>
      </c>
      <c r="N7832" t="s">
        <v>22</v>
      </c>
      <c r="O7832">
        <f t="shared" si="732"/>
        <v>1</v>
      </c>
      <c r="P7832" t="str">
        <f t="shared" si="733"/>
        <v>Valid</v>
      </c>
      <c r="Q7832" t="str">
        <f>_xlfn.XLOOKUP(B7832,Customers!$A:$A,Customers!$C:$C,"Not Found")</f>
        <v>Central</v>
      </c>
      <c r="R7832" t="str">
        <f t="shared" si="734"/>
        <v>East</v>
      </c>
      <c r="S7832" t="str">
        <f t="shared" si="735"/>
        <v>Vehicle Damage</v>
      </c>
      <c r="T7832" t="str">
        <f t="shared" si="736"/>
        <v>Within SLA</v>
      </c>
      <c r="U7832">
        <f t="shared" si="737"/>
        <v>0</v>
      </c>
    </row>
    <row r="7833" spans="1:21" x14ac:dyDescent="0.3">
      <c r="A7833" t="s">
        <v>12640</v>
      </c>
      <c r="B7833" t="s">
        <v>684</v>
      </c>
      <c r="C7833" t="s">
        <v>1625</v>
      </c>
      <c r="D7833" t="s">
        <v>26</v>
      </c>
      <c r="E7833" t="s">
        <v>18</v>
      </c>
      <c r="F7833">
        <v>245534.35</v>
      </c>
      <c r="G7833" s="1">
        <v>45841</v>
      </c>
      <c r="H7833" s="1">
        <v>45857</v>
      </c>
      <c r="I7833" t="s">
        <v>19</v>
      </c>
      <c r="J7833">
        <v>16</v>
      </c>
      <c r="K7833">
        <v>20</v>
      </c>
      <c r="L7833" t="s">
        <v>252</v>
      </c>
      <c r="M7833" t="s">
        <v>29</v>
      </c>
      <c r="N7833" t="s">
        <v>22</v>
      </c>
      <c r="O7833">
        <f t="shared" si="732"/>
        <v>1</v>
      </c>
      <c r="P7833" t="str">
        <f t="shared" si="733"/>
        <v>Valid</v>
      </c>
      <c r="Q7833" t="str">
        <f>_xlfn.XLOOKUP(B7833,Customers!$A:$A,Customers!$C:$C,"Not Found")</f>
        <v>South</v>
      </c>
      <c r="R7833" t="str">
        <f t="shared" si="734"/>
        <v>South</v>
      </c>
      <c r="S7833" t="str">
        <f t="shared" si="735"/>
        <v>Disability</v>
      </c>
      <c r="T7833" t="str">
        <f t="shared" si="736"/>
        <v>Within SLA</v>
      </c>
      <c r="U7833">
        <f t="shared" si="737"/>
        <v>0</v>
      </c>
    </row>
    <row r="7834" spans="1:21" x14ac:dyDescent="0.3">
      <c r="A7834" t="s">
        <v>12641</v>
      </c>
      <c r="B7834" t="s">
        <v>12642</v>
      </c>
      <c r="C7834" t="s">
        <v>12643</v>
      </c>
      <c r="D7834" t="s">
        <v>59</v>
      </c>
      <c r="E7834" t="s">
        <v>173</v>
      </c>
      <c r="F7834">
        <v>37938.14</v>
      </c>
      <c r="G7834" s="1">
        <v>45693</v>
      </c>
      <c r="H7834" s="1">
        <v>45710</v>
      </c>
      <c r="I7834" t="s">
        <v>19</v>
      </c>
      <c r="J7834">
        <v>17</v>
      </c>
      <c r="K7834">
        <v>15</v>
      </c>
      <c r="L7834" t="s">
        <v>331</v>
      </c>
      <c r="M7834" t="s">
        <v>55</v>
      </c>
      <c r="N7834" t="s">
        <v>30</v>
      </c>
      <c r="O7834">
        <f t="shared" si="732"/>
        <v>1</v>
      </c>
      <c r="P7834" t="str">
        <f t="shared" si="733"/>
        <v>Valid</v>
      </c>
      <c r="Q7834" t="str">
        <f>_xlfn.XLOOKUP(B7834,Customers!$A:$A,Customers!$C:$C,"Not Found")</f>
        <v>West</v>
      </c>
      <c r="R7834" t="str">
        <f t="shared" si="734"/>
        <v>Central</v>
      </c>
      <c r="S7834" t="str">
        <f t="shared" si="735"/>
        <v>Critical Illness</v>
      </c>
      <c r="T7834" t="str">
        <f t="shared" si="736"/>
        <v>SLA Breach</v>
      </c>
      <c r="U7834">
        <f t="shared" si="737"/>
        <v>2</v>
      </c>
    </row>
    <row r="7835" spans="1:21" x14ac:dyDescent="0.3">
      <c r="A7835" t="s">
        <v>12644</v>
      </c>
      <c r="B7835" t="s">
        <v>1256</v>
      </c>
      <c r="C7835" t="s">
        <v>1257</v>
      </c>
      <c r="D7835" t="s">
        <v>154</v>
      </c>
      <c r="E7835" t="s">
        <v>18</v>
      </c>
      <c r="F7835">
        <v>47160.82</v>
      </c>
      <c r="G7835" s="1">
        <v>45969</v>
      </c>
      <c r="H7835" s="1">
        <v>45970</v>
      </c>
      <c r="I7835" t="s">
        <v>19</v>
      </c>
      <c r="J7835">
        <v>1</v>
      </c>
      <c r="K7835">
        <v>10</v>
      </c>
      <c r="L7835" t="s">
        <v>278</v>
      </c>
      <c r="M7835" t="s">
        <v>21</v>
      </c>
      <c r="N7835" t="s">
        <v>22</v>
      </c>
      <c r="O7835">
        <f t="shared" si="732"/>
        <v>1</v>
      </c>
      <c r="P7835" t="str">
        <f t="shared" si="733"/>
        <v>Valid</v>
      </c>
      <c r="Q7835" t="str">
        <f>_xlfn.XLOOKUP(B7835,Customers!$A:$A,Customers!$C:$C,"Not Found")</f>
        <v>West</v>
      </c>
      <c r="R7835" t="str">
        <f t="shared" si="734"/>
        <v>South</v>
      </c>
      <c r="S7835" t="str">
        <f t="shared" si="735"/>
        <v>Vehicle Damage</v>
      </c>
      <c r="T7835" t="str">
        <f t="shared" si="736"/>
        <v>Within SLA</v>
      </c>
      <c r="U7835">
        <f t="shared" si="737"/>
        <v>0</v>
      </c>
    </row>
    <row r="7836" spans="1:21" x14ac:dyDescent="0.3">
      <c r="A7836" t="s">
        <v>12645</v>
      </c>
      <c r="B7836" t="s">
        <v>513</v>
      </c>
      <c r="C7836" t="s">
        <v>5293</v>
      </c>
      <c r="D7836" t="s">
        <v>92</v>
      </c>
      <c r="E7836" t="s">
        <v>18</v>
      </c>
      <c r="F7836">
        <v>10855.85</v>
      </c>
      <c r="G7836" s="1">
        <v>45954</v>
      </c>
      <c r="H7836" s="1">
        <v>45956</v>
      </c>
      <c r="I7836" t="s">
        <v>19</v>
      </c>
      <c r="J7836">
        <v>2</v>
      </c>
      <c r="K7836">
        <v>7</v>
      </c>
      <c r="L7836" t="s">
        <v>54</v>
      </c>
      <c r="M7836" t="s">
        <v>94</v>
      </c>
      <c r="N7836" t="s">
        <v>30</v>
      </c>
      <c r="O7836">
        <f t="shared" si="732"/>
        <v>1</v>
      </c>
      <c r="P7836" t="str">
        <f t="shared" si="733"/>
        <v>Valid</v>
      </c>
      <c r="Q7836" t="str">
        <f>_xlfn.XLOOKUP(B7836,Customers!$A:$A,Customers!$C:$C,"Not Found")</f>
        <v>South</v>
      </c>
      <c r="R7836" t="str">
        <f t="shared" si="734"/>
        <v>South</v>
      </c>
      <c r="S7836" t="str">
        <f t="shared" si="735"/>
        <v>Baggage Loss</v>
      </c>
      <c r="T7836" t="str">
        <f t="shared" si="736"/>
        <v>Within SLA</v>
      </c>
      <c r="U7836">
        <f t="shared" si="737"/>
        <v>0</v>
      </c>
    </row>
    <row r="7837" spans="1:21" x14ac:dyDescent="0.3">
      <c r="A7837" t="s">
        <v>12646</v>
      </c>
      <c r="B7837" t="s">
        <v>6304</v>
      </c>
      <c r="C7837" t="s">
        <v>6305</v>
      </c>
      <c r="D7837" t="s">
        <v>53</v>
      </c>
      <c r="E7837" t="s">
        <v>27</v>
      </c>
      <c r="G7837" s="1">
        <v>45880</v>
      </c>
      <c r="H7837" s="1">
        <v>45889</v>
      </c>
      <c r="I7837" t="s">
        <v>19</v>
      </c>
      <c r="J7837">
        <v>9</v>
      </c>
      <c r="K7837">
        <v>15</v>
      </c>
      <c r="L7837" t="s">
        <v>117</v>
      </c>
      <c r="M7837" t="s">
        <v>55</v>
      </c>
      <c r="N7837" t="s">
        <v>30</v>
      </c>
      <c r="O7837">
        <f t="shared" si="732"/>
        <v>1</v>
      </c>
      <c r="P7837" t="str">
        <f t="shared" si="733"/>
        <v>Missing Amount</v>
      </c>
      <c r="Q7837" t="str">
        <f>_xlfn.XLOOKUP(B7837,Customers!$A:$A,Customers!$C:$C,"Not Found")</f>
        <v>North</v>
      </c>
      <c r="R7837" t="str">
        <f t="shared" si="734"/>
        <v>West</v>
      </c>
      <c r="S7837" t="str">
        <f t="shared" si="735"/>
        <v>Hospitalization</v>
      </c>
      <c r="T7837" t="str">
        <f t="shared" si="736"/>
        <v>Within SLA</v>
      </c>
      <c r="U7837">
        <f t="shared" si="737"/>
        <v>0</v>
      </c>
    </row>
    <row r="7838" spans="1:21" x14ac:dyDescent="0.3">
      <c r="A7838" t="s">
        <v>12647</v>
      </c>
      <c r="B7838" t="s">
        <v>3512</v>
      </c>
      <c r="C7838" t="s">
        <v>3513</v>
      </c>
      <c r="D7838" t="s">
        <v>26</v>
      </c>
      <c r="E7838" t="s">
        <v>74</v>
      </c>
      <c r="F7838">
        <v>132787.1</v>
      </c>
      <c r="G7838" s="1">
        <v>45881</v>
      </c>
      <c r="H7838" s="1">
        <v>45899</v>
      </c>
      <c r="I7838" t="s">
        <v>19</v>
      </c>
      <c r="J7838">
        <v>18</v>
      </c>
      <c r="K7838">
        <v>20</v>
      </c>
      <c r="L7838" t="s">
        <v>580</v>
      </c>
      <c r="M7838" t="s">
        <v>29</v>
      </c>
      <c r="N7838" t="s">
        <v>30</v>
      </c>
      <c r="O7838">
        <f t="shared" si="732"/>
        <v>1</v>
      </c>
      <c r="P7838" t="str">
        <f t="shared" si="733"/>
        <v>Valid</v>
      </c>
      <c r="Q7838" t="str">
        <f>_xlfn.XLOOKUP(B7838,Customers!$A:$A,Customers!$C:$C,"Not Found")</f>
        <v>West</v>
      </c>
      <c r="R7838" t="str">
        <f t="shared" si="734"/>
        <v>East</v>
      </c>
      <c r="S7838" t="str">
        <f t="shared" si="735"/>
        <v>Disability</v>
      </c>
      <c r="T7838" t="str">
        <f t="shared" si="736"/>
        <v>Within SLA</v>
      </c>
      <c r="U7838">
        <f t="shared" si="737"/>
        <v>0</v>
      </c>
    </row>
    <row r="7839" spans="1:21" x14ac:dyDescent="0.3">
      <c r="A7839" t="s">
        <v>12648</v>
      </c>
      <c r="B7839" t="s">
        <v>2619</v>
      </c>
      <c r="C7839" t="s">
        <v>12649</v>
      </c>
      <c r="D7839" t="s">
        <v>46</v>
      </c>
      <c r="E7839" t="s">
        <v>74</v>
      </c>
      <c r="F7839">
        <v>127527.56</v>
      </c>
      <c r="G7839" s="1">
        <v>45707</v>
      </c>
      <c r="I7839" t="s">
        <v>40</v>
      </c>
      <c r="J7839">
        <v>11</v>
      </c>
      <c r="K7839">
        <v>10</v>
      </c>
      <c r="L7839" t="s">
        <v>813</v>
      </c>
      <c r="M7839" t="s">
        <v>21</v>
      </c>
      <c r="N7839" t="s">
        <v>30</v>
      </c>
      <c r="O7839">
        <f t="shared" si="732"/>
        <v>1</v>
      </c>
      <c r="P7839" t="str">
        <f t="shared" si="733"/>
        <v>Valid</v>
      </c>
      <c r="Q7839" t="str">
        <f>_xlfn.XLOOKUP(B7839,Customers!$A:$A,Customers!$C:$C,"Not Found")</f>
        <v>North</v>
      </c>
      <c r="R7839" t="str">
        <f t="shared" si="734"/>
        <v>East</v>
      </c>
      <c r="S7839" t="str">
        <f t="shared" si="735"/>
        <v>Theft</v>
      </c>
      <c r="T7839" t="str">
        <f t="shared" si="736"/>
        <v>SLA Breach</v>
      </c>
      <c r="U7839">
        <f t="shared" si="737"/>
        <v>1</v>
      </c>
    </row>
    <row r="7840" spans="1:21" x14ac:dyDescent="0.3">
      <c r="A7840" t="s">
        <v>12650</v>
      </c>
      <c r="B7840" t="s">
        <v>1645</v>
      </c>
      <c r="C7840" t="s">
        <v>1646</v>
      </c>
      <c r="D7840" t="s">
        <v>34</v>
      </c>
      <c r="E7840" t="s">
        <v>39</v>
      </c>
      <c r="F7840">
        <v>89540.9</v>
      </c>
      <c r="G7840" s="1">
        <v>45857</v>
      </c>
      <c r="H7840" s="1">
        <v>45877</v>
      </c>
      <c r="I7840" t="s">
        <v>47</v>
      </c>
      <c r="J7840">
        <v>20</v>
      </c>
      <c r="K7840">
        <v>20</v>
      </c>
      <c r="L7840" t="s">
        <v>411</v>
      </c>
      <c r="M7840" t="s">
        <v>29</v>
      </c>
      <c r="N7840" t="s">
        <v>30</v>
      </c>
      <c r="O7840">
        <f t="shared" si="732"/>
        <v>1</v>
      </c>
      <c r="P7840" t="str">
        <f t="shared" si="733"/>
        <v>Valid</v>
      </c>
      <c r="Q7840" t="str">
        <f>_xlfn.XLOOKUP(B7840,Customers!$A:$A,Customers!$C:$C,"Not Found")</f>
        <v>South</v>
      </c>
      <c r="R7840" t="str">
        <f t="shared" si="734"/>
        <v>North</v>
      </c>
      <c r="S7840" t="str">
        <f t="shared" si="735"/>
        <v>Death Benefit</v>
      </c>
      <c r="T7840" t="str">
        <f t="shared" si="736"/>
        <v>Within SLA</v>
      </c>
      <c r="U7840">
        <f t="shared" si="737"/>
        <v>0</v>
      </c>
    </row>
    <row r="7841" spans="1:21" x14ac:dyDescent="0.3">
      <c r="A7841" t="s">
        <v>12651</v>
      </c>
      <c r="B7841" t="s">
        <v>2136</v>
      </c>
      <c r="C7841" t="s">
        <v>2137</v>
      </c>
      <c r="D7841" t="s">
        <v>46</v>
      </c>
      <c r="E7841" t="s">
        <v>18</v>
      </c>
      <c r="F7841">
        <v>268480.84999999998</v>
      </c>
      <c r="G7841" s="1">
        <v>45982</v>
      </c>
      <c r="H7841" s="1">
        <v>45998</v>
      </c>
      <c r="I7841" t="s">
        <v>19</v>
      </c>
      <c r="J7841">
        <v>16</v>
      </c>
      <c r="K7841">
        <v>12</v>
      </c>
      <c r="L7841" t="s">
        <v>864</v>
      </c>
      <c r="M7841" t="s">
        <v>49</v>
      </c>
      <c r="N7841" t="s">
        <v>30</v>
      </c>
      <c r="O7841">
        <f t="shared" si="732"/>
        <v>1</v>
      </c>
      <c r="P7841" t="str">
        <f t="shared" si="733"/>
        <v>Valid</v>
      </c>
      <c r="Q7841" t="str">
        <f>_xlfn.XLOOKUP(B7841,Customers!$A:$A,Customers!$C:$C,"Not Found")</f>
        <v>South</v>
      </c>
      <c r="R7841" t="str">
        <f t="shared" si="734"/>
        <v>South</v>
      </c>
      <c r="S7841" t="str">
        <f t="shared" si="735"/>
        <v>Theft</v>
      </c>
      <c r="T7841" t="str">
        <f t="shared" si="736"/>
        <v>SLA Breach</v>
      </c>
      <c r="U7841">
        <f t="shared" si="737"/>
        <v>4</v>
      </c>
    </row>
    <row r="7842" spans="1:21" x14ac:dyDescent="0.3">
      <c r="A7842" t="s">
        <v>12652</v>
      </c>
      <c r="B7842" t="s">
        <v>1010</v>
      </c>
      <c r="C7842" t="s">
        <v>1011</v>
      </c>
      <c r="D7842" t="s">
        <v>59</v>
      </c>
      <c r="E7842" t="s">
        <v>39</v>
      </c>
      <c r="G7842" s="1">
        <v>45699</v>
      </c>
      <c r="H7842" s="1">
        <v>45705</v>
      </c>
      <c r="I7842" t="s">
        <v>19</v>
      </c>
      <c r="J7842">
        <v>6</v>
      </c>
      <c r="K7842">
        <v>15</v>
      </c>
      <c r="L7842" t="s">
        <v>366</v>
      </c>
      <c r="M7842" t="s">
        <v>55</v>
      </c>
      <c r="N7842" t="s">
        <v>22</v>
      </c>
      <c r="O7842">
        <f t="shared" si="732"/>
        <v>1</v>
      </c>
      <c r="P7842" t="str">
        <f t="shared" si="733"/>
        <v>Missing Amount</v>
      </c>
      <c r="Q7842" t="str">
        <f>_xlfn.XLOOKUP(B7842,Customers!$A:$A,Customers!$C:$C,"Not Found")</f>
        <v>South</v>
      </c>
      <c r="R7842" t="str">
        <f t="shared" si="734"/>
        <v>North</v>
      </c>
      <c r="S7842" t="str">
        <f t="shared" si="735"/>
        <v>Critical Illness</v>
      </c>
      <c r="T7842" t="str">
        <f t="shared" si="736"/>
        <v>Within SLA</v>
      </c>
      <c r="U7842">
        <f t="shared" si="737"/>
        <v>0</v>
      </c>
    </row>
    <row r="7843" spans="1:21" x14ac:dyDescent="0.3">
      <c r="A7843" t="s">
        <v>12653</v>
      </c>
      <c r="B7843" t="s">
        <v>4159</v>
      </c>
      <c r="C7843" t="s">
        <v>5752</v>
      </c>
      <c r="D7843" t="s">
        <v>17</v>
      </c>
      <c r="E7843" t="s">
        <v>27</v>
      </c>
      <c r="F7843">
        <v>153040.57999999999</v>
      </c>
      <c r="G7843" s="1">
        <v>45959</v>
      </c>
      <c r="H7843" s="1">
        <v>45970</v>
      </c>
      <c r="I7843" t="s">
        <v>19</v>
      </c>
      <c r="J7843">
        <v>11</v>
      </c>
      <c r="K7843">
        <v>10</v>
      </c>
      <c r="L7843" t="s">
        <v>70</v>
      </c>
      <c r="M7843" t="s">
        <v>21</v>
      </c>
      <c r="N7843" t="s">
        <v>30</v>
      </c>
      <c r="O7843">
        <f t="shared" si="732"/>
        <v>1</v>
      </c>
      <c r="P7843" t="str">
        <f t="shared" si="733"/>
        <v>Valid</v>
      </c>
      <c r="Q7843" t="str">
        <f>_xlfn.XLOOKUP(B7843,Customers!$A:$A,Customers!$C:$C,"Not Found")</f>
        <v>East</v>
      </c>
      <c r="R7843" t="str">
        <f t="shared" si="734"/>
        <v>West</v>
      </c>
      <c r="S7843" t="str">
        <f t="shared" si="735"/>
        <v>Accident</v>
      </c>
      <c r="T7843" t="str">
        <f t="shared" si="736"/>
        <v>SLA Breach</v>
      </c>
      <c r="U7843">
        <f t="shared" si="737"/>
        <v>1</v>
      </c>
    </row>
    <row r="7844" spans="1:21" x14ac:dyDescent="0.3">
      <c r="A7844" t="s">
        <v>12654</v>
      </c>
      <c r="B7844" t="s">
        <v>827</v>
      </c>
      <c r="C7844" t="s">
        <v>828</v>
      </c>
      <c r="D7844" t="s">
        <v>59</v>
      </c>
      <c r="E7844" t="s">
        <v>18</v>
      </c>
      <c r="F7844">
        <v>106348.36</v>
      </c>
      <c r="G7844" s="1">
        <v>45775</v>
      </c>
      <c r="H7844" s="1">
        <v>45788</v>
      </c>
      <c r="I7844" t="s">
        <v>19</v>
      </c>
      <c r="J7844">
        <v>13</v>
      </c>
      <c r="K7844">
        <v>15</v>
      </c>
      <c r="L7844" t="s">
        <v>331</v>
      </c>
      <c r="M7844" t="s">
        <v>55</v>
      </c>
      <c r="N7844" t="s">
        <v>22</v>
      </c>
      <c r="O7844">
        <f t="shared" si="732"/>
        <v>1</v>
      </c>
      <c r="P7844" t="str">
        <f t="shared" si="733"/>
        <v>Valid</v>
      </c>
      <c r="Q7844" t="str">
        <f>_xlfn.XLOOKUP(B7844,Customers!$A:$A,Customers!$C:$C,"Not Found")</f>
        <v>South</v>
      </c>
      <c r="R7844" t="str">
        <f t="shared" si="734"/>
        <v>South</v>
      </c>
      <c r="S7844" t="str">
        <f t="shared" si="735"/>
        <v>Critical Illness</v>
      </c>
      <c r="T7844" t="str">
        <f t="shared" si="736"/>
        <v>Within SLA</v>
      </c>
      <c r="U7844">
        <f t="shared" si="737"/>
        <v>0</v>
      </c>
    </row>
    <row r="7845" spans="1:21" x14ac:dyDescent="0.3">
      <c r="A7845" t="s">
        <v>12655</v>
      </c>
      <c r="B7845" t="s">
        <v>1737</v>
      </c>
      <c r="C7845" t="s">
        <v>7197</v>
      </c>
      <c r="D7845" t="s">
        <v>59</v>
      </c>
      <c r="E7845" t="s">
        <v>39</v>
      </c>
      <c r="F7845">
        <v>248289.62</v>
      </c>
      <c r="G7845" s="1">
        <v>45730</v>
      </c>
      <c r="I7845" t="s">
        <v>40</v>
      </c>
      <c r="J7845">
        <v>34</v>
      </c>
      <c r="K7845">
        <v>15</v>
      </c>
      <c r="L7845" t="s">
        <v>70</v>
      </c>
      <c r="M7845" t="s">
        <v>55</v>
      </c>
      <c r="N7845" t="s">
        <v>88</v>
      </c>
      <c r="O7845">
        <f t="shared" si="732"/>
        <v>1</v>
      </c>
      <c r="P7845" t="str">
        <f t="shared" si="733"/>
        <v>Valid</v>
      </c>
      <c r="Q7845" t="str">
        <f>_xlfn.XLOOKUP(B7845,Customers!$A:$A,Customers!$C:$C,"Not Found")</f>
        <v>North</v>
      </c>
      <c r="R7845" t="str">
        <f t="shared" si="734"/>
        <v>North</v>
      </c>
      <c r="S7845" t="str">
        <f t="shared" si="735"/>
        <v>Critical Illness</v>
      </c>
      <c r="T7845" t="str">
        <f t="shared" si="736"/>
        <v>SLA Breach</v>
      </c>
      <c r="U7845">
        <f t="shared" si="737"/>
        <v>19</v>
      </c>
    </row>
    <row r="7846" spans="1:21" x14ac:dyDescent="0.3">
      <c r="A7846" t="s">
        <v>12656</v>
      </c>
      <c r="B7846" t="s">
        <v>1543</v>
      </c>
      <c r="C7846" t="s">
        <v>1544</v>
      </c>
      <c r="D7846" t="s">
        <v>116</v>
      </c>
      <c r="E7846" t="s">
        <v>74</v>
      </c>
      <c r="F7846">
        <v>11809.53</v>
      </c>
      <c r="G7846" s="1">
        <v>45959</v>
      </c>
      <c r="H7846" s="1">
        <v>45966</v>
      </c>
      <c r="I7846" t="s">
        <v>19</v>
      </c>
      <c r="J7846">
        <v>7</v>
      </c>
      <c r="K7846">
        <v>7</v>
      </c>
      <c r="L7846" t="s">
        <v>491</v>
      </c>
      <c r="M7846" t="s">
        <v>94</v>
      </c>
      <c r="N7846" t="s">
        <v>22</v>
      </c>
      <c r="O7846">
        <f t="shared" si="732"/>
        <v>1</v>
      </c>
      <c r="P7846" t="str">
        <f t="shared" si="733"/>
        <v>Valid</v>
      </c>
      <c r="Q7846" t="str">
        <f>_xlfn.XLOOKUP(B7846,Customers!$A:$A,Customers!$C:$C,"Not Found")</f>
        <v>Central</v>
      </c>
      <c r="R7846" t="str">
        <f t="shared" si="734"/>
        <v>East</v>
      </c>
      <c r="S7846" t="str">
        <f t="shared" si="735"/>
        <v>Medical Emergency</v>
      </c>
      <c r="T7846" t="str">
        <f t="shared" si="736"/>
        <v>Within SLA</v>
      </c>
      <c r="U7846">
        <f t="shared" si="737"/>
        <v>0</v>
      </c>
    </row>
    <row r="7847" spans="1:21" x14ac:dyDescent="0.3">
      <c r="A7847" t="s">
        <v>12657</v>
      </c>
      <c r="B7847" t="s">
        <v>802</v>
      </c>
      <c r="C7847" t="s">
        <v>2832</v>
      </c>
      <c r="D7847" t="s">
        <v>17</v>
      </c>
      <c r="E7847" t="s">
        <v>74</v>
      </c>
      <c r="F7847">
        <v>158191.99</v>
      </c>
      <c r="G7847" s="1">
        <v>45877</v>
      </c>
      <c r="I7847" t="s">
        <v>40</v>
      </c>
      <c r="J7847">
        <v>26</v>
      </c>
      <c r="K7847">
        <v>10</v>
      </c>
      <c r="L7847" t="s">
        <v>132</v>
      </c>
      <c r="M7847" t="s">
        <v>21</v>
      </c>
      <c r="N7847" t="s">
        <v>88</v>
      </c>
      <c r="O7847">
        <f t="shared" si="732"/>
        <v>1</v>
      </c>
      <c r="P7847" t="str">
        <f t="shared" si="733"/>
        <v>Valid</v>
      </c>
      <c r="Q7847" t="str">
        <f>_xlfn.XLOOKUP(B7847,Customers!$A:$A,Customers!$C:$C,"Not Found")</f>
        <v>West</v>
      </c>
      <c r="R7847" t="str">
        <f t="shared" si="734"/>
        <v>East</v>
      </c>
      <c r="S7847" t="str">
        <f t="shared" si="735"/>
        <v>Accident</v>
      </c>
      <c r="T7847" t="str">
        <f t="shared" si="736"/>
        <v>SLA Breach</v>
      </c>
      <c r="U7847">
        <f t="shared" si="737"/>
        <v>16</v>
      </c>
    </row>
    <row r="7848" spans="1:21" x14ac:dyDescent="0.3">
      <c r="A7848" t="s">
        <v>12658</v>
      </c>
      <c r="B7848" t="s">
        <v>496</v>
      </c>
      <c r="C7848" t="s">
        <v>497</v>
      </c>
      <c r="D7848" t="s">
        <v>92</v>
      </c>
      <c r="E7848" t="s">
        <v>18</v>
      </c>
      <c r="F7848">
        <v>216617.96</v>
      </c>
      <c r="G7848" s="1">
        <v>45925</v>
      </c>
      <c r="H7848" s="1">
        <v>45929</v>
      </c>
      <c r="I7848" t="s">
        <v>19</v>
      </c>
      <c r="J7848">
        <v>4</v>
      </c>
      <c r="K7848">
        <v>7</v>
      </c>
      <c r="L7848" t="s">
        <v>548</v>
      </c>
      <c r="M7848" t="s">
        <v>94</v>
      </c>
      <c r="N7848" t="s">
        <v>22</v>
      </c>
      <c r="O7848">
        <f t="shared" si="732"/>
        <v>1</v>
      </c>
      <c r="P7848" t="str">
        <f t="shared" si="733"/>
        <v>Valid</v>
      </c>
      <c r="Q7848" t="str">
        <f>_xlfn.XLOOKUP(B7848,Customers!$A:$A,Customers!$C:$C,"Not Found")</f>
        <v>West</v>
      </c>
      <c r="R7848" t="str">
        <f t="shared" si="734"/>
        <v>South</v>
      </c>
      <c r="S7848" t="str">
        <f t="shared" si="735"/>
        <v>Baggage Loss</v>
      </c>
      <c r="T7848" t="str">
        <f t="shared" si="736"/>
        <v>Within SLA</v>
      </c>
      <c r="U7848">
        <f t="shared" si="737"/>
        <v>0</v>
      </c>
    </row>
    <row r="7849" spans="1:21" x14ac:dyDescent="0.3">
      <c r="A7849" t="s">
        <v>12659</v>
      </c>
      <c r="B7849" t="s">
        <v>5801</v>
      </c>
      <c r="C7849" t="s">
        <v>8690</v>
      </c>
      <c r="D7849" t="s">
        <v>154</v>
      </c>
      <c r="E7849" t="s">
        <v>173</v>
      </c>
      <c r="F7849">
        <v>54767.9</v>
      </c>
      <c r="G7849" s="1">
        <v>45951</v>
      </c>
      <c r="I7849" t="s">
        <v>40</v>
      </c>
      <c r="J7849">
        <v>14</v>
      </c>
      <c r="K7849">
        <v>10</v>
      </c>
      <c r="L7849" t="s">
        <v>83</v>
      </c>
      <c r="M7849" t="s">
        <v>21</v>
      </c>
      <c r="N7849" t="s">
        <v>30</v>
      </c>
      <c r="O7849">
        <f t="shared" si="732"/>
        <v>1</v>
      </c>
      <c r="P7849" t="str">
        <f t="shared" si="733"/>
        <v>Valid</v>
      </c>
      <c r="Q7849" t="str">
        <f>_xlfn.XLOOKUP(B7849,Customers!$A:$A,Customers!$C:$C,"Not Found")</f>
        <v>West</v>
      </c>
      <c r="R7849" t="str">
        <f t="shared" si="734"/>
        <v>Central</v>
      </c>
      <c r="S7849" t="str">
        <f t="shared" si="735"/>
        <v>Vehicle Damage</v>
      </c>
      <c r="T7849" t="str">
        <f t="shared" si="736"/>
        <v>SLA Breach</v>
      </c>
      <c r="U7849">
        <f t="shared" si="737"/>
        <v>4</v>
      </c>
    </row>
    <row r="7850" spans="1:21" x14ac:dyDescent="0.3">
      <c r="A7850" t="s">
        <v>12660</v>
      </c>
      <c r="B7850" t="s">
        <v>2906</v>
      </c>
      <c r="C7850" t="s">
        <v>4652</v>
      </c>
      <c r="D7850" t="s">
        <v>17</v>
      </c>
      <c r="E7850" t="s">
        <v>27</v>
      </c>
      <c r="F7850">
        <v>62702.9</v>
      </c>
      <c r="G7850" s="1">
        <v>45661</v>
      </c>
      <c r="I7850" t="s">
        <v>40</v>
      </c>
      <c r="J7850">
        <v>2</v>
      </c>
      <c r="K7850">
        <v>10</v>
      </c>
      <c r="L7850" t="s">
        <v>404</v>
      </c>
      <c r="M7850" t="s">
        <v>21</v>
      </c>
      <c r="N7850" t="s">
        <v>30</v>
      </c>
      <c r="O7850">
        <f t="shared" si="732"/>
        <v>1</v>
      </c>
      <c r="P7850" t="str">
        <f t="shared" si="733"/>
        <v>Valid</v>
      </c>
      <c r="Q7850" t="str">
        <f>_xlfn.XLOOKUP(B7850,Customers!$A:$A,Customers!$C:$C,"Not Found")</f>
        <v>South</v>
      </c>
      <c r="R7850" t="str">
        <f t="shared" si="734"/>
        <v>West</v>
      </c>
      <c r="S7850" t="str">
        <f t="shared" si="735"/>
        <v>Accident</v>
      </c>
      <c r="T7850" t="str">
        <f t="shared" si="736"/>
        <v>Within SLA</v>
      </c>
      <c r="U7850">
        <f t="shared" si="737"/>
        <v>0</v>
      </c>
    </row>
    <row r="7851" spans="1:21" x14ac:dyDescent="0.3">
      <c r="A7851" t="s">
        <v>12661</v>
      </c>
      <c r="B7851" t="s">
        <v>2568</v>
      </c>
      <c r="C7851" t="s">
        <v>2569</v>
      </c>
      <c r="D7851" t="s">
        <v>53</v>
      </c>
      <c r="E7851" t="s">
        <v>173</v>
      </c>
      <c r="F7851">
        <v>46699.43</v>
      </c>
      <c r="G7851" s="1">
        <v>45731</v>
      </c>
      <c r="H7851" s="1">
        <v>45750</v>
      </c>
      <c r="I7851" t="s">
        <v>47</v>
      </c>
      <c r="J7851">
        <v>19</v>
      </c>
      <c r="K7851">
        <v>15</v>
      </c>
      <c r="L7851" t="s">
        <v>331</v>
      </c>
      <c r="M7851" t="s">
        <v>55</v>
      </c>
      <c r="N7851" t="s">
        <v>30</v>
      </c>
      <c r="O7851">
        <f t="shared" si="732"/>
        <v>1</v>
      </c>
      <c r="P7851" t="str">
        <f t="shared" si="733"/>
        <v>Valid</v>
      </c>
      <c r="Q7851" t="str">
        <f>_xlfn.XLOOKUP(B7851,Customers!$A:$A,Customers!$C:$C,"Not Found")</f>
        <v>Central</v>
      </c>
      <c r="R7851" t="str">
        <f t="shared" si="734"/>
        <v>Central</v>
      </c>
      <c r="S7851" t="str">
        <f t="shared" si="735"/>
        <v>Hospitalization</v>
      </c>
      <c r="T7851" t="str">
        <f t="shared" si="736"/>
        <v>SLA Breach</v>
      </c>
      <c r="U7851">
        <f t="shared" si="737"/>
        <v>4</v>
      </c>
    </row>
    <row r="7852" spans="1:21" x14ac:dyDescent="0.3">
      <c r="A7852" t="s">
        <v>12662</v>
      </c>
      <c r="B7852" t="s">
        <v>3223</v>
      </c>
      <c r="C7852" t="s">
        <v>12663</v>
      </c>
      <c r="D7852" t="s">
        <v>17</v>
      </c>
      <c r="E7852" t="s">
        <v>18</v>
      </c>
      <c r="F7852">
        <v>67866.12</v>
      </c>
      <c r="G7852" s="1">
        <v>45736</v>
      </c>
      <c r="H7852" s="1">
        <v>45743</v>
      </c>
      <c r="I7852" t="s">
        <v>19</v>
      </c>
      <c r="J7852">
        <v>7</v>
      </c>
      <c r="K7852">
        <v>10</v>
      </c>
      <c r="L7852" t="s">
        <v>268</v>
      </c>
      <c r="M7852" t="s">
        <v>21</v>
      </c>
      <c r="N7852" t="s">
        <v>30</v>
      </c>
      <c r="O7852">
        <f t="shared" si="732"/>
        <v>1</v>
      </c>
      <c r="P7852" t="str">
        <f t="shared" si="733"/>
        <v>Valid</v>
      </c>
      <c r="Q7852" t="str">
        <f>_xlfn.XLOOKUP(B7852,Customers!$A:$A,Customers!$C:$C,"Not Found")</f>
        <v>North</v>
      </c>
      <c r="R7852" t="str">
        <f t="shared" si="734"/>
        <v>South</v>
      </c>
      <c r="S7852" t="str">
        <f t="shared" si="735"/>
        <v>Accident</v>
      </c>
      <c r="T7852" t="str">
        <f t="shared" si="736"/>
        <v>Within SLA</v>
      </c>
      <c r="U7852">
        <f t="shared" si="737"/>
        <v>0</v>
      </c>
    </row>
    <row r="7853" spans="1:21" x14ac:dyDescent="0.3">
      <c r="A7853" t="s">
        <v>12664</v>
      </c>
      <c r="B7853" t="s">
        <v>805</v>
      </c>
      <c r="C7853" t="s">
        <v>2795</v>
      </c>
      <c r="D7853" t="s">
        <v>17</v>
      </c>
      <c r="E7853" t="s">
        <v>74</v>
      </c>
      <c r="F7853">
        <v>73360.19</v>
      </c>
      <c r="G7853" s="1">
        <v>45966</v>
      </c>
      <c r="H7853" s="1">
        <v>45978</v>
      </c>
      <c r="I7853" t="s">
        <v>19</v>
      </c>
      <c r="J7853">
        <v>12</v>
      </c>
      <c r="K7853">
        <v>10</v>
      </c>
      <c r="L7853" t="s">
        <v>136</v>
      </c>
      <c r="M7853" t="s">
        <v>21</v>
      </c>
      <c r="N7853" t="s">
        <v>30</v>
      </c>
      <c r="O7853">
        <f t="shared" si="732"/>
        <v>1</v>
      </c>
      <c r="P7853" t="str">
        <f t="shared" si="733"/>
        <v>Valid</v>
      </c>
      <c r="Q7853" t="str">
        <f>_xlfn.XLOOKUP(B7853,Customers!$A:$A,Customers!$C:$C,"Not Found")</f>
        <v>East</v>
      </c>
      <c r="R7853" t="str">
        <f t="shared" si="734"/>
        <v>East</v>
      </c>
      <c r="S7853" t="str">
        <f t="shared" si="735"/>
        <v>Accident</v>
      </c>
      <c r="T7853" t="str">
        <f t="shared" si="736"/>
        <v>SLA Breach</v>
      </c>
      <c r="U7853">
        <f t="shared" si="737"/>
        <v>2</v>
      </c>
    </row>
    <row r="7854" spans="1:21" x14ac:dyDescent="0.3">
      <c r="A7854" t="s">
        <v>12665</v>
      </c>
      <c r="B7854" t="s">
        <v>3168</v>
      </c>
      <c r="C7854" t="s">
        <v>3169</v>
      </c>
      <c r="D7854" t="s">
        <v>46</v>
      </c>
      <c r="E7854" t="s">
        <v>18</v>
      </c>
      <c r="F7854">
        <v>13991.27</v>
      </c>
      <c r="G7854" s="1">
        <v>45833</v>
      </c>
      <c r="H7854" s="1">
        <v>45839</v>
      </c>
      <c r="I7854" t="s">
        <v>19</v>
      </c>
      <c r="J7854">
        <v>6</v>
      </c>
      <c r="K7854">
        <v>10</v>
      </c>
      <c r="L7854" t="s">
        <v>117</v>
      </c>
      <c r="M7854" t="s">
        <v>21</v>
      </c>
      <c r="N7854" t="s">
        <v>30</v>
      </c>
      <c r="O7854">
        <f t="shared" si="732"/>
        <v>1</v>
      </c>
      <c r="P7854" t="str">
        <f t="shared" si="733"/>
        <v>Valid</v>
      </c>
      <c r="Q7854" t="str">
        <f>_xlfn.XLOOKUP(B7854,Customers!$A:$A,Customers!$C:$C,"Not Found")</f>
        <v>East</v>
      </c>
      <c r="R7854" t="str">
        <f t="shared" si="734"/>
        <v>South</v>
      </c>
      <c r="S7854" t="str">
        <f t="shared" si="735"/>
        <v>Theft</v>
      </c>
      <c r="T7854" t="str">
        <f t="shared" si="736"/>
        <v>Within SLA</v>
      </c>
      <c r="U7854">
        <f t="shared" si="737"/>
        <v>0</v>
      </c>
    </row>
    <row r="7855" spans="1:21" x14ac:dyDescent="0.3">
      <c r="A7855" t="s">
        <v>12666</v>
      </c>
      <c r="B7855" t="s">
        <v>77</v>
      </c>
      <c r="C7855" t="s">
        <v>2322</v>
      </c>
      <c r="D7855" t="s">
        <v>154</v>
      </c>
      <c r="E7855" t="s">
        <v>18</v>
      </c>
      <c r="F7855">
        <v>96757.49</v>
      </c>
      <c r="G7855" s="1">
        <v>45718</v>
      </c>
      <c r="H7855" s="1">
        <v>45719</v>
      </c>
      <c r="I7855" t="s">
        <v>19</v>
      </c>
      <c r="J7855">
        <v>1</v>
      </c>
      <c r="K7855">
        <v>10</v>
      </c>
      <c r="L7855" t="s">
        <v>491</v>
      </c>
      <c r="M7855" t="s">
        <v>21</v>
      </c>
      <c r="N7855" t="s">
        <v>22</v>
      </c>
      <c r="O7855">
        <f t="shared" si="732"/>
        <v>1</v>
      </c>
      <c r="P7855" t="str">
        <f t="shared" si="733"/>
        <v>Valid</v>
      </c>
      <c r="Q7855" t="str">
        <f>_xlfn.XLOOKUP(B7855,Customers!$A:$A,Customers!$C:$C,"Not Found")</f>
        <v>West</v>
      </c>
      <c r="R7855" t="str">
        <f t="shared" si="734"/>
        <v>South</v>
      </c>
      <c r="S7855" t="str">
        <f t="shared" si="735"/>
        <v>Vehicle Damage</v>
      </c>
      <c r="T7855" t="str">
        <f t="shared" si="736"/>
        <v>Within SLA</v>
      </c>
      <c r="U7855">
        <f t="shared" si="737"/>
        <v>0</v>
      </c>
    </row>
    <row r="7856" spans="1:21" x14ac:dyDescent="0.3">
      <c r="A7856" t="s">
        <v>12667</v>
      </c>
      <c r="B7856" t="s">
        <v>1833</v>
      </c>
      <c r="C7856" t="s">
        <v>1834</v>
      </c>
      <c r="D7856" t="s">
        <v>59</v>
      </c>
      <c r="E7856" t="s">
        <v>39</v>
      </c>
      <c r="F7856">
        <v>174843.4</v>
      </c>
      <c r="G7856" s="1">
        <v>45891</v>
      </c>
      <c r="H7856" s="1">
        <v>45906</v>
      </c>
      <c r="I7856" t="s">
        <v>19</v>
      </c>
      <c r="J7856">
        <v>15</v>
      </c>
      <c r="K7856">
        <v>15</v>
      </c>
      <c r="L7856" t="s">
        <v>140</v>
      </c>
      <c r="M7856" t="s">
        <v>55</v>
      </c>
      <c r="N7856" t="s">
        <v>30</v>
      </c>
      <c r="O7856">
        <f t="shared" si="732"/>
        <v>1</v>
      </c>
      <c r="P7856" t="str">
        <f t="shared" si="733"/>
        <v>Valid</v>
      </c>
      <c r="Q7856" t="str">
        <f>_xlfn.XLOOKUP(B7856,Customers!$A:$A,Customers!$C:$C,"Not Found")</f>
        <v>West</v>
      </c>
      <c r="R7856" t="str">
        <f t="shared" si="734"/>
        <v>North</v>
      </c>
      <c r="S7856" t="str">
        <f t="shared" si="735"/>
        <v>Critical Illness</v>
      </c>
      <c r="T7856" t="str">
        <f t="shared" si="736"/>
        <v>Within SLA</v>
      </c>
      <c r="U7856">
        <f t="shared" si="737"/>
        <v>0</v>
      </c>
    </row>
    <row r="7857" spans="1:21" x14ac:dyDescent="0.3">
      <c r="A7857" t="s">
        <v>12668</v>
      </c>
      <c r="B7857" t="s">
        <v>1610</v>
      </c>
      <c r="C7857" t="s">
        <v>2602</v>
      </c>
      <c r="D7857" t="s">
        <v>154</v>
      </c>
      <c r="E7857" t="s">
        <v>39</v>
      </c>
      <c r="F7857">
        <v>36657.86</v>
      </c>
      <c r="G7857" s="1">
        <v>45777</v>
      </c>
      <c r="I7857" t="s">
        <v>64</v>
      </c>
      <c r="J7857">
        <v>8</v>
      </c>
      <c r="K7857">
        <v>10</v>
      </c>
      <c r="L7857" t="s">
        <v>366</v>
      </c>
      <c r="M7857" t="s">
        <v>21</v>
      </c>
      <c r="N7857" t="s">
        <v>22</v>
      </c>
      <c r="O7857">
        <f t="shared" si="732"/>
        <v>1</v>
      </c>
      <c r="P7857" t="str">
        <f t="shared" si="733"/>
        <v>Valid</v>
      </c>
      <c r="Q7857" t="str">
        <f>_xlfn.XLOOKUP(B7857,Customers!$A:$A,Customers!$C:$C,"Not Found")</f>
        <v>North</v>
      </c>
      <c r="R7857" t="str">
        <f t="shared" si="734"/>
        <v>North</v>
      </c>
      <c r="S7857" t="str">
        <f t="shared" si="735"/>
        <v>Vehicle Damage</v>
      </c>
      <c r="T7857" t="str">
        <f t="shared" si="736"/>
        <v>Within SLA</v>
      </c>
      <c r="U7857">
        <f t="shared" si="737"/>
        <v>0</v>
      </c>
    </row>
    <row r="7858" spans="1:21" x14ac:dyDescent="0.3">
      <c r="A7858" t="s">
        <v>12669</v>
      </c>
      <c r="B7858" t="s">
        <v>745</v>
      </c>
      <c r="C7858" t="s">
        <v>6978</v>
      </c>
      <c r="D7858" t="s">
        <v>1254</v>
      </c>
      <c r="E7858" t="s">
        <v>173</v>
      </c>
      <c r="F7858">
        <v>83480.3</v>
      </c>
      <c r="G7858" s="1">
        <v>45850</v>
      </c>
      <c r="I7858" t="s">
        <v>64</v>
      </c>
      <c r="J7858">
        <v>16</v>
      </c>
      <c r="K7858">
        <v>12</v>
      </c>
      <c r="L7858" t="s">
        <v>373</v>
      </c>
      <c r="M7858" t="s">
        <v>49</v>
      </c>
      <c r="N7858" t="s">
        <v>30</v>
      </c>
      <c r="O7858">
        <f t="shared" si="732"/>
        <v>1</v>
      </c>
      <c r="P7858" t="str">
        <f t="shared" si="733"/>
        <v>Valid</v>
      </c>
      <c r="Q7858" t="str">
        <f>_xlfn.XLOOKUP(B7858,Customers!$A:$A,Customers!$C:$C,"Not Found")</f>
        <v>Central</v>
      </c>
      <c r="R7858" t="str">
        <f t="shared" si="734"/>
        <v>Central</v>
      </c>
      <c r="S7858" t="str">
        <f t="shared" si="735"/>
        <v>Property Damage</v>
      </c>
      <c r="T7858" t="str">
        <f t="shared" si="736"/>
        <v>SLA Breach</v>
      </c>
      <c r="U7858">
        <f t="shared" si="737"/>
        <v>4</v>
      </c>
    </row>
    <row r="7859" spans="1:21" x14ac:dyDescent="0.3">
      <c r="A7859" t="s">
        <v>12670</v>
      </c>
      <c r="B7859" t="s">
        <v>2884</v>
      </c>
      <c r="C7859" t="s">
        <v>7681</v>
      </c>
      <c r="D7859" t="s">
        <v>17</v>
      </c>
      <c r="E7859" t="s">
        <v>27</v>
      </c>
      <c r="F7859">
        <v>112811.66</v>
      </c>
      <c r="G7859" s="1">
        <v>45973</v>
      </c>
      <c r="H7859" s="1">
        <v>45981</v>
      </c>
      <c r="I7859" t="s">
        <v>47</v>
      </c>
      <c r="J7859">
        <v>8</v>
      </c>
      <c r="K7859">
        <v>10</v>
      </c>
      <c r="L7859" t="s">
        <v>252</v>
      </c>
      <c r="M7859" t="s">
        <v>21</v>
      </c>
      <c r="N7859" t="s">
        <v>42</v>
      </c>
      <c r="O7859">
        <f t="shared" si="732"/>
        <v>1</v>
      </c>
      <c r="P7859" t="str">
        <f t="shared" si="733"/>
        <v>Valid</v>
      </c>
      <c r="Q7859" t="str">
        <f>_xlfn.XLOOKUP(B7859,Customers!$A:$A,Customers!$C:$C,"Not Found")</f>
        <v>South</v>
      </c>
      <c r="R7859" t="str">
        <f t="shared" si="734"/>
        <v>West</v>
      </c>
      <c r="S7859" t="str">
        <f t="shared" si="735"/>
        <v>Accident</v>
      </c>
      <c r="T7859" t="str">
        <f t="shared" si="736"/>
        <v>Within SLA</v>
      </c>
      <c r="U7859">
        <f t="shared" si="737"/>
        <v>0</v>
      </c>
    </row>
    <row r="7860" spans="1:21" x14ac:dyDescent="0.3">
      <c r="A7860" t="s">
        <v>12671</v>
      </c>
      <c r="B7860" t="s">
        <v>1581</v>
      </c>
      <c r="C7860" t="s">
        <v>6999</v>
      </c>
      <c r="D7860" t="s">
        <v>17</v>
      </c>
      <c r="E7860" t="s">
        <v>39</v>
      </c>
      <c r="F7860">
        <v>35531.01</v>
      </c>
      <c r="G7860" s="1">
        <v>45748</v>
      </c>
      <c r="H7860" s="1">
        <v>45762</v>
      </c>
      <c r="I7860" t="s">
        <v>19</v>
      </c>
      <c r="J7860">
        <v>14</v>
      </c>
      <c r="K7860">
        <v>10</v>
      </c>
      <c r="L7860" t="s">
        <v>166</v>
      </c>
      <c r="M7860" t="s">
        <v>21</v>
      </c>
      <c r="N7860" t="s">
        <v>30</v>
      </c>
      <c r="O7860">
        <f t="shared" si="732"/>
        <v>1</v>
      </c>
      <c r="P7860" t="str">
        <f t="shared" si="733"/>
        <v>Valid</v>
      </c>
      <c r="Q7860" t="str">
        <f>_xlfn.XLOOKUP(B7860,Customers!$A:$A,Customers!$C:$C,"Not Found")</f>
        <v>Central</v>
      </c>
      <c r="R7860" t="str">
        <f t="shared" si="734"/>
        <v>North</v>
      </c>
      <c r="S7860" t="str">
        <f t="shared" si="735"/>
        <v>Accident</v>
      </c>
      <c r="T7860" t="str">
        <f t="shared" si="736"/>
        <v>SLA Breach</v>
      </c>
      <c r="U7860">
        <f t="shared" si="737"/>
        <v>4</v>
      </c>
    </row>
    <row r="7861" spans="1:21" x14ac:dyDescent="0.3">
      <c r="A7861" t="s">
        <v>12672</v>
      </c>
      <c r="B7861" t="s">
        <v>3043</v>
      </c>
      <c r="C7861" t="s">
        <v>3044</v>
      </c>
      <c r="D7861" t="s">
        <v>154</v>
      </c>
      <c r="E7861" t="s">
        <v>39</v>
      </c>
      <c r="F7861">
        <v>105373.35</v>
      </c>
      <c r="G7861" s="1">
        <v>45974</v>
      </c>
      <c r="H7861" s="1">
        <v>45979</v>
      </c>
      <c r="I7861" t="s">
        <v>19</v>
      </c>
      <c r="J7861">
        <v>5</v>
      </c>
      <c r="K7861">
        <v>10</v>
      </c>
      <c r="L7861" t="s">
        <v>166</v>
      </c>
      <c r="M7861" t="s">
        <v>21</v>
      </c>
      <c r="N7861" t="s">
        <v>22</v>
      </c>
      <c r="O7861">
        <f t="shared" si="732"/>
        <v>1</v>
      </c>
      <c r="P7861" t="str">
        <f t="shared" si="733"/>
        <v>Valid</v>
      </c>
      <c r="Q7861" t="str">
        <f>_xlfn.XLOOKUP(B7861,Customers!$A:$A,Customers!$C:$C,"Not Found")</f>
        <v>Central</v>
      </c>
      <c r="R7861" t="str">
        <f t="shared" si="734"/>
        <v>North</v>
      </c>
      <c r="S7861" t="str">
        <f t="shared" si="735"/>
        <v>Vehicle Damage</v>
      </c>
      <c r="T7861" t="str">
        <f t="shared" si="736"/>
        <v>Within SLA</v>
      </c>
      <c r="U7861">
        <f t="shared" si="737"/>
        <v>0</v>
      </c>
    </row>
    <row r="7862" spans="1:21" x14ac:dyDescent="0.3">
      <c r="A7862" t="s">
        <v>12673</v>
      </c>
      <c r="B7862" t="s">
        <v>355</v>
      </c>
      <c r="C7862" t="s">
        <v>12478</v>
      </c>
      <c r="D7862" t="s">
        <v>34</v>
      </c>
      <c r="E7862" t="s">
        <v>39</v>
      </c>
      <c r="F7862">
        <v>361307.06</v>
      </c>
      <c r="G7862" s="1">
        <v>45906</v>
      </c>
      <c r="I7862" t="s">
        <v>64</v>
      </c>
      <c r="J7862">
        <v>29</v>
      </c>
      <c r="K7862">
        <v>20</v>
      </c>
      <c r="L7862" t="s">
        <v>864</v>
      </c>
      <c r="M7862" t="s">
        <v>29</v>
      </c>
      <c r="N7862" t="s">
        <v>42</v>
      </c>
      <c r="O7862">
        <f t="shared" si="732"/>
        <v>1</v>
      </c>
      <c r="P7862" t="str">
        <f t="shared" si="733"/>
        <v>Valid</v>
      </c>
      <c r="Q7862" t="str">
        <f>_xlfn.XLOOKUP(B7862,Customers!$A:$A,Customers!$C:$C,"Not Found")</f>
        <v>Central</v>
      </c>
      <c r="R7862" t="str">
        <f t="shared" si="734"/>
        <v>North</v>
      </c>
      <c r="S7862" t="str">
        <f t="shared" si="735"/>
        <v>Death Benefit</v>
      </c>
      <c r="T7862" t="str">
        <f t="shared" si="736"/>
        <v>SLA Breach</v>
      </c>
      <c r="U7862">
        <f t="shared" si="737"/>
        <v>9</v>
      </c>
    </row>
    <row r="7863" spans="1:21" x14ac:dyDescent="0.3">
      <c r="A7863" t="s">
        <v>12674</v>
      </c>
      <c r="B7863" t="s">
        <v>4395</v>
      </c>
      <c r="C7863" t="s">
        <v>6398</v>
      </c>
      <c r="D7863" t="s">
        <v>46</v>
      </c>
      <c r="E7863" t="s">
        <v>27</v>
      </c>
      <c r="F7863">
        <v>501778.29</v>
      </c>
      <c r="G7863" s="1">
        <v>45665</v>
      </c>
      <c r="H7863" s="1">
        <v>45669</v>
      </c>
      <c r="I7863" t="s">
        <v>19</v>
      </c>
      <c r="J7863">
        <v>4</v>
      </c>
      <c r="K7863">
        <v>12</v>
      </c>
      <c r="L7863" t="s">
        <v>541</v>
      </c>
      <c r="M7863" t="s">
        <v>49</v>
      </c>
      <c r="N7863" t="s">
        <v>30</v>
      </c>
      <c r="O7863">
        <f t="shared" si="732"/>
        <v>1</v>
      </c>
      <c r="P7863" t="str">
        <f t="shared" si="733"/>
        <v>Valid</v>
      </c>
      <c r="Q7863" t="str">
        <f>_xlfn.XLOOKUP(B7863,Customers!$A:$A,Customers!$C:$C,"Not Found")</f>
        <v>South</v>
      </c>
      <c r="R7863" t="str">
        <f t="shared" si="734"/>
        <v>West</v>
      </c>
      <c r="S7863" t="str">
        <f t="shared" si="735"/>
        <v>Theft</v>
      </c>
      <c r="T7863" t="str">
        <f t="shared" si="736"/>
        <v>Within SLA</v>
      </c>
      <c r="U7863">
        <f t="shared" si="737"/>
        <v>0</v>
      </c>
    </row>
    <row r="7864" spans="1:21" x14ac:dyDescent="0.3">
      <c r="A7864" t="s">
        <v>12675</v>
      </c>
      <c r="B7864" t="s">
        <v>2804</v>
      </c>
      <c r="C7864" t="s">
        <v>3447</v>
      </c>
      <c r="D7864" t="s">
        <v>46</v>
      </c>
      <c r="E7864" t="s">
        <v>18</v>
      </c>
      <c r="F7864">
        <v>59803.55</v>
      </c>
      <c r="G7864" s="1">
        <v>45789</v>
      </c>
      <c r="H7864" s="1">
        <v>45796</v>
      </c>
      <c r="I7864" t="s">
        <v>19</v>
      </c>
      <c r="J7864">
        <v>7</v>
      </c>
      <c r="K7864">
        <v>10</v>
      </c>
      <c r="L7864" t="s">
        <v>431</v>
      </c>
      <c r="M7864" t="s">
        <v>21</v>
      </c>
      <c r="N7864" t="s">
        <v>22</v>
      </c>
      <c r="O7864">
        <f t="shared" si="732"/>
        <v>1</v>
      </c>
      <c r="P7864" t="str">
        <f t="shared" si="733"/>
        <v>Valid</v>
      </c>
      <c r="Q7864" t="str">
        <f>_xlfn.XLOOKUP(B7864,Customers!$A:$A,Customers!$C:$C,"Not Found")</f>
        <v>North</v>
      </c>
      <c r="R7864" t="str">
        <f t="shared" si="734"/>
        <v>South</v>
      </c>
      <c r="S7864" t="str">
        <f t="shared" si="735"/>
        <v>Theft</v>
      </c>
      <c r="T7864" t="str">
        <f t="shared" si="736"/>
        <v>Within SLA</v>
      </c>
      <c r="U7864">
        <f t="shared" si="737"/>
        <v>0</v>
      </c>
    </row>
    <row r="7865" spans="1:21" x14ac:dyDescent="0.3">
      <c r="A7865" t="s">
        <v>12676</v>
      </c>
      <c r="B7865" t="s">
        <v>214</v>
      </c>
      <c r="C7865" t="s">
        <v>3647</v>
      </c>
      <c r="D7865" t="s">
        <v>46</v>
      </c>
      <c r="E7865" t="s">
        <v>27</v>
      </c>
      <c r="F7865">
        <v>45943.43</v>
      </c>
      <c r="G7865" s="1">
        <v>45947</v>
      </c>
      <c r="H7865" s="1">
        <v>45955</v>
      </c>
      <c r="I7865" t="s">
        <v>19</v>
      </c>
      <c r="J7865">
        <v>8</v>
      </c>
      <c r="K7865">
        <v>10</v>
      </c>
      <c r="L7865" t="s">
        <v>813</v>
      </c>
      <c r="M7865" t="s">
        <v>21</v>
      </c>
      <c r="N7865" t="s">
        <v>30</v>
      </c>
      <c r="O7865">
        <f t="shared" si="732"/>
        <v>1</v>
      </c>
      <c r="P7865" t="str">
        <f t="shared" si="733"/>
        <v>Valid</v>
      </c>
      <c r="Q7865" t="str">
        <f>_xlfn.XLOOKUP(B7865,Customers!$A:$A,Customers!$C:$C,"Not Found")</f>
        <v>West</v>
      </c>
      <c r="R7865" t="str">
        <f t="shared" si="734"/>
        <v>West</v>
      </c>
      <c r="S7865" t="str">
        <f t="shared" si="735"/>
        <v>Theft</v>
      </c>
      <c r="T7865" t="str">
        <f t="shared" si="736"/>
        <v>Within SLA</v>
      </c>
      <c r="U7865">
        <f t="shared" si="737"/>
        <v>0</v>
      </c>
    </row>
    <row r="7866" spans="1:21" x14ac:dyDescent="0.3">
      <c r="A7866" t="s">
        <v>12677</v>
      </c>
      <c r="B7866" t="s">
        <v>1813</v>
      </c>
      <c r="C7866" t="s">
        <v>11023</v>
      </c>
      <c r="D7866" t="s">
        <v>59</v>
      </c>
      <c r="E7866" t="s">
        <v>39</v>
      </c>
      <c r="F7866">
        <v>99811.87</v>
      </c>
      <c r="G7866" s="1">
        <v>45944</v>
      </c>
      <c r="H7866" s="1">
        <v>45952</v>
      </c>
      <c r="I7866" t="s">
        <v>19</v>
      </c>
      <c r="J7866">
        <v>8</v>
      </c>
      <c r="K7866">
        <v>15</v>
      </c>
      <c r="L7866" t="s">
        <v>65</v>
      </c>
      <c r="M7866" t="s">
        <v>55</v>
      </c>
      <c r="N7866" t="s">
        <v>22</v>
      </c>
      <c r="O7866">
        <f t="shared" si="732"/>
        <v>1</v>
      </c>
      <c r="P7866" t="str">
        <f t="shared" si="733"/>
        <v>Valid</v>
      </c>
      <c r="Q7866" t="str">
        <f>_xlfn.XLOOKUP(B7866,Customers!$A:$A,Customers!$C:$C,"Not Found")</f>
        <v>West</v>
      </c>
      <c r="R7866" t="str">
        <f t="shared" si="734"/>
        <v>North</v>
      </c>
      <c r="S7866" t="str">
        <f t="shared" si="735"/>
        <v>Critical Illness</v>
      </c>
      <c r="T7866" t="str">
        <f t="shared" si="736"/>
        <v>Within SLA</v>
      </c>
      <c r="U7866">
        <f t="shared" si="737"/>
        <v>0</v>
      </c>
    </row>
    <row r="7867" spans="1:21" x14ac:dyDescent="0.3">
      <c r="A7867" t="s">
        <v>12678</v>
      </c>
      <c r="B7867" t="s">
        <v>10083</v>
      </c>
      <c r="C7867" t="s">
        <v>10084</v>
      </c>
      <c r="D7867" t="s">
        <v>17</v>
      </c>
      <c r="E7867" t="s">
        <v>27</v>
      </c>
      <c r="F7867">
        <v>70075.39</v>
      </c>
      <c r="G7867" s="1">
        <v>45889</v>
      </c>
      <c r="H7867" s="1">
        <v>45897</v>
      </c>
      <c r="I7867" t="s">
        <v>19</v>
      </c>
      <c r="J7867">
        <v>8</v>
      </c>
      <c r="K7867">
        <v>10</v>
      </c>
      <c r="L7867" t="s">
        <v>174</v>
      </c>
      <c r="M7867" t="s">
        <v>21</v>
      </c>
      <c r="N7867" t="s">
        <v>30</v>
      </c>
      <c r="O7867">
        <f t="shared" si="732"/>
        <v>1</v>
      </c>
      <c r="P7867" t="str">
        <f t="shared" si="733"/>
        <v>Valid</v>
      </c>
      <c r="Q7867" t="str">
        <f>_xlfn.XLOOKUP(B7867,Customers!$A:$A,Customers!$C:$C,"Not Found")</f>
        <v>North</v>
      </c>
      <c r="R7867" t="str">
        <f t="shared" si="734"/>
        <v>West</v>
      </c>
      <c r="S7867" t="str">
        <f t="shared" si="735"/>
        <v>Accident</v>
      </c>
      <c r="T7867" t="str">
        <f t="shared" si="736"/>
        <v>Within SLA</v>
      </c>
      <c r="U7867">
        <f t="shared" si="737"/>
        <v>0</v>
      </c>
    </row>
    <row r="7868" spans="1:21" x14ac:dyDescent="0.3">
      <c r="A7868" t="s">
        <v>12679</v>
      </c>
      <c r="B7868" t="s">
        <v>4322</v>
      </c>
      <c r="C7868" t="s">
        <v>12680</v>
      </c>
      <c r="D7868" t="s">
        <v>102</v>
      </c>
      <c r="E7868" t="s">
        <v>173</v>
      </c>
      <c r="F7868">
        <v>866575.55</v>
      </c>
      <c r="G7868" s="1">
        <v>45888</v>
      </c>
      <c r="H7868" s="1">
        <v>45907</v>
      </c>
      <c r="I7868" t="s">
        <v>19</v>
      </c>
      <c r="J7868">
        <v>19</v>
      </c>
      <c r="K7868">
        <v>20</v>
      </c>
      <c r="L7868" t="s">
        <v>366</v>
      </c>
      <c r="M7868" t="s">
        <v>29</v>
      </c>
      <c r="N7868" t="s">
        <v>30</v>
      </c>
      <c r="O7868">
        <f t="shared" si="732"/>
        <v>1</v>
      </c>
      <c r="P7868" t="str">
        <f t="shared" si="733"/>
        <v>Valid</v>
      </c>
      <c r="Q7868" t="str">
        <f>_xlfn.XLOOKUP(B7868,Customers!$A:$A,Customers!$C:$C,"Not Found")</f>
        <v>South</v>
      </c>
      <c r="R7868" t="str">
        <f t="shared" si="734"/>
        <v>Central</v>
      </c>
      <c r="S7868" t="str">
        <f t="shared" si="735"/>
        <v>Maturity</v>
      </c>
      <c r="T7868" t="str">
        <f t="shared" si="736"/>
        <v>Within SLA</v>
      </c>
      <c r="U7868">
        <f t="shared" si="737"/>
        <v>0</v>
      </c>
    </row>
    <row r="7869" spans="1:21" x14ac:dyDescent="0.3">
      <c r="A7869" t="s">
        <v>12681</v>
      </c>
      <c r="B7869" t="s">
        <v>1887</v>
      </c>
      <c r="C7869" t="s">
        <v>5794</v>
      </c>
      <c r="D7869" t="s">
        <v>53</v>
      </c>
      <c r="E7869" t="s">
        <v>39</v>
      </c>
      <c r="F7869">
        <v>237294.34</v>
      </c>
      <c r="G7869" s="1">
        <v>45949</v>
      </c>
      <c r="I7869" t="s">
        <v>64</v>
      </c>
      <c r="J7869">
        <v>9</v>
      </c>
      <c r="K7869">
        <v>15</v>
      </c>
      <c r="L7869" t="s">
        <v>541</v>
      </c>
      <c r="M7869" t="s">
        <v>55</v>
      </c>
      <c r="N7869" t="s">
        <v>30</v>
      </c>
      <c r="O7869">
        <f t="shared" si="732"/>
        <v>1</v>
      </c>
      <c r="P7869" t="str">
        <f t="shared" si="733"/>
        <v>Valid</v>
      </c>
      <c r="Q7869" t="str">
        <f>_xlfn.XLOOKUP(B7869,Customers!$A:$A,Customers!$C:$C,"Not Found")</f>
        <v>East</v>
      </c>
      <c r="R7869" t="str">
        <f t="shared" si="734"/>
        <v>North</v>
      </c>
      <c r="S7869" t="str">
        <f t="shared" si="735"/>
        <v>Hospitalization</v>
      </c>
      <c r="T7869" t="str">
        <f t="shared" si="736"/>
        <v>Within SLA</v>
      </c>
      <c r="U7869">
        <f t="shared" si="737"/>
        <v>0</v>
      </c>
    </row>
    <row r="7870" spans="1:21" x14ac:dyDescent="0.3">
      <c r="A7870" t="s">
        <v>12682</v>
      </c>
      <c r="B7870" t="s">
        <v>8123</v>
      </c>
      <c r="C7870" t="s">
        <v>8124</v>
      </c>
      <c r="D7870" t="s">
        <v>53</v>
      </c>
      <c r="E7870" t="s">
        <v>173</v>
      </c>
      <c r="F7870">
        <v>52901.51</v>
      </c>
      <c r="G7870" s="1">
        <v>45705</v>
      </c>
      <c r="H7870" s="1">
        <v>45721</v>
      </c>
      <c r="I7870" t="s">
        <v>19</v>
      </c>
      <c r="J7870">
        <v>16</v>
      </c>
      <c r="K7870">
        <v>15</v>
      </c>
      <c r="L7870" t="s">
        <v>178</v>
      </c>
      <c r="M7870" t="s">
        <v>55</v>
      </c>
      <c r="N7870" t="s">
        <v>42</v>
      </c>
      <c r="O7870">
        <f t="shared" si="732"/>
        <v>1</v>
      </c>
      <c r="P7870" t="str">
        <f t="shared" si="733"/>
        <v>Valid</v>
      </c>
      <c r="Q7870" t="str">
        <f>_xlfn.XLOOKUP(B7870,Customers!$A:$A,Customers!$C:$C,"Not Found")</f>
        <v>North</v>
      </c>
      <c r="R7870" t="str">
        <f t="shared" si="734"/>
        <v>Central</v>
      </c>
      <c r="S7870" t="str">
        <f t="shared" si="735"/>
        <v>Hospitalization</v>
      </c>
      <c r="T7870" t="str">
        <f t="shared" si="736"/>
        <v>SLA Breach</v>
      </c>
      <c r="U7870">
        <f t="shared" si="737"/>
        <v>1</v>
      </c>
    </row>
    <row r="7871" spans="1:21" x14ac:dyDescent="0.3">
      <c r="A7871" t="s">
        <v>12683</v>
      </c>
      <c r="B7871" t="s">
        <v>948</v>
      </c>
      <c r="C7871" t="s">
        <v>10188</v>
      </c>
      <c r="D7871" t="s">
        <v>92</v>
      </c>
      <c r="E7871" t="s">
        <v>173</v>
      </c>
      <c r="F7871">
        <v>26476.43</v>
      </c>
      <c r="G7871" s="1">
        <v>45812</v>
      </c>
      <c r="H7871" s="1">
        <v>45834</v>
      </c>
      <c r="I7871" t="s">
        <v>19</v>
      </c>
      <c r="J7871">
        <v>22</v>
      </c>
      <c r="K7871">
        <v>7</v>
      </c>
      <c r="L7871" t="s">
        <v>35</v>
      </c>
      <c r="M7871" t="s">
        <v>94</v>
      </c>
      <c r="N7871" t="s">
        <v>88</v>
      </c>
      <c r="O7871">
        <f t="shared" si="732"/>
        <v>1</v>
      </c>
      <c r="P7871" t="str">
        <f t="shared" si="733"/>
        <v>Valid</v>
      </c>
      <c r="Q7871" t="str">
        <f>_xlfn.XLOOKUP(B7871,Customers!$A:$A,Customers!$C:$C,"Not Found")</f>
        <v>East</v>
      </c>
      <c r="R7871" t="str">
        <f t="shared" si="734"/>
        <v>Central</v>
      </c>
      <c r="S7871" t="str">
        <f t="shared" si="735"/>
        <v>Baggage Loss</v>
      </c>
      <c r="T7871" t="str">
        <f t="shared" si="736"/>
        <v>SLA Breach</v>
      </c>
      <c r="U7871">
        <f t="shared" si="737"/>
        <v>15</v>
      </c>
    </row>
    <row r="7872" spans="1:21" x14ac:dyDescent="0.3">
      <c r="A7872" t="s">
        <v>12684</v>
      </c>
      <c r="B7872" t="s">
        <v>3382</v>
      </c>
      <c r="C7872" t="s">
        <v>3383</v>
      </c>
      <c r="D7872" t="s">
        <v>111</v>
      </c>
      <c r="E7872" t="s">
        <v>74</v>
      </c>
      <c r="F7872">
        <v>70034.02</v>
      </c>
      <c r="G7872" s="1">
        <v>45775</v>
      </c>
      <c r="H7872" s="1">
        <v>45800</v>
      </c>
      <c r="I7872" t="s">
        <v>19</v>
      </c>
      <c r="J7872">
        <v>25</v>
      </c>
      <c r="K7872">
        <v>12</v>
      </c>
      <c r="L7872" t="s">
        <v>41</v>
      </c>
      <c r="M7872" t="s">
        <v>49</v>
      </c>
      <c r="N7872" t="s">
        <v>42</v>
      </c>
      <c r="O7872">
        <f t="shared" si="732"/>
        <v>1</v>
      </c>
      <c r="P7872" t="str">
        <f t="shared" si="733"/>
        <v>Valid</v>
      </c>
      <c r="Q7872" t="str">
        <f>_xlfn.XLOOKUP(B7872,Customers!$A:$A,Customers!$C:$C,"Not Found")</f>
        <v>East</v>
      </c>
      <c r="R7872" t="str">
        <f t="shared" si="734"/>
        <v>East</v>
      </c>
      <c r="S7872" t="str">
        <f t="shared" si="735"/>
        <v>Fire</v>
      </c>
      <c r="T7872" t="str">
        <f t="shared" si="736"/>
        <v>SLA Breach</v>
      </c>
      <c r="U7872">
        <f t="shared" si="737"/>
        <v>13</v>
      </c>
    </row>
    <row r="7873" spans="1:21" x14ac:dyDescent="0.3">
      <c r="A7873" t="s">
        <v>12685</v>
      </c>
      <c r="B7873" t="s">
        <v>2356</v>
      </c>
      <c r="C7873" t="s">
        <v>3696</v>
      </c>
      <c r="D7873" t="s">
        <v>53</v>
      </c>
      <c r="E7873" t="s">
        <v>18</v>
      </c>
      <c r="F7873">
        <v>48231.81</v>
      </c>
      <c r="G7873" s="1">
        <v>45985</v>
      </c>
      <c r="H7873" s="1">
        <v>46000</v>
      </c>
      <c r="I7873" t="s">
        <v>19</v>
      </c>
      <c r="J7873">
        <v>15</v>
      </c>
      <c r="K7873">
        <v>15</v>
      </c>
      <c r="L7873" t="s">
        <v>366</v>
      </c>
      <c r="M7873" t="s">
        <v>55</v>
      </c>
      <c r="N7873" t="s">
        <v>30</v>
      </c>
      <c r="O7873">
        <f t="shared" si="732"/>
        <v>1</v>
      </c>
      <c r="P7873" t="str">
        <f t="shared" si="733"/>
        <v>Valid</v>
      </c>
      <c r="Q7873" t="str">
        <f>_xlfn.XLOOKUP(B7873,Customers!$A:$A,Customers!$C:$C,"Not Found")</f>
        <v>West</v>
      </c>
      <c r="R7873" t="str">
        <f t="shared" si="734"/>
        <v>South</v>
      </c>
      <c r="S7873" t="str">
        <f t="shared" si="735"/>
        <v>Hospitalization</v>
      </c>
      <c r="T7873" t="str">
        <f t="shared" si="736"/>
        <v>Within SLA</v>
      </c>
      <c r="U7873">
        <f t="shared" si="737"/>
        <v>0</v>
      </c>
    </row>
    <row r="7874" spans="1:21" x14ac:dyDescent="0.3">
      <c r="A7874" t="s">
        <v>12686</v>
      </c>
      <c r="B7874" t="s">
        <v>2064</v>
      </c>
      <c r="C7874" t="s">
        <v>4594</v>
      </c>
      <c r="D7874" t="s">
        <v>17</v>
      </c>
      <c r="E7874" t="s">
        <v>74</v>
      </c>
      <c r="F7874">
        <v>7806.09</v>
      </c>
      <c r="G7874" s="1">
        <v>45914</v>
      </c>
      <c r="H7874" s="1">
        <v>45927</v>
      </c>
      <c r="I7874" t="s">
        <v>19</v>
      </c>
      <c r="J7874">
        <v>13</v>
      </c>
      <c r="K7874">
        <v>10</v>
      </c>
      <c r="L7874" t="s">
        <v>813</v>
      </c>
      <c r="M7874" t="s">
        <v>21</v>
      </c>
      <c r="N7874" t="s">
        <v>30</v>
      </c>
      <c r="O7874">
        <f t="shared" ref="O7874:O7937" si="738">COUNTIF($A:$A,A7874)</f>
        <v>1</v>
      </c>
      <c r="P7874" t="str">
        <f t="shared" ref="P7874:P7937" si="739">IF(F7874="","Missing Amount","Valid")</f>
        <v>Valid</v>
      </c>
      <c r="Q7874" t="str">
        <f>_xlfn.XLOOKUP(B7874,Customers!$A:$A,Customers!$C:$C,"Not Found")</f>
        <v>Central</v>
      </c>
      <c r="R7874" t="str">
        <f t="shared" ref="R7874:R7937" si="740">IF(E7874="",Q7874,E7874)</f>
        <v>East</v>
      </c>
      <c r="S7874" t="str">
        <f t="shared" ref="S7874:S7937" si="741">IF(D7874="Hospitalisation","Hospitalization",IF(D7874="Medical Emerg.","Medical Emergency",IF(D7874="Property dmg","Property Damage",IF(D7874="Vehicle dmg","Vehicle Damage",D7874))))</f>
        <v>Accident</v>
      </c>
      <c r="T7874" t="str">
        <f t="shared" ref="T7874:T7937" si="742">IF(J7874&gt;K7874,"SLA Breach","Within SLA")</f>
        <v>SLA Breach</v>
      </c>
      <c r="U7874">
        <f t="shared" ref="U7874:U7937" si="743">IF(J7874&gt;K7874,J7874-K7874,0)</f>
        <v>3</v>
      </c>
    </row>
    <row r="7875" spans="1:21" x14ac:dyDescent="0.3">
      <c r="A7875" t="s">
        <v>12687</v>
      </c>
      <c r="B7875" t="s">
        <v>302</v>
      </c>
      <c r="C7875" t="s">
        <v>6721</v>
      </c>
      <c r="D7875" t="s">
        <v>34</v>
      </c>
      <c r="E7875" t="s">
        <v>18</v>
      </c>
      <c r="F7875">
        <v>899217.18</v>
      </c>
      <c r="G7875" s="1">
        <v>45907</v>
      </c>
      <c r="H7875" s="1">
        <v>45923</v>
      </c>
      <c r="I7875" t="s">
        <v>19</v>
      </c>
      <c r="J7875">
        <v>16</v>
      </c>
      <c r="K7875">
        <v>20</v>
      </c>
      <c r="L7875" t="s">
        <v>404</v>
      </c>
      <c r="M7875" t="s">
        <v>29</v>
      </c>
      <c r="N7875" t="s">
        <v>30</v>
      </c>
      <c r="O7875">
        <f t="shared" si="738"/>
        <v>1</v>
      </c>
      <c r="P7875" t="str">
        <f t="shared" si="739"/>
        <v>Valid</v>
      </c>
      <c r="Q7875" t="str">
        <f>_xlfn.XLOOKUP(B7875,Customers!$A:$A,Customers!$C:$C,"Not Found")</f>
        <v>Central</v>
      </c>
      <c r="R7875" t="str">
        <f t="shared" si="740"/>
        <v>South</v>
      </c>
      <c r="S7875" t="str">
        <f t="shared" si="741"/>
        <v>Death Benefit</v>
      </c>
      <c r="T7875" t="str">
        <f t="shared" si="742"/>
        <v>Within SLA</v>
      </c>
      <c r="U7875">
        <f t="shared" si="743"/>
        <v>0</v>
      </c>
    </row>
    <row r="7876" spans="1:21" x14ac:dyDescent="0.3">
      <c r="A7876" t="s">
        <v>12688</v>
      </c>
      <c r="B7876" t="s">
        <v>5938</v>
      </c>
      <c r="C7876" t="s">
        <v>7787</v>
      </c>
      <c r="D7876" t="s">
        <v>154</v>
      </c>
      <c r="E7876" t="s">
        <v>173</v>
      </c>
      <c r="F7876">
        <v>42042.14</v>
      </c>
      <c r="G7876" s="1">
        <v>45689</v>
      </c>
      <c r="H7876" s="1">
        <v>45708</v>
      </c>
      <c r="I7876" t="s">
        <v>19</v>
      </c>
      <c r="J7876">
        <v>19</v>
      </c>
      <c r="K7876">
        <v>10</v>
      </c>
      <c r="L7876" t="s">
        <v>541</v>
      </c>
      <c r="M7876" t="s">
        <v>21</v>
      </c>
      <c r="N7876" t="s">
        <v>30</v>
      </c>
      <c r="O7876">
        <f t="shared" si="738"/>
        <v>1</v>
      </c>
      <c r="P7876" t="str">
        <f t="shared" si="739"/>
        <v>Valid</v>
      </c>
      <c r="Q7876" t="str">
        <f>_xlfn.XLOOKUP(B7876,Customers!$A:$A,Customers!$C:$C,"Not Found")</f>
        <v>East</v>
      </c>
      <c r="R7876" t="str">
        <f t="shared" si="740"/>
        <v>Central</v>
      </c>
      <c r="S7876" t="str">
        <f t="shared" si="741"/>
        <v>Vehicle Damage</v>
      </c>
      <c r="T7876" t="str">
        <f t="shared" si="742"/>
        <v>SLA Breach</v>
      </c>
      <c r="U7876">
        <f t="shared" si="743"/>
        <v>9</v>
      </c>
    </row>
    <row r="7877" spans="1:21" x14ac:dyDescent="0.3">
      <c r="A7877" t="s">
        <v>12689</v>
      </c>
      <c r="B7877" t="s">
        <v>2646</v>
      </c>
      <c r="C7877" t="s">
        <v>2647</v>
      </c>
      <c r="D7877" t="s">
        <v>69</v>
      </c>
      <c r="E7877" t="s">
        <v>74</v>
      </c>
      <c r="F7877">
        <v>82311.429999999993</v>
      </c>
      <c r="G7877" s="1">
        <v>45911</v>
      </c>
      <c r="H7877" s="1">
        <v>45927</v>
      </c>
      <c r="I7877" t="s">
        <v>19</v>
      </c>
      <c r="J7877">
        <v>16</v>
      </c>
      <c r="K7877">
        <v>12</v>
      </c>
      <c r="L7877" t="s">
        <v>79</v>
      </c>
      <c r="M7877" t="s">
        <v>49</v>
      </c>
      <c r="N7877" t="s">
        <v>30</v>
      </c>
      <c r="O7877">
        <f t="shared" si="738"/>
        <v>1</v>
      </c>
      <c r="P7877" t="str">
        <f t="shared" si="739"/>
        <v>Valid</v>
      </c>
      <c r="Q7877" t="str">
        <f>_xlfn.XLOOKUP(B7877,Customers!$A:$A,Customers!$C:$C,"Not Found")</f>
        <v>East</v>
      </c>
      <c r="R7877" t="str">
        <f t="shared" si="740"/>
        <v>East</v>
      </c>
      <c r="S7877" t="str">
        <f t="shared" si="741"/>
        <v>Property Damage</v>
      </c>
      <c r="T7877" t="str">
        <f t="shared" si="742"/>
        <v>SLA Breach</v>
      </c>
      <c r="U7877">
        <f t="shared" si="743"/>
        <v>4</v>
      </c>
    </row>
    <row r="7878" spans="1:21" x14ac:dyDescent="0.3">
      <c r="A7878" t="s">
        <v>12690</v>
      </c>
      <c r="B7878" t="s">
        <v>11608</v>
      </c>
      <c r="C7878" t="s">
        <v>11609</v>
      </c>
      <c r="D7878" t="s">
        <v>26</v>
      </c>
      <c r="E7878" t="s">
        <v>27</v>
      </c>
      <c r="F7878">
        <v>1815985.07</v>
      </c>
      <c r="G7878" s="1">
        <v>45937</v>
      </c>
      <c r="H7878" s="1">
        <v>45957</v>
      </c>
      <c r="I7878" t="s">
        <v>19</v>
      </c>
      <c r="J7878">
        <v>20</v>
      </c>
      <c r="K7878">
        <v>20</v>
      </c>
      <c r="L7878" t="s">
        <v>204</v>
      </c>
      <c r="M7878" t="s">
        <v>29</v>
      </c>
      <c r="N7878" t="s">
        <v>30</v>
      </c>
      <c r="O7878">
        <f t="shared" si="738"/>
        <v>1</v>
      </c>
      <c r="P7878" t="str">
        <f t="shared" si="739"/>
        <v>Valid</v>
      </c>
      <c r="Q7878" t="str">
        <f>_xlfn.XLOOKUP(B7878,Customers!$A:$A,Customers!$C:$C,"Not Found")</f>
        <v>West</v>
      </c>
      <c r="R7878" t="str">
        <f t="shared" si="740"/>
        <v>West</v>
      </c>
      <c r="S7878" t="str">
        <f t="shared" si="741"/>
        <v>Disability</v>
      </c>
      <c r="T7878" t="str">
        <f t="shared" si="742"/>
        <v>Within SLA</v>
      </c>
      <c r="U7878">
        <f t="shared" si="743"/>
        <v>0</v>
      </c>
    </row>
    <row r="7879" spans="1:21" x14ac:dyDescent="0.3">
      <c r="A7879" t="s">
        <v>12691</v>
      </c>
      <c r="B7879" t="s">
        <v>2599</v>
      </c>
      <c r="C7879" t="s">
        <v>2971</v>
      </c>
      <c r="D7879" t="s">
        <v>17</v>
      </c>
      <c r="E7879" t="s">
        <v>74</v>
      </c>
      <c r="F7879">
        <v>42873.8</v>
      </c>
      <c r="G7879" s="1">
        <v>45800</v>
      </c>
      <c r="I7879" t="s">
        <v>64</v>
      </c>
      <c r="J7879">
        <v>14</v>
      </c>
      <c r="K7879">
        <v>10</v>
      </c>
      <c r="L7879" t="s">
        <v>174</v>
      </c>
      <c r="M7879" t="s">
        <v>21</v>
      </c>
      <c r="N7879" t="s">
        <v>42</v>
      </c>
      <c r="O7879">
        <f t="shared" si="738"/>
        <v>1</v>
      </c>
      <c r="P7879" t="str">
        <f t="shared" si="739"/>
        <v>Valid</v>
      </c>
      <c r="Q7879" t="str">
        <f>_xlfn.XLOOKUP(B7879,Customers!$A:$A,Customers!$C:$C,"Not Found")</f>
        <v>North</v>
      </c>
      <c r="R7879" t="str">
        <f t="shared" si="740"/>
        <v>East</v>
      </c>
      <c r="S7879" t="str">
        <f t="shared" si="741"/>
        <v>Accident</v>
      </c>
      <c r="T7879" t="str">
        <f t="shared" si="742"/>
        <v>SLA Breach</v>
      </c>
      <c r="U7879">
        <f t="shared" si="743"/>
        <v>4</v>
      </c>
    </row>
    <row r="7880" spans="1:21" x14ac:dyDescent="0.3">
      <c r="A7880" t="s">
        <v>12692</v>
      </c>
      <c r="B7880" t="s">
        <v>4845</v>
      </c>
      <c r="C7880" t="s">
        <v>4846</v>
      </c>
      <c r="D7880" t="s">
        <v>46</v>
      </c>
      <c r="E7880" t="s">
        <v>18</v>
      </c>
      <c r="F7880">
        <v>57707.59</v>
      </c>
      <c r="G7880" s="1">
        <v>45946</v>
      </c>
      <c r="I7880" t="s">
        <v>40</v>
      </c>
      <c r="J7880">
        <v>16</v>
      </c>
      <c r="K7880">
        <v>10</v>
      </c>
      <c r="L7880" t="s">
        <v>159</v>
      </c>
      <c r="M7880" t="s">
        <v>21</v>
      </c>
      <c r="N7880" t="s">
        <v>42</v>
      </c>
      <c r="O7880">
        <f t="shared" si="738"/>
        <v>1</v>
      </c>
      <c r="P7880" t="str">
        <f t="shared" si="739"/>
        <v>Valid</v>
      </c>
      <c r="Q7880" t="str">
        <f>_xlfn.XLOOKUP(B7880,Customers!$A:$A,Customers!$C:$C,"Not Found")</f>
        <v>West</v>
      </c>
      <c r="R7880" t="str">
        <f t="shared" si="740"/>
        <v>South</v>
      </c>
      <c r="S7880" t="str">
        <f t="shared" si="741"/>
        <v>Theft</v>
      </c>
      <c r="T7880" t="str">
        <f t="shared" si="742"/>
        <v>SLA Breach</v>
      </c>
      <c r="U7880">
        <f t="shared" si="743"/>
        <v>6</v>
      </c>
    </row>
    <row r="7881" spans="1:21" x14ac:dyDescent="0.3">
      <c r="A7881" t="s">
        <v>12693</v>
      </c>
      <c r="B7881" t="s">
        <v>2136</v>
      </c>
      <c r="C7881" t="s">
        <v>2137</v>
      </c>
      <c r="D7881" t="s">
        <v>111</v>
      </c>
      <c r="E7881" t="s">
        <v>74</v>
      </c>
      <c r="F7881">
        <v>130859.96</v>
      </c>
      <c r="G7881" s="1">
        <v>45789</v>
      </c>
      <c r="I7881" t="s">
        <v>64</v>
      </c>
      <c r="J7881">
        <v>8</v>
      </c>
      <c r="K7881">
        <v>12</v>
      </c>
      <c r="L7881" t="s">
        <v>813</v>
      </c>
      <c r="M7881" t="s">
        <v>49</v>
      </c>
      <c r="N7881" t="s">
        <v>30</v>
      </c>
      <c r="O7881">
        <f t="shared" si="738"/>
        <v>1</v>
      </c>
      <c r="P7881" t="str">
        <f t="shared" si="739"/>
        <v>Valid</v>
      </c>
      <c r="Q7881" t="str">
        <f>_xlfn.XLOOKUP(B7881,Customers!$A:$A,Customers!$C:$C,"Not Found")</f>
        <v>South</v>
      </c>
      <c r="R7881" t="str">
        <f t="shared" si="740"/>
        <v>East</v>
      </c>
      <c r="S7881" t="str">
        <f t="shared" si="741"/>
        <v>Fire</v>
      </c>
      <c r="T7881" t="str">
        <f t="shared" si="742"/>
        <v>Within SLA</v>
      </c>
      <c r="U7881">
        <f t="shared" si="743"/>
        <v>0</v>
      </c>
    </row>
    <row r="7882" spans="1:21" x14ac:dyDescent="0.3">
      <c r="A7882" t="s">
        <v>12694</v>
      </c>
      <c r="B7882" t="s">
        <v>2177</v>
      </c>
      <c r="C7882" t="s">
        <v>2178</v>
      </c>
      <c r="D7882" t="s">
        <v>69</v>
      </c>
      <c r="E7882" t="s">
        <v>173</v>
      </c>
      <c r="F7882">
        <v>137035.18</v>
      </c>
      <c r="G7882" s="1">
        <v>45876</v>
      </c>
      <c r="I7882" t="s">
        <v>64</v>
      </c>
      <c r="J7882">
        <v>17</v>
      </c>
      <c r="K7882">
        <v>12</v>
      </c>
      <c r="L7882" t="s">
        <v>28</v>
      </c>
      <c r="M7882" t="s">
        <v>49</v>
      </c>
      <c r="N7882" t="s">
        <v>22</v>
      </c>
      <c r="O7882">
        <f t="shared" si="738"/>
        <v>1</v>
      </c>
      <c r="P7882" t="str">
        <f t="shared" si="739"/>
        <v>Valid</v>
      </c>
      <c r="Q7882" t="str">
        <f>_xlfn.XLOOKUP(B7882,Customers!$A:$A,Customers!$C:$C,"Not Found")</f>
        <v>West</v>
      </c>
      <c r="R7882" t="str">
        <f t="shared" si="740"/>
        <v>Central</v>
      </c>
      <c r="S7882" t="str">
        <f t="shared" si="741"/>
        <v>Property Damage</v>
      </c>
      <c r="T7882" t="str">
        <f t="shared" si="742"/>
        <v>SLA Breach</v>
      </c>
      <c r="U7882">
        <f t="shared" si="743"/>
        <v>5</v>
      </c>
    </row>
    <row r="7883" spans="1:21" x14ac:dyDescent="0.3">
      <c r="A7883" t="s">
        <v>12695</v>
      </c>
      <c r="B7883" t="s">
        <v>8548</v>
      </c>
      <c r="C7883" t="s">
        <v>12696</v>
      </c>
      <c r="D7883" t="s">
        <v>46</v>
      </c>
      <c r="E7883" t="s">
        <v>18</v>
      </c>
      <c r="F7883">
        <v>43477.77</v>
      </c>
      <c r="G7883" s="1">
        <v>45726</v>
      </c>
      <c r="H7883" s="1">
        <v>45745</v>
      </c>
      <c r="I7883" t="s">
        <v>19</v>
      </c>
      <c r="J7883">
        <v>19</v>
      </c>
      <c r="K7883">
        <v>10</v>
      </c>
      <c r="L7883" t="s">
        <v>681</v>
      </c>
      <c r="M7883" t="s">
        <v>21</v>
      </c>
      <c r="N7883" t="s">
        <v>88</v>
      </c>
      <c r="O7883">
        <f t="shared" si="738"/>
        <v>1</v>
      </c>
      <c r="P7883" t="str">
        <f t="shared" si="739"/>
        <v>Valid</v>
      </c>
      <c r="Q7883" t="str">
        <f>_xlfn.XLOOKUP(B7883,Customers!$A:$A,Customers!$C:$C,"Not Found")</f>
        <v>North</v>
      </c>
      <c r="R7883" t="str">
        <f t="shared" si="740"/>
        <v>South</v>
      </c>
      <c r="S7883" t="str">
        <f t="shared" si="741"/>
        <v>Theft</v>
      </c>
      <c r="T7883" t="str">
        <f t="shared" si="742"/>
        <v>SLA Breach</v>
      </c>
      <c r="U7883">
        <f t="shared" si="743"/>
        <v>9</v>
      </c>
    </row>
    <row r="7884" spans="1:21" x14ac:dyDescent="0.3">
      <c r="A7884" t="s">
        <v>12697</v>
      </c>
      <c r="B7884" t="s">
        <v>3659</v>
      </c>
      <c r="C7884" t="s">
        <v>3660</v>
      </c>
      <c r="D7884" t="s">
        <v>53</v>
      </c>
      <c r="E7884" t="s">
        <v>18</v>
      </c>
      <c r="F7884">
        <v>176405.61</v>
      </c>
      <c r="G7884" s="1">
        <v>45828</v>
      </c>
      <c r="H7884" s="1">
        <v>45851</v>
      </c>
      <c r="I7884" t="s">
        <v>19</v>
      </c>
      <c r="J7884">
        <v>23</v>
      </c>
      <c r="K7884">
        <v>15</v>
      </c>
      <c r="L7884" t="s">
        <v>159</v>
      </c>
      <c r="M7884" t="s">
        <v>55</v>
      </c>
      <c r="N7884" t="s">
        <v>88</v>
      </c>
      <c r="O7884">
        <f t="shared" si="738"/>
        <v>1</v>
      </c>
      <c r="P7884" t="str">
        <f t="shared" si="739"/>
        <v>Valid</v>
      </c>
      <c r="Q7884" t="str">
        <f>_xlfn.XLOOKUP(B7884,Customers!$A:$A,Customers!$C:$C,"Not Found")</f>
        <v>North</v>
      </c>
      <c r="R7884" t="str">
        <f t="shared" si="740"/>
        <v>South</v>
      </c>
      <c r="S7884" t="str">
        <f t="shared" si="741"/>
        <v>Hospitalization</v>
      </c>
      <c r="T7884" t="str">
        <f t="shared" si="742"/>
        <v>SLA Breach</v>
      </c>
      <c r="U7884">
        <f t="shared" si="743"/>
        <v>8</v>
      </c>
    </row>
    <row r="7885" spans="1:21" x14ac:dyDescent="0.3">
      <c r="A7885" t="s">
        <v>12698</v>
      </c>
      <c r="B7885" t="s">
        <v>1428</v>
      </c>
      <c r="C7885" t="s">
        <v>7719</v>
      </c>
      <c r="D7885" t="s">
        <v>17</v>
      </c>
      <c r="E7885" t="s">
        <v>173</v>
      </c>
      <c r="F7885">
        <v>72151.69</v>
      </c>
      <c r="G7885" s="1">
        <v>45677</v>
      </c>
      <c r="I7885" t="s">
        <v>64</v>
      </c>
      <c r="J7885">
        <v>22</v>
      </c>
      <c r="K7885">
        <v>10</v>
      </c>
      <c r="L7885" t="s">
        <v>427</v>
      </c>
      <c r="M7885" t="s">
        <v>21</v>
      </c>
      <c r="N7885" t="s">
        <v>88</v>
      </c>
      <c r="O7885">
        <f t="shared" si="738"/>
        <v>1</v>
      </c>
      <c r="P7885" t="str">
        <f t="shared" si="739"/>
        <v>Valid</v>
      </c>
      <c r="Q7885" t="str">
        <f>_xlfn.XLOOKUP(B7885,Customers!$A:$A,Customers!$C:$C,"Not Found")</f>
        <v>South</v>
      </c>
      <c r="R7885" t="str">
        <f t="shared" si="740"/>
        <v>Central</v>
      </c>
      <c r="S7885" t="str">
        <f t="shared" si="741"/>
        <v>Accident</v>
      </c>
      <c r="T7885" t="str">
        <f t="shared" si="742"/>
        <v>SLA Breach</v>
      </c>
      <c r="U7885">
        <f t="shared" si="743"/>
        <v>12</v>
      </c>
    </row>
    <row r="7886" spans="1:21" x14ac:dyDescent="0.3">
      <c r="A7886" t="s">
        <v>12699</v>
      </c>
      <c r="B7886" t="s">
        <v>6011</v>
      </c>
      <c r="C7886" t="s">
        <v>6012</v>
      </c>
      <c r="D7886" t="s">
        <v>34</v>
      </c>
      <c r="E7886" t="s">
        <v>18</v>
      </c>
      <c r="F7886">
        <v>322724.21000000002</v>
      </c>
      <c r="G7886" s="1">
        <v>45697</v>
      </c>
      <c r="I7886" t="s">
        <v>40</v>
      </c>
      <c r="J7886">
        <v>17</v>
      </c>
      <c r="K7886">
        <v>20</v>
      </c>
      <c r="L7886" t="s">
        <v>268</v>
      </c>
      <c r="M7886" t="s">
        <v>29</v>
      </c>
      <c r="N7886" t="s">
        <v>30</v>
      </c>
      <c r="O7886">
        <f t="shared" si="738"/>
        <v>1</v>
      </c>
      <c r="P7886" t="str">
        <f t="shared" si="739"/>
        <v>Valid</v>
      </c>
      <c r="Q7886" t="str">
        <f>_xlfn.XLOOKUP(B7886,Customers!$A:$A,Customers!$C:$C,"Not Found")</f>
        <v>North</v>
      </c>
      <c r="R7886" t="str">
        <f t="shared" si="740"/>
        <v>South</v>
      </c>
      <c r="S7886" t="str">
        <f t="shared" si="741"/>
        <v>Death Benefit</v>
      </c>
      <c r="T7886" t="str">
        <f t="shared" si="742"/>
        <v>Within SLA</v>
      </c>
      <c r="U7886">
        <f t="shared" si="743"/>
        <v>0</v>
      </c>
    </row>
    <row r="7887" spans="1:21" x14ac:dyDescent="0.3">
      <c r="A7887" t="s">
        <v>12700</v>
      </c>
      <c r="B7887" t="s">
        <v>5935</v>
      </c>
      <c r="C7887" t="s">
        <v>12701</v>
      </c>
      <c r="D7887" t="s">
        <v>17</v>
      </c>
      <c r="E7887" t="s">
        <v>173</v>
      </c>
      <c r="F7887">
        <v>41949.01</v>
      </c>
      <c r="G7887" s="1">
        <v>45959</v>
      </c>
      <c r="I7887" t="s">
        <v>64</v>
      </c>
      <c r="J7887">
        <v>11</v>
      </c>
      <c r="K7887">
        <v>10</v>
      </c>
      <c r="L7887" t="s">
        <v>107</v>
      </c>
      <c r="M7887" t="s">
        <v>21</v>
      </c>
      <c r="N7887" t="s">
        <v>22</v>
      </c>
      <c r="O7887">
        <f t="shared" si="738"/>
        <v>1</v>
      </c>
      <c r="P7887" t="str">
        <f t="shared" si="739"/>
        <v>Valid</v>
      </c>
      <c r="Q7887" t="str">
        <f>_xlfn.XLOOKUP(B7887,Customers!$A:$A,Customers!$C:$C,"Not Found")</f>
        <v>West</v>
      </c>
      <c r="R7887" t="str">
        <f t="shared" si="740"/>
        <v>Central</v>
      </c>
      <c r="S7887" t="str">
        <f t="shared" si="741"/>
        <v>Accident</v>
      </c>
      <c r="T7887" t="str">
        <f t="shared" si="742"/>
        <v>SLA Breach</v>
      </c>
      <c r="U7887">
        <f t="shared" si="743"/>
        <v>1</v>
      </c>
    </row>
    <row r="7888" spans="1:21" x14ac:dyDescent="0.3">
      <c r="A7888" t="s">
        <v>12702</v>
      </c>
      <c r="B7888" t="s">
        <v>833</v>
      </c>
      <c r="C7888" t="s">
        <v>4532</v>
      </c>
      <c r="D7888" t="s">
        <v>59</v>
      </c>
      <c r="E7888" t="s">
        <v>39</v>
      </c>
      <c r="F7888">
        <v>78082.86</v>
      </c>
      <c r="G7888" s="1">
        <v>45892</v>
      </c>
      <c r="H7888" s="1">
        <v>45909</v>
      </c>
      <c r="I7888" t="s">
        <v>19</v>
      </c>
      <c r="J7888">
        <v>17</v>
      </c>
      <c r="K7888">
        <v>15</v>
      </c>
      <c r="L7888" t="s">
        <v>1047</v>
      </c>
      <c r="M7888" t="s">
        <v>55</v>
      </c>
      <c r="N7888" t="s">
        <v>30</v>
      </c>
      <c r="O7888">
        <f t="shared" si="738"/>
        <v>1</v>
      </c>
      <c r="P7888" t="str">
        <f t="shared" si="739"/>
        <v>Valid</v>
      </c>
      <c r="Q7888" t="str">
        <f>_xlfn.XLOOKUP(B7888,Customers!$A:$A,Customers!$C:$C,"Not Found")</f>
        <v>North</v>
      </c>
      <c r="R7888" t="str">
        <f t="shared" si="740"/>
        <v>North</v>
      </c>
      <c r="S7888" t="str">
        <f t="shared" si="741"/>
        <v>Critical Illness</v>
      </c>
      <c r="T7888" t="str">
        <f t="shared" si="742"/>
        <v>SLA Breach</v>
      </c>
      <c r="U7888">
        <f t="shared" si="743"/>
        <v>2</v>
      </c>
    </row>
    <row r="7889" spans="1:21" x14ac:dyDescent="0.3">
      <c r="A7889" t="s">
        <v>12703</v>
      </c>
      <c r="B7889" t="s">
        <v>3631</v>
      </c>
      <c r="C7889" t="s">
        <v>3632</v>
      </c>
      <c r="D7889" t="s">
        <v>69</v>
      </c>
      <c r="E7889" t="s">
        <v>27</v>
      </c>
      <c r="F7889">
        <v>207274.17</v>
      </c>
      <c r="G7889" s="1">
        <v>45855</v>
      </c>
      <c r="H7889" s="1">
        <v>45867</v>
      </c>
      <c r="I7889" t="s">
        <v>19</v>
      </c>
      <c r="J7889">
        <v>12</v>
      </c>
      <c r="K7889">
        <v>12</v>
      </c>
      <c r="L7889" t="s">
        <v>212</v>
      </c>
      <c r="M7889" t="s">
        <v>49</v>
      </c>
      <c r="N7889" t="s">
        <v>30</v>
      </c>
      <c r="O7889">
        <f t="shared" si="738"/>
        <v>1</v>
      </c>
      <c r="P7889" t="str">
        <f t="shared" si="739"/>
        <v>Valid</v>
      </c>
      <c r="Q7889" t="str">
        <f>_xlfn.XLOOKUP(B7889,Customers!$A:$A,Customers!$C:$C,"Not Found")</f>
        <v>South</v>
      </c>
      <c r="R7889" t="str">
        <f t="shared" si="740"/>
        <v>West</v>
      </c>
      <c r="S7889" t="str">
        <f t="shared" si="741"/>
        <v>Property Damage</v>
      </c>
      <c r="T7889" t="str">
        <f t="shared" si="742"/>
        <v>Within SLA</v>
      </c>
      <c r="U7889">
        <f t="shared" si="743"/>
        <v>0</v>
      </c>
    </row>
    <row r="7890" spans="1:21" x14ac:dyDescent="0.3">
      <c r="A7890" t="s">
        <v>12704</v>
      </c>
      <c r="B7890" t="s">
        <v>1425</v>
      </c>
      <c r="C7890" t="s">
        <v>1426</v>
      </c>
      <c r="D7890" t="s">
        <v>216</v>
      </c>
      <c r="E7890" t="s">
        <v>74</v>
      </c>
      <c r="F7890">
        <v>160509.72</v>
      </c>
      <c r="G7890" s="1">
        <v>45793</v>
      </c>
      <c r="H7890" s="1">
        <v>45825</v>
      </c>
      <c r="I7890" t="s">
        <v>19</v>
      </c>
      <c r="J7890">
        <v>32</v>
      </c>
      <c r="K7890">
        <v>15</v>
      </c>
      <c r="L7890" t="s">
        <v>300</v>
      </c>
      <c r="M7890" t="s">
        <v>55</v>
      </c>
      <c r="N7890" t="s">
        <v>88</v>
      </c>
      <c r="O7890">
        <f t="shared" si="738"/>
        <v>1</v>
      </c>
      <c r="P7890" t="str">
        <f t="shared" si="739"/>
        <v>Valid</v>
      </c>
      <c r="Q7890" t="str">
        <f>_xlfn.XLOOKUP(B7890,Customers!$A:$A,Customers!$C:$C,"Not Found")</f>
        <v>North</v>
      </c>
      <c r="R7890" t="str">
        <f t="shared" si="740"/>
        <v>East</v>
      </c>
      <c r="S7890" t="str">
        <f t="shared" si="741"/>
        <v>Outpatient</v>
      </c>
      <c r="T7890" t="str">
        <f t="shared" si="742"/>
        <v>SLA Breach</v>
      </c>
      <c r="U7890">
        <f t="shared" si="743"/>
        <v>17</v>
      </c>
    </row>
    <row r="7891" spans="1:21" x14ac:dyDescent="0.3">
      <c r="A7891" t="s">
        <v>12705</v>
      </c>
      <c r="B7891" t="s">
        <v>1610</v>
      </c>
      <c r="C7891" t="s">
        <v>1611</v>
      </c>
      <c r="D7891" t="s">
        <v>53</v>
      </c>
      <c r="E7891" t="s">
        <v>39</v>
      </c>
      <c r="F7891">
        <v>64311.16</v>
      </c>
      <c r="G7891" s="1">
        <v>45844</v>
      </c>
      <c r="H7891" s="1">
        <v>45847</v>
      </c>
      <c r="I7891" t="s">
        <v>19</v>
      </c>
      <c r="J7891">
        <v>3</v>
      </c>
      <c r="K7891">
        <v>15</v>
      </c>
      <c r="L7891" t="s">
        <v>112</v>
      </c>
      <c r="M7891" t="s">
        <v>55</v>
      </c>
      <c r="N7891" t="s">
        <v>22</v>
      </c>
      <c r="O7891">
        <f t="shared" si="738"/>
        <v>1</v>
      </c>
      <c r="P7891" t="str">
        <f t="shared" si="739"/>
        <v>Valid</v>
      </c>
      <c r="Q7891" t="str">
        <f>_xlfn.XLOOKUP(B7891,Customers!$A:$A,Customers!$C:$C,"Not Found")</f>
        <v>North</v>
      </c>
      <c r="R7891" t="str">
        <f t="shared" si="740"/>
        <v>North</v>
      </c>
      <c r="S7891" t="str">
        <f t="shared" si="741"/>
        <v>Hospitalization</v>
      </c>
      <c r="T7891" t="str">
        <f t="shared" si="742"/>
        <v>Within SLA</v>
      </c>
      <c r="U7891">
        <f t="shared" si="743"/>
        <v>0</v>
      </c>
    </row>
    <row r="7892" spans="1:21" x14ac:dyDescent="0.3">
      <c r="A7892" t="s">
        <v>12706</v>
      </c>
      <c r="B7892" t="s">
        <v>638</v>
      </c>
      <c r="C7892" t="s">
        <v>12707</v>
      </c>
      <c r="D7892" t="s">
        <v>69</v>
      </c>
      <c r="E7892" t="s">
        <v>39</v>
      </c>
      <c r="F7892">
        <v>66511.539999999994</v>
      </c>
      <c r="G7892" s="1">
        <v>45893</v>
      </c>
      <c r="H7892" s="1">
        <v>45906</v>
      </c>
      <c r="I7892" t="s">
        <v>19</v>
      </c>
      <c r="J7892">
        <v>13</v>
      </c>
      <c r="K7892">
        <v>12</v>
      </c>
      <c r="L7892" t="s">
        <v>548</v>
      </c>
      <c r="M7892" t="s">
        <v>49</v>
      </c>
      <c r="N7892" t="s">
        <v>30</v>
      </c>
      <c r="O7892">
        <f t="shared" si="738"/>
        <v>1</v>
      </c>
      <c r="P7892" t="str">
        <f t="shared" si="739"/>
        <v>Valid</v>
      </c>
      <c r="Q7892" t="str">
        <f>_xlfn.XLOOKUP(B7892,Customers!$A:$A,Customers!$C:$C,"Not Found")</f>
        <v>East</v>
      </c>
      <c r="R7892" t="str">
        <f t="shared" si="740"/>
        <v>North</v>
      </c>
      <c r="S7892" t="str">
        <f t="shared" si="741"/>
        <v>Property Damage</v>
      </c>
      <c r="T7892" t="str">
        <f t="shared" si="742"/>
        <v>SLA Breach</v>
      </c>
      <c r="U7892">
        <f t="shared" si="743"/>
        <v>1</v>
      </c>
    </row>
    <row r="7893" spans="1:21" x14ac:dyDescent="0.3">
      <c r="A7893" t="s">
        <v>12708</v>
      </c>
      <c r="B7893" t="s">
        <v>805</v>
      </c>
      <c r="C7893" t="s">
        <v>1179</v>
      </c>
      <c r="D7893" t="s">
        <v>53</v>
      </c>
      <c r="E7893" t="s">
        <v>18</v>
      </c>
      <c r="F7893">
        <v>150459.32999999999</v>
      </c>
      <c r="G7893" s="1">
        <v>45770</v>
      </c>
      <c r="H7893" s="1">
        <v>45796</v>
      </c>
      <c r="I7893" t="s">
        <v>47</v>
      </c>
      <c r="J7893">
        <v>26</v>
      </c>
      <c r="K7893">
        <v>15</v>
      </c>
      <c r="L7893" t="s">
        <v>353</v>
      </c>
      <c r="M7893" t="s">
        <v>55</v>
      </c>
      <c r="N7893" t="s">
        <v>88</v>
      </c>
      <c r="O7893">
        <f t="shared" si="738"/>
        <v>1</v>
      </c>
      <c r="P7893" t="str">
        <f t="shared" si="739"/>
        <v>Valid</v>
      </c>
      <c r="Q7893" t="str">
        <f>_xlfn.XLOOKUP(B7893,Customers!$A:$A,Customers!$C:$C,"Not Found")</f>
        <v>East</v>
      </c>
      <c r="R7893" t="str">
        <f t="shared" si="740"/>
        <v>South</v>
      </c>
      <c r="S7893" t="str">
        <f t="shared" si="741"/>
        <v>Hospitalization</v>
      </c>
      <c r="T7893" t="str">
        <f t="shared" si="742"/>
        <v>SLA Breach</v>
      </c>
      <c r="U7893">
        <f t="shared" si="743"/>
        <v>11</v>
      </c>
    </row>
    <row r="7894" spans="1:21" x14ac:dyDescent="0.3">
      <c r="A7894" t="s">
        <v>12709</v>
      </c>
      <c r="B7894" t="s">
        <v>1403</v>
      </c>
      <c r="C7894" t="s">
        <v>1404</v>
      </c>
      <c r="D7894" t="s">
        <v>111</v>
      </c>
      <c r="E7894" t="s">
        <v>27</v>
      </c>
      <c r="F7894">
        <v>133798.68</v>
      </c>
      <c r="G7894" s="1">
        <v>45766</v>
      </c>
      <c r="I7894" t="s">
        <v>40</v>
      </c>
      <c r="J7894">
        <v>13</v>
      </c>
      <c r="K7894">
        <v>12</v>
      </c>
      <c r="L7894" t="s">
        <v>140</v>
      </c>
      <c r="M7894" t="s">
        <v>49</v>
      </c>
      <c r="N7894" t="s">
        <v>42</v>
      </c>
      <c r="O7894">
        <f t="shared" si="738"/>
        <v>1</v>
      </c>
      <c r="P7894" t="str">
        <f t="shared" si="739"/>
        <v>Valid</v>
      </c>
      <c r="Q7894" t="str">
        <f>_xlfn.XLOOKUP(B7894,Customers!$A:$A,Customers!$C:$C,"Not Found")</f>
        <v>Central</v>
      </c>
      <c r="R7894" t="str">
        <f t="shared" si="740"/>
        <v>West</v>
      </c>
      <c r="S7894" t="str">
        <f t="shared" si="741"/>
        <v>Fire</v>
      </c>
      <c r="T7894" t="str">
        <f t="shared" si="742"/>
        <v>SLA Breach</v>
      </c>
      <c r="U7894">
        <f t="shared" si="743"/>
        <v>1</v>
      </c>
    </row>
    <row r="7895" spans="1:21" x14ac:dyDescent="0.3">
      <c r="A7895" t="s">
        <v>12710</v>
      </c>
      <c r="B7895" t="s">
        <v>2451</v>
      </c>
      <c r="C7895" t="s">
        <v>2452</v>
      </c>
      <c r="D7895" t="s">
        <v>59</v>
      </c>
      <c r="E7895" t="s">
        <v>18</v>
      </c>
      <c r="F7895">
        <v>150294.72</v>
      </c>
      <c r="G7895" s="1">
        <v>45905</v>
      </c>
      <c r="H7895" s="1">
        <v>45917</v>
      </c>
      <c r="I7895" t="s">
        <v>19</v>
      </c>
      <c r="J7895">
        <v>12</v>
      </c>
      <c r="K7895">
        <v>15</v>
      </c>
      <c r="L7895" t="s">
        <v>178</v>
      </c>
      <c r="M7895" t="s">
        <v>55</v>
      </c>
      <c r="N7895" t="s">
        <v>30</v>
      </c>
      <c r="O7895">
        <f t="shared" si="738"/>
        <v>1</v>
      </c>
      <c r="P7895" t="str">
        <f t="shared" si="739"/>
        <v>Valid</v>
      </c>
      <c r="Q7895" t="str">
        <f>_xlfn.XLOOKUP(B7895,Customers!$A:$A,Customers!$C:$C,"Not Found")</f>
        <v>South</v>
      </c>
      <c r="R7895" t="str">
        <f t="shared" si="740"/>
        <v>South</v>
      </c>
      <c r="S7895" t="str">
        <f t="shared" si="741"/>
        <v>Critical Illness</v>
      </c>
      <c r="T7895" t="str">
        <f t="shared" si="742"/>
        <v>Within SLA</v>
      </c>
      <c r="U7895">
        <f t="shared" si="743"/>
        <v>0</v>
      </c>
    </row>
    <row r="7896" spans="1:21" x14ac:dyDescent="0.3">
      <c r="A7896" t="s">
        <v>12711</v>
      </c>
      <c r="B7896" t="s">
        <v>4301</v>
      </c>
      <c r="C7896" t="s">
        <v>7266</v>
      </c>
      <c r="D7896" t="s">
        <v>216</v>
      </c>
      <c r="E7896" t="s">
        <v>18</v>
      </c>
      <c r="F7896">
        <v>45279.66</v>
      </c>
      <c r="G7896" s="1">
        <v>45838</v>
      </c>
      <c r="I7896" t="s">
        <v>40</v>
      </c>
      <c r="J7896">
        <v>8</v>
      </c>
      <c r="K7896">
        <v>15</v>
      </c>
      <c r="L7896" t="s">
        <v>244</v>
      </c>
      <c r="M7896" t="s">
        <v>55</v>
      </c>
      <c r="N7896" t="s">
        <v>22</v>
      </c>
      <c r="O7896">
        <f t="shared" si="738"/>
        <v>1</v>
      </c>
      <c r="P7896" t="str">
        <f t="shared" si="739"/>
        <v>Valid</v>
      </c>
      <c r="Q7896" t="str">
        <f>_xlfn.XLOOKUP(B7896,Customers!$A:$A,Customers!$C:$C,"Not Found")</f>
        <v>West</v>
      </c>
      <c r="R7896" t="str">
        <f t="shared" si="740"/>
        <v>South</v>
      </c>
      <c r="S7896" t="str">
        <f t="shared" si="741"/>
        <v>Outpatient</v>
      </c>
      <c r="T7896" t="str">
        <f t="shared" si="742"/>
        <v>Within SLA</v>
      </c>
      <c r="U7896">
        <f t="shared" si="743"/>
        <v>0</v>
      </c>
    </row>
    <row r="7897" spans="1:21" x14ac:dyDescent="0.3">
      <c r="A7897" t="s">
        <v>12712</v>
      </c>
      <c r="B7897" t="s">
        <v>419</v>
      </c>
      <c r="C7897" t="s">
        <v>420</v>
      </c>
      <c r="D7897" t="s">
        <v>53</v>
      </c>
      <c r="E7897" t="s">
        <v>74</v>
      </c>
      <c r="F7897">
        <v>83822.45</v>
      </c>
      <c r="G7897" s="1">
        <v>45793</v>
      </c>
      <c r="H7897" s="1">
        <v>45798</v>
      </c>
      <c r="I7897" t="s">
        <v>19</v>
      </c>
      <c r="J7897">
        <v>5</v>
      </c>
      <c r="K7897">
        <v>15</v>
      </c>
      <c r="L7897" t="s">
        <v>450</v>
      </c>
      <c r="M7897" t="s">
        <v>55</v>
      </c>
      <c r="N7897" t="s">
        <v>30</v>
      </c>
      <c r="O7897">
        <f t="shared" si="738"/>
        <v>1</v>
      </c>
      <c r="P7897" t="str">
        <f t="shared" si="739"/>
        <v>Valid</v>
      </c>
      <c r="Q7897" t="str">
        <f>_xlfn.XLOOKUP(B7897,Customers!$A:$A,Customers!$C:$C,"Not Found")</f>
        <v>West</v>
      </c>
      <c r="R7897" t="str">
        <f t="shared" si="740"/>
        <v>East</v>
      </c>
      <c r="S7897" t="str">
        <f t="shared" si="741"/>
        <v>Hospitalization</v>
      </c>
      <c r="T7897" t="str">
        <f t="shared" si="742"/>
        <v>Within SLA</v>
      </c>
      <c r="U7897">
        <f t="shared" si="743"/>
        <v>0</v>
      </c>
    </row>
    <row r="7898" spans="1:21" x14ac:dyDescent="0.3">
      <c r="A7898" t="s">
        <v>12713</v>
      </c>
      <c r="B7898" t="s">
        <v>2002</v>
      </c>
      <c r="C7898" t="s">
        <v>2003</v>
      </c>
      <c r="D7898" t="s">
        <v>34</v>
      </c>
      <c r="E7898" t="s">
        <v>173</v>
      </c>
      <c r="F7898">
        <v>531309.97</v>
      </c>
      <c r="G7898" s="1">
        <v>45807</v>
      </c>
      <c r="H7898" s="1">
        <v>45847</v>
      </c>
      <c r="I7898" t="s">
        <v>19</v>
      </c>
      <c r="J7898">
        <v>40</v>
      </c>
      <c r="K7898">
        <v>20</v>
      </c>
      <c r="L7898" t="s">
        <v>296</v>
      </c>
      <c r="M7898" t="s">
        <v>29</v>
      </c>
      <c r="N7898" t="s">
        <v>88</v>
      </c>
      <c r="O7898">
        <f t="shared" si="738"/>
        <v>1</v>
      </c>
      <c r="P7898" t="str">
        <f t="shared" si="739"/>
        <v>Valid</v>
      </c>
      <c r="Q7898" t="str">
        <f>_xlfn.XLOOKUP(B7898,Customers!$A:$A,Customers!$C:$C,"Not Found")</f>
        <v>East</v>
      </c>
      <c r="R7898" t="str">
        <f t="shared" si="740"/>
        <v>Central</v>
      </c>
      <c r="S7898" t="str">
        <f t="shared" si="741"/>
        <v>Death Benefit</v>
      </c>
      <c r="T7898" t="str">
        <f t="shared" si="742"/>
        <v>SLA Breach</v>
      </c>
      <c r="U7898">
        <f t="shared" si="743"/>
        <v>20</v>
      </c>
    </row>
    <row r="7899" spans="1:21" x14ac:dyDescent="0.3">
      <c r="A7899" t="s">
        <v>12714</v>
      </c>
      <c r="B7899" t="s">
        <v>409</v>
      </c>
      <c r="C7899" t="s">
        <v>8701</v>
      </c>
      <c r="D7899" t="s">
        <v>17</v>
      </c>
      <c r="E7899" t="s">
        <v>39</v>
      </c>
      <c r="F7899">
        <v>40915.589999999997</v>
      </c>
      <c r="G7899" s="1">
        <v>45928</v>
      </c>
      <c r="I7899" t="s">
        <v>40</v>
      </c>
      <c r="J7899">
        <v>28</v>
      </c>
      <c r="K7899">
        <v>10</v>
      </c>
      <c r="L7899" t="s">
        <v>87</v>
      </c>
      <c r="M7899" t="s">
        <v>21</v>
      </c>
      <c r="N7899" t="s">
        <v>88</v>
      </c>
      <c r="O7899">
        <f t="shared" si="738"/>
        <v>1</v>
      </c>
      <c r="P7899" t="str">
        <f t="shared" si="739"/>
        <v>Valid</v>
      </c>
      <c r="Q7899" t="str">
        <f>_xlfn.XLOOKUP(B7899,Customers!$A:$A,Customers!$C:$C,"Not Found")</f>
        <v>East</v>
      </c>
      <c r="R7899" t="str">
        <f t="shared" si="740"/>
        <v>North</v>
      </c>
      <c r="S7899" t="str">
        <f t="shared" si="741"/>
        <v>Accident</v>
      </c>
      <c r="T7899" t="str">
        <f t="shared" si="742"/>
        <v>SLA Breach</v>
      </c>
      <c r="U7899">
        <f t="shared" si="743"/>
        <v>18</v>
      </c>
    </row>
    <row r="7900" spans="1:21" x14ac:dyDescent="0.3">
      <c r="A7900" t="s">
        <v>12715</v>
      </c>
      <c r="B7900" t="s">
        <v>9338</v>
      </c>
      <c r="C7900" t="s">
        <v>9339</v>
      </c>
      <c r="D7900" t="s">
        <v>17</v>
      </c>
      <c r="E7900" t="s">
        <v>27</v>
      </c>
      <c r="F7900">
        <v>221652.47</v>
      </c>
      <c r="G7900" s="1">
        <v>45830</v>
      </c>
      <c r="H7900" s="1">
        <v>45836</v>
      </c>
      <c r="I7900" t="s">
        <v>19</v>
      </c>
      <c r="J7900">
        <v>6</v>
      </c>
      <c r="K7900">
        <v>10</v>
      </c>
      <c r="L7900" t="s">
        <v>208</v>
      </c>
      <c r="M7900" t="s">
        <v>21</v>
      </c>
      <c r="N7900" t="s">
        <v>30</v>
      </c>
      <c r="O7900">
        <f t="shared" si="738"/>
        <v>1</v>
      </c>
      <c r="P7900" t="str">
        <f t="shared" si="739"/>
        <v>Valid</v>
      </c>
      <c r="Q7900" t="str">
        <f>_xlfn.XLOOKUP(B7900,Customers!$A:$A,Customers!$C:$C,"Not Found")</f>
        <v>Central</v>
      </c>
      <c r="R7900" t="str">
        <f t="shared" si="740"/>
        <v>West</v>
      </c>
      <c r="S7900" t="str">
        <f t="shared" si="741"/>
        <v>Accident</v>
      </c>
      <c r="T7900" t="str">
        <f t="shared" si="742"/>
        <v>Within SLA</v>
      </c>
      <c r="U7900">
        <f t="shared" si="743"/>
        <v>0</v>
      </c>
    </row>
    <row r="7901" spans="1:21" x14ac:dyDescent="0.3">
      <c r="A7901" t="s">
        <v>12716</v>
      </c>
      <c r="B7901" t="s">
        <v>5801</v>
      </c>
      <c r="C7901" t="s">
        <v>8690</v>
      </c>
      <c r="D7901" t="s">
        <v>46</v>
      </c>
      <c r="E7901" t="s">
        <v>173</v>
      </c>
      <c r="F7901">
        <v>187548.19</v>
      </c>
      <c r="G7901" s="1">
        <v>45684</v>
      </c>
      <c r="H7901" s="1">
        <v>45689</v>
      </c>
      <c r="I7901" t="s">
        <v>19</v>
      </c>
      <c r="J7901">
        <v>5</v>
      </c>
      <c r="K7901">
        <v>10</v>
      </c>
      <c r="L7901" t="s">
        <v>65</v>
      </c>
      <c r="M7901" t="s">
        <v>21</v>
      </c>
      <c r="N7901" t="s">
        <v>22</v>
      </c>
      <c r="O7901">
        <f t="shared" si="738"/>
        <v>1</v>
      </c>
      <c r="P7901" t="str">
        <f t="shared" si="739"/>
        <v>Valid</v>
      </c>
      <c r="Q7901" t="str">
        <f>_xlfn.XLOOKUP(B7901,Customers!$A:$A,Customers!$C:$C,"Not Found")</f>
        <v>West</v>
      </c>
      <c r="R7901" t="str">
        <f t="shared" si="740"/>
        <v>Central</v>
      </c>
      <c r="S7901" t="str">
        <f t="shared" si="741"/>
        <v>Theft</v>
      </c>
      <c r="T7901" t="str">
        <f t="shared" si="742"/>
        <v>Within SLA</v>
      </c>
      <c r="U7901">
        <f t="shared" si="743"/>
        <v>0</v>
      </c>
    </row>
    <row r="7902" spans="1:21" x14ac:dyDescent="0.3">
      <c r="A7902" t="s">
        <v>12717</v>
      </c>
      <c r="B7902" t="s">
        <v>3407</v>
      </c>
      <c r="C7902" t="s">
        <v>3408</v>
      </c>
      <c r="D7902" t="s">
        <v>116</v>
      </c>
      <c r="E7902" t="s">
        <v>74</v>
      </c>
      <c r="F7902">
        <v>26277.03</v>
      </c>
      <c r="G7902" s="1">
        <v>45934</v>
      </c>
      <c r="H7902" s="1">
        <v>45948</v>
      </c>
      <c r="I7902" t="s">
        <v>19</v>
      </c>
      <c r="J7902">
        <v>14</v>
      </c>
      <c r="K7902">
        <v>7</v>
      </c>
      <c r="L7902" t="s">
        <v>79</v>
      </c>
      <c r="M7902" t="s">
        <v>94</v>
      </c>
      <c r="N7902" t="s">
        <v>30</v>
      </c>
      <c r="O7902">
        <f t="shared" si="738"/>
        <v>1</v>
      </c>
      <c r="P7902" t="str">
        <f t="shared" si="739"/>
        <v>Valid</v>
      </c>
      <c r="Q7902" t="str">
        <f>_xlfn.XLOOKUP(B7902,Customers!$A:$A,Customers!$C:$C,"Not Found")</f>
        <v>East</v>
      </c>
      <c r="R7902" t="str">
        <f t="shared" si="740"/>
        <v>East</v>
      </c>
      <c r="S7902" t="str">
        <f t="shared" si="741"/>
        <v>Medical Emergency</v>
      </c>
      <c r="T7902" t="str">
        <f t="shared" si="742"/>
        <v>SLA Breach</v>
      </c>
      <c r="U7902">
        <f t="shared" si="743"/>
        <v>7</v>
      </c>
    </row>
    <row r="7903" spans="1:21" x14ac:dyDescent="0.3">
      <c r="A7903" t="s">
        <v>12718</v>
      </c>
      <c r="B7903" t="s">
        <v>1262</v>
      </c>
      <c r="C7903" t="s">
        <v>1263</v>
      </c>
      <c r="D7903" t="s">
        <v>59</v>
      </c>
      <c r="E7903" t="s">
        <v>173</v>
      </c>
      <c r="F7903">
        <v>74797.42</v>
      </c>
      <c r="G7903" s="1">
        <v>45740</v>
      </c>
      <c r="H7903" s="1">
        <v>45771</v>
      </c>
      <c r="I7903" t="s">
        <v>47</v>
      </c>
      <c r="J7903">
        <v>31</v>
      </c>
      <c r="K7903">
        <v>15</v>
      </c>
      <c r="L7903" t="s">
        <v>300</v>
      </c>
      <c r="M7903" t="s">
        <v>55</v>
      </c>
      <c r="N7903" t="s">
        <v>88</v>
      </c>
      <c r="O7903">
        <f t="shared" si="738"/>
        <v>1</v>
      </c>
      <c r="P7903" t="str">
        <f t="shared" si="739"/>
        <v>Valid</v>
      </c>
      <c r="Q7903" t="str">
        <f>_xlfn.XLOOKUP(B7903,Customers!$A:$A,Customers!$C:$C,"Not Found")</f>
        <v>Central</v>
      </c>
      <c r="R7903" t="str">
        <f t="shared" si="740"/>
        <v>Central</v>
      </c>
      <c r="S7903" t="str">
        <f t="shared" si="741"/>
        <v>Critical Illness</v>
      </c>
      <c r="T7903" t="str">
        <f t="shared" si="742"/>
        <v>SLA Breach</v>
      </c>
      <c r="U7903">
        <f t="shared" si="743"/>
        <v>16</v>
      </c>
    </row>
    <row r="7904" spans="1:21" x14ac:dyDescent="0.3">
      <c r="A7904" t="s">
        <v>12719</v>
      </c>
      <c r="B7904" t="s">
        <v>5818</v>
      </c>
      <c r="C7904" t="s">
        <v>8356</v>
      </c>
      <c r="D7904" t="s">
        <v>182</v>
      </c>
      <c r="E7904" t="s">
        <v>74</v>
      </c>
      <c r="F7904">
        <v>36964.57</v>
      </c>
      <c r="G7904" s="1">
        <v>45682</v>
      </c>
      <c r="H7904" s="1">
        <v>45707</v>
      </c>
      <c r="I7904" t="s">
        <v>19</v>
      </c>
      <c r="J7904">
        <v>25</v>
      </c>
      <c r="K7904">
        <v>7</v>
      </c>
      <c r="L7904" t="s">
        <v>166</v>
      </c>
      <c r="M7904" t="s">
        <v>94</v>
      </c>
      <c r="N7904" t="s">
        <v>88</v>
      </c>
      <c r="O7904">
        <f t="shared" si="738"/>
        <v>1</v>
      </c>
      <c r="P7904" t="str">
        <f t="shared" si="739"/>
        <v>Valid</v>
      </c>
      <c r="Q7904" t="str">
        <f>_xlfn.XLOOKUP(B7904,Customers!$A:$A,Customers!$C:$C,"Not Found")</f>
        <v>South</v>
      </c>
      <c r="R7904" t="str">
        <f t="shared" si="740"/>
        <v>East</v>
      </c>
      <c r="S7904" t="str">
        <f t="shared" si="741"/>
        <v>Trip Cancellation</v>
      </c>
      <c r="T7904" t="str">
        <f t="shared" si="742"/>
        <v>SLA Breach</v>
      </c>
      <c r="U7904">
        <f t="shared" si="743"/>
        <v>18</v>
      </c>
    </row>
    <row r="7905" spans="1:21" x14ac:dyDescent="0.3">
      <c r="A7905" t="s">
        <v>12720</v>
      </c>
      <c r="B7905" t="s">
        <v>399</v>
      </c>
      <c r="C7905" t="s">
        <v>400</v>
      </c>
      <c r="D7905" t="s">
        <v>46</v>
      </c>
      <c r="E7905" t="s">
        <v>27</v>
      </c>
      <c r="F7905">
        <v>122850.18</v>
      </c>
      <c r="G7905" s="1">
        <v>45752</v>
      </c>
      <c r="I7905" t="s">
        <v>64</v>
      </c>
      <c r="J7905">
        <v>23</v>
      </c>
      <c r="K7905">
        <v>12</v>
      </c>
      <c r="L7905" t="s">
        <v>310</v>
      </c>
      <c r="M7905" t="s">
        <v>49</v>
      </c>
      <c r="N7905" t="s">
        <v>42</v>
      </c>
      <c r="O7905">
        <f t="shared" si="738"/>
        <v>1</v>
      </c>
      <c r="P7905" t="str">
        <f t="shared" si="739"/>
        <v>Valid</v>
      </c>
      <c r="Q7905" t="str">
        <f>_xlfn.XLOOKUP(B7905,Customers!$A:$A,Customers!$C:$C,"Not Found")</f>
        <v>East</v>
      </c>
      <c r="R7905" t="str">
        <f t="shared" si="740"/>
        <v>West</v>
      </c>
      <c r="S7905" t="str">
        <f t="shared" si="741"/>
        <v>Theft</v>
      </c>
      <c r="T7905" t="str">
        <f t="shared" si="742"/>
        <v>SLA Breach</v>
      </c>
      <c r="U7905">
        <f t="shared" si="743"/>
        <v>11</v>
      </c>
    </row>
    <row r="7906" spans="1:21" x14ac:dyDescent="0.3">
      <c r="A7906" t="s">
        <v>12721</v>
      </c>
      <c r="B7906" t="s">
        <v>12722</v>
      </c>
      <c r="C7906" t="s">
        <v>12723</v>
      </c>
      <c r="D7906" t="s">
        <v>53</v>
      </c>
      <c r="E7906" t="s">
        <v>27</v>
      </c>
      <c r="F7906">
        <v>187193.79</v>
      </c>
      <c r="G7906" s="1">
        <v>45697</v>
      </c>
      <c r="H7906" s="1">
        <v>45706</v>
      </c>
      <c r="I7906" t="s">
        <v>19</v>
      </c>
      <c r="J7906">
        <v>9</v>
      </c>
      <c r="K7906">
        <v>15</v>
      </c>
      <c r="L7906" t="s">
        <v>41</v>
      </c>
      <c r="M7906" t="s">
        <v>55</v>
      </c>
      <c r="N7906" t="s">
        <v>22</v>
      </c>
      <c r="O7906">
        <f t="shared" si="738"/>
        <v>1</v>
      </c>
      <c r="P7906" t="str">
        <f t="shared" si="739"/>
        <v>Valid</v>
      </c>
      <c r="Q7906" t="str">
        <f>_xlfn.XLOOKUP(B7906,Customers!$A:$A,Customers!$C:$C,"Not Found")</f>
        <v>South</v>
      </c>
      <c r="R7906" t="str">
        <f t="shared" si="740"/>
        <v>West</v>
      </c>
      <c r="S7906" t="str">
        <f t="shared" si="741"/>
        <v>Hospitalization</v>
      </c>
      <c r="T7906" t="str">
        <f t="shared" si="742"/>
        <v>Within SLA</v>
      </c>
      <c r="U7906">
        <f t="shared" si="743"/>
        <v>0</v>
      </c>
    </row>
    <row r="7907" spans="1:21" x14ac:dyDescent="0.3">
      <c r="A7907" t="s">
        <v>12724</v>
      </c>
      <c r="B7907" t="s">
        <v>1776</v>
      </c>
      <c r="C7907" t="s">
        <v>1777</v>
      </c>
      <c r="D7907" t="s">
        <v>154</v>
      </c>
      <c r="E7907" t="s">
        <v>39</v>
      </c>
      <c r="F7907">
        <v>36665.9</v>
      </c>
      <c r="G7907" s="1">
        <v>45665</v>
      </c>
      <c r="H7907" s="1">
        <v>45677</v>
      </c>
      <c r="I7907" t="s">
        <v>19</v>
      </c>
      <c r="J7907">
        <v>12</v>
      </c>
      <c r="K7907">
        <v>10</v>
      </c>
      <c r="L7907" t="s">
        <v>366</v>
      </c>
      <c r="M7907" t="s">
        <v>21</v>
      </c>
      <c r="N7907" t="s">
        <v>42</v>
      </c>
      <c r="O7907">
        <f t="shared" si="738"/>
        <v>1</v>
      </c>
      <c r="P7907" t="str">
        <f t="shared" si="739"/>
        <v>Valid</v>
      </c>
      <c r="Q7907" t="str">
        <f>_xlfn.XLOOKUP(B7907,Customers!$A:$A,Customers!$C:$C,"Not Found")</f>
        <v>North</v>
      </c>
      <c r="R7907" t="str">
        <f t="shared" si="740"/>
        <v>North</v>
      </c>
      <c r="S7907" t="str">
        <f t="shared" si="741"/>
        <v>Vehicle Damage</v>
      </c>
      <c r="T7907" t="str">
        <f t="shared" si="742"/>
        <v>SLA Breach</v>
      </c>
      <c r="U7907">
        <f t="shared" si="743"/>
        <v>2</v>
      </c>
    </row>
    <row r="7908" spans="1:21" x14ac:dyDescent="0.3">
      <c r="A7908" t="s">
        <v>12725</v>
      </c>
      <c r="B7908" t="s">
        <v>5935</v>
      </c>
      <c r="C7908" t="s">
        <v>5936</v>
      </c>
      <c r="D7908" t="s">
        <v>59</v>
      </c>
      <c r="E7908" t="s">
        <v>74</v>
      </c>
      <c r="F7908">
        <v>48279.61</v>
      </c>
      <c r="G7908" s="1">
        <v>45891</v>
      </c>
      <c r="I7908" t="s">
        <v>64</v>
      </c>
      <c r="J7908">
        <v>13</v>
      </c>
      <c r="K7908">
        <v>15</v>
      </c>
      <c r="L7908" t="s">
        <v>704</v>
      </c>
      <c r="M7908" t="s">
        <v>55</v>
      </c>
      <c r="N7908" t="s">
        <v>30</v>
      </c>
      <c r="O7908">
        <f t="shared" si="738"/>
        <v>1</v>
      </c>
      <c r="P7908" t="str">
        <f t="shared" si="739"/>
        <v>Valid</v>
      </c>
      <c r="Q7908" t="str">
        <f>_xlfn.XLOOKUP(B7908,Customers!$A:$A,Customers!$C:$C,"Not Found")</f>
        <v>West</v>
      </c>
      <c r="R7908" t="str">
        <f t="shared" si="740"/>
        <v>East</v>
      </c>
      <c r="S7908" t="str">
        <f t="shared" si="741"/>
        <v>Critical Illness</v>
      </c>
      <c r="T7908" t="str">
        <f t="shared" si="742"/>
        <v>Within SLA</v>
      </c>
      <c r="U7908">
        <f t="shared" si="743"/>
        <v>0</v>
      </c>
    </row>
    <row r="7909" spans="1:21" x14ac:dyDescent="0.3">
      <c r="A7909" t="s">
        <v>12726</v>
      </c>
      <c r="B7909" t="s">
        <v>7291</v>
      </c>
      <c r="C7909" t="s">
        <v>7292</v>
      </c>
      <c r="D7909" t="s">
        <v>182</v>
      </c>
      <c r="E7909" t="s">
        <v>74</v>
      </c>
      <c r="F7909">
        <v>35778.199999999997</v>
      </c>
      <c r="G7909" s="1">
        <v>45879</v>
      </c>
      <c r="H7909" s="1">
        <v>45899</v>
      </c>
      <c r="I7909" t="s">
        <v>19</v>
      </c>
      <c r="J7909">
        <v>20</v>
      </c>
      <c r="K7909">
        <v>7</v>
      </c>
      <c r="L7909" t="s">
        <v>150</v>
      </c>
      <c r="M7909" t="s">
        <v>94</v>
      </c>
      <c r="N7909" t="s">
        <v>42</v>
      </c>
      <c r="O7909">
        <f t="shared" si="738"/>
        <v>1</v>
      </c>
      <c r="P7909" t="str">
        <f t="shared" si="739"/>
        <v>Valid</v>
      </c>
      <c r="Q7909" t="str">
        <f>_xlfn.XLOOKUP(B7909,Customers!$A:$A,Customers!$C:$C,"Not Found")</f>
        <v>North</v>
      </c>
      <c r="R7909" t="str">
        <f t="shared" si="740"/>
        <v>East</v>
      </c>
      <c r="S7909" t="str">
        <f t="shared" si="741"/>
        <v>Trip Cancellation</v>
      </c>
      <c r="T7909" t="str">
        <f t="shared" si="742"/>
        <v>SLA Breach</v>
      </c>
      <c r="U7909">
        <f t="shared" si="743"/>
        <v>13</v>
      </c>
    </row>
    <row r="7910" spans="1:21" x14ac:dyDescent="0.3">
      <c r="A7910" t="s">
        <v>12727</v>
      </c>
      <c r="B7910" t="s">
        <v>4177</v>
      </c>
      <c r="C7910" t="s">
        <v>4178</v>
      </c>
      <c r="D7910" t="s">
        <v>17</v>
      </c>
      <c r="E7910" t="s">
        <v>39</v>
      </c>
      <c r="F7910">
        <v>89666.67</v>
      </c>
      <c r="G7910" s="1">
        <v>45760</v>
      </c>
      <c r="H7910" s="1">
        <v>45779</v>
      </c>
      <c r="I7910" t="s">
        <v>19</v>
      </c>
      <c r="J7910">
        <v>19</v>
      </c>
      <c r="K7910">
        <v>10</v>
      </c>
      <c r="L7910" t="s">
        <v>580</v>
      </c>
      <c r="M7910" t="s">
        <v>21</v>
      </c>
      <c r="N7910" t="s">
        <v>42</v>
      </c>
      <c r="O7910">
        <f t="shared" si="738"/>
        <v>1</v>
      </c>
      <c r="P7910" t="str">
        <f t="shared" si="739"/>
        <v>Valid</v>
      </c>
      <c r="Q7910" t="str">
        <f>_xlfn.XLOOKUP(B7910,Customers!$A:$A,Customers!$C:$C,"Not Found")</f>
        <v>Central</v>
      </c>
      <c r="R7910" t="str">
        <f t="shared" si="740"/>
        <v>North</v>
      </c>
      <c r="S7910" t="str">
        <f t="shared" si="741"/>
        <v>Accident</v>
      </c>
      <c r="T7910" t="str">
        <f t="shared" si="742"/>
        <v>SLA Breach</v>
      </c>
      <c r="U7910">
        <f t="shared" si="743"/>
        <v>9</v>
      </c>
    </row>
    <row r="7911" spans="1:21" x14ac:dyDescent="0.3">
      <c r="A7911" t="s">
        <v>12728</v>
      </c>
      <c r="B7911" t="s">
        <v>12729</v>
      </c>
      <c r="C7911" t="s">
        <v>12730</v>
      </c>
      <c r="D7911" t="s">
        <v>69</v>
      </c>
      <c r="E7911" t="s">
        <v>74</v>
      </c>
      <c r="F7911">
        <v>107463.8</v>
      </c>
      <c r="G7911" s="1">
        <v>45892</v>
      </c>
      <c r="I7911" t="s">
        <v>64</v>
      </c>
      <c r="J7911">
        <v>14</v>
      </c>
      <c r="K7911">
        <v>12</v>
      </c>
      <c r="L7911" t="s">
        <v>70</v>
      </c>
      <c r="M7911" t="s">
        <v>49</v>
      </c>
      <c r="N7911" t="s">
        <v>30</v>
      </c>
      <c r="O7911">
        <f t="shared" si="738"/>
        <v>1</v>
      </c>
      <c r="P7911" t="str">
        <f t="shared" si="739"/>
        <v>Valid</v>
      </c>
      <c r="Q7911" t="str">
        <f>_xlfn.XLOOKUP(B7911,Customers!$A:$A,Customers!$C:$C,"Not Found")</f>
        <v>South</v>
      </c>
      <c r="R7911" t="str">
        <f t="shared" si="740"/>
        <v>East</v>
      </c>
      <c r="S7911" t="str">
        <f t="shared" si="741"/>
        <v>Property Damage</v>
      </c>
      <c r="T7911" t="str">
        <f t="shared" si="742"/>
        <v>SLA Breach</v>
      </c>
      <c r="U7911">
        <f t="shared" si="743"/>
        <v>2</v>
      </c>
    </row>
    <row r="7912" spans="1:21" x14ac:dyDescent="0.3">
      <c r="A7912" t="s">
        <v>12731</v>
      </c>
      <c r="B7912" t="s">
        <v>4131</v>
      </c>
      <c r="C7912" t="s">
        <v>4132</v>
      </c>
      <c r="D7912" t="s">
        <v>154</v>
      </c>
      <c r="E7912" t="s">
        <v>27</v>
      </c>
      <c r="F7912">
        <v>116334.27</v>
      </c>
      <c r="G7912" s="1">
        <v>45670</v>
      </c>
      <c r="H7912" s="1">
        <v>45675</v>
      </c>
      <c r="I7912" t="s">
        <v>19</v>
      </c>
      <c r="J7912">
        <v>5</v>
      </c>
      <c r="K7912">
        <v>10</v>
      </c>
      <c r="L7912" t="s">
        <v>183</v>
      </c>
      <c r="M7912" t="s">
        <v>21</v>
      </c>
      <c r="N7912" t="s">
        <v>30</v>
      </c>
      <c r="O7912">
        <f t="shared" si="738"/>
        <v>1</v>
      </c>
      <c r="P7912" t="str">
        <f t="shared" si="739"/>
        <v>Valid</v>
      </c>
      <c r="Q7912" t="str">
        <f>_xlfn.XLOOKUP(B7912,Customers!$A:$A,Customers!$C:$C,"Not Found")</f>
        <v>West</v>
      </c>
      <c r="R7912" t="str">
        <f t="shared" si="740"/>
        <v>West</v>
      </c>
      <c r="S7912" t="str">
        <f t="shared" si="741"/>
        <v>Vehicle Damage</v>
      </c>
      <c r="T7912" t="str">
        <f t="shared" si="742"/>
        <v>Within SLA</v>
      </c>
      <c r="U7912">
        <f t="shared" si="743"/>
        <v>0</v>
      </c>
    </row>
    <row r="7913" spans="1:21" x14ac:dyDescent="0.3">
      <c r="A7913" t="s">
        <v>12732</v>
      </c>
      <c r="B7913" t="s">
        <v>416</v>
      </c>
      <c r="C7913" t="s">
        <v>4736</v>
      </c>
      <c r="D7913" t="s">
        <v>69</v>
      </c>
      <c r="E7913" t="s">
        <v>39</v>
      </c>
      <c r="F7913">
        <v>267538.18</v>
      </c>
      <c r="G7913" s="1">
        <v>45796</v>
      </c>
      <c r="H7913" s="1">
        <v>45818</v>
      </c>
      <c r="I7913" t="s">
        <v>19</v>
      </c>
      <c r="J7913">
        <v>22</v>
      </c>
      <c r="K7913">
        <v>12</v>
      </c>
      <c r="L7913" t="s">
        <v>227</v>
      </c>
      <c r="M7913" t="s">
        <v>49</v>
      </c>
      <c r="N7913" t="s">
        <v>30</v>
      </c>
      <c r="O7913">
        <f t="shared" si="738"/>
        <v>1</v>
      </c>
      <c r="P7913" t="str">
        <f t="shared" si="739"/>
        <v>Valid</v>
      </c>
      <c r="Q7913" t="str">
        <f>_xlfn.XLOOKUP(B7913,Customers!$A:$A,Customers!$C:$C,"Not Found")</f>
        <v>East</v>
      </c>
      <c r="R7913" t="str">
        <f t="shared" si="740"/>
        <v>North</v>
      </c>
      <c r="S7913" t="str">
        <f t="shared" si="741"/>
        <v>Property Damage</v>
      </c>
      <c r="T7913" t="str">
        <f t="shared" si="742"/>
        <v>SLA Breach</v>
      </c>
      <c r="U7913">
        <f t="shared" si="743"/>
        <v>10</v>
      </c>
    </row>
    <row r="7914" spans="1:21" x14ac:dyDescent="0.3">
      <c r="A7914" t="s">
        <v>12733</v>
      </c>
      <c r="B7914" t="s">
        <v>772</v>
      </c>
      <c r="C7914" t="s">
        <v>1565</v>
      </c>
      <c r="D7914" t="s">
        <v>69</v>
      </c>
      <c r="E7914" t="s">
        <v>18</v>
      </c>
      <c r="F7914">
        <v>178774.14</v>
      </c>
      <c r="G7914" s="1">
        <v>45850</v>
      </c>
      <c r="H7914" s="1">
        <v>45857</v>
      </c>
      <c r="I7914" t="s">
        <v>19</v>
      </c>
      <c r="J7914">
        <v>7</v>
      </c>
      <c r="K7914">
        <v>12</v>
      </c>
      <c r="L7914" t="s">
        <v>310</v>
      </c>
      <c r="M7914" t="s">
        <v>49</v>
      </c>
      <c r="N7914" t="s">
        <v>22</v>
      </c>
      <c r="O7914">
        <f t="shared" si="738"/>
        <v>1</v>
      </c>
      <c r="P7914" t="str">
        <f t="shared" si="739"/>
        <v>Valid</v>
      </c>
      <c r="Q7914" t="str">
        <f>_xlfn.XLOOKUP(B7914,Customers!$A:$A,Customers!$C:$C,"Not Found")</f>
        <v>Central</v>
      </c>
      <c r="R7914" t="str">
        <f t="shared" si="740"/>
        <v>South</v>
      </c>
      <c r="S7914" t="str">
        <f t="shared" si="741"/>
        <v>Property Damage</v>
      </c>
      <c r="T7914" t="str">
        <f t="shared" si="742"/>
        <v>Within SLA</v>
      </c>
      <c r="U7914">
        <f t="shared" si="743"/>
        <v>0</v>
      </c>
    </row>
    <row r="7915" spans="1:21" x14ac:dyDescent="0.3">
      <c r="A7915" t="s">
        <v>12734</v>
      </c>
      <c r="B7915" t="s">
        <v>2792</v>
      </c>
      <c r="C7915" t="s">
        <v>3459</v>
      </c>
      <c r="D7915" t="s">
        <v>34</v>
      </c>
      <c r="E7915" t="s">
        <v>39</v>
      </c>
      <c r="F7915">
        <v>381868.89</v>
      </c>
      <c r="G7915" s="1">
        <v>45923</v>
      </c>
      <c r="H7915" s="1">
        <v>45955</v>
      </c>
      <c r="I7915" t="s">
        <v>19</v>
      </c>
      <c r="J7915">
        <v>32</v>
      </c>
      <c r="K7915">
        <v>20</v>
      </c>
      <c r="L7915" t="s">
        <v>98</v>
      </c>
      <c r="M7915" t="s">
        <v>29</v>
      </c>
      <c r="N7915" t="s">
        <v>42</v>
      </c>
      <c r="O7915">
        <f t="shared" si="738"/>
        <v>1</v>
      </c>
      <c r="P7915" t="str">
        <f t="shared" si="739"/>
        <v>Valid</v>
      </c>
      <c r="Q7915" t="str">
        <f>_xlfn.XLOOKUP(B7915,Customers!$A:$A,Customers!$C:$C,"Not Found")</f>
        <v>Central</v>
      </c>
      <c r="R7915" t="str">
        <f t="shared" si="740"/>
        <v>North</v>
      </c>
      <c r="S7915" t="str">
        <f t="shared" si="741"/>
        <v>Death Benefit</v>
      </c>
      <c r="T7915" t="str">
        <f t="shared" si="742"/>
        <v>SLA Breach</v>
      </c>
      <c r="U7915">
        <f t="shared" si="743"/>
        <v>12</v>
      </c>
    </row>
    <row r="7916" spans="1:21" x14ac:dyDescent="0.3">
      <c r="A7916" t="s">
        <v>12735</v>
      </c>
      <c r="B7916" t="s">
        <v>10762</v>
      </c>
      <c r="C7916" t="s">
        <v>10763</v>
      </c>
      <c r="D7916" t="s">
        <v>17</v>
      </c>
      <c r="E7916" t="s">
        <v>39</v>
      </c>
      <c r="F7916">
        <v>56465.34</v>
      </c>
      <c r="G7916" s="1">
        <v>45749</v>
      </c>
      <c r="H7916" s="1">
        <v>45752</v>
      </c>
      <c r="I7916" t="s">
        <v>19</v>
      </c>
      <c r="J7916">
        <v>3</v>
      </c>
      <c r="K7916">
        <v>10</v>
      </c>
      <c r="L7916" t="s">
        <v>681</v>
      </c>
      <c r="M7916" t="s">
        <v>21</v>
      </c>
      <c r="N7916" t="s">
        <v>22</v>
      </c>
      <c r="O7916">
        <f t="shared" si="738"/>
        <v>1</v>
      </c>
      <c r="P7916" t="str">
        <f t="shared" si="739"/>
        <v>Valid</v>
      </c>
      <c r="Q7916" t="str">
        <f>_xlfn.XLOOKUP(B7916,Customers!$A:$A,Customers!$C:$C,"Not Found")</f>
        <v>East</v>
      </c>
      <c r="R7916" t="str">
        <f t="shared" si="740"/>
        <v>North</v>
      </c>
      <c r="S7916" t="str">
        <f t="shared" si="741"/>
        <v>Accident</v>
      </c>
      <c r="T7916" t="str">
        <f t="shared" si="742"/>
        <v>Within SLA</v>
      </c>
      <c r="U7916">
        <f t="shared" si="743"/>
        <v>0</v>
      </c>
    </row>
    <row r="7917" spans="1:21" x14ac:dyDescent="0.3">
      <c r="A7917" t="s">
        <v>12736</v>
      </c>
      <c r="B7917" t="s">
        <v>5479</v>
      </c>
      <c r="C7917" t="s">
        <v>5480</v>
      </c>
      <c r="D7917" t="s">
        <v>59</v>
      </c>
      <c r="E7917" t="s">
        <v>74</v>
      </c>
      <c r="F7917">
        <v>89247.54</v>
      </c>
      <c r="G7917" s="1">
        <v>45976</v>
      </c>
      <c r="H7917" s="1">
        <v>45988</v>
      </c>
      <c r="I7917" t="s">
        <v>19</v>
      </c>
      <c r="J7917">
        <v>12</v>
      </c>
      <c r="K7917">
        <v>15</v>
      </c>
      <c r="L7917" t="s">
        <v>204</v>
      </c>
      <c r="M7917" t="s">
        <v>55</v>
      </c>
      <c r="N7917" t="s">
        <v>30</v>
      </c>
      <c r="O7917">
        <f t="shared" si="738"/>
        <v>1</v>
      </c>
      <c r="P7917" t="str">
        <f t="shared" si="739"/>
        <v>Valid</v>
      </c>
      <c r="Q7917" t="str">
        <f>_xlfn.XLOOKUP(B7917,Customers!$A:$A,Customers!$C:$C,"Not Found")</f>
        <v>West</v>
      </c>
      <c r="R7917" t="str">
        <f t="shared" si="740"/>
        <v>East</v>
      </c>
      <c r="S7917" t="str">
        <f t="shared" si="741"/>
        <v>Critical Illness</v>
      </c>
      <c r="T7917" t="str">
        <f t="shared" si="742"/>
        <v>Within SLA</v>
      </c>
      <c r="U7917">
        <f t="shared" si="743"/>
        <v>0</v>
      </c>
    </row>
    <row r="7918" spans="1:21" x14ac:dyDescent="0.3">
      <c r="A7918" t="s">
        <v>12737</v>
      </c>
      <c r="B7918" t="s">
        <v>2101</v>
      </c>
      <c r="C7918" t="s">
        <v>2102</v>
      </c>
      <c r="D7918" t="s">
        <v>34</v>
      </c>
      <c r="E7918" t="s">
        <v>39</v>
      </c>
      <c r="F7918">
        <v>123434.66</v>
      </c>
      <c r="G7918" s="1">
        <v>45782</v>
      </c>
      <c r="I7918" t="s">
        <v>64</v>
      </c>
      <c r="J7918">
        <v>18</v>
      </c>
      <c r="K7918">
        <v>20</v>
      </c>
      <c r="L7918" t="s">
        <v>20</v>
      </c>
      <c r="M7918" t="s">
        <v>29</v>
      </c>
      <c r="N7918" t="s">
        <v>22</v>
      </c>
      <c r="O7918">
        <f t="shared" si="738"/>
        <v>1</v>
      </c>
      <c r="P7918" t="str">
        <f t="shared" si="739"/>
        <v>Valid</v>
      </c>
      <c r="Q7918" t="str">
        <f>_xlfn.XLOOKUP(B7918,Customers!$A:$A,Customers!$C:$C,"Not Found")</f>
        <v>Central</v>
      </c>
      <c r="R7918" t="str">
        <f t="shared" si="740"/>
        <v>North</v>
      </c>
      <c r="S7918" t="str">
        <f t="shared" si="741"/>
        <v>Death Benefit</v>
      </c>
      <c r="T7918" t="str">
        <f t="shared" si="742"/>
        <v>Within SLA</v>
      </c>
      <c r="U7918">
        <f t="shared" si="743"/>
        <v>0</v>
      </c>
    </row>
    <row r="7919" spans="1:21" x14ac:dyDescent="0.3">
      <c r="A7919" t="s">
        <v>12738</v>
      </c>
      <c r="B7919" t="s">
        <v>7268</v>
      </c>
      <c r="C7919" t="s">
        <v>7269</v>
      </c>
      <c r="D7919" t="s">
        <v>46</v>
      </c>
      <c r="E7919" t="s">
        <v>18</v>
      </c>
      <c r="F7919">
        <v>29999.24</v>
      </c>
      <c r="G7919" s="1">
        <v>45904</v>
      </c>
      <c r="H7919" s="1">
        <v>45927</v>
      </c>
      <c r="I7919" t="s">
        <v>19</v>
      </c>
      <c r="J7919">
        <v>23</v>
      </c>
      <c r="K7919">
        <v>10</v>
      </c>
      <c r="L7919" t="s">
        <v>41</v>
      </c>
      <c r="M7919" t="s">
        <v>21</v>
      </c>
      <c r="N7919" t="s">
        <v>88</v>
      </c>
      <c r="O7919">
        <f t="shared" si="738"/>
        <v>1</v>
      </c>
      <c r="P7919" t="str">
        <f t="shared" si="739"/>
        <v>Valid</v>
      </c>
      <c r="Q7919" t="str">
        <f>_xlfn.XLOOKUP(B7919,Customers!$A:$A,Customers!$C:$C,"Not Found")</f>
        <v>North</v>
      </c>
      <c r="R7919" t="str">
        <f t="shared" si="740"/>
        <v>South</v>
      </c>
      <c r="S7919" t="str">
        <f t="shared" si="741"/>
        <v>Theft</v>
      </c>
      <c r="T7919" t="str">
        <f t="shared" si="742"/>
        <v>SLA Breach</v>
      </c>
      <c r="U7919">
        <f t="shared" si="743"/>
        <v>13</v>
      </c>
    </row>
    <row r="7920" spans="1:21" x14ac:dyDescent="0.3">
      <c r="A7920" t="s">
        <v>12739</v>
      </c>
      <c r="B7920" t="s">
        <v>5155</v>
      </c>
      <c r="C7920" t="s">
        <v>5156</v>
      </c>
      <c r="D7920" t="s">
        <v>46</v>
      </c>
      <c r="E7920" t="s">
        <v>39</v>
      </c>
      <c r="F7920">
        <v>147312.15</v>
      </c>
      <c r="G7920" s="1">
        <v>45717</v>
      </c>
      <c r="H7920" s="1">
        <v>45726</v>
      </c>
      <c r="I7920" t="s">
        <v>19</v>
      </c>
      <c r="J7920">
        <v>9</v>
      </c>
      <c r="K7920">
        <v>10</v>
      </c>
      <c r="L7920" t="s">
        <v>28</v>
      </c>
      <c r="M7920" t="s">
        <v>21</v>
      </c>
      <c r="N7920" t="s">
        <v>30</v>
      </c>
      <c r="O7920">
        <f t="shared" si="738"/>
        <v>1</v>
      </c>
      <c r="P7920" t="str">
        <f t="shared" si="739"/>
        <v>Valid</v>
      </c>
      <c r="Q7920" t="str">
        <f>_xlfn.XLOOKUP(B7920,Customers!$A:$A,Customers!$C:$C,"Not Found")</f>
        <v>Central</v>
      </c>
      <c r="R7920" t="str">
        <f t="shared" si="740"/>
        <v>North</v>
      </c>
      <c r="S7920" t="str">
        <f t="shared" si="741"/>
        <v>Theft</v>
      </c>
      <c r="T7920" t="str">
        <f t="shared" si="742"/>
        <v>Within SLA</v>
      </c>
      <c r="U7920">
        <f t="shared" si="743"/>
        <v>0</v>
      </c>
    </row>
    <row r="7921" spans="1:21" x14ac:dyDescent="0.3">
      <c r="A7921" t="s">
        <v>12740</v>
      </c>
      <c r="B7921" t="s">
        <v>12741</v>
      </c>
      <c r="C7921" t="s">
        <v>12742</v>
      </c>
      <c r="D7921" t="s">
        <v>154</v>
      </c>
      <c r="E7921" t="s">
        <v>173</v>
      </c>
      <c r="F7921">
        <v>203209.3</v>
      </c>
      <c r="G7921" s="1">
        <v>45882</v>
      </c>
      <c r="I7921" t="s">
        <v>40</v>
      </c>
      <c r="J7921">
        <v>14</v>
      </c>
      <c r="K7921">
        <v>10</v>
      </c>
      <c r="L7921" t="s">
        <v>227</v>
      </c>
      <c r="M7921" t="s">
        <v>21</v>
      </c>
      <c r="N7921" t="s">
        <v>30</v>
      </c>
      <c r="O7921">
        <f t="shared" si="738"/>
        <v>1</v>
      </c>
      <c r="P7921" t="str">
        <f t="shared" si="739"/>
        <v>Valid</v>
      </c>
      <c r="Q7921" t="str">
        <f>_xlfn.XLOOKUP(B7921,Customers!$A:$A,Customers!$C:$C,"Not Found")</f>
        <v>North</v>
      </c>
      <c r="R7921" t="str">
        <f t="shared" si="740"/>
        <v>Central</v>
      </c>
      <c r="S7921" t="str">
        <f t="shared" si="741"/>
        <v>Vehicle Damage</v>
      </c>
      <c r="T7921" t="str">
        <f t="shared" si="742"/>
        <v>SLA Breach</v>
      </c>
      <c r="U7921">
        <f t="shared" si="743"/>
        <v>4</v>
      </c>
    </row>
    <row r="7922" spans="1:21" x14ac:dyDescent="0.3">
      <c r="A7922" t="s">
        <v>12743</v>
      </c>
      <c r="B7922" t="s">
        <v>3537</v>
      </c>
      <c r="C7922" t="s">
        <v>4948</v>
      </c>
      <c r="D7922" t="s">
        <v>154</v>
      </c>
      <c r="E7922" t="s">
        <v>173</v>
      </c>
      <c r="F7922">
        <v>26744.99</v>
      </c>
      <c r="G7922" s="1">
        <v>45845</v>
      </c>
      <c r="H7922" s="1">
        <v>45855</v>
      </c>
      <c r="I7922" t="s">
        <v>19</v>
      </c>
      <c r="J7922">
        <v>10</v>
      </c>
      <c r="K7922">
        <v>10</v>
      </c>
      <c r="L7922" t="s">
        <v>787</v>
      </c>
      <c r="M7922" t="s">
        <v>21</v>
      </c>
      <c r="N7922" t="s">
        <v>22</v>
      </c>
      <c r="O7922">
        <f t="shared" si="738"/>
        <v>1</v>
      </c>
      <c r="P7922" t="str">
        <f t="shared" si="739"/>
        <v>Valid</v>
      </c>
      <c r="Q7922" t="str">
        <f>_xlfn.XLOOKUP(B7922,Customers!$A:$A,Customers!$C:$C,"Not Found")</f>
        <v>East</v>
      </c>
      <c r="R7922" t="str">
        <f t="shared" si="740"/>
        <v>Central</v>
      </c>
      <c r="S7922" t="str">
        <f t="shared" si="741"/>
        <v>Vehicle Damage</v>
      </c>
      <c r="T7922" t="str">
        <f t="shared" si="742"/>
        <v>Within SLA</v>
      </c>
      <c r="U7922">
        <f t="shared" si="743"/>
        <v>0</v>
      </c>
    </row>
    <row r="7923" spans="1:21" x14ac:dyDescent="0.3">
      <c r="A7923" t="s">
        <v>12744</v>
      </c>
      <c r="B7923" t="s">
        <v>1467</v>
      </c>
      <c r="C7923" t="s">
        <v>1468</v>
      </c>
      <c r="D7923" t="s">
        <v>59</v>
      </c>
      <c r="E7923" t="s">
        <v>39</v>
      </c>
      <c r="F7923">
        <v>121253.41</v>
      </c>
      <c r="G7923" s="1">
        <v>45808</v>
      </c>
      <c r="I7923" t="s">
        <v>40</v>
      </c>
      <c r="J7923">
        <v>13</v>
      </c>
      <c r="K7923">
        <v>15</v>
      </c>
      <c r="L7923" t="s">
        <v>79</v>
      </c>
      <c r="M7923" t="s">
        <v>55</v>
      </c>
      <c r="N7923" t="s">
        <v>22</v>
      </c>
      <c r="O7923">
        <f t="shared" si="738"/>
        <v>1</v>
      </c>
      <c r="P7923" t="str">
        <f t="shared" si="739"/>
        <v>Valid</v>
      </c>
      <c r="Q7923" t="str">
        <f>_xlfn.XLOOKUP(B7923,Customers!$A:$A,Customers!$C:$C,"Not Found")</f>
        <v>West</v>
      </c>
      <c r="R7923" t="str">
        <f t="shared" si="740"/>
        <v>North</v>
      </c>
      <c r="S7923" t="str">
        <f t="shared" si="741"/>
        <v>Critical Illness</v>
      </c>
      <c r="T7923" t="str">
        <f t="shared" si="742"/>
        <v>Within SLA</v>
      </c>
      <c r="U7923">
        <f t="shared" si="743"/>
        <v>0</v>
      </c>
    </row>
    <row r="7924" spans="1:21" x14ac:dyDescent="0.3">
      <c r="A7924" t="s">
        <v>12745</v>
      </c>
      <c r="B7924" t="s">
        <v>1655</v>
      </c>
      <c r="C7924" t="s">
        <v>1656</v>
      </c>
      <c r="D7924" t="s">
        <v>216</v>
      </c>
      <c r="E7924" t="s">
        <v>39</v>
      </c>
      <c r="F7924">
        <v>31553.29</v>
      </c>
      <c r="G7924" s="1">
        <v>45742</v>
      </c>
      <c r="H7924" s="1">
        <v>45754</v>
      </c>
      <c r="I7924" t="s">
        <v>47</v>
      </c>
      <c r="J7924">
        <v>12</v>
      </c>
      <c r="K7924">
        <v>15</v>
      </c>
      <c r="L7924" t="s">
        <v>136</v>
      </c>
      <c r="M7924" t="s">
        <v>55</v>
      </c>
      <c r="N7924" t="s">
        <v>30</v>
      </c>
      <c r="O7924">
        <f t="shared" si="738"/>
        <v>1</v>
      </c>
      <c r="P7924" t="str">
        <f t="shared" si="739"/>
        <v>Valid</v>
      </c>
      <c r="Q7924" t="str">
        <f>_xlfn.XLOOKUP(B7924,Customers!$A:$A,Customers!$C:$C,"Not Found")</f>
        <v>East</v>
      </c>
      <c r="R7924" t="str">
        <f t="shared" si="740"/>
        <v>North</v>
      </c>
      <c r="S7924" t="str">
        <f t="shared" si="741"/>
        <v>Outpatient</v>
      </c>
      <c r="T7924" t="str">
        <f t="shared" si="742"/>
        <v>Within SLA</v>
      </c>
      <c r="U7924">
        <f t="shared" si="743"/>
        <v>0</v>
      </c>
    </row>
    <row r="7925" spans="1:21" x14ac:dyDescent="0.3">
      <c r="A7925" t="s">
        <v>12746</v>
      </c>
      <c r="B7925" t="s">
        <v>4147</v>
      </c>
      <c r="C7925" t="s">
        <v>4148</v>
      </c>
      <c r="D7925" t="s">
        <v>26</v>
      </c>
      <c r="E7925" t="s">
        <v>18</v>
      </c>
      <c r="F7925">
        <v>875646.87</v>
      </c>
      <c r="G7925" s="1">
        <v>45842</v>
      </c>
      <c r="H7925" s="1">
        <v>45868</v>
      </c>
      <c r="I7925" t="s">
        <v>19</v>
      </c>
      <c r="J7925">
        <v>26</v>
      </c>
      <c r="K7925">
        <v>20</v>
      </c>
      <c r="L7925" t="s">
        <v>65</v>
      </c>
      <c r="M7925" t="s">
        <v>29</v>
      </c>
      <c r="N7925" t="s">
        <v>88</v>
      </c>
      <c r="O7925">
        <f t="shared" si="738"/>
        <v>1</v>
      </c>
      <c r="P7925" t="str">
        <f t="shared" si="739"/>
        <v>Valid</v>
      </c>
      <c r="Q7925" t="str">
        <f>_xlfn.XLOOKUP(B7925,Customers!$A:$A,Customers!$C:$C,"Not Found")</f>
        <v>East</v>
      </c>
      <c r="R7925" t="str">
        <f t="shared" si="740"/>
        <v>South</v>
      </c>
      <c r="S7925" t="str">
        <f t="shared" si="741"/>
        <v>Disability</v>
      </c>
      <c r="T7925" t="str">
        <f t="shared" si="742"/>
        <v>SLA Breach</v>
      </c>
      <c r="U7925">
        <f t="shared" si="743"/>
        <v>6</v>
      </c>
    </row>
    <row r="7926" spans="1:21" x14ac:dyDescent="0.3">
      <c r="A7926" t="s">
        <v>12747</v>
      </c>
      <c r="B7926" t="s">
        <v>2064</v>
      </c>
      <c r="C7926" t="s">
        <v>2065</v>
      </c>
      <c r="D7926" t="s">
        <v>69</v>
      </c>
      <c r="E7926" t="s">
        <v>39</v>
      </c>
      <c r="F7926">
        <v>108813.81</v>
      </c>
      <c r="G7926" s="1">
        <v>45795</v>
      </c>
      <c r="I7926" t="s">
        <v>40</v>
      </c>
      <c r="J7926">
        <v>6</v>
      </c>
      <c r="K7926">
        <v>12</v>
      </c>
      <c r="L7926" t="s">
        <v>223</v>
      </c>
      <c r="M7926" t="s">
        <v>49</v>
      </c>
      <c r="N7926" t="s">
        <v>22</v>
      </c>
      <c r="O7926">
        <f t="shared" si="738"/>
        <v>1</v>
      </c>
      <c r="P7926" t="str">
        <f t="shared" si="739"/>
        <v>Valid</v>
      </c>
      <c r="Q7926" t="str">
        <f>_xlfn.XLOOKUP(B7926,Customers!$A:$A,Customers!$C:$C,"Not Found")</f>
        <v>Central</v>
      </c>
      <c r="R7926" t="str">
        <f t="shared" si="740"/>
        <v>North</v>
      </c>
      <c r="S7926" t="str">
        <f t="shared" si="741"/>
        <v>Property Damage</v>
      </c>
      <c r="T7926" t="str">
        <f t="shared" si="742"/>
        <v>Within SLA</v>
      </c>
      <c r="U7926">
        <f t="shared" si="743"/>
        <v>0</v>
      </c>
    </row>
    <row r="7927" spans="1:21" x14ac:dyDescent="0.3">
      <c r="A7927" t="s">
        <v>12748</v>
      </c>
      <c r="B7927" t="s">
        <v>5111</v>
      </c>
      <c r="C7927" t="s">
        <v>5112</v>
      </c>
      <c r="D7927" t="s">
        <v>116</v>
      </c>
      <c r="E7927" t="s">
        <v>27</v>
      </c>
      <c r="F7927">
        <v>154273.51999999999</v>
      </c>
      <c r="G7927" s="1">
        <v>45754</v>
      </c>
      <c r="H7927" s="1">
        <v>45755</v>
      </c>
      <c r="I7927" t="s">
        <v>19</v>
      </c>
      <c r="J7927">
        <v>1</v>
      </c>
      <c r="K7927">
        <v>7</v>
      </c>
      <c r="L7927" t="s">
        <v>491</v>
      </c>
      <c r="M7927" t="s">
        <v>94</v>
      </c>
      <c r="N7927" t="s">
        <v>30</v>
      </c>
      <c r="O7927">
        <f t="shared" si="738"/>
        <v>1</v>
      </c>
      <c r="P7927" t="str">
        <f t="shared" si="739"/>
        <v>Valid</v>
      </c>
      <c r="Q7927" t="str">
        <f>_xlfn.XLOOKUP(B7927,Customers!$A:$A,Customers!$C:$C,"Not Found")</f>
        <v>West</v>
      </c>
      <c r="R7927" t="str">
        <f t="shared" si="740"/>
        <v>West</v>
      </c>
      <c r="S7927" t="str">
        <f t="shared" si="741"/>
        <v>Medical Emergency</v>
      </c>
      <c r="T7927" t="str">
        <f t="shared" si="742"/>
        <v>Within SLA</v>
      </c>
      <c r="U7927">
        <f t="shared" si="743"/>
        <v>0</v>
      </c>
    </row>
    <row r="7928" spans="1:21" x14ac:dyDescent="0.3">
      <c r="A7928" t="s">
        <v>12749</v>
      </c>
      <c r="B7928" t="s">
        <v>1961</v>
      </c>
      <c r="C7928" t="s">
        <v>3463</v>
      </c>
      <c r="D7928" t="s">
        <v>154</v>
      </c>
      <c r="E7928" t="s">
        <v>74</v>
      </c>
      <c r="F7928">
        <v>42973.39</v>
      </c>
      <c r="G7928" s="1">
        <v>45833</v>
      </c>
      <c r="H7928" s="1">
        <v>45837</v>
      </c>
      <c r="I7928" t="s">
        <v>19</v>
      </c>
      <c r="J7928">
        <v>4</v>
      </c>
      <c r="K7928">
        <v>10</v>
      </c>
      <c r="L7928" t="s">
        <v>548</v>
      </c>
      <c r="M7928" t="s">
        <v>21</v>
      </c>
      <c r="N7928" t="s">
        <v>30</v>
      </c>
      <c r="O7928">
        <f t="shared" si="738"/>
        <v>1</v>
      </c>
      <c r="P7928" t="str">
        <f t="shared" si="739"/>
        <v>Valid</v>
      </c>
      <c r="Q7928" t="str">
        <f>_xlfn.XLOOKUP(B7928,Customers!$A:$A,Customers!$C:$C,"Not Found")</f>
        <v>Central</v>
      </c>
      <c r="R7928" t="str">
        <f t="shared" si="740"/>
        <v>East</v>
      </c>
      <c r="S7928" t="str">
        <f t="shared" si="741"/>
        <v>Vehicle Damage</v>
      </c>
      <c r="T7928" t="str">
        <f t="shared" si="742"/>
        <v>Within SLA</v>
      </c>
      <c r="U7928">
        <f t="shared" si="743"/>
        <v>0</v>
      </c>
    </row>
    <row r="7929" spans="1:21" x14ac:dyDescent="0.3">
      <c r="A7929" t="s">
        <v>12750</v>
      </c>
      <c r="B7929" t="s">
        <v>3247</v>
      </c>
      <c r="C7929" t="s">
        <v>3248</v>
      </c>
      <c r="D7929" t="s">
        <v>59</v>
      </c>
      <c r="E7929" t="s">
        <v>74</v>
      </c>
      <c r="F7929">
        <v>61027.23</v>
      </c>
      <c r="G7929" s="1">
        <v>45739</v>
      </c>
      <c r="I7929" t="s">
        <v>40</v>
      </c>
      <c r="J7929">
        <v>27</v>
      </c>
      <c r="K7929">
        <v>15</v>
      </c>
      <c r="L7929" t="s">
        <v>132</v>
      </c>
      <c r="M7929" t="s">
        <v>55</v>
      </c>
      <c r="N7929" t="s">
        <v>88</v>
      </c>
      <c r="O7929">
        <f t="shared" si="738"/>
        <v>1</v>
      </c>
      <c r="P7929" t="str">
        <f t="shared" si="739"/>
        <v>Valid</v>
      </c>
      <c r="Q7929" t="str">
        <f>_xlfn.XLOOKUP(B7929,Customers!$A:$A,Customers!$C:$C,"Not Found")</f>
        <v>Central</v>
      </c>
      <c r="R7929" t="str">
        <f t="shared" si="740"/>
        <v>East</v>
      </c>
      <c r="S7929" t="str">
        <f t="shared" si="741"/>
        <v>Critical Illness</v>
      </c>
      <c r="T7929" t="str">
        <f t="shared" si="742"/>
        <v>SLA Breach</v>
      </c>
      <c r="U7929">
        <f t="shared" si="743"/>
        <v>12</v>
      </c>
    </row>
    <row r="7930" spans="1:21" x14ac:dyDescent="0.3">
      <c r="A7930" t="s">
        <v>12751</v>
      </c>
      <c r="B7930" t="s">
        <v>6597</v>
      </c>
      <c r="C7930" t="s">
        <v>6598</v>
      </c>
      <c r="D7930" t="s">
        <v>69</v>
      </c>
      <c r="E7930" t="s">
        <v>173</v>
      </c>
      <c r="F7930">
        <v>142624.04</v>
      </c>
      <c r="G7930" s="1">
        <v>45876</v>
      </c>
      <c r="H7930" s="1">
        <v>45894</v>
      </c>
      <c r="I7930" t="s">
        <v>19</v>
      </c>
      <c r="J7930">
        <v>18</v>
      </c>
      <c r="K7930">
        <v>12</v>
      </c>
      <c r="L7930" t="s">
        <v>450</v>
      </c>
      <c r="M7930" t="s">
        <v>49</v>
      </c>
      <c r="N7930" t="s">
        <v>30</v>
      </c>
      <c r="O7930">
        <f t="shared" si="738"/>
        <v>1</v>
      </c>
      <c r="P7930" t="str">
        <f t="shared" si="739"/>
        <v>Valid</v>
      </c>
      <c r="Q7930" t="str">
        <f>_xlfn.XLOOKUP(B7930,Customers!$A:$A,Customers!$C:$C,"Not Found")</f>
        <v>South</v>
      </c>
      <c r="R7930" t="str">
        <f t="shared" si="740"/>
        <v>Central</v>
      </c>
      <c r="S7930" t="str">
        <f t="shared" si="741"/>
        <v>Property Damage</v>
      </c>
      <c r="T7930" t="str">
        <f t="shared" si="742"/>
        <v>SLA Breach</v>
      </c>
      <c r="U7930">
        <f t="shared" si="743"/>
        <v>6</v>
      </c>
    </row>
    <row r="7931" spans="1:21" x14ac:dyDescent="0.3">
      <c r="A7931" t="s">
        <v>12752</v>
      </c>
      <c r="B7931" t="s">
        <v>1642</v>
      </c>
      <c r="C7931" t="s">
        <v>1643</v>
      </c>
      <c r="D7931" t="s">
        <v>111</v>
      </c>
      <c r="E7931" t="s">
        <v>27</v>
      </c>
      <c r="F7931">
        <v>197925.19</v>
      </c>
      <c r="G7931" s="1">
        <v>45666</v>
      </c>
      <c r="H7931" s="1">
        <v>45694</v>
      </c>
      <c r="I7931" t="s">
        <v>19</v>
      </c>
      <c r="J7931">
        <v>28</v>
      </c>
      <c r="K7931">
        <v>12</v>
      </c>
      <c r="L7931" t="s">
        <v>651</v>
      </c>
      <c r="M7931" t="s">
        <v>49</v>
      </c>
      <c r="N7931" t="s">
        <v>88</v>
      </c>
      <c r="O7931">
        <f t="shared" si="738"/>
        <v>1</v>
      </c>
      <c r="P7931" t="str">
        <f t="shared" si="739"/>
        <v>Valid</v>
      </c>
      <c r="Q7931" t="str">
        <f>_xlfn.XLOOKUP(B7931,Customers!$A:$A,Customers!$C:$C,"Not Found")</f>
        <v>West</v>
      </c>
      <c r="R7931" t="str">
        <f t="shared" si="740"/>
        <v>West</v>
      </c>
      <c r="S7931" t="str">
        <f t="shared" si="741"/>
        <v>Fire</v>
      </c>
      <c r="T7931" t="str">
        <f t="shared" si="742"/>
        <v>SLA Breach</v>
      </c>
      <c r="U7931">
        <f t="shared" si="743"/>
        <v>16</v>
      </c>
    </row>
    <row r="7932" spans="1:21" x14ac:dyDescent="0.3">
      <c r="A7932" t="s">
        <v>12753</v>
      </c>
      <c r="B7932" t="s">
        <v>5486</v>
      </c>
      <c r="C7932" t="s">
        <v>5487</v>
      </c>
      <c r="D7932" t="s">
        <v>59</v>
      </c>
      <c r="E7932" t="s">
        <v>18</v>
      </c>
      <c r="F7932">
        <v>144020.45000000001</v>
      </c>
      <c r="G7932" s="1">
        <v>45739</v>
      </c>
      <c r="H7932" s="1">
        <v>45749</v>
      </c>
      <c r="I7932" t="s">
        <v>19</v>
      </c>
      <c r="J7932">
        <v>10</v>
      </c>
      <c r="K7932">
        <v>15</v>
      </c>
      <c r="L7932" t="s">
        <v>223</v>
      </c>
      <c r="M7932" t="s">
        <v>55</v>
      </c>
      <c r="N7932" t="s">
        <v>30</v>
      </c>
      <c r="O7932">
        <f t="shared" si="738"/>
        <v>1</v>
      </c>
      <c r="P7932" t="str">
        <f t="shared" si="739"/>
        <v>Valid</v>
      </c>
      <c r="Q7932" t="str">
        <f>_xlfn.XLOOKUP(B7932,Customers!$A:$A,Customers!$C:$C,"Not Found")</f>
        <v>South</v>
      </c>
      <c r="R7932" t="str">
        <f t="shared" si="740"/>
        <v>South</v>
      </c>
      <c r="S7932" t="str">
        <f t="shared" si="741"/>
        <v>Critical Illness</v>
      </c>
      <c r="T7932" t="str">
        <f t="shared" si="742"/>
        <v>Within SLA</v>
      </c>
      <c r="U7932">
        <f t="shared" si="743"/>
        <v>0</v>
      </c>
    </row>
    <row r="7933" spans="1:21" x14ac:dyDescent="0.3">
      <c r="A7933" t="s">
        <v>12754</v>
      </c>
      <c r="B7933" t="s">
        <v>10756</v>
      </c>
      <c r="C7933" t="s">
        <v>12755</v>
      </c>
      <c r="D7933" t="s">
        <v>53</v>
      </c>
      <c r="E7933" t="s">
        <v>74</v>
      </c>
      <c r="F7933">
        <v>160092.28</v>
      </c>
      <c r="G7933" s="1">
        <v>45818</v>
      </c>
      <c r="H7933" s="1">
        <v>45836</v>
      </c>
      <c r="I7933" t="s">
        <v>19</v>
      </c>
      <c r="J7933">
        <v>18</v>
      </c>
      <c r="K7933">
        <v>15</v>
      </c>
      <c r="L7933" t="s">
        <v>107</v>
      </c>
      <c r="M7933" t="s">
        <v>55</v>
      </c>
      <c r="N7933" t="s">
        <v>30</v>
      </c>
      <c r="O7933">
        <f t="shared" si="738"/>
        <v>1</v>
      </c>
      <c r="P7933" t="str">
        <f t="shared" si="739"/>
        <v>Valid</v>
      </c>
      <c r="Q7933" t="str">
        <f>_xlfn.XLOOKUP(B7933,Customers!$A:$A,Customers!$C:$C,"Not Found")</f>
        <v>West</v>
      </c>
      <c r="R7933" t="str">
        <f t="shared" si="740"/>
        <v>East</v>
      </c>
      <c r="S7933" t="str">
        <f t="shared" si="741"/>
        <v>Hospitalization</v>
      </c>
      <c r="T7933" t="str">
        <f t="shared" si="742"/>
        <v>SLA Breach</v>
      </c>
      <c r="U7933">
        <f t="shared" si="743"/>
        <v>3</v>
      </c>
    </row>
    <row r="7934" spans="1:21" x14ac:dyDescent="0.3">
      <c r="A7934" t="s">
        <v>12756</v>
      </c>
      <c r="B7934" t="s">
        <v>5018</v>
      </c>
      <c r="C7934" t="s">
        <v>8133</v>
      </c>
      <c r="D7934" t="s">
        <v>216</v>
      </c>
      <c r="E7934" t="s">
        <v>74</v>
      </c>
      <c r="F7934">
        <v>73386.73</v>
      </c>
      <c r="G7934" s="1">
        <v>45700</v>
      </c>
      <c r="H7934" s="1">
        <v>45717</v>
      </c>
      <c r="I7934" t="s">
        <v>19</v>
      </c>
      <c r="J7934">
        <v>17</v>
      </c>
      <c r="K7934">
        <v>15</v>
      </c>
      <c r="L7934" t="s">
        <v>117</v>
      </c>
      <c r="M7934" t="s">
        <v>55</v>
      </c>
      <c r="N7934" t="s">
        <v>30</v>
      </c>
      <c r="O7934">
        <f t="shared" si="738"/>
        <v>1</v>
      </c>
      <c r="P7934" t="str">
        <f t="shared" si="739"/>
        <v>Valid</v>
      </c>
      <c r="Q7934" t="str">
        <f>_xlfn.XLOOKUP(B7934,Customers!$A:$A,Customers!$C:$C,"Not Found")</f>
        <v>East</v>
      </c>
      <c r="R7934" t="str">
        <f t="shared" si="740"/>
        <v>East</v>
      </c>
      <c r="S7934" t="str">
        <f t="shared" si="741"/>
        <v>Outpatient</v>
      </c>
      <c r="T7934" t="str">
        <f t="shared" si="742"/>
        <v>SLA Breach</v>
      </c>
      <c r="U7934">
        <f t="shared" si="743"/>
        <v>2</v>
      </c>
    </row>
    <row r="7935" spans="1:21" x14ac:dyDescent="0.3">
      <c r="A7935" t="s">
        <v>12757</v>
      </c>
      <c r="B7935" t="s">
        <v>824</v>
      </c>
      <c r="C7935" t="s">
        <v>825</v>
      </c>
      <c r="D7935" t="s">
        <v>46</v>
      </c>
      <c r="E7935" t="s">
        <v>27</v>
      </c>
      <c r="F7935">
        <v>123343.65</v>
      </c>
      <c r="G7935" s="1">
        <v>45733</v>
      </c>
      <c r="H7935" s="1">
        <v>45742</v>
      </c>
      <c r="I7935" t="s">
        <v>19</v>
      </c>
      <c r="J7935">
        <v>9</v>
      </c>
      <c r="K7935">
        <v>10</v>
      </c>
      <c r="L7935" t="s">
        <v>98</v>
      </c>
      <c r="M7935" t="s">
        <v>21</v>
      </c>
      <c r="N7935" t="s">
        <v>42</v>
      </c>
      <c r="O7935">
        <f t="shared" si="738"/>
        <v>1</v>
      </c>
      <c r="P7935" t="str">
        <f t="shared" si="739"/>
        <v>Valid</v>
      </c>
      <c r="Q7935" t="str">
        <f>_xlfn.XLOOKUP(B7935,Customers!$A:$A,Customers!$C:$C,"Not Found")</f>
        <v>South</v>
      </c>
      <c r="R7935" t="str">
        <f t="shared" si="740"/>
        <v>West</v>
      </c>
      <c r="S7935" t="str">
        <f t="shared" si="741"/>
        <v>Theft</v>
      </c>
      <c r="T7935" t="str">
        <f t="shared" si="742"/>
        <v>Within SLA</v>
      </c>
      <c r="U7935">
        <f t="shared" si="743"/>
        <v>0</v>
      </c>
    </row>
    <row r="7936" spans="1:21" x14ac:dyDescent="0.3">
      <c r="A7936" t="s">
        <v>12758</v>
      </c>
      <c r="B7936" t="s">
        <v>3174</v>
      </c>
      <c r="C7936" t="s">
        <v>3175</v>
      </c>
      <c r="D7936" t="s">
        <v>69</v>
      </c>
      <c r="E7936" t="s">
        <v>39</v>
      </c>
      <c r="F7936">
        <v>466746.74</v>
      </c>
      <c r="G7936" s="1">
        <v>45799</v>
      </c>
      <c r="H7936" s="1">
        <v>45819</v>
      </c>
      <c r="I7936" t="s">
        <v>19</v>
      </c>
      <c r="J7936">
        <v>20</v>
      </c>
      <c r="K7936">
        <v>12</v>
      </c>
      <c r="L7936" t="s">
        <v>136</v>
      </c>
      <c r="M7936" t="s">
        <v>49</v>
      </c>
      <c r="N7936" t="s">
        <v>30</v>
      </c>
      <c r="O7936">
        <f t="shared" si="738"/>
        <v>1</v>
      </c>
      <c r="P7936" t="str">
        <f t="shared" si="739"/>
        <v>Valid</v>
      </c>
      <c r="Q7936" t="str">
        <f>_xlfn.XLOOKUP(B7936,Customers!$A:$A,Customers!$C:$C,"Not Found")</f>
        <v>West</v>
      </c>
      <c r="R7936" t="str">
        <f t="shared" si="740"/>
        <v>North</v>
      </c>
      <c r="S7936" t="str">
        <f t="shared" si="741"/>
        <v>Property Damage</v>
      </c>
      <c r="T7936" t="str">
        <f t="shared" si="742"/>
        <v>SLA Breach</v>
      </c>
      <c r="U7936">
        <f t="shared" si="743"/>
        <v>8</v>
      </c>
    </row>
    <row r="7937" spans="1:21" x14ac:dyDescent="0.3">
      <c r="A7937" t="s">
        <v>12759</v>
      </c>
      <c r="B7937" t="s">
        <v>805</v>
      </c>
      <c r="C7937" t="s">
        <v>1179</v>
      </c>
      <c r="D7937" t="s">
        <v>59</v>
      </c>
      <c r="E7937" t="s">
        <v>18</v>
      </c>
      <c r="F7937">
        <v>143085.25</v>
      </c>
      <c r="G7937" s="1">
        <v>45814</v>
      </c>
      <c r="H7937" s="1">
        <v>45826</v>
      </c>
      <c r="I7937" t="s">
        <v>19</v>
      </c>
      <c r="J7937">
        <v>12</v>
      </c>
      <c r="K7937">
        <v>15</v>
      </c>
      <c r="L7937" t="s">
        <v>75</v>
      </c>
      <c r="M7937" t="s">
        <v>55</v>
      </c>
      <c r="N7937" t="s">
        <v>30</v>
      </c>
      <c r="O7937">
        <f t="shared" si="738"/>
        <v>1</v>
      </c>
      <c r="P7937" t="str">
        <f t="shared" si="739"/>
        <v>Valid</v>
      </c>
      <c r="Q7937" t="str">
        <f>_xlfn.XLOOKUP(B7937,Customers!$A:$A,Customers!$C:$C,"Not Found")</f>
        <v>East</v>
      </c>
      <c r="R7937" t="str">
        <f t="shared" si="740"/>
        <v>South</v>
      </c>
      <c r="S7937" t="str">
        <f t="shared" si="741"/>
        <v>Critical Illness</v>
      </c>
      <c r="T7937" t="str">
        <f t="shared" si="742"/>
        <v>Within SLA</v>
      </c>
      <c r="U7937">
        <f t="shared" si="743"/>
        <v>0</v>
      </c>
    </row>
    <row r="7938" spans="1:21" x14ac:dyDescent="0.3">
      <c r="A7938" t="s">
        <v>12760</v>
      </c>
      <c r="B7938" t="s">
        <v>893</v>
      </c>
      <c r="C7938" t="s">
        <v>5678</v>
      </c>
      <c r="D7938" t="s">
        <v>216</v>
      </c>
      <c r="E7938" t="s">
        <v>18</v>
      </c>
      <c r="F7938">
        <v>49946.720000000001</v>
      </c>
      <c r="G7938" s="1">
        <v>45771</v>
      </c>
      <c r="H7938" s="1">
        <v>45786</v>
      </c>
      <c r="I7938" t="s">
        <v>19</v>
      </c>
      <c r="J7938">
        <v>15</v>
      </c>
      <c r="K7938">
        <v>15</v>
      </c>
      <c r="L7938" t="s">
        <v>349</v>
      </c>
      <c r="M7938" t="s">
        <v>55</v>
      </c>
      <c r="N7938" t="s">
        <v>30</v>
      </c>
      <c r="O7938">
        <f t="shared" ref="O7938:O8001" si="744">COUNTIF($A:$A,A7938)</f>
        <v>1</v>
      </c>
      <c r="P7938" t="str">
        <f t="shared" ref="P7938:P8001" si="745">IF(F7938="","Missing Amount","Valid")</f>
        <v>Valid</v>
      </c>
      <c r="Q7938" t="str">
        <f>_xlfn.XLOOKUP(B7938,Customers!$A:$A,Customers!$C:$C,"Not Found")</f>
        <v>East</v>
      </c>
      <c r="R7938" t="str">
        <f t="shared" ref="R7938:R8001" si="746">IF(E7938="",Q7938,E7938)</f>
        <v>South</v>
      </c>
      <c r="S7938" t="str">
        <f t="shared" ref="S7938:S8001" si="747">IF(D7938="Hospitalisation","Hospitalization",IF(D7938="Medical Emerg.","Medical Emergency",IF(D7938="Property dmg","Property Damage",IF(D7938="Vehicle dmg","Vehicle Damage",D7938))))</f>
        <v>Outpatient</v>
      </c>
      <c r="T7938" t="str">
        <f t="shared" ref="T7938:T8001" si="748">IF(J7938&gt;K7938,"SLA Breach","Within SLA")</f>
        <v>Within SLA</v>
      </c>
      <c r="U7938">
        <f t="shared" ref="U7938:U8001" si="749">IF(J7938&gt;K7938,J7938-K7938,0)</f>
        <v>0</v>
      </c>
    </row>
    <row r="7939" spans="1:21" x14ac:dyDescent="0.3">
      <c r="A7939" t="s">
        <v>12761</v>
      </c>
      <c r="B7939" t="s">
        <v>4649</v>
      </c>
      <c r="C7939" t="s">
        <v>4650</v>
      </c>
      <c r="D7939" t="s">
        <v>92</v>
      </c>
      <c r="E7939" t="s">
        <v>39</v>
      </c>
      <c r="F7939">
        <v>39595.65</v>
      </c>
      <c r="G7939" s="1">
        <v>45929</v>
      </c>
      <c r="H7939" s="1">
        <v>45933</v>
      </c>
      <c r="I7939" t="s">
        <v>19</v>
      </c>
      <c r="J7939">
        <v>4</v>
      </c>
      <c r="K7939">
        <v>7</v>
      </c>
      <c r="L7939" t="s">
        <v>155</v>
      </c>
      <c r="M7939" t="s">
        <v>94</v>
      </c>
      <c r="N7939" t="s">
        <v>30</v>
      </c>
      <c r="O7939">
        <f t="shared" si="744"/>
        <v>1</v>
      </c>
      <c r="P7939" t="str">
        <f t="shared" si="745"/>
        <v>Valid</v>
      </c>
      <c r="Q7939" t="str">
        <f>_xlfn.XLOOKUP(B7939,Customers!$A:$A,Customers!$C:$C,"Not Found")</f>
        <v>Central</v>
      </c>
      <c r="R7939" t="str">
        <f t="shared" si="746"/>
        <v>North</v>
      </c>
      <c r="S7939" t="str">
        <f t="shared" si="747"/>
        <v>Baggage Loss</v>
      </c>
      <c r="T7939" t="str">
        <f t="shared" si="748"/>
        <v>Within SLA</v>
      </c>
      <c r="U7939">
        <f t="shared" si="749"/>
        <v>0</v>
      </c>
    </row>
    <row r="7940" spans="1:21" x14ac:dyDescent="0.3">
      <c r="A7940" t="s">
        <v>12762</v>
      </c>
      <c r="B7940" t="s">
        <v>390</v>
      </c>
      <c r="C7940" t="s">
        <v>391</v>
      </c>
      <c r="D7940" t="s">
        <v>116</v>
      </c>
      <c r="E7940" t="s">
        <v>18</v>
      </c>
      <c r="F7940">
        <v>8403.7999999999993</v>
      </c>
      <c r="G7940" s="1">
        <v>45828</v>
      </c>
      <c r="H7940" s="1">
        <v>45839</v>
      </c>
      <c r="I7940" t="s">
        <v>19</v>
      </c>
      <c r="J7940">
        <v>11</v>
      </c>
      <c r="K7940">
        <v>7</v>
      </c>
      <c r="L7940" t="s">
        <v>242</v>
      </c>
      <c r="M7940" t="s">
        <v>94</v>
      </c>
      <c r="N7940" t="s">
        <v>88</v>
      </c>
      <c r="O7940">
        <f t="shared" si="744"/>
        <v>1</v>
      </c>
      <c r="P7940" t="str">
        <f t="shared" si="745"/>
        <v>Valid</v>
      </c>
      <c r="Q7940" t="str">
        <f>_xlfn.XLOOKUP(B7940,Customers!$A:$A,Customers!$C:$C,"Not Found")</f>
        <v>North</v>
      </c>
      <c r="R7940" t="str">
        <f t="shared" si="746"/>
        <v>South</v>
      </c>
      <c r="S7940" t="str">
        <f t="shared" si="747"/>
        <v>Medical Emergency</v>
      </c>
      <c r="T7940" t="str">
        <f t="shared" si="748"/>
        <v>SLA Breach</v>
      </c>
      <c r="U7940">
        <f t="shared" si="749"/>
        <v>4</v>
      </c>
    </row>
    <row r="7941" spans="1:21" x14ac:dyDescent="0.3">
      <c r="A7941" t="s">
        <v>12763</v>
      </c>
      <c r="B7941" t="s">
        <v>218</v>
      </c>
      <c r="C7941" t="s">
        <v>219</v>
      </c>
      <c r="D7941" t="s">
        <v>216</v>
      </c>
      <c r="E7941" t="s">
        <v>27</v>
      </c>
      <c r="F7941">
        <v>134180.47</v>
      </c>
      <c r="G7941" s="1">
        <v>45780</v>
      </c>
      <c r="I7941" t="s">
        <v>64</v>
      </c>
      <c r="J7941">
        <v>11</v>
      </c>
      <c r="K7941">
        <v>15</v>
      </c>
      <c r="L7941" t="s">
        <v>208</v>
      </c>
      <c r="M7941" t="s">
        <v>55</v>
      </c>
      <c r="N7941" t="s">
        <v>30</v>
      </c>
      <c r="O7941">
        <f t="shared" si="744"/>
        <v>1</v>
      </c>
      <c r="P7941" t="str">
        <f t="shared" si="745"/>
        <v>Valid</v>
      </c>
      <c r="Q7941" t="str">
        <f>_xlfn.XLOOKUP(B7941,Customers!$A:$A,Customers!$C:$C,"Not Found")</f>
        <v>West</v>
      </c>
      <c r="R7941" t="str">
        <f t="shared" si="746"/>
        <v>West</v>
      </c>
      <c r="S7941" t="str">
        <f t="shared" si="747"/>
        <v>Outpatient</v>
      </c>
      <c r="T7941" t="str">
        <f t="shared" si="748"/>
        <v>Within SLA</v>
      </c>
      <c r="U7941">
        <f t="shared" si="749"/>
        <v>0</v>
      </c>
    </row>
    <row r="7942" spans="1:21" x14ac:dyDescent="0.3">
      <c r="A7942" t="s">
        <v>12764</v>
      </c>
      <c r="B7942" t="s">
        <v>4363</v>
      </c>
      <c r="C7942" t="s">
        <v>12765</v>
      </c>
      <c r="D7942" t="s">
        <v>59</v>
      </c>
      <c r="E7942" t="s">
        <v>18</v>
      </c>
      <c r="F7942">
        <v>28755.29</v>
      </c>
      <c r="G7942" s="1">
        <v>45829</v>
      </c>
      <c r="I7942" t="s">
        <v>40</v>
      </c>
      <c r="J7942">
        <v>7</v>
      </c>
      <c r="K7942">
        <v>15</v>
      </c>
      <c r="L7942" t="s">
        <v>41</v>
      </c>
      <c r="M7942" t="s">
        <v>55</v>
      </c>
      <c r="N7942" t="s">
        <v>30</v>
      </c>
      <c r="O7942">
        <f t="shared" si="744"/>
        <v>1</v>
      </c>
      <c r="P7942" t="str">
        <f t="shared" si="745"/>
        <v>Valid</v>
      </c>
      <c r="Q7942" t="str">
        <f>_xlfn.XLOOKUP(B7942,Customers!$A:$A,Customers!$C:$C,"Not Found")</f>
        <v>South</v>
      </c>
      <c r="R7942" t="str">
        <f t="shared" si="746"/>
        <v>South</v>
      </c>
      <c r="S7942" t="str">
        <f t="shared" si="747"/>
        <v>Critical Illness</v>
      </c>
      <c r="T7942" t="str">
        <f t="shared" si="748"/>
        <v>Within SLA</v>
      </c>
      <c r="U7942">
        <f t="shared" si="749"/>
        <v>0</v>
      </c>
    </row>
    <row r="7943" spans="1:21" x14ac:dyDescent="0.3">
      <c r="A7943" t="s">
        <v>12766</v>
      </c>
      <c r="B7943" t="s">
        <v>2163</v>
      </c>
      <c r="C7943" t="s">
        <v>2164</v>
      </c>
      <c r="D7943" t="s">
        <v>59</v>
      </c>
      <c r="E7943" t="s">
        <v>173</v>
      </c>
      <c r="F7943">
        <v>135576.67000000001</v>
      </c>
      <c r="G7943" s="1">
        <v>45765</v>
      </c>
      <c r="H7943" s="1">
        <v>45784</v>
      </c>
      <c r="I7943" t="s">
        <v>19</v>
      </c>
      <c r="J7943">
        <v>19</v>
      </c>
      <c r="K7943">
        <v>15</v>
      </c>
      <c r="L7943" t="s">
        <v>296</v>
      </c>
      <c r="M7943" t="s">
        <v>55</v>
      </c>
      <c r="N7943" t="s">
        <v>30</v>
      </c>
      <c r="O7943">
        <f t="shared" si="744"/>
        <v>1</v>
      </c>
      <c r="P7943" t="str">
        <f t="shared" si="745"/>
        <v>Valid</v>
      </c>
      <c r="Q7943" t="str">
        <f>_xlfn.XLOOKUP(B7943,Customers!$A:$A,Customers!$C:$C,"Not Found")</f>
        <v>Central</v>
      </c>
      <c r="R7943" t="str">
        <f t="shared" si="746"/>
        <v>Central</v>
      </c>
      <c r="S7943" t="str">
        <f t="shared" si="747"/>
        <v>Critical Illness</v>
      </c>
      <c r="T7943" t="str">
        <f t="shared" si="748"/>
        <v>SLA Breach</v>
      </c>
      <c r="U7943">
        <f t="shared" si="749"/>
        <v>4</v>
      </c>
    </row>
    <row r="7944" spans="1:21" x14ac:dyDescent="0.3">
      <c r="A7944" t="s">
        <v>12767</v>
      </c>
      <c r="B7944" t="s">
        <v>7076</v>
      </c>
      <c r="C7944" t="s">
        <v>7077</v>
      </c>
      <c r="D7944" t="s">
        <v>116</v>
      </c>
      <c r="E7944" t="s">
        <v>18</v>
      </c>
      <c r="F7944">
        <v>29223.74</v>
      </c>
      <c r="G7944" s="1">
        <v>45674</v>
      </c>
      <c r="H7944" s="1">
        <v>45678</v>
      </c>
      <c r="I7944" t="s">
        <v>19</v>
      </c>
      <c r="J7944">
        <v>4</v>
      </c>
      <c r="K7944">
        <v>7</v>
      </c>
      <c r="L7944" t="s">
        <v>310</v>
      </c>
      <c r="M7944" t="s">
        <v>94</v>
      </c>
      <c r="N7944" t="s">
        <v>30</v>
      </c>
      <c r="O7944">
        <f t="shared" si="744"/>
        <v>1</v>
      </c>
      <c r="P7944" t="str">
        <f t="shared" si="745"/>
        <v>Valid</v>
      </c>
      <c r="Q7944" t="str">
        <f>_xlfn.XLOOKUP(B7944,Customers!$A:$A,Customers!$C:$C,"Not Found")</f>
        <v>South</v>
      </c>
      <c r="R7944" t="str">
        <f t="shared" si="746"/>
        <v>South</v>
      </c>
      <c r="S7944" t="str">
        <f t="shared" si="747"/>
        <v>Medical Emergency</v>
      </c>
      <c r="T7944" t="str">
        <f t="shared" si="748"/>
        <v>Within SLA</v>
      </c>
      <c r="U7944">
        <f t="shared" si="749"/>
        <v>0</v>
      </c>
    </row>
    <row r="7945" spans="1:21" x14ac:dyDescent="0.3">
      <c r="A7945" t="s">
        <v>12768</v>
      </c>
      <c r="B7945" t="s">
        <v>409</v>
      </c>
      <c r="C7945" t="s">
        <v>12769</v>
      </c>
      <c r="D7945" t="s">
        <v>46</v>
      </c>
      <c r="E7945" t="s">
        <v>173</v>
      </c>
      <c r="F7945">
        <v>124899.17</v>
      </c>
      <c r="G7945" s="1">
        <v>45807</v>
      </c>
      <c r="H7945" s="1">
        <v>45818</v>
      </c>
      <c r="I7945" t="s">
        <v>19</v>
      </c>
      <c r="J7945">
        <v>11</v>
      </c>
      <c r="K7945">
        <v>10</v>
      </c>
      <c r="L7945" t="s">
        <v>590</v>
      </c>
      <c r="M7945" t="s">
        <v>21</v>
      </c>
      <c r="N7945" t="s">
        <v>30</v>
      </c>
      <c r="O7945">
        <f t="shared" si="744"/>
        <v>1</v>
      </c>
      <c r="P7945" t="str">
        <f t="shared" si="745"/>
        <v>Valid</v>
      </c>
      <c r="Q7945" t="str">
        <f>_xlfn.XLOOKUP(B7945,Customers!$A:$A,Customers!$C:$C,"Not Found")</f>
        <v>East</v>
      </c>
      <c r="R7945" t="str">
        <f t="shared" si="746"/>
        <v>Central</v>
      </c>
      <c r="S7945" t="str">
        <f t="shared" si="747"/>
        <v>Theft</v>
      </c>
      <c r="T7945" t="str">
        <f t="shared" si="748"/>
        <v>SLA Breach</v>
      </c>
      <c r="U7945">
        <f t="shared" si="749"/>
        <v>1</v>
      </c>
    </row>
    <row r="7946" spans="1:21" x14ac:dyDescent="0.3">
      <c r="A7946" t="s">
        <v>12770</v>
      </c>
      <c r="B7946" t="s">
        <v>7138</v>
      </c>
      <c r="C7946" t="s">
        <v>7139</v>
      </c>
      <c r="D7946" t="s">
        <v>26</v>
      </c>
      <c r="E7946" t="s">
        <v>39</v>
      </c>
      <c r="F7946">
        <v>309611.96000000002</v>
      </c>
      <c r="G7946" s="1">
        <v>45778</v>
      </c>
      <c r="H7946" s="1">
        <v>45806</v>
      </c>
      <c r="I7946" t="s">
        <v>19</v>
      </c>
      <c r="J7946">
        <v>28</v>
      </c>
      <c r="K7946">
        <v>20</v>
      </c>
      <c r="L7946" t="s">
        <v>501</v>
      </c>
      <c r="M7946" t="s">
        <v>29</v>
      </c>
      <c r="N7946" t="s">
        <v>42</v>
      </c>
      <c r="O7946">
        <f t="shared" si="744"/>
        <v>1</v>
      </c>
      <c r="P7946" t="str">
        <f t="shared" si="745"/>
        <v>Valid</v>
      </c>
      <c r="Q7946" t="str">
        <f>_xlfn.XLOOKUP(B7946,Customers!$A:$A,Customers!$C:$C,"Not Found")</f>
        <v>South</v>
      </c>
      <c r="R7946" t="str">
        <f t="shared" si="746"/>
        <v>North</v>
      </c>
      <c r="S7946" t="str">
        <f t="shared" si="747"/>
        <v>Disability</v>
      </c>
      <c r="T7946" t="str">
        <f t="shared" si="748"/>
        <v>SLA Breach</v>
      </c>
      <c r="U7946">
        <f t="shared" si="749"/>
        <v>8</v>
      </c>
    </row>
    <row r="7947" spans="1:21" x14ac:dyDescent="0.3">
      <c r="A7947" t="s">
        <v>12771</v>
      </c>
      <c r="B7947" t="s">
        <v>2727</v>
      </c>
      <c r="C7947" t="s">
        <v>9228</v>
      </c>
      <c r="D7947" t="s">
        <v>154</v>
      </c>
      <c r="E7947" t="s">
        <v>18</v>
      </c>
      <c r="F7947">
        <v>162883.01999999999</v>
      </c>
      <c r="G7947" s="1">
        <v>45823</v>
      </c>
      <c r="I7947" t="s">
        <v>64</v>
      </c>
      <c r="J7947">
        <v>17</v>
      </c>
      <c r="K7947">
        <v>10</v>
      </c>
      <c r="L7947" t="s">
        <v>610</v>
      </c>
      <c r="M7947" t="s">
        <v>21</v>
      </c>
      <c r="N7947" t="s">
        <v>42</v>
      </c>
      <c r="O7947">
        <f t="shared" si="744"/>
        <v>1</v>
      </c>
      <c r="P7947" t="str">
        <f t="shared" si="745"/>
        <v>Valid</v>
      </c>
      <c r="Q7947" t="str">
        <f>_xlfn.XLOOKUP(B7947,Customers!$A:$A,Customers!$C:$C,"Not Found")</f>
        <v>South</v>
      </c>
      <c r="R7947" t="str">
        <f t="shared" si="746"/>
        <v>South</v>
      </c>
      <c r="S7947" t="str">
        <f t="shared" si="747"/>
        <v>Vehicle Damage</v>
      </c>
      <c r="T7947" t="str">
        <f t="shared" si="748"/>
        <v>SLA Breach</v>
      </c>
      <c r="U7947">
        <f t="shared" si="749"/>
        <v>7</v>
      </c>
    </row>
    <row r="7948" spans="1:21" x14ac:dyDescent="0.3">
      <c r="A7948" t="s">
        <v>12772</v>
      </c>
      <c r="B7948" t="s">
        <v>3032</v>
      </c>
      <c r="C7948" t="s">
        <v>3033</v>
      </c>
      <c r="D7948" t="s">
        <v>154</v>
      </c>
      <c r="E7948" t="s">
        <v>39</v>
      </c>
      <c r="F7948">
        <v>94302.75</v>
      </c>
      <c r="G7948" s="1">
        <v>45829</v>
      </c>
      <c r="H7948" s="1">
        <v>45836</v>
      </c>
      <c r="I7948" t="s">
        <v>19</v>
      </c>
      <c r="J7948">
        <v>7</v>
      </c>
      <c r="K7948">
        <v>10</v>
      </c>
      <c r="L7948" t="s">
        <v>813</v>
      </c>
      <c r="M7948" t="s">
        <v>21</v>
      </c>
      <c r="N7948" t="s">
        <v>30</v>
      </c>
      <c r="O7948">
        <f t="shared" si="744"/>
        <v>1</v>
      </c>
      <c r="P7948" t="str">
        <f t="shared" si="745"/>
        <v>Valid</v>
      </c>
      <c r="Q7948" t="str">
        <f>_xlfn.XLOOKUP(B7948,Customers!$A:$A,Customers!$C:$C,"Not Found")</f>
        <v>South</v>
      </c>
      <c r="R7948" t="str">
        <f t="shared" si="746"/>
        <v>North</v>
      </c>
      <c r="S7948" t="str">
        <f t="shared" si="747"/>
        <v>Vehicle Damage</v>
      </c>
      <c r="T7948" t="str">
        <f t="shared" si="748"/>
        <v>Within SLA</v>
      </c>
      <c r="U7948">
        <f t="shared" si="749"/>
        <v>0</v>
      </c>
    </row>
    <row r="7949" spans="1:21" x14ac:dyDescent="0.3">
      <c r="A7949" t="s">
        <v>12773</v>
      </c>
      <c r="B7949" t="s">
        <v>969</v>
      </c>
      <c r="C7949" t="s">
        <v>970</v>
      </c>
      <c r="D7949" t="s">
        <v>53</v>
      </c>
      <c r="E7949" t="s">
        <v>18</v>
      </c>
      <c r="F7949">
        <v>173939.88</v>
      </c>
      <c r="G7949" s="1">
        <v>45749</v>
      </c>
      <c r="H7949" s="1">
        <v>45753</v>
      </c>
      <c r="I7949" t="s">
        <v>47</v>
      </c>
      <c r="J7949">
        <v>4</v>
      </c>
      <c r="K7949">
        <v>15</v>
      </c>
      <c r="L7949" t="s">
        <v>770</v>
      </c>
      <c r="M7949" t="s">
        <v>55</v>
      </c>
      <c r="N7949" t="s">
        <v>30</v>
      </c>
      <c r="O7949">
        <f t="shared" si="744"/>
        <v>1</v>
      </c>
      <c r="P7949" t="str">
        <f t="shared" si="745"/>
        <v>Valid</v>
      </c>
      <c r="Q7949" t="str">
        <f>_xlfn.XLOOKUP(B7949,Customers!$A:$A,Customers!$C:$C,"Not Found")</f>
        <v>West</v>
      </c>
      <c r="R7949" t="str">
        <f t="shared" si="746"/>
        <v>South</v>
      </c>
      <c r="S7949" t="str">
        <f t="shared" si="747"/>
        <v>Hospitalization</v>
      </c>
      <c r="T7949" t="str">
        <f t="shared" si="748"/>
        <v>Within SLA</v>
      </c>
      <c r="U7949">
        <f t="shared" si="749"/>
        <v>0</v>
      </c>
    </row>
    <row r="7950" spans="1:21" x14ac:dyDescent="0.3">
      <c r="A7950" t="s">
        <v>12774</v>
      </c>
      <c r="B7950" t="s">
        <v>2811</v>
      </c>
      <c r="C7950" t="s">
        <v>12775</v>
      </c>
      <c r="D7950" t="s">
        <v>34</v>
      </c>
      <c r="E7950" t="s">
        <v>39</v>
      </c>
      <c r="F7950">
        <v>233719.71</v>
      </c>
      <c r="G7950" s="1">
        <v>45809</v>
      </c>
      <c r="H7950" s="1">
        <v>45822</v>
      </c>
      <c r="I7950" t="s">
        <v>19</v>
      </c>
      <c r="J7950">
        <v>13</v>
      </c>
      <c r="K7950">
        <v>20</v>
      </c>
      <c r="L7950" t="s">
        <v>150</v>
      </c>
      <c r="M7950" t="s">
        <v>29</v>
      </c>
      <c r="N7950" t="s">
        <v>30</v>
      </c>
      <c r="O7950">
        <f t="shared" si="744"/>
        <v>1</v>
      </c>
      <c r="P7950" t="str">
        <f t="shared" si="745"/>
        <v>Valid</v>
      </c>
      <c r="Q7950" t="str">
        <f>_xlfn.XLOOKUP(B7950,Customers!$A:$A,Customers!$C:$C,"Not Found")</f>
        <v>North</v>
      </c>
      <c r="R7950" t="str">
        <f t="shared" si="746"/>
        <v>North</v>
      </c>
      <c r="S7950" t="str">
        <f t="shared" si="747"/>
        <v>Death Benefit</v>
      </c>
      <c r="T7950" t="str">
        <f t="shared" si="748"/>
        <v>Within SLA</v>
      </c>
      <c r="U7950">
        <f t="shared" si="749"/>
        <v>0</v>
      </c>
    </row>
    <row r="7951" spans="1:21" x14ac:dyDescent="0.3">
      <c r="A7951" t="s">
        <v>12776</v>
      </c>
      <c r="B7951" t="s">
        <v>3594</v>
      </c>
      <c r="C7951" t="s">
        <v>3595</v>
      </c>
      <c r="D7951" t="s">
        <v>53</v>
      </c>
      <c r="E7951" t="s">
        <v>27</v>
      </c>
      <c r="F7951">
        <v>63992.85</v>
      </c>
      <c r="G7951" s="1">
        <v>45858</v>
      </c>
      <c r="H7951" s="1">
        <v>45863</v>
      </c>
      <c r="I7951" t="s">
        <v>19</v>
      </c>
      <c r="J7951">
        <v>5</v>
      </c>
      <c r="K7951">
        <v>15</v>
      </c>
      <c r="L7951" t="s">
        <v>300</v>
      </c>
      <c r="M7951" t="s">
        <v>55</v>
      </c>
      <c r="N7951" t="s">
        <v>22</v>
      </c>
      <c r="O7951">
        <f t="shared" si="744"/>
        <v>1</v>
      </c>
      <c r="P7951" t="str">
        <f t="shared" si="745"/>
        <v>Valid</v>
      </c>
      <c r="Q7951" t="str">
        <f>_xlfn.XLOOKUP(B7951,Customers!$A:$A,Customers!$C:$C,"Not Found")</f>
        <v>North</v>
      </c>
      <c r="R7951" t="str">
        <f t="shared" si="746"/>
        <v>West</v>
      </c>
      <c r="S7951" t="str">
        <f t="shared" si="747"/>
        <v>Hospitalization</v>
      </c>
      <c r="T7951" t="str">
        <f t="shared" si="748"/>
        <v>Within SLA</v>
      </c>
      <c r="U7951">
        <f t="shared" si="749"/>
        <v>0</v>
      </c>
    </row>
    <row r="7952" spans="1:21" x14ac:dyDescent="0.3">
      <c r="A7952" t="s">
        <v>12777</v>
      </c>
      <c r="B7952" t="s">
        <v>2683</v>
      </c>
      <c r="C7952" t="s">
        <v>2684</v>
      </c>
      <c r="D7952" t="s">
        <v>116</v>
      </c>
      <c r="E7952" t="s">
        <v>39</v>
      </c>
      <c r="F7952">
        <v>12124.29</v>
      </c>
      <c r="G7952" s="1">
        <v>45738</v>
      </c>
      <c r="H7952" s="1">
        <v>45739</v>
      </c>
      <c r="I7952" t="s">
        <v>19</v>
      </c>
      <c r="J7952">
        <v>1</v>
      </c>
      <c r="K7952">
        <v>7</v>
      </c>
      <c r="L7952" t="s">
        <v>325</v>
      </c>
      <c r="M7952" t="s">
        <v>94</v>
      </c>
      <c r="N7952" t="s">
        <v>30</v>
      </c>
      <c r="O7952">
        <f t="shared" si="744"/>
        <v>1</v>
      </c>
      <c r="P7952" t="str">
        <f t="shared" si="745"/>
        <v>Valid</v>
      </c>
      <c r="Q7952" t="str">
        <f>_xlfn.XLOOKUP(B7952,Customers!$A:$A,Customers!$C:$C,"Not Found")</f>
        <v>South</v>
      </c>
      <c r="R7952" t="str">
        <f t="shared" si="746"/>
        <v>North</v>
      </c>
      <c r="S7952" t="str">
        <f t="shared" si="747"/>
        <v>Medical Emergency</v>
      </c>
      <c r="T7952" t="str">
        <f t="shared" si="748"/>
        <v>Within SLA</v>
      </c>
      <c r="U7952">
        <f t="shared" si="749"/>
        <v>0</v>
      </c>
    </row>
    <row r="7953" spans="1:21" x14ac:dyDescent="0.3">
      <c r="A7953" t="s">
        <v>12778</v>
      </c>
      <c r="B7953" t="s">
        <v>10177</v>
      </c>
      <c r="C7953" t="s">
        <v>10178</v>
      </c>
      <c r="D7953" t="s">
        <v>69</v>
      </c>
      <c r="E7953" t="s">
        <v>39</v>
      </c>
      <c r="F7953">
        <v>52513.09</v>
      </c>
      <c r="G7953" s="1">
        <v>45667</v>
      </c>
      <c r="H7953" s="1">
        <v>45684</v>
      </c>
      <c r="I7953" t="s">
        <v>19</v>
      </c>
      <c r="J7953">
        <v>17</v>
      </c>
      <c r="K7953">
        <v>12</v>
      </c>
      <c r="L7953" t="s">
        <v>427</v>
      </c>
      <c r="M7953" t="s">
        <v>49</v>
      </c>
      <c r="N7953" t="s">
        <v>42</v>
      </c>
      <c r="O7953">
        <f t="shared" si="744"/>
        <v>1</v>
      </c>
      <c r="P7953" t="str">
        <f t="shared" si="745"/>
        <v>Valid</v>
      </c>
      <c r="Q7953" t="str">
        <f>_xlfn.XLOOKUP(B7953,Customers!$A:$A,Customers!$C:$C,"Not Found")</f>
        <v>West</v>
      </c>
      <c r="R7953" t="str">
        <f t="shared" si="746"/>
        <v>North</v>
      </c>
      <c r="S7953" t="str">
        <f t="shared" si="747"/>
        <v>Property Damage</v>
      </c>
      <c r="T7953" t="str">
        <f t="shared" si="748"/>
        <v>SLA Breach</v>
      </c>
      <c r="U7953">
        <f t="shared" si="749"/>
        <v>5</v>
      </c>
    </row>
    <row r="7954" spans="1:21" x14ac:dyDescent="0.3">
      <c r="A7954" t="s">
        <v>12779</v>
      </c>
      <c r="B7954" t="s">
        <v>4529</v>
      </c>
      <c r="C7954" t="s">
        <v>4530</v>
      </c>
      <c r="D7954" t="s">
        <v>92</v>
      </c>
      <c r="E7954" t="s">
        <v>18</v>
      </c>
      <c r="F7954">
        <v>31951.09</v>
      </c>
      <c r="G7954" s="1">
        <v>45719</v>
      </c>
      <c r="H7954" s="1">
        <v>45720</v>
      </c>
      <c r="I7954" t="s">
        <v>19</v>
      </c>
      <c r="J7954">
        <v>1</v>
      </c>
      <c r="K7954">
        <v>7</v>
      </c>
      <c r="L7954" t="s">
        <v>373</v>
      </c>
      <c r="M7954" t="s">
        <v>94</v>
      </c>
      <c r="N7954" t="s">
        <v>22</v>
      </c>
      <c r="O7954">
        <f t="shared" si="744"/>
        <v>1</v>
      </c>
      <c r="P7954" t="str">
        <f t="shared" si="745"/>
        <v>Valid</v>
      </c>
      <c r="Q7954" t="str">
        <f>_xlfn.XLOOKUP(B7954,Customers!$A:$A,Customers!$C:$C,"Not Found")</f>
        <v>South</v>
      </c>
      <c r="R7954" t="str">
        <f t="shared" si="746"/>
        <v>South</v>
      </c>
      <c r="S7954" t="str">
        <f t="shared" si="747"/>
        <v>Baggage Loss</v>
      </c>
      <c r="T7954" t="str">
        <f t="shared" si="748"/>
        <v>Within SLA</v>
      </c>
      <c r="U7954">
        <f t="shared" si="749"/>
        <v>0</v>
      </c>
    </row>
    <row r="7955" spans="1:21" x14ac:dyDescent="0.3">
      <c r="A7955" t="s">
        <v>12780</v>
      </c>
      <c r="B7955" t="s">
        <v>2185</v>
      </c>
      <c r="C7955" t="s">
        <v>2186</v>
      </c>
      <c r="D7955" t="s">
        <v>154</v>
      </c>
      <c r="E7955" t="s">
        <v>27</v>
      </c>
      <c r="F7955">
        <v>67828.009999999995</v>
      </c>
      <c r="G7955" s="1">
        <v>45820</v>
      </c>
      <c r="H7955" s="1">
        <v>45823</v>
      </c>
      <c r="I7955" t="s">
        <v>19</v>
      </c>
      <c r="J7955">
        <v>3</v>
      </c>
      <c r="K7955">
        <v>10</v>
      </c>
      <c r="L7955" t="s">
        <v>501</v>
      </c>
      <c r="M7955" t="s">
        <v>21</v>
      </c>
      <c r="N7955" t="s">
        <v>30</v>
      </c>
      <c r="O7955">
        <f t="shared" si="744"/>
        <v>1</v>
      </c>
      <c r="P7955" t="str">
        <f t="shared" si="745"/>
        <v>Valid</v>
      </c>
      <c r="Q7955" t="str">
        <f>_xlfn.XLOOKUP(B7955,Customers!$A:$A,Customers!$C:$C,"Not Found")</f>
        <v>West</v>
      </c>
      <c r="R7955" t="str">
        <f t="shared" si="746"/>
        <v>West</v>
      </c>
      <c r="S7955" t="str">
        <f t="shared" si="747"/>
        <v>Vehicle Damage</v>
      </c>
      <c r="T7955" t="str">
        <f t="shared" si="748"/>
        <v>Within SLA</v>
      </c>
      <c r="U7955">
        <f t="shared" si="749"/>
        <v>0</v>
      </c>
    </row>
    <row r="7956" spans="1:21" x14ac:dyDescent="0.3">
      <c r="A7956" t="s">
        <v>12781</v>
      </c>
      <c r="B7956" t="s">
        <v>12782</v>
      </c>
      <c r="C7956" t="s">
        <v>12783</v>
      </c>
      <c r="D7956" t="s">
        <v>69</v>
      </c>
      <c r="E7956" t="s">
        <v>18</v>
      </c>
      <c r="F7956">
        <v>142851.70000000001</v>
      </c>
      <c r="G7956" s="1">
        <v>45888</v>
      </c>
      <c r="H7956" s="1">
        <v>45896</v>
      </c>
      <c r="I7956" t="s">
        <v>19</v>
      </c>
      <c r="J7956">
        <v>8</v>
      </c>
      <c r="K7956">
        <v>12</v>
      </c>
      <c r="L7956" t="s">
        <v>20</v>
      </c>
      <c r="M7956" t="s">
        <v>49</v>
      </c>
      <c r="N7956" t="s">
        <v>30</v>
      </c>
      <c r="O7956">
        <f t="shared" si="744"/>
        <v>1</v>
      </c>
      <c r="P7956" t="str">
        <f t="shared" si="745"/>
        <v>Valid</v>
      </c>
      <c r="Q7956" t="str">
        <f>_xlfn.XLOOKUP(B7956,Customers!$A:$A,Customers!$C:$C,"Not Found")</f>
        <v>East</v>
      </c>
      <c r="R7956" t="str">
        <f t="shared" si="746"/>
        <v>South</v>
      </c>
      <c r="S7956" t="str">
        <f t="shared" si="747"/>
        <v>Property Damage</v>
      </c>
      <c r="T7956" t="str">
        <f t="shared" si="748"/>
        <v>Within SLA</v>
      </c>
      <c r="U7956">
        <f t="shared" si="749"/>
        <v>0</v>
      </c>
    </row>
    <row r="7957" spans="1:21" x14ac:dyDescent="0.3">
      <c r="A7957" t="s">
        <v>12784</v>
      </c>
      <c r="B7957" t="s">
        <v>2070</v>
      </c>
      <c r="C7957" t="s">
        <v>2071</v>
      </c>
      <c r="D7957" t="s">
        <v>46</v>
      </c>
      <c r="E7957" t="s">
        <v>39</v>
      </c>
      <c r="F7957">
        <v>70288.490000000005</v>
      </c>
      <c r="G7957" s="1">
        <v>45874</v>
      </c>
      <c r="I7957" t="s">
        <v>40</v>
      </c>
      <c r="J7957">
        <v>18</v>
      </c>
      <c r="K7957">
        <v>12</v>
      </c>
      <c r="L7957" t="s">
        <v>117</v>
      </c>
      <c r="M7957" t="s">
        <v>49</v>
      </c>
      <c r="N7957" t="s">
        <v>88</v>
      </c>
      <c r="O7957">
        <f t="shared" si="744"/>
        <v>1</v>
      </c>
      <c r="P7957" t="str">
        <f t="shared" si="745"/>
        <v>Valid</v>
      </c>
      <c r="Q7957" t="str">
        <f>_xlfn.XLOOKUP(B7957,Customers!$A:$A,Customers!$C:$C,"Not Found")</f>
        <v>East</v>
      </c>
      <c r="R7957" t="str">
        <f t="shared" si="746"/>
        <v>North</v>
      </c>
      <c r="S7957" t="str">
        <f t="shared" si="747"/>
        <v>Theft</v>
      </c>
      <c r="T7957" t="str">
        <f t="shared" si="748"/>
        <v>SLA Breach</v>
      </c>
      <c r="U7957">
        <f t="shared" si="749"/>
        <v>6</v>
      </c>
    </row>
    <row r="7958" spans="1:21" x14ac:dyDescent="0.3">
      <c r="A7958" t="s">
        <v>12785</v>
      </c>
      <c r="B7958" t="s">
        <v>1119</v>
      </c>
      <c r="C7958" t="s">
        <v>9299</v>
      </c>
      <c r="D7958" t="s">
        <v>116</v>
      </c>
      <c r="E7958" t="s">
        <v>39</v>
      </c>
      <c r="F7958">
        <v>33509.56</v>
      </c>
      <c r="G7958" s="1">
        <v>45916</v>
      </c>
      <c r="I7958" t="s">
        <v>40</v>
      </c>
      <c r="J7958">
        <v>3</v>
      </c>
      <c r="K7958">
        <v>7</v>
      </c>
      <c r="L7958" t="s">
        <v>60</v>
      </c>
      <c r="M7958" t="s">
        <v>94</v>
      </c>
      <c r="N7958" t="s">
        <v>22</v>
      </c>
      <c r="O7958">
        <f t="shared" si="744"/>
        <v>1</v>
      </c>
      <c r="P7958" t="str">
        <f t="shared" si="745"/>
        <v>Valid</v>
      </c>
      <c r="Q7958" t="str">
        <f>_xlfn.XLOOKUP(B7958,Customers!$A:$A,Customers!$C:$C,"Not Found")</f>
        <v>North</v>
      </c>
      <c r="R7958" t="str">
        <f t="shared" si="746"/>
        <v>North</v>
      </c>
      <c r="S7958" t="str">
        <f t="shared" si="747"/>
        <v>Medical Emergency</v>
      </c>
      <c r="T7958" t="str">
        <f t="shared" si="748"/>
        <v>Within SLA</v>
      </c>
      <c r="U7958">
        <f t="shared" si="749"/>
        <v>0</v>
      </c>
    </row>
    <row r="7959" spans="1:21" x14ac:dyDescent="0.3">
      <c r="A7959" t="s">
        <v>12786</v>
      </c>
      <c r="B7959" t="s">
        <v>5524</v>
      </c>
      <c r="C7959" t="s">
        <v>9847</v>
      </c>
      <c r="D7959" t="s">
        <v>69</v>
      </c>
      <c r="E7959" t="s">
        <v>27</v>
      </c>
      <c r="F7959">
        <v>263952.11</v>
      </c>
      <c r="G7959" s="1">
        <v>45813</v>
      </c>
      <c r="H7959" s="1">
        <v>45822</v>
      </c>
      <c r="I7959" t="s">
        <v>19</v>
      </c>
      <c r="J7959">
        <v>9</v>
      </c>
      <c r="K7959">
        <v>12</v>
      </c>
      <c r="L7959" t="s">
        <v>140</v>
      </c>
      <c r="M7959" t="s">
        <v>49</v>
      </c>
      <c r="N7959" t="s">
        <v>30</v>
      </c>
      <c r="O7959">
        <f t="shared" si="744"/>
        <v>1</v>
      </c>
      <c r="P7959" t="str">
        <f t="shared" si="745"/>
        <v>Valid</v>
      </c>
      <c r="Q7959" t="str">
        <f>_xlfn.XLOOKUP(B7959,Customers!$A:$A,Customers!$C:$C,"Not Found")</f>
        <v>West</v>
      </c>
      <c r="R7959" t="str">
        <f t="shared" si="746"/>
        <v>West</v>
      </c>
      <c r="S7959" t="str">
        <f t="shared" si="747"/>
        <v>Property Damage</v>
      </c>
      <c r="T7959" t="str">
        <f t="shared" si="748"/>
        <v>Within SLA</v>
      </c>
      <c r="U7959">
        <f t="shared" si="749"/>
        <v>0</v>
      </c>
    </row>
    <row r="7960" spans="1:21" x14ac:dyDescent="0.3">
      <c r="A7960" t="s">
        <v>12787</v>
      </c>
      <c r="B7960" t="s">
        <v>4003</v>
      </c>
      <c r="C7960" t="s">
        <v>4004</v>
      </c>
      <c r="D7960" t="s">
        <v>34</v>
      </c>
      <c r="E7960" t="s">
        <v>27</v>
      </c>
      <c r="F7960">
        <v>397725.64</v>
      </c>
      <c r="G7960" s="1">
        <v>45951</v>
      </c>
      <c r="H7960" s="1">
        <v>45976</v>
      </c>
      <c r="I7960" t="s">
        <v>47</v>
      </c>
      <c r="J7960">
        <v>25</v>
      </c>
      <c r="K7960">
        <v>20</v>
      </c>
      <c r="L7960" t="s">
        <v>159</v>
      </c>
      <c r="M7960" t="s">
        <v>29</v>
      </c>
      <c r="N7960" t="s">
        <v>42</v>
      </c>
      <c r="O7960">
        <f t="shared" si="744"/>
        <v>1</v>
      </c>
      <c r="P7960" t="str">
        <f t="shared" si="745"/>
        <v>Valid</v>
      </c>
      <c r="Q7960" t="str">
        <f>_xlfn.XLOOKUP(B7960,Customers!$A:$A,Customers!$C:$C,"Not Found")</f>
        <v>South</v>
      </c>
      <c r="R7960" t="str">
        <f t="shared" si="746"/>
        <v>West</v>
      </c>
      <c r="S7960" t="str">
        <f t="shared" si="747"/>
        <v>Death Benefit</v>
      </c>
      <c r="T7960" t="str">
        <f t="shared" si="748"/>
        <v>SLA Breach</v>
      </c>
      <c r="U7960">
        <f t="shared" si="749"/>
        <v>5</v>
      </c>
    </row>
    <row r="7961" spans="1:21" x14ac:dyDescent="0.3">
      <c r="A7961" t="s">
        <v>12788</v>
      </c>
      <c r="B7961" t="s">
        <v>2906</v>
      </c>
      <c r="C7961" t="s">
        <v>2907</v>
      </c>
      <c r="D7961" t="s">
        <v>53</v>
      </c>
      <c r="E7961" t="s">
        <v>74</v>
      </c>
      <c r="F7961">
        <v>87243.81</v>
      </c>
      <c r="G7961" s="1">
        <v>45984</v>
      </c>
      <c r="H7961" s="1">
        <v>46006</v>
      </c>
      <c r="I7961" t="s">
        <v>19</v>
      </c>
      <c r="J7961">
        <v>22</v>
      </c>
      <c r="K7961">
        <v>15</v>
      </c>
      <c r="L7961" t="s">
        <v>353</v>
      </c>
      <c r="M7961" t="s">
        <v>55</v>
      </c>
      <c r="N7961" t="s">
        <v>42</v>
      </c>
      <c r="O7961">
        <f t="shared" si="744"/>
        <v>1</v>
      </c>
      <c r="P7961" t="str">
        <f t="shared" si="745"/>
        <v>Valid</v>
      </c>
      <c r="Q7961" t="str">
        <f>_xlfn.XLOOKUP(B7961,Customers!$A:$A,Customers!$C:$C,"Not Found")</f>
        <v>South</v>
      </c>
      <c r="R7961" t="str">
        <f t="shared" si="746"/>
        <v>East</v>
      </c>
      <c r="S7961" t="str">
        <f t="shared" si="747"/>
        <v>Hospitalization</v>
      </c>
      <c r="T7961" t="str">
        <f t="shared" si="748"/>
        <v>SLA Breach</v>
      </c>
      <c r="U7961">
        <f t="shared" si="749"/>
        <v>7</v>
      </c>
    </row>
    <row r="7962" spans="1:21" x14ac:dyDescent="0.3">
      <c r="A7962" t="s">
        <v>12789</v>
      </c>
      <c r="B7962" t="s">
        <v>2448</v>
      </c>
      <c r="C7962" t="s">
        <v>12790</v>
      </c>
      <c r="D7962" t="s">
        <v>111</v>
      </c>
      <c r="E7962" t="s">
        <v>74</v>
      </c>
      <c r="F7962">
        <v>132481.65</v>
      </c>
      <c r="G7962" s="1">
        <v>45663</v>
      </c>
      <c r="I7962" t="s">
        <v>64</v>
      </c>
      <c r="J7962">
        <v>12</v>
      </c>
      <c r="K7962">
        <v>12</v>
      </c>
      <c r="L7962" t="s">
        <v>325</v>
      </c>
      <c r="M7962" t="s">
        <v>49</v>
      </c>
      <c r="N7962" t="s">
        <v>30</v>
      </c>
      <c r="O7962">
        <f t="shared" si="744"/>
        <v>1</v>
      </c>
      <c r="P7962" t="str">
        <f t="shared" si="745"/>
        <v>Valid</v>
      </c>
      <c r="Q7962" t="str">
        <f>_xlfn.XLOOKUP(B7962,Customers!$A:$A,Customers!$C:$C,"Not Found")</f>
        <v>West</v>
      </c>
      <c r="R7962" t="str">
        <f t="shared" si="746"/>
        <v>East</v>
      </c>
      <c r="S7962" t="str">
        <f t="shared" si="747"/>
        <v>Fire</v>
      </c>
      <c r="T7962" t="str">
        <f t="shared" si="748"/>
        <v>Within SLA</v>
      </c>
      <c r="U7962">
        <f t="shared" si="749"/>
        <v>0</v>
      </c>
    </row>
    <row r="7963" spans="1:21" x14ac:dyDescent="0.3">
      <c r="A7963" t="s">
        <v>12791</v>
      </c>
      <c r="B7963" t="s">
        <v>2121</v>
      </c>
      <c r="C7963" t="s">
        <v>11777</v>
      </c>
      <c r="D7963" t="s">
        <v>17</v>
      </c>
      <c r="E7963" t="s">
        <v>18</v>
      </c>
      <c r="F7963">
        <v>145908.29999999999</v>
      </c>
      <c r="G7963" s="1">
        <v>45709</v>
      </c>
      <c r="H7963" s="1">
        <v>45727</v>
      </c>
      <c r="I7963" t="s">
        <v>19</v>
      </c>
      <c r="J7963">
        <v>18</v>
      </c>
      <c r="K7963">
        <v>10</v>
      </c>
      <c r="L7963" t="s">
        <v>431</v>
      </c>
      <c r="M7963" t="s">
        <v>21</v>
      </c>
      <c r="N7963" t="s">
        <v>42</v>
      </c>
      <c r="O7963">
        <f t="shared" si="744"/>
        <v>1</v>
      </c>
      <c r="P7963" t="str">
        <f t="shared" si="745"/>
        <v>Valid</v>
      </c>
      <c r="Q7963" t="str">
        <f>_xlfn.XLOOKUP(B7963,Customers!$A:$A,Customers!$C:$C,"Not Found")</f>
        <v>East</v>
      </c>
      <c r="R7963" t="str">
        <f t="shared" si="746"/>
        <v>South</v>
      </c>
      <c r="S7963" t="str">
        <f t="shared" si="747"/>
        <v>Accident</v>
      </c>
      <c r="T7963" t="str">
        <f t="shared" si="748"/>
        <v>SLA Breach</v>
      </c>
      <c r="U7963">
        <f t="shared" si="749"/>
        <v>8</v>
      </c>
    </row>
    <row r="7964" spans="1:21" x14ac:dyDescent="0.3">
      <c r="A7964" t="s">
        <v>12792</v>
      </c>
      <c r="B7964" t="s">
        <v>1122</v>
      </c>
      <c r="C7964" t="s">
        <v>1123</v>
      </c>
      <c r="D7964" t="s">
        <v>17</v>
      </c>
      <c r="E7964" t="s">
        <v>74</v>
      </c>
      <c r="F7964">
        <v>72786.94</v>
      </c>
      <c r="G7964" s="1">
        <v>45791</v>
      </c>
      <c r="I7964" t="s">
        <v>64</v>
      </c>
      <c r="J7964">
        <v>6</v>
      </c>
      <c r="K7964">
        <v>10</v>
      </c>
      <c r="L7964" t="s">
        <v>183</v>
      </c>
      <c r="M7964" t="s">
        <v>21</v>
      </c>
      <c r="N7964" t="s">
        <v>30</v>
      </c>
      <c r="O7964">
        <f t="shared" si="744"/>
        <v>1</v>
      </c>
      <c r="P7964" t="str">
        <f t="shared" si="745"/>
        <v>Valid</v>
      </c>
      <c r="Q7964" t="str">
        <f>_xlfn.XLOOKUP(B7964,Customers!$A:$A,Customers!$C:$C,"Not Found")</f>
        <v>West</v>
      </c>
      <c r="R7964" t="str">
        <f t="shared" si="746"/>
        <v>East</v>
      </c>
      <c r="S7964" t="str">
        <f t="shared" si="747"/>
        <v>Accident</v>
      </c>
      <c r="T7964" t="str">
        <f t="shared" si="748"/>
        <v>Within SLA</v>
      </c>
      <c r="U7964">
        <f t="shared" si="749"/>
        <v>0</v>
      </c>
    </row>
    <row r="7965" spans="1:21" x14ac:dyDescent="0.3">
      <c r="A7965" t="s">
        <v>12793</v>
      </c>
      <c r="B7965" t="s">
        <v>10762</v>
      </c>
      <c r="C7965" t="s">
        <v>10763</v>
      </c>
      <c r="D7965" t="s">
        <v>154</v>
      </c>
      <c r="E7965" t="s">
        <v>27</v>
      </c>
      <c r="F7965">
        <v>46378.1</v>
      </c>
      <c r="G7965" s="1">
        <v>45809</v>
      </c>
      <c r="H7965" s="1">
        <v>45817</v>
      </c>
      <c r="I7965" t="s">
        <v>19</v>
      </c>
      <c r="J7965">
        <v>8</v>
      </c>
      <c r="K7965">
        <v>10</v>
      </c>
      <c r="L7965" t="s">
        <v>70</v>
      </c>
      <c r="M7965" t="s">
        <v>21</v>
      </c>
      <c r="N7965" t="s">
        <v>22</v>
      </c>
      <c r="O7965">
        <f t="shared" si="744"/>
        <v>1</v>
      </c>
      <c r="P7965" t="str">
        <f t="shared" si="745"/>
        <v>Valid</v>
      </c>
      <c r="Q7965" t="str">
        <f>_xlfn.XLOOKUP(B7965,Customers!$A:$A,Customers!$C:$C,"Not Found")</f>
        <v>East</v>
      </c>
      <c r="R7965" t="str">
        <f t="shared" si="746"/>
        <v>West</v>
      </c>
      <c r="S7965" t="str">
        <f t="shared" si="747"/>
        <v>Vehicle Damage</v>
      </c>
      <c r="T7965" t="str">
        <f t="shared" si="748"/>
        <v>Within SLA</v>
      </c>
      <c r="U7965">
        <f t="shared" si="749"/>
        <v>0</v>
      </c>
    </row>
    <row r="7966" spans="1:21" x14ac:dyDescent="0.3">
      <c r="A7966" t="s">
        <v>12794</v>
      </c>
      <c r="B7966" t="s">
        <v>2387</v>
      </c>
      <c r="C7966" t="s">
        <v>2388</v>
      </c>
      <c r="D7966" t="s">
        <v>216</v>
      </c>
      <c r="E7966" t="s">
        <v>27</v>
      </c>
      <c r="F7966">
        <v>61041.71</v>
      </c>
      <c r="G7966" s="1">
        <v>45726</v>
      </c>
      <c r="I7966" t="s">
        <v>40</v>
      </c>
      <c r="J7966">
        <v>13</v>
      </c>
      <c r="K7966">
        <v>15</v>
      </c>
      <c r="L7966" t="s">
        <v>75</v>
      </c>
      <c r="M7966" t="s">
        <v>55</v>
      </c>
      <c r="N7966" t="s">
        <v>30</v>
      </c>
      <c r="O7966">
        <f t="shared" si="744"/>
        <v>1</v>
      </c>
      <c r="P7966" t="str">
        <f t="shared" si="745"/>
        <v>Valid</v>
      </c>
      <c r="Q7966" t="str">
        <f>_xlfn.XLOOKUP(B7966,Customers!$A:$A,Customers!$C:$C,"Not Found")</f>
        <v>East</v>
      </c>
      <c r="R7966" t="str">
        <f t="shared" si="746"/>
        <v>West</v>
      </c>
      <c r="S7966" t="str">
        <f t="shared" si="747"/>
        <v>Outpatient</v>
      </c>
      <c r="T7966" t="str">
        <f t="shared" si="748"/>
        <v>Within SLA</v>
      </c>
      <c r="U7966">
        <f t="shared" si="749"/>
        <v>0</v>
      </c>
    </row>
    <row r="7967" spans="1:21" x14ac:dyDescent="0.3">
      <c r="A7967" t="s">
        <v>12795</v>
      </c>
      <c r="B7967" t="s">
        <v>4623</v>
      </c>
      <c r="C7967" t="s">
        <v>7477</v>
      </c>
      <c r="D7967" t="s">
        <v>216</v>
      </c>
      <c r="E7967" t="s">
        <v>18</v>
      </c>
      <c r="F7967">
        <v>59678.33</v>
      </c>
      <c r="G7967" s="1">
        <v>45755</v>
      </c>
      <c r="H7967" s="1">
        <v>45765</v>
      </c>
      <c r="I7967" t="s">
        <v>47</v>
      </c>
      <c r="J7967">
        <v>10</v>
      </c>
      <c r="K7967">
        <v>15</v>
      </c>
      <c r="L7967" t="s">
        <v>580</v>
      </c>
      <c r="M7967" t="s">
        <v>55</v>
      </c>
      <c r="N7967" t="s">
        <v>30</v>
      </c>
      <c r="O7967">
        <f t="shared" si="744"/>
        <v>1</v>
      </c>
      <c r="P7967" t="str">
        <f t="shared" si="745"/>
        <v>Valid</v>
      </c>
      <c r="Q7967" t="str">
        <f>_xlfn.XLOOKUP(B7967,Customers!$A:$A,Customers!$C:$C,"Not Found")</f>
        <v>West</v>
      </c>
      <c r="R7967" t="str">
        <f t="shared" si="746"/>
        <v>South</v>
      </c>
      <c r="S7967" t="str">
        <f t="shared" si="747"/>
        <v>Outpatient</v>
      </c>
      <c r="T7967" t="str">
        <f t="shared" si="748"/>
        <v>Within SLA</v>
      </c>
      <c r="U7967">
        <f t="shared" si="749"/>
        <v>0</v>
      </c>
    </row>
    <row r="7968" spans="1:21" x14ac:dyDescent="0.3">
      <c r="A7968" t="s">
        <v>12796</v>
      </c>
      <c r="B7968" t="s">
        <v>7319</v>
      </c>
      <c r="C7968" t="s">
        <v>12797</v>
      </c>
      <c r="D7968" t="s">
        <v>182</v>
      </c>
      <c r="E7968" t="s">
        <v>27</v>
      </c>
      <c r="F7968">
        <v>20722.54</v>
      </c>
      <c r="G7968" s="1">
        <v>45673</v>
      </c>
      <c r="I7968" t="s">
        <v>64</v>
      </c>
      <c r="J7968">
        <v>9</v>
      </c>
      <c r="K7968">
        <v>7</v>
      </c>
      <c r="L7968" t="s">
        <v>117</v>
      </c>
      <c r="M7968" t="s">
        <v>94</v>
      </c>
      <c r="N7968" t="s">
        <v>42</v>
      </c>
      <c r="O7968">
        <f t="shared" si="744"/>
        <v>1</v>
      </c>
      <c r="P7968" t="str">
        <f t="shared" si="745"/>
        <v>Valid</v>
      </c>
      <c r="Q7968" t="str">
        <f>_xlfn.XLOOKUP(B7968,Customers!$A:$A,Customers!$C:$C,"Not Found")</f>
        <v>East</v>
      </c>
      <c r="R7968" t="str">
        <f t="shared" si="746"/>
        <v>West</v>
      </c>
      <c r="S7968" t="str">
        <f t="shared" si="747"/>
        <v>Trip Cancellation</v>
      </c>
      <c r="T7968" t="str">
        <f t="shared" si="748"/>
        <v>SLA Breach</v>
      </c>
      <c r="U7968">
        <f t="shared" si="749"/>
        <v>2</v>
      </c>
    </row>
    <row r="7969" spans="1:21" x14ac:dyDescent="0.3">
      <c r="A7969" t="s">
        <v>12798</v>
      </c>
      <c r="B7969" t="s">
        <v>185</v>
      </c>
      <c r="C7969" t="s">
        <v>9729</v>
      </c>
      <c r="D7969" t="s">
        <v>116</v>
      </c>
      <c r="E7969" t="s">
        <v>74</v>
      </c>
      <c r="F7969">
        <v>50123.92</v>
      </c>
      <c r="G7969" s="1">
        <v>45959</v>
      </c>
      <c r="H7969" s="1">
        <v>45973</v>
      </c>
      <c r="I7969" t="s">
        <v>19</v>
      </c>
      <c r="J7969">
        <v>14</v>
      </c>
      <c r="K7969">
        <v>7</v>
      </c>
      <c r="L7969" t="s">
        <v>1047</v>
      </c>
      <c r="M7969" t="s">
        <v>94</v>
      </c>
      <c r="N7969" t="s">
        <v>30</v>
      </c>
      <c r="O7969">
        <f t="shared" si="744"/>
        <v>1</v>
      </c>
      <c r="P7969" t="str">
        <f t="shared" si="745"/>
        <v>Valid</v>
      </c>
      <c r="Q7969" t="str">
        <f>_xlfn.XLOOKUP(B7969,Customers!$A:$A,Customers!$C:$C,"Not Found")</f>
        <v>South</v>
      </c>
      <c r="R7969" t="str">
        <f t="shared" si="746"/>
        <v>East</v>
      </c>
      <c r="S7969" t="str">
        <f t="shared" si="747"/>
        <v>Medical Emergency</v>
      </c>
      <c r="T7969" t="str">
        <f t="shared" si="748"/>
        <v>SLA Breach</v>
      </c>
      <c r="U7969">
        <f t="shared" si="749"/>
        <v>7</v>
      </c>
    </row>
    <row r="7970" spans="1:21" x14ac:dyDescent="0.3">
      <c r="A7970" t="s">
        <v>12799</v>
      </c>
      <c r="B7970" t="s">
        <v>632</v>
      </c>
      <c r="C7970" t="s">
        <v>633</v>
      </c>
      <c r="D7970" t="s">
        <v>111</v>
      </c>
      <c r="E7970" t="s">
        <v>27</v>
      </c>
      <c r="F7970">
        <v>332238.26</v>
      </c>
      <c r="G7970" s="1">
        <v>45920</v>
      </c>
      <c r="I7970" t="s">
        <v>40</v>
      </c>
      <c r="J7970">
        <v>14</v>
      </c>
      <c r="K7970">
        <v>12</v>
      </c>
      <c r="L7970" t="s">
        <v>388</v>
      </c>
      <c r="M7970" t="s">
        <v>49</v>
      </c>
      <c r="N7970" t="s">
        <v>30</v>
      </c>
      <c r="O7970">
        <f t="shared" si="744"/>
        <v>1</v>
      </c>
      <c r="P7970" t="str">
        <f t="shared" si="745"/>
        <v>Valid</v>
      </c>
      <c r="Q7970" t="str">
        <f>_xlfn.XLOOKUP(B7970,Customers!$A:$A,Customers!$C:$C,"Not Found")</f>
        <v>North</v>
      </c>
      <c r="R7970" t="str">
        <f t="shared" si="746"/>
        <v>West</v>
      </c>
      <c r="S7970" t="str">
        <f t="shared" si="747"/>
        <v>Fire</v>
      </c>
      <c r="T7970" t="str">
        <f t="shared" si="748"/>
        <v>SLA Breach</v>
      </c>
      <c r="U7970">
        <f t="shared" si="749"/>
        <v>2</v>
      </c>
    </row>
    <row r="7971" spans="1:21" x14ac:dyDescent="0.3">
      <c r="A7971" t="s">
        <v>12800</v>
      </c>
      <c r="B7971" t="s">
        <v>1791</v>
      </c>
      <c r="C7971" t="s">
        <v>1792</v>
      </c>
      <c r="D7971" t="s">
        <v>53</v>
      </c>
      <c r="E7971" t="s">
        <v>27</v>
      </c>
      <c r="F7971">
        <v>65174.559999999998</v>
      </c>
      <c r="G7971" s="1">
        <v>45717</v>
      </c>
      <c r="H7971" s="1">
        <v>45722</v>
      </c>
      <c r="I7971" t="s">
        <v>19</v>
      </c>
      <c r="J7971">
        <v>5</v>
      </c>
      <c r="K7971">
        <v>15</v>
      </c>
      <c r="L7971" t="s">
        <v>75</v>
      </c>
      <c r="M7971" t="s">
        <v>55</v>
      </c>
      <c r="N7971" t="s">
        <v>30</v>
      </c>
      <c r="O7971">
        <f t="shared" si="744"/>
        <v>1</v>
      </c>
      <c r="P7971" t="str">
        <f t="shared" si="745"/>
        <v>Valid</v>
      </c>
      <c r="Q7971" t="str">
        <f>_xlfn.XLOOKUP(B7971,Customers!$A:$A,Customers!$C:$C,"Not Found")</f>
        <v>East</v>
      </c>
      <c r="R7971" t="str">
        <f t="shared" si="746"/>
        <v>West</v>
      </c>
      <c r="S7971" t="str">
        <f t="shared" si="747"/>
        <v>Hospitalization</v>
      </c>
      <c r="T7971" t="str">
        <f t="shared" si="748"/>
        <v>Within SLA</v>
      </c>
      <c r="U7971">
        <f t="shared" si="749"/>
        <v>0</v>
      </c>
    </row>
    <row r="7972" spans="1:21" x14ac:dyDescent="0.3">
      <c r="A7972" t="s">
        <v>12801</v>
      </c>
      <c r="B7972" t="s">
        <v>2547</v>
      </c>
      <c r="C7972" t="s">
        <v>2548</v>
      </c>
      <c r="D7972" t="s">
        <v>46</v>
      </c>
      <c r="E7972" t="s">
        <v>27</v>
      </c>
      <c r="F7972">
        <v>36160.89</v>
      </c>
      <c r="G7972" s="1">
        <v>45791</v>
      </c>
      <c r="H7972" s="1">
        <v>45808</v>
      </c>
      <c r="I7972" t="s">
        <v>19</v>
      </c>
      <c r="J7972">
        <v>17</v>
      </c>
      <c r="K7972">
        <v>10</v>
      </c>
      <c r="L7972" t="s">
        <v>107</v>
      </c>
      <c r="M7972" t="s">
        <v>21</v>
      </c>
      <c r="N7972" t="s">
        <v>42</v>
      </c>
      <c r="O7972">
        <f t="shared" si="744"/>
        <v>1</v>
      </c>
      <c r="P7972" t="str">
        <f t="shared" si="745"/>
        <v>Valid</v>
      </c>
      <c r="Q7972" t="str">
        <f>_xlfn.XLOOKUP(B7972,Customers!$A:$A,Customers!$C:$C,"Not Found")</f>
        <v>West</v>
      </c>
      <c r="R7972" t="str">
        <f t="shared" si="746"/>
        <v>West</v>
      </c>
      <c r="S7972" t="str">
        <f t="shared" si="747"/>
        <v>Theft</v>
      </c>
      <c r="T7972" t="str">
        <f t="shared" si="748"/>
        <v>SLA Breach</v>
      </c>
      <c r="U7972">
        <f t="shared" si="749"/>
        <v>7</v>
      </c>
    </row>
    <row r="7973" spans="1:21" x14ac:dyDescent="0.3">
      <c r="A7973" t="s">
        <v>12802</v>
      </c>
      <c r="B7973" t="s">
        <v>4172</v>
      </c>
      <c r="C7973" t="s">
        <v>12803</v>
      </c>
      <c r="D7973" t="s">
        <v>53</v>
      </c>
      <c r="E7973" t="s">
        <v>39</v>
      </c>
      <c r="F7973">
        <v>37223.78</v>
      </c>
      <c r="G7973" s="1">
        <v>45832</v>
      </c>
      <c r="H7973" s="1">
        <v>45851</v>
      </c>
      <c r="I7973" t="s">
        <v>19</v>
      </c>
      <c r="J7973">
        <v>19</v>
      </c>
      <c r="K7973">
        <v>15</v>
      </c>
      <c r="L7973" t="s">
        <v>75</v>
      </c>
      <c r="M7973" t="s">
        <v>55</v>
      </c>
      <c r="N7973" t="s">
        <v>30</v>
      </c>
      <c r="O7973">
        <f t="shared" si="744"/>
        <v>1</v>
      </c>
      <c r="P7973" t="str">
        <f t="shared" si="745"/>
        <v>Valid</v>
      </c>
      <c r="Q7973" t="str">
        <f>_xlfn.XLOOKUP(B7973,Customers!$A:$A,Customers!$C:$C,"Not Found")</f>
        <v>West</v>
      </c>
      <c r="R7973" t="str">
        <f t="shared" si="746"/>
        <v>North</v>
      </c>
      <c r="S7973" t="str">
        <f t="shared" si="747"/>
        <v>Hospitalization</v>
      </c>
      <c r="T7973" t="str">
        <f t="shared" si="748"/>
        <v>SLA Breach</v>
      </c>
      <c r="U7973">
        <f t="shared" si="749"/>
        <v>4</v>
      </c>
    </row>
    <row r="7974" spans="1:21" x14ac:dyDescent="0.3">
      <c r="A7974" t="s">
        <v>12804</v>
      </c>
      <c r="B7974" t="s">
        <v>1705</v>
      </c>
      <c r="C7974" t="s">
        <v>5355</v>
      </c>
      <c r="D7974" t="s">
        <v>46</v>
      </c>
      <c r="E7974" t="s">
        <v>18</v>
      </c>
      <c r="F7974">
        <v>337869.84</v>
      </c>
      <c r="G7974" s="1">
        <v>45807</v>
      </c>
      <c r="H7974" s="1">
        <v>45833</v>
      </c>
      <c r="I7974" t="s">
        <v>19</v>
      </c>
      <c r="J7974">
        <v>26</v>
      </c>
      <c r="K7974">
        <v>12</v>
      </c>
      <c r="L7974" t="s">
        <v>541</v>
      </c>
      <c r="M7974" t="s">
        <v>49</v>
      </c>
      <c r="N7974" t="s">
        <v>88</v>
      </c>
      <c r="O7974">
        <f t="shared" si="744"/>
        <v>1</v>
      </c>
      <c r="P7974" t="str">
        <f t="shared" si="745"/>
        <v>Valid</v>
      </c>
      <c r="Q7974" t="str">
        <f>_xlfn.XLOOKUP(B7974,Customers!$A:$A,Customers!$C:$C,"Not Found")</f>
        <v>North</v>
      </c>
      <c r="R7974" t="str">
        <f t="shared" si="746"/>
        <v>South</v>
      </c>
      <c r="S7974" t="str">
        <f t="shared" si="747"/>
        <v>Theft</v>
      </c>
      <c r="T7974" t="str">
        <f t="shared" si="748"/>
        <v>SLA Breach</v>
      </c>
      <c r="U7974">
        <f t="shared" si="749"/>
        <v>14</v>
      </c>
    </row>
    <row r="7975" spans="1:21" x14ac:dyDescent="0.3">
      <c r="A7975" t="s">
        <v>12805</v>
      </c>
      <c r="B7975" t="s">
        <v>2614</v>
      </c>
      <c r="C7975" t="s">
        <v>2615</v>
      </c>
      <c r="D7975" t="s">
        <v>154</v>
      </c>
      <c r="E7975" t="s">
        <v>18</v>
      </c>
      <c r="F7975">
        <v>121825.77</v>
      </c>
      <c r="G7975" s="1">
        <v>45799</v>
      </c>
      <c r="I7975" t="s">
        <v>40</v>
      </c>
      <c r="J7975">
        <v>27</v>
      </c>
      <c r="K7975">
        <v>10</v>
      </c>
      <c r="L7975" t="s">
        <v>296</v>
      </c>
      <c r="M7975" t="s">
        <v>21</v>
      </c>
      <c r="N7975" t="s">
        <v>88</v>
      </c>
      <c r="O7975">
        <f t="shared" si="744"/>
        <v>1</v>
      </c>
      <c r="P7975" t="str">
        <f t="shared" si="745"/>
        <v>Valid</v>
      </c>
      <c r="Q7975" t="str">
        <f>_xlfn.XLOOKUP(B7975,Customers!$A:$A,Customers!$C:$C,"Not Found")</f>
        <v>West</v>
      </c>
      <c r="R7975" t="str">
        <f t="shared" si="746"/>
        <v>South</v>
      </c>
      <c r="S7975" t="str">
        <f t="shared" si="747"/>
        <v>Vehicle Damage</v>
      </c>
      <c r="T7975" t="str">
        <f t="shared" si="748"/>
        <v>SLA Breach</v>
      </c>
      <c r="U7975">
        <f t="shared" si="749"/>
        <v>17</v>
      </c>
    </row>
    <row r="7976" spans="1:21" x14ac:dyDescent="0.3">
      <c r="A7976" t="s">
        <v>12806</v>
      </c>
      <c r="B7976" t="s">
        <v>280</v>
      </c>
      <c r="C7976" t="s">
        <v>281</v>
      </c>
      <c r="D7976" t="s">
        <v>92</v>
      </c>
      <c r="E7976" t="s">
        <v>74</v>
      </c>
      <c r="F7976">
        <v>19269.8</v>
      </c>
      <c r="G7976" s="1">
        <v>45842</v>
      </c>
      <c r="I7976" t="s">
        <v>40</v>
      </c>
      <c r="J7976">
        <v>11</v>
      </c>
      <c r="K7976">
        <v>7</v>
      </c>
      <c r="L7976" t="s">
        <v>174</v>
      </c>
      <c r="M7976" t="s">
        <v>94</v>
      </c>
      <c r="N7976" t="s">
        <v>30</v>
      </c>
      <c r="O7976">
        <f t="shared" si="744"/>
        <v>1</v>
      </c>
      <c r="P7976" t="str">
        <f t="shared" si="745"/>
        <v>Valid</v>
      </c>
      <c r="Q7976" t="str">
        <f>_xlfn.XLOOKUP(B7976,Customers!$A:$A,Customers!$C:$C,"Not Found")</f>
        <v>West</v>
      </c>
      <c r="R7976" t="str">
        <f t="shared" si="746"/>
        <v>East</v>
      </c>
      <c r="S7976" t="str">
        <f t="shared" si="747"/>
        <v>Baggage Loss</v>
      </c>
      <c r="T7976" t="str">
        <f t="shared" si="748"/>
        <v>SLA Breach</v>
      </c>
      <c r="U7976">
        <f t="shared" si="749"/>
        <v>4</v>
      </c>
    </row>
    <row r="7977" spans="1:21" x14ac:dyDescent="0.3">
      <c r="A7977" t="s">
        <v>12807</v>
      </c>
      <c r="B7977" t="s">
        <v>3081</v>
      </c>
      <c r="C7977" t="s">
        <v>6825</v>
      </c>
      <c r="D7977" t="s">
        <v>116</v>
      </c>
      <c r="E7977" t="s">
        <v>74</v>
      </c>
      <c r="F7977">
        <v>32864.28</v>
      </c>
      <c r="G7977" s="1">
        <v>45964</v>
      </c>
      <c r="I7977" t="s">
        <v>40</v>
      </c>
      <c r="J7977">
        <v>17</v>
      </c>
      <c r="K7977">
        <v>7</v>
      </c>
      <c r="L7977" t="s">
        <v>132</v>
      </c>
      <c r="M7977" t="s">
        <v>94</v>
      </c>
      <c r="N7977" t="s">
        <v>42</v>
      </c>
      <c r="O7977">
        <f t="shared" si="744"/>
        <v>1</v>
      </c>
      <c r="P7977" t="str">
        <f t="shared" si="745"/>
        <v>Valid</v>
      </c>
      <c r="Q7977" t="str">
        <f>_xlfn.XLOOKUP(B7977,Customers!$A:$A,Customers!$C:$C,"Not Found")</f>
        <v>North</v>
      </c>
      <c r="R7977" t="str">
        <f t="shared" si="746"/>
        <v>East</v>
      </c>
      <c r="S7977" t="str">
        <f t="shared" si="747"/>
        <v>Medical Emergency</v>
      </c>
      <c r="T7977" t="str">
        <f t="shared" si="748"/>
        <v>SLA Breach</v>
      </c>
      <c r="U7977">
        <f t="shared" si="749"/>
        <v>10</v>
      </c>
    </row>
    <row r="7978" spans="1:21" x14ac:dyDescent="0.3">
      <c r="A7978" t="s">
        <v>12808</v>
      </c>
      <c r="B7978" t="s">
        <v>12809</v>
      </c>
      <c r="C7978" t="s">
        <v>12810</v>
      </c>
      <c r="D7978" t="s">
        <v>154</v>
      </c>
      <c r="E7978" t="s">
        <v>27</v>
      </c>
      <c r="F7978">
        <v>161794.25</v>
      </c>
      <c r="G7978" s="1">
        <v>45833</v>
      </c>
      <c r="H7978" s="1">
        <v>45838</v>
      </c>
      <c r="I7978" t="s">
        <v>19</v>
      </c>
      <c r="J7978">
        <v>5</v>
      </c>
      <c r="K7978">
        <v>10</v>
      </c>
      <c r="L7978" t="s">
        <v>193</v>
      </c>
      <c r="M7978" t="s">
        <v>21</v>
      </c>
      <c r="N7978" t="s">
        <v>30</v>
      </c>
      <c r="O7978">
        <f t="shared" si="744"/>
        <v>1</v>
      </c>
      <c r="P7978" t="str">
        <f t="shared" si="745"/>
        <v>Valid</v>
      </c>
      <c r="Q7978" t="str">
        <f>_xlfn.XLOOKUP(B7978,Customers!$A:$A,Customers!$C:$C,"Not Found")</f>
        <v>East</v>
      </c>
      <c r="R7978" t="str">
        <f t="shared" si="746"/>
        <v>West</v>
      </c>
      <c r="S7978" t="str">
        <f t="shared" si="747"/>
        <v>Vehicle Damage</v>
      </c>
      <c r="T7978" t="str">
        <f t="shared" si="748"/>
        <v>Within SLA</v>
      </c>
      <c r="U7978">
        <f t="shared" si="749"/>
        <v>0</v>
      </c>
    </row>
    <row r="7979" spans="1:21" x14ac:dyDescent="0.3">
      <c r="A7979" t="s">
        <v>12811</v>
      </c>
      <c r="B7979" t="s">
        <v>1664</v>
      </c>
      <c r="C7979" t="s">
        <v>12812</v>
      </c>
      <c r="D7979" t="s">
        <v>17</v>
      </c>
      <c r="E7979" t="s">
        <v>74</v>
      </c>
      <c r="F7979">
        <v>62364.09</v>
      </c>
      <c r="G7979" s="1">
        <v>45844</v>
      </c>
      <c r="H7979" s="1">
        <v>45855</v>
      </c>
      <c r="I7979" t="s">
        <v>19</v>
      </c>
      <c r="J7979">
        <v>11</v>
      </c>
      <c r="K7979">
        <v>10</v>
      </c>
      <c r="L7979" t="s">
        <v>140</v>
      </c>
      <c r="M7979" t="s">
        <v>21</v>
      </c>
      <c r="N7979" t="s">
        <v>30</v>
      </c>
      <c r="O7979">
        <f t="shared" si="744"/>
        <v>1</v>
      </c>
      <c r="P7979" t="str">
        <f t="shared" si="745"/>
        <v>Valid</v>
      </c>
      <c r="Q7979" t="str">
        <f>_xlfn.XLOOKUP(B7979,Customers!$A:$A,Customers!$C:$C,"Not Found")</f>
        <v>East</v>
      </c>
      <c r="R7979" t="str">
        <f t="shared" si="746"/>
        <v>East</v>
      </c>
      <c r="S7979" t="str">
        <f t="shared" si="747"/>
        <v>Accident</v>
      </c>
      <c r="T7979" t="str">
        <f t="shared" si="748"/>
        <v>SLA Breach</v>
      </c>
      <c r="U7979">
        <f t="shared" si="749"/>
        <v>1</v>
      </c>
    </row>
    <row r="7980" spans="1:21" x14ac:dyDescent="0.3">
      <c r="A7980" t="s">
        <v>12813</v>
      </c>
      <c r="B7980" t="s">
        <v>416</v>
      </c>
      <c r="C7980" t="s">
        <v>417</v>
      </c>
      <c r="D7980" t="s">
        <v>59</v>
      </c>
      <c r="E7980" t="s">
        <v>74</v>
      </c>
      <c r="F7980">
        <v>148913.29999999999</v>
      </c>
      <c r="G7980" s="1">
        <v>45744</v>
      </c>
      <c r="H7980" s="1">
        <v>45760</v>
      </c>
      <c r="I7980" t="s">
        <v>19</v>
      </c>
      <c r="J7980">
        <v>16</v>
      </c>
      <c r="K7980">
        <v>15</v>
      </c>
      <c r="L7980" t="s">
        <v>651</v>
      </c>
      <c r="M7980" t="s">
        <v>55</v>
      </c>
      <c r="N7980" t="s">
        <v>30</v>
      </c>
      <c r="O7980">
        <f t="shared" si="744"/>
        <v>1</v>
      </c>
      <c r="P7980" t="str">
        <f t="shared" si="745"/>
        <v>Valid</v>
      </c>
      <c r="Q7980" t="str">
        <f>_xlfn.XLOOKUP(B7980,Customers!$A:$A,Customers!$C:$C,"Not Found")</f>
        <v>East</v>
      </c>
      <c r="R7980" t="str">
        <f t="shared" si="746"/>
        <v>East</v>
      </c>
      <c r="S7980" t="str">
        <f t="shared" si="747"/>
        <v>Critical Illness</v>
      </c>
      <c r="T7980" t="str">
        <f t="shared" si="748"/>
        <v>SLA Breach</v>
      </c>
      <c r="U7980">
        <f t="shared" si="749"/>
        <v>1</v>
      </c>
    </row>
    <row r="7981" spans="1:21" x14ac:dyDescent="0.3">
      <c r="A7981" t="s">
        <v>12814</v>
      </c>
      <c r="B7981" t="s">
        <v>4214</v>
      </c>
      <c r="C7981" t="s">
        <v>9521</v>
      </c>
      <c r="D7981" t="s">
        <v>53</v>
      </c>
      <c r="E7981" t="s">
        <v>27</v>
      </c>
      <c r="F7981">
        <v>76797.740000000005</v>
      </c>
      <c r="G7981" s="1">
        <v>45813</v>
      </c>
      <c r="H7981" s="1">
        <v>45828</v>
      </c>
      <c r="I7981" t="s">
        <v>19</v>
      </c>
      <c r="J7981">
        <v>15</v>
      </c>
      <c r="K7981">
        <v>15</v>
      </c>
      <c r="L7981" t="s">
        <v>65</v>
      </c>
      <c r="M7981" t="s">
        <v>55</v>
      </c>
      <c r="N7981" t="s">
        <v>30</v>
      </c>
      <c r="O7981">
        <f t="shared" si="744"/>
        <v>1</v>
      </c>
      <c r="P7981" t="str">
        <f t="shared" si="745"/>
        <v>Valid</v>
      </c>
      <c r="Q7981" t="str">
        <f>_xlfn.XLOOKUP(B7981,Customers!$A:$A,Customers!$C:$C,"Not Found")</f>
        <v>North</v>
      </c>
      <c r="R7981" t="str">
        <f t="shared" si="746"/>
        <v>West</v>
      </c>
      <c r="S7981" t="str">
        <f t="shared" si="747"/>
        <v>Hospitalization</v>
      </c>
      <c r="T7981" t="str">
        <f t="shared" si="748"/>
        <v>Within SLA</v>
      </c>
      <c r="U7981">
        <f t="shared" si="749"/>
        <v>0</v>
      </c>
    </row>
    <row r="7982" spans="1:21" x14ac:dyDescent="0.3">
      <c r="A7982" t="s">
        <v>12815</v>
      </c>
      <c r="B7982" t="s">
        <v>3537</v>
      </c>
      <c r="C7982" t="s">
        <v>3538</v>
      </c>
      <c r="D7982" t="s">
        <v>182</v>
      </c>
      <c r="E7982" t="s">
        <v>18</v>
      </c>
      <c r="F7982">
        <v>24758.23</v>
      </c>
      <c r="G7982" s="1">
        <v>45883</v>
      </c>
      <c r="H7982" s="1">
        <v>45899</v>
      </c>
      <c r="I7982" t="s">
        <v>47</v>
      </c>
      <c r="J7982">
        <v>16</v>
      </c>
      <c r="K7982">
        <v>7</v>
      </c>
      <c r="L7982" t="s">
        <v>590</v>
      </c>
      <c r="M7982" t="s">
        <v>94</v>
      </c>
      <c r="N7982" t="s">
        <v>88</v>
      </c>
      <c r="O7982">
        <f t="shared" si="744"/>
        <v>1</v>
      </c>
      <c r="P7982" t="str">
        <f t="shared" si="745"/>
        <v>Valid</v>
      </c>
      <c r="Q7982" t="str">
        <f>_xlfn.XLOOKUP(B7982,Customers!$A:$A,Customers!$C:$C,"Not Found")</f>
        <v>East</v>
      </c>
      <c r="R7982" t="str">
        <f t="shared" si="746"/>
        <v>South</v>
      </c>
      <c r="S7982" t="str">
        <f t="shared" si="747"/>
        <v>Trip Cancellation</v>
      </c>
      <c r="T7982" t="str">
        <f t="shared" si="748"/>
        <v>SLA Breach</v>
      </c>
      <c r="U7982">
        <f t="shared" si="749"/>
        <v>9</v>
      </c>
    </row>
    <row r="7983" spans="1:21" x14ac:dyDescent="0.3">
      <c r="A7983" t="s">
        <v>12816</v>
      </c>
      <c r="B7983" t="s">
        <v>4373</v>
      </c>
      <c r="C7983" t="s">
        <v>4374</v>
      </c>
      <c r="D7983" t="s">
        <v>17</v>
      </c>
      <c r="E7983" t="s">
        <v>18</v>
      </c>
      <c r="F7983">
        <v>11619.16</v>
      </c>
      <c r="G7983" s="1">
        <v>45853</v>
      </c>
      <c r="H7983" s="1">
        <v>45865</v>
      </c>
      <c r="I7983" t="s">
        <v>19</v>
      </c>
      <c r="J7983">
        <v>12</v>
      </c>
      <c r="K7983">
        <v>10</v>
      </c>
      <c r="L7983" t="s">
        <v>117</v>
      </c>
      <c r="M7983" t="s">
        <v>21</v>
      </c>
      <c r="N7983" t="s">
        <v>22</v>
      </c>
      <c r="O7983">
        <f t="shared" si="744"/>
        <v>1</v>
      </c>
      <c r="P7983" t="str">
        <f t="shared" si="745"/>
        <v>Valid</v>
      </c>
      <c r="Q7983" t="str">
        <f>_xlfn.XLOOKUP(B7983,Customers!$A:$A,Customers!$C:$C,"Not Found")</f>
        <v>South</v>
      </c>
      <c r="R7983" t="str">
        <f t="shared" si="746"/>
        <v>South</v>
      </c>
      <c r="S7983" t="str">
        <f t="shared" si="747"/>
        <v>Accident</v>
      </c>
      <c r="T7983" t="str">
        <f t="shared" si="748"/>
        <v>SLA Breach</v>
      </c>
      <c r="U7983">
        <f t="shared" si="749"/>
        <v>2</v>
      </c>
    </row>
    <row r="7984" spans="1:21" x14ac:dyDescent="0.3">
      <c r="A7984" t="s">
        <v>12817</v>
      </c>
      <c r="B7984" t="s">
        <v>503</v>
      </c>
      <c r="C7984" t="s">
        <v>504</v>
      </c>
      <c r="D7984" t="s">
        <v>111</v>
      </c>
      <c r="E7984" t="s">
        <v>39</v>
      </c>
      <c r="F7984">
        <v>84563.56</v>
      </c>
      <c r="G7984" s="1">
        <v>45820</v>
      </c>
      <c r="H7984" s="1">
        <v>45832</v>
      </c>
      <c r="I7984" t="s">
        <v>19</v>
      </c>
      <c r="J7984">
        <v>12</v>
      </c>
      <c r="K7984">
        <v>12</v>
      </c>
      <c r="L7984" t="s">
        <v>132</v>
      </c>
      <c r="M7984" t="s">
        <v>49</v>
      </c>
      <c r="N7984" t="s">
        <v>30</v>
      </c>
      <c r="O7984">
        <f t="shared" si="744"/>
        <v>1</v>
      </c>
      <c r="P7984" t="str">
        <f t="shared" si="745"/>
        <v>Valid</v>
      </c>
      <c r="Q7984" t="str">
        <f>_xlfn.XLOOKUP(B7984,Customers!$A:$A,Customers!$C:$C,"Not Found")</f>
        <v>East</v>
      </c>
      <c r="R7984" t="str">
        <f t="shared" si="746"/>
        <v>North</v>
      </c>
      <c r="S7984" t="str">
        <f t="shared" si="747"/>
        <v>Fire</v>
      </c>
      <c r="T7984" t="str">
        <f t="shared" si="748"/>
        <v>Within SLA</v>
      </c>
      <c r="U7984">
        <f t="shared" si="749"/>
        <v>0</v>
      </c>
    </row>
    <row r="7985" spans="1:21" x14ac:dyDescent="0.3">
      <c r="A7985" t="s">
        <v>12818</v>
      </c>
      <c r="B7985" t="s">
        <v>246</v>
      </c>
      <c r="C7985" t="s">
        <v>247</v>
      </c>
      <c r="D7985" t="s">
        <v>17</v>
      </c>
      <c r="E7985" t="s">
        <v>27</v>
      </c>
      <c r="F7985">
        <v>45874.31</v>
      </c>
      <c r="G7985" s="1">
        <v>45895</v>
      </c>
      <c r="H7985" s="1">
        <v>45905</v>
      </c>
      <c r="I7985" t="s">
        <v>19</v>
      </c>
      <c r="J7985">
        <v>10</v>
      </c>
      <c r="K7985">
        <v>10</v>
      </c>
      <c r="L7985" t="s">
        <v>278</v>
      </c>
      <c r="M7985" t="s">
        <v>21</v>
      </c>
      <c r="N7985" t="s">
        <v>30</v>
      </c>
      <c r="O7985">
        <f t="shared" si="744"/>
        <v>1</v>
      </c>
      <c r="P7985" t="str">
        <f t="shared" si="745"/>
        <v>Valid</v>
      </c>
      <c r="Q7985" t="str">
        <f>_xlfn.XLOOKUP(B7985,Customers!$A:$A,Customers!$C:$C,"Not Found")</f>
        <v>North</v>
      </c>
      <c r="R7985" t="str">
        <f t="shared" si="746"/>
        <v>West</v>
      </c>
      <c r="S7985" t="str">
        <f t="shared" si="747"/>
        <v>Accident</v>
      </c>
      <c r="T7985" t="str">
        <f t="shared" si="748"/>
        <v>Within SLA</v>
      </c>
      <c r="U7985">
        <f t="shared" si="749"/>
        <v>0</v>
      </c>
    </row>
    <row r="7986" spans="1:21" x14ac:dyDescent="0.3">
      <c r="A7986" t="s">
        <v>12819</v>
      </c>
      <c r="B7986" t="s">
        <v>1955</v>
      </c>
      <c r="C7986" t="s">
        <v>7655</v>
      </c>
      <c r="D7986" t="s">
        <v>69</v>
      </c>
      <c r="E7986" t="s">
        <v>39</v>
      </c>
      <c r="F7986">
        <v>154276.89000000001</v>
      </c>
      <c r="G7986" s="1">
        <v>45730</v>
      </c>
      <c r="H7986" s="1">
        <v>45735</v>
      </c>
      <c r="I7986" t="s">
        <v>19</v>
      </c>
      <c r="J7986">
        <v>5</v>
      </c>
      <c r="K7986">
        <v>12</v>
      </c>
      <c r="L7986" t="s">
        <v>159</v>
      </c>
      <c r="M7986" t="s">
        <v>49</v>
      </c>
      <c r="N7986" t="s">
        <v>30</v>
      </c>
      <c r="O7986">
        <f t="shared" si="744"/>
        <v>1</v>
      </c>
      <c r="P7986" t="str">
        <f t="shared" si="745"/>
        <v>Valid</v>
      </c>
      <c r="Q7986" t="str">
        <f>_xlfn.XLOOKUP(B7986,Customers!$A:$A,Customers!$C:$C,"Not Found")</f>
        <v>Central</v>
      </c>
      <c r="R7986" t="str">
        <f t="shared" si="746"/>
        <v>North</v>
      </c>
      <c r="S7986" t="str">
        <f t="shared" si="747"/>
        <v>Property Damage</v>
      </c>
      <c r="T7986" t="str">
        <f t="shared" si="748"/>
        <v>Within SLA</v>
      </c>
      <c r="U7986">
        <f t="shared" si="749"/>
        <v>0</v>
      </c>
    </row>
    <row r="7987" spans="1:21" x14ac:dyDescent="0.3">
      <c r="A7987" t="s">
        <v>12820</v>
      </c>
      <c r="B7987" t="s">
        <v>2947</v>
      </c>
      <c r="C7987" t="s">
        <v>5214</v>
      </c>
      <c r="D7987" t="s">
        <v>17</v>
      </c>
      <c r="E7987" t="s">
        <v>18</v>
      </c>
      <c r="F7987">
        <v>76456.37</v>
      </c>
      <c r="G7987" s="1">
        <v>45668</v>
      </c>
      <c r="H7987" s="1">
        <v>45679</v>
      </c>
      <c r="I7987" t="s">
        <v>19</v>
      </c>
      <c r="J7987">
        <v>11</v>
      </c>
      <c r="K7987">
        <v>10</v>
      </c>
      <c r="L7987" t="s">
        <v>282</v>
      </c>
      <c r="M7987" t="s">
        <v>21</v>
      </c>
      <c r="N7987" t="s">
        <v>30</v>
      </c>
      <c r="O7987">
        <f t="shared" si="744"/>
        <v>1</v>
      </c>
      <c r="P7987" t="str">
        <f t="shared" si="745"/>
        <v>Valid</v>
      </c>
      <c r="Q7987" t="str">
        <f>_xlfn.XLOOKUP(B7987,Customers!$A:$A,Customers!$C:$C,"Not Found")</f>
        <v>West</v>
      </c>
      <c r="R7987" t="str">
        <f t="shared" si="746"/>
        <v>South</v>
      </c>
      <c r="S7987" t="str">
        <f t="shared" si="747"/>
        <v>Accident</v>
      </c>
      <c r="T7987" t="str">
        <f t="shared" si="748"/>
        <v>SLA Breach</v>
      </c>
      <c r="U7987">
        <f t="shared" si="749"/>
        <v>1</v>
      </c>
    </row>
    <row r="7988" spans="1:21" x14ac:dyDescent="0.3">
      <c r="A7988" t="s">
        <v>12821</v>
      </c>
      <c r="B7988" t="s">
        <v>2808</v>
      </c>
      <c r="C7988" t="s">
        <v>2809</v>
      </c>
      <c r="D7988" t="s">
        <v>182</v>
      </c>
      <c r="E7988" t="s">
        <v>18</v>
      </c>
      <c r="F7988">
        <v>34115.440000000002</v>
      </c>
      <c r="G7988" s="1">
        <v>45762</v>
      </c>
      <c r="H7988" s="1">
        <v>45763</v>
      </c>
      <c r="I7988" t="s">
        <v>19</v>
      </c>
      <c r="J7988">
        <v>1</v>
      </c>
      <c r="K7988">
        <v>7</v>
      </c>
      <c r="L7988" t="s">
        <v>325</v>
      </c>
      <c r="M7988" t="s">
        <v>94</v>
      </c>
      <c r="N7988" t="s">
        <v>22</v>
      </c>
      <c r="O7988">
        <f t="shared" si="744"/>
        <v>1</v>
      </c>
      <c r="P7988" t="str">
        <f t="shared" si="745"/>
        <v>Valid</v>
      </c>
      <c r="Q7988" t="str">
        <f>_xlfn.XLOOKUP(B7988,Customers!$A:$A,Customers!$C:$C,"Not Found")</f>
        <v>North</v>
      </c>
      <c r="R7988" t="str">
        <f t="shared" si="746"/>
        <v>South</v>
      </c>
      <c r="S7988" t="str">
        <f t="shared" si="747"/>
        <v>Trip Cancellation</v>
      </c>
      <c r="T7988" t="str">
        <f t="shared" si="748"/>
        <v>Within SLA</v>
      </c>
      <c r="U7988">
        <f t="shared" si="749"/>
        <v>0</v>
      </c>
    </row>
    <row r="7989" spans="1:21" x14ac:dyDescent="0.3">
      <c r="A7989" t="s">
        <v>12822</v>
      </c>
      <c r="B7989" t="s">
        <v>11066</v>
      </c>
      <c r="C7989" t="s">
        <v>11067</v>
      </c>
      <c r="D7989" t="s">
        <v>92</v>
      </c>
      <c r="E7989" t="s">
        <v>74</v>
      </c>
      <c r="F7989">
        <v>55719.58</v>
      </c>
      <c r="G7989" s="1">
        <v>45740</v>
      </c>
      <c r="H7989" s="1">
        <v>45747</v>
      </c>
      <c r="I7989" t="s">
        <v>19</v>
      </c>
      <c r="J7989">
        <v>7</v>
      </c>
      <c r="K7989">
        <v>7</v>
      </c>
      <c r="L7989" t="s">
        <v>353</v>
      </c>
      <c r="M7989" t="s">
        <v>94</v>
      </c>
      <c r="N7989" t="s">
        <v>30</v>
      </c>
      <c r="O7989">
        <f t="shared" si="744"/>
        <v>1</v>
      </c>
      <c r="P7989" t="str">
        <f t="shared" si="745"/>
        <v>Valid</v>
      </c>
      <c r="Q7989" t="str">
        <f>_xlfn.XLOOKUP(B7989,Customers!$A:$A,Customers!$C:$C,"Not Found")</f>
        <v>North</v>
      </c>
      <c r="R7989" t="str">
        <f t="shared" si="746"/>
        <v>East</v>
      </c>
      <c r="S7989" t="str">
        <f t="shared" si="747"/>
        <v>Baggage Loss</v>
      </c>
      <c r="T7989" t="str">
        <f t="shared" si="748"/>
        <v>Within SLA</v>
      </c>
      <c r="U7989">
        <f t="shared" si="749"/>
        <v>0</v>
      </c>
    </row>
    <row r="7990" spans="1:21" x14ac:dyDescent="0.3">
      <c r="A7990" t="s">
        <v>12823</v>
      </c>
      <c r="B7990" t="s">
        <v>8766</v>
      </c>
      <c r="C7990" t="s">
        <v>12824</v>
      </c>
      <c r="D7990" t="s">
        <v>17</v>
      </c>
      <c r="E7990" t="s">
        <v>173</v>
      </c>
      <c r="F7990">
        <v>14225.78</v>
      </c>
      <c r="G7990" s="1">
        <v>45962</v>
      </c>
      <c r="H7990" s="1">
        <v>45967</v>
      </c>
      <c r="I7990" t="s">
        <v>19</v>
      </c>
      <c r="J7990">
        <v>5</v>
      </c>
      <c r="K7990">
        <v>10</v>
      </c>
      <c r="L7990" t="s">
        <v>278</v>
      </c>
      <c r="M7990" t="s">
        <v>21</v>
      </c>
      <c r="N7990" t="s">
        <v>22</v>
      </c>
      <c r="O7990">
        <f t="shared" si="744"/>
        <v>1</v>
      </c>
      <c r="P7990" t="str">
        <f t="shared" si="745"/>
        <v>Valid</v>
      </c>
      <c r="Q7990" t="str">
        <f>_xlfn.XLOOKUP(B7990,Customers!$A:$A,Customers!$C:$C,"Not Found")</f>
        <v>North</v>
      </c>
      <c r="R7990" t="str">
        <f t="shared" si="746"/>
        <v>Central</v>
      </c>
      <c r="S7990" t="str">
        <f t="shared" si="747"/>
        <v>Accident</v>
      </c>
      <c r="T7990" t="str">
        <f t="shared" si="748"/>
        <v>Within SLA</v>
      </c>
      <c r="U7990">
        <f t="shared" si="749"/>
        <v>0</v>
      </c>
    </row>
    <row r="7991" spans="1:21" x14ac:dyDescent="0.3">
      <c r="A7991" t="s">
        <v>12825</v>
      </c>
      <c r="B7991" t="s">
        <v>1187</v>
      </c>
      <c r="C7991" t="s">
        <v>1188</v>
      </c>
      <c r="D7991" t="s">
        <v>53</v>
      </c>
      <c r="E7991" t="s">
        <v>173</v>
      </c>
      <c r="F7991">
        <v>82308.42</v>
      </c>
      <c r="G7991" s="1">
        <v>45736</v>
      </c>
      <c r="H7991" s="1">
        <v>45745</v>
      </c>
      <c r="I7991" t="s">
        <v>19</v>
      </c>
      <c r="J7991">
        <v>9</v>
      </c>
      <c r="K7991">
        <v>15</v>
      </c>
      <c r="L7991" t="s">
        <v>681</v>
      </c>
      <c r="M7991" t="s">
        <v>55</v>
      </c>
      <c r="N7991" t="s">
        <v>30</v>
      </c>
      <c r="O7991">
        <f t="shared" si="744"/>
        <v>1</v>
      </c>
      <c r="P7991" t="str">
        <f t="shared" si="745"/>
        <v>Valid</v>
      </c>
      <c r="Q7991" t="str">
        <f>_xlfn.XLOOKUP(B7991,Customers!$A:$A,Customers!$C:$C,"Not Found")</f>
        <v>North</v>
      </c>
      <c r="R7991" t="str">
        <f t="shared" si="746"/>
        <v>Central</v>
      </c>
      <c r="S7991" t="str">
        <f t="shared" si="747"/>
        <v>Hospitalization</v>
      </c>
      <c r="T7991" t="str">
        <f t="shared" si="748"/>
        <v>Within SLA</v>
      </c>
      <c r="U7991">
        <f t="shared" si="749"/>
        <v>0</v>
      </c>
    </row>
    <row r="7992" spans="1:21" x14ac:dyDescent="0.3">
      <c r="A7992" t="s">
        <v>12826</v>
      </c>
      <c r="B7992" t="s">
        <v>2002</v>
      </c>
      <c r="C7992" t="s">
        <v>2003</v>
      </c>
      <c r="D7992" t="s">
        <v>34</v>
      </c>
      <c r="E7992" t="s">
        <v>39</v>
      </c>
      <c r="F7992">
        <v>140249.53</v>
      </c>
      <c r="G7992" s="1">
        <v>45962</v>
      </c>
      <c r="I7992" t="s">
        <v>40</v>
      </c>
      <c r="J7992">
        <v>23</v>
      </c>
      <c r="K7992">
        <v>20</v>
      </c>
      <c r="L7992" t="s">
        <v>787</v>
      </c>
      <c r="M7992" t="s">
        <v>29</v>
      </c>
      <c r="N7992" t="s">
        <v>42</v>
      </c>
      <c r="O7992">
        <f t="shared" si="744"/>
        <v>1</v>
      </c>
      <c r="P7992" t="str">
        <f t="shared" si="745"/>
        <v>Valid</v>
      </c>
      <c r="Q7992" t="str">
        <f>_xlfn.XLOOKUP(B7992,Customers!$A:$A,Customers!$C:$C,"Not Found")</f>
        <v>East</v>
      </c>
      <c r="R7992" t="str">
        <f t="shared" si="746"/>
        <v>North</v>
      </c>
      <c r="S7992" t="str">
        <f t="shared" si="747"/>
        <v>Death Benefit</v>
      </c>
      <c r="T7992" t="str">
        <f t="shared" si="748"/>
        <v>SLA Breach</v>
      </c>
      <c r="U7992">
        <f t="shared" si="749"/>
        <v>3</v>
      </c>
    </row>
    <row r="7993" spans="1:21" x14ac:dyDescent="0.3">
      <c r="A7993" t="s">
        <v>12827</v>
      </c>
      <c r="B7993" t="s">
        <v>3285</v>
      </c>
      <c r="C7993" t="s">
        <v>5904</v>
      </c>
      <c r="D7993" t="s">
        <v>46</v>
      </c>
      <c r="E7993" t="s">
        <v>74</v>
      </c>
      <c r="F7993">
        <v>28814.25</v>
      </c>
      <c r="G7993" s="1">
        <v>45796</v>
      </c>
      <c r="H7993" s="1">
        <v>45814</v>
      </c>
      <c r="I7993" t="s">
        <v>19</v>
      </c>
      <c r="J7993">
        <v>18</v>
      </c>
      <c r="K7993">
        <v>10</v>
      </c>
      <c r="L7993" t="s">
        <v>630</v>
      </c>
      <c r="M7993" t="s">
        <v>21</v>
      </c>
      <c r="N7993" t="s">
        <v>42</v>
      </c>
      <c r="O7993">
        <f t="shared" si="744"/>
        <v>1</v>
      </c>
      <c r="P7993" t="str">
        <f t="shared" si="745"/>
        <v>Valid</v>
      </c>
      <c r="Q7993" t="str">
        <f>_xlfn.XLOOKUP(B7993,Customers!$A:$A,Customers!$C:$C,"Not Found")</f>
        <v>West</v>
      </c>
      <c r="R7993" t="str">
        <f t="shared" si="746"/>
        <v>East</v>
      </c>
      <c r="S7993" t="str">
        <f t="shared" si="747"/>
        <v>Theft</v>
      </c>
      <c r="T7993" t="str">
        <f t="shared" si="748"/>
        <v>SLA Breach</v>
      </c>
      <c r="U7993">
        <f t="shared" si="749"/>
        <v>8</v>
      </c>
    </row>
    <row r="7994" spans="1:21" x14ac:dyDescent="0.3">
      <c r="A7994" t="s">
        <v>12828</v>
      </c>
      <c r="B7994" t="s">
        <v>1095</v>
      </c>
      <c r="C7994" t="s">
        <v>12599</v>
      </c>
      <c r="D7994" t="s">
        <v>154</v>
      </c>
      <c r="E7994" t="s">
        <v>39</v>
      </c>
      <c r="F7994">
        <v>53812.77</v>
      </c>
      <c r="G7994" s="1">
        <v>45896</v>
      </c>
      <c r="H7994" s="1">
        <v>45900</v>
      </c>
      <c r="I7994" t="s">
        <v>19</v>
      </c>
      <c r="J7994">
        <v>4</v>
      </c>
      <c r="K7994">
        <v>10</v>
      </c>
      <c r="L7994" t="s">
        <v>427</v>
      </c>
      <c r="M7994" t="s">
        <v>21</v>
      </c>
      <c r="N7994" t="s">
        <v>30</v>
      </c>
      <c r="O7994">
        <f t="shared" si="744"/>
        <v>1</v>
      </c>
      <c r="P7994" t="str">
        <f t="shared" si="745"/>
        <v>Valid</v>
      </c>
      <c r="Q7994" t="str">
        <f>_xlfn.XLOOKUP(B7994,Customers!$A:$A,Customers!$C:$C,"Not Found")</f>
        <v>West</v>
      </c>
      <c r="R7994" t="str">
        <f t="shared" si="746"/>
        <v>North</v>
      </c>
      <c r="S7994" t="str">
        <f t="shared" si="747"/>
        <v>Vehicle Damage</v>
      </c>
      <c r="T7994" t="str">
        <f t="shared" si="748"/>
        <v>Within SLA</v>
      </c>
      <c r="U7994">
        <f t="shared" si="749"/>
        <v>0</v>
      </c>
    </row>
    <row r="7995" spans="1:21" x14ac:dyDescent="0.3">
      <c r="A7995" t="s">
        <v>12829</v>
      </c>
      <c r="B7995" t="s">
        <v>119</v>
      </c>
      <c r="C7995" t="s">
        <v>9481</v>
      </c>
      <c r="D7995" t="s">
        <v>216</v>
      </c>
      <c r="E7995" t="s">
        <v>27</v>
      </c>
      <c r="F7995">
        <v>86204.28</v>
      </c>
      <c r="G7995" s="1">
        <v>45850</v>
      </c>
      <c r="H7995" s="1">
        <v>45870</v>
      </c>
      <c r="I7995" t="s">
        <v>19</v>
      </c>
      <c r="J7995">
        <v>20</v>
      </c>
      <c r="K7995">
        <v>15</v>
      </c>
      <c r="L7995" t="s">
        <v>296</v>
      </c>
      <c r="M7995" t="s">
        <v>55</v>
      </c>
      <c r="N7995" t="s">
        <v>42</v>
      </c>
      <c r="O7995">
        <f t="shared" si="744"/>
        <v>1</v>
      </c>
      <c r="P7995" t="str">
        <f t="shared" si="745"/>
        <v>Valid</v>
      </c>
      <c r="Q7995" t="str">
        <f>_xlfn.XLOOKUP(B7995,Customers!$A:$A,Customers!$C:$C,"Not Found")</f>
        <v>North</v>
      </c>
      <c r="R7995" t="str">
        <f t="shared" si="746"/>
        <v>West</v>
      </c>
      <c r="S7995" t="str">
        <f t="shared" si="747"/>
        <v>Outpatient</v>
      </c>
      <c r="T7995" t="str">
        <f t="shared" si="748"/>
        <v>SLA Breach</v>
      </c>
      <c r="U7995">
        <f t="shared" si="749"/>
        <v>5</v>
      </c>
    </row>
    <row r="7996" spans="1:21" x14ac:dyDescent="0.3">
      <c r="A7996" t="s">
        <v>12830</v>
      </c>
      <c r="B7996" t="s">
        <v>2692</v>
      </c>
      <c r="C7996" t="s">
        <v>8568</v>
      </c>
      <c r="D7996" t="s">
        <v>17</v>
      </c>
      <c r="E7996" t="s">
        <v>18</v>
      </c>
      <c r="F7996">
        <v>90099.63</v>
      </c>
      <c r="G7996" s="1">
        <v>45659</v>
      </c>
      <c r="H7996" s="1">
        <v>45690</v>
      </c>
      <c r="I7996" t="s">
        <v>47</v>
      </c>
      <c r="J7996">
        <v>31</v>
      </c>
      <c r="K7996">
        <v>10</v>
      </c>
      <c r="L7996" t="s">
        <v>864</v>
      </c>
      <c r="M7996" t="s">
        <v>21</v>
      </c>
      <c r="N7996" t="s">
        <v>88</v>
      </c>
      <c r="O7996">
        <f t="shared" si="744"/>
        <v>1</v>
      </c>
      <c r="P7996" t="str">
        <f t="shared" si="745"/>
        <v>Valid</v>
      </c>
      <c r="Q7996" t="str">
        <f>_xlfn.XLOOKUP(B7996,Customers!$A:$A,Customers!$C:$C,"Not Found")</f>
        <v>Central</v>
      </c>
      <c r="R7996" t="str">
        <f t="shared" si="746"/>
        <v>South</v>
      </c>
      <c r="S7996" t="str">
        <f t="shared" si="747"/>
        <v>Accident</v>
      </c>
      <c r="T7996" t="str">
        <f t="shared" si="748"/>
        <v>SLA Breach</v>
      </c>
      <c r="U7996">
        <f t="shared" si="749"/>
        <v>21</v>
      </c>
    </row>
    <row r="7997" spans="1:21" x14ac:dyDescent="0.3">
      <c r="A7997" t="s">
        <v>12831</v>
      </c>
      <c r="B7997" t="s">
        <v>6775</v>
      </c>
      <c r="C7997" t="s">
        <v>8460</v>
      </c>
      <c r="D7997" t="s">
        <v>17</v>
      </c>
      <c r="E7997" t="s">
        <v>39</v>
      </c>
      <c r="F7997">
        <v>86296.26</v>
      </c>
      <c r="G7997" s="1">
        <v>45963</v>
      </c>
      <c r="H7997" s="1">
        <v>45966</v>
      </c>
      <c r="I7997" t="s">
        <v>47</v>
      </c>
      <c r="J7997">
        <v>3</v>
      </c>
      <c r="K7997">
        <v>10</v>
      </c>
      <c r="L7997" t="s">
        <v>252</v>
      </c>
      <c r="M7997" t="s">
        <v>21</v>
      </c>
      <c r="N7997" t="s">
        <v>30</v>
      </c>
      <c r="O7997">
        <f t="shared" si="744"/>
        <v>1</v>
      </c>
      <c r="P7997" t="str">
        <f t="shared" si="745"/>
        <v>Valid</v>
      </c>
      <c r="Q7997" t="str">
        <f>_xlfn.XLOOKUP(B7997,Customers!$A:$A,Customers!$C:$C,"Not Found")</f>
        <v>Central</v>
      </c>
      <c r="R7997" t="str">
        <f t="shared" si="746"/>
        <v>North</v>
      </c>
      <c r="S7997" t="str">
        <f t="shared" si="747"/>
        <v>Accident</v>
      </c>
      <c r="T7997" t="str">
        <f t="shared" si="748"/>
        <v>Within SLA</v>
      </c>
      <c r="U7997">
        <f t="shared" si="749"/>
        <v>0</v>
      </c>
    </row>
    <row r="7998" spans="1:21" x14ac:dyDescent="0.3">
      <c r="A7998" t="s">
        <v>12832</v>
      </c>
      <c r="B7998" t="s">
        <v>2891</v>
      </c>
      <c r="C7998" t="s">
        <v>2892</v>
      </c>
      <c r="D7998" t="s">
        <v>26</v>
      </c>
      <c r="E7998" t="s">
        <v>74</v>
      </c>
      <c r="F7998">
        <v>175310.66</v>
      </c>
      <c r="G7998" s="1">
        <v>45816</v>
      </c>
      <c r="H7998" s="1">
        <v>45835</v>
      </c>
      <c r="I7998" t="s">
        <v>19</v>
      </c>
      <c r="J7998">
        <v>19</v>
      </c>
      <c r="K7998">
        <v>20</v>
      </c>
      <c r="L7998" t="s">
        <v>204</v>
      </c>
      <c r="M7998" t="s">
        <v>29</v>
      </c>
      <c r="N7998" t="s">
        <v>30</v>
      </c>
      <c r="O7998">
        <f t="shared" si="744"/>
        <v>1</v>
      </c>
      <c r="P7998" t="str">
        <f t="shared" si="745"/>
        <v>Valid</v>
      </c>
      <c r="Q7998" t="str">
        <f>_xlfn.XLOOKUP(B7998,Customers!$A:$A,Customers!$C:$C,"Not Found")</f>
        <v>Central</v>
      </c>
      <c r="R7998" t="str">
        <f t="shared" si="746"/>
        <v>East</v>
      </c>
      <c r="S7998" t="str">
        <f t="shared" si="747"/>
        <v>Disability</v>
      </c>
      <c r="T7998" t="str">
        <f t="shared" si="748"/>
        <v>Within SLA</v>
      </c>
      <c r="U7998">
        <f t="shared" si="749"/>
        <v>0</v>
      </c>
    </row>
    <row r="7999" spans="1:21" x14ac:dyDescent="0.3">
      <c r="A7999" t="s">
        <v>12833</v>
      </c>
      <c r="B7999" t="s">
        <v>3013</v>
      </c>
      <c r="C7999" t="s">
        <v>3014</v>
      </c>
      <c r="D7999" t="s">
        <v>46</v>
      </c>
      <c r="E7999" t="s">
        <v>18</v>
      </c>
      <c r="F7999">
        <v>57186.69</v>
      </c>
      <c r="G7999" s="1">
        <v>45846</v>
      </c>
      <c r="H7999" s="1">
        <v>45861</v>
      </c>
      <c r="I7999" t="s">
        <v>19</v>
      </c>
      <c r="J7999">
        <v>15</v>
      </c>
      <c r="K7999">
        <v>10</v>
      </c>
      <c r="L7999" t="s">
        <v>54</v>
      </c>
      <c r="M7999" t="s">
        <v>21</v>
      </c>
      <c r="N7999" t="s">
        <v>30</v>
      </c>
      <c r="O7999">
        <f t="shared" si="744"/>
        <v>1</v>
      </c>
      <c r="P7999" t="str">
        <f t="shared" si="745"/>
        <v>Valid</v>
      </c>
      <c r="Q7999" t="str">
        <f>_xlfn.XLOOKUP(B7999,Customers!$A:$A,Customers!$C:$C,"Not Found")</f>
        <v>North</v>
      </c>
      <c r="R7999" t="str">
        <f t="shared" si="746"/>
        <v>South</v>
      </c>
      <c r="S7999" t="str">
        <f t="shared" si="747"/>
        <v>Theft</v>
      </c>
      <c r="T7999" t="str">
        <f t="shared" si="748"/>
        <v>SLA Breach</v>
      </c>
      <c r="U7999">
        <f t="shared" si="749"/>
        <v>5</v>
      </c>
    </row>
    <row r="8000" spans="1:21" x14ac:dyDescent="0.3">
      <c r="A8000" t="s">
        <v>12834</v>
      </c>
      <c r="B8000" t="s">
        <v>142</v>
      </c>
      <c r="C8000" t="s">
        <v>143</v>
      </c>
      <c r="D8000" t="s">
        <v>111</v>
      </c>
      <c r="E8000" t="s">
        <v>173</v>
      </c>
      <c r="F8000">
        <v>279939.55</v>
      </c>
      <c r="G8000" s="1">
        <v>45746</v>
      </c>
      <c r="H8000" s="1">
        <v>45755</v>
      </c>
      <c r="I8000" t="s">
        <v>47</v>
      </c>
      <c r="J8000">
        <v>9</v>
      </c>
      <c r="K8000">
        <v>12</v>
      </c>
      <c r="L8000" t="s">
        <v>282</v>
      </c>
      <c r="M8000" t="s">
        <v>49</v>
      </c>
      <c r="N8000" t="s">
        <v>22</v>
      </c>
      <c r="O8000">
        <f t="shared" si="744"/>
        <v>1</v>
      </c>
      <c r="P8000" t="str">
        <f t="shared" si="745"/>
        <v>Valid</v>
      </c>
      <c r="Q8000" t="str">
        <f>_xlfn.XLOOKUP(B8000,Customers!$A:$A,Customers!$C:$C,"Not Found")</f>
        <v>West</v>
      </c>
      <c r="R8000" t="str">
        <f t="shared" si="746"/>
        <v>Central</v>
      </c>
      <c r="S8000" t="str">
        <f t="shared" si="747"/>
        <v>Fire</v>
      </c>
      <c r="T8000" t="str">
        <f t="shared" si="748"/>
        <v>Within SLA</v>
      </c>
      <c r="U8000">
        <f t="shared" si="749"/>
        <v>0</v>
      </c>
    </row>
    <row r="8001" spans="1:21" x14ac:dyDescent="0.3">
      <c r="A8001" t="s">
        <v>12835</v>
      </c>
      <c r="B8001" t="s">
        <v>2659</v>
      </c>
      <c r="C8001" t="s">
        <v>7073</v>
      </c>
      <c r="D8001" t="s">
        <v>26</v>
      </c>
      <c r="E8001" t="s">
        <v>39</v>
      </c>
      <c r="F8001">
        <v>856473.53</v>
      </c>
      <c r="G8001" s="1">
        <v>45718</v>
      </c>
      <c r="H8001" s="1">
        <v>45736</v>
      </c>
      <c r="I8001" t="s">
        <v>19</v>
      </c>
      <c r="J8001">
        <v>18</v>
      </c>
      <c r="K8001">
        <v>20</v>
      </c>
      <c r="L8001" t="s">
        <v>411</v>
      </c>
      <c r="M8001" t="s">
        <v>29</v>
      </c>
      <c r="N8001" t="s">
        <v>22</v>
      </c>
      <c r="O8001">
        <f t="shared" si="744"/>
        <v>1</v>
      </c>
      <c r="P8001" t="str">
        <f t="shared" si="745"/>
        <v>Valid</v>
      </c>
      <c r="Q8001" t="str">
        <f>_xlfn.XLOOKUP(B8001,Customers!$A:$A,Customers!$C:$C,"Not Found")</f>
        <v>West</v>
      </c>
      <c r="R8001" t="str">
        <f t="shared" si="746"/>
        <v>North</v>
      </c>
      <c r="S8001" t="str">
        <f t="shared" si="747"/>
        <v>Disability</v>
      </c>
      <c r="T8001" t="str">
        <f t="shared" si="748"/>
        <v>Within SLA</v>
      </c>
      <c r="U8001">
        <f t="shared" si="749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1C41-3AA0-4C88-9EF4-3310F19E6F24}">
  <dimension ref="A1:D2501"/>
  <sheetViews>
    <sheetView workbookViewId="0">
      <selection activeCell="F19" sqref="F19"/>
    </sheetView>
  </sheetViews>
  <sheetFormatPr defaultRowHeight="14.4" x14ac:dyDescent="0.3"/>
  <cols>
    <col min="1" max="1" width="13.77734375" customWidth="1"/>
    <col min="2" max="2" width="19.44140625" customWidth="1"/>
    <col min="3" max="3" width="17.77734375" customWidth="1"/>
    <col min="4" max="4" width="23.33203125" customWidth="1"/>
  </cols>
  <sheetData>
    <row r="1" spans="1:4" x14ac:dyDescent="0.3">
      <c r="A1" t="s">
        <v>1</v>
      </c>
      <c r="B1" t="s">
        <v>12838</v>
      </c>
      <c r="C1" t="s">
        <v>12839</v>
      </c>
      <c r="D1" t="s">
        <v>12840</v>
      </c>
    </row>
    <row r="2" spans="1:4" x14ac:dyDescent="0.3">
      <c r="A2" t="s">
        <v>6772</v>
      </c>
      <c r="B2" t="s">
        <v>12841</v>
      </c>
      <c r="C2" t="s">
        <v>39</v>
      </c>
      <c r="D2">
        <v>7</v>
      </c>
    </row>
    <row r="3" spans="1:4" x14ac:dyDescent="0.3">
      <c r="A3" t="s">
        <v>442</v>
      </c>
      <c r="B3" t="s">
        <v>12842</v>
      </c>
      <c r="C3" t="s">
        <v>27</v>
      </c>
      <c r="D3">
        <v>5</v>
      </c>
    </row>
    <row r="4" spans="1:4" x14ac:dyDescent="0.3">
      <c r="A4" t="s">
        <v>563</v>
      </c>
      <c r="B4" t="s">
        <v>12841</v>
      </c>
      <c r="C4" t="s">
        <v>173</v>
      </c>
      <c r="D4">
        <v>11</v>
      </c>
    </row>
    <row r="5" spans="1:4" x14ac:dyDescent="0.3">
      <c r="A5" t="s">
        <v>3969</v>
      </c>
      <c r="B5" t="s">
        <v>12842</v>
      </c>
      <c r="C5" t="s">
        <v>27</v>
      </c>
      <c r="D5">
        <v>14</v>
      </c>
    </row>
    <row r="6" spans="1:4" x14ac:dyDescent="0.3">
      <c r="A6" t="s">
        <v>11846</v>
      </c>
      <c r="B6" t="s">
        <v>12842</v>
      </c>
      <c r="C6" t="s">
        <v>18</v>
      </c>
      <c r="D6">
        <v>6</v>
      </c>
    </row>
    <row r="7" spans="1:4" x14ac:dyDescent="0.3">
      <c r="A7" t="s">
        <v>739</v>
      </c>
      <c r="B7" t="s">
        <v>12843</v>
      </c>
      <c r="C7" t="s">
        <v>39</v>
      </c>
      <c r="D7">
        <v>16</v>
      </c>
    </row>
    <row r="8" spans="1:4" x14ac:dyDescent="0.3">
      <c r="A8" t="s">
        <v>6240</v>
      </c>
      <c r="B8" t="s">
        <v>12841</v>
      </c>
      <c r="C8" t="s">
        <v>173</v>
      </c>
      <c r="D8">
        <v>13</v>
      </c>
    </row>
    <row r="9" spans="1:4" x14ac:dyDescent="0.3">
      <c r="A9" t="s">
        <v>6045</v>
      </c>
      <c r="B9" t="s">
        <v>12841</v>
      </c>
      <c r="C9" t="s">
        <v>173</v>
      </c>
      <c r="D9">
        <v>4</v>
      </c>
    </row>
    <row r="10" spans="1:4" x14ac:dyDescent="0.3">
      <c r="A10" t="s">
        <v>2513</v>
      </c>
      <c r="B10" t="s">
        <v>12842</v>
      </c>
      <c r="C10" t="s">
        <v>74</v>
      </c>
      <c r="D10">
        <v>19</v>
      </c>
    </row>
    <row r="11" spans="1:4" x14ac:dyDescent="0.3">
      <c r="A11" t="s">
        <v>2228</v>
      </c>
      <c r="B11" t="s">
        <v>12842</v>
      </c>
      <c r="C11" t="s">
        <v>27</v>
      </c>
      <c r="D11">
        <v>1</v>
      </c>
    </row>
    <row r="12" spans="1:4" x14ac:dyDescent="0.3">
      <c r="A12" t="s">
        <v>12844</v>
      </c>
      <c r="B12" t="s">
        <v>12842</v>
      </c>
      <c r="C12" t="s">
        <v>74</v>
      </c>
      <c r="D12">
        <v>14</v>
      </c>
    </row>
    <row r="13" spans="1:4" x14ac:dyDescent="0.3">
      <c r="A13" t="s">
        <v>2962</v>
      </c>
      <c r="B13" t="s">
        <v>12843</v>
      </c>
      <c r="C13" t="s">
        <v>18</v>
      </c>
      <c r="D13">
        <v>9</v>
      </c>
    </row>
    <row r="14" spans="1:4" x14ac:dyDescent="0.3">
      <c r="A14" t="s">
        <v>276</v>
      </c>
      <c r="B14" t="s">
        <v>12842</v>
      </c>
      <c r="C14" t="s">
        <v>39</v>
      </c>
      <c r="D14">
        <v>14</v>
      </c>
    </row>
    <row r="15" spans="1:4" x14ac:dyDescent="0.3">
      <c r="A15" t="s">
        <v>396</v>
      </c>
      <c r="B15" t="s">
        <v>12841</v>
      </c>
      <c r="C15" t="s">
        <v>39</v>
      </c>
      <c r="D15">
        <v>16</v>
      </c>
    </row>
    <row r="16" spans="1:4" x14ac:dyDescent="0.3">
      <c r="A16" t="s">
        <v>9245</v>
      </c>
      <c r="B16" t="s">
        <v>12842</v>
      </c>
      <c r="C16" t="s">
        <v>18</v>
      </c>
      <c r="D16">
        <v>14</v>
      </c>
    </row>
    <row r="17" spans="1:4" x14ac:dyDescent="0.3">
      <c r="A17" t="s">
        <v>11329</v>
      </c>
      <c r="B17" t="s">
        <v>12842</v>
      </c>
      <c r="C17" t="s">
        <v>27</v>
      </c>
      <c r="D17">
        <v>14</v>
      </c>
    </row>
    <row r="18" spans="1:4" x14ac:dyDescent="0.3">
      <c r="A18" t="s">
        <v>3940</v>
      </c>
      <c r="B18" t="s">
        <v>12842</v>
      </c>
      <c r="C18" t="s">
        <v>39</v>
      </c>
      <c r="D18">
        <v>17</v>
      </c>
    </row>
    <row r="19" spans="1:4" x14ac:dyDescent="0.3">
      <c r="A19" t="s">
        <v>12845</v>
      </c>
      <c r="B19" t="s">
        <v>12842</v>
      </c>
      <c r="C19" t="s">
        <v>18</v>
      </c>
      <c r="D19">
        <v>15</v>
      </c>
    </row>
    <row r="20" spans="1:4" x14ac:dyDescent="0.3">
      <c r="A20" t="s">
        <v>12846</v>
      </c>
      <c r="B20" t="s">
        <v>12841</v>
      </c>
      <c r="C20" t="s">
        <v>74</v>
      </c>
      <c r="D20">
        <v>17</v>
      </c>
    </row>
    <row r="21" spans="1:4" x14ac:dyDescent="0.3">
      <c r="A21" t="s">
        <v>9475</v>
      </c>
      <c r="B21" t="s">
        <v>12842</v>
      </c>
      <c r="C21" t="s">
        <v>39</v>
      </c>
      <c r="D21">
        <v>9</v>
      </c>
    </row>
    <row r="22" spans="1:4" x14ac:dyDescent="0.3">
      <c r="A22" t="s">
        <v>7268</v>
      </c>
      <c r="B22" t="s">
        <v>12841</v>
      </c>
      <c r="C22" t="s">
        <v>39</v>
      </c>
      <c r="D22">
        <v>5</v>
      </c>
    </row>
    <row r="23" spans="1:4" x14ac:dyDescent="0.3">
      <c r="A23" t="s">
        <v>321</v>
      </c>
      <c r="B23" t="s">
        <v>12842</v>
      </c>
      <c r="C23" t="s">
        <v>74</v>
      </c>
      <c r="D23">
        <v>5</v>
      </c>
    </row>
    <row r="24" spans="1:4" x14ac:dyDescent="0.3">
      <c r="A24" t="s">
        <v>5428</v>
      </c>
      <c r="B24" t="s">
        <v>12843</v>
      </c>
      <c r="C24" t="s">
        <v>18</v>
      </c>
      <c r="D24">
        <v>13</v>
      </c>
    </row>
    <row r="25" spans="1:4" x14ac:dyDescent="0.3">
      <c r="A25" t="s">
        <v>5542</v>
      </c>
      <c r="B25" t="s">
        <v>12841</v>
      </c>
      <c r="C25" t="s">
        <v>27</v>
      </c>
      <c r="D25">
        <v>11</v>
      </c>
    </row>
    <row r="26" spans="1:4" x14ac:dyDescent="0.3">
      <c r="A26" t="s">
        <v>12847</v>
      </c>
      <c r="B26" t="s">
        <v>12841</v>
      </c>
      <c r="C26" t="s">
        <v>173</v>
      </c>
      <c r="D26">
        <v>2</v>
      </c>
    </row>
    <row r="27" spans="1:4" x14ac:dyDescent="0.3">
      <c r="A27" t="s">
        <v>2423</v>
      </c>
      <c r="B27" t="s">
        <v>12842</v>
      </c>
      <c r="C27" t="s">
        <v>39</v>
      </c>
      <c r="D27">
        <v>5</v>
      </c>
    </row>
    <row r="28" spans="1:4" x14ac:dyDescent="0.3">
      <c r="A28" t="s">
        <v>2324</v>
      </c>
      <c r="B28" t="s">
        <v>12842</v>
      </c>
      <c r="C28" t="s">
        <v>173</v>
      </c>
      <c r="D28">
        <v>20</v>
      </c>
    </row>
    <row r="29" spans="1:4" x14ac:dyDescent="0.3">
      <c r="A29" t="s">
        <v>702</v>
      </c>
      <c r="B29" t="s">
        <v>12842</v>
      </c>
      <c r="C29" t="s">
        <v>173</v>
      </c>
      <c r="D29">
        <v>15</v>
      </c>
    </row>
    <row r="30" spans="1:4" x14ac:dyDescent="0.3">
      <c r="A30" t="s">
        <v>12848</v>
      </c>
      <c r="B30" t="s">
        <v>12842</v>
      </c>
      <c r="C30" t="s">
        <v>27</v>
      </c>
      <c r="D30">
        <v>16</v>
      </c>
    </row>
    <row r="31" spans="1:4" x14ac:dyDescent="0.3">
      <c r="A31" t="s">
        <v>4930</v>
      </c>
      <c r="B31" t="s">
        <v>12842</v>
      </c>
      <c r="C31" t="s">
        <v>27</v>
      </c>
      <c r="D31">
        <v>4</v>
      </c>
    </row>
    <row r="32" spans="1:4" x14ac:dyDescent="0.3">
      <c r="A32" t="s">
        <v>1390</v>
      </c>
      <c r="B32" t="s">
        <v>12841</v>
      </c>
      <c r="C32" t="s">
        <v>27</v>
      </c>
      <c r="D32">
        <v>2</v>
      </c>
    </row>
    <row r="33" spans="1:4" x14ac:dyDescent="0.3">
      <c r="A33" t="s">
        <v>8667</v>
      </c>
      <c r="B33" t="s">
        <v>12843</v>
      </c>
      <c r="C33" t="s">
        <v>27</v>
      </c>
      <c r="D33">
        <v>6</v>
      </c>
    </row>
    <row r="34" spans="1:4" x14ac:dyDescent="0.3">
      <c r="A34" t="s">
        <v>12849</v>
      </c>
      <c r="B34" t="s">
        <v>12842</v>
      </c>
      <c r="C34" t="s">
        <v>27</v>
      </c>
      <c r="D34">
        <v>18</v>
      </c>
    </row>
    <row r="35" spans="1:4" x14ac:dyDescent="0.3">
      <c r="A35" t="s">
        <v>246</v>
      </c>
      <c r="B35" t="s">
        <v>12842</v>
      </c>
      <c r="C35" t="s">
        <v>39</v>
      </c>
      <c r="D35">
        <v>11</v>
      </c>
    </row>
    <row r="36" spans="1:4" x14ac:dyDescent="0.3">
      <c r="A36" t="s">
        <v>539</v>
      </c>
      <c r="B36" t="s">
        <v>12842</v>
      </c>
      <c r="C36" t="s">
        <v>173</v>
      </c>
      <c r="D36">
        <v>16</v>
      </c>
    </row>
    <row r="37" spans="1:4" x14ac:dyDescent="0.3">
      <c r="A37" t="s">
        <v>12850</v>
      </c>
      <c r="B37" t="s">
        <v>12842</v>
      </c>
      <c r="C37" t="s">
        <v>74</v>
      </c>
      <c r="D37">
        <v>10</v>
      </c>
    </row>
    <row r="38" spans="1:4" x14ac:dyDescent="0.3">
      <c r="A38" t="s">
        <v>6696</v>
      </c>
      <c r="B38" t="s">
        <v>12842</v>
      </c>
      <c r="C38" t="s">
        <v>27</v>
      </c>
      <c r="D38">
        <v>10</v>
      </c>
    </row>
    <row r="39" spans="1:4" x14ac:dyDescent="0.3">
      <c r="A39" t="s">
        <v>3028</v>
      </c>
      <c r="B39" t="s">
        <v>12842</v>
      </c>
      <c r="C39" t="s">
        <v>18</v>
      </c>
      <c r="D39">
        <v>13</v>
      </c>
    </row>
    <row r="40" spans="1:4" x14ac:dyDescent="0.3">
      <c r="A40" t="s">
        <v>5425</v>
      </c>
      <c r="B40" t="s">
        <v>12842</v>
      </c>
      <c r="C40" t="s">
        <v>39</v>
      </c>
      <c r="D40">
        <v>20</v>
      </c>
    </row>
    <row r="41" spans="1:4" x14ac:dyDescent="0.3">
      <c r="A41" t="s">
        <v>11449</v>
      </c>
      <c r="B41" t="s">
        <v>12842</v>
      </c>
      <c r="C41" t="s">
        <v>74</v>
      </c>
      <c r="D41">
        <v>9</v>
      </c>
    </row>
    <row r="42" spans="1:4" x14ac:dyDescent="0.3">
      <c r="A42" t="s">
        <v>2182</v>
      </c>
      <c r="B42" t="s">
        <v>12842</v>
      </c>
      <c r="C42" t="s">
        <v>74</v>
      </c>
      <c r="D42">
        <v>12</v>
      </c>
    </row>
    <row r="43" spans="1:4" x14ac:dyDescent="0.3">
      <c r="A43" t="s">
        <v>12851</v>
      </c>
      <c r="B43" t="s">
        <v>12841</v>
      </c>
      <c r="C43" t="s">
        <v>18</v>
      </c>
      <c r="D43">
        <v>19</v>
      </c>
    </row>
    <row r="44" spans="1:4" x14ac:dyDescent="0.3">
      <c r="A44" t="s">
        <v>12852</v>
      </c>
      <c r="B44" t="s">
        <v>12842</v>
      </c>
      <c r="C44" t="s">
        <v>18</v>
      </c>
      <c r="D44">
        <v>8</v>
      </c>
    </row>
    <row r="45" spans="1:4" x14ac:dyDescent="0.3">
      <c r="A45" t="s">
        <v>368</v>
      </c>
      <c r="B45" t="s">
        <v>12842</v>
      </c>
      <c r="C45" t="s">
        <v>18</v>
      </c>
      <c r="D45">
        <v>17</v>
      </c>
    </row>
    <row r="46" spans="1:4" x14ac:dyDescent="0.3">
      <c r="A46" t="s">
        <v>3051</v>
      </c>
      <c r="B46" t="s">
        <v>12841</v>
      </c>
      <c r="C46" t="s">
        <v>74</v>
      </c>
      <c r="D46">
        <v>11</v>
      </c>
    </row>
    <row r="47" spans="1:4" x14ac:dyDescent="0.3">
      <c r="A47" t="s">
        <v>2249</v>
      </c>
      <c r="B47" t="s">
        <v>12841</v>
      </c>
      <c r="C47" t="s">
        <v>18</v>
      </c>
      <c r="D47">
        <v>18</v>
      </c>
    </row>
    <row r="48" spans="1:4" x14ac:dyDescent="0.3">
      <c r="A48" t="s">
        <v>12853</v>
      </c>
      <c r="B48" t="s">
        <v>12842</v>
      </c>
      <c r="C48" t="s">
        <v>173</v>
      </c>
      <c r="D48">
        <v>10</v>
      </c>
    </row>
    <row r="49" spans="1:4" x14ac:dyDescent="0.3">
      <c r="A49" t="s">
        <v>841</v>
      </c>
      <c r="B49" t="s">
        <v>12842</v>
      </c>
      <c r="C49" t="s">
        <v>39</v>
      </c>
      <c r="D49">
        <v>13</v>
      </c>
    </row>
    <row r="50" spans="1:4" x14ac:dyDescent="0.3">
      <c r="A50" t="s">
        <v>1730</v>
      </c>
      <c r="B50" t="s">
        <v>12842</v>
      </c>
      <c r="C50" t="s">
        <v>18</v>
      </c>
      <c r="D50">
        <v>7</v>
      </c>
    </row>
    <row r="51" spans="1:4" x14ac:dyDescent="0.3">
      <c r="A51" t="s">
        <v>2209</v>
      </c>
      <c r="B51" t="s">
        <v>12842</v>
      </c>
      <c r="C51" t="s">
        <v>18</v>
      </c>
      <c r="D51">
        <v>13</v>
      </c>
    </row>
    <row r="52" spans="1:4" x14ac:dyDescent="0.3">
      <c r="A52" t="s">
        <v>433</v>
      </c>
      <c r="B52" t="s">
        <v>12842</v>
      </c>
      <c r="C52" t="s">
        <v>74</v>
      </c>
      <c r="D52">
        <v>7</v>
      </c>
    </row>
    <row r="53" spans="1:4" x14ac:dyDescent="0.3">
      <c r="A53" t="s">
        <v>2646</v>
      </c>
      <c r="B53" t="s">
        <v>12842</v>
      </c>
      <c r="C53" t="s">
        <v>74</v>
      </c>
      <c r="D53">
        <v>13</v>
      </c>
    </row>
    <row r="54" spans="1:4" x14ac:dyDescent="0.3">
      <c r="A54" t="s">
        <v>12854</v>
      </c>
      <c r="B54" t="s">
        <v>12841</v>
      </c>
      <c r="C54" t="s">
        <v>27</v>
      </c>
      <c r="D54">
        <v>16</v>
      </c>
    </row>
    <row r="55" spans="1:4" x14ac:dyDescent="0.3">
      <c r="A55" t="s">
        <v>1397</v>
      </c>
      <c r="B55" t="s">
        <v>12842</v>
      </c>
      <c r="C55" t="s">
        <v>173</v>
      </c>
      <c r="D55">
        <v>9</v>
      </c>
    </row>
    <row r="56" spans="1:4" x14ac:dyDescent="0.3">
      <c r="A56" t="s">
        <v>8703</v>
      </c>
      <c r="B56" t="s">
        <v>12842</v>
      </c>
      <c r="C56" t="s">
        <v>18</v>
      </c>
      <c r="D56">
        <v>9</v>
      </c>
    </row>
    <row r="57" spans="1:4" x14ac:dyDescent="0.3">
      <c r="A57" t="s">
        <v>496</v>
      </c>
      <c r="B57" t="s">
        <v>12841</v>
      </c>
      <c r="C57" t="s">
        <v>27</v>
      </c>
      <c r="D57">
        <v>7</v>
      </c>
    </row>
    <row r="58" spans="1:4" x14ac:dyDescent="0.3">
      <c r="A58" t="s">
        <v>4637</v>
      </c>
      <c r="B58" t="s">
        <v>12842</v>
      </c>
      <c r="C58" t="s">
        <v>39</v>
      </c>
      <c r="D58">
        <v>15</v>
      </c>
    </row>
    <row r="59" spans="1:4" x14ac:dyDescent="0.3">
      <c r="A59" t="s">
        <v>11171</v>
      </c>
      <c r="B59" t="s">
        <v>12842</v>
      </c>
      <c r="C59" t="s">
        <v>18</v>
      </c>
      <c r="D59">
        <v>12</v>
      </c>
    </row>
    <row r="60" spans="1:4" x14ac:dyDescent="0.3">
      <c r="A60" t="s">
        <v>2366</v>
      </c>
      <c r="B60" t="s">
        <v>12842</v>
      </c>
      <c r="C60" t="s">
        <v>74</v>
      </c>
      <c r="D60">
        <v>11</v>
      </c>
    </row>
    <row r="61" spans="1:4" x14ac:dyDescent="0.3">
      <c r="A61" t="s">
        <v>312</v>
      </c>
      <c r="B61" t="s">
        <v>12842</v>
      </c>
      <c r="C61" t="s">
        <v>39</v>
      </c>
      <c r="D61">
        <v>1</v>
      </c>
    </row>
    <row r="62" spans="1:4" x14ac:dyDescent="0.3">
      <c r="A62" t="s">
        <v>5101</v>
      </c>
      <c r="B62" t="s">
        <v>12842</v>
      </c>
      <c r="C62" t="s">
        <v>74</v>
      </c>
      <c r="D62">
        <v>3</v>
      </c>
    </row>
    <row r="63" spans="1:4" x14ac:dyDescent="0.3">
      <c r="A63" t="s">
        <v>2273</v>
      </c>
      <c r="B63" t="s">
        <v>12842</v>
      </c>
      <c r="C63" t="s">
        <v>27</v>
      </c>
      <c r="D63">
        <v>1</v>
      </c>
    </row>
    <row r="64" spans="1:4" x14ac:dyDescent="0.3">
      <c r="A64" t="s">
        <v>12855</v>
      </c>
      <c r="B64" t="s">
        <v>12842</v>
      </c>
      <c r="C64" t="s">
        <v>27</v>
      </c>
      <c r="D64">
        <v>18</v>
      </c>
    </row>
    <row r="65" spans="1:4" x14ac:dyDescent="0.3">
      <c r="A65" t="s">
        <v>2784</v>
      </c>
      <c r="B65" t="s">
        <v>12841</v>
      </c>
      <c r="C65" t="s">
        <v>74</v>
      </c>
      <c r="D65">
        <v>18</v>
      </c>
    </row>
    <row r="66" spans="1:4" x14ac:dyDescent="0.3">
      <c r="A66" t="s">
        <v>12856</v>
      </c>
      <c r="B66" t="s">
        <v>12842</v>
      </c>
      <c r="C66" t="s">
        <v>74</v>
      </c>
      <c r="D66">
        <v>2</v>
      </c>
    </row>
    <row r="67" spans="1:4" x14ac:dyDescent="0.3">
      <c r="A67" t="s">
        <v>12857</v>
      </c>
      <c r="B67" t="s">
        <v>12842</v>
      </c>
      <c r="C67" t="s">
        <v>18</v>
      </c>
      <c r="D67">
        <v>1</v>
      </c>
    </row>
    <row r="68" spans="1:4" x14ac:dyDescent="0.3">
      <c r="A68" t="s">
        <v>2663</v>
      </c>
      <c r="B68" t="s">
        <v>12842</v>
      </c>
      <c r="C68" t="s">
        <v>39</v>
      </c>
      <c r="D68">
        <v>16</v>
      </c>
    </row>
    <row r="69" spans="1:4" x14ac:dyDescent="0.3">
      <c r="A69" t="s">
        <v>7449</v>
      </c>
      <c r="B69" t="s">
        <v>12842</v>
      </c>
      <c r="C69" t="s">
        <v>39</v>
      </c>
      <c r="D69">
        <v>11</v>
      </c>
    </row>
    <row r="70" spans="1:4" x14ac:dyDescent="0.3">
      <c r="A70" t="s">
        <v>12858</v>
      </c>
      <c r="B70" t="s">
        <v>12842</v>
      </c>
      <c r="C70" t="s">
        <v>27</v>
      </c>
      <c r="D70">
        <v>7</v>
      </c>
    </row>
    <row r="71" spans="1:4" x14ac:dyDescent="0.3">
      <c r="A71" t="s">
        <v>1107</v>
      </c>
      <c r="B71" t="s">
        <v>12842</v>
      </c>
      <c r="C71" t="s">
        <v>173</v>
      </c>
      <c r="D71">
        <v>13</v>
      </c>
    </row>
    <row r="72" spans="1:4" x14ac:dyDescent="0.3">
      <c r="A72" t="s">
        <v>12859</v>
      </c>
      <c r="B72" t="s">
        <v>12842</v>
      </c>
      <c r="C72" t="s">
        <v>39</v>
      </c>
      <c r="D72">
        <v>5</v>
      </c>
    </row>
    <row r="73" spans="1:4" x14ac:dyDescent="0.3">
      <c r="A73" t="s">
        <v>12860</v>
      </c>
      <c r="B73" t="s">
        <v>12842</v>
      </c>
      <c r="C73" t="s">
        <v>74</v>
      </c>
      <c r="D73">
        <v>4</v>
      </c>
    </row>
    <row r="74" spans="1:4" x14ac:dyDescent="0.3">
      <c r="A74" t="s">
        <v>6000</v>
      </c>
      <c r="B74" t="s">
        <v>12841</v>
      </c>
      <c r="C74" t="s">
        <v>27</v>
      </c>
      <c r="D74">
        <v>8</v>
      </c>
    </row>
    <row r="75" spans="1:4" x14ac:dyDescent="0.3">
      <c r="A75" t="s">
        <v>273</v>
      </c>
      <c r="B75" t="s">
        <v>12842</v>
      </c>
      <c r="C75" t="s">
        <v>27</v>
      </c>
      <c r="D75">
        <v>18</v>
      </c>
    </row>
    <row r="76" spans="1:4" x14ac:dyDescent="0.3">
      <c r="A76" t="s">
        <v>12861</v>
      </c>
      <c r="B76" t="s">
        <v>12842</v>
      </c>
      <c r="C76" t="s">
        <v>74</v>
      </c>
      <c r="D76">
        <v>16</v>
      </c>
    </row>
    <row r="77" spans="1:4" x14ac:dyDescent="0.3">
      <c r="A77" t="s">
        <v>4229</v>
      </c>
      <c r="B77" t="s">
        <v>12842</v>
      </c>
      <c r="C77" t="s">
        <v>74</v>
      </c>
      <c r="D77">
        <v>4</v>
      </c>
    </row>
    <row r="78" spans="1:4" x14ac:dyDescent="0.3">
      <c r="A78" t="s">
        <v>12862</v>
      </c>
      <c r="B78" t="s">
        <v>12842</v>
      </c>
      <c r="C78" t="s">
        <v>27</v>
      </c>
      <c r="D78">
        <v>12</v>
      </c>
    </row>
    <row r="79" spans="1:4" x14ac:dyDescent="0.3">
      <c r="A79" t="s">
        <v>12863</v>
      </c>
      <c r="B79" t="s">
        <v>12842</v>
      </c>
      <c r="C79" t="s">
        <v>173</v>
      </c>
      <c r="D79">
        <v>18</v>
      </c>
    </row>
    <row r="80" spans="1:4" x14ac:dyDescent="0.3">
      <c r="A80" t="s">
        <v>4666</v>
      </c>
      <c r="B80" t="s">
        <v>12842</v>
      </c>
      <c r="C80" t="s">
        <v>39</v>
      </c>
      <c r="D80">
        <v>20</v>
      </c>
    </row>
    <row r="81" spans="1:4" x14ac:dyDescent="0.3">
      <c r="A81" t="s">
        <v>3572</v>
      </c>
      <c r="B81" t="s">
        <v>12841</v>
      </c>
      <c r="C81" t="s">
        <v>173</v>
      </c>
      <c r="D81">
        <v>16</v>
      </c>
    </row>
    <row r="82" spans="1:4" x14ac:dyDescent="0.3">
      <c r="A82" t="s">
        <v>12864</v>
      </c>
      <c r="B82" t="s">
        <v>12842</v>
      </c>
      <c r="C82" t="s">
        <v>39</v>
      </c>
      <c r="D82">
        <v>3</v>
      </c>
    </row>
    <row r="83" spans="1:4" x14ac:dyDescent="0.3">
      <c r="A83" t="s">
        <v>2012</v>
      </c>
      <c r="B83" t="s">
        <v>12842</v>
      </c>
      <c r="C83" t="s">
        <v>27</v>
      </c>
      <c r="D83">
        <v>5</v>
      </c>
    </row>
    <row r="84" spans="1:4" x14ac:dyDescent="0.3">
      <c r="A84" t="s">
        <v>12865</v>
      </c>
      <c r="B84" t="s">
        <v>12841</v>
      </c>
      <c r="C84" t="s">
        <v>39</v>
      </c>
      <c r="D84">
        <v>5</v>
      </c>
    </row>
    <row r="85" spans="1:4" x14ac:dyDescent="0.3">
      <c r="A85" t="s">
        <v>1080</v>
      </c>
      <c r="B85" t="s">
        <v>12842</v>
      </c>
      <c r="C85" t="s">
        <v>39</v>
      </c>
      <c r="D85">
        <v>4</v>
      </c>
    </row>
    <row r="86" spans="1:4" x14ac:dyDescent="0.3">
      <c r="A86" t="s">
        <v>12866</v>
      </c>
      <c r="B86" t="s">
        <v>12842</v>
      </c>
      <c r="C86" t="s">
        <v>39</v>
      </c>
      <c r="D86">
        <v>4</v>
      </c>
    </row>
    <row r="87" spans="1:4" x14ac:dyDescent="0.3">
      <c r="A87" t="s">
        <v>3243</v>
      </c>
      <c r="B87" t="s">
        <v>12842</v>
      </c>
      <c r="C87" t="s">
        <v>74</v>
      </c>
      <c r="D87">
        <v>7</v>
      </c>
    </row>
    <row r="88" spans="1:4" x14ac:dyDescent="0.3">
      <c r="A88" t="s">
        <v>291</v>
      </c>
      <c r="B88" t="s">
        <v>12841</v>
      </c>
      <c r="C88" t="s">
        <v>18</v>
      </c>
      <c r="D88">
        <v>12</v>
      </c>
    </row>
    <row r="89" spans="1:4" x14ac:dyDescent="0.3">
      <c r="A89" t="s">
        <v>2015</v>
      </c>
      <c r="B89" t="s">
        <v>12842</v>
      </c>
      <c r="C89" t="s">
        <v>39</v>
      </c>
      <c r="D89">
        <v>8</v>
      </c>
    </row>
    <row r="90" spans="1:4" x14ac:dyDescent="0.3">
      <c r="A90" t="s">
        <v>2369</v>
      </c>
      <c r="B90" t="s">
        <v>12842</v>
      </c>
      <c r="C90" t="s">
        <v>74</v>
      </c>
      <c r="D90">
        <v>9</v>
      </c>
    </row>
    <row r="91" spans="1:4" x14ac:dyDescent="0.3">
      <c r="A91" t="s">
        <v>7866</v>
      </c>
      <c r="B91" t="s">
        <v>12842</v>
      </c>
      <c r="C91" t="s">
        <v>18</v>
      </c>
      <c r="D91">
        <v>5</v>
      </c>
    </row>
    <row r="92" spans="1:4" x14ac:dyDescent="0.3">
      <c r="A92" t="s">
        <v>3707</v>
      </c>
      <c r="B92" t="s">
        <v>12842</v>
      </c>
      <c r="C92" t="s">
        <v>27</v>
      </c>
      <c r="D92">
        <v>4</v>
      </c>
    </row>
    <row r="93" spans="1:4" x14ac:dyDescent="0.3">
      <c r="A93" t="s">
        <v>1581</v>
      </c>
      <c r="B93" t="s">
        <v>12842</v>
      </c>
      <c r="C93" t="s">
        <v>173</v>
      </c>
      <c r="D93">
        <v>20</v>
      </c>
    </row>
    <row r="94" spans="1:4" x14ac:dyDescent="0.3">
      <c r="A94" t="s">
        <v>1127</v>
      </c>
      <c r="B94" t="s">
        <v>12842</v>
      </c>
      <c r="C94" t="s">
        <v>27</v>
      </c>
      <c r="D94">
        <v>12</v>
      </c>
    </row>
    <row r="95" spans="1:4" x14ac:dyDescent="0.3">
      <c r="A95" t="s">
        <v>250</v>
      </c>
      <c r="B95" t="s">
        <v>12842</v>
      </c>
      <c r="C95" t="s">
        <v>39</v>
      </c>
      <c r="D95">
        <v>5</v>
      </c>
    </row>
    <row r="96" spans="1:4" x14ac:dyDescent="0.3">
      <c r="A96" t="s">
        <v>1339</v>
      </c>
      <c r="B96" t="s">
        <v>12842</v>
      </c>
      <c r="C96" t="s">
        <v>18</v>
      </c>
      <c r="D96">
        <v>17</v>
      </c>
    </row>
    <row r="97" spans="1:4" x14ac:dyDescent="0.3">
      <c r="A97" t="s">
        <v>2064</v>
      </c>
      <c r="B97" t="s">
        <v>12842</v>
      </c>
      <c r="C97" t="s">
        <v>173</v>
      </c>
      <c r="D97">
        <v>17</v>
      </c>
    </row>
    <row r="98" spans="1:4" x14ac:dyDescent="0.3">
      <c r="A98" t="s">
        <v>2583</v>
      </c>
      <c r="B98" t="s">
        <v>12842</v>
      </c>
      <c r="C98" t="s">
        <v>39</v>
      </c>
      <c r="D98">
        <v>20</v>
      </c>
    </row>
    <row r="99" spans="1:4" x14ac:dyDescent="0.3">
      <c r="A99" t="s">
        <v>4047</v>
      </c>
      <c r="B99" t="s">
        <v>12842</v>
      </c>
      <c r="C99" t="s">
        <v>18</v>
      </c>
      <c r="D99">
        <v>4</v>
      </c>
    </row>
    <row r="100" spans="1:4" x14ac:dyDescent="0.3">
      <c r="A100" t="s">
        <v>1049</v>
      </c>
      <c r="B100" t="s">
        <v>12842</v>
      </c>
      <c r="C100" t="s">
        <v>173</v>
      </c>
      <c r="D100">
        <v>13</v>
      </c>
    </row>
    <row r="101" spans="1:4" x14ac:dyDescent="0.3">
      <c r="A101" t="s">
        <v>12867</v>
      </c>
      <c r="B101" t="s">
        <v>12843</v>
      </c>
      <c r="C101" t="s">
        <v>173</v>
      </c>
      <c r="D101">
        <v>20</v>
      </c>
    </row>
    <row r="102" spans="1:4" x14ac:dyDescent="0.3">
      <c r="A102" t="s">
        <v>12868</v>
      </c>
      <c r="B102" t="s">
        <v>12843</v>
      </c>
      <c r="C102" t="s">
        <v>18</v>
      </c>
      <c r="D102">
        <v>17</v>
      </c>
    </row>
    <row r="103" spans="1:4" x14ac:dyDescent="0.3">
      <c r="A103" t="s">
        <v>5804</v>
      </c>
      <c r="B103" t="s">
        <v>12842</v>
      </c>
      <c r="C103" t="s">
        <v>27</v>
      </c>
      <c r="D103">
        <v>5</v>
      </c>
    </row>
    <row r="104" spans="1:4" x14ac:dyDescent="0.3">
      <c r="A104" t="s">
        <v>3193</v>
      </c>
      <c r="B104" t="s">
        <v>12842</v>
      </c>
      <c r="C104" t="s">
        <v>74</v>
      </c>
      <c r="D104">
        <v>18</v>
      </c>
    </row>
    <row r="105" spans="1:4" x14ac:dyDescent="0.3">
      <c r="A105" t="s">
        <v>12869</v>
      </c>
      <c r="B105" t="s">
        <v>12843</v>
      </c>
      <c r="C105" t="s">
        <v>27</v>
      </c>
      <c r="D105">
        <v>9</v>
      </c>
    </row>
    <row r="106" spans="1:4" x14ac:dyDescent="0.3">
      <c r="A106" t="s">
        <v>12870</v>
      </c>
      <c r="B106" t="s">
        <v>12841</v>
      </c>
      <c r="C106" t="s">
        <v>39</v>
      </c>
      <c r="D106">
        <v>10</v>
      </c>
    </row>
    <row r="107" spans="1:4" x14ac:dyDescent="0.3">
      <c r="A107" t="s">
        <v>2866</v>
      </c>
      <c r="B107" t="s">
        <v>12842</v>
      </c>
      <c r="C107" t="s">
        <v>39</v>
      </c>
      <c r="D107">
        <v>12</v>
      </c>
    </row>
    <row r="108" spans="1:4" x14ac:dyDescent="0.3">
      <c r="A108" t="s">
        <v>12871</v>
      </c>
      <c r="B108" t="s">
        <v>12842</v>
      </c>
      <c r="C108" t="s">
        <v>74</v>
      </c>
      <c r="D108">
        <v>16</v>
      </c>
    </row>
    <row r="109" spans="1:4" x14ac:dyDescent="0.3">
      <c r="A109" t="s">
        <v>3264</v>
      </c>
      <c r="B109" t="s">
        <v>12842</v>
      </c>
      <c r="C109" t="s">
        <v>18</v>
      </c>
      <c r="D109">
        <v>3</v>
      </c>
    </row>
    <row r="110" spans="1:4" x14ac:dyDescent="0.3">
      <c r="A110" t="s">
        <v>1266</v>
      </c>
      <c r="B110" t="s">
        <v>12842</v>
      </c>
      <c r="C110" t="s">
        <v>27</v>
      </c>
      <c r="D110">
        <v>11</v>
      </c>
    </row>
    <row r="111" spans="1:4" x14ac:dyDescent="0.3">
      <c r="A111" t="s">
        <v>938</v>
      </c>
      <c r="B111" t="s">
        <v>12843</v>
      </c>
      <c r="C111" t="s">
        <v>18</v>
      </c>
      <c r="D111">
        <v>17</v>
      </c>
    </row>
    <row r="112" spans="1:4" x14ac:dyDescent="0.3">
      <c r="A112" t="s">
        <v>2846</v>
      </c>
      <c r="B112" t="s">
        <v>12842</v>
      </c>
      <c r="C112" t="s">
        <v>173</v>
      </c>
      <c r="D112">
        <v>11</v>
      </c>
    </row>
    <row r="113" spans="1:4" x14ac:dyDescent="0.3">
      <c r="A113" t="s">
        <v>966</v>
      </c>
      <c r="B113" t="s">
        <v>12842</v>
      </c>
      <c r="C113" t="s">
        <v>27</v>
      </c>
      <c r="D113">
        <v>6</v>
      </c>
    </row>
    <row r="114" spans="1:4" x14ac:dyDescent="0.3">
      <c r="A114" t="s">
        <v>815</v>
      </c>
      <c r="B114" t="s">
        <v>12842</v>
      </c>
      <c r="C114" t="s">
        <v>74</v>
      </c>
      <c r="D114">
        <v>2</v>
      </c>
    </row>
    <row r="115" spans="1:4" x14ac:dyDescent="0.3">
      <c r="A115" t="s">
        <v>8663</v>
      </c>
      <c r="B115" t="s">
        <v>12842</v>
      </c>
      <c r="C115" t="s">
        <v>27</v>
      </c>
      <c r="D115">
        <v>11</v>
      </c>
    </row>
    <row r="116" spans="1:4" x14ac:dyDescent="0.3">
      <c r="A116" t="s">
        <v>12872</v>
      </c>
      <c r="B116" t="s">
        <v>12842</v>
      </c>
      <c r="C116" t="s">
        <v>18</v>
      </c>
      <c r="D116">
        <v>15</v>
      </c>
    </row>
    <row r="117" spans="1:4" x14ac:dyDescent="0.3">
      <c r="A117" t="s">
        <v>2348</v>
      </c>
      <c r="B117" t="s">
        <v>12841</v>
      </c>
      <c r="C117" t="s">
        <v>74</v>
      </c>
      <c r="D117">
        <v>11</v>
      </c>
    </row>
    <row r="118" spans="1:4" x14ac:dyDescent="0.3">
      <c r="A118" t="s">
        <v>12873</v>
      </c>
      <c r="B118" t="s">
        <v>12841</v>
      </c>
      <c r="C118" t="s">
        <v>39</v>
      </c>
      <c r="D118">
        <v>20</v>
      </c>
    </row>
    <row r="119" spans="1:4" x14ac:dyDescent="0.3">
      <c r="A119" t="s">
        <v>8093</v>
      </c>
      <c r="B119" t="s">
        <v>12842</v>
      </c>
      <c r="C119" t="s">
        <v>173</v>
      </c>
      <c r="D119">
        <v>13</v>
      </c>
    </row>
    <row r="120" spans="1:4" x14ac:dyDescent="0.3">
      <c r="A120" t="s">
        <v>6629</v>
      </c>
      <c r="B120" t="s">
        <v>12842</v>
      </c>
      <c r="C120" t="s">
        <v>27</v>
      </c>
      <c r="D120">
        <v>11</v>
      </c>
    </row>
    <row r="121" spans="1:4" x14ac:dyDescent="0.3">
      <c r="A121" t="s">
        <v>1543</v>
      </c>
      <c r="B121" t="s">
        <v>12842</v>
      </c>
      <c r="C121" t="s">
        <v>173</v>
      </c>
      <c r="D121">
        <v>2</v>
      </c>
    </row>
    <row r="122" spans="1:4" x14ac:dyDescent="0.3">
      <c r="A122" t="s">
        <v>2328</v>
      </c>
      <c r="B122" t="s">
        <v>12842</v>
      </c>
      <c r="C122" t="s">
        <v>173</v>
      </c>
      <c r="D122">
        <v>12</v>
      </c>
    </row>
    <row r="123" spans="1:4" x14ac:dyDescent="0.3">
      <c r="A123" t="s">
        <v>8248</v>
      </c>
      <c r="B123" t="s">
        <v>12842</v>
      </c>
      <c r="C123" t="s">
        <v>173</v>
      </c>
      <c r="D123">
        <v>4</v>
      </c>
    </row>
    <row r="124" spans="1:4" x14ac:dyDescent="0.3">
      <c r="A124" t="s">
        <v>10879</v>
      </c>
      <c r="B124" t="s">
        <v>12842</v>
      </c>
      <c r="C124" t="s">
        <v>18</v>
      </c>
      <c r="D124">
        <v>15</v>
      </c>
    </row>
    <row r="125" spans="1:4" x14ac:dyDescent="0.3">
      <c r="A125" t="s">
        <v>12874</v>
      </c>
      <c r="B125" t="s">
        <v>12842</v>
      </c>
      <c r="C125" t="s">
        <v>173</v>
      </c>
      <c r="D125">
        <v>4</v>
      </c>
    </row>
    <row r="126" spans="1:4" x14ac:dyDescent="0.3">
      <c r="A126" t="s">
        <v>12875</v>
      </c>
      <c r="B126" t="s">
        <v>12842</v>
      </c>
      <c r="C126" t="s">
        <v>74</v>
      </c>
      <c r="D126">
        <v>19</v>
      </c>
    </row>
    <row r="127" spans="1:4" x14ac:dyDescent="0.3">
      <c r="A127" t="s">
        <v>9668</v>
      </c>
      <c r="B127" t="s">
        <v>12842</v>
      </c>
      <c r="C127" t="s">
        <v>18</v>
      </c>
      <c r="D127">
        <v>7</v>
      </c>
    </row>
    <row r="128" spans="1:4" x14ac:dyDescent="0.3">
      <c r="A128" t="s">
        <v>2121</v>
      </c>
      <c r="B128" t="s">
        <v>12842</v>
      </c>
      <c r="C128" t="s">
        <v>74</v>
      </c>
      <c r="D128">
        <v>9</v>
      </c>
    </row>
    <row r="129" spans="1:4" x14ac:dyDescent="0.3">
      <c r="A129" t="s">
        <v>12876</v>
      </c>
      <c r="B129" t="s">
        <v>12842</v>
      </c>
      <c r="C129" t="s">
        <v>18</v>
      </c>
      <c r="D129">
        <v>3</v>
      </c>
    </row>
    <row r="130" spans="1:4" x14ac:dyDescent="0.3">
      <c r="A130" t="s">
        <v>7028</v>
      </c>
      <c r="B130" t="s">
        <v>12842</v>
      </c>
      <c r="C130" t="s">
        <v>18</v>
      </c>
      <c r="D130">
        <v>5</v>
      </c>
    </row>
    <row r="131" spans="1:4" x14ac:dyDescent="0.3">
      <c r="A131" t="s">
        <v>2749</v>
      </c>
      <c r="B131" t="s">
        <v>12842</v>
      </c>
      <c r="C131" t="s">
        <v>18</v>
      </c>
      <c r="D131">
        <v>19</v>
      </c>
    </row>
    <row r="132" spans="1:4" x14ac:dyDescent="0.3">
      <c r="A132" t="s">
        <v>3104</v>
      </c>
      <c r="B132" t="s">
        <v>12842</v>
      </c>
      <c r="C132" t="s">
        <v>39</v>
      </c>
      <c r="D132">
        <v>6</v>
      </c>
    </row>
    <row r="133" spans="1:4" x14ac:dyDescent="0.3">
      <c r="A133" t="s">
        <v>12877</v>
      </c>
      <c r="B133" t="s">
        <v>12843</v>
      </c>
      <c r="C133" t="s">
        <v>74</v>
      </c>
      <c r="D133">
        <v>11</v>
      </c>
    </row>
    <row r="134" spans="1:4" x14ac:dyDescent="0.3">
      <c r="A134" t="s">
        <v>12878</v>
      </c>
      <c r="B134" t="s">
        <v>12842</v>
      </c>
      <c r="C134" t="s">
        <v>173</v>
      </c>
      <c r="D134">
        <v>20</v>
      </c>
    </row>
    <row r="135" spans="1:4" x14ac:dyDescent="0.3">
      <c r="A135" t="s">
        <v>12879</v>
      </c>
      <c r="B135" t="s">
        <v>12842</v>
      </c>
      <c r="C135" t="s">
        <v>27</v>
      </c>
      <c r="D135">
        <v>13</v>
      </c>
    </row>
    <row r="136" spans="1:4" x14ac:dyDescent="0.3">
      <c r="A136" t="s">
        <v>1746</v>
      </c>
      <c r="B136" t="s">
        <v>12842</v>
      </c>
      <c r="C136" t="s">
        <v>74</v>
      </c>
      <c r="D136">
        <v>1</v>
      </c>
    </row>
    <row r="137" spans="1:4" x14ac:dyDescent="0.3">
      <c r="A137" t="s">
        <v>7156</v>
      </c>
      <c r="B137" t="s">
        <v>12842</v>
      </c>
      <c r="C137" t="s">
        <v>18</v>
      </c>
      <c r="D137">
        <v>8</v>
      </c>
    </row>
    <row r="138" spans="1:4" x14ac:dyDescent="0.3">
      <c r="A138" t="s">
        <v>1505</v>
      </c>
      <c r="B138" t="s">
        <v>12843</v>
      </c>
      <c r="C138" t="s">
        <v>74</v>
      </c>
      <c r="D138">
        <v>8</v>
      </c>
    </row>
    <row r="139" spans="1:4" x14ac:dyDescent="0.3">
      <c r="A139" t="s">
        <v>8916</v>
      </c>
      <c r="B139" t="s">
        <v>12842</v>
      </c>
      <c r="C139" t="s">
        <v>39</v>
      </c>
      <c r="D139">
        <v>6</v>
      </c>
    </row>
    <row r="140" spans="1:4" x14ac:dyDescent="0.3">
      <c r="A140" t="s">
        <v>4767</v>
      </c>
      <c r="B140" t="s">
        <v>12841</v>
      </c>
      <c r="C140" t="s">
        <v>27</v>
      </c>
      <c r="D140">
        <v>5</v>
      </c>
    </row>
    <row r="141" spans="1:4" x14ac:dyDescent="0.3">
      <c r="A141" t="s">
        <v>375</v>
      </c>
      <c r="B141" t="s">
        <v>12842</v>
      </c>
      <c r="C141" t="s">
        <v>39</v>
      </c>
      <c r="D141">
        <v>11</v>
      </c>
    </row>
    <row r="142" spans="1:4" x14ac:dyDescent="0.3">
      <c r="A142" t="s">
        <v>6290</v>
      </c>
      <c r="B142" t="s">
        <v>12842</v>
      </c>
      <c r="C142" t="s">
        <v>27</v>
      </c>
      <c r="D142">
        <v>8</v>
      </c>
    </row>
    <row r="143" spans="1:4" x14ac:dyDescent="0.3">
      <c r="A143" t="s">
        <v>1690</v>
      </c>
      <c r="B143" t="s">
        <v>12842</v>
      </c>
      <c r="C143" t="s">
        <v>27</v>
      </c>
      <c r="D143">
        <v>6</v>
      </c>
    </row>
    <row r="144" spans="1:4" x14ac:dyDescent="0.3">
      <c r="A144" t="s">
        <v>12880</v>
      </c>
      <c r="B144" t="s">
        <v>12843</v>
      </c>
      <c r="C144" t="s">
        <v>74</v>
      </c>
      <c r="D144">
        <v>9</v>
      </c>
    </row>
    <row r="145" spans="1:4" x14ac:dyDescent="0.3">
      <c r="A145" t="s">
        <v>1955</v>
      </c>
      <c r="B145" t="s">
        <v>12842</v>
      </c>
      <c r="C145" t="s">
        <v>173</v>
      </c>
      <c r="D145">
        <v>7</v>
      </c>
    </row>
    <row r="146" spans="1:4" x14ac:dyDescent="0.3">
      <c r="A146" t="s">
        <v>2363</v>
      </c>
      <c r="B146" t="s">
        <v>12842</v>
      </c>
      <c r="C146" t="s">
        <v>18</v>
      </c>
      <c r="D146">
        <v>5</v>
      </c>
    </row>
    <row r="147" spans="1:4" x14ac:dyDescent="0.3">
      <c r="A147" t="s">
        <v>1773</v>
      </c>
      <c r="B147" t="s">
        <v>12842</v>
      </c>
      <c r="C147" t="s">
        <v>173</v>
      </c>
      <c r="D147">
        <v>10</v>
      </c>
    </row>
    <row r="148" spans="1:4" x14ac:dyDescent="0.3">
      <c r="A148" t="s">
        <v>10483</v>
      </c>
      <c r="B148" t="s">
        <v>12842</v>
      </c>
      <c r="C148" t="s">
        <v>27</v>
      </c>
      <c r="D148">
        <v>19</v>
      </c>
    </row>
    <row r="149" spans="1:4" x14ac:dyDescent="0.3">
      <c r="A149" t="s">
        <v>12881</v>
      </c>
      <c r="B149" t="s">
        <v>12842</v>
      </c>
      <c r="C149" t="s">
        <v>27</v>
      </c>
      <c r="D149">
        <v>11</v>
      </c>
    </row>
    <row r="150" spans="1:4" x14ac:dyDescent="0.3">
      <c r="A150" t="s">
        <v>9984</v>
      </c>
      <c r="B150" t="s">
        <v>12842</v>
      </c>
      <c r="C150" t="s">
        <v>27</v>
      </c>
      <c r="D150">
        <v>12</v>
      </c>
    </row>
    <row r="151" spans="1:4" x14ac:dyDescent="0.3">
      <c r="A151" t="s">
        <v>5935</v>
      </c>
      <c r="B151" t="s">
        <v>12842</v>
      </c>
      <c r="C151" t="s">
        <v>27</v>
      </c>
      <c r="D151">
        <v>20</v>
      </c>
    </row>
    <row r="152" spans="1:4" x14ac:dyDescent="0.3">
      <c r="A152" t="s">
        <v>12882</v>
      </c>
      <c r="B152" t="s">
        <v>12841</v>
      </c>
      <c r="C152" t="s">
        <v>173</v>
      </c>
      <c r="D152">
        <v>13</v>
      </c>
    </row>
    <row r="153" spans="1:4" x14ac:dyDescent="0.3">
      <c r="A153" t="s">
        <v>364</v>
      </c>
      <c r="B153" t="s">
        <v>12841</v>
      </c>
      <c r="C153" t="s">
        <v>18</v>
      </c>
      <c r="D153">
        <v>5</v>
      </c>
    </row>
    <row r="154" spans="1:4" x14ac:dyDescent="0.3">
      <c r="A154" t="s">
        <v>12883</v>
      </c>
      <c r="B154" t="s">
        <v>12842</v>
      </c>
      <c r="C154" t="s">
        <v>27</v>
      </c>
      <c r="D154">
        <v>8</v>
      </c>
    </row>
    <row r="155" spans="1:4" x14ac:dyDescent="0.3">
      <c r="A155" t="s">
        <v>902</v>
      </c>
      <c r="B155" t="s">
        <v>12842</v>
      </c>
      <c r="C155" t="s">
        <v>27</v>
      </c>
      <c r="D155">
        <v>10</v>
      </c>
    </row>
    <row r="156" spans="1:4" x14ac:dyDescent="0.3">
      <c r="A156" t="s">
        <v>12884</v>
      </c>
      <c r="B156" t="s">
        <v>12842</v>
      </c>
      <c r="C156" t="s">
        <v>74</v>
      </c>
      <c r="D156">
        <v>10</v>
      </c>
    </row>
    <row r="157" spans="1:4" x14ac:dyDescent="0.3">
      <c r="A157" t="s">
        <v>12885</v>
      </c>
      <c r="B157" t="s">
        <v>12842</v>
      </c>
      <c r="C157" t="s">
        <v>173</v>
      </c>
      <c r="D157">
        <v>3</v>
      </c>
    </row>
    <row r="158" spans="1:4" x14ac:dyDescent="0.3">
      <c r="A158" t="s">
        <v>12886</v>
      </c>
      <c r="B158" t="s">
        <v>12842</v>
      </c>
      <c r="C158" t="s">
        <v>18</v>
      </c>
      <c r="D158">
        <v>3</v>
      </c>
    </row>
    <row r="159" spans="1:4" x14ac:dyDescent="0.3">
      <c r="A159" t="s">
        <v>12887</v>
      </c>
      <c r="B159" t="s">
        <v>12842</v>
      </c>
      <c r="C159" t="s">
        <v>74</v>
      </c>
      <c r="D159">
        <v>7</v>
      </c>
    </row>
    <row r="160" spans="1:4" x14ac:dyDescent="0.3">
      <c r="A160" t="s">
        <v>3677</v>
      </c>
      <c r="B160" t="s">
        <v>12841</v>
      </c>
      <c r="C160" t="s">
        <v>39</v>
      </c>
      <c r="D160">
        <v>19</v>
      </c>
    </row>
    <row r="161" spans="1:4" x14ac:dyDescent="0.3">
      <c r="A161" t="s">
        <v>7620</v>
      </c>
      <c r="B161" t="s">
        <v>12841</v>
      </c>
      <c r="C161" t="s">
        <v>18</v>
      </c>
      <c r="D161">
        <v>15</v>
      </c>
    </row>
    <row r="162" spans="1:4" x14ac:dyDescent="0.3">
      <c r="A162" t="s">
        <v>12888</v>
      </c>
      <c r="B162" t="s">
        <v>12842</v>
      </c>
      <c r="C162" t="s">
        <v>27</v>
      </c>
      <c r="D162">
        <v>17</v>
      </c>
    </row>
    <row r="163" spans="1:4" x14ac:dyDescent="0.3">
      <c r="A163" t="s">
        <v>12889</v>
      </c>
      <c r="B163" t="s">
        <v>12843</v>
      </c>
      <c r="C163" t="s">
        <v>18</v>
      </c>
      <c r="D163">
        <v>4</v>
      </c>
    </row>
    <row r="164" spans="1:4" x14ac:dyDescent="0.3">
      <c r="A164" t="s">
        <v>5225</v>
      </c>
      <c r="B164" t="s">
        <v>12842</v>
      </c>
      <c r="C164" t="s">
        <v>18</v>
      </c>
      <c r="D164">
        <v>9</v>
      </c>
    </row>
    <row r="165" spans="1:4" x14ac:dyDescent="0.3">
      <c r="A165" t="s">
        <v>4122</v>
      </c>
      <c r="B165" t="s">
        <v>12842</v>
      </c>
      <c r="C165" t="s">
        <v>18</v>
      </c>
      <c r="D165">
        <v>12</v>
      </c>
    </row>
    <row r="166" spans="1:4" x14ac:dyDescent="0.3">
      <c r="A166" t="s">
        <v>12890</v>
      </c>
      <c r="B166" t="s">
        <v>12842</v>
      </c>
      <c r="C166" t="s">
        <v>74</v>
      </c>
      <c r="D166">
        <v>9</v>
      </c>
    </row>
    <row r="167" spans="1:4" x14ac:dyDescent="0.3">
      <c r="A167" t="s">
        <v>402</v>
      </c>
      <c r="B167" t="s">
        <v>12842</v>
      </c>
      <c r="C167" t="s">
        <v>27</v>
      </c>
      <c r="D167">
        <v>9</v>
      </c>
    </row>
    <row r="168" spans="1:4" x14ac:dyDescent="0.3">
      <c r="A168" t="s">
        <v>1755</v>
      </c>
      <c r="B168" t="s">
        <v>12841</v>
      </c>
      <c r="C168" t="s">
        <v>173</v>
      </c>
      <c r="D168">
        <v>8</v>
      </c>
    </row>
    <row r="169" spans="1:4" x14ac:dyDescent="0.3">
      <c r="A169" t="s">
        <v>195</v>
      </c>
      <c r="B169" t="s">
        <v>12841</v>
      </c>
      <c r="C169" t="s">
        <v>39</v>
      </c>
      <c r="D169">
        <v>2</v>
      </c>
    </row>
    <row r="170" spans="1:4" x14ac:dyDescent="0.3">
      <c r="A170" t="s">
        <v>905</v>
      </c>
      <c r="B170" t="s">
        <v>12842</v>
      </c>
      <c r="C170" t="s">
        <v>74</v>
      </c>
      <c r="D170">
        <v>18</v>
      </c>
    </row>
    <row r="171" spans="1:4" x14ac:dyDescent="0.3">
      <c r="A171" t="s">
        <v>12891</v>
      </c>
      <c r="B171" t="s">
        <v>12843</v>
      </c>
      <c r="C171" t="s">
        <v>74</v>
      </c>
      <c r="D171">
        <v>19</v>
      </c>
    </row>
    <row r="172" spans="1:4" x14ac:dyDescent="0.3">
      <c r="A172" t="s">
        <v>12892</v>
      </c>
      <c r="B172" t="s">
        <v>12842</v>
      </c>
      <c r="C172" t="s">
        <v>74</v>
      </c>
      <c r="D172">
        <v>2</v>
      </c>
    </row>
    <row r="173" spans="1:4" x14ac:dyDescent="0.3">
      <c r="A173" t="s">
        <v>5938</v>
      </c>
      <c r="B173" t="s">
        <v>12842</v>
      </c>
      <c r="C173" t="s">
        <v>74</v>
      </c>
      <c r="D173">
        <v>9</v>
      </c>
    </row>
    <row r="174" spans="1:4" x14ac:dyDescent="0.3">
      <c r="A174" t="s">
        <v>6126</v>
      </c>
      <c r="B174" t="s">
        <v>12842</v>
      </c>
      <c r="C174" t="s">
        <v>18</v>
      </c>
      <c r="D174">
        <v>11</v>
      </c>
    </row>
    <row r="175" spans="1:4" x14ac:dyDescent="0.3">
      <c r="A175" t="s">
        <v>1904</v>
      </c>
      <c r="B175" t="s">
        <v>12843</v>
      </c>
      <c r="C175" t="s">
        <v>74</v>
      </c>
      <c r="D175">
        <v>16</v>
      </c>
    </row>
    <row r="176" spans="1:4" x14ac:dyDescent="0.3">
      <c r="A176" t="s">
        <v>4194</v>
      </c>
      <c r="B176" t="s">
        <v>12842</v>
      </c>
      <c r="C176" t="s">
        <v>74</v>
      </c>
      <c r="D176">
        <v>20</v>
      </c>
    </row>
    <row r="177" spans="1:4" x14ac:dyDescent="0.3">
      <c r="A177" t="s">
        <v>598</v>
      </c>
      <c r="B177" t="s">
        <v>12842</v>
      </c>
      <c r="C177" t="s">
        <v>74</v>
      </c>
      <c r="D177">
        <v>9</v>
      </c>
    </row>
    <row r="178" spans="1:4" x14ac:dyDescent="0.3">
      <c r="A178" t="s">
        <v>9386</v>
      </c>
      <c r="B178" t="s">
        <v>12842</v>
      </c>
      <c r="C178" t="s">
        <v>74</v>
      </c>
      <c r="D178">
        <v>15</v>
      </c>
    </row>
    <row r="179" spans="1:4" x14ac:dyDescent="0.3">
      <c r="A179" t="s">
        <v>10756</v>
      </c>
      <c r="B179" t="s">
        <v>12843</v>
      </c>
      <c r="C179" t="s">
        <v>27</v>
      </c>
      <c r="D179">
        <v>19</v>
      </c>
    </row>
    <row r="180" spans="1:4" x14ac:dyDescent="0.3">
      <c r="A180" t="s">
        <v>12893</v>
      </c>
      <c r="B180" t="s">
        <v>12841</v>
      </c>
      <c r="C180" t="s">
        <v>27</v>
      </c>
      <c r="D180">
        <v>17</v>
      </c>
    </row>
    <row r="181" spans="1:4" x14ac:dyDescent="0.3">
      <c r="A181" t="s">
        <v>10386</v>
      </c>
      <c r="B181" t="s">
        <v>12841</v>
      </c>
      <c r="C181" t="s">
        <v>18</v>
      </c>
      <c r="D181">
        <v>6</v>
      </c>
    </row>
    <row r="182" spans="1:4" x14ac:dyDescent="0.3">
      <c r="A182" t="s">
        <v>3232</v>
      </c>
      <c r="B182" t="s">
        <v>12841</v>
      </c>
      <c r="C182" t="s">
        <v>27</v>
      </c>
      <c r="D182">
        <v>17</v>
      </c>
    </row>
    <row r="183" spans="1:4" x14ac:dyDescent="0.3">
      <c r="A183" t="s">
        <v>12894</v>
      </c>
      <c r="B183" t="s">
        <v>12841</v>
      </c>
      <c r="C183" t="s">
        <v>173</v>
      </c>
      <c r="D183">
        <v>9</v>
      </c>
    </row>
    <row r="184" spans="1:4" x14ac:dyDescent="0.3">
      <c r="A184" t="s">
        <v>3878</v>
      </c>
      <c r="B184" t="s">
        <v>12842</v>
      </c>
      <c r="C184" t="s">
        <v>39</v>
      </c>
      <c r="D184">
        <v>1</v>
      </c>
    </row>
    <row r="185" spans="1:4" x14ac:dyDescent="0.3">
      <c r="A185" t="s">
        <v>2351</v>
      </c>
      <c r="B185" t="s">
        <v>12842</v>
      </c>
      <c r="C185" t="s">
        <v>74</v>
      </c>
      <c r="D185">
        <v>16</v>
      </c>
    </row>
    <row r="186" spans="1:4" x14ac:dyDescent="0.3">
      <c r="A186" t="s">
        <v>5772</v>
      </c>
      <c r="B186" t="s">
        <v>12841</v>
      </c>
      <c r="C186" t="s">
        <v>18</v>
      </c>
      <c r="D186">
        <v>17</v>
      </c>
    </row>
    <row r="187" spans="1:4" x14ac:dyDescent="0.3">
      <c r="A187" t="s">
        <v>2852</v>
      </c>
      <c r="B187" t="s">
        <v>12842</v>
      </c>
      <c r="C187" t="s">
        <v>27</v>
      </c>
      <c r="D187">
        <v>7</v>
      </c>
    </row>
    <row r="188" spans="1:4" x14ac:dyDescent="0.3">
      <c r="A188" t="s">
        <v>8905</v>
      </c>
      <c r="B188" t="s">
        <v>12842</v>
      </c>
      <c r="C188" t="s">
        <v>18</v>
      </c>
      <c r="D188">
        <v>10</v>
      </c>
    </row>
    <row r="189" spans="1:4" x14ac:dyDescent="0.3">
      <c r="A189" t="s">
        <v>5518</v>
      </c>
      <c r="B189" t="s">
        <v>12842</v>
      </c>
      <c r="C189" t="s">
        <v>27</v>
      </c>
      <c r="D189">
        <v>8</v>
      </c>
    </row>
    <row r="190" spans="1:4" x14ac:dyDescent="0.3">
      <c r="A190" t="s">
        <v>12895</v>
      </c>
      <c r="B190" t="s">
        <v>12841</v>
      </c>
      <c r="C190" t="s">
        <v>18</v>
      </c>
      <c r="D190">
        <v>3</v>
      </c>
    </row>
    <row r="191" spans="1:4" x14ac:dyDescent="0.3">
      <c r="A191" t="s">
        <v>445</v>
      </c>
      <c r="B191" t="s">
        <v>12842</v>
      </c>
      <c r="C191" t="s">
        <v>74</v>
      </c>
      <c r="D191">
        <v>20</v>
      </c>
    </row>
    <row r="192" spans="1:4" x14ac:dyDescent="0.3">
      <c r="A192" t="s">
        <v>4687</v>
      </c>
      <c r="B192" t="s">
        <v>12843</v>
      </c>
      <c r="C192" t="s">
        <v>173</v>
      </c>
      <c r="D192">
        <v>1</v>
      </c>
    </row>
    <row r="193" spans="1:4" x14ac:dyDescent="0.3">
      <c r="A193" t="s">
        <v>12896</v>
      </c>
      <c r="B193" t="s">
        <v>12842</v>
      </c>
      <c r="C193" t="s">
        <v>18</v>
      </c>
      <c r="D193">
        <v>12</v>
      </c>
    </row>
    <row r="194" spans="1:4" x14ac:dyDescent="0.3">
      <c r="A194" t="s">
        <v>1852</v>
      </c>
      <c r="B194" t="s">
        <v>12842</v>
      </c>
      <c r="C194" t="s">
        <v>173</v>
      </c>
      <c r="D194">
        <v>1</v>
      </c>
    </row>
    <row r="195" spans="1:4" x14ac:dyDescent="0.3">
      <c r="A195" t="s">
        <v>12897</v>
      </c>
      <c r="B195" t="s">
        <v>12841</v>
      </c>
      <c r="C195" t="s">
        <v>173</v>
      </c>
      <c r="D195">
        <v>14</v>
      </c>
    </row>
    <row r="196" spans="1:4" x14ac:dyDescent="0.3">
      <c r="A196" t="s">
        <v>12898</v>
      </c>
      <c r="B196" t="s">
        <v>12842</v>
      </c>
      <c r="C196" t="s">
        <v>173</v>
      </c>
      <c r="D196">
        <v>19</v>
      </c>
    </row>
    <row r="197" spans="1:4" x14ac:dyDescent="0.3">
      <c r="A197" t="s">
        <v>5947</v>
      </c>
      <c r="B197" t="s">
        <v>12842</v>
      </c>
      <c r="C197" t="s">
        <v>39</v>
      </c>
      <c r="D197">
        <v>13</v>
      </c>
    </row>
    <row r="198" spans="1:4" x14ac:dyDescent="0.3">
      <c r="A198" t="s">
        <v>4346</v>
      </c>
      <c r="B198" t="s">
        <v>12842</v>
      </c>
      <c r="C198" t="s">
        <v>27</v>
      </c>
      <c r="D198">
        <v>13</v>
      </c>
    </row>
    <row r="199" spans="1:4" x14ac:dyDescent="0.3">
      <c r="A199" t="s">
        <v>4480</v>
      </c>
      <c r="B199" t="s">
        <v>12841</v>
      </c>
      <c r="C199" t="s">
        <v>39</v>
      </c>
      <c r="D199">
        <v>17</v>
      </c>
    </row>
    <row r="200" spans="1:4" x14ac:dyDescent="0.3">
      <c r="A200" t="s">
        <v>12899</v>
      </c>
      <c r="B200" t="s">
        <v>12842</v>
      </c>
      <c r="C200" t="s">
        <v>18</v>
      </c>
      <c r="D200">
        <v>20</v>
      </c>
    </row>
    <row r="201" spans="1:4" x14ac:dyDescent="0.3">
      <c r="A201" t="s">
        <v>1295</v>
      </c>
      <c r="B201" t="s">
        <v>12842</v>
      </c>
      <c r="C201" t="s">
        <v>173</v>
      </c>
      <c r="D201">
        <v>18</v>
      </c>
    </row>
    <row r="202" spans="1:4" x14ac:dyDescent="0.3">
      <c r="A202" t="s">
        <v>12900</v>
      </c>
      <c r="B202" t="s">
        <v>12841</v>
      </c>
      <c r="C202" t="s">
        <v>27</v>
      </c>
      <c r="D202">
        <v>5</v>
      </c>
    </row>
    <row r="203" spans="1:4" x14ac:dyDescent="0.3">
      <c r="A203" t="s">
        <v>12901</v>
      </c>
      <c r="B203" t="s">
        <v>12843</v>
      </c>
      <c r="C203" t="s">
        <v>74</v>
      </c>
      <c r="D203">
        <v>12</v>
      </c>
    </row>
    <row r="204" spans="1:4" x14ac:dyDescent="0.3">
      <c r="A204" t="s">
        <v>12902</v>
      </c>
      <c r="B204" t="s">
        <v>12842</v>
      </c>
      <c r="C204" t="s">
        <v>18</v>
      </c>
      <c r="D204">
        <v>17</v>
      </c>
    </row>
    <row r="205" spans="1:4" x14ac:dyDescent="0.3">
      <c r="A205" t="s">
        <v>4131</v>
      </c>
      <c r="B205" t="s">
        <v>12842</v>
      </c>
      <c r="C205" t="s">
        <v>27</v>
      </c>
      <c r="D205">
        <v>6</v>
      </c>
    </row>
    <row r="206" spans="1:4" x14ac:dyDescent="0.3">
      <c r="A206" t="s">
        <v>10375</v>
      </c>
      <c r="B206" t="s">
        <v>12842</v>
      </c>
      <c r="C206" t="s">
        <v>27</v>
      </c>
      <c r="D206">
        <v>14</v>
      </c>
    </row>
    <row r="207" spans="1:4" x14ac:dyDescent="0.3">
      <c r="A207" t="s">
        <v>2887</v>
      </c>
      <c r="B207" t="s">
        <v>12842</v>
      </c>
      <c r="C207" t="s">
        <v>74</v>
      </c>
      <c r="D207">
        <v>1</v>
      </c>
    </row>
    <row r="208" spans="1:4" x14ac:dyDescent="0.3">
      <c r="A208" t="s">
        <v>3522</v>
      </c>
      <c r="B208" t="s">
        <v>12842</v>
      </c>
      <c r="C208" t="s">
        <v>173</v>
      </c>
      <c r="D208">
        <v>18</v>
      </c>
    </row>
    <row r="209" spans="1:4" x14ac:dyDescent="0.3">
      <c r="A209" t="s">
        <v>2082</v>
      </c>
      <c r="B209" t="s">
        <v>12842</v>
      </c>
      <c r="C209" t="s">
        <v>18</v>
      </c>
      <c r="D209">
        <v>13</v>
      </c>
    </row>
    <row r="210" spans="1:4" x14ac:dyDescent="0.3">
      <c r="A210" t="s">
        <v>957</v>
      </c>
      <c r="B210" t="s">
        <v>12842</v>
      </c>
      <c r="C210" t="s">
        <v>39</v>
      </c>
      <c r="D210">
        <v>15</v>
      </c>
    </row>
    <row r="211" spans="1:4" x14ac:dyDescent="0.3">
      <c r="A211" t="s">
        <v>8643</v>
      </c>
      <c r="B211" t="s">
        <v>12842</v>
      </c>
      <c r="C211" t="s">
        <v>27</v>
      </c>
      <c r="D211">
        <v>17</v>
      </c>
    </row>
    <row r="212" spans="1:4" x14ac:dyDescent="0.3">
      <c r="A212" t="s">
        <v>12903</v>
      </c>
      <c r="B212" t="s">
        <v>12842</v>
      </c>
      <c r="C212" t="s">
        <v>173</v>
      </c>
      <c r="D212">
        <v>5</v>
      </c>
    </row>
    <row r="213" spans="1:4" x14ac:dyDescent="0.3">
      <c r="A213" t="s">
        <v>2788</v>
      </c>
      <c r="B213" t="s">
        <v>12842</v>
      </c>
      <c r="C213" t="s">
        <v>18</v>
      </c>
      <c r="D213">
        <v>10</v>
      </c>
    </row>
    <row r="214" spans="1:4" x14ac:dyDescent="0.3">
      <c r="A214" t="s">
        <v>7380</v>
      </c>
      <c r="B214" t="s">
        <v>12842</v>
      </c>
      <c r="C214" t="s">
        <v>18</v>
      </c>
      <c r="D214">
        <v>18</v>
      </c>
    </row>
    <row r="215" spans="1:4" x14ac:dyDescent="0.3">
      <c r="A215" t="s">
        <v>12904</v>
      </c>
      <c r="B215" t="s">
        <v>12841</v>
      </c>
      <c r="C215" t="s">
        <v>39</v>
      </c>
      <c r="D215">
        <v>4</v>
      </c>
    </row>
    <row r="216" spans="1:4" x14ac:dyDescent="0.3">
      <c r="A216" t="s">
        <v>12905</v>
      </c>
      <c r="B216" t="s">
        <v>12842</v>
      </c>
      <c r="C216" t="s">
        <v>173</v>
      </c>
      <c r="D216">
        <v>17</v>
      </c>
    </row>
    <row r="217" spans="1:4" x14ac:dyDescent="0.3">
      <c r="A217" t="s">
        <v>6209</v>
      </c>
      <c r="B217" t="s">
        <v>12841</v>
      </c>
      <c r="C217" t="s">
        <v>18</v>
      </c>
      <c r="D217">
        <v>6</v>
      </c>
    </row>
    <row r="218" spans="1:4" x14ac:dyDescent="0.3">
      <c r="A218" t="s">
        <v>12906</v>
      </c>
      <c r="B218" t="s">
        <v>12842</v>
      </c>
      <c r="C218" t="s">
        <v>74</v>
      </c>
      <c r="D218">
        <v>12</v>
      </c>
    </row>
    <row r="219" spans="1:4" x14ac:dyDescent="0.3">
      <c r="A219" t="s">
        <v>3423</v>
      </c>
      <c r="B219" t="s">
        <v>12842</v>
      </c>
      <c r="C219" t="s">
        <v>173</v>
      </c>
      <c r="D219">
        <v>11</v>
      </c>
    </row>
    <row r="220" spans="1:4" x14ac:dyDescent="0.3">
      <c r="A220" t="s">
        <v>12907</v>
      </c>
      <c r="B220" t="s">
        <v>12843</v>
      </c>
      <c r="C220" t="s">
        <v>39</v>
      </c>
      <c r="D220">
        <v>14</v>
      </c>
    </row>
    <row r="221" spans="1:4" x14ac:dyDescent="0.3">
      <c r="A221" t="s">
        <v>12908</v>
      </c>
      <c r="B221" t="s">
        <v>12842</v>
      </c>
      <c r="C221" t="s">
        <v>74</v>
      </c>
      <c r="D221">
        <v>17</v>
      </c>
    </row>
    <row r="222" spans="1:4" x14ac:dyDescent="0.3">
      <c r="A222" t="s">
        <v>12909</v>
      </c>
      <c r="B222" t="s">
        <v>12842</v>
      </c>
      <c r="C222" t="s">
        <v>74</v>
      </c>
      <c r="D222">
        <v>7</v>
      </c>
    </row>
    <row r="223" spans="1:4" x14ac:dyDescent="0.3">
      <c r="A223" t="s">
        <v>8795</v>
      </c>
      <c r="B223" t="s">
        <v>12842</v>
      </c>
      <c r="C223" t="s">
        <v>27</v>
      </c>
      <c r="D223">
        <v>4</v>
      </c>
    </row>
    <row r="224" spans="1:4" x14ac:dyDescent="0.3">
      <c r="A224" t="s">
        <v>4242</v>
      </c>
      <c r="B224" t="s">
        <v>12842</v>
      </c>
      <c r="C224" t="s">
        <v>18</v>
      </c>
      <c r="D224">
        <v>9</v>
      </c>
    </row>
    <row r="225" spans="1:4" x14ac:dyDescent="0.3">
      <c r="A225" t="s">
        <v>12910</v>
      </c>
      <c r="B225" t="s">
        <v>12843</v>
      </c>
      <c r="C225" t="s">
        <v>18</v>
      </c>
      <c r="D225">
        <v>13</v>
      </c>
    </row>
    <row r="226" spans="1:4" x14ac:dyDescent="0.3">
      <c r="A226" t="s">
        <v>12911</v>
      </c>
      <c r="B226" t="s">
        <v>12842</v>
      </c>
      <c r="C226" t="s">
        <v>39</v>
      </c>
      <c r="D226">
        <v>16</v>
      </c>
    </row>
    <row r="227" spans="1:4" x14ac:dyDescent="0.3">
      <c r="A227" t="s">
        <v>12912</v>
      </c>
      <c r="B227" t="s">
        <v>12843</v>
      </c>
      <c r="C227" t="s">
        <v>27</v>
      </c>
      <c r="D227">
        <v>16</v>
      </c>
    </row>
    <row r="228" spans="1:4" x14ac:dyDescent="0.3">
      <c r="A228" t="s">
        <v>969</v>
      </c>
      <c r="B228" t="s">
        <v>12842</v>
      </c>
      <c r="C228" t="s">
        <v>27</v>
      </c>
      <c r="D228">
        <v>7</v>
      </c>
    </row>
    <row r="229" spans="1:4" x14ac:dyDescent="0.3">
      <c r="A229" t="s">
        <v>12913</v>
      </c>
      <c r="B229" t="s">
        <v>12842</v>
      </c>
      <c r="C229" t="s">
        <v>39</v>
      </c>
      <c r="D229">
        <v>19</v>
      </c>
    </row>
    <row r="230" spans="1:4" x14ac:dyDescent="0.3">
      <c r="A230" t="s">
        <v>12914</v>
      </c>
      <c r="B230" t="s">
        <v>12842</v>
      </c>
      <c r="C230" t="s">
        <v>18</v>
      </c>
      <c r="D230">
        <v>2</v>
      </c>
    </row>
    <row r="231" spans="1:4" x14ac:dyDescent="0.3">
      <c r="A231" t="s">
        <v>12915</v>
      </c>
      <c r="B231" t="s">
        <v>12842</v>
      </c>
      <c r="C231" t="s">
        <v>173</v>
      </c>
      <c r="D231">
        <v>3</v>
      </c>
    </row>
    <row r="232" spans="1:4" x14ac:dyDescent="0.3">
      <c r="A232" t="s">
        <v>12916</v>
      </c>
      <c r="B232" t="s">
        <v>12842</v>
      </c>
      <c r="C232" t="s">
        <v>39</v>
      </c>
      <c r="D232">
        <v>1</v>
      </c>
    </row>
    <row r="233" spans="1:4" x14ac:dyDescent="0.3">
      <c r="A233" t="s">
        <v>8512</v>
      </c>
      <c r="B233" t="s">
        <v>12842</v>
      </c>
      <c r="C233" t="s">
        <v>18</v>
      </c>
      <c r="D233">
        <v>19</v>
      </c>
    </row>
    <row r="234" spans="1:4" x14ac:dyDescent="0.3">
      <c r="A234" t="s">
        <v>8405</v>
      </c>
      <c r="B234" t="s">
        <v>12843</v>
      </c>
      <c r="C234" t="s">
        <v>74</v>
      </c>
      <c r="D234">
        <v>4</v>
      </c>
    </row>
    <row r="235" spans="1:4" x14ac:dyDescent="0.3">
      <c r="A235" t="s">
        <v>6312</v>
      </c>
      <c r="B235" t="s">
        <v>12842</v>
      </c>
      <c r="C235" t="s">
        <v>18</v>
      </c>
      <c r="D235">
        <v>13</v>
      </c>
    </row>
    <row r="236" spans="1:4" x14ac:dyDescent="0.3">
      <c r="A236" t="s">
        <v>2906</v>
      </c>
      <c r="B236" t="s">
        <v>12843</v>
      </c>
      <c r="C236" t="s">
        <v>18</v>
      </c>
      <c r="D236">
        <v>17</v>
      </c>
    </row>
    <row r="237" spans="1:4" x14ac:dyDescent="0.3">
      <c r="A237" t="s">
        <v>5807</v>
      </c>
      <c r="B237" t="s">
        <v>12841</v>
      </c>
      <c r="C237" t="s">
        <v>74</v>
      </c>
      <c r="D237">
        <v>16</v>
      </c>
    </row>
    <row r="238" spans="1:4" x14ac:dyDescent="0.3">
      <c r="A238" t="s">
        <v>873</v>
      </c>
      <c r="B238" t="s">
        <v>12842</v>
      </c>
      <c r="C238" t="s">
        <v>39</v>
      </c>
      <c r="D238">
        <v>19</v>
      </c>
    </row>
    <row r="239" spans="1:4" x14ac:dyDescent="0.3">
      <c r="A239" t="s">
        <v>188</v>
      </c>
      <c r="B239" t="s">
        <v>12841</v>
      </c>
      <c r="C239" t="s">
        <v>74</v>
      </c>
      <c r="D239">
        <v>2</v>
      </c>
    </row>
    <row r="240" spans="1:4" x14ac:dyDescent="0.3">
      <c r="A240" t="s">
        <v>2035</v>
      </c>
      <c r="B240" t="s">
        <v>12842</v>
      </c>
      <c r="C240" t="s">
        <v>27</v>
      </c>
      <c r="D240">
        <v>9</v>
      </c>
    </row>
    <row r="241" spans="1:4" x14ac:dyDescent="0.3">
      <c r="A241" t="s">
        <v>4903</v>
      </c>
      <c r="B241" t="s">
        <v>12842</v>
      </c>
      <c r="C241" t="s">
        <v>74</v>
      </c>
      <c r="D241">
        <v>11</v>
      </c>
    </row>
    <row r="242" spans="1:4" x14ac:dyDescent="0.3">
      <c r="A242" t="s">
        <v>12917</v>
      </c>
      <c r="B242" t="s">
        <v>12841</v>
      </c>
      <c r="C242" t="s">
        <v>39</v>
      </c>
      <c r="D242">
        <v>14</v>
      </c>
    </row>
    <row r="243" spans="1:4" x14ac:dyDescent="0.3">
      <c r="A243" t="s">
        <v>12918</v>
      </c>
      <c r="B243" t="s">
        <v>12841</v>
      </c>
      <c r="C243" t="s">
        <v>27</v>
      </c>
      <c r="D243">
        <v>13</v>
      </c>
    </row>
    <row r="244" spans="1:4" x14ac:dyDescent="0.3">
      <c r="A244" t="s">
        <v>6088</v>
      </c>
      <c r="B244" t="s">
        <v>12842</v>
      </c>
      <c r="C244" t="s">
        <v>39</v>
      </c>
      <c r="D244">
        <v>12</v>
      </c>
    </row>
    <row r="245" spans="1:4" x14ac:dyDescent="0.3">
      <c r="A245" t="s">
        <v>7959</v>
      </c>
      <c r="B245" t="s">
        <v>12842</v>
      </c>
      <c r="C245" t="s">
        <v>27</v>
      </c>
      <c r="D245">
        <v>7</v>
      </c>
    </row>
    <row r="246" spans="1:4" x14ac:dyDescent="0.3">
      <c r="A246" t="s">
        <v>12919</v>
      </c>
      <c r="B246" t="s">
        <v>12842</v>
      </c>
      <c r="C246" t="s">
        <v>18</v>
      </c>
      <c r="D246">
        <v>3</v>
      </c>
    </row>
    <row r="247" spans="1:4" x14ac:dyDescent="0.3">
      <c r="A247" t="s">
        <v>12920</v>
      </c>
      <c r="B247" t="s">
        <v>12841</v>
      </c>
      <c r="C247" t="s">
        <v>27</v>
      </c>
      <c r="D247">
        <v>9</v>
      </c>
    </row>
    <row r="248" spans="1:4" x14ac:dyDescent="0.3">
      <c r="A248" t="s">
        <v>12921</v>
      </c>
      <c r="B248" t="s">
        <v>12842</v>
      </c>
      <c r="C248" t="s">
        <v>39</v>
      </c>
      <c r="D248">
        <v>6</v>
      </c>
    </row>
    <row r="249" spans="1:4" x14ac:dyDescent="0.3">
      <c r="A249" t="s">
        <v>7377</v>
      </c>
      <c r="B249" t="s">
        <v>12842</v>
      </c>
      <c r="C249" t="s">
        <v>39</v>
      </c>
      <c r="D249">
        <v>12</v>
      </c>
    </row>
    <row r="250" spans="1:4" x14ac:dyDescent="0.3">
      <c r="A250" t="s">
        <v>3382</v>
      </c>
      <c r="B250" t="s">
        <v>12842</v>
      </c>
      <c r="C250" t="s">
        <v>74</v>
      </c>
      <c r="D250">
        <v>16</v>
      </c>
    </row>
    <row r="251" spans="1:4" x14ac:dyDescent="0.3">
      <c r="A251" t="s">
        <v>12922</v>
      </c>
      <c r="B251" t="s">
        <v>12842</v>
      </c>
      <c r="C251" t="s">
        <v>39</v>
      </c>
      <c r="D251">
        <v>12</v>
      </c>
    </row>
    <row r="252" spans="1:4" x14ac:dyDescent="0.3">
      <c r="A252" t="s">
        <v>12923</v>
      </c>
      <c r="B252" t="s">
        <v>12842</v>
      </c>
      <c r="C252" t="s">
        <v>18</v>
      </c>
      <c r="D252">
        <v>12</v>
      </c>
    </row>
    <row r="253" spans="1:4" x14ac:dyDescent="0.3">
      <c r="A253" t="s">
        <v>12924</v>
      </c>
      <c r="B253" t="s">
        <v>12841</v>
      </c>
      <c r="C253" t="s">
        <v>27</v>
      </c>
      <c r="D253">
        <v>1</v>
      </c>
    </row>
    <row r="254" spans="1:4" x14ac:dyDescent="0.3">
      <c r="A254" t="s">
        <v>5951</v>
      </c>
      <c r="B254" t="s">
        <v>12842</v>
      </c>
      <c r="C254" t="s">
        <v>27</v>
      </c>
      <c r="D254">
        <v>13</v>
      </c>
    </row>
    <row r="255" spans="1:4" x14ac:dyDescent="0.3">
      <c r="A255" t="s">
        <v>6157</v>
      </c>
      <c r="B255" t="s">
        <v>12842</v>
      </c>
      <c r="C255" t="s">
        <v>39</v>
      </c>
      <c r="D255">
        <v>9</v>
      </c>
    </row>
    <row r="256" spans="1:4" x14ac:dyDescent="0.3">
      <c r="A256" t="s">
        <v>1933</v>
      </c>
      <c r="B256" t="s">
        <v>12842</v>
      </c>
      <c r="C256" t="s">
        <v>173</v>
      </c>
      <c r="D256">
        <v>3</v>
      </c>
    </row>
    <row r="257" spans="1:4" x14ac:dyDescent="0.3">
      <c r="A257" t="s">
        <v>12925</v>
      </c>
      <c r="B257" t="s">
        <v>12841</v>
      </c>
      <c r="C257" t="s">
        <v>27</v>
      </c>
      <c r="D257">
        <v>5</v>
      </c>
    </row>
    <row r="258" spans="1:4" x14ac:dyDescent="0.3">
      <c r="A258" t="s">
        <v>745</v>
      </c>
      <c r="B258" t="s">
        <v>12841</v>
      </c>
      <c r="C258" t="s">
        <v>173</v>
      </c>
      <c r="D258">
        <v>16</v>
      </c>
    </row>
    <row r="259" spans="1:4" x14ac:dyDescent="0.3">
      <c r="A259" t="s">
        <v>8168</v>
      </c>
      <c r="B259" t="s">
        <v>12842</v>
      </c>
      <c r="C259" t="s">
        <v>27</v>
      </c>
      <c r="D259">
        <v>19</v>
      </c>
    </row>
    <row r="260" spans="1:4" x14ac:dyDescent="0.3">
      <c r="A260" t="s">
        <v>2005</v>
      </c>
      <c r="B260" t="s">
        <v>12842</v>
      </c>
      <c r="C260" t="s">
        <v>27</v>
      </c>
      <c r="D260">
        <v>11</v>
      </c>
    </row>
    <row r="261" spans="1:4" x14ac:dyDescent="0.3">
      <c r="A261" t="s">
        <v>152</v>
      </c>
      <c r="B261" t="s">
        <v>12842</v>
      </c>
      <c r="C261" t="s">
        <v>74</v>
      </c>
      <c r="D261">
        <v>20</v>
      </c>
    </row>
    <row r="262" spans="1:4" x14ac:dyDescent="0.3">
      <c r="A262" t="s">
        <v>15</v>
      </c>
      <c r="B262" t="s">
        <v>12842</v>
      </c>
      <c r="C262" t="s">
        <v>27</v>
      </c>
      <c r="D262">
        <v>4</v>
      </c>
    </row>
    <row r="263" spans="1:4" x14ac:dyDescent="0.3">
      <c r="A263" t="s">
        <v>2292</v>
      </c>
      <c r="B263" t="s">
        <v>12841</v>
      </c>
      <c r="C263" t="s">
        <v>173</v>
      </c>
      <c r="D263">
        <v>6</v>
      </c>
    </row>
    <row r="264" spans="1:4" x14ac:dyDescent="0.3">
      <c r="A264" t="s">
        <v>12926</v>
      </c>
      <c r="B264" t="s">
        <v>12842</v>
      </c>
      <c r="C264" t="s">
        <v>39</v>
      </c>
      <c r="D264">
        <v>19</v>
      </c>
    </row>
    <row r="265" spans="1:4" x14ac:dyDescent="0.3">
      <c r="A265" t="s">
        <v>8358</v>
      </c>
      <c r="B265" t="s">
        <v>12842</v>
      </c>
      <c r="C265" t="s">
        <v>18</v>
      </c>
      <c r="D265">
        <v>4</v>
      </c>
    </row>
    <row r="266" spans="1:4" x14ac:dyDescent="0.3">
      <c r="A266" t="s">
        <v>1322</v>
      </c>
      <c r="B266" t="s">
        <v>12843</v>
      </c>
      <c r="C266" t="s">
        <v>39</v>
      </c>
      <c r="D266">
        <v>14</v>
      </c>
    </row>
    <row r="267" spans="1:4" x14ac:dyDescent="0.3">
      <c r="A267" t="s">
        <v>240</v>
      </c>
      <c r="B267" t="s">
        <v>12842</v>
      </c>
      <c r="C267" t="s">
        <v>173</v>
      </c>
      <c r="D267">
        <v>5</v>
      </c>
    </row>
    <row r="268" spans="1:4" x14ac:dyDescent="0.3">
      <c r="A268" t="s">
        <v>1562</v>
      </c>
      <c r="B268" t="s">
        <v>12842</v>
      </c>
      <c r="C268" t="s">
        <v>74</v>
      </c>
      <c r="D268">
        <v>7</v>
      </c>
    </row>
    <row r="269" spans="1:4" x14ac:dyDescent="0.3">
      <c r="A269" t="s">
        <v>218</v>
      </c>
      <c r="B269" t="s">
        <v>12842</v>
      </c>
      <c r="C269" t="s">
        <v>27</v>
      </c>
      <c r="D269">
        <v>10</v>
      </c>
    </row>
    <row r="270" spans="1:4" x14ac:dyDescent="0.3">
      <c r="A270" t="s">
        <v>4245</v>
      </c>
      <c r="B270" t="s">
        <v>12842</v>
      </c>
      <c r="C270" t="s">
        <v>27</v>
      </c>
      <c r="D270">
        <v>8</v>
      </c>
    </row>
    <row r="271" spans="1:4" x14ac:dyDescent="0.3">
      <c r="A271" t="s">
        <v>2758</v>
      </c>
      <c r="B271" t="s">
        <v>12842</v>
      </c>
      <c r="C271" t="s">
        <v>173</v>
      </c>
      <c r="D271">
        <v>18</v>
      </c>
    </row>
    <row r="272" spans="1:4" x14ac:dyDescent="0.3">
      <c r="A272" t="s">
        <v>12927</v>
      </c>
      <c r="B272" t="s">
        <v>12842</v>
      </c>
      <c r="C272" t="s">
        <v>39</v>
      </c>
      <c r="D272">
        <v>20</v>
      </c>
    </row>
    <row r="273" spans="1:4" x14ac:dyDescent="0.3">
      <c r="A273" t="s">
        <v>12928</v>
      </c>
      <c r="B273" t="s">
        <v>12842</v>
      </c>
      <c r="C273" t="s">
        <v>27</v>
      </c>
      <c r="D273">
        <v>11</v>
      </c>
    </row>
    <row r="274" spans="1:4" x14ac:dyDescent="0.3">
      <c r="A274" t="s">
        <v>12929</v>
      </c>
      <c r="B274" t="s">
        <v>12842</v>
      </c>
      <c r="C274" t="s">
        <v>173</v>
      </c>
      <c r="D274">
        <v>11</v>
      </c>
    </row>
    <row r="275" spans="1:4" x14ac:dyDescent="0.3">
      <c r="A275" t="s">
        <v>1119</v>
      </c>
      <c r="B275" t="s">
        <v>12842</v>
      </c>
      <c r="C275" t="s">
        <v>39</v>
      </c>
      <c r="D275">
        <v>2</v>
      </c>
    </row>
    <row r="276" spans="1:4" x14ac:dyDescent="0.3">
      <c r="A276" t="s">
        <v>210</v>
      </c>
      <c r="B276" t="s">
        <v>12842</v>
      </c>
      <c r="C276" t="s">
        <v>27</v>
      </c>
      <c r="D276">
        <v>5</v>
      </c>
    </row>
    <row r="277" spans="1:4" x14ac:dyDescent="0.3">
      <c r="A277" t="s">
        <v>3086</v>
      </c>
      <c r="B277" t="s">
        <v>12842</v>
      </c>
      <c r="C277" t="s">
        <v>18</v>
      </c>
      <c r="D277">
        <v>1</v>
      </c>
    </row>
    <row r="278" spans="1:4" x14ac:dyDescent="0.3">
      <c r="A278" t="s">
        <v>693</v>
      </c>
      <c r="B278" t="s">
        <v>12842</v>
      </c>
      <c r="C278" t="s">
        <v>27</v>
      </c>
      <c r="D278">
        <v>18</v>
      </c>
    </row>
    <row r="279" spans="1:4" x14ac:dyDescent="0.3">
      <c r="A279" t="s">
        <v>5018</v>
      </c>
      <c r="B279" t="s">
        <v>12842</v>
      </c>
      <c r="C279" t="s">
        <v>74</v>
      </c>
      <c r="D279">
        <v>5</v>
      </c>
    </row>
    <row r="280" spans="1:4" x14ac:dyDescent="0.3">
      <c r="A280" t="s">
        <v>4322</v>
      </c>
      <c r="B280" t="s">
        <v>12841</v>
      </c>
      <c r="C280" t="s">
        <v>18</v>
      </c>
      <c r="D280">
        <v>7</v>
      </c>
    </row>
    <row r="281" spans="1:4" x14ac:dyDescent="0.3">
      <c r="A281" t="s">
        <v>12930</v>
      </c>
      <c r="B281" t="s">
        <v>12841</v>
      </c>
      <c r="C281" t="s">
        <v>39</v>
      </c>
      <c r="D281">
        <v>17</v>
      </c>
    </row>
    <row r="282" spans="1:4" x14ac:dyDescent="0.3">
      <c r="A282" t="s">
        <v>12931</v>
      </c>
      <c r="B282" t="s">
        <v>12842</v>
      </c>
      <c r="C282" t="s">
        <v>39</v>
      </c>
      <c r="D282">
        <v>15</v>
      </c>
    </row>
    <row r="283" spans="1:4" x14ac:dyDescent="0.3">
      <c r="A283" t="s">
        <v>3113</v>
      </c>
      <c r="B283" t="s">
        <v>12842</v>
      </c>
      <c r="C283" t="s">
        <v>39</v>
      </c>
      <c r="D283">
        <v>13</v>
      </c>
    </row>
    <row r="284" spans="1:4" x14ac:dyDescent="0.3">
      <c r="A284" t="s">
        <v>12050</v>
      </c>
      <c r="B284" t="s">
        <v>12842</v>
      </c>
      <c r="C284" t="s">
        <v>27</v>
      </c>
      <c r="D284">
        <v>1</v>
      </c>
    </row>
    <row r="285" spans="1:4" x14ac:dyDescent="0.3">
      <c r="A285" t="s">
        <v>862</v>
      </c>
      <c r="B285" t="s">
        <v>12842</v>
      </c>
      <c r="C285" t="s">
        <v>18</v>
      </c>
      <c r="D285">
        <v>12</v>
      </c>
    </row>
    <row r="286" spans="1:4" x14ac:dyDescent="0.3">
      <c r="A286" t="s">
        <v>12932</v>
      </c>
      <c r="B286" t="s">
        <v>12842</v>
      </c>
      <c r="C286" t="s">
        <v>39</v>
      </c>
      <c r="D286">
        <v>12</v>
      </c>
    </row>
    <row r="287" spans="1:4" x14ac:dyDescent="0.3">
      <c r="A287" t="s">
        <v>280</v>
      </c>
      <c r="B287" t="s">
        <v>12842</v>
      </c>
      <c r="C287" t="s">
        <v>27</v>
      </c>
      <c r="D287">
        <v>7</v>
      </c>
    </row>
    <row r="288" spans="1:4" x14ac:dyDescent="0.3">
      <c r="A288" t="s">
        <v>2801</v>
      </c>
      <c r="B288" t="s">
        <v>12842</v>
      </c>
      <c r="C288" t="s">
        <v>27</v>
      </c>
      <c r="D288">
        <v>15</v>
      </c>
    </row>
    <row r="289" spans="1:4" x14ac:dyDescent="0.3">
      <c r="A289" t="s">
        <v>8342</v>
      </c>
      <c r="B289" t="s">
        <v>12842</v>
      </c>
      <c r="C289" t="s">
        <v>74</v>
      </c>
      <c r="D289">
        <v>19</v>
      </c>
    </row>
    <row r="290" spans="1:4" x14ac:dyDescent="0.3">
      <c r="A290" t="s">
        <v>1300</v>
      </c>
      <c r="B290" t="s">
        <v>12842</v>
      </c>
      <c r="C290" t="s">
        <v>173</v>
      </c>
      <c r="D290">
        <v>6</v>
      </c>
    </row>
    <row r="291" spans="1:4" x14ac:dyDescent="0.3">
      <c r="A291" t="s">
        <v>1070</v>
      </c>
      <c r="B291" t="s">
        <v>12842</v>
      </c>
      <c r="C291" t="s">
        <v>18</v>
      </c>
      <c r="D291">
        <v>7</v>
      </c>
    </row>
    <row r="292" spans="1:4" x14ac:dyDescent="0.3">
      <c r="A292" t="s">
        <v>12933</v>
      </c>
      <c r="B292" t="s">
        <v>12841</v>
      </c>
      <c r="C292" t="s">
        <v>27</v>
      </c>
      <c r="D292">
        <v>7</v>
      </c>
    </row>
    <row r="293" spans="1:4" x14ac:dyDescent="0.3">
      <c r="A293" t="s">
        <v>12934</v>
      </c>
      <c r="B293" t="s">
        <v>12842</v>
      </c>
      <c r="C293" t="s">
        <v>39</v>
      </c>
      <c r="D293">
        <v>17</v>
      </c>
    </row>
    <row r="294" spans="1:4" x14ac:dyDescent="0.3">
      <c r="A294" t="s">
        <v>11534</v>
      </c>
      <c r="B294" t="s">
        <v>12843</v>
      </c>
      <c r="C294" t="s">
        <v>27</v>
      </c>
      <c r="D294">
        <v>2</v>
      </c>
    </row>
    <row r="295" spans="1:4" x14ac:dyDescent="0.3">
      <c r="A295" t="s">
        <v>114</v>
      </c>
      <c r="B295" t="s">
        <v>12842</v>
      </c>
      <c r="C295" t="s">
        <v>173</v>
      </c>
      <c r="D295">
        <v>18</v>
      </c>
    </row>
    <row r="296" spans="1:4" x14ac:dyDescent="0.3">
      <c r="A296" t="s">
        <v>2875</v>
      </c>
      <c r="B296" t="s">
        <v>12841</v>
      </c>
      <c r="C296" t="s">
        <v>27</v>
      </c>
      <c r="D296">
        <v>16</v>
      </c>
    </row>
    <row r="297" spans="1:4" x14ac:dyDescent="0.3">
      <c r="A297" t="s">
        <v>582</v>
      </c>
      <c r="B297" t="s">
        <v>12843</v>
      </c>
      <c r="C297" t="s">
        <v>74</v>
      </c>
      <c r="D297">
        <v>10</v>
      </c>
    </row>
    <row r="298" spans="1:4" x14ac:dyDescent="0.3">
      <c r="A298" t="s">
        <v>3210</v>
      </c>
      <c r="B298" t="s">
        <v>12843</v>
      </c>
      <c r="C298" t="s">
        <v>27</v>
      </c>
      <c r="D298">
        <v>12</v>
      </c>
    </row>
    <row r="299" spans="1:4" x14ac:dyDescent="0.3">
      <c r="A299" t="s">
        <v>2359</v>
      </c>
      <c r="B299" t="s">
        <v>12841</v>
      </c>
      <c r="C299" t="s">
        <v>18</v>
      </c>
      <c r="D299">
        <v>18</v>
      </c>
    </row>
    <row r="300" spans="1:4" x14ac:dyDescent="0.3">
      <c r="A300" t="s">
        <v>12935</v>
      </c>
      <c r="B300" t="s">
        <v>12841</v>
      </c>
      <c r="C300" t="s">
        <v>27</v>
      </c>
      <c r="D300">
        <v>16</v>
      </c>
    </row>
    <row r="301" spans="1:4" x14ac:dyDescent="0.3">
      <c r="A301" t="s">
        <v>3859</v>
      </c>
      <c r="B301" t="s">
        <v>12842</v>
      </c>
      <c r="C301" t="s">
        <v>27</v>
      </c>
      <c r="D301">
        <v>6</v>
      </c>
    </row>
    <row r="302" spans="1:4" x14ac:dyDescent="0.3">
      <c r="A302" t="s">
        <v>3040</v>
      </c>
      <c r="B302" t="s">
        <v>12841</v>
      </c>
      <c r="C302" t="s">
        <v>173</v>
      </c>
      <c r="D302">
        <v>2</v>
      </c>
    </row>
    <row r="303" spans="1:4" x14ac:dyDescent="0.3">
      <c r="A303" t="s">
        <v>960</v>
      </c>
      <c r="B303" t="s">
        <v>12842</v>
      </c>
      <c r="C303" t="s">
        <v>74</v>
      </c>
      <c r="D303">
        <v>14</v>
      </c>
    </row>
    <row r="304" spans="1:4" x14ac:dyDescent="0.3">
      <c r="A304" t="s">
        <v>1651</v>
      </c>
      <c r="B304" t="s">
        <v>12842</v>
      </c>
      <c r="C304" t="s">
        <v>39</v>
      </c>
      <c r="D304">
        <v>3</v>
      </c>
    </row>
    <row r="305" spans="1:4" x14ac:dyDescent="0.3">
      <c r="A305" t="s">
        <v>12936</v>
      </c>
      <c r="B305" t="s">
        <v>12842</v>
      </c>
      <c r="C305" t="s">
        <v>74</v>
      </c>
      <c r="D305">
        <v>2</v>
      </c>
    </row>
    <row r="306" spans="1:4" x14ac:dyDescent="0.3">
      <c r="A306" t="s">
        <v>2476</v>
      </c>
      <c r="B306" t="s">
        <v>12841</v>
      </c>
      <c r="C306" t="s">
        <v>39</v>
      </c>
      <c r="D306">
        <v>20</v>
      </c>
    </row>
    <row r="307" spans="1:4" x14ac:dyDescent="0.3">
      <c r="A307" t="s">
        <v>12937</v>
      </c>
      <c r="B307" t="s">
        <v>12842</v>
      </c>
      <c r="C307" t="s">
        <v>18</v>
      </c>
      <c r="D307">
        <v>10</v>
      </c>
    </row>
    <row r="308" spans="1:4" x14ac:dyDescent="0.3">
      <c r="A308" t="s">
        <v>9824</v>
      </c>
      <c r="B308" t="s">
        <v>12842</v>
      </c>
      <c r="C308" t="s">
        <v>18</v>
      </c>
      <c r="D308">
        <v>14</v>
      </c>
    </row>
    <row r="309" spans="1:4" x14ac:dyDescent="0.3">
      <c r="A309" t="s">
        <v>530</v>
      </c>
      <c r="B309" t="s">
        <v>12842</v>
      </c>
      <c r="C309" t="s">
        <v>27</v>
      </c>
      <c r="D309">
        <v>5</v>
      </c>
    </row>
    <row r="310" spans="1:4" x14ac:dyDescent="0.3">
      <c r="A310" t="s">
        <v>6415</v>
      </c>
      <c r="B310" t="s">
        <v>12842</v>
      </c>
      <c r="C310" t="s">
        <v>39</v>
      </c>
      <c r="D310">
        <v>3</v>
      </c>
    </row>
    <row r="311" spans="1:4" x14ac:dyDescent="0.3">
      <c r="A311" t="s">
        <v>935</v>
      </c>
      <c r="B311" t="s">
        <v>12842</v>
      </c>
      <c r="C311" t="s">
        <v>39</v>
      </c>
      <c r="D311">
        <v>2</v>
      </c>
    </row>
    <row r="312" spans="1:4" x14ac:dyDescent="0.3">
      <c r="A312" t="s">
        <v>11209</v>
      </c>
      <c r="B312" t="s">
        <v>12842</v>
      </c>
      <c r="C312" t="s">
        <v>39</v>
      </c>
      <c r="D312">
        <v>8</v>
      </c>
    </row>
    <row r="313" spans="1:4" x14ac:dyDescent="0.3">
      <c r="A313" t="s">
        <v>12938</v>
      </c>
      <c r="B313" t="s">
        <v>12842</v>
      </c>
      <c r="C313" t="s">
        <v>173</v>
      </c>
      <c r="D313">
        <v>1</v>
      </c>
    </row>
    <row r="314" spans="1:4" x14ac:dyDescent="0.3">
      <c r="A314" t="s">
        <v>12939</v>
      </c>
      <c r="B314" t="s">
        <v>12842</v>
      </c>
      <c r="C314" t="s">
        <v>27</v>
      </c>
      <c r="D314">
        <v>9</v>
      </c>
    </row>
    <row r="315" spans="1:4" x14ac:dyDescent="0.3">
      <c r="A315" t="s">
        <v>12940</v>
      </c>
      <c r="B315" t="s">
        <v>12842</v>
      </c>
      <c r="C315" t="s">
        <v>39</v>
      </c>
      <c r="D315">
        <v>7</v>
      </c>
    </row>
    <row r="316" spans="1:4" x14ac:dyDescent="0.3">
      <c r="A316" t="s">
        <v>4022</v>
      </c>
      <c r="B316" t="s">
        <v>12842</v>
      </c>
      <c r="C316" t="s">
        <v>39</v>
      </c>
      <c r="D316">
        <v>11</v>
      </c>
    </row>
    <row r="317" spans="1:4" x14ac:dyDescent="0.3">
      <c r="A317" t="s">
        <v>736</v>
      </c>
      <c r="B317" t="s">
        <v>12842</v>
      </c>
      <c r="C317" t="s">
        <v>74</v>
      </c>
      <c r="D317">
        <v>12</v>
      </c>
    </row>
    <row r="318" spans="1:4" x14ac:dyDescent="0.3">
      <c r="A318" t="s">
        <v>5654</v>
      </c>
      <c r="B318" t="s">
        <v>12842</v>
      </c>
      <c r="C318" t="s">
        <v>18</v>
      </c>
      <c r="D318">
        <v>7</v>
      </c>
    </row>
    <row r="319" spans="1:4" x14ac:dyDescent="0.3">
      <c r="A319" t="s">
        <v>4828</v>
      </c>
      <c r="B319" t="s">
        <v>12842</v>
      </c>
      <c r="C319" t="s">
        <v>74</v>
      </c>
      <c r="D319">
        <v>10</v>
      </c>
    </row>
    <row r="320" spans="1:4" x14ac:dyDescent="0.3">
      <c r="A320" t="s">
        <v>12941</v>
      </c>
      <c r="B320" t="s">
        <v>12842</v>
      </c>
      <c r="C320" t="s">
        <v>18</v>
      </c>
      <c r="D320">
        <v>2</v>
      </c>
    </row>
    <row r="321" spans="1:4" x14ac:dyDescent="0.3">
      <c r="A321" t="s">
        <v>12942</v>
      </c>
      <c r="B321" t="s">
        <v>12843</v>
      </c>
      <c r="C321" t="s">
        <v>173</v>
      </c>
      <c r="D321">
        <v>7</v>
      </c>
    </row>
    <row r="322" spans="1:4" x14ac:dyDescent="0.3">
      <c r="A322" t="s">
        <v>12943</v>
      </c>
      <c r="B322" t="s">
        <v>12843</v>
      </c>
      <c r="C322" t="s">
        <v>18</v>
      </c>
      <c r="D322">
        <v>20</v>
      </c>
    </row>
    <row r="323" spans="1:4" x14ac:dyDescent="0.3">
      <c r="A323" t="s">
        <v>954</v>
      </c>
      <c r="B323" t="s">
        <v>12842</v>
      </c>
      <c r="C323" t="s">
        <v>27</v>
      </c>
      <c r="D323">
        <v>20</v>
      </c>
    </row>
    <row r="324" spans="1:4" x14ac:dyDescent="0.3">
      <c r="A324" t="s">
        <v>12944</v>
      </c>
      <c r="B324" t="s">
        <v>12842</v>
      </c>
      <c r="C324" t="s">
        <v>39</v>
      </c>
      <c r="D324">
        <v>10</v>
      </c>
    </row>
    <row r="325" spans="1:4" x14ac:dyDescent="0.3">
      <c r="A325" t="s">
        <v>6765</v>
      </c>
      <c r="B325" t="s">
        <v>12842</v>
      </c>
      <c r="C325" t="s">
        <v>173</v>
      </c>
      <c r="D325">
        <v>19</v>
      </c>
    </row>
    <row r="326" spans="1:4" x14ac:dyDescent="0.3">
      <c r="A326" t="s">
        <v>2792</v>
      </c>
      <c r="B326" t="s">
        <v>12841</v>
      </c>
      <c r="C326" t="s">
        <v>173</v>
      </c>
      <c r="D326">
        <v>11</v>
      </c>
    </row>
    <row r="327" spans="1:4" x14ac:dyDescent="0.3">
      <c r="A327" t="s">
        <v>12945</v>
      </c>
      <c r="B327" t="s">
        <v>12842</v>
      </c>
      <c r="C327" t="s">
        <v>27</v>
      </c>
      <c r="D327">
        <v>3</v>
      </c>
    </row>
    <row r="328" spans="1:4" x14ac:dyDescent="0.3">
      <c r="A328" t="s">
        <v>4893</v>
      </c>
      <c r="B328" t="s">
        <v>12841</v>
      </c>
      <c r="C328" t="s">
        <v>74</v>
      </c>
      <c r="D328">
        <v>18</v>
      </c>
    </row>
    <row r="329" spans="1:4" x14ac:dyDescent="0.3">
      <c r="A329" t="s">
        <v>2746</v>
      </c>
      <c r="B329" t="s">
        <v>12842</v>
      </c>
      <c r="C329" t="s">
        <v>39</v>
      </c>
      <c r="D329">
        <v>9</v>
      </c>
    </row>
    <row r="330" spans="1:4" x14ac:dyDescent="0.3">
      <c r="A330" t="s">
        <v>12946</v>
      </c>
      <c r="B330" t="s">
        <v>12842</v>
      </c>
      <c r="C330" t="s">
        <v>27</v>
      </c>
      <c r="D330">
        <v>13</v>
      </c>
    </row>
    <row r="331" spans="1:4" x14ac:dyDescent="0.3">
      <c r="A331" t="s">
        <v>1156</v>
      </c>
      <c r="B331" t="s">
        <v>12842</v>
      </c>
      <c r="C331" t="s">
        <v>27</v>
      </c>
      <c r="D331">
        <v>13</v>
      </c>
    </row>
    <row r="332" spans="1:4" x14ac:dyDescent="0.3">
      <c r="A332" t="s">
        <v>768</v>
      </c>
      <c r="B332" t="s">
        <v>12841</v>
      </c>
      <c r="C332" t="s">
        <v>18</v>
      </c>
      <c r="D332">
        <v>7</v>
      </c>
    </row>
    <row r="333" spans="1:4" x14ac:dyDescent="0.3">
      <c r="A333" t="s">
        <v>12947</v>
      </c>
      <c r="B333" t="s">
        <v>12842</v>
      </c>
      <c r="C333" t="s">
        <v>74</v>
      </c>
      <c r="D333">
        <v>15</v>
      </c>
    </row>
    <row r="334" spans="1:4" x14ac:dyDescent="0.3">
      <c r="A334" t="s">
        <v>4773</v>
      </c>
      <c r="B334" t="s">
        <v>12842</v>
      </c>
      <c r="C334" t="s">
        <v>74</v>
      </c>
      <c r="D334">
        <v>11</v>
      </c>
    </row>
    <row r="335" spans="1:4" x14ac:dyDescent="0.3">
      <c r="A335" t="s">
        <v>2448</v>
      </c>
      <c r="B335" t="s">
        <v>12841</v>
      </c>
      <c r="C335" t="s">
        <v>27</v>
      </c>
      <c r="D335">
        <v>8</v>
      </c>
    </row>
    <row r="336" spans="1:4" x14ac:dyDescent="0.3">
      <c r="A336" t="s">
        <v>1146</v>
      </c>
      <c r="B336" t="s">
        <v>12842</v>
      </c>
      <c r="C336" t="s">
        <v>27</v>
      </c>
      <c r="D336">
        <v>6</v>
      </c>
    </row>
    <row r="337" spans="1:4" x14ac:dyDescent="0.3">
      <c r="A337" t="s">
        <v>1282</v>
      </c>
      <c r="B337" t="s">
        <v>12842</v>
      </c>
      <c r="C337" t="s">
        <v>27</v>
      </c>
      <c r="D337">
        <v>15</v>
      </c>
    </row>
    <row r="338" spans="1:4" x14ac:dyDescent="0.3">
      <c r="A338" t="s">
        <v>11362</v>
      </c>
      <c r="B338" t="s">
        <v>12842</v>
      </c>
      <c r="C338" t="s">
        <v>27</v>
      </c>
      <c r="D338">
        <v>5</v>
      </c>
    </row>
    <row r="339" spans="1:4" x14ac:dyDescent="0.3">
      <c r="A339" t="s">
        <v>109</v>
      </c>
      <c r="B339" t="s">
        <v>12841</v>
      </c>
      <c r="C339" t="s">
        <v>18</v>
      </c>
      <c r="D339">
        <v>3</v>
      </c>
    </row>
    <row r="340" spans="1:4" x14ac:dyDescent="0.3">
      <c r="A340" t="s">
        <v>2730</v>
      </c>
      <c r="B340" t="s">
        <v>12842</v>
      </c>
      <c r="C340" t="s">
        <v>18</v>
      </c>
      <c r="D340">
        <v>18</v>
      </c>
    </row>
    <row r="341" spans="1:4" x14ac:dyDescent="0.3">
      <c r="A341" t="s">
        <v>1776</v>
      </c>
      <c r="B341" t="s">
        <v>12843</v>
      </c>
      <c r="C341" t="s">
        <v>39</v>
      </c>
      <c r="D341">
        <v>7</v>
      </c>
    </row>
    <row r="342" spans="1:4" x14ac:dyDescent="0.3">
      <c r="A342" t="s">
        <v>12948</v>
      </c>
      <c r="B342" t="s">
        <v>12842</v>
      </c>
      <c r="C342" t="s">
        <v>27</v>
      </c>
      <c r="D342">
        <v>13</v>
      </c>
    </row>
    <row r="343" spans="1:4" x14ac:dyDescent="0.3">
      <c r="A343" t="s">
        <v>12949</v>
      </c>
      <c r="B343" t="s">
        <v>12843</v>
      </c>
      <c r="C343" t="s">
        <v>18</v>
      </c>
      <c r="D343">
        <v>15</v>
      </c>
    </row>
    <row r="344" spans="1:4" x14ac:dyDescent="0.3">
      <c r="A344" t="s">
        <v>4469</v>
      </c>
      <c r="B344" t="s">
        <v>12841</v>
      </c>
      <c r="C344" t="s">
        <v>18</v>
      </c>
      <c r="D344">
        <v>17</v>
      </c>
    </row>
    <row r="345" spans="1:4" x14ac:dyDescent="0.3">
      <c r="A345" t="s">
        <v>808</v>
      </c>
      <c r="B345" t="s">
        <v>12842</v>
      </c>
      <c r="C345" t="s">
        <v>18</v>
      </c>
      <c r="D345">
        <v>13</v>
      </c>
    </row>
    <row r="346" spans="1:4" x14ac:dyDescent="0.3">
      <c r="A346" t="s">
        <v>1761</v>
      </c>
      <c r="B346" t="s">
        <v>12841</v>
      </c>
      <c r="C346" t="s">
        <v>39</v>
      </c>
      <c r="D346">
        <v>15</v>
      </c>
    </row>
    <row r="347" spans="1:4" x14ac:dyDescent="0.3">
      <c r="A347" t="s">
        <v>12950</v>
      </c>
      <c r="B347" t="s">
        <v>12841</v>
      </c>
      <c r="C347" t="s">
        <v>74</v>
      </c>
      <c r="D347">
        <v>17</v>
      </c>
    </row>
    <row r="348" spans="1:4" x14ac:dyDescent="0.3">
      <c r="A348" t="s">
        <v>2849</v>
      </c>
      <c r="B348" t="s">
        <v>12843</v>
      </c>
      <c r="C348" t="s">
        <v>18</v>
      </c>
      <c r="D348">
        <v>19</v>
      </c>
    </row>
    <row r="349" spans="1:4" x14ac:dyDescent="0.3">
      <c r="A349" t="s">
        <v>5835</v>
      </c>
      <c r="B349" t="s">
        <v>12842</v>
      </c>
      <c r="C349" t="s">
        <v>39</v>
      </c>
      <c r="D349">
        <v>1</v>
      </c>
    </row>
    <row r="350" spans="1:4" x14ac:dyDescent="0.3">
      <c r="A350" t="s">
        <v>4629</v>
      </c>
      <c r="B350" t="s">
        <v>12842</v>
      </c>
      <c r="C350" t="s">
        <v>27</v>
      </c>
      <c r="D350">
        <v>15</v>
      </c>
    </row>
    <row r="351" spans="1:4" x14ac:dyDescent="0.3">
      <c r="A351" t="s">
        <v>12951</v>
      </c>
      <c r="B351" t="s">
        <v>12842</v>
      </c>
      <c r="C351" t="s">
        <v>18</v>
      </c>
      <c r="D351">
        <v>4</v>
      </c>
    </row>
    <row r="352" spans="1:4" x14ac:dyDescent="0.3">
      <c r="A352" t="s">
        <v>384</v>
      </c>
      <c r="B352" t="s">
        <v>12842</v>
      </c>
      <c r="C352" t="s">
        <v>18</v>
      </c>
      <c r="D352">
        <v>18</v>
      </c>
    </row>
    <row r="353" spans="1:4" x14ac:dyDescent="0.3">
      <c r="A353" t="s">
        <v>6961</v>
      </c>
      <c r="B353" t="s">
        <v>12842</v>
      </c>
      <c r="C353" t="s">
        <v>18</v>
      </c>
      <c r="D353">
        <v>1</v>
      </c>
    </row>
    <row r="354" spans="1:4" x14ac:dyDescent="0.3">
      <c r="A354" t="s">
        <v>482</v>
      </c>
      <c r="B354" t="s">
        <v>12842</v>
      </c>
      <c r="C354" t="s">
        <v>27</v>
      </c>
      <c r="D354">
        <v>5</v>
      </c>
    </row>
    <row r="355" spans="1:4" x14ac:dyDescent="0.3">
      <c r="A355" t="s">
        <v>12952</v>
      </c>
      <c r="B355" t="s">
        <v>12842</v>
      </c>
      <c r="C355" t="s">
        <v>18</v>
      </c>
      <c r="D355">
        <v>4</v>
      </c>
    </row>
    <row r="356" spans="1:4" x14ac:dyDescent="0.3">
      <c r="A356" t="s">
        <v>1824</v>
      </c>
      <c r="B356" t="s">
        <v>12842</v>
      </c>
      <c r="C356" t="s">
        <v>27</v>
      </c>
      <c r="D356">
        <v>13</v>
      </c>
    </row>
    <row r="357" spans="1:4" x14ac:dyDescent="0.3">
      <c r="A357" t="s">
        <v>7251</v>
      </c>
      <c r="B357" t="s">
        <v>12842</v>
      </c>
      <c r="C357" t="s">
        <v>173</v>
      </c>
      <c r="D357">
        <v>1</v>
      </c>
    </row>
    <row r="358" spans="1:4" x14ac:dyDescent="0.3">
      <c r="A358" t="s">
        <v>2715</v>
      </c>
      <c r="B358" t="s">
        <v>12841</v>
      </c>
      <c r="C358" t="s">
        <v>27</v>
      </c>
      <c r="D358">
        <v>1</v>
      </c>
    </row>
    <row r="359" spans="1:4" x14ac:dyDescent="0.3">
      <c r="A359" t="s">
        <v>1375</v>
      </c>
      <c r="B359" t="s">
        <v>12841</v>
      </c>
      <c r="C359" t="s">
        <v>18</v>
      </c>
      <c r="D359">
        <v>11</v>
      </c>
    </row>
    <row r="360" spans="1:4" x14ac:dyDescent="0.3">
      <c r="A360" t="s">
        <v>12953</v>
      </c>
      <c r="B360" t="s">
        <v>12842</v>
      </c>
      <c r="C360" t="s">
        <v>27</v>
      </c>
      <c r="D360">
        <v>20</v>
      </c>
    </row>
    <row r="361" spans="1:4" x14ac:dyDescent="0.3">
      <c r="A361" t="s">
        <v>6059</v>
      </c>
      <c r="B361" t="s">
        <v>12842</v>
      </c>
      <c r="C361" t="s">
        <v>74</v>
      </c>
      <c r="D361">
        <v>11</v>
      </c>
    </row>
    <row r="362" spans="1:4" x14ac:dyDescent="0.3">
      <c r="A362" t="s">
        <v>2481</v>
      </c>
      <c r="B362" t="s">
        <v>12843</v>
      </c>
      <c r="C362" t="s">
        <v>18</v>
      </c>
      <c r="D362">
        <v>9</v>
      </c>
    </row>
    <row r="363" spans="1:4" x14ac:dyDescent="0.3">
      <c r="A363" t="s">
        <v>12954</v>
      </c>
      <c r="B363" t="s">
        <v>12842</v>
      </c>
      <c r="C363" t="s">
        <v>74</v>
      </c>
      <c r="D363">
        <v>14</v>
      </c>
    </row>
    <row r="364" spans="1:4" x14ac:dyDescent="0.3">
      <c r="A364" t="s">
        <v>2881</v>
      </c>
      <c r="B364" t="s">
        <v>12842</v>
      </c>
      <c r="C364" t="s">
        <v>18</v>
      </c>
      <c r="D364">
        <v>12</v>
      </c>
    </row>
    <row r="365" spans="1:4" x14ac:dyDescent="0.3">
      <c r="A365" t="s">
        <v>12955</v>
      </c>
      <c r="B365" t="s">
        <v>12842</v>
      </c>
      <c r="C365" t="s">
        <v>39</v>
      </c>
      <c r="D365">
        <v>8</v>
      </c>
    </row>
    <row r="366" spans="1:4" x14ac:dyDescent="0.3">
      <c r="A366" t="s">
        <v>12956</v>
      </c>
      <c r="B366" t="s">
        <v>12842</v>
      </c>
      <c r="C366" t="s">
        <v>18</v>
      </c>
      <c r="D366">
        <v>12</v>
      </c>
    </row>
    <row r="367" spans="1:4" x14ac:dyDescent="0.3">
      <c r="A367" t="s">
        <v>1500</v>
      </c>
      <c r="B367" t="s">
        <v>12842</v>
      </c>
      <c r="C367" t="s">
        <v>39</v>
      </c>
      <c r="D367">
        <v>1</v>
      </c>
    </row>
    <row r="368" spans="1:4" x14ac:dyDescent="0.3">
      <c r="A368" t="s">
        <v>3493</v>
      </c>
      <c r="B368" t="s">
        <v>12841</v>
      </c>
      <c r="C368" t="s">
        <v>18</v>
      </c>
      <c r="D368">
        <v>5</v>
      </c>
    </row>
    <row r="369" spans="1:4" x14ac:dyDescent="0.3">
      <c r="A369" t="s">
        <v>5011</v>
      </c>
      <c r="B369" t="s">
        <v>12842</v>
      </c>
      <c r="C369" t="s">
        <v>74</v>
      </c>
      <c r="D369">
        <v>14</v>
      </c>
    </row>
    <row r="370" spans="1:4" x14ac:dyDescent="0.3">
      <c r="A370" t="s">
        <v>9540</v>
      </c>
      <c r="B370" t="s">
        <v>12842</v>
      </c>
      <c r="C370" t="s">
        <v>173</v>
      </c>
      <c r="D370">
        <v>7</v>
      </c>
    </row>
    <row r="371" spans="1:4" x14ac:dyDescent="0.3">
      <c r="A371" t="s">
        <v>11524</v>
      </c>
      <c r="B371" t="s">
        <v>12841</v>
      </c>
      <c r="C371" t="s">
        <v>39</v>
      </c>
      <c r="D371">
        <v>2</v>
      </c>
    </row>
    <row r="372" spans="1:4" x14ac:dyDescent="0.3">
      <c r="A372" t="s">
        <v>12957</v>
      </c>
      <c r="B372" t="s">
        <v>12841</v>
      </c>
      <c r="C372" t="s">
        <v>27</v>
      </c>
      <c r="D372">
        <v>3</v>
      </c>
    </row>
    <row r="373" spans="1:4" x14ac:dyDescent="0.3">
      <c r="A373" t="s">
        <v>3566</v>
      </c>
      <c r="B373" t="s">
        <v>12842</v>
      </c>
      <c r="C373" t="s">
        <v>74</v>
      </c>
      <c r="D373">
        <v>18</v>
      </c>
    </row>
    <row r="374" spans="1:4" x14ac:dyDescent="0.3">
      <c r="A374" t="s">
        <v>12958</v>
      </c>
      <c r="B374" t="s">
        <v>12842</v>
      </c>
      <c r="C374" t="s">
        <v>39</v>
      </c>
      <c r="D374">
        <v>7</v>
      </c>
    </row>
    <row r="375" spans="1:4" x14ac:dyDescent="0.3">
      <c r="A375" t="s">
        <v>3750</v>
      </c>
      <c r="B375" t="s">
        <v>12842</v>
      </c>
      <c r="C375" t="s">
        <v>18</v>
      </c>
      <c r="D375">
        <v>1</v>
      </c>
    </row>
    <row r="376" spans="1:4" x14ac:dyDescent="0.3">
      <c r="A376" t="s">
        <v>9725</v>
      </c>
      <c r="B376" t="s">
        <v>12842</v>
      </c>
      <c r="C376" t="s">
        <v>39</v>
      </c>
      <c r="D376">
        <v>15</v>
      </c>
    </row>
    <row r="377" spans="1:4" x14ac:dyDescent="0.3">
      <c r="A377" t="s">
        <v>4277</v>
      </c>
      <c r="B377" t="s">
        <v>12842</v>
      </c>
      <c r="C377" t="s">
        <v>39</v>
      </c>
      <c r="D377">
        <v>11</v>
      </c>
    </row>
    <row r="378" spans="1:4" x14ac:dyDescent="0.3">
      <c r="A378" t="s">
        <v>4283</v>
      </c>
      <c r="B378" t="s">
        <v>12843</v>
      </c>
      <c r="C378" t="s">
        <v>18</v>
      </c>
      <c r="D378">
        <v>10</v>
      </c>
    </row>
    <row r="379" spans="1:4" x14ac:dyDescent="0.3">
      <c r="A379" t="s">
        <v>2827</v>
      </c>
      <c r="B379" t="s">
        <v>12842</v>
      </c>
      <c r="C379" t="s">
        <v>18</v>
      </c>
      <c r="D379">
        <v>18</v>
      </c>
    </row>
    <row r="380" spans="1:4" x14ac:dyDescent="0.3">
      <c r="A380" t="s">
        <v>12959</v>
      </c>
      <c r="B380" t="s">
        <v>12842</v>
      </c>
      <c r="C380" t="s">
        <v>74</v>
      </c>
      <c r="D380">
        <v>7</v>
      </c>
    </row>
    <row r="381" spans="1:4" x14ac:dyDescent="0.3">
      <c r="A381" t="s">
        <v>12960</v>
      </c>
      <c r="B381" t="s">
        <v>12841</v>
      </c>
      <c r="C381" t="s">
        <v>39</v>
      </c>
      <c r="D381">
        <v>12</v>
      </c>
    </row>
    <row r="382" spans="1:4" x14ac:dyDescent="0.3">
      <c r="A382" t="s">
        <v>3693</v>
      </c>
      <c r="B382" t="s">
        <v>12842</v>
      </c>
      <c r="C382" t="s">
        <v>39</v>
      </c>
      <c r="D382">
        <v>15</v>
      </c>
    </row>
    <row r="383" spans="1:4" x14ac:dyDescent="0.3">
      <c r="A383" t="s">
        <v>12961</v>
      </c>
      <c r="B383" t="s">
        <v>12843</v>
      </c>
      <c r="C383" t="s">
        <v>39</v>
      </c>
      <c r="D383">
        <v>13</v>
      </c>
    </row>
    <row r="384" spans="1:4" x14ac:dyDescent="0.3">
      <c r="A384" t="s">
        <v>2510</v>
      </c>
      <c r="B384" t="s">
        <v>12841</v>
      </c>
      <c r="C384" t="s">
        <v>74</v>
      </c>
      <c r="D384">
        <v>5</v>
      </c>
    </row>
    <row r="385" spans="1:4" x14ac:dyDescent="0.3">
      <c r="A385" t="s">
        <v>12962</v>
      </c>
      <c r="B385" t="s">
        <v>12842</v>
      </c>
      <c r="C385" t="s">
        <v>18</v>
      </c>
      <c r="D385">
        <v>14</v>
      </c>
    </row>
    <row r="386" spans="1:4" x14ac:dyDescent="0.3">
      <c r="A386" t="s">
        <v>12963</v>
      </c>
      <c r="B386" t="s">
        <v>12842</v>
      </c>
      <c r="C386" t="s">
        <v>74</v>
      </c>
      <c r="D386">
        <v>15</v>
      </c>
    </row>
    <row r="387" spans="1:4" x14ac:dyDescent="0.3">
      <c r="A387" t="s">
        <v>12964</v>
      </c>
      <c r="B387" t="s">
        <v>12843</v>
      </c>
      <c r="C387" t="s">
        <v>18</v>
      </c>
      <c r="D387">
        <v>3</v>
      </c>
    </row>
    <row r="388" spans="1:4" x14ac:dyDescent="0.3">
      <c r="A388" t="s">
        <v>493</v>
      </c>
      <c r="B388" t="s">
        <v>12842</v>
      </c>
      <c r="C388" t="s">
        <v>39</v>
      </c>
      <c r="D388">
        <v>4</v>
      </c>
    </row>
    <row r="389" spans="1:4" x14ac:dyDescent="0.3">
      <c r="A389" t="s">
        <v>4177</v>
      </c>
      <c r="B389" t="s">
        <v>12843</v>
      </c>
      <c r="C389" t="s">
        <v>173</v>
      </c>
      <c r="D389">
        <v>14</v>
      </c>
    </row>
    <row r="390" spans="1:4" x14ac:dyDescent="0.3">
      <c r="A390" t="s">
        <v>9558</v>
      </c>
      <c r="B390" t="s">
        <v>12842</v>
      </c>
      <c r="C390" t="s">
        <v>39</v>
      </c>
      <c r="D390">
        <v>3</v>
      </c>
    </row>
    <row r="391" spans="1:4" x14ac:dyDescent="0.3">
      <c r="A391" t="s">
        <v>12965</v>
      </c>
      <c r="B391" t="s">
        <v>12841</v>
      </c>
      <c r="C391" t="s">
        <v>39</v>
      </c>
      <c r="D391">
        <v>18</v>
      </c>
    </row>
    <row r="392" spans="1:4" x14ac:dyDescent="0.3">
      <c r="A392" t="s">
        <v>12966</v>
      </c>
      <c r="B392" t="s">
        <v>12842</v>
      </c>
      <c r="C392" t="s">
        <v>39</v>
      </c>
      <c r="D392">
        <v>3</v>
      </c>
    </row>
    <row r="393" spans="1:4" x14ac:dyDescent="0.3">
      <c r="A393" t="s">
        <v>10221</v>
      </c>
      <c r="B393" t="s">
        <v>12842</v>
      </c>
      <c r="C393" t="s">
        <v>173</v>
      </c>
      <c r="D393">
        <v>20</v>
      </c>
    </row>
    <row r="394" spans="1:4" x14ac:dyDescent="0.3">
      <c r="A394" t="s">
        <v>7389</v>
      </c>
      <c r="B394" t="s">
        <v>12842</v>
      </c>
      <c r="C394" t="s">
        <v>74</v>
      </c>
      <c r="D394">
        <v>14</v>
      </c>
    </row>
    <row r="395" spans="1:4" x14ac:dyDescent="0.3">
      <c r="A395" t="s">
        <v>5492</v>
      </c>
      <c r="B395" t="s">
        <v>12842</v>
      </c>
      <c r="C395" t="s">
        <v>74</v>
      </c>
      <c r="D395">
        <v>9</v>
      </c>
    </row>
    <row r="396" spans="1:4" x14ac:dyDescent="0.3">
      <c r="A396" t="s">
        <v>12967</v>
      </c>
      <c r="B396" t="s">
        <v>12842</v>
      </c>
      <c r="C396" t="s">
        <v>173</v>
      </c>
      <c r="D396">
        <v>6</v>
      </c>
    </row>
    <row r="397" spans="1:4" x14ac:dyDescent="0.3">
      <c r="A397" t="s">
        <v>2766</v>
      </c>
      <c r="B397" t="s">
        <v>12842</v>
      </c>
      <c r="C397" t="s">
        <v>39</v>
      </c>
      <c r="D397">
        <v>7</v>
      </c>
    </row>
    <row r="398" spans="1:4" x14ac:dyDescent="0.3">
      <c r="A398" t="s">
        <v>5890</v>
      </c>
      <c r="B398" t="s">
        <v>12841</v>
      </c>
      <c r="C398" t="s">
        <v>173</v>
      </c>
      <c r="D398">
        <v>15</v>
      </c>
    </row>
    <row r="399" spans="1:4" x14ac:dyDescent="0.3">
      <c r="A399" t="s">
        <v>12968</v>
      </c>
      <c r="B399" t="s">
        <v>12842</v>
      </c>
      <c r="C399" t="s">
        <v>39</v>
      </c>
      <c r="D399">
        <v>16</v>
      </c>
    </row>
    <row r="400" spans="1:4" x14ac:dyDescent="0.3">
      <c r="A400" t="s">
        <v>7571</v>
      </c>
      <c r="B400" t="s">
        <v>12842</v>
      </c>
      <c r="C400" t="s">
        <v>27</v>
      </c>
      <c r="D400">
        <v>5</v>
      </c>
    </row>
    <row r="401" spans="1:4" x14ac:dyDescent="0.3">
      <c r="A401" t="s">
        <v>12969</v>
      </c>
      <c r="B401" t="s">
        <v>12842</v>
      </c>
      <c r="C401" t="s">
        <v>18</v>
      </c>
      <c r="D401">
        <v>11</v>
      </c>
    </row>
    <row r="402" spans="1:4" x14ac:dyDescent="0.3">
      <c r="A402" t="s">
        <v>1233</v>
      </c>
      <c r="B402" t="s">
        <v>12842</v>
      </c>
      <c r="C402" t="s">
        <v>18</v>
      </c>
      <c r="D402">
        <v>20</v>
      </c>
    </row>
    <row r="403" spans="1:4" x14ac:dyDescent="0.3">
      <c r="A403" t="s">
        <v>5084</v>
      </c>
      <c r="B403" t="s">
        <v>12843</v>
      </c>
      <c r="C403" t="s">
        <v>173</v>
      </c>
      <c r="D403">
        <v>6</v>
      </c>
    </row>
    <row r="404" spans="1:4" x14ac:dyDescent="0.3">
      <c r="A404" t="s">
        <v>12970</v>
      </c>
      <c r="B404" t="s">
        <v>12841</v>
      </c>
      <c r="C404" t="s">
        <v>39</v>
      </c>
      <c r="D404">
        <v>14</v>
      </c>
    </row>
    <row r="405" spans="1:4" x14ac:dyDescent="0.3">
      <c r="A405" t="s">
        <v>12971</v>
      </c>
      <c r="B405" t="s">
        <v>12842</v>
      </c>
      <c r="C405" t="s">
        <v>173</v>
      </c>
      <c r="D405">
        <v>4</v>
      </c>
    </row>
    <row r="406" spans="1:4" x14ac:dyDescent="0.3">
      <c r="A406" t="s">
        <v>3784</v>
      </c>
      <c r="B406" t="s">
        <v>12843</v>
      </c>
      <c r="C406" t="s">
        <v>18</v>
      </c>
      <c r="D406">
        <v>17</v>
      </c>
    </row>
    <row r="407" spans="1:4" x14ac:dyDescent="0.3">
      <c r="A407" t="s">
        <v>2059</v>
      </c>
      <c r="B407" t="s">
        <v>12841</v>
      </c>
      <c r="C407" t="s">
        <v>27</v>
      </c>
      <c r="D407">
        <v>4</v>
      </c>
    </row>
    <row r="408" spans="1:4" x14ac:dyDescent="0.3">
      <c r="A408" t="s">
        <v>9585</v>
      </c>
      <c r="B408" t="s">
        <v>12842</v>
      </c>
      <c r="C408" t="s">
        <v>173</v>
      </c>
      <c r="D408">
        <v>6</v>
      </c>
    </row>
    <row r="409" spans="1:4" x14ac:dyDescent="0.3">
      <c r="A409" t="s">
        <v>507</v>
      </c>
      <c r="B409" t="s">
        <v>12841</v>
      </c>
      <c r="C409" t="s">
        <v>39</v>
      </c>
      <c r="D409">
        <v>10</v>
      </c>
    </row>
    <row r="410" spans="1:4" x14ac:dyDescent="0.3">
      <c r="A410" t="s">
        <v>941</v>
      </c>
      <c r="B410" t="s">
        <v>12842</v>
      </c>
      <c r="C410" t="s">
        <v>173</v>
      </c>
      <c r="D410">
        <v>8</v>
      </c>
    </row>
    <row r="411" spans="1:4" x14ac:dyDescent="0.3">
      <c r="A411" t="s">
        <v>12972</v>
      </c>
      <c r="B411" t="s">
        <v>12843</v>
      </c>
      <c r="C411" t="s">
        <v>74</v>
      </c>
      <c r="D411">
        <v>4</v>
      </c>
    </row>
    <row r="412" spans="1:4" x14ac:dyDescent="0.3">
      <c r="A412" t="s">
        <v>12973</v>
      </c>
      <c r="B412" t="s">
        <v>12842</v>
      </c>
      <c r="C412" t="s">
        <v>27</v>
      </c>
      <c r="D412">
        <v>13</v>
      </c>
    </row>
    <row r="413" spans="1:4" x14ac:dyDescent="0.3">
      <c r="A413" t="s">
        <v>12974</v>
      </c>
      <c r="B413" t="s">
        <v>12842</v>
      </c>
      <c r="C413" t="s">
        <v>39</v>
      </c>
      <c r="D413">
        <v>1</v>
      </c>
    </row>
    <row r="414" spans="1:4" x14ac:dyDescent="0.3">
      <c r="A414" t="s">
        <v>1291</v>
      </c>
      <c r="B414" t="s">
        <v>12842</v>
      </c>
      <c r="C414" t="s">
        <v>74</v>
      </c>
      <c r="D414">
        <v>20</v>
      </c>
    </row>
    <row r="415" spans="1:4" x14ac:dyDescent="0.3">
      <c r="A415" t="s">
        <v>6965</v>
      </c>
      <c r="B415" t="s">
        <v>12841</v>
      </c>
      <c r="C415" t="s">
        <v>27</v>
      </c>
      <c r="D415">
        <v>2</v>
      </c>
    </row>
    <row r="416" spans="1:4" x14ac:dyDescent="0.3">
      <c r="A416" t="s">
        <v>12975</v>
      </c>
      <c r="B416" t="s">
        <v>12842</v>
      </c>
      <c r="C416" t="s">
        <v>74</v>
      </c>
      <c r="D416">
        <v>7</v>
      </c>
    </row>
    <row r="417" spans="1:4" x14ac:dyDescent="0.3">
      <c r="A417" t="s">
        <v>1843</v>
      </c>
      <c r="B417" t="s">
        <v>12842</v>
      </c>
      <c r="C417" t="s">
        <v>39</v>
      </c>
      <c r="D417">
        <v>19</v>
      </c>
    </row>
    <row r="418" spans="1:4" x14ac:dyDescent="0.3">
      <c r="A418" t="s">
        <v>12976</v>
      </c>
      <c r="B418" t="s">
        <v>12842</v>
      </c>
      <c r="C418" t="s">
        <v>18</v>
      </c>
      <c r="D418">
        <v>4</v>
      </c>
    </row>
    <row r="419" spans="1:4" x14ac:dyDescent="0.3">
      <c r="A419" t="s">
        <v>12977</v>
      </c>
      <c r="B419" t="s">
        <v>12841</v>
      </c>
      <c r="C419" t="s">
        <v>173</v>
      </c>
      <c r="D419">
        <v>2</v>
      </c>
    </row>
    <row r="420" spans="1:4" x14ac:dyDescent="0.3">
      <c r="A420" t="s">
        <v>12978</v>
      </c>
      <c r="B420" t="s">
        <v>12842</v>
      </c>
      <c r="C420" t="s">
        <v>39</v>
      </c>
      <c r="D420">
        <v>15</v>
      </c>
    </row>
    <row r="421" spans="1:4" x14ac:dyDescent="0.3">
      <c r="A421" t="s">
        <v>8287</v>
      </c>
      <c r="B421" t="s">
        <v>12843</v>
      </c>
      <c r="C421" t="s">
        <v>27</v>
      </c>
      <c r="D421">
        <v>2</v>
      </c>
    </row>
    <row r="422" spans="1:4" x14ac:dyDescent="0.3">
      <c r="A422" t="s">
        <v>12979</v>
      </c>
      <c r="B422" t="s">
        <v>12842</v>
      </c>
      <c r="C422" t="s">
        <v>173</v>
      </c>
      <c r="D422">
        <v>18</v>
      </c>
    </row>
    <row r="423" spans="1:4" x14ac:dyDescent="0.3">
      <c r="A423" t="s">
        <v>3472</v>
      </c>
      <c r="B423" t="s">
        <v>12842</v>
      </c>
      <c r="C423" t="s">
        <v>39</v>
      </c>
      <c r="D423">
        <v>10</v>
      </c>
    </row>
    <row r="424" spans="1:4" x14ac:dyDescent="0.3">
      <c r="A424" t="s">
        <v>7085</v>
      </c>
      <c r="B424" t="s">
        <v>12842</v>
      </c>
      <c r="C424" t="s">
        <v>39</v>
      </c>
      <c r="D424">
        <v>18</v>
      </c>
    </row>
    <row r="425" spans="1:4" x14ac:dyDescent="0.3">
      <c r="A425" t="s">
        <v>1366</v>
      </c>
      <c r="B425" t="s">
        <v>12842</v>
      </c>
      <c r="C425" t="s">
        <v>27</v>
      </c>
      <c r="D425">
        <v>5</v>
      </c>
    </row>
    <row r="426" spans="1:4" x14ac:dyDescent="0.3">
      <c r="A426" t="s">
        <v>3096</v>
      </c>
      <c r="B426" t="s">
        <v>12842</v>
      </c>
      <c r="C426" t="s">
        <v>39</v>
      </c>
      <c r="D426">
        <v>3</v>
      </c>
    </row>
    <row r="427" spans="1:4" x14ac:dyDescent="0.3">
      <c r="A427" t="s">
        <v>8373</v>
      </c>
      <c r="B427" t="s">
        <v>12841</v>
      </c>
      <c r="C427" t="s">
        <v>74</v>
      </c>
      <c r="D427">
        <v>20</v>
      </c>
    </row>
    <row r="428" spans="1:4" x14ac:dyDescent="0.3">
      <c r="A428" t="s">
        <v>4721</v>
      </c>
      <c r="B428" t="s">
        <v>12842</v>
      </c>
      <c r="C428" t="s">
        <v>27</v>
      </c>
      <c r="D428">
        <v>16</v>
      </c>
    </row>
    <row r="429" spans="1:4" x14ac:dyDescent="0.3">
      <c r="A429" t="s">
        <v>10126</v>
      </c>
      <c r="B429" t="s">
        <v>12841</v>
      </c>
      <c r="C429" t="s">
        <v>74</v>
      </c>
      <c r="D429">
        <v>19</v>
      </c>
    </row>
    <row r="430" spans="1:4" x14ac:dyDescent="0.3">
      <c r="A430" t="s">
        <v>1645</v>
      </c>
      <c r="B430" t="s">
        <v>12842</v>
      </c>
      <c r="C430" t="s">
        <v>18</v>
      </c>
      <c r="D430">
        <v>7</v>
      </c>
    </row>
    <row r="431" spans="1:4" x14ac:dyDescent="0.3">
      <c r="A431" t="s">
        <v>12980</v>
      </c>
      <c r="B431" t="s">
        <v>12841</v>
      </c>
      <c r="C431" t="s">
        <v>27</v>
      </c>
      <c r="D431">
        <v>9</v>
      </c>
    </row>
    <row r="432" spans="1:4" x14ac:dyDescent="0.3">
      <c r="A432" t="s">
        <v>4035</v>
      </c>
      <c r="B432" t="s">
        <v>12843</v>
      </c>
      <c r="C432" t="s">
        <v>74</v>
      </c>
      <c r="D432">
        <v>12</v>
      </c>
    </row>
    <row r="433" spans="1:4" x14ac:dyDescent="0.3">
      <c r="A433" t="s">
        <v>12981</v>
      </c>
      <c r="B433" t="s">
        <v>12841</v>
      </c>
      <c r="C433" t="s">
        <v>39</v>
      </c>
      <c r="D433">
        <v>9</v>
      </c>
    </row>
    <row r="434" spans="1:4" x14ac:dyDescent="0.3">
      <c r="A434" t="s">
        <v>8681</v>
      </c>
      <c r="B434" t="s">
        <v>12842</v>
      </c>
      <c r="C434" t="s">
        <v>74</v>
      </c>
      <c r="D434">
        <v>5</v>
      </c>
    </row>
    <row r="435" spans="1:4" x14ac:dyDescent="0.3">
      <c r="A435" t="s">
        <v>1193</v>
      </c>
      <c r="B435" t="s">
        <v>12841</v>
      </c>
      <c r="C435" t="s">
        <v>173</v>
      </c>
      <c r="D435">
        <v>8</v>
      </c>
    </row>
    <row r="436" spans="1:4" x14ac:dyDescent="0.3">
      <c r="A436" t="s">
        <v>12982</v>
      </c>
      <c r="B436" t="s">
        <v>12842</v>
      </c>
      <c r="C436" t="s">
        <v>27</v>
      </c>
      <c r="D436">
        <v>13</v>
      </c>
    </row>
    <row r="437" spans="1:4" x14ac:dyDescent="0.3">
      <c r="A437" t="s">
        <v>12983</v>
      </c>
      <c r="B437" t="s">
        <v>12842</v>
      </c>
      <c r="C437" t="s">
        <v>74</v>
      </c>
      <c r="D437">
        <v>1</v>
      </c>
    </row>
    <row r="438" spans="1:4" x14ac:dyDescent="0.3">
      <c r="A438" t="s">
        <v>6025</v>
      </c>
      <c r="B438" t="s">
        <v>12842</v>
      </c>
      <c r="C438" t="s">
        <v>18</v>
      </c>
      <c r="D438">
        <v>7</v>
      </c>
    </row>
    <row r="439" spans="1:4" x14ac:dyDescent="0.3">
      <c r="A439" t="s">
        <v>719</v>
      </c>
      <c r="B439" t="s">
        <v>12842</v>
      </c>
      <c r="C439" t="s">
        <v>39</v>
      </c>
      <c r="D439">
        <v>6</v>
      </c>
    </row>
    <row r="440" spans="1:4" x14ac:dyDescent="0.3">
      <c r="A440" t="s">
        <v>3806</v>
      </c>
      <c r="B440" t="s">
        <v>12841</v>
      </c>
      <c r="C440" t="s">
        <v>18</v>
      </c>
      <c r="D440">
        <v>2</v>
      </c>
    </row>
    <row r="441" spans="1:4" x14ac:dyDescent="0.3">
      <c r="A441" t="s">
        <v>12984</v>
      </c>
      <c r="B441" t="s">
        <v>12842</v>
      </c>
      <c r="C441" t="s">
        <v>39</v>
      </c>
      <c r="D441">
        <v>3</v>
      </c>
    </row>
    <row r="442" spans="1:4" x14ac:dyDescent="0.3">
      <c r="A442" t="s">
        <v>479</v>
      </c>
      <c r="B442" t="s">
        <v>12841</v>
      </c>
      <c r="C442" t="s">
        <v>173</v>
      </c>
      <c r="D442">
        <v>10</v>
      </c>
    </row>
    <row r="443" spans="1:4" x14ac:dyDescent="0.3">
      <c r="A443" t="s">
        <v>12985</v>
      </c>
      <c r="B443" t="s">
        <v>12842</v>
      </c>
      <c r="C443" t="s">
        <v>18</v>
      </c>
      <c r="D443">
        <v>3</v>
      </c>
    </row>
    <row r="444" spans="1:4" x14ac:dyDescent="0.3">
      <c r="A444" t="s">
        <v>802</v>
      </c>
      <c r="B444" t="s">
        <v>12841</v>
      </c>
      <c r="C444" t="s">
        <v>27</v>
      </c>
      <c r="D444">
        <v>7</v>
      </c>
    </row>
    <row r="445" spans="1:4" x14ac:dyDescent="0.3">
      <c r="A445" t="s">
        <v>12986</v>
      </c>
      <c r="B445" t="s">
        <v>12842</v>
      </c>
      <c r="C445" t="s">
        <v>39</v>
      </c>
      <c r="D445">
        <v>12</v>
      </c>
    </row>
    <row r="446" spans="1:4" x14ac:dyDescent="0.3">
      <c r="A446" t="s">
        <v>12987</v>
      </c>
      <c r="B446" t="s">
        <v>12842</v>
      </c>
      <c r="C446" t="s">
        <v>18</v>
      </c>
      <c r="D446">
        <v>18</v>
      </c>
    </row>
    <row r="447" spans="1:4" x14ac:dyDescent="0.3">
      <c r="A447" t="s">
        <v>2683</v>
      </c>
      <c r="B447" t="s">
        <v>12842</v>
      </c>
      <c r="C447" t="s">
        <v>18</v>
      </c>
      <c r="D447">
        <v>2</v>
      </c>
    </row>
    <row r="448" spans="1:4" x14ac:dyDescent="0.3">
      <c r="A448" t="s">
        <v>5853</v>
      </c>
      <c r="B448" t="s">
        <v>12843</v>
      </c>
      <c r="C448" t="s">
        <v>18</v>
      </c>
      <c r="D448">
        <v>9</v>
      </c>
    </row>
    <row r="449" spans="1:4" x14ac:dyDescent="0.3">
      <c r="A449" t="s">
        <v>601</v>
      </c>
      <c r="B449" t="s">
        <v>12842</v>
      </c>
      <c r="C449" t="s">
        <v>27</v>
      </c>
      <c r="D449">
        <v>3</v>
      </c>
    </row>
    <row r="450" spans="1:4" x14ac:dyDescent="0.3">
      <c r="A450" t="s">
        <v>6308</v>
      </c>
      <c r="B450" t="s">
        <v>12842</v>
      </c>
      <c r="C450" t="s">
        <v>173</v>
      </c>
      <c r="D450">
        <v>9</v>
      </c>
    </row>
    <row r="451" spans="1:4" x14ac:dyDescent="0.3">
      <c r="A451" t="s">
        <v>1546</v>
      </c>
      <c r="B451" t="s">
        <v>12842</v>
      </c>
      <c r="C451" t="s">
        <v>173</v>
      </c>
      <c r="D451">
        <v>10</v>
      </c>
    </row>
    <row r="452" spans="1:4" x14ac:dyDescent="0.3">
      <c r="A452" t="s">
        <v>3213</v>
      </c>
      <c r="B452" t="s">
        <v>12842</v>
      </c>
      <c r="C452" t="s">
        <v>39</v>
      </c>
      <c r="D452">
        <v>16</v>
      </c>
    </row>
    <row r="453" spans="1:4" x14ac:dyDescent="0.3">
      <c r="A453" t="s">
        <v>3075</v>
      </c>
      <c r="B453" t="s">
        <v>12841</v>
      </c>
      <c r="C453" t="s">
        <v>27</v>
      </c>
      <c r="D453">
        <v>9</v>
      </c>
    </row>
    <row r="454" spans="1:4" x14ac:dyDescent="0.3">
      <c r="A454" t="s">
        <v>550</v>
      </c>
      <c r="B454" t="s">
        <v>12842</v>
      </c>
      <c r="C454" t="s">
        <v>39</v>
      </c>
      <c r="D454">
        <v>19</v>
      </c>
    </row>
    <row r="455" spans="1:4" x14ac:dyDescent="0.3">
      <c r="A455" t="s">
        <v>3586</v>
      </c>
      <c r="B455" t="s">
        <v>12842</v>
      </c>
      <c r="C455" t="s">
        <v>173</v>
      </c>
      <c r="D455">
        <v>3</v>
      </c>
    </row>
    <row r="456" spans="1:4" x14ac:dyDescent="0.3">
      <c r="A456" t="s">
        <v>12988</v>
      </c>
      <c r="B456" t="s">
        <v>12842</v>
      </c>
      <c r="C456" t="s">
        <v>74</v>
      </c>
      <c r="D456">
        <v>2</v>
      </c>
    </row>
    <row r="457" spans="1:4" x14ac:dyDescent="0.3">
      <c r="A457" t="s">
        <v>4050</v>
      </c>
      <c r="B457" t="s">
        <v>12842</v>
      </c>
      <c r="C457" t="s">
        <v>18</v>
      </c>
      <c r="D457">
        <v>1</v>
      </c>
    </row>
    <row r="458" spans="1:4" x14ac:dyDescent="0.3">
      <c r="A458" t="s">
        <v>3373</v>
      </c>
      <c r="B458" t="s">
        <v>12843</v>
      </c>
      <c r="C458" t="s">
        <v>39</v>
      </c>
      <c r="D458">
        <v>8</v>
      </c>
    </row>
    <row r="459" spans="1:4" x14ac:dyDescent="0.3">
      <c r="A459" t="s">
        <v>6364</v>
      </c>
      <c r="B459" t="s">
        <v>12842</v>
      </c>
      <c r="C459" t="s">
        <v>39</v>
      </c>
      <c r="D459">
        <v>4</v>
      </c>
    </row>
    <row r="460" spans="1:4" x14ac:dyDescent="0.3">
      <c r="A460" t="s">
        <v>1083</v>
      </c>
      <c r="B460" t="s">
        <v>12841</v>
      </c>
      <c r="C460" t="s">
        <v>18</v>
      </c>
      <c r="D460">
        <v>2</v>
      </c>
    </row>
    <row r="461" spans="1:4" x14ac:dyDescent="0.3">
      <c r="A461" t="s">
        <v>12989</v>
      </c>
      <c r="B461" t="s">
        <v>12842</v>
      </c>
      <c r="C461" t="s">
        <v>173</v>
      </c>
      <c r="D461">
        <v>5</v>
      </c>
    </row>
    <row r="462" spans="1:4" x14ac:dyDescent="0.3">
      <c r="A462" t="s">
        <v>2639</v>
      </c>
      <c r="B462" t="s">
        <v>12842</v>
      </c>
      <c r="C462" t="s">
        <v>27</v>
      </c>
      <c r="D462">
        <v>20</v>
      </c>
    </row>
    <row r="463" spans="1:4" x14ac:dyDescent="0.3">
      <c r="A463" t="s">
        <v>7737</v>
      </c>
      <c r="B463" t="s">
        <v>12842</v>
      </c>
      <c r="C463" t="s">
        <v>173</v>
      </c>
      <c r="D463">
        <v>17</v>
      </c>
    </row>
    <row r="464" spans="1:4" x14ac:dyDescent="0.3">
      <c r="A464" t="s">
        <v>12741</v>
      </c>
      <c r="B464" t="s">
        <v>12843</v>
      </c>
      <c r="C464" t="s">
        <v>39</v>
      </c>
      <c r="D464">
        <v>1</v>
      </c>
    </row>
    <row r="465" spans="1:4" x14ac:dyDescent="0.3">
      <c r="A465" t="s">
        <v>9212</v>
      </c>
      <c r="B465" t="s">
        <v>12842</v>
      </c>
      <c r="C465" t="s">
        <v>74</v>
      </c>
      <c r="D465">
        <v>19</v>
      </c>
    </row>
    <row r="466" spans="1:4" x14ac:dyDescent="0.3">
      <c r="A466" t="s">
        <v>1319</v>
      </c>
      <c r="B466" t="s">
        <v>12842</v>
      </c>
      <c r="C466" t="s">
        <v>18</v>
      </c>
      <c r="D466">
        <v>5</v>
      </c>
    </row>
    <row r="467" spans="1:4" x14ac:dyDescent="0.3">
      <c r="A467" t="s">
        <v>3316</v>
      </c>
      <c r="B467" t="s">
        <v>12842</v>
      </c>
      <c r="C467" t="s">
        <v>74</v>
      </c>
      <c r="D467">
        <v>9</v>
      </c>
    </row>
    <row r="468" spans="1:4" x14ac:dyDescent="0.3">
      <c r="A468" t="s">
        <v>4534</v>
      </c>
      <c r="B468" t="s">
        <v>12842</v>
      </c>
      <c r="C468" t="s">
        <v>18</v>
      </c>
      <c r="D468">
        <v>7</v>
      </c>
    </row>
    <row r="469" spans="1:4" x14ac:dyDescent="0.3">
      <c r="A469" t="s">
        <v>12990</v>
      </c>
      <c r="B469" t="s">
        <v>12843</v>
      </c>
      <c r="C469" t="s">
        <v>18</v>
      </c>
      <c r="D469">
        <v>9</v>
      </c>
    </row>
    <row r="470" spans="1:4" x14ac:dyDescent="0.3">
      <c r="A470" t="s">
        <v>3089</v>
      </c>
      <c r="B470" t="s">
        <v>12842</v>
      </c>
      <c r="C470" t="s">
        <v>74</v>
      </c>
      <c r="D470">
        <v>16</v>
      </c>
    </row>
    <row r="471" spans="1:4" x14ac:dyDescent="0.3">
      <c r="A471" t="s">
        <v>2811</v>
      </c>
      <c r="B471" t="s">
        <v>12842</v>
      </c>
      <c r="C471" t="s">
        <v>39</v>
      </c>
      <c r="D471">
        <v>15</v>
      </c>
    </row>
    <row r="472" spans="1:4" x14ac:dyDescent="0.3">
      <c r="A472" t="s">
        <v>2387</v>
      </c>
      <c r="B472" t="s">
        <v>12842</v>
      </c>
      <c r="C472" t="s">
        <v>74</v>
      </c>
      <c r="D472">
        <v>12</v>
      </c>
    </row>
    <row r="473" spans="1:4" x14ac:dyDescent="0.3">
      <c r="A473" t="s">
        <v>11073</v>
      </c>
      <c r="B473" t="s">
        <v>12842</v>
      </c>
      <c r="C473" t="s">
        <v>27</v>
      </c>
      <c r="D473">
        <v>13</v>
      </c>
    </row>
    <row r="474" spans="1:4" x14ac:dyDescent="0.3">
      <c r="A474" t="s">
        <v>8849</v>
      </c>
      <c r="B474" t="s">
        <v>12842</v>
      </c>
      <c r="C474" t="s">
        <v>39</v>
      </c>
      <c r="D474">
        <v>15</v>
      </c>
    </row>
    <row r="475" spans="1:4" x14ac:dyDescent="0.3">
      <c r="A475" t="s">
        <v>792</v>
      </c>
      <c r="B475" t="s">
        <v>12842</v>
      </c>
      <c r="C475" t="s">
        <v>173</v>
      </c>
      <c r="D475">
        <v>4</v>
      </c>
    </row>
    <row r="476" spans="1:4" x14ac:dyDescent="0.3">
      <c r="A476" t="s">
        <v>10724</v>
      </c>
      <c r="B476" t="s">
        <v>12842</v>
      </c>
      <c r="C476" t="s">
        <v>74</v>
      </c>
      <c r="D476">
        <v>8</v>
      </c>
    </row>
    <row r="477" spans="1:4" x14ac:dyDescent="0.3">
      <c r="A477" t="s">
        <v>12991</v>
      </c>
      <c r="B477" t="s">
        <v>12842</v>
      </c>
      <c r="C477" t="s">
        <v>27</v>
      </c>
      <c r="D477">
        <v>3</v>
      </c>
    </row>
    <row r="478" spans="1:4" x14ac:dyDescent="0.3">
      <c r="A478" t="s">
        <v>12992</v>
      </c>
      <c r="B478" t="s">
        <v>12842</v>
      </c>
      <c r="C478" t="s">
        <v>27</v>
      </c>
      <c r="D478">
        <v>15</v>
      </c>
    </row>
    <row r="479" spans="1:4" x14ac:dyDescent="0.3">
      <c r="A479" t="s">
        <v>7110</v>
      </c>
      <c r="B479" t="s">
        <v>12842</v>
      </c>
      <c r="C479" t="s">
        <v>27</v>
      </c>
      <c r="D479">
        <v>9</v>
      </c>
    </row>
    <row r="480" spans="1:4" x14ac:dyDescent="0.3">
      <c r="A480" t="s">
        <v>8073</v>
      </c>
      <c r="B480" t="s">
        <v>12842</v>
      </c>
      <c r="C480" t="s">
        <v>27</v>
      </c>
      <c r="D480">
        <v>13</v>
      </c>
    </row>
    <row r="481" spans="1:4" x14ac:dyDescent="0.3">
      <c r="A481" t="s">
        <v>476</v>
      </c>
      <c r="B481" t="s">
        <v>12842</v>
      </c>
      <c r="C481" t="s">
        <v>173</v>
      </c>
      <c r="D481">
        <v>12</v>
      </c>
    </row>
    <row r="482" spans="1:4" x14ac:dyDescent="0.3">
      <c r="A482" t="s">
        <v>7512</v>
      </c>
      <c r="B482" t="s">
        <v>12842</v>
      </c>
      <c r="C482" t="s">
        <v>74</v>
      </c>
      <c r="D482">
        <v>6</v>
      </c>
    </row>
    <row r="483" spans="1:4" x14ac:dyDescent="0.3">
      <c r="A483" t="s">
        <v>3781</v>
      </c>
      <c r="B483" t="s">
        <v>12842</v>
      </c>
      <c r="C483" t="s">
        <v>18</v>
      </c>
      <c r="D483">
        <v>3</v>
      </c>
    </row>
    <row r="484" spans="1:4" x14ac:dyDescent="0.3">
      <c r="A484" t="s">
        <v>5509</v>
      </c>
      <c r="B484" t="s">
        <v>12842</v>
      </c>
      <c r="C484" t="s">
        <v>39</v>
      </c>
      <c r="D484">
        <v>20</v>
      </c>
    </row>
    <row r="485" spans="1:4" x14ac:dyDescent="0.3">
      <c r="A485" t="s">
        <v>503</v>
      </c>
      <c r="B485" t="s">
        <v>12842</v>
      </c>
      <c r="C485" t="s">
        <v>74</v>
      </c>
      <c r="D485">
        <v>6</v>
      </c>
    </row>
    <row r="486" spans="1:4" x14ac:dyDescent="0.3">
      <c r="A486" t="s">
        <v>12993</v>
      </c>
      <c r="B486" t="s">
        <v>12842</v>
      </c>
      <c r="C486" t="s">
        <v>39</v>
      </c>
      <c r="D486">
        <v>3</v>
      </c>
    </row>
    <row r="487" spans="1:4" x14ac:dyDescent="0.3">
      <c r="A487" t="s">
        <v>12994</v>
      </c>
      <c r="B487" t="s">
        <v>12842</v>
      </c>
      <c r="C487" t="s">
        <v>18</v>
      </c>
      <c r="D487">
        <v>7</v>
      </c>
    </row>
    <row r="488" spans="1:4" x14ac:dyDescent="0.3">
      <c r="A488" t="s">
        <v>7309</v>
      </c>
      <c r="B488" t="s">
        <v>12842</v>
      </c>
      <c r="C488" t="s">
        <v>39</v>
      </c>
      <c r="D488">
        <v>19</v>
      </c>
    </row>
    <row r="489" spans="1:4" x14ac:dyDescent="0.3">
      <c r="A489" t="s">
        <v>12995</v>
      </c>
      <c r="B489" t="s">
        <v>12842</v>
      </c>
      <c r="C489" t="s">
        <v>74</v>
      </c>
      <c r="D489">
        <v>6</v>
      </c>
    </row>
    <row r="490" spans="1:4" x14ac:dyDescent="0.3">
      <c r="A490" t="s">
        <v>3817</v>
      </c>
      <c r="B490" t="s">
        <v>12842</v>
      </c>
      <c r="C490" t="s">
        <v>39</v>
      </c>
      <c r="D490">
        <v>20</v>
      </c>
    </row>
    <row r="491" spans="1:4" x14ac:dyDescent="0.3">
      <c r="A491" t="s">
        <v>5285</v>
      </c>
      <c r="B491" t="s">
        <v>12842</v>
      </c>
      <c r="C491" t="s">
        <v>74</v>
      </c>
      <c r="D491">
        <v>10</v>
      </c>
    </row>
    <row r="492" spans="1:4" x14ac:dyDescent="0.3">
      <c r="A492" t="s">
        <v>5634</v>
      </c>
      <c r="B492" t="s">
        <v>12842</v>
      </c>
      <c r="C492" t="s">
        <v>27</v>
      </c>
      <c r="D492">
        <v>18</v>
      </c>
    </row>
    <row r="493" spans="1:4" x14ac:dyDescent="0.3">
      <c r="A493" t="s">
        <v>4304</v>
      </c>
      <c r="B493" t="s">
        <v>12842</v>
      </c>
      <c r="C493" t="s">
        <v>27</v>
      </c>
      <c r="D493">
        <v>14</v>
      </c>
    </row>
    <row r="494" spans="1:4" x14ac:dyDescent="0.3">
      <c r="A494" t="s">
        <v>12996</v>
      </c>
      <c r="B494" t="s">
        <v>12842</v>
      </c>
      <c r="C494" t="s">
        <v>18</v>
      </c>
      <c r="D494">
        <v>1</v>
      </c>
    </row>
    <row r="495" spans="1:4" x14ac:dyDescent="0.3">
      <c r="A495" t="s">
        <v>12997</v>
      </c>
      <c r="B495" t="s">
        <v>12842</v>
      </c>
      <c r="C495" t="s">
        <v>74</v>
      </c>
      <c r="D495">
        <v>11</v>
      </c>
    </row>
    <row r="496" spans="1:4" x14ac:dyDescent="0.3">
      <c r="A496" t="s">
        <v>9997</v>
      </c>
      <c r="B496" t="s">
        <v>12841</v>
      </c>
      <c r="C496" t="s">
        <v>74</v>
      </c>
      <c r="D496">
        <v>9</v>
      </c>
    </row>
    <row r="497" spans="1:4" x14ac:dyDescent="0.3">
      <c r="A497" t="s">
        <v>12998</v>
      </c>
      <c r="B497" t="s">
        <v>12842</v>
      </c>
      <c r="C497" t="s">
        <v>74</v>
      </c>
      <c r="D497">
        <v>5</v>
      </c>
    </row>
    <row r="498" spans="1:4" x14ac:dyDescent="0.3">
      <c r="A498" t="s">
        <v>12999</v>
      </c>
      <c r="B498" t="s">
        <v>12842</v>
      </c>
      <c r="C498" t="s">
        <v>27</v>
      </c>
      <c r="D498">
        <v>11</v>
      </c>
    </row>
    <row r="499" spans="1:4" x14ac:dyDescent="0.3">
      <c r="A499" t="s">
        <v>13000</v>
      </c>
      <c r="B499" t="s">
        <v>12842</v>
      </c>
      <c r="C499" t="s">
        <v>39</v>
      </c>
      <c r="D499">
        <v>3</v>
      </c>
    </row>
    <row r="500" spans="1:4" x14ac:dyDescent="0.3">
      <c r="A500" t="s">
        <v>488</v>
      </c>
      <c r="B500" t="s">
        <v>12842</v>
      </c>
      <c r="C500" t="s">
        <v>173</v>
      </c>
      <c r="D500">
        <v>14</v>
      </c>
    </row>
    <row r="501" spans="1:4" x14ac:dyDescent="0.3">
      <c r="A501" t="s">
        <v>1425</v>
      </c>
      <c r="B501" t="s">
        <v>12842</v>
      </c>
      <c r="C501" t="s">
        <v>39</v>
      </c>
      <c r="D501">
        <v>17</v>
      </c>
    </row>
    <row r="502" spans="1:4" x14ac:dyDescent="0.3">
      <c r="A502" t="s">
        <v>9570</v>
      </c>
      <c r="B502" t="s">
        <v>12841</v>
      </c>
      <c r="C502" t="s">
        <v>27</v>
      </c>
      <c r="D502">
        <v>2</v>
      </c>
    </row>
    <row r="503" spans="1:4" x14ac:dyDescent="0.3">
      <c r="A503" t="s">
        <v>5025</v>
      </c>
      <c r="B503" t="s">
        <v>12841</v>
      </c>
      <c r="C503" t="s">
        <v>74</v>
      </c>
      <c r="D503">
        <v>10</v>
      </c>
    </row>
    <row r="504" spans="1:4" x14ac:dyDescent="0.3">
      <c r="A504" t="s">
        <v>7121</v>
      </c>
      <c r="B504" t="s">
        <v>12843</v>
      </c>
      <c r="C504" t="s">
        <v>18</v>
      </c>
      <c r="D504">
        <v>14</v>
      </c>
    </row>
    <row r="505" spans="1:4" x14ac:dyDescent="0.3">
      <c r="A505" t="s">
        <v>8554</v>
      </c>
      <c r="B505" t="s">
        <v>12842</v>
      </c>
      <c r="C505" t="s">
        <v>27</v>
      </c>
      <c r="D505">
        <v>2</v>
      </c>
    </row>
    <row r="506" spans="1:4" x14ac:dyDescent="0.3">
      <c r="A506" t="s">
        <v>13001</v>
      </c>
      <c r="B506" t="s">
        <v>12842</v>
      </c>
      <c r="C506" t="s">
        <v>39</v>
      </c>
      <c r="D506">
        <v>8</v>
      </c>
    </row>
    <row r="507" spans="1:4" x14ac:dyDescent="0.3">
      <c r="A507" t="s">
        <v>10172</v>
      </c>
      <c r="B507" t="s">
        <v>12841</v>
      </c>
      <c r="C507" t="s">
        <v>27</v>
      </c>
      <c r="D507">
        <v>6</v>
      </c>
    </row>
    <row r="508" spans="1:4" x14ac:dyDescent="0.3">
      <c r="A508" t="s">
        <v>994</v>
      </c>
      <c r="B508" t="s">
        <v>12842</v>
      </c>
      <c r="C508" t="s">
        <v>74</v>
      </c>
      <c r="D508">
        <v>1</v>
      </c>
    </row>
    <row r="509" spans="1:4" x14ac:dyDescent="0.3">
      <c r="A509" t="s">
        <v>13002</v>
      </c>
      <c r="B509" t="s">
        <v>12841</v>
      </c>
      <c r="C509" t="s">
        <v>39</v>
      </c>
      <c r="D509">
        <v>17</v>
      </c>
    </row>
    <row r="510" spans="1:4" x14ac:dyDescent="0.3">
      <c r="A510" t="s">
        <v>3134</v>
      </c>
      <c r="B510" t="s">
        <v>12842</v>
      </c>
      <c r="C510" t="s">
        <v>39</v>
      </c>
      <c r="D510">
        <v>9</v>
      </c>
    </row>
    <row r="511" spans="1:4" x14ac:dyDescent="0.3">
      <c r="A511" t="s">
        <v>850</v>
      </c>
      <c r="B511" t="s">
        <v>12842</v>
      </c>
      <c r="C511" t="s">
        <v>27</v>
      </c>
      <c r="D511">
        <v>16</v>
      </c>
    </row>
    <row r="512" spans="1:4" x14ac:dyDescent="0.3">
      <c r="A512" t="s">
        <v>12105</v>
      </c>
      <c r="B512" t="s">
        <v>12842</v>
      </c>
      <c r="C512" t="s">
        <v>18</v>
      </c>
      <c r="D512">
        <v>12</v>
      </c>
    </row>
    <row r="513" spans="1:4" x14ac:dyDescent="0.3">
      <c r="A513" t="s">
        <v>355</v>
      </c>
      <c r="B513" t="s">
        <v>12841</v>
      </c>
      <c r="C513" t="s">
        <v>173</v>
      </c>
      <c r="D513">
        <v>18</v>
      </c>
    </row>
    <row r="514" spans="1:4" x14ac:dyDescent="0.3">
      <c r="A514" t="s">
        <v>1642</v>
      </c>
      <c r="B514" t="s">
        <v>12842</v>
      </c>
      <c r="C514" t="s">
        <v>27</v>
      </c>
      <c r="D514">
        <v>20</v>
      </c>
    </row>
    <row r="515" spans="1:4" x14ac:dyDescent="0.3">
      <c r="A515" t="s">
        <v>381</v>
      </c>
      <c r="B515" t="s">
        <v>12842</v>
      </c>
      <c r="C515" t="s">
        <v>27</v>
      </c>
      <c r="D515">
        <v>13</v>
      </c>
    </row>
    <row r="516" spans="1:4" x14ac:dyDescent="0.3">
      <c r="A516" t="s">
        <v>13003</v>
      </c>
      <c r="B516" t="s">
        <v>12842</v>
      </c>
      <c r="C516" t="s">
        <v>18</v>
      </c>
      <c r="D516">
        <v>8</v>
      </c>
    </row>
    <row r="517" spans="1:4" x14ac:dyDescent="0.3">
      <c r="A517" t="s">
        <v>13004</v>
      </c>
      <c r="B517" t="s">
        <v>12842</v>
      </c>
      <c r="C517" t="s">
        <v>27</v>
      </c>
      <c r="D517">
        <v>9</v>
      </c>
    </row>
    <row r="518" spans="1:4" x14ac:dyDescent="0.3">
      <c r="A518" t="s">
        <v>12001</v>
      </c>
      <c r="B518" t="s">
        <v>12842</v>
      </c>
      <c r="C518" t="s">
        <v>173</v>
      </c>
      <c r="D518">
        <v>17</v>
      </c>
    </row>
    <row r="519" spans="1:4" x14ac:dyDescent="0.3">
      <c r="A519" t="s">
        <v>664</v>
      </c>
      <c r="B519" t="s">
        <v>12841</v>
      </c>
      <c r="C519" t="s">
        <v>39</v>
      </c>
      <c r="D519">
        <v>9</v>
      </c>
    </row>
    <row r="520" spans="1:4" x14ac:dyDescent="0.3">
      <c r="A520" t="s">
        <v>8274</v>
      </c>
      <c r="B520" t="s">
        <v>12842</v>
      </c>
      <c r="C520" t="s">
        <v>18</v>
      </c>
      <c r="D520">
        <v>11</v>
      </c>
    </row>
    <row r="521" spans="1:4" x14ac:dyDescent="0.3">
      <c r="A521" t="s">
        <v>13005</v>
      </c>
      <c r="B521" t="s">
        <v>12841</v>
      </c>
      <c r="C521" t="s">
        <v>18</v>
      </c>
      <c r="D521">
        <v>4</v>
      </c>
    </row>
    <row r="522" spans="1:4" x14ac:dyDescent="0.3">
      <c r="A522" t="s">
        <v>1708</v>
      </c>
      <c r="B522" t="s">
        <v>12841</v>
      </c>
      <c r="C522" t="s">
        <v>18</v>
      </c>
      <c r="D522">
        <v>20</v>
      </c>
    </row>
    <row r="523" spans="1:4" x14ac:dyDescent="0.3">
      <c r="A523" t="s">
        <v>13006</v>
      </c>
      <c r="B523" t="s">
        <v>12842</v>
      </c>
      <c r="C523" t="s">
        <v>27</v>
      </c>
      <c r="D523">
        <v>14</v>
      </c>
    </row>
    <row r="524" spans="1:4" x14ac:dyDescent="0.3">
      <c r="A524" t="s">
        <v>3110</v>
      </c>
      <c r="B524" t="s">
        <v>12842</v>
      </c>
      <c r="C524" t="s">
        <v>74</v>
      </c>
      <c r="D524">
        <v>7</v>
      </c>
    </row>
    <row r="525" spans="1:4" x14ac:dyDescent="0.3">
      <c r="A525" t="s">
        <v>13007</v>
      </c>
      <c r="B525" t="s">
        <v>12842</v>
      </c>
      <c r="C525" t="s">
        <v>74</v>
      </c>
      <c r="D525">
        <v>12</v>
      </c>
    </row>
    <row r="526" spans="1:4" x14ac:dyDescent="0.3">
      <c r="A526" t="s">
        <v>1680</v>
      </c>
      <c r="B526" t="s">
        <v>12842</v>
      </c>
      <c r="C526" t="s">
        <v>18</v>
      </c>
      <c r="D526">
        <v>9</v>
      </c>
    </row>
    <row r="527" spans="1:4" x14ac:dyDescent="0.3">
      <c r="A527" t="s">
        <v>4325</v>
      </c>
      <c r="B527" t="s">
        <v>12842</v>
      </c>
      <c r="C527" t="s">
        <v>39</v>
      </c>
      <c r="D527">
        <v>4</v>
      </c>
    </row>
    <row r="528" spans="1:4" x14ac:dyDescent="0.3">
      <c r="A528" t="s">
        <v>13008</v>
      </c>
      <c r="B528" t="s">
        <v>12843</v>
      </c>
      <c r="C528" t="s">
        <v>18</v>
      </c>
      <c r="D528">
        <v>18</v>
      </c>
    </row>
    <row r="529" spans="1:4" x14ac:dyDescent="0.3">
      <c r="A529" t="s">
        <v>499</v>
      </c>
      <c r="B529" t="s">
        <v>12843</v>
      </c>
      <c r="C529" t="s">
        <v>173</v>
      </c>
      <c r="D529">
        <v>18</v>
      </c>
    </row>
    <row r="530" spans="1:4" x14ac:dyDescent="0.3">
      <c r="A530" t="s">
        <v>8020</v>
      </c>
      <c r="B530" t="s">
        <v>12841</v>
      </c>
      <c r="C530" t="s">
        <v>74</v>
      </c>
      <c r="D530">
        <v>17</v>
      </c>
    </row>
    <row r="531" spans="1:4" x14ac:dyDescent="0.3">
      <c r="A531" t="s">
        <v>12012</v>
      </c>
      <c r="B531" t="s">
        <v>12842</v>
      </c>
      <c r="C531" t="s">
        <v>18</v>
      </c>
      <c r="D531">
        <v>8</v>
      </c>
    </row>
    <row r="532" spans="1:4" x14ac:dyDescent="0.3">
      <c r="A532" t="s">
        <v>3298</v>
      </c>
      <c r="B532" t="s">
        <v>12842</v>
      </c>
      <c r="C532" t="s">
        <v>27</v>
      </c>
      <c r="D532">
        <v>6</v>
      </c>
    </row>
    <row r="533" spans="1:4" x14ac:dyDescent="0.3">
      <c r="A533" t="s">
        <v>1187</v>
      </c>
      <c r="B533" t="s">
        <v>12842</v>
      </c>
      <c r="C533" t="s">
        <v>39</v>
      </c>
      <c r="D533">
        <v>1</v>
      </c>
    </row>
    <row r="534" spans="1:4" x14ac:dyDescent="0.3">
      <c r="A534" t="s">
        <v>9902</v>
      </c>
      <c r="B534" t="s">
        <v>12842</v>
      </c>
      <c r="C534" t="s">
        <v>18</v>
      </c>
      <c r="D534">
        <v>15</v>
      </c>
    </row>
    <row r="535" spans="1:4" x14ac:dyDescent="0.3">
      <c r="A535" t="s">
        <v>13009</v>
      </c>
      <c r="B535" t="s">
        <v>12842</v>
      </c>
      <c r="C535" t="s">
        <v>18</v>
      </c>
      <c r="D535">
        <v>7</v>
      </c>
    </row>
    <row r="536" spans="1:4" x14ac:dyDescent="0.3">
      <c r="A536" t="s">
        <v>3907</v>
      </c>
      <c r="B536" t="s">
        <v>12842</v>
      </c>
      <c r="C536" t="s">
        <v>173</v>
      </c>
      <c r="D536">
        <v>18</v>
      </c>
    </row>
    <row r="537" spans="1:4" x14ac:dyDescent="0.3">
      <c r="A537" t="s">
        <v>8334</v>
      </c>
      <c r="B537" t="s">
        <v>12842</v>
      </c>
      <c r="C537" t="s">
        <v>27</v>
      </c>
      <c r="D537">
        <v>18</v>
      </c>
    </row>
    <row r="538" spans="1:4" x14ac:dyDescent="0.3">
      <c r="A538" t="s">
        <v>5098</v>
      </c>
      <c r="B538" t="s">
        <v>12842</v>
      </c>
      <c r="C538" t="s">
        <v>74</v>
      </c>
      <c r="D538">
        <v>3</v>
      </c>
    </row>
    <row r="539" spans="1:4" x14ac:dyDescent="0.3">
      <c r="A539" t="s">
        <v>13010</v>
      </c>
      <c r="B539" t="s">
        <v>12842</v>
      </c>
      <c r="C539" t="s">
        <v>39</v>
      </c>
      <c r="D539">
        <v>19</v>
      </c>
    </row>
    <row r="540" spans="1:4" x14ac:dyDescent="0.3">
      <c r="A540" t="s">
        <v>9089</v>
      </c>
      <c r="B540" t="s">
        <v>12842</v>
      </c>
      <c r="C540" t="s">
        <v>39</v>
      </c>
      <c r="D540">
        <v>3</v>
      </c>
    </row>
    <row r="541" spans="1:4" x14ac:dyDescent="0.3">
      <c r="A541" t="s">
        <v>13011</v>
      </c>
      <c r="B541" t="s">
        <v>12841</v>
      </c>
      <c r="C541" t="s">
        <v>27</v>
      </c>
      <c r="D541">
        <v>10</v>
      </c>
    </row>
    <row r="542" spans="1:4" x14ac:dyDescent="0.3">
      <c r="A542" t="s">
        <v>1269</v>
      </c>
      <c r="B542" t="s">
        <v>12843</v>
      </c>
      <c r="C542" t="s">
        <v>18</v>
      </c>
      <c r="D542">
        <v>10</v>
      </c>
    </row>
    <row r="543" spans="1:4" x14ac:dyDescent="0.3">
      <c r="A543" t="s">
        <v>3682</v>
      </c>
      <c r="B543" t="s">
        <v>12842</v>
      </c>
      <c r="C543" t="s">
        <v>173</v>
      </c>
      <c r="D543">
        <v>20</v>
      </c>
    </row>
    <row r="544" spans="1:4" x14ac:dyDescent="0.3">
      <c r="A544" t="s">
        <v>2245</v>
      </c>
      <c r="B544" t="s">
        <v>12841</v>
      </c>
      <c r="C544" t="s">
        <v>27</v>
      </c>
      <c r="D544">
        <v>14</v>
      </c>
    </row>
    <row r="545" spans="1:4" x14ac:dyDescent="0.3">
      <c r="A545" t="s">
        <v>5074</v>
      </c>
      <c r="B545" t="s">
        <v>12843</v>
      </c>
      <c r="C545" t="s">
        <v>74</v>
      </c>
      <c r="D545">
        <v>18</v>
      </c>
    </row>
    <row r="546" spans="1:4" x14ac:dyDescent="0.3">
      <c r="A546" t="s">
        <v>4614</v>
      </c>
      <c r="B546" t="s">
        <v>12842</v>
      </c>
      <c r="C546" t="s">
        <v>27</v>
      </c>
      <c r="D546">
        <v>12</v>
      </c>
    </row>
    <row r="547" spans="1:4" x14ac:dyDescent="0.3">
      <c r="A547" t="s">
        <v>2025</v>
      </c>
      <c r="B547" t="s">
        <v>12842</v>
      </c>
      <c r="C547" t="s">
        <v>173</v>
      </c>
      <c r="D547">
        <v>17</v>
      </c>
    </row>
    <row r="548" spans="1:4" x14ac:dyDescent="0.3">
      <c r="A548" t="s">
        <v>13012</v>
      </c>
      <c r="B548" t="s">
        <v>12842</v>
      </c>
      <c r="C548" t="s">
        <v>74</v>
      </c>
      <c r="D548">
        <v>18</v>
      </c>
    </row>
    <row r="549" spans="1:4" x14ac:dyDescent="0.3">
      <c r="A549" t="s">
        <v>8416</v>
      </c>
      <c r="B549" t="s">
        <v>12842</v>
      </c>
      <c r="C549" t="s">
        <v>27</v>
      </c>
      <c r="D549">
        <v>18</v>
      </c>
    </row>
    <row r="550" spans="1:4" x14ac:dyDescent="0.3">
      <c r="A550" t="s">
        <v>2718</v>
      </c>
      <c r="B550" t="s">
        <v>12841</v>
      </c>
      <c r="C550" t="s">
        <v>173</v>
      </c>
      <c r="D550">
        <v>9</v>
      </c>
    </row>
    <row r="551" spans="1:4" x14ac:dyDescent="0.3">
      <c r="A551" t="s">
        <v>4590</v>
      </c>
      <c r="B551" t="s">
        <v>12842</v>
      </c>
      <c r="C551" t="s">
        <v>18</v>
      </c>
      <c r="D551">
        <v>8</v>
      </c>
    </row>
    <row r="552" spans="1:4" x14ac:dyDescent="0.3">
      <c r="A552" t="s">
        <v>10321</v>
      </c>
      <c r="B552" t="s">
        <v>12842</v>
      </c>
      <c r="C552" t="s">
        <v>173</v>
      </c>
      <c r="D552">
        <v>20</v>
      </c>
    </row>
    <row r="553" spans="1:4" x14ac:dyDescent="0.3">
      <c r="A553" t="s">
        <v>8654</v>
      </c>
      <c r="B553" t="s">
        <v>12842</v>
      </c>
      <c r="C553" t="s">
        <v>39</v>
      </c>
      <c r="D553">
        <v>16</v>
      </c>
    </row>
    <row r="554" spans="1:4" x14ac:dyDescent="0.3">
      <c r="A554" t="s">
        <v>6921</v>
      </c>
      <c r="B554" t="s">
        <v>12842</v>
      </c>
      <c r="C554" t="s">
        <v>27</v>
      </c>
      <c r="D554">
        <v>19</v>
      </c>
    </row>
    <row r="555" spans="1:4" x14ac:dyDescent="0.3">
      <c r="A555" t="s">
        <v>615</v>
      </c>
      <c r="B555" t="s">
        <v>12843</v>
      </c>
      <c r="C555" t="s">
        <v>27</v>
      </c>
      <c r="D555">
        <v>12</v>
      </c>
    </row>
    <row r="556" spans="1:4" x14ac:dyDescent="0.3">
      <c r="A556" t="s">
        <v>3279</v>
      </c>
      <c r="B556" t="s">
        <v>12842</v>
      </c>
      <c r="C556" t="s">
        <v>74</v>
      </c>
      <c r="D556">
        <v>19</v>
      </c>
    </row>
    <row r="557" spans="1:4" x14ac:dyDescent="0.3">
      <c r="A557" t="s">
        <v>44</v>
      </c>
      <c r="B557" t="s">
        <v>12842</v>
      </c>
      <c r="C557" t="s">
        <v>74</v>
      </c>
      <c r="D557">
        <v>15</v>
      </c>
    </row>
    <row r="558" spans="1:4" x14ac:dyDescent="0.3">
      <c r="A558" t="s">
        <v>13013</v>
      </c>
      <c r="B558" t="s">
        <v>12842</v>
      </c>
      <c r="C558" t="s">
        <v>74</v>
      </c>
      <c r="D558">
        <v>15</v>
      </c>
    </row>
    <row r="559" spans="1:4" x14ac:dyDescent="0.3">
      <c r="A559" t="s">
        <v>6404</v>
      </c>
      <c r="B559" t="s">
        <v>12842</v>
      </c>
      <c r="C559" t="s">
        <v>39</v>
      </c>
      <c r="D559">
        <v>4</v>
      </c>
    </row>
    <row r="560" spans="1:4" x14ac:dyDescent="0.3">
      <c r="A560" t="s">
        <v>742</v>
      </c>
      <c r="B560" t="s">
        <v>12842</v>
      </c>
      <c r="C560" t="s">
        <v>39</v>
      </c>
      <c r="D560">
        <v>12</v>
      </c>
    </row>
    <row r="561" spans="1:4" x14ac:dyDescent="0.3">
      <c r="A561" t="s">
        <v>1441</v>
      </c>
      <c r="B561" t="s">
        <v>12842</v>
      </c>
      <c r="C561" t="s">
        <v>18</v>
      </c>
      <c r="D561">
        <v>15</v>
      </c>
    </row>
    <row r="562" spans="1:4" x14ac:dyDescent="0.3">
      <c r="A562" t="s">
        <v>3207</v>
      </c>
      <c r="B562" t="s">
        <v>12842</v>
      </c>
      <c r="C562" t="s">
        <v>74</v>
      </c>
      <c r="D562">
        <v>16</v>
      </c>
    </row>
    <row r="563" spans="1:4" x14ac:dyDescent="0.3">
      <c r="A563" t="s">
        <v>416</v>
      </c>
      <c r="B563" t="s">
        <v>12842</v>
      </c>
      <c r="C563" t="s">
        <v>74</v>
      </c>
      <c r="D563">
        <v>20</v>
      </c>
    </row>
    <row r="564" spans="1:4" x14ac:dyDescent="0.3">
      <c r="A564" t="s">
        <v>62</v>
      </c>
      <c r="B564" t="s">
        <v>12841</v>
      </c>
      <c r="C564" t="s">
        <v>18</v>
      </c>
      <c r="D564">
        <v>7</v>
      </c>
    </row>
    <row r="565" spans="1:4" x14ac:dyDescent="0.3">
      <c r="A565" t="s">
        <v>1162</v>
      </c>
      <c r="B565" t="s">
        <v>12842</v>
      </c>
      <c r="C565" t="s">
        <v>173</v>
      </c>
      <c r="D565">
        <v>7</v>
      </c>
    </row>
    <row r="566" spans="1:4" x14ac:dyDescent="0.3">
      <c r="A566" t="s">
        <v>4863</v>
      </c>
      <c r="B566" t="s">
        <v>12842</v>
      </c>
      <c r="C566" t="s">
        <v>18</v>
      </c>
      <c r="D566">
        <v>20</v>
      </c>
    </row>
    <row r="567" spans="1:4" x14ac:dyDescent="0.3">
      <c r="A567" t="s">
        <v>13014</v>
      </c>
      <c r="B567" t="s">
        <v>12842</v>
      </c>
      <c r="C567" t="s">
        <v>74</v>
      </c>
      <c r="D567">
        <v>20</v>
      </c>
    </row>
    <row r="568" spans="1:4" x14ac:dyDescent="0.3">
      <c r="A568" t="s">
        <v>6702</v>
      </c>
      <c r="B568" t="s">
        <v>12841</v>
      </c>
      <c r="C568" t="s">
        <v>18</v>
      </c>
      <c r="D568">
        <v>4</v>
      </c>
    </row>
    <row r="569" spans="1:4" x14ac:dyDescent="0.3">
      <c r="A569" t="s">
        <v>13015</v>
      </c>
      <c r="B569" t="s">
        <v>12842</v>
      </c>
      <c r="C569" t="s">
        <v>39</v>
      </c>
      <c r="D569">
        <v>8</v>
      </c>
    </row>
    <row r="570" spans="1:4" x14ac:dyDescent="0.3">
      <c r="A570" t="s">
        <v>13016</v>
      </c>
      <c r="B570" t="s">
        <v>12842</v>
      </c>
      <c r="C570" t="s">
        <v>27</v>
      </c>
      <c r="D570">
        <v>19</v>
      </c>
    </row>
    <row r="571" spans="1:4" x14ac:dyDescent="0.3">
      <c r="A571" t="s">
        <v>4793</v>
      </c>
      <c r="B571" t="s">
        <v>12842</v>
      </c>
      <c r="C571" t="s">
        <v>74</v>
      </c>
      <c r="D571">
        <v>4</v>
      </c>
    </row>
    <row r="572" spans="1:4" x14ac:dyDescent="0.3">
      <c r="A572" t="s">
        <v>9964</v>
      </c>
      <c r="B572" t="s">
        <v>12842</v>
      </c>
      <c r="C572" t="s">
        <v>39</v>
      </c>
      <c r="D572">
        <v>16</v>
      </c>
    </row>
    <row r="573" spans="1:4" x14ac:dyDescent="0.3">
      <c r="A573" t="s">
        <v>13017</v>
      </c>
      <c r="B573" t="s">
        <v>12841</v>
      </c>
      <c r="C573" t="s">
        <v>173</v>
      </c>
      <c r="D573">
        <v>3</v>
      </c>
    </row>
    <row r="574" spans="1:4" x14ac:dyDescent="0.3">
      <c r="A574" t="s">
        <v>3163</v>
      </c>
      <c r="B574" t="s">
        <v>12842</v>
      </c>
      <c r="C574" t="s">
        <v>27</v>
      </c>
      <c r="D574">
        <v>4</v>
      </c>
    </row>
    <row r="575" spans="1:4" x14ac:dyDescent="0.3">
      <c r="A575" t="s">
        <v>4162</v>
      </c>
      <c r="B575" t="s">
        <v>12841</v>
      </c>
      <c r="C575" t="s">
        <v>27</v>
      </c>
      <c r="D575">
        <v>16</v>
      </c>
    </row>
    <row r="576" spans="1:4" x14ac:dyDescent="0.3">
      <c r="A576" t="s">
        <v>5400</v>
      </c>
      <c r="B576" t="s">
        <v>12841</v>
      </c>
      <c r="C576" t="s">
        <v>173</v>
      </c>
      <c r="D576">
        <v>13</v>
      </c>
    </row>
    <row r="577" spans="1:4" x14ac:dyDescent="0.3">
      <c r="A577" t="s">
        <v>13018</v>
      </c>
      <c r="B577" t="s">
        <v>12842</v>
      </c>
      <c r="C577" t="s">
        <v>173</v>
      </c>
      <c r="D577">
        <v>12</v>
      </c>
    </row>
    <row r="578" spans="1:4" x14ac:dyDescent="0.3">
      <c r="A578" t="s">
        <v>464</v>
      </c>
      <c r="B578" t="s">
        <v>12843</v>
      </c>
      <c r="C578" t="s">
        <v>18</v>
      </c>
      <c r="D578">
        <v>18</v>
      </c>
    </row>
    <row r="579" spans="1:4" x14ac:dyDescent="0.3">
      <c r="A579" t="s">
        <v>225</v>
      </c>
      <c r="B579" t="s">
        <v>12842</v>
      </c>
      <c r="C579" t="s">
        <v>74</v>
      </c>
      <c r="D579">
        <v>7</v>
      </c>
    </row>
    <row r="580" spans="1:4" x14ac:dyDescent="0.3">
      <c r="A580" t="s">
        <v>399</v>
      </c>
      <c r="B580" t="s">
        <v>12841</v>
      </c>
      <c r="C580" t="s">
        <v>74</v>
      </c>
      <c r="D580">
        <v>11</v>
      </c>
    </row>
    <row r="581" spans="1:4" x14ac:dyDescent="0.3">
      <c r="A581" t="s">
        <v>13019</v>
      </c>
      <c r="B581" t="s">
        <v>12842</v>
      </c>
      <c r="C581" t="s">
        <v>18</v>
      </c>
      <c r="D581">
        <v>13</v>
      </c>
    </row>
    <row r="582" spans="1:4" x14ac:dyDescent="0.3">
      <c r="A582" t="s">
        <v>270</v>
      </c>
      <c r="B582" t="s">
        <v>12842</v>
      </c>
      <c r="C582" t="s">
        <v>18</v>
      </c>
      <c r="D582">
        <v>15</v>
      </c>
    </row>
    <row r="583" spans="1:4" x14ac:dyDescent="0.3">
      <c r="A583" t="s">
        <v>1705</v>
      </c>
      <c r="B583" t="s">
        <v>12842</v>
      </c>
      <c r="C583" t="s">
        <v>39</v>
      </c>
      <c r="D583">
        <v>7</v>
      </c>
    </row>
    <row r="584" spans="1:4" x14ac:dyDescent="0.3">
      <c r="A584" t="s">
        <v>13020</v>
      </c>
      <c r="B584" t="s">
        <v>12842</v>
      </c>
      <c r="C584" t="s">
        <v>27</v>
      </c>
      <c r="D584">
        <v>13</v>
      </c>
    </row>
    <row r="585" spans="1:4" x14ac:dyDescent="0.3">
      <c r="A585" t="s">
        <v>13021</v>
      </c>
      <c r="B585" t="s">
        <v>12842</v>
      </c>
      <c r="C585" t="s">
        <v>27</v>
      </c>
      <c r="D585">
        <v>9</v>
      </c>
    </row>
    <row r="586" spans="1:4" x14ac:dyDescent="0.3">
      <c r="A586" t="s">
        <v>13022</v>
      </c>
      <c r="B586" t="s">
        <v>12843</v>
      </c>
      <c r="C586" t="s">
        <v>27</v>
      </c>
      <c r="D586">
        <v>11</v>
      </c>
    </row>
    <row r="587" spans="1:4" x14ac:dyDescent="0.3">
      <c r="A587" t="s">
        <v>13023</v>
      </c>
      <c r="B587" t="s">
        <v>12842</v>
      </c>
      <c r="C587" t="s">
        <v>18</v>
      </c>
      <c r="D587">
        <v>18</v>
      </c>
    </row>
    <row r="588" spans="1:4" x14ac:dyDescent="0.3">
      <c r="A588" t="s">
        <v>4291</v>
      </c>
      <c r="B588" t="s">
        <v>12842</v>
      </c>
      <c r="C588" t="s">
        <v>39</v>
      </c>
      <c r="D588">
        <v>8</v>
      </c>
    </row>
    <row r="589" spans="1:4" x14ac:dyDescent="0.3">
      <c r="A589" t="s">
        <v>1003</v>
      </c>
      <c r="B589" t="s">
        <v>12842</v>
      </c>
      <c r="C589" t="s">
        <v>74</v>
      </c>
      <c r="D589">
        <v>14</v>
      </c>
    </row>
    <row r="590" spans="1:4" x14ac:dyDescent="0.3">
      <c r="A590" t="s">
        <v>8913</v>
      </c>
      <c r="B590" t="s">
        <v>12842</v>
      </c>
      <c r="C590" t="s">
        <v>74</v>
      </c>
      <c r="D590">
        <v>19</v>
      </c>
    </row>
    <row r="591" spans="1:4" x14ac:dyDescent="0.3">
      <c r="A591" t="s">
        <v>559</v>
      </c>
      <c r="B591" t="s">
        <v>12842</v>
      </c>
      <c r="C591" t="s">
        <v>173</v>
      </c>
      <c r="D591">
        <v>16</v>
      </c>
    </row>
    <row r="592" spans="1:4" x14ac:dyDescent="0.3">
      <c r="A592" t="s">
        <v>13024</v>
      </c>
      <c r="B592" t="s">
        <v>12843</v>
      </c>
      <c r="C592" t="s">
        <v>173</v>
      </c>
      <c r="D592">
        <v>20</v>
      </c>
    </row>
    <row r="593" spans="1:4" x14ac:dyDescent="0.3">
      <c r="A593" t="s">
        <v>13025</v>
      </c>
      <c r="B593" t="s">
        <v>12842</v>
      </c>
      <c r="C593" t="s">
        <v>173</v>
      </c>
      <c r="D593">
        <v>12</v>
      </c>
    </row>
    <row r="594" spans="1:4" x14ac:dyDescent="0.3">
      <c r="A594" t="s">
        <v>2276</v>
      </c>
      <c r="B594" t="s">
        <v>12842</v>
      </c>
      <c r="C594" t="s">
        <v>173</v>
      </c>
      <c r="D594">
        <v>6</v>
      </c>
    </row>
    <row r="595" spans="1:4" x14ac:dyDescent="0.3">
      <c r="A595" t="s">
        <v>3993</v>
      </c>
      <c r="B595" t="s">
        <v>12842</v>
      </c>
      <c r="C595" t="s">
        <v>173</v>
      </c>
      <c r="D595">
        <v>20</v>
      </c>
    </row>
    <row r="596" spans="1:4" x14ac:dyDescent="0.3">
      <c r="A596" t="s">
        <v>393</v>
      </c>
      <c r="B596" t="s">
        <v>12842</v>
      </c>
      <c r="C596" t="s">
        <v>74</v>
      </c>
      <c r="D596">
        <v>13</v>
      </c>
    </row>
    <row r="597" spans="1:4" x14ac:dyDescent="0.3">
      <c r="A597" t="s">
        <v>13026</v>
      </c>
      <c r="B597" t="s">
        <v>12842</v>
      </c>
      <c r="C597" t="s">
        <v>39</v>
      </c>
      <c r="D597">
        <v>5</v>
      </c>
    </row>
    <row r="598" spans="1:4" x14ac:dyDescent="0.3">
      <c r="A598" t="s">
        <v>6454</v>
      </c>
      <c r="B598" t="s">
        <v>12842</v>
      </c>
      <c r="C598" t="s">
        <v>39</v>
      </c>
      <c r="D598">
        <v>7</v>
      </c>
    </row>
    <row r="599" spans="1:4" x14ac:dyDescent="0.3">
      <c r="A599" t="s">
        <v>13027</v>
      </c>
      <c r="B599" t="s">
        <v>12842</v>
      </c>
      <c r="C599" t="s">
        <v>18</v>
      </c>
      <c r="D599">
        <v>6</v>
      </c>
    </row>
    <row r="600" spans="1:4" x14ac:dyDescent="0.3">
      <c r="A600" t="s">
        <v>13028</v>
      </c>
      <c r="B600" t="s">
        <v>12843</v>
      </c>
      <c r="C600" t="s">
        <v>18</v>
      </c>
      <c r="D600">
        <v>17</v>
      </c>
    </row>
    <row r="601" spans="1:4" x14ac:dyDescent="0.3">
      <c r="A601" t="s">
        <v>4006</v>
      </c>
      <c r="B601" t="s">
        <v>12842</v>
      </c>
      <c r="C601" t="s">
        <v>39</v>
      </c>
      <c r="D601">
        <v>2</v>
      </c>
    </row>
    <row r="602" spans="1:4" x14ac:dyDescent="0.3">
      <c r="A602" t="s">
        <v>2692</v>
      </c>
      <c r="B602" t="s">
        <v>12842</v>
      </c>
      <c r="C602" t="s">
        <v>173</v>
      </c>
      <c r="D602">
        <v>15</v>
      </c>
    </row>
    <row r="603" spans="1:4" x14ac:dyDescent="0.3">
      <c r="A603" t="s">
        <v>13029</v>
      </c>
      <c r="B603" t="s">
        <v>12841</v>
      </c>
      <c r="C603" t="s">
        <v>39</v>
      </c>
      <c r="D603">
        <v>12</v>
      </c>
    </row>
    <row r="604" spans="1:4" x14ac:dyDescent="0.3">
      <c r="A604" t="s">
        <v>3842</v>
      </c>
      <c r="B604" t="s">
        <v>12843</v>
      </c>
      <c r="C604" t="s">
        <v>173</v>
      </c>
      <c r="D604">
        <v>2</v>
      </c>
    </row>
    <row r="605" spans="1:4" x14ac:dyDescent="0.3">
      <c r="A605" t="s">
        <v>8502</v>
      </c>
      <c r="B605" t="s">
        <v>12841</v>
      </c>
      <c r="C605" t="s">
        <v>27</v>
      </c>
      <c r="D605">
        <v>13</v>
      </c>
    </row>
    <row r="606" spans="1:4" x14ac:dyDescent="0.3">
      <c r="A606" t="s">
        <v>1171</v>
      </c>
      <c r="B606" t="s">
        <v>12843</v>
      </c>
      <c r="C606" t="s">
        <v>27</v>
      </c>
      <c r="D606">
        <v>16</v>
      </c>
    </row>
    <row r="607" spans="1:4" x14ac:dyDescent="0.3">
      <c r="A607" t="s">
        <v>13030</v>
      </c>
      <c r="B607" t="s">
        <v>12841</v>
      </c>
      <c r="C607" t="s">
        <v>27</v>
      </c>
      <c r="D607">
        <v>15</v>
      </c>
    </row>
    <row r="608" spans="1:4" x14ac:dyDescent="0.3">
      <c r="A608" t="s">
        <v>4529</v>
      </c>
      <c r="B608" t="s">
        <v>12841</v>
      </c>
      <c r="C608" t="s">
        <v>18</v>
      </c>
      <c r="D608">
        <v>11</v>
      </c>
    </row>
    <row r="609" spans="1:4" x14ac:dyDescent="0.3">
      <c r="A609" t="s">
        <v>458</v>
      </c>
      <c r="B609" t="s">
        <v>12842</v>
      </c>
      <c r="C609" t="s">
        <v>27</v>
      </c>
      <c r="D609">
        <v>7</v>
      </c>
    </row>
    <row r="610" spans="1:4" x14ac:dyDescent="0.3">
      <c r="A610" t="s">
        <v>3046</v>
      </c>
      <c r="B610" t="s">
        <v>12841</v>
      </c>
      <c r="C610" t="s">
        <v>39</v>
      </c>
      <c r="D610">
        <v>4</v>
      </c>
    </row>
    <row r="611" spans="1:4" x14ac:dyDescent="0.3">
      <c r="A611" t="s">
        <v>13031</v>
      </c>
      <c r="B611" t="s">
        <v>12842</v>
      </c>
      <c r="C611" t="s">
        <v>173</v>
      </c>
      <c r="D611">
        <v>1</v>
      </c>
    </row>
    <row r="612" spans="1:4" x14ac:dyDescent="0.3">
      <c r="A612" t="s">
        <v>5190</v>
      </c>
      <c r="B612" t="s">
        <v>12842</v>
      </c>
      <c r="C612" t="s">
        <v>18</v>
      </c>
      <c r="D612">
        <v>8</v>
      </c>
    </row>
    <row r="613" spans="1:4" x14ac:dyDescent="0.3">
      <c r="A613" t="s">
        <v>336</v>
      </c>
      <c r="B613" t="s">
        <v>12842</v>
      </c>
      <c r="C613" t="s">
        <v>18</v>
      </c>
      <c r="D613">
        <v>13</v>
      </c>
    </row>
    <row r="614" spans="1:4" x14ac:dyDescent="0.3">
      <c r="A614" t="s">
        <v>11744</v>
      </c>
      <c r="B614" t="s">
        <v>12843</v>
      </c>
      <c r="C614" t="s">
        <v>27</v>
      </c>
      <c r="D614">
        <v>1</v>
      </c>
    </row>
    <row r="615" spans="1:4" x14ac:dyDescent="0.3">
      <c r="A615" t="s">
        <v>2763</v>
      </c>
      <c r="B615" t="s">
        <v>12843</v>
      </c>
      <c r="C615" t="s">
        <v>27</v>
      </c>
      <c r="D615">
        <v>20</v>
      </c>
    </row>
    <row r="616" spans="1:4" x14ac:dyDescent="0.3">
      <c r="A616" t="s">
        <v>4921</v>
      </c>
      <c r="B616" t="s">
        <v>12842</v>
      </c>
      <c r="C616" t="s">
        <v>74</v>
      </c>
      <c r="D616">
        <v>12</v>
      </c>
    </row>
    <row r="617" spans="1:4" x14ac:dyDescent="0.3">
      <c r="A617" t="s">
        <v>3201</v>
      </c>
      <c r="B617" t="s">
        <v>12841</v>
      </c>
      <c r="C617" t="s">
        <v>27</v>
      </c>
      <c r="D617">
        <v>6</v>
      </c>
    </row>
    <row r="618" spans="1:4" x14ac:dyDescent="0.3">
      <c r="A618" t="s">
        <v>10083</v>
      </c>
      <c r="B618" t="s">
        <v>12841</v>
      </c>
      <c r="C618" t="s">
        <v>39</v>
      </c>
      <c r="D618">
        <v>20</v>
      </c>
    </row>
    <row r="619" spans="1:4" x14ac:dyDescent="0.3">
      <c r="A619" t="s">
        <v>608</v>
      </c>
      <c r="B619" t="s">
        <v>12842</v>
      </c>
      <c r="C619" t="s">
        <v>27</v>
      </c>
      <c r="D619">
        <v>4</v>
      </c>
    </row>
    <row r="620" spans="1:4" x14ac:dyDescent="0.3">
      <c r="A620" t="s">
        <v>3196</v>
      </c>
      <c r="B620" t="s">
        <v>12842</v>
      </c>
      <c r="C620" t="s">
        <v>18</v>
      </c>
      <c r="D620">
        <v>20</v>
      </c>
    </row>
    <row r="621" spans="1:4" x14ac:dyDescent="0.3">
      <c r="A621" t="s">
        <v>1456</v>
      </c>
      <c r="B621" t="s">
        <v>12842</v>
      </c>
      <c r="C621" t="s">
        <v>18</v>
      </c>
      <c r="D621">
        <v>6</v>
      </c>
    </row>
    <row r="622" spans="1:4" x14ac:dyDescent="0.3">
      <c r="A622" t="s">
        <v>3499</v>
      </c>
      <c r="B622" t="s">
        <v>12841</v>
      </c>
      <c r="C622" t="s">
        <v>39</v>
      </c>
      <c r="D622">
        <v>8</v>
      </c>
    </row>
    <row r="623" spans="1:4" x14ac:dyDescent="0.3">
      <c r="A623" t="s">
        <v>4526</v>
      </c>
      <c r="B623" t="s">
        <v>12842</v>
      </c>
      <c r="C623" t="s">
        <v>18</v>
      </c>
      <c r="D623">
        <v>9</v>
      </c>
    </row>
    <row r="624" spans="1:4" x14ac:dyDescent="0.3">
      <c r="A624" t="s">
        <v>10788</v>
      </c>
      <c r="B624" t="s">
        <v>12843</v>
      </c>
      <c r="C624" t="s">
        <v>18</v>
      </c>
      <c r="D624">
        <v>20</v>
      </c>
    </row>
    <row r="625" spans="1:4" x14ac:dyDescent="0.3">
      <c r="A625" t="s">
        <v>10312</v>
      </c>
      <c r="B625" t="s">
        <v>12842</v>
      </c>
      <c r="C625" t="s">
        <v>74</v>
      </c>
      <c r="D625">
        <v>6</v>
      </c>
    </row>
    <row r="626" spans="1:4" x14ac:dyDescent="0.3">
      <c r="A626" t="s">
        <v>1485</v>
      </c>
      <c r="B626" t="s">
        <v>12843</v>
      </c>
      <c r="C626" t="s">
        <v>39</v>
      </c>
      <c r="D626">
        <v>20</v>
      </c>
    </row>
    <row r="627" spans="1:4" x14ac:dyDescent="0.3">
      <c r="A627" t="s">
        <v>6389</v>
      </c>
      <c r="B627" t="s">
        <v>12842</v>
      </c>
      <c r="C627" t="s">
        <v>39</v>
      </c>
      <c r="D627">
        <v>7</v>
      </c>
    </row>
    <row r="628" spans="1:4" x14ac:dyDescent="0.3">
      <c r="A628" t="s">
        <v>1578</v>
      </c>
      <c r="B628" t="s">
        <v>12841</v>
      </c>
      <c r="C628" t="s">
        <v>74</v>
      </c>
      <c r="D628">
        <v>6</v>
      </c>
    </row>
    <row r="629" spans="1:4" x14ac:dyDescent="0.3">
      <c r="A629" t="s">
        <v>3128</v>
      </c>
      <c r="B629" t="s">
        <v>12842</v>
      </c>
      <c r="C629" t="s">
        <v>39</v>
      </c>
      <c r="D629">
        <v>13</v>
      </c>
    </row>
    <row r="630" spans="1:4" x14ac:dyDescent="0.3">
      <c r="A630" t="s">
        <v>3174</v>
      </c>
      <c r="B630" t="s">
        <v>12842</v>
      </c>
      <c r="C630" t="s">
        <v>27</v>
      </c>
      <c r="D630">
        <v>14</v>
      </c>
    </row>
    <row r="631" spans="1:4" x14ac:dyDescent="0.3">
      <c r="A631" t="s">
        <v>13032</v>
      </c>
      <c r="B631" t="s">
        <v>12841</v>
      </c>
      <c r="C631" t="s">
        <v>173</v>
      </c>
      <c r="D631">
        <v>7</v>
      </c>
    </row>
    <row r="632" spans="1:4" x14ac:dyDescent="0.3">
      <c r="A632" t="s">
        <v>3620</v>
      </c>
      <c r="B632" t="s">
        <v>12843</v>
      </c>
      <c r="C632" t="s">
        <v>18</v>
      </c>
      <c r="D632">
        <v>3</v>
      </c>
    </row>
    <row r="633" spans="1:4" x14ac:dyDescent="0.3">
      <c r="A633" t="s">
        <v>2891</v>
      </c>
      <c r="B633" t="s">
        <v>12841</v>
      </c>
      <c r="C633" t="s">
        <v>173</v>
      </c>
      <c r="D633">
        <v>8</v>
      </c>
    </row>
    <row r="634" spans="1:4" x14ac:dyDescent="0.3">
      <c r="A634" t="s">
        <v>13033</v>
      </c>
      <c r="B634" t="s">
        <v>12842</v>
      </c>
      <c r="C634" t="s">
        <v>39</v>
      </c>
      <c r="D634">
        <v>11</v>
      </c>
    </row>
    <row r="635" spans="1:4" x14ac:dyDescent="0.3">
      <c r="A635" t="s">
        <v>2599</v>
      </c>
      <c r="B635" t="s">
        <v>12842</v>
      </c>
      <c r="C635" t="s">
        <v>39</v>
      </c>
      <c r="D635">
        <v>1</v>
      </c>
    </row>
    <row r="636" spans="1:4" x14ac:dyDescent="0.3">
      <c r="A636" t="s">
        <v>5319</v>
      </c>
      <c r="B636" t="s">
        <v>12842</v>
      </c>
      <c r="C636" t="s">
        <v>27</v>
      </c>
      <c r="D636">
        <v>2</v>
      </c>
    </row>
    <row r="637" spans="1:4" x14ac:dyDescent="0.3">
      <c r="A637" t="s">
        <v>7383</v>
      </c>
      <c r="B637" t="s">
        <v>12842</v>
      </c>
      <c r="C637" t="s">
        <v>27</v>
      </c>
      <c r="D637">
        <v>19</v>
      </c>
    </row>
    <row r="638" spans="1:4" x14ac:dyDescent="0.3">
      <c r="A638" t="s">
        <v>4729</v>
      </c>
      <c r="B638" t="s">
        <v>12842</v>
      </c>
      <c r="C638" t="s">
        <v>27</v>
      </c>
      <c r="D638">
        <v>1</v>
      </c>
    </row>
    <row r="639" spans="1:4" x14ac:dyDescent="0.3">
      <c r="A639" t="s">
        <v>1438</v>
      </c>
      <c r="B639" t="s">
        <v>12842</v>
      </c>
      <c r="C639" t="s">
        <v>39</v>
      </c>
      <c r="D639">
        <v>9</v>
      </c>
    </row>
    <row r="640" spans="1:4" x14ac:dyDescent="0.3">
      <c r="A640" t="s">
        <v>13034</v>
      </c>
      <c r="B640" t="s">
        <v>12841</v>
      </c>
      <c r="C640" t="s">
        <v>27</v>
      </c>
      <c r="D640">
        <v>16</v>
      </c>
    </row>
    <row r="641" spans="1:4" x14ac:dyDescent="0.3">
      <c r="A641" t="s">
        <v>13035</v>
      </c>
      <c r="B641" t="s">
        <v>12841</v>
      </c>
      <c r="C641" t="s">
        <v>18</v>
      </c>
      <c r="D641">
        <v>7</v>
      </c>
    </row>
    <row r="642" spans="1:4" x14ac:dyDescent="0.3">
      <c r="A642" t="s">
        <v>13036</v>
      </c>
      <c r="B642" t="s">
        <v>12841</v>
      </c>
      <c r="C642" t="s">
        <v>18</v>
      </c>
      <c r="D642">
        <v>10</v>
      </c>
    </row>
    <row r="643" spans="1:4" x14ac:dyDescent="0.3">
      <c r="A643" t="s">
        <v>1181</v>
      </c>
      <c r="B643" t="s">
        <v>12841</v>
      </c>
      <c r="C643" t="s">
        <v>39</v>
      </c>
      <c r="D643">
        <v>2</v>
      </c>
    </row>
    <row r="644" spans="1:4" x14ac:dyDescent="0.3">
      <c r="A644" t="s">
        <v>13037</v>
      </c>
      <c r="B644" t="s">
        <v>12842</v>
      </c>
      <c r="C644" t="s">
        <v>173</v>
      </c>
      <c r="D644">
        <v>16</v>
      </c>
    </row>
    <row r="645" spans="1:4" x14ac:dyDescent="0.3">
      <c r="A645" t="s">
        <v>4319</v>
      </c>
      <c r="B645" t="s">
        <v>12842</v>
      </c>
      <c r="C645" t="s">
        <v>39</v>
      </c>
      <c r="D645">
        <v>13</v>
      </c>
    </row>
    <row r="646" spans="1:4" x14ac:dyDescent="0.3">
      <c r="A646" t="s">
        <v>6584</v>
      </c>
      <c r="B646" t="s">
        <v>12842</v>
      </c>
      <c r="C646" t="s">
        <v>27</v>
      </c>
      <c r="D646">
        <v>18</v>
      </c>
    </row>
    <row r="647" spans="1:4" x14ac:dyDescent="0.3">
      <c r="A647" t="s">
        <v>8243</v>
      </c>
      <c r="B647" t="s">
        <v>12841</v>
      </c>
      <c r="C647" t="s">
        <v>27</v>
      </c>
      <c r="D647">
        <v>18</v>
      </c>
    </row>
    <row r="648" spans="1:4" x14ac:dyDescent="0.3">
      <c r="A648" t="s">
        <v>13038</v>
      </c>
      <c r="B648" t="s">
        <v>12842</v>
      </c>
      <c r="C648" t="s">
        <v>27</v>
      </c>
      <c r="D648">
        <v>8</v>
      </c>
    </row>
    <row r="649" spans="1:4" x14ac:dyDescent="0.3">
      <c r="A649" t="s">
        <v>9094</v>
      </c>
      <c r="B649" t="s">
        <v>12842</v>
      </c>
      <c r="C649" t="s">
        <v>27</v>
      </c>
      <c r="D649">
        <v>1</v>
      </c>
    </row>
    <row r="650" spans="1:4" x14ac:dyDescent="0.3">
      <c r="A650" t="s">
        <v>1230</v>
      </c>
      <c r="B650" t="s">
        <v>12842</v>
      </c>
      <c r="C650" t="s">
        <v>173</v>
      </c>
      <c r="D650">
        <v>7</v>
      </c>
    </row>
    <row r="651" spans="1:4" x14ac:dyDescent="0.3">
      <c r="A651" t="s">
        <v>1176</v>
      </c>
      <c r="B651" t="s">
        <v>12842</v>
      </c>
      <c r="C651" t="s">
        <v>39</v>
      </c>
      <c r="D651">
        <v>3</v>
      </c>
    </row>
    <row r="652" spans="1:4" x14ac:dyDescent="0.3">
      <c r="A652" t="s">
        <v>13039</v>
      </c>
      <c r="B652" t="s">
        <v>12842</v>
      </c>
      <c r="C652" t="s">
        <v>39</v>
      </c>
      <c r="D652">
        <v>11</v>
      </c>
    </row>
    <row r="653" spans="1:4" x14ac:dyDescent="0.3">
      <c r="A653" t="s">
        <v>13040</v>
      </c>
      <c r="B653" t="s">
        <v>12841</v>
      </c>
      <c r="C653" t="s">
        <v>74</v>
      </c>
      <c r="D653">
        <v>3</v>
      </c>
    </row>
    <row r="654" spans="1:4" x14ac:dyDescent="0.3">
      <c r="A654" t="s">
        <v>13041</v>
      </c>
      <c r="B654" t="s">
        <v>12842</v>
      </c>
      <c r="C654" t="s">
        <v>18</v>
      </c>
      <c r="D654">
        <v>19</v>
      </c>
    </row>
    <row r="655" spans="1:4" x14ac:dyDescent="0.3">
      <c r="A655" t="s">
        <v>2607</v>
      </c>
      <c r="B655" t="s">
        <v>12842</v>
      </c>
      <c r="C655" t="s">
        <v>39</v>
      </c>
      <c r="D655">
        <v>13</v>
      </c>
    </row>
    <row r="656" spans="1:4" x14ac:dyDescent="0.3">
      <c r="A656" t="s">
        <v>13042</v>
      </c>
      <c r="B656" t="s">
        <v>12841</v>
      </c>
      <c r="C656" t="s">
        <v>39</v>
      </c>
      <c r="D656">
        <v>6</v>
      </c>
    </row>
    <row r="657" spans="1:4" x14ac:dyDescent="0.3">
      <c r="A657" t="s">
        <v>4543</v>
      </c>
      <c r="B657" t="s">
        <v>12842</v>
      </c>
      <c r="C657" t="s">
        <v>18</v>
      </c>
      <c r="D657">
        <v>19</v>
      </c>
    </row>
    <row r="658" spans="1:4" x14ac:dyDescent="0.3">
      <c r="A658" t="s">
        <v>3686</v>
      </c>
      <c r="B658" t="s">
        <v>12841</v>
      </c>
      <c r="C658" t="s">
        <v>39</v>
      </c>
      <c r="D658">
        <v>16</v>
      </c>
    </row>
    <row r="659" spans="1:4" x14ac:dyDescent="0.3">
      <c r="A659" t="s">
        <v>1895</v>
      </c>
      <c r="B659" t="s">
        <v>12842</v>
      </c>
      <c r="C659" t="s">
        <v>39</v>
      </c>
      <c r="D659">
        <v>9</v>
      </c>
    </row>
    <row r="660" spans="1:4" x14ac:dyDescent="0.3">
      <c r="A660" t="s">
        <v>13043</v>
      </c>
      <c r="B660" t="s">
        <v>12842</v>
      </c>
      <c r="C660" t="s">
        <v>173</v>
      </c>
      <c r="D660">
        <v>3</v>
      </c>
    </row>
    <row r="661" spans="1:4" x14ac:dyDescent="0.3">
      <c r="A661" t="s">
        <v>1482</v>
      </c>
      <c r="B661" t="s">
        <v>12842</v>
      </c>
      <c r="C661" t="s">
        <v>18</v>
      </c>
      <c r="D661">
        <v>7</v>
      </c>
    </row>
    <row r="662" spans="1:4" x14ac:dyDescent="0.3">
      <c r="A662" t="s">
        <v>4550</v>
      </c>
      <c r="B662" t="s">
        <v>12842</v>
      </c>
      <c r="C662" t="s">
        <v>173</v>
      </c>
      <c r="D662">
        <v>12</v>
      </c>
    </row>
    <row r="663" spans="1:4" x14ac:dyDescent="0.3">
      <c r="A663" t="s">
        <v>1262</v>
      </c>
      <c r="B663" t="s">
        <v>12841</v>
      </c>
      <c r="C663" t="s">
        <v>173</v>
      </c>
      <c r="D663">
        <v>16</v>
      </c>
    </row>
    <row r="664" spans="1:4" x14ac:dyDescent="0.3">
      <c r="A664" t="s">
        <v>5847</v>
      </c>
      <c r="B664" t="s">
        <v>12842</v>
      </c>
      <c r="C664" t="s">
        <v>39</v>
      </c>
      <c r="D664">
        <v>6</v>
      </c>
    </row>
    <row r="665" spans="1:4" x14ac:dyDescent="0.3">
      <c r="A665" t="s">
        <v>1813</v>
      </c>
      <c r="B665" t="s">
        <v>12842</v>
      </c>
      <c r="C665" t="s">
        <v>27</v>
      </c>
      <c r="D665">
        <v>15</v>
      </c>
    </row>
    <row r="666" spans="1:4" x14ac:dyDescent="0.3">
      <c r="A666" t="s">
        <v>3361</v>
      </c>
      <c r="B666" t="s">
        <v>12842</v>
      </c>
      <c r="C666" t="s">
        <v>74</v>
      </c>
      <c r="D666">
        <v>6</v>
      </c>
    </row>
    <row r="667" spans="1:4" x14ac:dyDescent="0.3">
      <c r="A667" t="s">
        <v>13044</v>
      </c>
      <c r="B667" t="s">
        <v>12842</v>
      </c>
      <c r="C667" t="s">
        <v>27</v>
      </c>
      <c r="D667">
        <v>5</v>
      </c>
    </row>
    <row r="668" spans="1:4" x14ac:dyDescent="0.3">
      <c r="A668" t="s">
        <v>1400</v>
      </c>
      <c r="B668" t="s">
        <v>12841</v>
      </c>
      <c r="C668" t="s">
        <v>39</v>
      </c>
      <c r="D668">
        <v>9</v>
      </c>
    </row>
    <row r="669" spans="1:4" x14ac:dyDescent="0.3">
      <c r="A669" t="s">
        <v>3904</v>
      </c>
      <c r="B669" t="s">
        <v>12843</v>
      </c>
      <c r="C669" t="s">
        <v>39</v>
      </c>
      <c r="D669">
        <v>4</v>
      </c>
    </row>
    <row r="670" spans="1:4" x14ac:dyDescent="0.3">
      <c r="A670" t="s">
        <v>6011</v>
      </c>
      <c r="B670" t="s">
        <v>12842</v>
      </c>
      <c r="C670" t="s">
        <v>39</v>
      </c>
      <c r="D670">
        <v>9</v>
      </c>
    </row>
    <row r="671" spans="1:4" x14ac:dyDescent="0.3">
      <c r="A671" t="s">
        <v>10551</v>
      </c>
      <c r="B671" t="s">
        <v>12842</v>
      </c>
      <c r="C671" t="s">
        <v>74</v>
      </c>
      <c r="D671">
        <v>8</v>
      </c>
    </row>
    <row r="672" spans="1:4" x14ac:dyDescent="0.3">
      <c r="A672" t="s">
        <v>2089</v>
      </c>
      <c r="B672" t="s">
        <v>12842</v>
      </c>
      <c r="C672" t="s">
        <v>173</v>
      </c>
      <c r="D672">
        <v>6</v>
      </c>
    </row>
    <row r="673" spans="1:4" x14ac:dyDescent="0.3">
      <c r="A673" t="s">
        <v>13045</v>
      </c>
      <c r="B673" t="s">
        <v>12842</v>
      </c>
      <c r="C673" t="s">
        <v>27</v>
      </c>
      <c r="D673">
        <v>16</v>
      </c>
    </row>
    <row r="674" spans="1:4" x14ac:dyDescent="0.3">
      <c r="A674" t="s">
        <v>13046</v>
      </c>
      <c r="B674" t="s">
        <v>12843</v>
      </c>
      <c r="C674" t="s">
        <v>27</v>
      </c>
      <c r="D674">
        <v>7</v>
      </c>
    </row>
    <row r="675" spans="1:4" x14ac:dyDescent="0.3">
      <c r="A675" t="s">
        <v>13047</v>
      </c>
      <c r="B675" t="s">
        <v>12842</v>
      </c>
      <c r="C675" t="s">
        <v>173</v>
      </c>
      <c r="D675">
        <v>14</v>
      </c>
    </row>
    <row r="676" spans="1:4" x14ac:dyDescent="0.3">
      <c r="A676" t="s">
        <v>6041</v>
      </c>
      <c r="B676" t="s">
        <v>12842</v>
      </c>
      <c r="C676" t="s">
        <v>27</v>
      </c>
      <c r="D676">
        <v>15</v>
      </c>
    </row>
    <row r="677" spans="1:4" x14ac:dyDescent="0.3">
      <c r="A677" t="s">
        <v>690</v>
      </c>
      <c r="B677" t="s">
        <v>12842</v>
      </c>
      <c r="C677" t="s">
        <v>39</v>
      </c>
      <c r="D677">
        <v>14</v>
      </c>
    </row>
    <row r="678" spans="1:4" x14ac:dyDescent="0.3">
      <c r="A678" t="s">
        <v>13048</v>
      </c>
      <c r="B678" t="s">
        <v>12843</v>
      </c>
      <c r="C678" t="s">
        <v>173</v>
      </c>
      <c r="D678">
        <v>6</v>
      </c>
    </row>
    <row r="679" spans="1:4" x14ac:dyDescent="0.3">
      <c r="A679" t="s">
        <v>2559</v>
      </c>
      <c r="B679" t="s">
        <v>12842</v>
      </c>
      <c r="C679" t="s">
        <v>18</v>
      </c>
      <c r="D679">
        <v>17</v>
      </c>
    </row>
    <row r="680" spans="1:4" x14ac:dyDescent="0.3">
      <c r="A680" t="s">
        <v>13049</v>
      </c>
      <c r="B680" t="s">
        <v>12842</v>
      </c>
      <c r="C680" t="s">
        <v>39</v>
      </c>
      <c r="D680">
        <v>5</v>
      </c>
    </row>
    <row r="681" spans="1:4" x14ac:dyDescent="0.3">
      <c r="A681" t="s">
        <v>13050</v>
      </c>
      <c r="B681" t="s">
        <v>12842</v>
      </c>
      <c r="C681" t="s">
        <v>74</v>
      </c>
      <c r="D681">
        <v>6</v>
      </c>
    </row>
    <row r="682" spans="1:4" x14ac:dyDescent="0.3">
      <c r="A682" t="s">
        <v>3140</v>
      </c>
      <c r="B682" t="s">
        <v>12842</v>
      </c>
      <c r="C682" t="s">
        <v>173</v>
      </c>
      <c r="D682">
        <v>18</v>
      </c>
    </row>
    <row r="683" spans="1:4" x14ac:dyDescent="0.3">
      <c r="A683" t="s">
        <v>2457</v>
      </c>
      <c r="B683" t="s">
        <v>12842</v>
      </c>
      <c r="C683" t="s">
        <v>18</v>
      </c>
      <c r="D683">
        <v>7</v>
      </c>
    </row>
    <row r="684" spans="1:4" x14ac:dyDescent="0.3">
      <c r="A684" t="s">
        <v>6760</v>
      </c>
      <c r="B684" t="s">
        <v>12842</v>
      </c>
      <c r="C684" t="s">
        <v>74</v>
      </c>
      <c r="D684">
        <v>14</v>
      </c>
    </row>
    <row r="685" spans="1:4" x14ac:dyDescent="0.3">
      <c r="A685" t="s">
        <v>13051</v>
      </c>
      <c r="B685" t="s">
        <v>12842</v>
      </c>
      <c r="C685" t="s">
        <v>39</v>
      </c>
      <c r="D685">
        <v>1</v>
      </c>
    </row>
    <row r="686" spans="1:4" x14ac:dyDescent="0.3">
      <c r="A686" t="s">
        <v>13052</v>
      </c>
      <c r="B686" t="s">
        <v>12842</v>
      </c>
      <c r="C686" t="s">
        <v>39</v>
      </c>
      <c r="D686">
        <v>13</v>
      </c>
    </row>
    <row r="687" spans="1:4" x14ac:dyDescent="0.3">
      <c r="A687" t="s">
        <v>13053</v>
      </c>
      <c r="B687" t="s">
        <v>12842</v>
      </c>
      <c r="C687" t="s">
        <v>39</v>
      </c>
      <c r="D687">
        <v>18</v>
      </c>
    </row>
    <row r="688" spans="1:4" x14ac:dyDescent="0.3">
      <c r="A688" t="s">
        <v>7604</v>
      </c>
      <c r="B688" t="s">
        <v>12842</v>
      </c>
      <c r="C688" t="s">
        <v>27</v>
      </c>
      <c r="D688">
        <v>15</v>
      </c>
    </row>
    <row r="689" spans="1:4" x14ac:dyDescent="0.3">
      <c r="A689" t="s">
        <v>72</v>
      </c>
      <c r="B689" t="s">
        <v>12843</v>
      </c>
      <c r="C689" t="s">
        <v>173</v>
      </c>
      <c r="D689">
        <v>12</v>
      </c>
    </row>
    <row r="690" spans="1:4" x14ac:dyDescent="0.3">
      <c r="A690" t="s">
        <v>6712</v>
      </c>
      <c r="B690" t="s">
        <v>12841</v>
      </c>
      <c r="C690" t="s">
        <v>39</v>
      </c>
      <c r="D690">
        <v>17</v>
      </c>
    </row>
    <row r="691" spans="1:4" x14ac:dyDescent="0.3">
      <c r="A691" t="s">
        <v>1915</v>
      </c>
      <c r="B691" t="s">
        <v>12842</v>
      </c>
      <c r="C691" t="s">
        <v>18</v>
      </c>
      <c r="D691">
        <v>6</v>
      </c>
    </row>
    <row r="692" spans="1:4" x14ac:dyDescent="0.3">
      <c r="A692" t="s">
        <v>13054</v>
      </c>
      <c r="B692" t="s">
        <v>12842</v>
      </c>
      <c r="C692" t="s">
        <v>39</v>
      </c>
      <c r="D692">
        <v>8</v>
      </c>
    </row>
    <row r="693" spans="1:4" x14ac:dyDescent="0.3">
      <c r="A693" t="s">
        <v>13055</v>
      </c>
      <c r="B693" t="s">
        <v>12841</v>
      </c>
      <c r="C693" t="s">
        <v>39</v>
      </c>
      <c r="D693">
        <v>2</v>
      </c>
    </row>
    <row r="694" spans="1:4" x14ac:dyDescent="0.3">
      <c r="A694" t="s">
        <v>13056</v>
      </c>
      <c r="B694" t="s">
        <v>12842</v>
      </c>
      <c r="C694" t="s">
        <v>74</v>
      </c>
      <c r="D694">
        <v>14</v>
      </c>
    </row>
    <row r="695" spans="1:4" x14ac:dyDescent="0.3">
      <c r="A695" t="s">
        <v>9909</v>
      </c>
      <c r="B695" t="s">
        <v>12842</v>
      </c>
      <c r="C695" t="s">
        <v>27</v>
      </c>
      <c r="D695">
        <v>15</v>
      </c>
    </row>
    <row r="696" spans="1:4" x14ac:dyDescent="0.3">
      <c r="A696" t="s">
        <v>13057</v>
      </c>
      <c r="B696" t="s">
        <v>12843</v>
      </c>
      <c r="C696" t="s">
        <v>27</v>
      </c>
      <c r="D696">
        <v>16</v>
      </c>
    </row>
    <row r="697" spans="1:4" x14ac:dyDescent="0.3">
      <c r="A697" t="s">
        <v>9649</v>
      </c>
      <c r="B697" t="s">
        <v>12842</v>
      </c>
      <c r="C697" t="s">
        <v>18</v>
      </c>
      <c r="D697">
        <v>15</v>
      </c>
    </row>
    <row r="698" spans="1:4" x14ac:dyDescent="0.3">
      <c r="A698" t="s">
        <v>628</v>
      </c>
      <c r="B698" t="s">
        <v>12841</v>
      </c>
      <c r="C698" t="s">
        <v>74</v>
      </c>
      <c r="D698">
        <v>3</v>
      </c>
    </row>
    <row r="699" spans="1:4" x14ac:dyDescent="0.3">
      <c r="A699" t="s">
        <v>5170</v>
      </c>
      <c r="B699" t="s">
        <v>12842</v>
      </c>
      <c r="C699" t="s">
        <v>39</v>
      </c>
      <c r="D699">
        <v>14</v>
      </c>
    </row>
    <row r="700" spans="1:4" x14ac:dyDescent="0.3">
      <c r="A700" t="s">
        <v>1027</v>
      </c>
      <c r="B700" t="s">
        <v>12842</v>
      </c>
      <c r="C700" t="s">
        <v>39</v>
      </c>
      <c r="D700">
        <v>16</v>
      </c>
    </row>
    <row r="701" spans="1:4" x14ac:dyDescent="0.3">
      <c r="A701" t="s">
        <v>3753</v>
      </c>
      <c r="B701" t="s">
        <v>12842</v>
      </c>
      <c r="C701" t="s">
        <v>173</v>
      </c>
      <c r="D701">
        <v>5</v>
      </c>
    </row>
    <row r="702" spans="1:4" x14ac:dyDescent="0.3">
      <c r="A702" t="s">
        <v>13058</v>
      </c>
      <c r="B702" t="s">
        <v>12842</v>
      </c>
      <c r="C702" t="s">
        <v>27</v>
      </c>
      <c r="D702">
        <v>10</v>
      </c>
    </row>
    <row r="703" spans="1:4" x14ac:dyDescent="0.3">
      <c r="A703" t="s">
        <v>1595</v>
      </c>
      <c r="B703" t="s">
        <v>12842</v>
      </c>
      <c r="C703" t="s">
        <v>173</v>
      </c>
      <c r="D703">
        <v>19</v>
      </c>
    </row>
    <row r="704" spans="1:4" x14ac:dyDescent="0.3">
      <c r="A704" t="s">
        <v>6392</v>
      </c>
      <c r="B704" t="s">
        <v>12842</v>
      </c>
      <c r="C704" t="s">
        <v>173</v>
      </c>
      <c r="D704">
        <v>9</v>
      </c>
    </row>
    <row r="705" spans="1:4" x14ac:dyDescent="0.3">
      <c r="A705" t="s">
        <v>2392</v>
      </c>
      <c r="B705" t="s">
        <v>12841</v>
      </c>
      <c r="C705" t="s">
        <v>27</v>
      </c>
      <c r="D705">
        <v>16</v>
      </c>
    </row>
    <row r="706" spans="1:4" x14ac:dyDescent="0.3">
      <c r="A706" t="s">
        <v>13059</v>
      </c>
      <c r="B706" t="s">
        <v>12842</v>
      </c>
      <c r="C706" t="s">
        <v>173</v>
      </c>
      <c r="D706">
        <v>11</v>
      </c>
    </row>
    <row r="707" spans="1:4" x14ac:dyDescent="0.3">
      <c r="A707" t="s">
        <v>10154</v>
      </c>
      <c r="B707" t="s">
        <v>12842</v>
      </c>
      <c r="C707" t="s">
        <v>18</v>
      </c>
      <c r="D707">
        <v>14</v>
      </c>
    </row>
    <row r="708" spans="1:4" x14ac:dyDescent="0.3">
      <c r="A708" t="s">
        <v>6784</v>
      </c>
      <c r="B708" t="s">
        <v>12841</v>
      </c>
      <c r="C708" t="s">
        <v>39</v>
      </c>
      <c r="D708">
        <v>13</v>
      </c>
    </row>
    <row r="709" spans="1:4" x14ac:dyDescent="0.3">
      <c r="A709" t="s">
        <v>7456</v>
      </c>
      <c r="B709" t="s">
        <v>12841</v>
      </c>
      <c r="C709" t="s">
        <v>39</v>
      </c>
      <c r="D709">
        <v>14</v>
      </c>
    </row>
    <row r="710" spans="1:4" x14ac:dyDescent="0.3">
      <c r="A710" t="s">
        <v>13060</v>
      </c>
      <c r="B710" t="s">
        <v>12842</v>
      </c>
      <c r="C710" t="s">
        <v>39</v>
      </c>
      <c r="D710">
        <v>16</v>
      </c>
    </row>
    <row r="711" spans="1:4" x14ac:dyDescent="0.3">
      <c r="A711" t="s">
        <v>4219</v>
      </c>
      <c r="B711" t="s">
        <v>12842</v>
      </c>
      <c r="C711" t="s">
        <v>39</v>
      </c>
      <c r="D711">
        <v>19</v>
      </c>
    </row>
    <row r="712" spans="1:4" x14ac:dyDescent="0.3">
      <c r="A712" t="s">
        <v>3747</v>
      </c>
      <c r="B712" t="s">
        <v>12843</v>
      </c>
      <c r="C712" t="s">
        <v>18</v>
      </c>
      <c r="D712">
        <v>6</v>
      </c>
    </row>
    <row r="713" spans="1:4" x14ac:dyDescent="0.3">
      <c r="A713" t="s">
        <v>51</v>
      </c>
      <c r="B713" t="s">
        <v>12842</v>
      </c>
      <c r="C713" t="s">
        <v>27</v>
      </c>
      <c r="D713">
        <v>19</v>
      </c>
    </row>
    <row r="714" spans="1:4" x14ac:dyDescent="0.3">
      <c r="A714" t="s">
        <v>5717</v>
      </c>
      <c r="B714" t="s">
        <v>12841</v>
      </c>
      <c r="C714" t="s">
        <v>27</v>
      </c>
      <c r="D714">
        <v>13</v>
      </c>
    </row>
    <row r="715" spans="1:4" x14ac:dyDescent="0.3">
      <c r="A715" t="s">
        <v>3759</v>
      </c>
      <c r="B715" t="s">
        <v>12843</v>
      </c>
      <c r="C715" t="s">
        <v>74</v>
      </c>
      <c r="D715">
        <v>12</v>
      </c>
    </row>
    <row r="716" spans="1:4" x14ac:dyDescent="0.3">
      <c r="A716" t="s">
        <v>13061</v>
      </c>
      <c r="B716" t="s">
        <v>12841</v>
      </c>
      <c r="C716" t="s">
        <v>39</v>
      </c>
      <c r="D716">
        <v>7</v>
      </c>
    </row>
    <row r="717" spans="1:4" x14ac:dyDescent="0.3">
      <c r="A717" t="s">
        <v>13062</v>
      </c>
      <c r="B717" t="s">
        <v>12842</v>
      </c>
      <c r="C717" t="s">
        <v>27</v>
      </c>
      <c r="D717">
        <v>9</v>
      </c>
    </row>
    <row r="718" spans="1:4" x14ac:dyDescent="0.3">
      <c r="A718" t="s">
        <v>8761</v>
      </c>
      <c r="B718" t="s">
        <v>12842</v>
      </c>
      <c r="C718" t="s">
        <v>18</v>
      </c>
      <c r="D718">
        <v>14</v>
      </c>
    </row>
    <row r="719" spans="1:4" x14ac:dyDescent="0.3">
      <c r="A719" t="s">
        <v>8123</v>
      </c>
      <c r="B719" t="s">
        <v>12842</v>
      </c>
      <c r="C719" t="s">
        <v>39</v>
      </c>
      <c r="D719">
        <v>8</v>
      </c>
    </row>
    <row r="720" spans="1:4" x14ac:dyDescent="0.3">
      <c r="A720" t="s">
        <v>8319</v>
      </c>
      <c r="B720" t="s">
        <v>12842</v>
      </c>
      <c r="C720" t="s">
        <v>18</v>
      </c>
      <c r="D720">
        <v>6</v>
      </c>
    </row>
    <row r="721" spans="1:4" x14ac:dyDescent="0.3">
      <c r="A721" t="s">
        <v>13063</v>
      </c>
      <c r="B721" t="s">
        <v>12843</v>
      </c>
      <c r="C721" t="s">
        <v>18</v>
      </c>
      <c r="D721">
        <v>17</v>
      </c>
    </row>
    <row r="722" spans="1:4" x14ac:dyDescent="0.3">
      <c r="A722" t="s">
        <v>3401</v>
      </c>
      <c r="B722" t="s">
        <v>12842</v>
      </c>
      <c r="C722" t="s">
        <v>18</v>
      </c>
      <c r="D722">
        <v>9</v>
      </c>
    </row>
    <row r="723" spans="1:4" x14ac:dyDescent="0.3">
      <c r="A723" t="s">
        <v>4990</v>
      </c>
      <c r="B723" t="s">
        <v>12842</v>
      </c>
      <c r="C723" t="s">
        <v>27</v>
      </c>
      <c r="D723">
        <v>13</v>
      </c>
    </row>
    <row r="724" spans="1:4" x14ac:dyDescent="0.3">
      <c r="A724" t="s">
        <v>1833</v>
      </c>
      <c r="B724" t="s">
        <v>12842</v>
      </c>
      <c r="C724" t="s">
        <v>27</v>
      </c>
      <c r="D724">
        <v>1</v>
      </c>
    </row>
    <row r="725" spans="1:4" x14ac:dyDescent="0.3">
      <c r="A725" t="s">
        <v>13064</v>
      </c>
      <c r="B725" t="s">
        <v>12843</v>
      </c>
      <c r="C725" t="s">
        <v>27</v>
      </c>
      <c r="D725">
        <v>2</v>
      </c>
    </row>
    <row r="726" spans="1:4" x14ac:dyDescent="0.3">
      <c r="A726" t="s">
        <v>2733</v>
      </c>
      <c r="B726" t="s">
        <v>12842</v>
      </c>
      <c r="C726" t="s">
        <v>39</v>
      </c>
      <c r="D726">
        <v>17</v>
      </c>
    </row>
    <row r="727" spans="1:4" x14ac:dyDescent="0.3">
      <c r="A727" t="s">
        <v>11306</v>
      </c>
      <c r="B727" t="s">
        <v>12842</v>
      </c>
      <c r="C727" t="s">
        <v>27</v>
      </c>
      <c r="D727">
        <v>3</v>
      </c>
    </row>
    <row r="728" spans="1:4" x14ac:dyDescent="0.3">
      <c r="A728" t="s">
        <v>13065</v>
      </c>
      <c r="B728" t="s">
        <v>12842</v>
      </c>
      <c r="C728" t="s">
        <v>27</v>
      </c>
      <c r="D728">
        <v>16</v>
      </c>
    </row>
    <row r="729" spans="1:4" x14ac:dyDescent="0.3">
      <c r="A729" t="s">
        <v>8637</v>
      </c>
      <c r="B729" t="s">
        <v>12842</v>
      </c>
      <c r="C729" t="s">
        <v>39</v>
      </c>
      <c r="D729">
        <v>19</v>
      </c>
    </row>
    <row r="730" spans="1:4" x14ac:dyDescent="0.3">
      <c r="A730" t="s">
        <v>2738</v>
      </c>
      <c r="B730" t="s">
        <v>12842</v>
      </c>
      <c r="C730" t="s">
        <v>27</v>
      </c>
      <c r="D730">
        <v>10</v>
      </c>
    </row>
    <row r="731" spans="1:4" x14ac:dyDescent="0.3">
      <c r="A731" t="s">
        <v>667</v>
      </c>
      <c r="B731" t="s">
        <v>12842</v>
      </c>
      <c r="C731" t="s">
        <v>74</v>
      </c>
      <c r="D731">
        <v>18</v>
      </c>
    </row>
    <row r="732" spans="1:4" x14ac:dyDescent="0.3">
      <c r="A732" t="s">
        <v>876</v>
      </c>
      <c r="B732" t="s">
        <v>12842</v>
      </c>
      <c r="C732" t="s">
        <v>18</v>
      </c>
      <c r="D732">
        <v>9</v>
      </c>
    </row>
    <row r="733" spans="1:4" x14ac:dyDescent="0.3">
      <c r="A733" t="s">
        <v>1523</v>
      </c>
      <c r="B733" t="s">
        <v>12842</v>
      </c>
      <c r="C733" t="s">
        <v>39</v>
      </c>
      <c r="D733">
        <v>20</v>
      </c>
    </row>
    <row r="734" spans="1:4" x14ac:dyDescent="0.3">
      <c r="A734" t="s">
        <v>1664</v>
      </c>
      <c r="B734" t="s">
        <v>12842</v>
      </c>
      <c r="C734" t="s">
        <v>74</v>
      </c>
      <c r="D734">
        <v>5</v>
      </c>
    </row>
    <row r="735" spans="1:4" x14ac:dyDescent="0.3">
      <c r="A735" t="s">
        <v>3148</v>
      </c>
      <c r="B735" t="s">
        <v>12842</v>
      </c>
      <c r="C735" t="s">
        <v>39</v>
      </c>
      <c r="D735">
        <v>9</v>
      </c>
    </row>
    <row r="736" spans="1:4" x14ac:dyDescent="0.3">
      <c r="A736" t="s">
        <v>13066</v>
      </c>
      <c r="B736" t="s">
        <v>12842</v>
      </c>
      <c r="C736" t="s">
        <v>39</v>
      </c>
      <c r="D736">
        <v>8</v>
      </c>
    </row>
    <row r="737" spans="1:4" x14ac:dyDescent="0.3">
      <c r="A737" t="s">
        <v>5989</v>
      </c>
      <c r="B737" t="s">
        <v>12842</v>
      </c>
      <c r="C737" t="s">
        <v>39</v>
      </c>
      <c r="D737">
        <v>16</v>
      </c>
    </row>
    <row r="738" spans="1:4" x14ac:dyDescent="0.3">
      <c r="A738" t="s">
        <v>13067</v>
      </c>
      <c r="B738" t="s">
        <v>12842</v>
      </c>
      <c r="C738" t="s">
        <v>173</v>
      </c>
      <c r="D738">
        <v>1</v>
      </c>
    </row>
    <row r="739" spans="1:4" x14ac:dyDescent="0.3">
      <c r="A739" t="s">
        <v>2442</v>
      </c>
      <c r="B739" t="s">
        <v>12842</v>
      </c>
      <c r="C739" t="s">
        <v>18</v>
      </c>
      <c r="D739">
        <v>17</v>
      </c>
    </row>
    <row r="740" spans="1:4" x14ac:dyDescent="0.3">
      <c r="A740" t="s">
        <v>1010</v>
      </c>
      <c r="B740" t="s">
        <v>12842</v>
      </c>
      <c r="C740" t="s">
        <v>18</v>
      </c>
      <c r="D740">
        <v>1</v>
      </c>
    </row>
    <row r="741" spans="1:4" x14ac:dyDescent="0.3">
      <c r="A741" t="s">
        <v>1285</v>
      </c>
      <c r="B741" t="s">
        <v>12842</v>
      </c>
      <c r="C741" t="s">
        <v>18</v>
      </c>
      <c r="D741">
        <v>7</v>
      </c>
    </row>
    <row r="742" spans="1:4" x14ac:dyDescent="0.3">
      <c r="A742" t="s">
        <v>3342</v>
      </c>
      <c r="B742" t="s">
        <v>12842</v>
      </c>
      <c r="C742" t="s">
        <v>173</v>
      </c>
      <c r="D742">
        <v>12</v>
      </c>
    </row>
    <row r="743" spans="1:4" x14ac:dyDescent="0.3">
      <c r="A743" t="s">
        <v>8894</v>
      </c>
      <c r="B743" t="s">
        <v>12842</v>
      </c>
      <c r="C743" t="s">
        <v>74</v>
      </c>
      <c r="D743">
        <v>3</v>
      </c>
    </row>
    <row r="744" spans="1:4" x14ac:dyDescent="0.3">
      <c r="A744" t="s">
        <v>13068</v>
      </c>
      <c r="B744" t="s">
        <v>12841</v>
      </c>
      <c r="C744" t="s">
        <v>173</v>
      </c>
      <c r="D744">
        <v>10</v>
      </c>
    </row>
    <row r="745" spans="1:4" x14ac:dyDescent="0.3">
      <c r="A745" t="s">
        <v>13069</v>
      </c>
      <c r="B745" t="s">
        <v>12842</v>
      </c>
      <c r="C745" t="s">
        <v>18</v>
      </c>
      <c r="D745">
        <v>20</v>
      </c>
    </row>
    <row r="746" spans="1:4" x14ac:dyDescent="0.3">
      <c r="A746" t="s">
        <v>8497</v>
      </c>
      <c r="B746" t="s">
        <v>12842</v>
      </c>
      <c r="C746" t="s">
        <v>39</v>
      </c>
      <c r="D746">
        <v>17</v>
      </c>
    </row>
    <row r="747" spans="1:4" x14ac:dyDescent="0.3">
      <c r="A747" t="s">
        <v>592</v>
      </c>
      <c r="B747" t="s">
        <v>12842</v>
      </c>
      <c r="C747" t="s">
        <v>74</v>
      </c>
      <c r="D747">
        <v>1</v>
      </c>
    </row>
    <row r="748" spans="1:4" x14ac:dyDescent="0.3">
      <c r="A748" t="s">
        <v>11390</v>
      </c>
      <c r="B748" t="s">
        <v>12842</v>
      </c>
      <c r="C748" t="s">
        <v>18</v>
      </c>
      <c r="D748">
        <v>12</v>
      </c>
    </row>
    <row r="749" spans="1:4" x14ac:dyDescent="0.3">
      <c r="A749" t="s">
        <v>8589</v>
      </c>
      <c r="B749" t="s">
        <v>12842</v>
      </c>
      <c r="C749" t="s">
        <v>27</v>
      </c>
      <c r="D749">
        <v>12</v>
      </c>
    </row>
    <row r="750" spans="1:4" x14ac:dyDescent="0.3">
      <c r="A750" t="s">
        <v>2212</v>
      </c>
      <c r="B750" t="s">
        <v>12841</v>
      </c>
      <c r="C750" t="s">
        <v>173</v>
      </c>
      <c r="D750">
        <v>2</v>
      </c>
    </row>
    <row r="751" spans="1:4" x14ac:dyDescent="0.3">
      <c r="A751" t="s">
        <v>13070</v>
      </c>
      <c r="B751" t="s">
        <v>12841</v>
      </c>
      <c r="C751" t="s">
        <v>74</v>
      </c>
      <c r="D751">
        <v>14</v>
      </c>
    </row>
    <row r="752" spans="1:4" x14ac:dyDescent="0.3">
      <c r="A752" t="s">
        <v>10704</v>
      </c>
      <c r="B752" t="s">
        <v>12842</v>
      </c>
      <c r="C752" t="s">
        <v>173</v>
      </c>
      <c r="D752">
        <v>11</v>
      </c>
    </row>
    <row r="753" spans="1:4" x14ac:dyDescent="0.3">
      <c r="A753" t="s">
        <v>13071</v>
      </c>
      <c r="B753" t="s">
        <v>12842</v>
      </c>
      <c r="C753" t="s">
        <v>74</v>
      </c>
      <c r="D753">
        <v>14</v>
      </c>
    </row>
    <row r="754" spans="1:4" x14ac:dyDescent="0.3">
      <c r="A754" t="s">
        <v>2420</v>
      </c>
      <c r="B754" t="s">
        <v>12842</v>
      </c>
      <c r="C754" t="s">
        <v>18</v>
      </c>
      <c r="D754">
        <v>6</v>
      </c>
    </row>
    <row r="755" spans="1:4" x14ac:dyDescent="0.3">
      <c r="A755" t="s">
        <v>3185</v>
      </c>
      <c r="B755" t="s">
        <v>12842</v>
      </c>
      <c r="C755" t="s">
        <v>74</v>
      </c>
      <c r="D755">
        <v>6</v>
      </c>
    </row>
    <row r="756" spans="1:4" x14ac:dyDescent="0.3">
      <c r="A756" t="s">
        <v>13072</v>
      </c>
      <c r="B756" t="s">
        <v>12842</v>
      </c>
      <c r="C756" t="s">
        <v>39</v>
      </c>
      <c r="D756">
        <v>15</v>
      </c>
    </row>
    <row r="757" spans="1:4" x14ac:dyDescent="0.3">
      <c r="A757" t="s">
        <v>3652</v>
      </c>
      <c r="B757" t="s">
        <v>12842</v>
      </c>
      <c r="C757" t="s">
        <v>27</v>
      </c>
      <c r="D757">
        <v>15</v>
      </c>
    </row>
    <row r="758" spans="1:4" x14ac:dyDescent="0.3">
      <c r="A758" t="s">
        <v>13073</v>
      </c>
      <c r="B758" t="s">
        <v>12842</v>
      </c>
      <c r="C758" t="s">
        <v>39</v>
      </c>
      <c r="D758">
        <v>4</v>
      </c>
    </row>
    <row r="759" spans="1:4" x14ac:dyDescent="0.3">
      <c r="A759" t="s">
        <v>4261</v>
      </c>
      <c r="B759" t="s">
        <v>12843</v>
      </c>
      <c r="C759" t="s">
        <v>18</v>
      </c>
      <c r="D759">
        <v>5</v>
      </c>
    </row>
    <row r="760" spans="1:4" x14ac:dyDescent="0.3">
      <c r="A760" t="s">
        <v>3698</v>
      </c>
      <c r="B760" t="s">
        <v>12842</v>
      </c>
      <c r="C760" t="s">
        <v>74</v>
      </c>
      <c r="D760">
        <v>12</v>
      </c>
    </row>
    <row r="761" spans="1:4" x14ac:dyDescent="0.3">
      <c r="A761" t="s">
        <v>5465</v>
      </c>
      <c r="B761" t="s">
        <v>12842</v>
      </c>
      <c r="C761" t="s">
        <v>39</v>
      </c>
      <c r="D761">
        <v>17</v>
      </c>
    </row>
    <row r="762" spans="1:4" x14ac:dyDescent="0.3">
      <c r="A762" t="s">
        <v>8766</v>
      </c>
      <c r="B762" t="s">
        <v>12842</v>
      </c>
      <c r="C762" t="s">
        <v>39</v>
      </c>
      <c r="D762">
        <v>5</v>
      </c>
    </row>
    <row r="763" spans="1:4" x14ac:dyDescent="0.3">
      <c r="A763" t="s">
        <v>13074</v>
      </c>
      <c r="B763" t="s">
        <v>12842</v>
      </c>
      <c r="C763" t="s">
        <v>27</v>
      </c>
      <c r="D763">
        <v>5</v>
      </c>
    </row>
    <row r="764" spans="1:4" x14ac:dyDescent="0.3">
      <c r="A764" t="s">
        <v>2372</v>
      </c>
      <c r="B764" t="s">
        <v>12842</v>
      </c>
      <c r="C764" t="s">
        <v>39</v>
      </c>
      <c r="D764">
        <v>17</v>
      </c>
    </row>
    <row r="765" spans="1:4" x14ac:dyDescent="0.3">
      <c r="A765" t="s">
        <v>4807</v>
      </c>
      <c r="B765" t="s">
        <v>12842</v>
      </c>
      <c r="C765" t="s">
        <v>74</v>
      </c>
      <c r="D765">
        <v>14</v>
      </c>
    </row>
    <row r="766" spans="1:4" x14ac:dyDescent="0.3">
      <c r="A766" t="s">
        <v>5922</v>
      </c>
      <c r="B766" t="s">
        <v>12843</v>
      </c>
      <c r="C766" t="s">
        <v>18</v>
      </c>
      <c r="D766">
        <v>19</v>
      </c>
    </row>
    <row r="767" spans="1:4" x14ac:dyDescent="0.3">
      <c r="A767" t="s">
        <v>13075</v>
      </c>
      <c r="B767" t="s">
        <v>12842</v>
      </c>
      <c r="C767" t="s">
        <v>18</v>
      </c>
      <c r="D767">
        <v>16</v>
      </c>
    </row>
    <row r="768" spans="1:4" x14ac:dyDescent="0.3">
      <c r="A768" t="s">
        <v>3081</v>
      </c>
      <c r="B768" t="s">
        <v>12842</v>
      </c>
      <c r="C768" t="s">
        <v>39</v>
      </c>
      <c r="D768">
        <v>20</v>
      </c>
    </row>
    <row r="769" spans="1:4" x14ac:dyDescent="0.3">
      <c r="A769" t="s">
        <v>4301</v>
      </c>
      <c r="B769" t="s">
        <v>12842</v>
      </c>
      <c r="C769" t="s">
        <v>27</v>
      </c>
      <c r="D769">
        <v>4</v>
      </c>
    </row>
    <row r="770" spans="1:4" x14ac:dyDescent="0.3">
      <c r="A770" t="s">
        <v>10233</v>
      </c>
      <c r="B770" t="s">
        <v>12842</v>
      </c>
      <c r="C770" t="s">
        <v>173</v>
      </c>
      <c r="D770">
        <v>6</v>
      </c>
    </row>
    <row r="771" spans="1:4" x14ac:dyDescent="0.3">
      <c r="A771" t="s">
        <v>4019</v>
      </c>
      <c r="B771" t="s">
        <v>12842</v>
      </c>
      <c r="C771" t="s">
        <v>39</v>
      </c>
      <c r="D771">
        <v>5</v>
      </c>
    </row>
    <row r="772" spans="1:4" x14ac:dyDescent="0.3">
      <c r="A772" t="s">
        <v>3453</v>
      </c>
      <c r="B772" t="s">
        <v>12842</v>
      </c>
      <c r="C772" t="s">
        <v>173</v>
      </c>
      <c r="D772">
        <v>2</v>
      </c>
    </row>
    <row r="773" spans="1:4" x14ac:dyDescent="0.3">
      <c r="A773" t="s">
        <v>3417</v>
      </c>
      <c r="B773" t="s">
        <v>12842</v>
      </c>
      <c r="C773" t="s">
        <v>74</v>
      </c>
      <c r="D773">
        <v>16</v>
      </c>
    </row>
    <row r="774" spans="1:4" x14ac:dyDescent="0.3">
      <c r="A774" t="s">
        <v>8174</v>
      </c>
      <c r="B774" t="s">
        <v>12842</v>
      </c>
      <c r="C774" t="s">
        <v>27</v>
      </c>
      <c r="D774">
        <v>14</v>
      </c>
    </row>
    <row r="775" spans="1:4" x14ac:dyDescent="0.3">
      <c r="A775" t="s">
        <v>254</v>
      </c>
      <c r="B775" t="s">
        <v>12841</v>
      </c>
      <c r="C775" t="s">
        <v>27</v>
      </c>
      <c r="D775">
        <v>2</v>
      </c>
    </row>
    <row r="776" spans="1:4" x14ac:dyDescent="0.3">
      <c r="A776" t="s">
        <v>4876</v>
      </c>
      <c r="B776" t="s">
        <v>12842</v>
      </c>
      <c r="C776" t="s">
        <v>27</v>
      </c>
      <c r="D776">
        <v>4</v>
      </c>
    </row>
    <row r="777" spans="1:4" x14ac:dyDescent="0.3">
      <c r="A777" t="s">
        <v>3349</v>
      </c>
      <c r="B777" t="s">
        <v>12841</v>
      </c>
      <c r="C777" t="s">
        <v>27</v>
      </c>
      <c r="D777">
        <v>4</v>
      </c>
    </row>
    <row r="778" spans="1:4" x14ac:dyDescent="0.3">
      <c r="A778" t="s">
        <v>981</v>
      </c>
      <c r="B778" t="s">
        <v>12842</v>
      </c>
      <c r="C778" t="s">
        <v>74</v>
      </c>
      <c r="D778">
        <v>9</v>
      </c>
    </row>
    <row r="779" spans="1:4" x14ac:dyDescent="0.3">
      <c r="A779" t="s">
        <v>1102</v>
      </c>
      <c r="B779" t="s">
        <v>12842</v>
      </c>
      <c r="C779" t="s">
        <v>74</v>
      </c>
      <c r="D779">
        <v>10</v>
      </c>
    </row>
    <row r="780" spans="1:4" x14ac:dyDescent="0.3">
      <c r="A780" t="s">
        <v>4105</v>
      </c>
      <c r="B780" t="s">
        <v>12841</v>
      </c>
      <c r="C780" t="s">
        <v>18</v>
      </c>
      <c r="D780">
        <v>6</v>
      </c>
    </row>
    <row r="781" spans="1:4" x14ac:dyDescent="0.3">
      <c r="A781" t="s">
        <v>4255</v>
      </c>
      <c r="B781" t="s">
        <v>12841</v>
      </c>
      <c r="C781" t="s">
        <v>39</v>
      </c>
      <c r="D781">
        <v>19</v>
      </c>
    </row>
    <row r="782" spans="1:4" x14ac:dyDescent="0.3">
      <c r="A782" t="s">
        <v>7723</v>
      </c>
      <c r="B782" t="s">
        <v>12842</v>
      </c>
      <c r="C782" t="s">
        <v>27</v>
      </c>
      <c r="D782">
        <v>5</v>
      </c>
    </row>
    <row r="783" spans="1:4" x14ac:dyDescent="0.3">
      <c r="A783" t="s">
        <v>4027</v>
      </c>
      <c r="B783" t="s">
        <v>12843</v>
      </c>
      <c r="C783" t="s">
        <v>39</v>
      </c>
      <c r="D783">
        <v>12</v>
      </c>
    </row>
    <row r="784" spans="1:4" x14ac:dyDescent="0.3">
      <c r="A784" t="s">
        <v>4995</v>
      </c>
      <c r="B784" t="s">
        <v>12842</v>
      </c>
      <c r="C784" t="s">
        <v>18</v>
      </c>
      <c r="D784">
        <v>9</v>
      </c>
    </row>
    <row r="785" spans="1:4" x14ac:dyDescent="0.3">
      <c r="A785" t="s">
        <v>1619</v>
      </c>
      <c r="B785" t="s">
        <v>12842</v>
      </c>
      <c r="C785" t="s">
        <v>39</v>
      </c>
      <c r="D785">
        <v>8</v>
      </c>
    </row>
    <row r="786" spans="1:4" x14ac:dyDescent="0.3">
      <c r="A786" t="s">
        <v>1733</v>
      </c>
      <c r="B786" t="s">
        <v>12843</v>
      </c>
      <c r="C786" t="s">
        <v>39</v>
      </c>
      <c r="D786">
        <v>17</v>
      </c>
    </row>
    <row r="787" spans="1:4" x14ac:dyDescent="0.3">
      <c r="A787" t="s">
        <v>13076</v>
      </c>
      <c r="B787" t="s">
        <v>12842</v>
      </c>
      <c r="C787" t="s">
        <v>27</v>
      </c>
      <c r="D787">
        <v>20</v>
      </c>
    </row>
    <row r="788" spans="1:4" x14ac:dyDescent="0.3">
      <c r="A788" t="s">
        <v>10791</v>
      </c>
      <c r="B788" t="s">
        <v>12841</v>
      </c>
      <c r="C788" t="s">
        <v>27</v>
      </c>
      <c r="D788">
        <v>1</v>
      </c>
    </row>
    <row r="789" spans="1:4" x14ac:dyDescent="0.3">
      <c r="A789" t="s">
        <v>7079</v>
      </c>
      <c r="B789" t="s">
        <v>12842</v>
      </c>
      <c r="C789" t="s">
        <v>18</v>
      </c>
      <c r="D789">
        <v>10</v>
      </c>
    </row>
    <row r="790" spans="1:4" x14ac:dyDescent="0.3">
      <c r="A790" t="s">
        <v>10097</v>
      </c>
      <c r="B790" t="s">
        <v>12841</v>
      </c>
      <c r="C790" t="s">
        <v>39</v>
      </c>
      <c r="D790">
        <v>3</v>
      </c>
    </row>
    <row r="791" spans="1:4" x14ac:dyDescent="0.3">
      <c r="A791" t="s">
        <v>8311</v>
      </c>
      <c r="B791" t="s">
        <v>12842</v>
      </c>
      <c r="C791" t="s">
        <v>18</v>
      </c>
      <c r="D791">
        <v>9</v>
      </c>
    </row>
    <row r="792" spans="1:4" x14ac:dyDescent="0.3">
      <c r="A792" t="s">
        <v>3874</v>
      </c>
      <c r="B792" t="s">
        <v>12842</v>
      </c>
      <c r="C792" t="s">
        <v>18</v>
      </c>
      <c r="D792">
        <v>13</v>
      </c>
    </row>
    <row r="793" spans="1:4" x14ac:dyDescent="0.3">
      <c r="A793" t="s">
        <v>1616</v>
      </c>
      <c r="B793" t="s">
        <v>12842</v>
      </c>
      <c r="C793" t="s">
        <v>27</v>
      </c>
      <c r="D793">
        <v>9</v>
      </c>
    </row>
    <row r="794" spans="1:4" x14ac:dyDescent="0.3">
      <c r="A794" t="s">
        <v>2415</v>
      </c>
      <c r="B794" t="s">
        <v>12842</v>
      </c>
      <c r="C794" t="s">
        <v>74</v>
      </c>
      <c r="D794">
        <v>7</v>
      </c>
    </row>
    <row r="795" spans="1:4" x14ac:dyDescent="0.3">
      <c r="A795" t="s">
        <v>13077</v>
      </c>
      <c r="B795" t="s">
        <v>12842</v>
      </c>
      <c r="C795" t="s">
        <v>74</v>
      </c>
      <c r="D795">
        <v>7</v>
      </c>
    </row>
    <row r="796" spans="1:4" x14ac:dyDescent="0.3">
      <c r="A796" t="s">
        <v>6076</v>
      </c>
      <c r="B796" t="s">
        <v>12842</v>
      </c>
      <c r="C796" t="s">
        <v>74</v>
      </c>
      <c r="D796">
        <v>6</v>
      </c>
    </row>
    <row r="797" spans="1:4" x14ac:dyDescent="0.3">
      <c r="A797" t="s">
        <v>13078</v>
      </c>
      <c r="B797" t="s">
        <v>12842</v>
      </c>
      <c r="C797" t="s">
        <v>173</v>
      </c>
      <c r="D797">
        <v>7</v>
      </c>
    </row>
    <row r="798" spans="1:4" x14ac:dyDescent="0.3">
      <c r="A798" t="s">
        <v>7363</v>
      </c>
      <c r="B798" t="s">
        <v>12842</v>
      </c>
      <c r="C798" t="s">
        <v>27</v>
      </c>
      <c r="D798">
        <v>8</v>
      </c>
    </row>
    <row r="799" spans="1:4" x14ac:dyDescent="0.3">
      <c r="A799" t="s">
        <v>1993</v>
      </c>
      <c r="B799" t="s">
        <v>12842</v>
      </c>
      <c r="C799" t="s">
        <v>74</v>
      </c>
      <c r="D799">
        <v>14</v>
      </c>
    </row>
    <row r="800" spans="1:4" x14ac:dyDescent="0.3">
      <c r="A800" t="s">
        <v>13079</v>
      </c>
      <c r="B800" t="s">
        <v>12841</v>
      </c>
      <c r="C800" t="s">
        <v>74</v>
      </c>
      <c r="D800">
        <v>2</v>
      </c>
    </row>
    <row r="801" spans="1:4" x14ac:dyDescent="0.3">
      <c r="A801" t="s">
        <v>13080</v>
      </c>
      <c r="B801" t="s">
        <v>12842</v>
      </c>
      <c r="C801" t="s">
        <v>39</v>
      </c>
      <c r="D801">
        <v>1</v>
      </c>
    </row>
    <row r="802" spans="1:4" x14ac:dyDescent="0.3">
      <c r="A802" t="s">
        <v>8717</v>
      </c>
      <c r="B802" t="s">
        <v>12841</v>
      </c>
      <c r="C802" t="s">
        <v>173</v>
      </c>
      <c r="D802">
        <v>11</v>
      </c>
    </row>
    <row r="803" spans="1:4" x14ac:dyDescent="0.3">
      <c r="A803" t="s">
        <v>7710</v>
      </c>
      <c r="B803" t="s">
        <v>12842</v>
      </c>
      <c r="C803" t="s">
        <v>18</v>
      </c>
      <c r="D803">
        <v>14</v>
      </c>
    </row>
    <row r="804" spans="1:4" x14ac:dyDescent="0.3">
      <c r="A804" t="s">
        <v>1447</v>
      </c>
      <c r="B804" t="s">
        <v>12841</v>
      </c>
      <c r="C804" t="s">
        <v>18</v>
      </c>
      <c r="D804">
        <v>6</v>
      </c>
    </row>
    <row r="805" spans="1:4" x14ac:dyDescent="0.3">
      <c r="A805" t="s">
        <v>302</v>
      </c>
      <c r="B805" t="s">
        <v>12842</v>
      </c>
      <c r="C805" t="s">
        <v>173</v>
      </c>
      <c r="D805">
        <v>5</v>
      </c>
    </row>
    <row r="806" spans="1:4" x14ac:dyDescent="0.3">
      <c r="A806" t="s">
        <v>13081</v>
      </c>
      <c r="B806" t="s">
        <v>12842</v>
      </c>
      <c r="C806" t="s">
        <v>27</v>
      </c>
      <c r="D806">
        <v>13</v>
      </c>
    </row>
    <row r="807" spans="1:4" x14ac:dyDescent="0.3">
      <c r="A807" t="s">
        <v>1055</v>
      </c>
      <c r="B807" t="s">
        <v>12842</v>
      </c>
      <c r="C807" t="s">
        <v>39</v>
      </c>
      <c r="D807">
        <v>8</v>
      </c>
    </row>
    <row r="808" spans="1:4" x14ac:dyDescent="0.3">
      <c r="A808" t="s">
        <v>13082</v>
      </c>
      <c r="B808" t="s">
        <v>12842</v>
      </c>
      <c r="C808" t="s">
        <v>39</v>
      </c>
      <c r="D808">
        <v>15</v>
      </c>
    </row>
    <row r="809" spans="1:4" x14ac:dyDescent="0.3">
      <c r="A809" t="s">
        <v>13083</v>
      </c>
      <c r="B809" t="s">
        <v>12842</v>
      </c>
      <c r="C809" t="s">
        <v>39</v>
      </c>
      <c r="D809">
        <v>3</v>
      </c>
    </row>
    <row r="810" spans="1:4" x14ac:dyDescent="0.3">
      <c r="A810" t="s">
        <v>13084</v>
      </c>
      <c r="B810" t="s">
        <v>12842</v>
      </c>
      <c r="C810" t="s">
        <v>74</v>
      </c>
      <c r="D810">
        <v>3</v>
      </c>
    </row>
    <row r="811" spans="1:4" x14ac:dyDescent="0.3">
      <c r="A811" t="s">
        <v>4798</v>
      </c>
      <c r="B811" t="s">
        <v>12843</v>
      </c>
      <c r="C811" t="s">
        <v>39</v>
      </c>
      <c r="D811">
        <v>12</v>
      </c>
    </row>
    <row r="812" spans="1:4" x14ac:dyDescent="0.3">
      <c r="A812" t="s">
        <v>13085</v>
      </c>
      <c r="B812" t="s">
        <v>12842</v>
      </c>
      <c r="C812" t="s">
        <v>173</v>
      </c>
      <c r="D812">
        <v>8</v>
      </c>
    </row>
    <row r="813" spans="1:4" x14ac:dyDescent="0.3">
      <c r="A813" t="s">
        <v>6511</v>
      </c>
      <c r="B813" t="s">
        <v>12842</v>
      </c>
      <c r="C813" t="s">
        <v>173</v>
      </c>
      <c r="D813">
        <v>15</v>
      </c>
    </row>
    <row r="814" spans="1:4" x14ac:dyDescent="0.3">
      <c r="A814" t="s">
        <v>13086</v>
      </c>
      <c r="B814" t="s">
        <v>12843</v>
      </c>
      <c r="C814" t="s">
        <v>74</v>
      </c>
      <c r="D814">
        <v>11</v>
      </c>
    </row>
    <row r="815" spans="1:4" x14ac:dyDescent="0.3">
      <c r="A815" t="s">
        <v>13087</v>
      </c>
      <c r="B815" t="s">
        <v>12842</v>
      </c>
      <c r="C815" t="s">
        <v>74</v>
      </c>
      <c r="D815">
        <v>8</v>
      </c>
    </row>
    <row r="816" spans="1:4" x14ac:dyDescent="0.3">
      <c r="A816" t="s">
        <v>3639</v>
      </c>
      <c r="B816" t="s">
        <v>12842</v>
      </c>
      <c r="C816" t="s">
        <v>18</v>
      </c>
      <c r="D816">
        <v>4</v>
      </c>
    </row>
    <row r="817" spans="1:4" x14ac:dyDescent="0.3">
      <c r="A817" t="s">
        <v>2046</v>
      </c>
      <c r="B817" t="s">
        <v>12841</v>
      </c>
      <c r="C817" t="s">
        <v>39</v>
      </c>
      <c r="D817">
        <v>4</v>
      </c>
    </row>
    <row r="818" spans="1:4" x14ac:dyDescent="0.3">
      <c r="A818" t="s">
        <v>3370</v>
      </c>
      <c r="B818" t="s">
        <v>12841</v>
      </c>
      <c r="C818" t="s">
        <v>27</v>
      </c>
      <c r="D818">
        <v>16</v>
      </c>
    </row>
    <row r="819" spans="1:4" x14ac:dyDescent="0.3">
      <c r="A819" t="s">
        <v>1876</v>
      </c>
      <c r="B819" t="s">
        <v>12842</v>
      </c>
      <c r="C819" t="s">
        <v>39</v>
      </c>
      <c r="D819">
        <v>5</v>
      </c>
    </row>
    <row r="820" spans="1:4" x14ac:dyDescent="0.3">
      <c r="A820" t="s">
        <v>13088</v>
      </c>
      <c r="B820" t="s">
        <v>12842</v>
      </c>
      <c r="C820" t="s">
        <v>39</v>
      </c>
      <c r="D820">
        <v>11</v>
      </c>
    </row>
    <row r="821" spans="1:4" x14ac:dyDescent="0.3">
      <c r="A821" t="s">
        <v>13089</v>
      </c>
      <c r="B821" t="s">
        <v>12842</v>
      </c>
      <c r="C821" t="s">
        <v>18</v>
      </c>
      <c r="D821">
        <v>17</v>
      </c>
    </row>
    <row r="822" spans="1:4" x14ac:dyDescent="0.3">
      <c r="A822" t="s">
        <v>7749</v>
      </c>
      <c r="B822" t="s">
        <v>12842</v>
      </c>
      <c r="C822" t="s">
        <v>39</v>
      </c>
      <c r="D822">
        <v>18</v>
      </c>
    </row>
    <row r="823" spans="1:4" x14ac:dyDescent="0.3">
      <c r="A823" t="s">
        <v>13090</v>
      </c>
      <c r="B823" t="s">
        <v>12842</v>
      </c>
      <c r="C823" t="s">
        <v>18</v>
      </c>
      <c r="D823">
        <v>6</v>
      </c>
    </row>
    <row r="824" spans="1:4" x14ac:dyDescent="0.3">
      <c r="A824" t="s">
        <v>5193</v>
      </c>
      <c r="B824" t="s">
        <v>12842</v>
      </c>
      <c r="C824" t="s">
        <v>27</v>
      </c>
      <c r="D824">
        <v>3</v>
      </c>
    </row>
    <row r="825" spans="1:4" x14ac:dyDescent="0.3">
      <c r="A825" t="s">
        <v>13091</v>
      </c>
      <c r="B825" t="s">
        <v>12842</v>
      </c>
      <c r="C825" t="s">
        <v>27</v>
      </c>
      <c r="D825">
        <v>16</v>
      </c>
    </row>
    <row r="826" spans="1:4" x14ac:dyDescent="0.3">
      <c r="A826" t="s">
        <v>1098</v>
      </c>
      <c r="B826" t="s">
        <v>12841</v>
      </c>
      <c r="C826" t="s">
        <v>74</v>
      </c>
      <c r="D826">
        <v>14</v>
      </c>
    </row>
    <row r="827" spans="1:4" x14ac:dyDescent="0.3">
      <c r="A827" t="s">
        <v>1743</v>
      </c>
      <c r="B827" t="s">
        <v>12842</v>
      </c>
      <c r="C827" t="s">
        <v>27</v>
      </c>
      <c r="D827">
        <v>7</v>
      </c>
    </row>
    <row r="828" spans="1:4" x14ac:dyDescent="0.3">
      <c r="A828" t="s">
        <v>3475</v>
      </c>
      <c r="B828" t="s">
        <v>12842</v>
      </c>
      <c r="C828" t="s">
        <v>18</v>
      </c>
      <c r="D828">
        <v>12</v>
      </c>
    </row>
    <row r="829" spans="1:4" x14ac:dyDescent="0.3">
      <c r="A829" t="s">
        <v>9762</v>
      </c>
      <c r="B829" t="s">
        <v>12842</v>
      </c>
      <c r="C829" t="s">
        <v>27</v>
      </c>
      <c r="D829">
        <v>4</v>
      </c>
    </row>
    <row r="830" spans="1:4" x14ac:dyDescent="0.3">
      <c r="A830" t="s">
        <v>658</v>
      </c>
      <c r="B830" t="s">
        <v>12841</v>
      </c>
      <c r="C830" t="s">
        <v>74</v>
      </c>
      <c r="D830">
        <v>15</v>
      </c>
    </row>
    <row r="831" spans="1:4" x14ac:dyDescent="0.3">
      <c r="A831" t="s">
        <v>13092</v>
      </c>
      <c r="B831" t="s">
        <v>12842</v>
      </c>
      <c r="C831" t="s">
        <v>18</v>
      </c>
      <c r="D831">
        <v>15</v>
      </c>
    </row>
    <row r="832" spans="1:4" x14ac:dyDescent="0.3">
      <c r="A832" t="s">
        <v>4626</v>
      </c>
      <c r="B832" t="s">
        <v>12842</v>
      </c>
      <c r="C832" t="s">
        <v>173</v>
      </c>
      <c r="D832">
        <v>6</v>
      </c>
    </row>
    <row r="833" spans="1:4" x14ac:dyDescent="0.3">
      <c r="A833" t="s">
        <v>4358</v>
      </c>
      <c r="B833" t="s">
        <v>12842</v>
      </c>
      <c r="C833" t="s">
        <v>18</v>
      </c>
      <c r="D833">
        <v>10</v>
      </c>
    </row>
    <row r="834" spans="1:4" x14ac:dyDescent="0.3">
      <c r="A834" t="s">
        <v>13093</v>
      </c>
      <c r="B834" t="s">
        <v>12842</v>
      </c>
      <c r="C834" t="s">
        <v>39</v>
      </c>
      <c r="D834">
        <v>7</v>
      </c>
    </row>
    <row r="835" spans="1:4" x14ac:dyDescent="0.3">
      <c r="A835" t="s">
        <v>13094</v>
      </c>
      <c r="B835" t="s">
        <v>12842</v>
      </c>
      <c r="C835" t="s">
        <v>18</v>
      </c>
      <c r="D835">
        <v>1</v>
      </c>
    </row>
    <row r="836" spans="1:4" x14ac:dyDescent="0.3">
      <c r="A836" t="s">
        <v>13095</v>
      </c>
      <c r="B836" t="s">
        <v>12841</v>
      </c>
      <c r="C836" t="s">
        <v>18</v>
      </c>
      <c r="D836">
        <v>3</v>
      </c>
    </row>
    <row r="837" spans="1:4" x14ac:dyDescent="0.3">
      <c r="A837" t="s">
        <v>6850</v>
      </c>
      <c r="B837" t="s">
        <v>12842</v>
      </c>
      <c r="C837" t="s">
        <v>18</v>
      </c>
      <c r="D837">
        <v>20</v>
      </c>
    </row>
    <row r="838" spans="1:4" x14ac:dyDescent="0.3">
      <c r="A838" t="s">
        <v>1492</v>
      </c>
      <c r="B838" t="s">
        <v>12841</v>
      </c>
      <c r="C838" t="s">
        <v>74</v>
      </c>
      <c r="D838">
        <v>10</v>
      </c>
    </row>
    <row r="839" spans="1:4" x14ac:dyDescent="0.3">
      <c r="A839" t="s">
        <v>13096</v>
      </c>
      <c r="B839" t="s">
        <v>12843</v>
      </c>
      <c r="C839" t="s">
        <v>173</v>
      </c>
      <c r="D839">
        <v>3</v>
      </c>
    </row>
    <row r="840" spans="1:4" x14ac:dyDescent="0.3">
      <c r="A840" t="s">
        <v>951</v>
      </c>
      <c r="B840" t="s">
        <v>12842</v>
      </c>
      <c r="C840" t="s">
        <v>18</v>
      </c>
      <c r="D840">
        <v>1</v>
      </c>
    </row>
    <row r="841" spans="1:4" x14ac:dyDescent="0.3">
      <c r="A841" t="s">
        <v>2288</v>
      </c>
      <c r="B841" t="s">
        <v>12842</v>
      </c>
      <c r="C841" t="s">
        <v>74</v>
      </c>
      <c r="D841">
        <v>8</v>
      </c>
    </row>
    <row r="842" spans="1:4" x14ac:dyDescent="0.3">
      <c r="A842" t="s">
        <v>3216</v>
      </c>
      <c r="B842" t="s">
        <v>12842</v>
      </c>
      <c r="C842" t="s">
        <v>18</v>
      </c>
      <c r="D842">
        <v>20</v>
      </c>
    </row>
    <row r="843" spans="1:4" x14ac:dyDescent="0.3">
      <c r="A843" t="s">
        <v>5365</v>
      </c>
      <c r="B843" t="s">
        <v>12841</v>
      </c>
      <c r="C843" t="s">
        <v>27</v>
      </c>
      <c r="D843">
        <v>8</v>
      </c>
    </row>
    <row r="844" spans="1:4" x14ac:dyDescent="0.3">
      <c r="A844" t="s">
        <v>13097</v>
      </c>
      <c r="B844" t="s">
        <v>12842</v>
      </c>
      <c r="C844" t="s">
        <v>39</v>
      </c>
      <c r="D844">
        <v>20</v>
      </c>
    </row>
    <row r="845" spans="1:4" x14ac:dyDescent="0.3">
      <c r="A845" t="s">
        <v>13098</v>
      </c>
      <c r="B845" t="s">
        <v>12842</v>
      </c>
      <c r="C845" t="s">
        <v>39</v>
      </c>
      <c r="D845">
        <v>10</v>
      </c>
    </row>
    <row r="846" spans="1:4" x14ac:dyDescent="0.3">
      <c r="A846" t="s">
        <v>1064</v>
      </c>
      <c r="B846" t="s">
        <v>12842</v>
      </c>
      <c r="C846" t="s">
        <v>74</v>
      </c>
      <c r="D846">
        <v>16</v>
      </c>
    </row>
    <row r="847" spans="1:4" x14ac:dyDescent="0.3">
      <c r="A847" t="s">
        <v>13099</v>
      </c>
      <c r="B847" t="s">
        <v>12841</v>
      </c>
      <c r="C847" t="s">
        <v>27</v>
      </c>
      <c r="D847">
        <v>16</v>
      </c>
    </row>
    <row r="848" spans="1:4" x14ac:dyDescent="0.3">
      <c r="A848" t="s">
        <v>13100</v>
      </c>
      <c r="B848" t="s">
        <v>12842</v>
      </c>
      <c r="C848" t="s">
        <v>27</v>
      </c>
      <c r="D848">
        <v>1</v>
      </c>
    </row>
    <row r="849" spans="1:4" x14ac:dyDescent="0.3">
      <c r="A849" t="s">
        <v>6523</v>
      </c>
      <c r="B849" t="s">
        <v>12842</v>
      </c>
      <c r="C849" t="s">
        <v>74</v>
      </c>
      <c r="D849">
        <v>1</v>
      </c>
    </row>
    <row r="850" spans="1:4" x14ac:dyDescent="0.3">
      <c r="A850" t="s">
        <v>4116</v>
      </c>
      <c r="B850" t="s">
        <v>12842</v>
      </c>
      <c r="C850" t="s">
        <v>27</v>
      </c>
      <c r="D850">
        <v>19</v>
      </c>
    </row>
    <row r="851" spans="1:4" x14ac:dyDescent="0.3">
      <c r="A851" t="s">
        <v>4707</v>
      </c>
      <c r="B851" t="s">
        <v>12843</v>
      </c>
      <c r="C851" t="s">
        <v>18</v>
      </c>
      <c r="D851">
        <v>19</v>
      </c>
    </row>
    <row r="852" spans="1:4" x14ac:dyDescent="0.3">
      <c r="A852" t="s">
        <v>1683</v>
      </c>
      <c r="B852" t="s">
        <v>12842</v>
      </c>
      <c r="C852" t="s">
        <v>39</v>
      </c>
      <c r="D852">
        <v>3</v>
      </c>
    </row>
    <row r="853" spans="1:4" x14ac:dyDescent="0.3">
      <c r="A853" t="s">
        <v>13101</v>
      </c>
      <c r="B853" t="s">
        <v>12842</v>
      </c>
      <c r="C853" t="s">
        <v>39</v>
      </c>
      <c r="D853">
        <v>13</v>
      </c>
    </row>
    <row r="854" spans="1:4" x14ac:dyDescent="0.3">
      <c r="A854" t="s">
        <v>5675</v>
      </c>
      <c r="B854" t="s">
        <v>12841</v>
      </c>
      <c r="C854" t="s">
        <v>39</v>
      </c>
      <c r="D854">
        <v>19</v>
      </c>
    </row>
    <row r="855" spans="1:4" x14ac:dyDescent="0.3">
      <c r="A855" t="s">
        <v>3714</v>
      </c>
      <c r="B855" t="s">
        <v>12843</v>
      </c>
      <c r="C855" t="s">
        <v>18</v>
      </c>
      <c r="D855">
        <v>20</v>
      </c>
    </row>
    <row r="856" spans="1:4" x14ac:dyDescent="0.3">
      <c r="A856" t="s">
        <v>8470</v>
      </c>
      <c r="B856" t="s">
        <v>12842</v>
      </c>
      <c r="C856" t="s">
        <v>74</v>
      </c>
      <c r="D856">
        <v>6</v>
      </c>
    </row>
    <row r="857" spans="1:4" x14ac:dyDescent="0.3">
      <c r="A857" t="s">
        <v>3655</v>
      </c>
      <c r="B857" t="s">
        <v>12842</v>
      </c>
      <c r="C857" t="s">
        <v>18</v>
      </c>
      <c r="D857">
        <v>17</v>
      </c>
    </row>
    <row r="858" spans="1:4" x14ac:dyDescent="0.3">
      <c r="A858" t="s">
        <v>13102</v>
      </c>
      <c r="B858" t="s">
        <v>12841</v>
      </c>
      <c r="C858" t="s">
        <v>74</v>
      </c>
      <c r="D858">
        <v>13</v>
      </c>
    </row>
    <row r="859" spans="1:4" x14ac:dyDescent="0.3">
      <c r="A859" t="s">
        <v>13103</v>
      </c>
      <c r="B859" t="s">
        <v>12841</v>
      </c>
      <c r="C859" t="s">
        <v>74</v>
      </c>
      <c r="D859">
        <v>19</v>
      </c>
    </row>
    <row r="860" spans="1:4" x14ac:dyDescent="0.3">
      <c r="A860" t="s">
        <v>518</v>
      </c>
      <c r="B860" t="s">
        <v>12842</v>
      </c>
      <c r="C860" t="s">
        <v>27</v>
      </c>
      <c r="D860">
        <v>3</v>
      </c>
    </row>
    <row r="861" spans="1:4" x14ac:dyDescent="0.3">
      <c r="A861" t="s">
        <v>13104</v>
      </c>
      <c r="B861" t="s">
        <v>12842</v>
      </c>
      <c r="C861" t="s">
        <v>27</v>
      </c>
      <c r="D861">
        <v>13</v>
      </c>
    </row>
    <row r="862" spans="1:4" x14ac:dyDescent="0.3">
      <c r="A862" t="s">
        <v>4661</v>
      </c>
      <c r="B862" t="s">
        <v>12841</v>
      </c>
      <c r="C862" t="s">
        <v>18</v>
      </c>
      <c r="D862">
        <v>1</v>
      </c>
    </row>
    <row r="863" spans="1:4" x14ac:dyDescent="0.3">
      <c r="A863" t="s">
        <v>161</v>
      </c>
      <c r="B863" t="s">
        <v>12841</v>
      </c>
      <c r="C863" t="s">
        <v>18</v>
      </c>
      <c r="D863">
        <v>8</v>
      </c>
    </row>
    <row r="864" spans="1:4" x14ac:dyDescent="0.3">
      <c r="A864" t="s">
        <v>3168</v>
      </c>
      <c r="B864" t="s">
        <v>12841</v>
      </c>
      <c r="C864" t="s">
        <v>74</v>
      </c>
      <c r="D864">
        <v>1</v>
      </c>
    </row>
    <row r="865" spans="1:4" x14ac:dyDescent="0.3">
      <c r="A865" t="s">
        <v>13105</v>
      </c>
      <c r="B865" t="s">
        <v>12842</v>
      </c>
      <c r="C865" t="s">
        <v>74</v>
      </c>
      <c r="D865">
        <v>9</v>
      </c>
    </row>
    <row r="866" spans="1:4" x14ac:dyDescent="0.3">
      <c r="A866" t="s">
        <v>2136</v>
      </c>
      <c r="B866" t="s">
        <v>12842</v>
      </c>
      <c r="C866" t="s">
        <v>18</v>
      </c>
      <c r="D866">
        <v>17</v>
      </c>
    </row>
    <row r="867" spans="1:4" x14ac:dyDescent="0.3">
      <c r="A867" t="s">
        <v>710</v>
      </c>
      <c r="B867" t="s">
        <v>12843</v>
      </c>
      <c r="C867" t="s">
        <v>18</v>
      </c>
      <c r="D867">
        <v>14</v>
      </c>
    </row>
    <row r="868" spans="1:4" x14ac:dyDescent="0.3">
      <c r="A868" t="s">
        <v>6490</v>
      </c>
      <c r="B868" t="s">
        <v>12841</v>
      </c>
      <c r="C868" t="s">
        <v>27</v>
      </c>
      <c r="D868">
        <v>7</v>
      </c>
    </row>
    <row r="869" spans="1:4" x14ac:dyDescent="0.3">
      <c r="A869" t="s">
        <v>13106</v>
      </c>
      <c r="B869" t="s">
        <v>12841</v>
      </c>
      <c r="C869" t="s">
        <v>27</v>
      </c>
      <c r="D869">
        <v>9</v>
      </c>
    </row>
    <row r="870" spans="1:4" x14ac:dyDescent="0.3">
      <c r="A870" t="s">
        <v>13107</v>
      </c>
      <c r="B870" t="s">
        <v>12842</v>
      </c>
      <c r="C870" t="s">
        <v>39</v>
      </c>
      <c r="D870">
        <v>8</v>
      </c>
    </row>
    <row r="871" spans="1:4" x14ac:dyDescent="0.3">
      <c r="A871" t="s">
        <v>8887</v>
      </c>
      <c r="B871" t="s">
        <v>12842</v>
      </c>
      <c r="C871" t="s">
        <v>74</v>
      </c>
      <c r="D871">
        <v>15</v>
      </c>
    </row>
    <row r="872" spans="1:4" x14ac:dyDescent="0.3">
      <c r="A872" t="s">
        <v>1961</v>
      </c>
      <c r="B872" t="s">
        <v>12841</v>
      </c>
      <c r="C872" t="s">
        <v>173</v>
      </c>
      <c r="D872">
        <v>6</v>
      </c>
    </row>
    <row r="873" spans="1:4" x14ac:dyDescent="0.3">
      <c r="A873" t="s">
        <v>13108</v>
      </c>
      <c r="B873" t="s">
        <v>12842</v>
      </c>
      <c r="C873" t="s">
        <v>39</v>
      </c>
      <c r="D873">
        <v>2</v>
      </c>
    </row>
    <row r="874" spans="1:4" x14ac:dyDescent="0.3">
      <c r="A874" t="s">
        <v>8264</v>
      </c>
      <c r="B874" t="s">
        <v>12843</v>
      </c>
      <c r="C874" t="s">
        <v>173</v>
      </c>
      <c r="D874">
        <v>11</v>
      </c>
    </row>
    <row r="875" spans="1:4" x14ac:dyDescent="0.3">
      <c r="A875" t="s">
        <v>3219</v>
      </c>
      <c r="B875" t="s">
        <v>12842</v>
      </c>
      <c r="C875" t="s">
        <v>39</v>
      </c>
      <c r="D875">
        <v>17</v>
      </c>
    </row>
    <row r="876" spans="1:4" x14ac:dyDescent="0.3">
      <c r="A876" t="s">
        <v>859</v>
      </c>
      <c r="B876" t="s">
        <v>12842</v>
      </c>
      <c r="C876" t="s">
        <v>74</v>
      </c>
      <c r="D876">
        <v>10</v>
      </c>
    </row>
    <row r="877" spans="1:4" x14ac:dyDescent="0.3">
      <c r="A877" t="s">
        <v>13109</v>
      </c>
      <c r="B877" t="s">
        <v>12841</v>
      </c>
      <c r="C877" t="s">
        <v>18</v>
      </c>
      <c r="D877">
        <v>5</v>
      </c>
    </row>
    <row r="878" spans="1:4" x14ac:dyDescent="0.3">
      <c r="A878" t="s">
        <v>13110</v>
      </c>
      <c r="B878" t="s">
        <v>12842</v>
      </c>
      <c r="C878" t="s">
        <v>39</v>
      </c>
      <c r="D878">
        <v>1</v>
      </c>
    </row>
    <row r="879" spans="1:4" x14ac:dyDescent="0.3">
      <c r="A879" t="s">
        <v>13111</v>
      </c>
      <c r="B879" t="s">
        <v>12842</v>
      </c>
      <c r="C879" t="s">
        <v>173</v>
      </c>
      <c r="D879">
        <v>19</v>
      </c>
    </row>
    <row r="880" spans="1:4" x14ac:dyDescent="0.3">
      <c r="A880" t="s">
        <v>1207</v>
      </c>
      <c r="B880" t="s">
        <v>12842</v>
      </c>
      <c r="C880" t="s">
        <v>74</v>
      </c>
      <c r="D880">
        <v>16</v>
      </c>
    </row>
    <row r="881" spans="1:4" x14ac:dyDescent="0.3">
      <c r="A881" t="s">
        <v>13112</v>
      </c>
      <c r="B881" t="s">
        <v>12842</v>
      </c>
      <c r="C881" t="s">
        <v>173</v>
      </c>
      <c r="D881">
        <v>4</v>
      </c>
    </row>
    <row r="882" spans="1:4" x14ac:dyDescent="0.3">
      <c r="A882" t="s">
        <v>6674</v>
      </c>
      <c r="B882" t="s">
        <v>12842</v>
      </c>
      <c r="C882" t="s">
        <v>18</v>
      </c>
      <c r="D882">
        <v>2</v>
      </c>
    </row>
    <row r="883" spans="1:4" x14ac:dyDescent="0.3">
      <c r="A883" t="s">
        <v>2332</v>
      </c>
      <c r="B883" t="s">
        <v>12842</v>
      </c>
      <c r="C883" t="s">
        <v>173</v>
      </c>
      <c r="D883">
        <v>3</v>
      </c>
    </row>
    <row r="884" spans="1:4" x14ac:dyDescent="0.3">
      <c r="A884" t="s">
        <v>13113</v>
      </c>
      <c r="B884" t="s">
        <v>12843</v>
      </c>
      <c r="C884" t="s">
        <v>173</v>
      </c>
      <c r="D884">
        <v>8</v>
      </c>
    </row>
    <row r="885" spans="1:4" x14ac:dyDescent="0.3">
      <c r="A885" t="s">
        <v>2160</v>
      </c>
      <c r="B885" t="s">
        <v>12842</v>
      </c>
      <c r="C885" t="s">
        <v>74</v>
      </c>
      <c r="D885">
        <v>17</v>
      </c>
    </row>
    <row r="886" spans="1:4" x14ac:dyDescent="0.3">
      <c r="A886" t="s">
        <v>13114</v>
      </c>
      <c r="B886" t="s">
        <v>12842</v>
      </c>
      <c r="C886" t="s">
        <v>39</v>
      </c>
      <c r="D886">
        <v>4</v>
      </c>
    </row>
    <row r="887" spans="1:4" x14ac:dyDescent="0.3">
      <c r="A887" t="s">
        <v>6375</v>
      </c>
      <c r="B887" t="s">
        <v>12842</v>
      </c>
      <c r="C887" t="s">
        <v>27</v>
      </c>
      <c r="D887">
        <v>17</v>
      </c>
    </row>
    <row r="888" spans="1:4" x14ac:dyDescent="0.3">
      <c r="A888" t="s">
        <v>2709</v>
      </c>
      <c r="B888" t="s">
        <v>12842</v>
      </c>
      <c r="C888" t="s">
        <v>74</v>
      </c>
      <c r="D888">
        <v>1</v>
      </c>
    </row>
    <row r="889" spans="1:4" x14ac:dyDescent="0.3">
      <c r="A889" t="s">
        <v>378</v>
      </c>
      <c r="B889" t="s">
        <v>12842</v>
      </c>
      <c r="C889" t="s">
        <v>173</v>
      </c>
      <c r="D889">
        <v>15</v>
      </c>
    </row>
    <row r="890" spans="1:4" x14ac:dyDescent="0.3">
      <c r="A890" t="s">
        <v>13115</v>
      </c>
      <c r="B890" t="s">
        <v>12842</v>
      </c>
      <c r="C890" t="s">
        <v>18</v>
      </c>
      <c r="D890">
        <v>6</v>
      </c>
    </row>
    <row r="891" spans="1:4" x14ac:dyDescent="0.3">
      <c r="A891" t="s">
        <v>856</v>
      </c>
      <c r="B891" t="s">
        <v>12842</v>
      </c>
      <c r="C891" t="s">
        <v>18</v>
      </c>
      <c r="D891">
        <v>20</v>
      </c>
    </row>
    <row r="892" spans="1:4" x14ac:dyDescent="0.3">
      <c r="A892" t="s">
        <v>13116</v>
      </c>
      <c r="B892" t="s">
        <v>12842</v>
      </c>
      <c r="C892" t="s">
        <v>39</v>
      </c>
      <c r="D892">
        <v>10</v>
      </c>
    </row>
    <row r="893" spans="1:4" x14ac:dyDescent="0.3">
      <c r="A893" t="s">
        <v>13117</v>
      </c>
      <c r="B893" t="s">
        <v>12843</v>
      </c>
      <c r="C893" t="s">
        <v>27</v>
      </c>
      <c r="D893">
        <v>6</v>
      </c>
    </row>
    <row r="894" spans="1:4" x14ac:dyDescent="0.3">
      <c r="A894" t="s">
        <v>748</v>
      </c>
      <c r="B894" t="s">
        <v>12842</v>
      </c>
      <c r="C894" t="s">
        <v>173</v>
      </c>
      <c r="D894">
        <v>5</v>
      </c>
    </row>
    <row r="895" spans="1:4" x14ac:dyDescent="0.3">
      <c r="A895" t="s">
        <v>13118</v>
      </c>
      <c r="B895" t="s">
        <v>12842</v>
      </c>
      <c r="C895" t="s">
        <v>39</v>
      </c>
      <c r="D895">
        <v>17</v>
      </c>
    </row>
    <row r="896" spans="1:4" x14ac:dyDescent="0.3">
      <c r="A896" t="s">
        <v>1467</v>
      </c>
      <c r="B896" t="s">
        <v>12841</v>
      </c>
      <c r="C896" t="s">
        <v>27</v>
      </c>
      <c r="D896">
        <v>9</v>
      </c>
    </row>
    <row r="897" spans="1:4" x14ac:dyDescent="0.3">
      <c r="A897" t="s">
        <v>13119</v>
      </c>
      <c r="B897" t="s">
        <v>12841</v>
      </c>
      <c r="C897" t="s">
        <v>173</v>
      </c>
      <c r="D897">
        <v>8</v>
      </c>
    </row>
    <row r="898" spans="1:4" x14ac:dyDescent="0.3">
      <c r="A898" t="s">
        <v>6551</v>
      </c>
      <c r="B898" t="s">
        <v>12842</v>
      </c>
      <c r="C898" t="s">
        <v>39</v>
      </c>
      <c r="D898">
        <v>15</v>
      </c>
    </row>
    <row r="899" spans="1:4" x14ac:dyDescent="0.3">
      <c r="A899" t="s">
        <v>13120</v>
      </c>
      <c r="B899" t="s">
        <v>12842</v>
      </c>
      <c r="C899" t="s">
        <v>39</v>
      </c>
      <c r="D899">
        <v>11</v>
      </c>
    </row>
    <row r="900" spans="1:4" x14ac:dyDescent="0.3">
      <c r="A900" t="s">
        <v>5352</v>
      </c>
      <c r="B900" t="s">
        <v>12842</v>
      </c>
      <c r="C900" t="s">
        <v>27</v>
      </c>
      <c r="D900">
        <v>14</v>
      </c>
    </row>
    <row r="901" spans="1:4" x14ac:dyDescent="0.3">
      <c r="A901" t="s">
        <v>3722</v>
      </c>
      <c r="B901" t="s">
        <v>12842</v>
      </c>
      <c r="C901" t="s">
        <v>27</v>
      </c>
      <c r="D901">
        <v>9</v>
      </c>
    </row>
    <row r="902" spans="1:4" x14ac:dyDescent="0.3">
      <c r="A902" t="s">
        <v>5928</v>
      </c>
      <c r="B902" t="s">
        <v>12842</v>
      </c>
      <c r="C902" t="s">
        <v>39</v>
      </c>
      <c r="D902">
        <v>2</v>
      </c>
    </row>
    <row r="903" spans="1:4" x14ac:dyDescent="0.3">
      <c r="A903" t="s">
        <v>4203</v>
      </c>
      <c r="B903" t="s">
        <v>12842</v>
      </c>
      <c r="C903" t="s">
        <v>27</v>
      </c>
      <c r="D903">
        <v>1</v>
      </c>
    </row>
    <row r="904" spans="1:4" x14ac:dyDescent="0.3">
      <c r="A904" t="s">
        <v>4848</v>
      </c>
      <c r="B904" t="s">
        <v>12842</v>
      </c>
      <c r="C904" t="s">
        <v>74</v>
      </c>
      <c r="D904">
        <v>1</v>
      </c>
    </row>
    <row r="905" spans="1:4" x14ac:dyDescent="0.3">
      <c r="A905" t="s">
        <v>4166</v>
      </c>
      <c r="B905" t="s">
        <v>12842</v>
      </c>
      <c r="C905" t="s">
        <v>173</v>
      </c>
      <c r="D905">
        <v>12</v>
      </c>
    </row>
    <row r="906" spans="1:4" x14ac:dyDescent="0.3">
      <c r="A906" t="s">
        <v>13121</v>
      </c>
      <c r="B906" t="s">
        <v>12843</v>
      </c>
      <c r="C906" t="s">
        <v>173</v>
      </c>
      <c r="D906">
        <v>11</v>
      </c>
    </row>
    <row r="907" spans="1:4" x14ac:dyDescent="0.3">
      <c r="A907" t="s">
        <v>1508</v>
      </c>
      <c r="B907" t="s">
        <v>12842</v>
      </c>
      <c r="C907" t="s">
        <v>27</v>
      </c>
      <c r="D907">
        <v>15</v>
      </c>
    </row>
    <row r="908" spans="1:4" x14ac:dyDescent="0.3">
      <c r="A908" t="s">
        <v>4233</v>
      </c>
      <c r="B908" t="s">
        <v>12842</v>
      </c>
      <c r="C908" t="s">
        <v>74</v>
      </c>
      <c r="D908">
        <v>18</v>
      </c>
    </row>
    <row r="909" spans="1:4" x14ac:dyDescent="0.3">
      <c r="A909" t="s">
        <v>13122</v>
      </c>
      <c r="B909" t="s">
        <v>12842</v>
      </c>
      <c r="C909" t="s">
        <v>18</v>
      </c>
      <c r="D909">
        <v>4</v>
      </c>
    </row>
    <row r="910" spans="1:4" x14ac:dyDescent="0.3">
      <c r="A910" t="s">
        <v>1532</v>
      </c>
      <c r="B910" t="s">
        <v>12842</v>
      </c>
      <c r="C910" t="s">
        <v>74</v>
      </c>
      <c r="D910">
        <v>20</v>
      </c>
    </row>
    <row r="911" spans="1:4" x14ac:dyDescent="0.3">
      <c r="A911" t="s">
        <v>13123</v>
      </c>
      <c r="B911" t="s">
        <v>12842</v>
      </c>
      <c r="C911" t="s">
        <v>39</v>
      </c>
      <c r="D911">
        <v>19</v>
      </c>
    </row>
    <row r="912" spans="1:4" x14ac:dyDescent="0.3">
      <c r="A912" t="s">
        <v>13124</v>
      </c>
      <c r="B912" t="s">
        <v>12841</v>
      </c>
      <c r="C912" t="s">
        <v>27</v>
      </c>
      <c r="D912">
        <v>13</v>
      </c>
    </row>
    <row r="913" spans="1:4" x14ac:dyDescent="0.3">
      <c r="A913" t="s">
        <v>13125</v>
      </c>
      <c r="B913" t="s">
        <v>12841</v>
      </c>
      <c r="C913" t="s">
        <v>39</v>
      </c>
      <c r="D913">
        <v>11</v>
      </c>
    </row>
    <row r="914" spans="1:4" x14ac:dyDescent="0.3">
      <c r="A914" t="s">
        <v>1213</v>
      </c>
      <c r="B914" t="s">
        <v>12843</v>
      </c>
      <c r="C914" t="s">
        <v>74</v>
      </c>
      <c r="D914">
        <v>4</v>
      </c>
    </row>
    <row r="915" spans="1:4" x14ac:dyDescent="0.3">
      <c r="A915" t="s">
        <v>789</v>
      </c>
      <c r="B915" t="s">
        <v>12843</v>
      </c>
      <c r="C915" t="s">
        <v>39</v>
      </c>
      <c r="D915">
        <v>4</v>
      </c>
    </row>
    <row r="916" spans="1:4" x14ac:dyDescent="0.3">
      <c r="A916" t="s">
        <v>10591</v>
      </c>
      <c r="B916" t="s">
        <v>12843</v>
      </c>
      <c r="C916" t="s">
        <v>18</v>
      </c>
      <c r="D916">
        <v>1</v>
      </c>
    </row>
    <row r="917" spans="1:4" x14ac:dyDescent="0.3">
      <c r="A917" t="s">
        <v>13126</v>
      </c>
      <c r="B917" t="s">
        <v>12843</v>
      </c>
      <c r="C917" t="s">
        <v>18</v>
      </c>
      <c r="D917">
        <v>13</v>
      </c>
    </row>
    <row r="918" spans="1:4" x14ac:dyDescent="0.3">
      <c r="A918" t="s">
        <v>452</v>
      </c>
      <c r="B918" t="s">
        <v>12842</v>
      </c>
      <c r="C918" t="s">
        <v>27</v>
      </c>
      <c r="D918">
        <v>9</v>
      </c>
    </row>
    <row r="919" spans="1:4" x14ac:dyDescent="0.3">
      <c r="A919" t="s">
        <v>13127</v>
      </c>
      <c r="B919" t="s">
        <v>12842</v>
      </c>
      <c r="C919" t="s">
        <v>27</v>
      </c>
      <c r="D919">
        <v>4</v>
      </c>
    </row>
    <row r="920" spans="1:4" x14ac:dyDescent="0.3">
      <c r="A920" t="s">
        <v>10689</v>
      </c>
      <c r="B920" t="s">
        <v>12842</v>
      </c>
      <c r="C920" t="s">
        <v>39</v>
      </c>
      <c r="D920">
        <v>3</v>
      </c>
    </row>
    <row r="921" spans="1:4" x14ac:dyDescent="0.3">
      <c r="A921" t="s">
        <v>12137</v>
      </c>
      <c r="B921" t="s">
        <v>12842</v>
      </c>
      <c r="C921" t="s">
        <v>173</v>
      </c>
      <c r="D921">
        <v>2</v>
      </c>
    </row>
    <row r="922" spans="1:4" x14ac:dyDescent="0.3">
      <c r="A922" t="s">
        <v>8440</v>
      </c>
      <c r="B922" t="s">
        <v>12842</v>
      </c>
      <c r="C922" t="s">
        <v>173</v>
      </c>
      <c r="D922">
        <v>13</v>
      </c>
    </row>
    <row r="923" spans="1:4" x14ac:dyDescent="0.3">
      <c r="A923" t="s">
        <v>5612</v>
      </c>
      <c r="B923" t="s">
        <v>12841</v>
      </c>
      <c r="C923" t="s">
        <v>18</v>
      </c>
      <c r="D923">
        <v>14</v>
      </c>
    </row>
    <row r="924" spans="1:4" x14ac:dyDescent="0.3">
      <c r="A924" t="s">
        <v>7817</v>
      </c>
      <c r="B924" t="s">
        <v>12842</v>
      </c>
      <c r="C924" t="s">
        <v>27</v>
      </c>
      <c r="D924">
        <v>13</v>
      </c>
    </row>
    <row r="925" spans="1:4" x14ac:dyDescent="0.3">
      <c r="A925" t="s">
        <v>1907</v>
      </c>
      <c r="B925" t="s">
        <v>12842</v>
      </c>
      <c r="C925" t="s">
        <v>18</v>
      </c>
      <c r="D925">
        <v>3</v>
      </c>
    </row>
    <row r="926" spans="1:4" x14ac:dyDescent="0.3">
      <c r="A926" t="s">
        <v>5994</v>
      </c>
      <c r="B926" t="s">
        <v>12842</v>
      </c>
      <c r="C926" t="s">
        <v>39</v>
      </c>
      <c r="D926">
        <v>1</v>
      </c>
    </row>
    <row r="927" spans="1:4" x14ac:dyDescent="0.3">
      <c r="A927" t="s">
        <v>13128</v>
      </c>
      <c r="B927" t="s">
        <v>12842</v>
      </c>
      <c r="C927" t="s">
        <v>74</v>
      </c>
      <c r="D927">
        <v>3</v>
      </c>
    </row>
    <row r="928" spans="1:4" x14ac:dyDescent="0.3">
      <c r="A928" t="s">
        <v>990</v>
      </c>
      <c r="B928" t="s">
        <v>12842</v>
      </c>
      <c r="C928" t="s">
        <v>39</v>
      </c>
      <c r="D928">
        <v>16</v>
      </c>
    </row>
    <row r="929" spans="1:4" x14ac:dyDescent="0.3">
      <c r="A929" t="s">
        <v>772</v>
      </c>
      <c r="B929" t="s">
        <v>12841</v>
      </c>
      <c r="C929" t="s">
        <v>173</v>
      </c>
      <c r="D929">
        <v>15</v>
      </c>
    </row>
    <row r="930" spans="1:4" x14ac:dyDescent="0.3">
      <c r="A930" t="s">
        <v>1570</v>
      </c>
      <c r="B930" t="s">
        <v>12842</v>
      </c>
      <c r="C930" t="s">
        <v>173</v>
      </c>
      <c r="D930">
        <v>6</v>
      </c>
    </row>
    <row r="931" spans="1:4" x14ac:dyDescent="0.3">
      <c r="A931" t="s">
        <v>13129</v>
      </c>
      <c r="B931" t="s">
        <v>12841</v>
      </c>
      <c r="C931" t="s">
        <v>27</v>
      </c>
      <c r="D931">
        <v>2</v>
      </c>
    </row>
    <row r="932" spans="1:4" x14ac:dyDescent="0.3">
      <c r="A932" t="s">
        <v>5616</v>
      </c>
      <c r="B932" t="s">
        <v>12842</v>
      </c>
      <c r="C932" t="s">
        <v>74</v>
      </c>
      <c r="D932">
        <v>7</v>
      </c>
    </row>
    <row r="933" spans="1:4" x14ac:dyDescent="0.3">
      <c r="A933" t="s">
        <v>13130</v>
      </c>
      <c r="B933" t="s">
        <v>12842</v>
      </c>
      <c r="C933" t="s">
        <v>74</v>
      </c>
      <c r="D933">
        <v>17</v>
      </c>
    </row>
    <row r="934" spans="1:4" x14ac:dyDescent="0.3">
      <c r="A934" t="s">
        <v>13131</v>
      </c>
      <c r="B934" t="s">
        <v>12842</v>
      </c>
      <c r="C934" t="s">
        <v>173</v>
      </c>
      <c r="D934">
        <v>3</v>
      </c>
    </row>
    <row r="935" spans="1:4" x14ac:dyDescent="0.3">
      <c r="A935" t="s">
        <v>5028</v>
      </c>
      <c r="B935" t="s">
        <v>12841</v>
      </c>
      <c r="C935" t="s">
        <v>18</v>
      </c>
      <c r="D935">
        <v>16</v>
      </c>
    </row>
    <row r="936" spans="1:4" x14ac:dyDescent="0.3">
      <c r="A936" t="s">
        <v>830</v>
      </c>
      <c r="B936" t="s">
        <v>12841</v>
      </c>
      <c r="C936" t="s">
        <v>39</v>
      </c>
      <c r="D936">
        <v>10</v>
      </c>
    </row>
    <row r="937" spans="1:4" x14ac:dyDescent="0.3">
      <c r="A937" t="s">
        <v>13132</v>
      </c>
      <c r="B937" t="s">
        <v>12842</v>
      </c>
      <c r="C937" t="s">
        <v>74</v>
      </c>
      <c r="D937">
        <v>3</v>
      </c>
    </row>
    <row r="938" spans="1:4" x14ac:dyDescent="0.3">
      <c r="A938" t="s">
        <v>13133</v>
      </c>
      <c r="B938" t="s">
        <v>12843</v>
      </c>
      <c r="C938" t="s">
        <v>18</v>
      </c>
      <c r="D938">
        <v>19</v>
      </c>
    </row>
    <row r="939" spans="1:4" x14ac:dyDescent="0.3">
      <c r="A939" t="s">
        <v>1357</v>
      </c>
      <c r="B939" t="s">
        <v>12842</v>
      </c>
      <c r="C939" t="s">
        <v>18</v>
      </c>
      <c r="D939">
        <v>11</v>
      </c>
    </row>
    <row r="940" spans="1:4" x14ac:dyDescent="0.3">
      <c r="A940" t="s">
        <v>10516</v>
      </c>
      <c r="B940" t="s">
        <v>12841</v>
      </c>
      <c r="C940" t="s">
        <v>39</v>
      </c>
      <c r="D940">
        <v>14</v>
      </c>
    </row>
    <row r="941" spans="1:4" x14ac:dyDescent="0.3">
      <c r="A941" t="s">
        <v>2523</v>
      </c>
      <c r="B941" t="s">
        <v>12842</v>
      </c>
      <c r="C941" t="s">
        <v>74</v>
      </c>
      <c r="D941">
        <v>2</v>
      </c>
    </row>
    <row r="942" spans="1:4" x14ac:dyDescent="0.3">
      <c r="A942" t="s">
        <v>13134</v>
      </c>
      <c r="B942" t="s">
        <v>12842</v>
      </c>
      <c r="C942" t="s">
        <v>18</v>
      </c>
      <c r="D942">
        <v>8</v>
      </c>
    </row>
    <row r="943" spans="1:4" x14ac:dyDescent="0.3">
      <c r="A943" t="s">
        <v>2038</v>
      </c>
      <c r="B943" t="s">
        <v>12841</v>
      </c>
      <c r="C943" t="s">
        <v>39</v>
      </c>
      <c r="D943">
        <v>13</v>
      </c>
    </row>
    <row r="944" spans="1:4" x14ac:dyDescent="0.3">
      <c r="A944" t="s">
        <v>11768</v>
      </c>
      <c r="B944" t="s">
        <v>12842</v>
      </c>
      <c r="C944" t="s">
        <v>39</v>
      </c>
      <c r="D944">
        <v>13</v>
      </c>
    </row>
    <row r="945" spans="1:4" x14ac:dyDescent="0.3">
      <c r="A945" t="s">
        <v>890</v>
      </c>
      <c r="B945" t="s">
        <v>12842</v>
      </c>
      <c r="C945" t="s">
        <v>18</v>
      </c>
      <c r="D945">
        <v>2</v>
      </c>
    </row>
    <row r="946" spans="1:4" x14ac:dyDescent="0.3">
      <c r="A946" t="s">
        <v>81</v>
      </c>
      <c r="B946" t="s">
        <v>12842</v>
      </c>
      <c r="C946" t="s">
        <v>173</v>
      </c>
      <c r="D946">
        <v>13</v>
      </c>
    </row>
    <row r="947" spans="1:4" x14ac:dyDescent="0.3">
      <c r="A947" t="s">
        <v>6033</v>
      </c>
      <c r="B947" t="s">
        <v>12842</v>
      </c>
      <c r="C947" t="s">
        <v>18</v>
      </c>
      <c r="D947">
        <v>19</v>
      </c>
    </row>
    <row r="948" spans="1:4" x14ac:dyDescent="0.3">
      <c r="A948" t="s">
        <v>5838</v>
      </c>
      <c r="B948" t="s">
        <v>12842</v>
      </c>
      <c r="C948" t="s">
        <v>27</v>
      </c>
      <c r="D948">
        <v>16</v>
      </c>
    </row>
    <row r="949" spans="1:4" x14ac:dyDescent="0.3">
      <c r="A949" t="s">
        <v>13135</v>
      </c>
      <c r="B949" t="s">
        <v>12841</v>
      </c>
      <c r="C949" t="s">
        <v>27</v>
      </c>
      <c r="D949">
        <v>5</v>
      </c>
    </row>
    <row r="950" spans="1:4" x14ac:dyDescent="0.3">
      <c r="A950" t="s">
        <v>11821</v>
      </c>
      <c r="B950" t="s">
        <v>12841</v>
      </c>
      <c r="C950" t="s">
        <v>18</v>
      </c>
      <c r="D950">
        <v>19</v>
      </c>
    </row>
    <row r="951" spans="1:4" x14ac:dyDescent="0.3">
      <c r="A951" t="s">
        <v>13136</v>
      </c>
      <c r="B951" t="s">
        <v>12842</v>
      </c>
      <c r="C951" t="s">
        <v>27</v>
      </c>
      <c r="D951">
        <v>14</v>
      </c>
    </row>
    <row r="952" spans="1:4" x14ac:dyDescent="0.3">
      <c r="A952" t="s">
        <v>13137</v>
      </c>
      <c r="B952" t="s">
        <v>12842</v>
      </c>
      <c r="C952" t="s">
        <v>27</v>
      </c>
      <c r="D952">
        <v>2</v>
      </c>
    </row>
    <row r="953" spans="1:4" x14ac:dyDescent="0.3">
      <c r="A953" t="s">
        <v>13138</v>
      </c>
      <c r="B953" t="s">
        <v>12842</v>
      </c>
      <c r="C953" t="s">
        <v>74</v>
      </c>
      <c r="D953">
        <v>3</v>
      </c>
    </row>
    <row r="954" spans="1:4" x14ac:dyDescent="0.3">
      <c r="A954" t="s">
        <v>2822</v>
      </c>
      <c r="B954" t="s">
        <v>12842</v>
      </c>
      <c r="C954" t="s">
        <v>39</v>
      </c>
      <c r="D954">
        <v>19</v>
      </c>
    </row>
    <row r="955" spans="1:4" x14ac:dyDescent="0.3">
      <c r="A955" t="s">
        <v>1807</v>
      </c>
      <c r="B955" t="s">
        <v>12842</v>
      </c>
      <c r="C955" t="s">
        <v>39</v>
      </c>
      <c r="D955">
        <v>5</v>
      </c>
    </row>
    <row r="956" spans="1:4" x14ac:dyDescent="0.3">
      <c r="A956" t="s">
        <v>339</v>
      </c>
      <c r="B956" t="s">
        <v>12843</v>
      </c>
      <c r="C956" t="s">
        <v>173</v>
      </c>
      <c r="D956">
        <v>2</v>
      </c>
    </row>
    <row r="957" spans="1:4" x14ac:dyDescent="0.3">
      <c r="A957" t="s">
        <v>11608</v>
      </c>
      <c r="B957" t="s">
        <v>12841</v>
      </c>
      <c r="C957" t="s">
        <v>27</v>
      </c>
      <c r="D957">
        <v>10</v>
      </c>
    </row>
    <row r="958" spans="1:4" x14ac:dyDescent="0.3">
      <c r="A958" t="s">
        <v>7259</v>
      </c>
      <c r="B958" t="s">
        <v>12841</v>
      </c>
      <c r="C958" t="s">
        <v>173</v>
      </c>
      <c r="D958">
        <v>11</v>
      </c>
    </row>
    <row r="959" spans="1:4" x14ac:dyDescent="0.3">
      <c r="A959" t="s">
        <v>8525</v>
      </c>
      <c r="B959" t="s">
        <v>12842</v>
      </c>
      <c r="C959" t="s">
        <v>173</v>
      </c>
      <c r="D959">
        <v>12</v>
      </c>
    </row>
    <row r="960" spans="1:4" x14ac:dyDescent="0.3">
      <c r="A960" t="s">
        <v>1855</v>
      </c>
      <c r="B960" t="s">
        <v>12842</v>
      </c>
      <c r="C960" t="s">
        <v>39</v>
      </c>
      <c r="D960">
        <v>14</v>
      </c>
    </row>
    <row r="961" spans="1:4" x14ac:dyDescent="0.3">
      <c r="A961" t="s">
        <v>6605</v>
      </c>
      <c r="B961" t="s">
        <v>12842</v>
      </c>
      <c r="C961" t="s">
        <v>27</v>
      </c>
      <c r="D961">
        <v>20</v>
      </c>
    </row>
    <row r="962" spans="1:4" x14ac:dyDescent="0.3">
      <c r="A962" t="s">
        <v>5132</v>
      </c>
      <c r="B962" t="s">
        <v>12842</v>
      </c>
      <c r="C962" t="s">
        <v>74</v>
      </c>
      <c r="D962">
        <v>16</v>
      </c>
    </row>
    <row r="963" spans="1:4" x14ac:dyDescent="0.3">
      <c r="A963" t="s">
        <v>13139</v>
      </c>
      <c r="B963" t="s">
        <v>12842</v>
      </c>
      <c r="C963" t="s">
        <v>27</v>
      </c>
      <c r="D963">
        <v>1</v>
      </c>
    </row>
    <row r="964" spans="1:4" x14ac:dyDescent="0.3">
      <c r="A964" t="s">
        <v>13140</v>
      </c>
      <c r="B964" t="s">
        <v>12842</v>
      </c>
      <c r="C964" t="s">
        <v>39</v>
      </c>
      <c r="D964">
        <v>2</v>
      </c>
    </row>
    <row r="965" spans="1:4" x14ac:dyDescent="0.3">
      <c r="A965" t="s">
        <v>13141</v>
      </c>
      <c r="B965" t="s">
        <v>12842</v>
      </c>
      <c r="C965" t="s">
        <v>18</v>
      </c>
      <c r="D965">
        <v>1</v>
      </c>
    </row>
    <row r="966" spans="1:4" x14ac:dyDescent="0.3">
      <c r="A966" t="s">
        <v>1184</v>
      </c>
      <c r="B966" t="s">
        <v>12843</v>
      </c>
      <c r="C966" t="s">
        <v>27</v>
      </c>
      <c r="D966">
        <v>8</v>
      </c>
    </row>
    <row r="967" spans="1:4" x14ac:dyDescent="0.3">
      <c r="A967" t="s">
        <v>13142</v>
      </c>
      <c r="B967" t="s">
        <v>12842</v>
      </c>
      <c r="C967" t="s">
        <v>27</v>
      </c>
      <c r="D967">
        <v>8</v>
      </c>
    </row>
    <row r="968" spans="1:4" x14ac:dyDescent="0.3">
      <c r="A968" t="s">
        <v>3269</v>
      </c>
      <c r="B968" t="s">
        <v>12843</v>
      </c>
      <c r="C968" t="s">
        <v>74</v>
      </c>
      <c r="D968">
        <v>19</v>
      </c>
    </row>
    <row r="969" spans="1:4" x14ac:dyDescent="0.3">
      <c r="A969" t="s">
        <v>1967</v>
      </c>
      <c r="B969" t="s">
        <v>12842</v>
      </c>
      <c r="C969" t="s">
        <v>18</v>
      </c>
      <c r="D969">
        <v>8</v>
      </c>
    </row>
    <row r="970" spans="1:4" x14ac:dyDescent="0.3">
      <c r="A970" t="s">
        <v>13143</v>
      </c>
      <c r="B970" t="s">
        <v>12842</v>
      </c>
      <c r="C970" t="s">
        <v>18</v>
      </c>
      <c r="D970">
        <v>1</v>
      </c>
    </row>
    <row r="971" spans="1:4" x14ac:dyDescent="0.3">
      <c r="A971" t="s">
        <v>1403</v>
      </c>
      <c r="B971" t="s">
        <v>12842</v>
      </c>
      <c r="C971" t="s">
        <v>173</v>
      </c>
      <c r="D971">
        <v>18</v>
      </c>
    </row>
    <row r="972" spans="1:4" x14ac:dyDescent="0.3">
      <c r="A972" t="s">
        <v>2056</v>
      </c>
      <c r="B972" t="s">
        <v>12842</v>
      </c>
      <c r="C972" t="s">
        <v>18</v>
      </c>
      <c r="D972">
        <v>6</v>
      </c>
    </row>
    <row r="973" spans="1:4" x14ac:dyDescent="0.3">
      <c r="A973" t="s">
        <v>4540</v>
      </c>
      <c r="B973" t="s">
        <v>12842</v>
      </c>
      <c r="C973" t="s">
        <v>74</v>
      </c>
      <c r="D973">
        <v>19</v>
      </c>
    </row>
    <row r="974" spans="1:4" x14ac:dyDescent="0.3">
      <c r="A974" t="s">
        <v>2053</v>
      </c>
      <c r="B974" t="s">
        <v>12842</v>
      </c>
      <c r="C974" t="s">
        <v>74</v>
      </c>
      <c r="D974">
        <v>16</v>
      </c>
    </row>
    <row r="975" spans="1:4" x14ac:dyDescent="0.3">
      <c r="A975" t="s">
        <v>6597</v>
      </c>
      <c r="B975" t="s">
        <v>12843</v>
      </c>
      <c r="C975" t="s">
        <v>18</v>
      </c>
      <c r="D975">
        <v>18</v>
      </c>
    </row>
    <row r="976" spans="1:4" x14ac:dyDescent="0.3">
      <c r="A976" t="s">
        <v>13144</v>
      </c>
      <c r="B976" t="s">
        <v>12842</v>
      </c>
      <c r="C976" t="s">
        <v>74</v>
      </c>
      <c r="D976">
        <v>17</v>
      </c>
    </row>
    <row r="977" spans="1:4" x14ac:dyDescent="0.3">
      <c r="A977" t="s">
        <v>13145</v>
      </c>
      <c r="B977" t="s">
        <v>12842</v>
      </c>
      <c r="C977" t="s">
        <v>18</v>
      </c>
      <c r="D977">
        <v>3</v>
      </c>
    </row>
    <row r="978" spans="1:4" x14ac:dyDescent="0.3">
      <c r="A978" t="s">
        <v>3923</v>
      </c>
      <c r="B978" t="s">
        <v>12842</v>
      </c>
      <c r="C978" t="s">
        <v>27</v>
      </c>
      <c r="D978">
        <v>13</v>
      </c>
    </row>
    <row r="979" spans="1:4" x14ac:dyDescent="0.3">
      <c r="A979" t="s">
        <v>171</v>
      </c>
      <c r="B979" t="s">
        <v>12842</v>
      </c>
      <c r="C979" t="s">
        <v>173</v>
      </c>
      <c r="D979">
        <v>9</v>
      </c>
    </row>
    <row r="980" spans="1:4" x14ac:dyDescent="0.3">
      <c r="A980" t="s">
        <v>4370</v>
      </c>
      <c r="B980" t="s">
        <v>12842</v>
      </c>
      <c r="C980" t="s">
        <v>173</v>
      </c>
      <c r="D980">
        <v>13</v>
      </c>
    </row>
    <row r="981" spans="1:4" x14ac:dyDescent="0.3">
      <c r="A981" t="s">
        <v>13146</v>
      </c>
      <c r="B981" t="s">
        <v>12842</v>
      </c>
      <c r="C981" t="s">
        <v>74</v>
      </c>
      <c r="D981">
        <v>15</v>
      </c>
    </row>
    <row r="982" spans="1:4" x14ac:dyDescent="0.3">
      <c r="A982" t="s">
        <v>1142</v>
      </c>
      <c r="B982" t="s">
        <v>12843</v>
      </c>
      <c r="C982" t="s">
        <v>74</v>
      </c>
      <c r="D982">
        <v>11</v>
      </c>
    </row>
    <row r="983" spans="1:4" x14ac:dyDescent="0.3">
      <c r="A983" t="s">
        <v>1658</v>
      </c>
      <c r="B983" t="s">
        <v>12841</v>
      </c>
      <c r="C983" t="s">
        <v>27</v>
      </c>
      <c r="D983">
        <v>7</v>
      </c>
    </row>
    <row r="984" spans="1:4" x14ac:dyDescent="0.3">
      <c r="A984" t="s">
        <v>13147</v>
      </c>
      <c r="B984" t="s">
        <v>12841</v>
      </c>
      <c r="C984" t="s">
        <v>27</v>
      </c>
      <c r="D984">
        <v>19</v>
      </c>
    </row>
    <row r="985" spans="1:4" x14ac:dyDescent="0.3">
      <c r="A985" t="s">
        <v>9043</v>
      </c>
      <c r="B985" t="s">
        <v>12842</v>
      </c>
      <c r="C985" t="s">
        <v>74</v>
      </c>
      <c r="D985">
        <v>14</v>
      </c>
    </row>
    <row r="986" spans="1:4" x14ac:dyDescent="0.3">
      <c r="A986" t="s">
        <v>727</v>
      </c>
      <c r="B986" t="s">
        <v>12842</v>
      </c>
      <c r="C986" t="s">
        <v>27</v>
      </c>
      <c r="D986">
        <v>18</v>
      </c>
    </row>
    <row r="987" spans="1:4" x14ac:dyDescent="0.3">
      <c r="A987" t="s">
        <v>1810</v>
      </c>
      <c r="B987" t="s">
        <v>12843</v>
      </c>
      <c r="C987" t="s">
        <v>27</v>
      </c>
      <c r="D987">
        <v>5</v>
      </c>
    </row>
    <row r="988" spans="1:4" x14ac:dyDescent="0.3">
      <c r="A988" t="s">
        <v>13148</v>
      </c>
      <c r="B988" t="s">
        <v>12842</v>
      </c>
      <c r="C988" t="s">
        <v>27</v>
      </c>
      <c r="D988">
        <v>17</v>
      </c>
    </row>
    <row r="989" spans="1:4" x14ac:dyDescent="0.3">
      <c r="A989" t="s">
        <v>13149</v>
      </c>
      <c r="B989" t="s">
        <v>12842</v>
      </c>
      <c r="C989" t="s">
        <v>27</v>
      </c>
      <c r="D989">
        <v>7</v>
      </c>
    </row>
    <row r="990" spans="1:4" x14ac:dyDescent="0.3">
      <c r="A990" t="s">
        <v>3171</v>
      </c>
      <c r="B990" t="s">
        <v>12842</v>
      </c>
      <c r="C990" t="s">
        <v>39</v>
      </c>
      <c r="D990">
        <v>10</v>
      </c>
    </row>
    <row r="991" spans="1:4" x14ac:dyDescent="0.3">
      <c r="A991" t="s">
        <v>3276</v>
      </c>
      <c r="B991" t="s">
        <v>12841</v>
      </c>
      <c r="C991" t="s">
        <v>74</v>
      </c>
      <c r="D991">
        <v>18</v>
      </c>
    </row>
    <row r="992" spans="1:4" x14ac:dyDescent="0.3">
      <c r="A992" t="s">
        <v>805</v>
      </c>
      <c r="B992" t="s">
        <v>12842</v>
      </c>
      <c r="C992" t="s">
        <v>74</v>
      </c>
      <c r="D992">
        <v>8</v>
      </c>
    </row>
    <row r="993" spans="1:4" x14ac:dyDescent="0.3">
      <c r="A993" t="s">
        <v>847</v>
      </c>
      <c r="B993" t="s">
        <v>12841</v>
      </c>
      <c r="C993" t="s">
        <v>39</v>
      </c>
      <c r="D993">
        <v>6</v>
      </c>
    </row>
    <row r="994" spans="1:4" x14ac:dyDescent="0.3">
      <c r="A994" t="s">
        <v>10019</v>
      </c>
      <c r="B994" t="s">
        <v>12841</v>
      </c>
      <c r="C994" t="s">
        <v>173</v>
      </c>
      <c r="D994">
        <v>19</v>
      </c>
    </row>
    <row r="995" spans="1:4" x14ac:dyDescent="0.3">
      <c r="A995" t="s">
        <v>5831</v>
      </c>
      <c r="B995" t="s">
        <v>12842</v>
      </c>
      <c r="C995" t="s">
        <v>74</v>
      </c>
      <c r="D995">
        <v>20</v>
      </c>
    </row>
    <row r="996" spans="1:4" x14ac:dyDescent="0.3">
      <c r="A996" t="s">
        <v>2118</v>
      </c>
      <c r="B996" t="s">
        <v>12843</v>
      </c>
      <c r="C996" t="s">
        <v>39</v>
      </c>
      <c r="D996">
        <v>7</v>
      </c>
    </row>
    <row r="997" spans="1:4" x14ac:dyDescent="0.3">
      <c r="A997" t="s">
        <v>1526</v>
      </c>
      <c r="B997" t="s">
        <v>12842</v>
      </c>
      <c r="C997" t="s">
        <v>27</v>
      </c>
      <c r="D997">
        <v>7</v>
      </c>
    </row>
    <row r="998" spans="1:4" x14ac:dyDescent="0.3">
      <c r="A998" t="s">
        <v>13150</v>
      </c>
      <c r="B998" t="s">
        <v>12842</v>
      </c>
      <c r="C998" t="s">
        <v>27</v>
      </c>
      <c r="D998">
        <v>5</v>
      </c>
    </row>
    <row r="999" spans="1:4" x14ac:dyDescent="0.3">
      <c r="A999" t="s">
        <v>13151</v>
      </c>
      <c r="B999" t="s">
        <v>12842</v>
      </c>
      <c r="C999" t="s">
        <v>27</v>
      </c>
      <c r="D999">
        <v>1</v>
      </c>
    </row>
    <row r="1000" spans="1:4" x14ac:dyDescent="0.3">
      <c r="A1000" t="s">
        <v>1978</v>
      </c>
      <c r="B1000" t="s">
        <v>12843</v>
      </c>
      <c r="C1000" t="s">
        <v>18</v>
      </c>
      <c r="D1000">
        <v>12</v>
      </c>
    </row>
    <row r="1001" spans="1:4" x14ac:dyDescent="0.3">
      <c r="A1001" t="s">
        <v>2163</v>
      </c>
      <c r="B1001" t="s">
        <v>12842</v>
      </c>
      <c r="C1001" t="s">
        <v>173</v>
      </c>
      <c r="D1001">
        <v>6</v>
      </c>
    </row>
    <row r="1002" spans="1:4" x14ac:dyDescent="0.3">
      <c r="A1002" t="s">
        <v>7508</v>
      </c>
      <c r="B1002" t="s">
        <v>12842</v>
      </c>
      <c r="C1002" t="s">
        <v>18</v>
      </c>
      <c r="D1002">
        <v>17</v>
      </c>
    </row>
    <row r="1003" spans="1:4" x14ac:dyDescent="0.3">
      <c r="A1003" t="s">
        <v>5204</v>
      </c>
      <c r="B1003" t="s">
        <v>12842</v>
      </c>
      <c r="C1003" t="s">
        <v>74</v>
      </c>
      <c r="D1003">
        <v>4</v>
      </c>
    </row>
    <row r="1004" spans="1:4" x14ac:dyDescent="0.3">
      <c r="A1004" t="s">
        <v>5338</v>
      </c>
      <c r="B1004" t="s">
        <v>12842</v>
      </c>
      <c r="C1004" t="s">
        <v>39</v>
      </c>
      <c r="D1004">
        <v>13</v>
      </c>
    </row>
    <row r="1005" spans="1:4" x14ac:dyDescent="0.3">
      <c r="A1005" t="s">
        <v>13152</v>
      </c>
      <c r="B1005" t="s">
        <v>12842</v>
      </c>
      <c r="C1005" t="s">
        <v>27</v>
      </c>
      <c r="D1005">
        <v>11</v>
      </c>
    </row>
    <row r="1006" spans="1:4" x14ac:dyDescent="0.3">
      <c r="A1006" t="s">
        <v>11332</v>
      </c>
      <c r="B1006" t="s">
        <v>12842</v>
      </c>
      <c r="C1006" t="s">
        <v>27</v>
      </c>
      <c r="D1006">
        <v>13</v>
      </c>
    </row>
    <row r="1007" spans="1:4" x14ac:dyDescent="0.3">
      <c r="A1007" t="s">
        <v>5347</v>
      </c>
      <c r="B1007" t="s">
        <v>12842</v>
      </c>
      <c r="C1007" t="s">
        <v>74</v>
      </c>
      <c r="D1007">
        <v>3</v>
      </c>
    </row>
    <row r="1008" spans="1:4" x14ac:dyDescent="0.3">
      <c r="A1008" t="s">
        <v>1867</v>
      </c>
      <c r="B1008" t="s">
        <v>12843</v>
      </c>
      <c r="C1008" t="s">
        <v>74</v>
      </c>
      <c r="D1008">
        <v>10</v>
      </c>
    </row>
    <row r="1009" spans="1:4" x14ac:dyDescent="0.3">
      <c r="A1009" t="s">
        <v>1409</v>
      </c>
      <c r="B1009" t="s">
        <v>12842</v>
      </c>
      <c r="C1009" t="s">
        <v>27</v>
      </c>
      <c r="D1009">
        <v>13</v>
      </c>
    </row>
    <row r="1010" spans="1:4" x14ac:dyDescent="0.3">
      <c r="A1010" t="s">
        <v>5775</v>
      </c>
      <c r="B1010" t="s">
        <v>12841</v>
      </c>
      <c r="C1010" t="s">
        <v>27</v>
      </c>
      <c r="D1010">
        <v>7</v>
      </c>
    </row>
    <row r="1011" spans="1:4" x14ac:dyDescent="0.3">
      <c r="A1011" t="s">
        <v>3060</v>
      </c>
      <c r="B1011" t="s">
        <v>12842</v>
      </c>
      <c r="C1011" t="s">
        <v>18</v>
      </c>
      <c r="D1011">
        <v>18</v>
      </c>
    </row>
    <row r="1012" spans="1:4" x14ac:dyDescent="0.3">
      <c r="A1012" t="s">
        <v>3613</v>
      </c>
      <c r="B1012" t="s">
        <v>12842</v>
      </c>
      <c r="C1012" t="s">
        <v>173</v>
      </c>
      <c r="D1012">
        <v>11</v>
      </c>
    </row>
    <row r="1013" spans="1:4" x14ac:dyDescent="0.3">
      <c r="A1013" t="s">
        <v>2031</v>
      </c>
      <c r="B1013" t="s">
        <v>12842</v>
      </c>
      <c r="C1013" t="s">
        <v>27</v>
      </c>
      <c r="D1013">
        <v>8</v>
      </c>
    </row>
    <row r="1014" spans="1:4" x14ac:dyDescent="0.3">
      <c r="A1014" t="s">
        <v>13153</v>
      </c>
      <c r="B1014" t="s">
        <v>12842</v>
      </c>
      <c r="C1014" t="s">
        <v>173</v>
      </c>
      <c r="D1014">
        <v>1</v>
      </c>
    </row>
    <row r="1015" spans="1:4" x14ac:dyDescent="0.3">
      <c r="A1015" t="s">
        <v>13154</v>
      </c>
      <c r="B1015" t="s">
        <v>12843</v>
      </c>
      <c r="C1015" t="s">
        <v>173</v>
      </c>
      <c r="D1015">
        <v>4</v>
      </c>
    </row>
    <row r="1016" spans="1:4" x14ac:dyDescent="0.3">
      <c r="A1016" t="s">
        <v>13155</v>
      </c>
      <c r="B1016" t="s">
        <v>12842</v>
      </c>
      <c r="C1016" t="s">
        <v>173</v>
      </c>
      <c r="D1016">
        <v>10</v>
      </c>
    </row>
    <row r="1017" spans="1:4" x14ac:dyDescent="0.3">
      <c r="A1017" t="s">
        <v>2356</v>
      </c>
      <c r="B1017" t="s">
        <v>12842</v>
      </c>
      <c r="C1017" t="s">
        <v>27</v>
      </c>
      <c r="D1017">
        <v>9</v>
      </c>
    </row>
    <row r="1018" spans="1:4" x14ac:dyDescent="0.3">
      <c r="A1018" t="s">
        <v>13156</v>
      </c>
      <c r="B1018" t="s">
        <v>12842</v>
      </c>
      <c r="C1018" t="s">
        <v>74</v>
      </c>
      <c r="D1018">
        <v>18</v>
      </c>
    </row>
    <row r="1019" spans="1:4" x14ac:dyDescent="0.3">
      <c r="A1019" t="s">
        <v>1275</v>
      </c>
      <c r="B1019" t="s">
        <v>12841</v>
      </c>
      <c r="C1019" t="s">
        <v>39</v>
      </c>
      <c r="D1019">
        <v>16</v>
      </c>
    </row>
    <row r="1020" spans="1:4" x14ac:dyDescent="0.3">
      <c r="A1020" t="s">
        <v>4974</v>
      </c>
      <c r="B1020" t="s">
        <v>12842</v>
      </c>
      <c r="C1020" t="s">
        <v>74</v>
      </c>
      <c r="D1020">
        <v>4</v>
      </c>
    </row>
    <row r="1021" spans="1:4" x14ac:dyDescent="0.3">
      <c r="A1021" t="s">
        <v>4189</v>
      </c>
      <c r="B1021" t="s">
        <v>12842</v>
      </c>
      <c r="C1021" t="s">
        <v>27</v>
      </c>
      <c r="D1021">
        <v>12</v>
      </c>
    </row>
    <row r="1022" spans="1:4" x14ac:dyDescent="0.3">
      <c r="A1022" t="s">
        <v>13157</v>
      </c>
      <c r="B1022" t="s">
        <v>12841</v>
      </c>
      <c r="C1022" t="s">
        <v>74</v>
      </c>
      <c r="D1022">
        <v>10</v>
      </c>
    </row>
    <row r="1023" spans="1:4" x14ac:dyDescent="0.3">
      <c r="A1023" t="s">
        <v>13158</v>
      </c>
      <c r="B1023" t="s">
        <v>12841</v>
      </c>
      <c r="C1023" t="s">
        <v>173</v>
      </c>
      <c r="D1023">
        <v>3</v>
      </c>
    </row>
    <row r="1024" spans="1:4" x14ac:dyDescent="0.3">
      <c r="A1024" t="s">
        <v>6933</v>
      </c>
      <c r="B1024" t="s">
        <v>12843</v>
      </c>
      <c r="C1024" t="s">
        <v>39</v>
      </c>
      <c r="D1024">
        <v>14</v>
      </c>
    </row>
    <row r="1025" spans="1:4" x14ac:dyDescent="0.3">
      <c r="A1025" t="s">
        <v>13159</v>
      </c>
      <c r="B1025" t="s">
        <v>12842</v>
      </c>
      <c r="C1025" t="s">
        <v>18</v>
      </c>
      <c r="D1025">
        <v>11</v>
      </c>
    </row>
    <row r="1026" spans="1:4" x14ac:dyDescent="0.3">
      <c r="A1026" t="s">
        <v>8999</v>
      </c>
      <c r="B1026" t="s">
        <v>12842</v>
      </c>
      <c r="C1026" t="s">
        <v>74</v>
      </c>
      <c r="D1026">
        <v>2</v>
      </c>
    </row>
    <row r="1027" spans="1:4" x14ac:dyDescent="0.3">
      <c r="A1027" t="s">
        <v>13160</v>
      </c>
      <c r="B1027" t="s">
        <v>12842</v>
      </c>
      <c r="C1027" t="s">
        <v>18</v>
      </c>
      <c r="D1027">
        <v>10</v>
      </c>
    </row>
    <row r="1028" spans="1:4" x14ac:dyDescent="0.3">
      <c r="A1028" t="s">
        <v>10288</v>
      </c>
      <c r="B1028" t="s">
        <v>12843</v>
      </c>
      <c r="C1028" t="s">
        <v>39</v>
      </c>
      <c r="D1028">
        <v>15</v>
      </c>
    </row>
    <row r="1029" spans="1:4" x14ac:dyDescent="0.3">
      <c r="A1029" t="s">
        <v>8152</v>
      </c>
      <c r="B1029" t="s">
        <v>12842</v>
      </c>
      <c r="C1029" t="s">
        <v>39</v>
      </c>
      <c r="D1029">
        <v>7</v>
      </c>
    </row>
    <row r="1030" spans="1:4" x14ac:dyDescent="0.3">
      <c r="A1030" t="s">
        <v>3829</v>
      </c>
      <c r="B1030" t="s">
        <v>12841</v>
      </c>
      <c r="C1030" t="s">
        <v>27</v>
      </c>
      <c r="D1030">
        <v>8</v>
      </c>
    </row>
    <row r="1031" spans="1:4" x14ac:dyDescent="0.3">
      <c r="A1031" t="s">
        <v>13161</v>
      </c>
      <c r="B1031" t="s">
        <v>12842</v>
      </c>
      <c r="C1031" t="s">
        <v>74</v>
      </c>
      <c r="D1031">
        <v>3</v>
      </c>
    </row>
    <row r="1032" spans="1:4" x14ac:dyDescent="0.3">
      <c r="A1032" t="s">
        <v>13162</v>
      </c>
      <c r="B1032" t="s">
        <v>12842</v>
      </c>
      <c r="C1032" t="s">
        <v>39</v>
      </c>
      <c r="D1032">
        <v>5</v>
      </c>
    </row>
    <row r="1033" spans="1:4" x14ac:dyDescent="0.3">
      <c r="A1033" t="s">
        <v>4077</v>
      </c>
      <c r="B1033" t="s">
        <v>12842</v>
      </c>
      <c r="C1033" t="s">
        <v>39</v>
      </c>
      <c r="D1033">
        <v>20</v>
      </c>
    </row>
    <row r="1034" spans="1:4" x14ac:dyDescent="0.3">
      <c r="A1034" t="s">
        <v>6744</v>
      </c>
      <c r="B1034" t="s">
        <v>12842</v>
      </c>
      <c r="C1034" t="s">
        <v>74</v>
      </c>
      <c r="D1034">
        <v>13</v>
      </c>
    </row>
    <row r="1035" spans="1:4" x14ac:dyDescent="0.3">
      <c r="A1035" t="s">
        <v>13163</v>
      </c>
      <c r="B1035" t="s">
        <v>12843</v>
      </c>
      <c r="C1035" t="s">
        <v>39</v>
      </c>
      <c r="D1035">
        <v>4</v>
      </c>
    </row>
    <row r="1036" spans="1:4" x14ac:dyDescent="0.3">
      <c r="A1036" t="s">
        <v>8932</v>
      </c>
      <c r="B1036" t="s">
        <v>12842</v>
      </c>
      <c r="C1036" t="s">
        <v>27</v>
      </c>
      <c r="D1036">
        <v>10</v>
      </c>
    </row>
    <row r="1037" spans="1:4" x14ac:dyDescent="0.3">
      <c r="A1037" t="s">
        <v>2284</v>
      </c>
      <c r="B1037" t="s">
        <v>12842</v>
      </c>
      <c r="C1037" t="s">
        <v>27</v>
      </c>
      <c r="D1037">
        <v>4</v>
      </c>
    </row>
    <row r="1038" spans="1:4" x14ac:dyDescent="0.3">
      <c r="A1038" t="s">
        <v>8709</v>
      </c>
      <c r="B1038" t="s">
        <v>12842</v>
      </c>
      <c r="C1038" t="s">
        <v>18</v>
      </c>
      <c r="D1038">
        <v>9</v>
      </c>
    </row>
    <row r="1039" spans="1:4" x14ac:dyDescent="0.3">
      <c r="A1039" t="s">
        <v>13164</v>
      </c>
      <c r="B1039" t="s">
        <v>12842</v>
      </c>
      <c r="C1039" t="s">
        <v>74</v>
      </c>
      <c r="D1039">
        <v>3</v>
      </c>
    </row>
    <row r="1040" spans="1:4" x14ac:dyDescent="0.3">
      <c r="A1040" t="s">
        <v>882</v>
      </c>
      <c r="B1040" t="s">
        <v>12842</v>
      </c>
      <c r="C1040" t="s">
        <v>39</v>
      </c>
      <c r="D1040">
        <v>13</v>
      </c>
    </row>
    <row r="1041" spans="1:4" x14ac:dyDescent="0.3">
      <c r="A1041" t="s">
        <v>781</v>
      </c>
      <c r="B1041" t="s">
        <v>12842</v>
      </c>
      <c r="C1041" t="s">
        <v>18</v>
      </c>
      <c r="D1041">
        <v>12</v>
      </c>
    </row>
    <row r="1042" spans="1:4" x14ac:dyDescent="0.3">
      <c r="A1042" t="s">
        <v>13165</v>
      </c>
      <c r="B1042" t="s">
        <v>12842</v>
      </c>
      <c r="C1042" t="s">
        <v>173</v>
      </c>
      <c r="D1042">
        <v>13</v>
      </c>
    </row>
    <row r="1043" spans="1:4" x14ac:dyDescent="0.3">
      <c r="A1043" t="s">
        <v>13166</v>
      </c>
      <c r="B1043" t="s">
        <v>12842</v>
      </c>
      <c r="C1043" t="s">
        <v>74</v>
      </c>
      <c r="D1043">
        <v>9</v>
      </c>
    </row>
    <row r="1044" spans="1:4" x14ac:dyDescent="0.3">
      <c r="A1044" t="s">
        <v>3123</v>
      </c>
      <c r="B1044" t="s">
        <v>12842</v>
      </c>
      <c r="C1044" t="s">
        <v>173</v>
      </c>
      <c r="D1044">
        <v>6</v>
      </c>
    </row>
    <row r="1045" spans="1:4" x14ac:dyDescent="0.3">
      <c r="A1045" t="s">
        <v>4339</v>
      </c>
      <c r="B1045" t="s">
        <v>12842</v>
      </c>
      <c r="C1045" t="s">
        <v>18</v>
      </c>
      <c r="D1045">
        <v>5</v>
      </c>
    </row>
    <row r="1046" spans="1:4" x14ac:dyDescent="0.3">
      <c r="A1046" t="s">
        <v>7145</v>
      </c>
      <c r="B1046" t="s">
        <v>12842</v>
      </c>
      <c r="C1046" t="s">
        <v>18</v>
      </c>
      <c r="D1046">
        <v>5</v>
      </c>
    </row>
    <row r="1047" spans="1:4" x14ac:dyDescent="0.3">
      <c r="A1047" t="s">
        <v>13167</v>
      </c>
      <c r="B1047" t="s">
        <v>12842</v>
      </c>
      <c r="C1047" t="s">
        <v>74</v>
      </c>
      <c r="D1047">
        <v>9</v>
      </c>
    </row>
    <row r="1048" spans="1:4" x14ac:dyDescent="0.3">
      <c r="A1048" t="s">
        <v>3731</v>
      </c>
      <c r="B1048" t="s">
        <v>12842</v>
      </c>
      <c r="C1048" t="s">
        <v>74</v>
      </c>
      <c r="D1048">
        <v>10</v>
      </c>
    </row>
    <row r="1049" spans="1:4" x14ac:dyDescent="0.3">
      <c r="A1049" t="s">
        <v>4784</v>
      </c>
      <c r="B1049" t="s">
        <v>12841</v>
      </c>
      <c r="C1049" t="s">
        <v>173</v>
      </c>
      <c r="D1049">
        <v>14</v>
      </c>
    </row>
    <row r="1050" spans="1:4" x14ac:dyDescent="0.3">
      <c r="A1050" t="s">
        <v>4554</v>
      </c>
      <c r="B1050" t="s">
        <v>12841</v>
      </c>
      <c r="C1050" t="s">
        <v>39</v>
      </c>
      <c r="D1050">
        <v>2</v>
      </c>
    </row>
    <row r="1051" spans="1:4" x14ac:dyDescent="0.3">
      <c r="A1051" t="s">
        <v>1435</v>
      </c>
      <c r="B1051" t="s">
        <v>12842</v>
      </c>
      <c r="C1051" t="s">
        <v>173</v>
      </c>
      <c r="D1051">
        <v>6</v>
      </c>
    </row>
    <row r="1052" spans="1:4" x14ac:dyDescent="0.3">
      <c r="A1052" t="s">
        <v>13168</v>
      </c>
      <c r="B1052" t="s">
        <v>12842</v>
      </c>
      <c r="C1052" t="s">
        <v>173</v>
      </c>
      <c r="D1052">
        <v>18</v>
      </c>
    </row>
    <row r="1053" spans="1:4" x14ac:dyDescent="0.3">
      <c r="A1053" t="s">
        <v>799</v>
      </c>
      <c r="B1053" t="s">
        <v>12842</v>
      </c>
      <c r="C1053" t="s">
        <v>74</v>
      </c>
      <c r="D1053">
        <v>19</v>
      </c>
    </row>
    <row r="1054" spans="1:4" x14ac:dyDescent="0.3">
      <c r="A1054" t="s">
        <v>8627</v>
      </c>
      <c r="B1054" t="s">
        <v>12842</v>
      </c>
      <c r="C1054" t="s">
        <v>18</v>
      </c>
      <c r="D1054">
        <v>19</v>
      </c>
    </row>
    <row r="1055" spans="1:4" x14ac:dyDescent="0.3">
      <c r="A1055" t="s">
        <v>3078</v>
      </c>
      <c r="B1055" t="s">
        <v>12842</v>
      </c>
      <c r="C1055" t="s">
        <v>74</v>
      </c>
      <c r="D1055">
        <v>7</v>
      </c>
    </row>
    <row r="1056" spans="1:4" x14ac:dyDescent="0.3">
      <c r="A1056" t="s">
        <v>7488</v>
      </c>
      <c r="B1056" t="s">
        <v>12842</v>
      </c>
      <c r="C1056" t="s">
        <v>18</v>
      </c>
      <c r="D1056">
        <v>3</v>
      </c>
    </row>
    <row r="1057" spans="1:4" x14ac:dyDescent="0.3">
      <c r="A1057" t="s">
        <v>2460</v>
      </c>
      <c r="B1057" t="s">
        <v>12842</v>
      </c>
      <c r="C1057" t="s">
        <v>27</v>
      </c>
      <c r="D1057">
        <v>4</v>
      </c>
    </row>
    <row r="1058" spans="1:4" x14ac:dyDescent="0.3">
      <c r="A1058" t="s">
        <v>13169</v>
      </c>
      <c r="B1058" t="s">
        <v>12843</v>
      </c>
      <c r="C1058" t="s">
        <v>74</v>
      </c>
      <c r="D1058">
        <v>3</v>
      </c>
    </row>
    <row r="1059" spans="1:4" x14ac:dyDescent="0.3">
      <c r="A1059" t="s">
        <v>1013</v>
      </c>
      <c r="B1059" t="s">
        <v>12842</v>
      </c>
      <c r="C1059" t="s">
        <v>173</v>
      </c>
      <c r="D1059">
        <v>20</v>
      </c>
    </row>
    <row r="1060" spans="1:4" x14ac:dyDescent="0.3">
      <c r="A1060" t="s">
        <v>198</v>
      </c>
      <c r="B1060" t="s">
        <v>12842</v>
      </c>
      <c r="C1060" t="s">
        <v>27</v>
      </c>
      <c r="D1060">
        <v>18</v>
      </c>
    </row>
    <row r="1061" spans="1:4" x14ac:dyDescent="0.3">
      <c r="A1061" t="s">
        <v>6547</v>
      </c>
      <c r="B1061" t="s">
        <v>12842</v>
      </c>
      <c r="C1061" t="s">
        <v>74</v>
      </c>
      <c r="D1061">
        <v>17</v>
      </c>
    </row>
    <row r="1062" spans="1:4" x14ac:dyDescent="0.3">
      <c r="A1062" t="s">
        <v>3367</v>
      </c>
      <c r="B1062" t="s">
        <v>12843</v>
      </c>
      <c r="C1062" t="s">
        <v>27</v>
      </c>
      <c r="D1062">
        <v>15</v>
      </c>
    </row>
    <row r="1063" spans="1:4" x14ac:dyDescent="0.3">
      <c r="A1063" t="s">
        <v>7319</v>
      </c>
      <c r="B1063" t="s">
        <v>12842</v>
      </c>
      <c r="C1063" t="s">
        <v>74</v>
      </c>
      <c r="D1063">
        <v>7</v>
      </c>
    </row>
    <row r="1064" spans="1:4" x14ac:dyDescent="0.3">
      <c r="A1064" t="s">
        <v>13170</v>
      </c>
      <c r="B1064" t="s">
        <v>12842</v>
      </c>
      <c r="C1064" t="s">
        <v>173</v>
      </c>
      <c r="D1064">
        <v>10</v>
      </c>
    </row>
    <row r="1065" spans="1:4" x14ac:dyDescent="0.3">
      <c r="A1065" t="s">
        <v>6197</v>
      </c>
      <c r="B1065" t="s">
        <v>12842</v>
      </c>
      <c r="C1065" t="s">
        <v>39</v>
      </c>
      <c r="D1065">
        <v>17</v>
      </c>
    </row>
    <row r="1066" spans="1:4" x14ac:dyDescent="0.3">
      <c r="A1066" t="s">
        <v>604</v>
      </c>
      <c r="B1066" t="s">
        <v>12842</v>
      </c>
      <c r="C1066" t="s">
        <v>173</v>
      </c>
      <c r="D1066">
        <v>17</v>
      </c>
    </row>
    <row r="1067" spans="1:4" x14ac:dyDescent="0.3">
      <c r="A1067" t="s">
        <v>1898</v>
      </c>
      <c r="B1067" t="s">
        <v>12843</v>
      </c>
      <c r="C1067" t="s">
        <v>27</v>
      </c>
      <c r="D1067">
        <v>11</v>
      </c>
    </row>
    <row r="1068" spans="1:4" x14ac:dyDescent="0.3">
      <c r="A1068" t="s">
        <v>6122</v>
      </c>
      <c r="B1068" t="s">
        <v>12842</v>
      </c>
      <c r="C1068" t="s">
        <v>173</v>
      </c>
      <c r="D1068">
        <v>17</v>
      </c>
    </row>
    <row r="1069" spans="1:4" x14ac:dyDescent="0.3">
      <c r="A1069" t="s">
        <v>3775</v>
      </c>
      <c r="B1069" t="s">
        <v>12842</v>
      </c>
      <c r="C1069" t="s">
        <v>74</v>
      </c>
      <c r="D1069">
        <v>7</v>
      </c>
    </row>
    <row r="1070" spans="1:4" x14ac:dyDescent="0.3">
      <c r="A1070" t="s">
        <v>13171</v>
      </c>
      <c r="B1070" t="s">
        <v>12842</v>
      </c>
      <c r="C1070" t="s">
        <v>27</v>
      </c>
      <c r="D1070">
        <v>9</v>
      </c>
    </row>
    <row r="1071" spans="1:4" x14ac:dyDescent="0.3">
      <c r="A1071" t="s">
        <v>4475</v>
      </c>
      <c r="B1071" t="s">
        <v>12842</v>
      </c>
      <c r="C1071" t="s">
        <v>18</v>
      </c>
      <c r="D1071">
        <v>17</v>
      </c>
    </row>
    <row r="1072" spans="1:4" x14ac:dyDescent="0.3">
      <c r="A1072" t="s">
        <v>2185</v>
      </c>
      <c r="B1072" t="s">
        <v>12841</v>
      </c>
      <c r="C1072" t="s">
        <v>27</v>
      </c>
      <c r="D1072">
        <v>8</v>
      </c>
    </row>
    <row r="1073" spans="1:4" x14ac:dyDescent="0.3">
      <c r="A1073" t="s">
        <v>2538</v>
      </c>
      <c r="B1073" t="s">
        <v>12842</v>
      </c>
      <c r="C1073" t="s">
        <v>39</v>
      </c>
      <c r="D1073">
        <v>16</v>
      </c>
    </row>
    <row r="1074" spans="1:4" x14ac:dyDescent="0.3">
      <c r="A1074" t="s">
        <v>13172</v>
      </c>
      <c r="B1074" t="s">
        <v>12842</v>
      </c>
      <c r="C1074" t="s">
        <v>18</v>
      </c>
      <c r="D1074">
        <v>10</v>
      </c>
    </row>
    <row r="1075" spans="1:4" x14ac:dyDescent="0.3">
      <c r="A1075" t="s">
        <v>5761</v>
      </c>
      <c r="B1075" t="s">
        <v>12843</v>
      </c>
      <c r="C1075" t="s">
        <v>74</v>
      </c>
      <c r="D1075">
        <v>6</v>
      </c>
    </row>
    <row r="1076" spans="1:4" x14ac:dyDescent="0.3">
      <c r="A1076" t="s">
        <v>2237</v>
      </c>
      <c r="B1076" t="s">
        <v>12841</v>
      </c>
      <c r="C1076" t="s">
        <v>18</v>
      </c>
      <c r="D1076">
        <v>5</v>
      </c>
    </row>
    <row r="1077" spans="1:4" x14ac:dyDescent="0.3">
      <c r="A1077" t="s">
        <v>1133</v>
      </c>
      <c r="B1077" t="s">
        <v>12842</v>
      </c>
      <c r="C1077" t="s">
        <v>18</v>
      </c>
      <c r="D1077">
        <v>13</v>
      </c>
    </row>
    <row r="1078" spans="1:4" x14ac:dyDescent="0.3">
      <c r="A1078" t="s">
        <v>1095</v>
      </c>
      <c r="B1078" t="s">
        <v>12842</v>
      </c>
      <c r="C1078" t="s">
        <v>27</v>
      </c>
      <c r="D1078">
        <v>10</v>
      </c>
    </row>
    <row r="1079" spans="1:4" x14ac:dyDescent="0.3">
      <c r="A1079" t="s">
        <v>13173</v>
      </c>
      <c r="B1079" t="s">
        <v>12842</v>
      </c>
      <c r="C1079" t="s">
        <v>18</v>
      </c>
      <c r="D1079">
        <v>8</v>
      </c>
    </row>
    <row r="1080" spans="1:4" x14ac:dyDescent="0.3">
      <c r="A1080" t="s">
        <v>13174</v>
      </c>
      <c r="B1080" t="s">
        <v>12842</v>
      </c>
      <c r="C1080" t="s">
        <v>27</v>
      </c>
      <c r="D1080">
        <v>15</v>
      </c>
    </row>
    <row r="1081" spans="1:4" x14ac:dyDescent="0.3">
      <c r="A1081" t="s">
        <v>1033</v>
      </c>
      <c r="B1081" t="s">
        <v>12842</v>
      </c>
      <c r="C1081" t="s">
        <v>39</v>
      </c>
      <c r="D1081">
        <v>1</v>
      </c>
    </row>
    <row r="1082" spans="1:4" x14ac:dyDescent="0.3">
      <c r="A1082" t="s">
        <v>13175</v>
      </c>
      <c r="B1082" t="s">
        <v>12842</v>
      </c>
      <c r="C1082" t="s">
        <v>27</v>
      </c>
      <c r="D1082">
        <v>2</v>
      </c>
    </row>
    <row r="1083" spans="1:4" x14ac:dyDescent="0.3">
      <c r="A1083" t="s">
        <v>13176</v>
      </c>
      <c r="B1083" t="s">
        <v>12843</v>
      </c>
      <c r="C1083" t="s">
        <v>27</v>
      </c>
      <c r="D1083">
        <v>20</v>
      </c>
    </row>
    <row r="1084" spans="1:4" x14ac:dyDescent="0.3">
      <c r="A1084" t="s">
        <v>6937</v>
      </c>
      <c r="B1084" t="s">
        <v>12843</v>
      </c>
      <c r="C1084" t="s">
        <v>18</v>
      </c>
      <c r="D1084">
        <v>14</v>
      </c>
    </row>
    <row r="1085" spans="1:4" x14ac:dyDescent="0.3">
      <c r="A1085" t="s">
        <v>3320</v>
      </c>
      <c r="B1085" t="s">
        <v>12841</v>
      </c>
      <c r="C1085" t="s">
        <v>27</v>
      </c>
      <c r="D1085">
        <v>11</v>
      </c>
    </row>
    <row r="1086" spans="1:4" x14ac:dyDescent="0.3">
      <c r="A1086" t="s">
        <v>263</v>
      </c>
      <c r="B1086" t="s">
        <v>12843</v>
      </c>
      <c r="C1086" t="s">
        <v>173</v>
      </c>
      <c r="D1086">
        <v>1</v>
      </c>
    </row>
    <row r="1087" spans="1:4" x14ac:dyDescent="0.3">
      <c r="A1087" t="s">
        <v>13177</v>
      </c>
      <c r="B1087" t="s">
        <v>12841</v>
      </c>
      <c r="C1087" t="s">
        <v>27</v>
      </c>
      <c r="D1087">
        <v>12</v>
      </c>
    </row>
    <row r="1088" spans="1:4" x14ac:dyDescent="0.3">
      <c r="A1088" t="s">
        <v>2859</v>
      </c>
      <c r="B1088" t="s">
        <v>12841</v>
      </c>
      <c r="C1088" t="s">
        <v>18</v>
      </c>
      <c r="D1088">
        <v>9</v>
      </c>
    </row>
    <row r="1089" spans="1:4" x14ac:dyDescent="0.3">
      <c r="A1089" t="s">
        <v>4632</v>
      </c>
      <c r="B1089" t="s">
        <v>12841</v>
      </c>
      <c r="C1089" t="s">
        <v>74</v>
      </c>
      <c r="D1089">
        <v>12</v>
      </c>
    </row>
    <row r="1090" spans="1:4" x14ac:dyDescent="0.3">
      <c r="A1090" t="s">
        <v>5697</v>
      </c>
      <c r="B1090" t="s">
        <v>12842</v>
      </c>
      <c r="C1090" t="s">
        <v>27</v>
      </c>
      <c r="D1090">
        <v>1</v>
      </c>
    </row>
    <row r="1091" spans="1:4" x14ac:dyDescent="0.3">
      <c r="A1091" t="s">
        <v>13178</v>
      </c>
      <c r="B1091" t="s">
        <v>12842</v>
      </c>
      <c r="C1091" t="s">
        <v>18</v>
      </c>
      <c r="D1091">
        <v>12</v>
      </c>
    </row>
    <row r="1092" spans="1:4" x14ac:dyDescent="0.3">
      <c r="A1092" t="s">
        <v>3303</v>
      </c>
      <c r="B1092" t="s">
        <v>12842</v>
      </c>
      <c r="C1092" t="s">
        <v>27</v>
      </c>
      <c r="D1092">
        <v>12</v>
      </c>
    </row>
    <row r="1093" spans="1:4" x14ac:dyDescent="0.3">
      <c r="A1093" t="s">
        <v>1573</v>
      </c>
      <c r="B1093" t="s">
        <v>12842</v>
      </c>
      <c r="C1093" t="s">
        <v>18</v>
      </c>
      <c r="D1093">
        <v>6</v>
      </c>
    </row>
    <row r="1094" spans="1:4" x14ac:dyDescent="0.3">
      <c r="A1094" t="s">
        <v>1251</v>
      </c>
      <c r="B1094" t="s">
        <v>12842</v>
      </c>
      <c r="C1094" t="s">
        <v>27</v>
      </c>
      <c r="D1094">
        <v>2</v>
      </c>
    </row>
    <row r="1095" spans="1:4" x14ac:dyDescent="0.3">
      <c r="A1095" t="s">
        <v>8282</v>
      </c>
      <c r="B1095" t="s">
        <v>12842</v>
      </c>
      <c r="C1095" t="s">
        <v>39</v>
      </c>
      <c r="D1095">
        <v>20</v>
      </c>
    </row>
    <row r="1096" spans="1:4" x14ac:dyDescent="0.3">
      <c r="A1096" t="s">
        <v>5316</v>
      </c>
      <c r="B1096" t="s">
        <v>12842</v>
      </c>
      <c r="C1096" t="s">
        <v>39</v>
      </c>
      <c r="D1096">
        <v>15</v>
      </c>
    </row>
    <row r="1097" spans="1:4" x14ac:dyDescent="0.3">
      <c r="A1097" t="s">
        <v>5152</v>
      </c>
      <c r="B1097" t="s">
        <v>12842</v>
      </c>
      <c r="C1097" t="s">
        <v>173</v>
      </c>
      <c r="D1097">
        <v>13</v>
      </c>
    </row>
    <row r="1098" spans="1:4" x14ac:dyDescent="0.3">
      <c r="A1098" t="s">
        <v>1000</v>
      </c>
      <c r="B1098" t="s">
        <v>12842</v>
      </c>
      <c r="C1098" t="s">
        <v>173</v>
      </c>
      <c r="D1098">
        <v>16</v>
      </c>
    </row>
    <row r="1099" spans="1:4" x14ac:dyDescent="0.3">
      <c r="A1099" t="s">
        <v>11212</v>
      </c>
      <c r="B1099" t="s">
        <v>12841</v>
      </c>
      <c r="C1099" t="s">
        <v>173</v>
      </c>
      <c r="D1099">
        <v>14</v>
      </c>
    </row>
    <row r="1100" spans="1:4" x14ac:dyDescent="0.3">
      <c r="A1100" t="s">
        <v>11019</v>
      </c>
      <c r="B1100" t="s">
        <v>12841</v>
      </c>
      <c r="C1100" t="s">
        <v>173</v>
      </c>
      <c r="D1100">
        <v>3</v>
      </c>
    </row>
    <row r="1101" spans="1:4" x14ac:dyDescent="0.3">
      <c r="A1101" t="s">
        <v>3849</v>
      </c>
      <c r="B1101" t="s">
        <v>12842</v>
      </c>
      <c r="C1101" t="s">
        <v>18</v>
      </c>
      <c r="D1101">
        <v>10</v>
      </c>
    </row>
    <row r="1102" spans="1:4" x14ac:dyDescent="0.3">
      <c r="A1102" t="s">
        <v>13179</v>
      </c>
      <c r="B1102" t="s">
        <v>12842</v>
      </c>
      <c r="C1102" t="s">
        <v>18</v>
      </c>
      <c r="D1102">
        <v>18</v>
      </c>
    </row>
    <row r="1103" spans="1:4" x14ac:dyDescent="0.3">
      <c r="A1103" t="s">
        <v>833</v>
      </c>
      <c r="B1103" t="s">
        <v>12842</v>
      </c>
      <c r="C1103" t="s">
        <v>39</v>
      </c>
      <c r="D1103">
        <v>6</v>
      </c>
    </row>
    <row r="1104" spans="1:4" x14ac:dyDescent="0.3">
      <c r="A1104" t="s">
        <v>6918</v>
      </c>
      <c r="B1104" t="s">
        <v>12841</v>
      </c>
      <c r="C1104" t="s">
        <v>74</v>
      </c>
      <c r="D1104">
        <v>20</v>
      </c>
    </row>
    <row r="1105" spans="1:4" x14ac:dyDescent="0.3">
      <c r="A1105" t="s">
        <v>612</v>
      </c>
      <c r="B1105" t="s">
        <v>12841</v>
      </c>
      <c r="C1105" t="s">
        <v>18</v>
      </c>
      <c r="D1105">
        <v>2</v>
      </c>
    </row>
    <row r="1106" spans="1:4" x14ac:dyDescent="0.3">
      <c r="A1106" t="s">
        <v>13180</v>
      </c>
      <c r="B1106" t="s">
        <v>12842</v>
      </c>
      <c r="C1106" t="s">
        <v>173</v>
      </c>
      <c r="D1106">
        <v>7</v>
      </c>
    </row>
    <row r="1107" spans="1:4" x14ac:dyDescent="0.3">
      <c r="A1107" t="s">
        <v>13181</v>
      </c>
      <c r="B1107" t="s">
        <v>12841</v>
      </c>
      <c r="C1107" t="s">
        <v>39</v>
      </c>
      <c r="D1107">
        <v>8</v>
      </c>
    </row>
    <row r="1108" spans="1:4" x14ac:dyDescent="0.3">
      <c r="A1108" t="s">
        <v>5300</v>
      </c>
      <c r="B1108" t="s">
        <v>12842</v>
      </c>
      <c r="C1108" t="s">
        <v>39</v>
      </c>
      <c r="D1108">
        <v>13</v>
      </c>
    </row>
    <row r="1109" spans="1:4" x14ac:dyDescent="0.3">
      <c r="A1109" t="s">
        <v>5450</v>
      </c>
      <c r="B1109" t="s">
        <v>12842</v>
      </c>
      <c r="C1109" t="s">
        <v>18</v>
      </c>
      <c r="D1109">
        <v>4</v>
      </c>
    </row>
    <row r="1110" spans="1:4" x14ac:dyDescent="0.3">
      <c r="A1110" t="s">
        <v>9271</v>
      </c>
      <c r="B1110" t="s">
        <v>12843</v>
      </c>
      <c r="C1110" t="s">
        <v>39</v>
      </c>
      <c r="D1110">
        <v>5</v>
      </c>
    </row>
    <row r="1111" spans="1:4" x14ac:dyDescent="0.3">
      <c r="A1111" t="s">
        <v>3177</v>
      </c>
      <c r="B1111" t="s">
        <v>12842</v>
      </c>
      <c r="C1111" t="s">
        <v>18</v>
      </c>
      <c r="D1111">
        <v>14</v>
      </c>
    </row>
    <row r="1112" spans="1:4" x14ac:dyDescent="0.3">
      <c r="A1112" t="s">
        <v>13182</v>
      </c>
      <c r="B1112" t="s">
        <v>12842</v>
      </c>
      <c r="C1112" t="s">
        <v>27</v>
      </c>
      <c r="D1112">
        <v>6</v>
      </c>
    </row>
    <row r="1113" spans="1:4" x14ac:dyDescent="0.3">
      <c r="A1113" t="s">
        <v>13183</v>
      </c>
      <c r="B1113" t="s">
        <v>12842</v>
      </c>
      <c r="C1113" t="s">
        <v>18</v>
      </c>
      <c r="D1113">
        <v>18</v>
      </c>
    </row>
    <row r="1114" spans="1:4" x14ac:dyDescent="0.3">
      <c r="A1114" t="s">
        <v>1354</v>
      </c>
      <c r="B1114" t="s">
        <v>12842</v>
      </c>
      <c r="C1114" t="s">
        <v>74</v>
      </c>
      <c r="D1114">
        <v>18</v>
      </c>
    </row>
    <row r="1115" spans="1:4" x14ac:dyDescent="0.3">
      <c r="A1115" t="s">
        <v>13184</v>
      </c>
      <c r="B1115" t="s">
        <v>12843</v>
      </c>
      <c r="C1115" t="s">
        <v>173</v>
      </c>
      <c r="D1115">
        <v>7</v>
      </c>
    </row>
    <row r="1116" spans="1:4" x14ac:dyDescent="0.3">
      <c r="A1116" t="s">
        <v>157</v>
      </c>
      <c r="B1116" t="s">
        <v>12843</v>
      </c>
      <c r="C1116" t="s">
        <v>74</v>
      </c>
      <c r="D1116">
        <v>12</v>
      </c>
    </row>
    <row r="1117" spans="1:4" x14ac:dyDescent="0.3">
      <c r="A1117" t="s">
        <v>5606</v>
      </c>
      <c r="B1117" t="s">
        <v>12842</v>
      </c>
      <c r="C1117" t="s">
        <v>27</v>
      </c>
      <c r="D1117">
        <v>7</v>
      </c>
    </row>
    <row r="1118" spans="1:4" x14ac:dyDescent="0.3">
      <c r="A1118" t="s">
        <v>436</v>
      </c>
      <c r="B1118" t="s">
        <v>12842</v>
      </c>
      <c r="C1118" t="s">
        <v>18</v>
      </c>
      <c r="D1118">
        <v>7</v>
      </c>
    </row>
    <row r="1119" spans="1:4" x14ac:dyDescent="0.3">
      <c r="A1119" t="s">
        <v>9048</v>
      </c>
      <c r="B1119" t="s">
        <v>12841</v>
      </c>
      <c r="C1119" t="s">
        <v>39</v>
      </c>
      <c r="D1119">
        <v>14</v>
      </c>
    </row>
    <row r="1120" spans="1:4" x14ac:dyDescent="0.3">
      <c r="A1120" t="s">
        <v>13185</v>
      </c>
      <c r="B1120" t="s">
        <v>12842</v>
      </c>
      <c r="C1120" t="s">
        <v>18</v>
      </c>
      <c r="D1120">
        <v>6</v>
      </c>
    </row>
    <row r="1121" spans="1:4" x14ac:dyDescent="0.3">
      <c r="A1121" t="s">
        <v>4096</v>
      </c>
      <c r="B1121" t="s">
        <v>12841</v>
      </c>
      <c r="C1121" t="s">
        <v>173</v>
      </c>
      <c r="D1121">
        <v>3</v>
      </c>
    </row>
    <row r="1122" spans="1:4" x14ac:dyDescent="0.3">
      <c r="A1122" t="s">
        <v>13186</v>
      </c>
      <c r="B1122" t="s">
        <v>12842</v>
      </c>
      <c r="C1122" t="s">
        <v>27</v>
      </c>
      <c r="D1122">
        <v>6</v>
      </c>
    </row>
    <row r="1123" spans="1:4" x14ac:dyDescent="0.3">
      <c r="A1123" t="s">
        <v>1130</v>
      </c>
      <c r="B1123" t="s">
        <v>12842</v>
      </c>
      <c r="C1123" t="s">
        <v>18</v>
      </c>
      <c r="D1123">
        <v>19</v>
      </c>
    </row>
    <row r="1124" spans="1:4" x14ac:dyDescent="0.3">
      <c r="A1124" t="s">
        <v>13187</v>
      </c>
      <c r="B1124" t="s">
        <v>12841</v>
      </c>
      <c r="C1124" t="s">
        <v>74</v>
      </c>
      <c r="D1124">
        <v>6</v>
      </c>
    </row>
    <row r="1125" spans="1:4" x14ac:dyDescent="0.3">
      <c r="A1125" t="s">
        <v>13188</v>
      </c>
      <c r="B1125" t="s">
        <v>12842</v>
      </c>
      <c r="C1125" t="s">
        <v>27</v>
      </c>
      <c r="D1125">
        <v>8</v>
      </c>
    </row>
    <row r="1126" spans="1:4" x14ac:dyDescent="0.3">
      <c r="A1126" t="s">
        <v>13189</v>
      </c>
      <c r="B1126" t="s">
        <v>12842</v>
      </c>
      <c r="C1126" t="s">
        <v>27</v>
      </c>
      <c r="D1126">
        <v>13</v>
      </c>
    </row>
    <row r="1127" spans="1:4" x14ac:dyDescent="0.3">
      <c r="A1127" t="s">
        <v>3554</v>
      </c>
      <c r="B1127" t="s">
        <v>12842</v>
      </c>
      <c r="C1127" t="s">
        <v>74</v>
      </c>
      <c r="D1127">
        <v>3</v>
      </c>
    </row>
    <row r="1128" spans="1:4" x14ac:dyDescent="0.3">
      <c r="A1128" t="s">
        <v>3987</v>
      </c>
      <c r="B1128" t="s">
        <v>12842</v>
      </c>
      <c r="C1128" t="s">
        <v>173</v>
      </c>
      <c r="D1128">
        <v>6</v>
      </c>
    </row>
    <row r="1129" spans="1:4" x14ac:dyDescent="0.3">
      <c r="A1129" t="s">
        <v>4012</v>
      </c>
      <c r="B1129" t="s">
        <v>12842</v>
      </c>
      <c r="C1129" t="s">
        <v>27</v>
      </c>
      <c r="D1129">
        <v>4</v>
      </c>
    </row>
    <row r="1130" spans="1:4" x14ac:dyDescent="0.3">
      <c r="A1130" t="s">
        <v>13190</v>
      </c>
      <c r="B1130" t="s">
        <v>12842</v>
      </c>
      <c r="C1130" t="s">
        <v>27</v>
      </c>
      <c r="D1130">
        <v>19</v>
      </c>
    </row>
    <row r="1131" spans="1:4" x14ac:dyDescent="0.3">
      <c r="A1131" t="s">
        <v>5442</v>
      </c>
      <c r="B1131" t="s">
        <v>12843</v>
      </c>
      <c r="C1131" t="s">
        <v>39</v>
      </c>
      <c r="D1131">
        <v>19</v>
      </c>
    </row>
    <row r="1132" spans="1:4" x14ac:dyDescent="0.3">
      <c r="A1132" t="s">
        <v>13191</v>
      </c>
      <c r="B1132" t="s">
        <v>12843</v>
      </c>
      <c r="C1132" t="s">
        <v>39</v>
      </c>
      <c r="D1132">
        <v>16</v>
      </c>
    </row>
    <row r="1133" spans="1:4" x14ac:dyDescent="0.3">
      <c r="A1133" t="s">
        <v>7358</v>
      </c>
      <c r="B1133" t="s">
        <v>12842</v>
      </c>
      <c r="C1133" t="s">
        <v>173</v>
      </c>
      <c r="D1133">
        <v>5</v>
      </c>
    </row>
    <row r="1134" spans="1:4" x14ac:dyDescent="0.3">
      <c r="A1134" t="s">
        <v>13192</v>
      </c>
      <c r="B1134" t="s">
        <v>12842</v>
      </c>
      <c r="C1134" t="s">
        <v>74</v>
      </c>
      <c r="D1134">
        <v>13</v>
      </c>
    </row>
    <row r="1135" spans="1:4" x14ac:dyDescent="0.3">
      <c r="A1135" t="s">
        <v>13193</v>
      </c>
      <c r="B1135" t="s">
        <v>12841</v>
      </c>
      <c r="C1135" t="s">
        <v>18</v>
      </c>
      <c r="D1135">
        <v>14</v>
      </c>
    </row>
    <row r="1136" spans="1:4" x14ac:dyDescent="0.3">
      <c r="A1136" t="s">
        <v>3890</v>
      </c>
      <c r="B1136" t="s">
        <v>12843</v>
      </c>
      <c r="C1136" t="s">
        <v>74</v>
      </c>
      <c r="D1136">
        <v>18</v>
      </c>
    </row>
    <row r="1137" spans="1:4" x14ac:dyDescent="0.3">
      <c r="A1137" t="s">
        <v>588</v>
      </c>
      <c r="B1137" t="s">
        <v>12842</v>
      </c>
      <c r="C1137" t="s">
        <v>39</v>
      </c>
      <c r="D1137">
        <v>4</v>
      </c>
    </row>
    <row r="1138" spans="1:4" x14ac:dyDescent="0.3">
      <c r="A1138" t="s">
        <v>6532</v>
      </c>
      <c r="B1138" t="s">
        <v>12842</v>
      </c>
      <c r="C1138" t="s">
        <v>27</v>
      </c>
      <c r="D1138">
        <v>15</v>
      </c>
    </row>
    <row r="1139" spans="1:4" x14ac:dyDescent="0.3">
      <c r="A1139" t="s">
        <v>3258</v>
      </c>
      <c r="B1139" t="s">
        <v>12842</v>
      </c>
      <c r="C1139" t="s">
        <v>39</v>
      </c>
      <c r="D1139">
        <v>4</v>
      </c>
    </row>
    <row r="1140" spans="1:4" x14ac:dyDescent="0.3">
      <c r="A1140" t="s">
        <v>524</v>
      </c>
      <c r="B1140" t="s">
        <v>12842</v>
      </c>
      <c r="C1140" t="s">
        <v>27</v>
      </c>
      <c r="D1140">
        <v>12</v>
      </c>
    </row>
    <row r="1141" spans="1:4" x14ac:dyDescent="0.3">
      <c r="A1141" t="s">
        <v>7657</v>
      </c>
      <c r="B1141" t="s">
        <v>12842</v>
      </c>
      <c r="C1141" t="s">
        <v>74</v>
      </c>
      <c r="D1141">
        <v>18</v>
      </c>
    </row>
    <row r="1142" spans="1:4" x14ac:dyDescent="0.3">
      <c r="A1142" t="s">
        <v>13194</v>
      </c>
      <c r="B1142" t="s">
        <v>12842</v>
      </c>
      <c r="C1142" t="s">
        <v>18</v>
      </c>
      <c r="D1142">
        <v>2</v>
      </c>
    </row>
    <row r="1143" spans="1:4" x14ac:dyDescent="0.3">
      <c r="A1143" t="s">
        <v>778</v>
      </c>
      <c r="B1143" t="s">
        <v>12841</v>
      </c>
      <c r="C1143" t="s">
        <v>39</v>
      </c>
      <c r="D1143">
        <v>3</v>
      </c>
    </row>
    <row r="1144" spans="1:4" x14ac:dyDescent="0.3">
      <c r="A1144" t="s">
        <v>670</v>
      </c>
      <c r="B1144" t="s">
        <v>12841</v>
      </c>
      <c r="C1144" t="s">
        <v>27</v>
      </c>
      <c r="D1144">
        <v>17</v>
      </c>
    </row>
    <row r="1145" spans="1:4" x14ac:dyDescent="0.3">
      <c r="A1145" t="s">
        <v>13195</v>
      </c>
      <c r="B1145" t="s">
        <v>12841</v>
      </c>
      <c r="C1145" t="s">
        <v>39</v>
      </c>
      <c r="D1145">
        <v>1</v>
      </c>
    </row>
    <row r="1146" spans="1:4" x14ac:dyDescent="0.3">
      <c r="A1146" t="s">
        <v>2270</v>
      </c>
      <c r="B1146" t="s">
        <v>12842</v>
      </c>
      <c r="C1146" t="s">
        <v>39</v>
      </c>
      <c r="D1146">
        <v>14</v>
      </c>
    </row>
    <row r="1147" spans="1:4" x14ac:dyDescent="0.3">
      <c r="A1147" t="s">
        <v>2242</v>
      </c>
      <c r="B1147" t="s">
        <v>12842</v>
      </c>
      <c r="C1147" t="s">
        <v>27</v>
      </c>
      <c r="D1147">
        <v>11</v>
      </c>
    </row>
    <row r="1148" spans="1:4" x14ac:dyDescent="0.3">
      <c r="A1148" t="s">
        <v>13196</v>
      </c>
      <c r="B1148" t="s">
        <v>12841</v>
      </c>
      <c r="C1148" t="s">
        <v>18</v>
      </c>
      <c r="D1148">
        <v>7</v>
      </c>
    </row>
    <row r="1149" spans="1:4" x14ac:dyDescent="0.3">
      <c r="A1149" t="s">
        <v>914</v>
      </c>
      <c r="B1149" t="s">
        <v>12841</v>
      </c>
      <c r="C1149" t="s">
        <v>18</v>
      </c>
      <c r="D1149">
        <v>18</v>
      </c>
    </row>
    <row r="1150" spans="1:4" x14ac:dyDescent="0.3">
      <c r="A1150" t="s">
        <v>13197</v>
      </c>
      <c r="B1150" t="s">
        <v>12842</v>
      </c>
      <c r="C1150" t="s">
        <v>18</v>
      </c>
      <c r="D1150">
        <v>17</v>
      </c>
    </row>
    <row r="1151" spans="1:4" x14ac:dyDescent="0.3">
      <c r="A1151" t="s">
        <v>5573</v>
      </c>
      <c r="B1151" t="s">
        <v>12841</v>
      </c>
      <c r="C1151" t="s">
        <v>173</v>
      </c>
      <c r="D1151">
        <v>7</v>
      </c>
    </row>
    <row r="1152" spans="1:4" x14ac:dyDescent="0.3">
      <c r="A1152" t="s">
        <v>13198</v>
      </c>
      <c r="B1152" t="s">
        <v>12842</v>
      </c>
      <c r="C1152" t="s">
        <v>18</v>
      </c>
      <c r="D1152">
        <v>1</v>
      </c>
    </row>
    <row r="1153" spans="1:4" x14ac:dyDescent="0.3">
      <c r="A1153" t="s">
        <v>653</v>
      </c>
      <c r="B1153" t="s">
        <v>12841</v>
      </c>
      <c r="C1153" t="s">
        <v>39</v>
      </c>
      <c r="D1153">
        <v>3</v>
      </c>
    </row>
    <row r="1154" spans="1:4" x14ac:dyDescent="0.3">
      <c r="A1154" t="s">
        <v>13199</v>
      </c>
      <c r="B1154" t="s">
        <v>12842</v>
      </c>
      <c r="C1154" t="s">
        <v>18</v>
      </c>
      <c r="D1154">
        <v>3</v>
      </c>
    </row>
    <row r="1155" spans="1:4" x14ac:dyDescent="0.3">
      <c r="A1155" t="s">
        <v>13200</v>
      </c>
      <c r="B1155" t="s">
        <v>12842</v>
      </c>
      <c r="C1155" t="s">
        <v>39</v>
      </c>
      <c r="D1155">
        <v>20</v>
      </c>
    </row>
    <row r="1156" spans="1:4" x14ac:dyDescent="0.3">
      <c r="A1156" t="s">
        <v>13201</v>
      </c>
      <c r="B1156" t="s">
        <v>12842</v>
      </c>
      <c r="C1156" t="s">
        <v>18</v>
      </c>
      <c r="D1156">
        <v>12</v>
      </c>
    </row>
    <row r="1157" spans="1:4" x14ac:dyDescent="0.3">
      <c r="A1157" t="s">
        <v>13202</v>
      </c>
      <c r="B1157" t="s">
        <v>12842</v>
      </c>
      <c r="C1157" t="s">
        <v>39</v>
      </c>
      <c r="D1157">
        <v>14</v>
      </c>
    </row>
    <row r="1158" spans="1:4" x14ac:dyDescent="0.3">
      <c r="A1158" t="s">
        <v>1515</v>
      </c>
      <c r="B1158" t="s">
        <v>12842</v>
      </c>
      <c r="C1158" t="s">
        <v>39</v>
      </c>
      <c r="D1158">
        <v>5</v>
      </c>
    </row>
    <row r="1159" spans="1:4" x14ac:dyDescent="0.3">
      <c r="A1159" t="s">
        <v>13203</v>
      </c>
      <c r="B1159" t="s">
        <v>12842</v>
      </c>
      <c r="C1159" t="s">
        <v>18</v>
      </c>
      <c r="D1159">
        <v>18</v>
      </c>
    </row>
    <row r="1160" spans="1:4" x14ac:dyDescent="0.3">
      <c r="A1160" t="s">
        <v>4252</v>
      </c>
      <c r="B1160" t="s">
        <v>12842</v>
      </c>
      <c r="C1160" t="s">
        <v>173</v>
      </c>
      <c r="D1160">
        <v>15</v>
      </c>
    </row>
    <row r="1161" spans="1:4" x14ac:dyDescent="0.3">
      <c r="A1161" t="s">
        <v>6463</v>
      </c>
      <c r="B1161" t="s">
        <v>12841</v>
      </c>
      <c r="C1161" t="s">
        <v>39</v>
      </c>
      <c r="D1161">
        <v>16</v>
      </c>
    </row>
    <row r="1162" spans="1:4" x14ac:dyDescent="0.3">
      <c r="A1162" t="s">
        <v>7407</v>
      </c>
      <c r="B1162" t="s">
        <v>12842</v>
      </c>
      <c r="C1162" t="s">
        <v>39</v>
      </c>
      <c r="D1162">
        <v>10</v>
      </c>
    </row>
    <row r="1163" spans="1:4" x14ac:dyDescent="0.3">
      <c r="A1163" t="s">
        <v>7544</v>
      </c>
      <c r="B1163" t="s">
        <v>12842</v>
      </c>
      <c r="C1163" t="s">
        <v>173</v>
      </c>
      <c r="D1163">
        <v>14</v>
      </c>
    </row>
    <row r="1164" spans="1:4" x14ac:dyDescent="0.3">
      <c r="A1164" t="s">
        <v>3010</v>
      </c>
      <c r="B1164" t="s">
        <v>12841</v>
      </c>
      <c r="C1164" t="s">
        <v>173</v>
      </c>
      <c r="D1164">
        <v>11</v>
      </c>
    </row>
    <row r="1165" spans="1:4" x14ac:dyDescent="0.3">
      <c r="A1165" t="s">
        <v>2434</v>
      </c>
      <c r="B1165" t="s">
        <v>12842</v>
      </c>
      <c r="C1165" t="s">
        <v>27</v>
      </c>
      <c r="D1165">
        <v>8</v>
      </c>
    </row>
    <row r="1166" spans="1:4" x14ac:dyDescent="0.3">
      <c r="A1166" t="s">
        <v>145</v>
      </c>
      <c r="B1166" t="s">
        <v>12842</v>
      </c>
      <c r="C1166" t="s">
        <v>18</v>
      </c>
      <c r="D1166">
        <v>12</v>
      </c>
    </row>
    <row r="1167" spans="1:4" x14ac:dyDescent="0.3">
      <c r="A1167" t="s">
        <v>5148</v>
      </c>
      <c r="B1167" t="s">
        <v>12841</v>
      </c>
      <c r="C1167" t="s">
        <v>18</v>
      </c>
      <c r="D1167">
        <v>7</v>
      </c>
    </row>
    <row r="1168" spans="1:4" x14ac:dyDescent="0.3">
      <c r="A1168" t="s">
        <v>1351</v>
      </c>
      <c r="B1168" t="s">
        <v>12841</v>
      </c>
      <c r="C1168" t="s">
        <v>39</v>
      </c>
      <c r="D1168">
        <v>20</v>
      </c>
    </row>
    <row r="1169" spans="1:4" x14ac:dyDescent="0.3">
      <c r="A1169" t="s">
        <v>13204</v>
      </c>
      <c r="B1169" t="s">
        <v>12842</v>
      </c>
      <c r="C1169" t="s">
        <v>39</v>
      </c>
      <c r="D1169">
        <v>15</v>
      </c>
    </row>
    <row r="1170" spans="1:4" x14ac:dyDescent="0.3">
      <c r="A1170" t="s">
        <v>13205</v>
      </c>
      <c r="B1170" t="s">
        <v>12841</v>
      </c>
      <c r="C1170" t="s">
        <v>18</v>
      </c>
      <c r="D1170">
        <v>15</v>
      </c>
    </row>
    <row r="1171" spans="1:4" x14ac:dyDescent="0.3">
      <c r="A1171" t="s">
        <v>8338</v>
      </c>
      <c r="B1171" t="s">
        <v>12842</v>
      </c>
      <c r="C1171" t="s">
        <v>74</v>
      </c>
      <c r="D1171">
        <v>15</v>
      </c>
    </row>
    <row r="1172" spans="1:4" x14ac:dyDescent="0.3">
      <c r="A1172" t="s">
        <v>10263</v>
      </c>
      <c r="B1172" t="s">
        <v>12842</v>
      </c>
      <c r="C1172" t="s">
        <v>18</v>
      </c>
      <c r="D1172">
        <v>9</v>
      </c>
    </row>
    <row r="1173" spans="1:4" x14ac:dyDescent="0.3">
      <c r="A1173" t="s">
        <v>13206</v>
      </c>
      <c r="B1173" t="s">
        <v>12841</v>
      </c>
      <c r="C1173" t="s">
        <v>74</v>
      </c>
      <c r="D1173">
        <v>20</v>
      </c>
    </row>
    <row r="1174" spans="1:4" x14ac:dyDescent="0.3">
      <c r="A1174" t="s">
        <v>9126</v>
      </c>
      <c r="B1174" t="s">
        <v>12842</v>
      </c>
      <c r="C1174" t="s">
        <v>18</v>
      </c>
      <c r="D1174">
        <v>5</v>
      </c>
    </row>
    <row r="1175" spans="1:4" x14ac:dyDescent="0.3">
      <c r="A1175" t="s">
        <v>3597</v>
      </c>
      <c r="B1175" t="s">
        <v>12841</v>
      </c>
      <c r="C1175" t="s">
        <v>18</v>
      </c>
      <c r="D1175">
        <v>12</v>
      </c>
    </row>
    <row r="1176" spans="1:4" x14ac:dyDescent="0.3">
      <c r="A1176" t="s">
        <v>9351</v>
      </c>
      <c r="B1176" t="s">
        <v>12842</v>
      </c>
      <c r="C1176" t="s">
        <v>27</v>
      </c>
      <c r="D1176">
        <v>2</v>
      </c>
    </row>
    <row r="1177" spans="1:4" x14ac:dyDescent="0.3">
      <c r="A1177" t="s">
        <v>13207</v>
      </c>
      <c r="B1177" t="s">
        <v>12841</v>
      </c>
      <c r="C1177" t="s">
        <v>173</v>
      </c>
      <c r="D1177">
        <v>6</v>
      </c>
    </row>
    <row r="1178" spans="1:4" x14ac:dyDescent="0.3">
      <c r="A1178" t="s">
        <v>6233</v>
      </c>
      <c r="B1178" t="s">
        <v>12842</v>
      </c>
      <c r="C1178" t="s">
        <v>18</v>
      </c>
      <c r="D1178">
        <v>12</v>
      </c>
    </row>
    <row r="1179" spans="1:4" x14ac:dyDescent="0.3">
      <c r="A1179" t="s">
        <v>8163</v>
      </c>
      <c r="B1179" t="s">
        <v>12842</v>
      </c>
      <c r="C1179" t="s">
        <v>74</v>
      </c>
      <c r="D1179">
        <v>10</v>
      </c>
    </row>
    <row r="1180" spans="1:4" x14ac:dyDescent="0.3">
      <c r="A1180" t="s">
        <v>3404</v>
      </c>
      <c r="B1180" t="s">
        <v>12842</v>
      </c>
      <c r="C1180" t="s">
        <v>18</v>
      </c>
      <c r="D1180">
        <v>19</v>
      </c>
    </row>
    <row r="1181" spans="1:4" x14ac:dyDescent="0.3">
      <c r="A1181" t="s">
        <v>1725</v>
      </c>
      <c r="B1181" t="s">
        <v>12842</v>
      </c>
      <c r="C1181" t="s">
        <v>39</v>
      </c>
      <c r="D1181">
        <v>13</v>
      </c>
    </row>
    <row r="1182" spans="1:4" x14ac:dyDescent="0.3">
      <c r="A1182" t="s">
        <v>13208</v>
      </c>
      <c r="B1182" t="s">
        <v>12841</v>
      </c>
      <c r="C1182" t="s">
        <v>27</v>
      </c>
      <c r="D1182">
        <v>9</v>
      </c>
    </row>
    <row r="1183" spans="1:4" x14ac:dyDescent="0.3">
      <c r="A1183" t="s">
        <v>422</v>
      </c>
      <c r="B1183" t="s">
        <v>12842</v>
      </c>
      <c r="C1183" t="s">
        <v>39</v>
      </c>
      <c r="D1183">
        <v>9</v>
      </c>
    </row>
    <row r="1184" spans="1:4" x14ac:dyDescent="0.3">
      <c r="A1184" t="s">
        <v>2965</v>
      </c>
      <c r="B1184" t="s">
        <v>12842</v>
      </c>
      <c r="C1184" t="s">
        <v>18</v>
      </c>
      <c r="D1184">
        <v>13</v>
      </c>
    </row>
    <row r="1185" spans="1:4" x14ac:dyDescent="0.3">
      <c r="A1185" t="s">
        <v>6129</v>
      </c>
      <c r="B1185" t="s">
        <v>12842</v>
      </c>
      <c r="C1185" t="s">
        <v>74</v>
      </c>
      <c r="D1185">
        <v>16</v>
      </c>
    </row>
    <row r="1186" spans="1:4" x14ac:dyDescent="0.3">
      <c r="A1186" t="s">
        <v>5015</v>
      </c>
      <c r="B1186" t="s">
        <v>12842</v>
      </c>
      <c r="C1186" t="s">
        <v>39</v>
      </c>
      <c r="D1186">
        <v>6</v>
      </c>
    </row>
    <row r="1187" spans="1:4" x14ac:dyDescent="0.3">
      <c r="A1187" t="s">
        <v>13209</v>
      </c>
      <c r="B1187" t="s">
        <v>12841</v>
      </c>
      <c r="C1187" t="s">
        <v>39</v>
      </c>
      <c r="D1187">
        <v>12</v>
      </c>
    </row>
    <row r="1188" spans="1:4" x14ac:dyDescent="0.3">
      <c r="A1188" t="s">
        <v>1216</v>
      </c>
      <c r="B1188" t="s">
        <v>12842</v>
      </c>
      <c r="C1188" t="s">
        <v>18</v>
      </c>
      <c r="D1188">
        <v>12</v>
      </c>
    </row>
    <row r="1189" spans="1:4" x14ac:dyDescent="0.3">
      <c r="A1189" t="s">
        <v>13210</v>
      </c>
      <c r="B1189" t="s">
        <v>12843</v>
      </c>
      <c r="C1189" t="s">
        <v>173</v>
      </c>
      <c r="D1189">
        <v>1</v>
      </c>
    </row>
    <row r="1190" spans="1:4" x14ac:dyDescent="0.3">
      <c r="A1190" t="s">
        <v>13211</v>
      </c>
      <c r="B1190" t="s">
        <v>12842</v>
      </c>
      <c r="C1190" t="s">
        <v>74</v>
      </c>
      <c r="D1190">
        <v>19</v>
      </c>
    </row>
    <row r="1191" spans="1:4" x14ac:dyDescent="0.3">
      <c r="A1191" t="s">
        <v>57</v>
      </c>
      <c r="B1191" t="s">
        <v>12842</v>
      </c>
      <c r="C1191" t="s">
        <v>18</v>
      </c>
      <c r="D1191">
        <v>12</v>
      </c>
    </row>
    <row r="1192" spans="1:4" x14ac:dyDescent="0.3">
      <c r="A1192" t="s">
        <v>5417</v>
      </c>
      <c r="B1192" t="s">
        <v>12842</v>
      </c>
      <c r="C1192" t="s">
        <v>39</v>
      </c>
      <c r="D1192">
        <v>5</v>
      </c>
    </row>
    <row r="1193" spans="1:4" x14ac:dyDescent="0.3">
      <c r="A1193" t="s">
        <v>1584</v>
      </c>
      <c r="B1193" t="s">
        <v>12842</v>
      </c>
      <c r="C1193" t="s">
        <v>74</v>
      </c>
      <c r="D1193">
        <v>13</v>
      </c>
    </row>
    <row r="1194" spans="1:4" x14ac:dyDescent="0.3">
      <c r="A1194" t="s">
        <v>4981</v>
      </c>
      <c r="B1194" t="s">
        <v>12841</v>
      </c>
      <c r="C1194" t="s">
        <v>39</v>
      </c>
      <c r="D1194">
        <v>14</v>
      </c>
    </row>
    <row r="1195" spans="1:4" x14ac:dyDescent="0.3">
      <c r="A1195" t="s">
        <v>1975</v>
      </c>
      <c r="B1195" t="s">
        <v>12843</v>
      </c>
      <c r="C1195" t="s">
        <v>74</v>
      </c>
      <c r="D1195">
        <v>19</v>
      </c>
    </row>
    <row r="1196" spans="1:4" x14ac:dyDescent="0.3">
      <c r="A1196" t="s">
        <v>13212</v>
      </c>
      <c r="B1196" t="s">
        <v>12841</v>
      </c>
      <c r="C1196" t="s">
        <v>27</v>
      </c>
      <c r="D1196">
        <v>1</v>
      </c>
    </row>
    <row r="1197" spans="1:4" x14ac:dyDescent="0.3">
      <c r="A1197" t="s">
        <v>7438</v>
      </c>
      <c r="B1197" t="s">
        <v>12842</v>
      </c>
      <c r="C1197" t="s">
        <v>18</v>
      </c>
      <c r="D1197">
        <v>9</v>
      </c>
    </row>
    <row r="1198" spans="1:4" x14ac:dyDescent="0.3">
      <c r="A1198" t="s">
        <v>13213</v>
      </c>
      <c r="B1198" t="s">
        <v>12842</v>
      </c>
      <c r="C1198" t="s">
        <v>18</v>
      </c>
      <c r="D1198">
        <v>4</v>
      </c>
    </row>
    <row r="1199" spans="1:4" x14ac:dyDescent="0.3">
      <c r="A1199" t="s">
        <v>13214</v>
      </c>
      <c r="B1199" t="s">
        <v>12842</v>
      </c>
      <c r="C1199" t="s">
        <v>39</v>
      </c>
      <c r="D1199">
        <v>12</v>
      </c>
    </row>
    <row r="1200" spans="1:4" x14ac:dyDescent="0.3">
      <c r="A1200" t="s">
        <v>3984</v>
      </c>
      <c r="B1200" t="s">
        <v>12842</v>
      </c>
      <c r="C1200" t="s">
        <v>39</v>
      </c>
      <c r="D1200">
        <v>11</v>
      </c>
    </row>
    <row r="1201" spans="1:4" x14ac:dyDescent="0.3">
      <c r="A1201" t="s">
        <v>13215</v>
      </c>
      <c r="B1201" t="s">
        <v>12841</v>
      </c>
      <c r="C1201" t="s">
        <v>18</v>
      </c>
      <c r="D1201">
        <v>10</v>
      </c>
    </row>
    <row r="1202" spans="1:4" x14ac:dyDescent="0.3">
      <c r="A1202" t="s">
        <v>5247</v>
      </c>
      <c r="B1202" t="s">
        <v>12842</v>
      </c>
      <c r="C1202" t="s">
        <v>173</v>
      </c>
      <c r="D1202">
        <v>20</v>
      </c>
    </row>
    <row r="1203" spans="1:4" x14ac:dyDescent="0.3">
      <c r="A1203" t="s">
        <v>2018</v>
      </c>
      <c r="B1203" t="s">
        <v>12842</v>
      </c>
      <c r="C1203" t="s">
        <v>18</v>
      </c>
      <c r="D1203">
        <v>11</v>
      </c>
    </row>
    <row r="1204" spans="1:4" x14ac:dyDescent="0.3">
      <c r="A1204" t="s">
        <v>6263</v>
      </c>
      <c r="B1204" t="s">
        <v>12841</v>
      </c>
      <c r="C1204" t="s">
        <v>74</v>
      </c>
      <c r="D1204">
        <v>9</v>
      </c>
    </row>
    <row r="1205" spans="1:4" x14ac:dyDescent="0.3">
      <c r="A1205" t="s">
        <v>13216</v>
      </c>
      <c r="B1205" t="s">
        <v>12842</v>
      </c>
      <c r="C1205" t="s">
        <v>27</v>
      </c>
      <c r="D1205">
        <v>2</v>
      </c>
    </row>
    <row r="1206" spans="1:4" x14ac:dyDescent="0.3">
      <c r="A1206" t="s">
        <v>13217</v>
      </c>
      <c r="B1206" t="s">
        <v>12842</v>
      </c>
      <c r="C1206" t="s">
        <v>39</v>
      </c>
      <c r="D1206">
        <v>6</v>
      </c>
    </row>
    <row r="1207" spans="1:4" x14ac:dyDescent="0.3">
      <c r="A1207" t="s">
        <v>6147</v>
      </c>
      <c r="B1207" t="s">
        <v>12842</v>
      </c>
      <c r="C1207" t="s">
        <v>39</v>
      </c>
      <c r="D1207">
        <v>18</v>
      </c>
    </row>
    <row r="1208" spans="1:4" x14ac:dyDescent="0.3">
      <c r="A1208" t="s">
        <v>13218</v>
      </c>
      <c r="B1208" t="s">
        <v>12842</v>
      </c>
      <c r="C1208" t="s">
        <v>18</v>
      </c>
      <c r="D1208">
        <v>10</v>
      </c>
    </row>
    <row r="1209" spans="1:4" x14ac:dyDescent="0.3">
      <c r="A1209" t="s">
        <v>6067</v>
      </c>
      <c r="B1209" t="s">
        <v>12842</v>
      </c>
      <c r="C1209" t="s">
        <v>27</v>
      </c>
      <c r="D1209">
        <v>19</v>
      </c>
    </row>
    <row r="1210" spans="1:4" x14ac:dyDescent="0.3">
      <c r="A1210" t="s">
        <v>13219</v>
      </c>
      <c r="B1210" t="s">
        <v>12842</v>
      </c>
      <c r="C1210" t="s">
        <v>18</v>
      </c>
      <c r="D1210">
        <v>11</v>
      </c>
    </row>
    <row r="1211" spans="1:4" x14ac:dyDescent="0.3">
      <c r="A1211" t="s">
        <v>2947</v>
      </c>
      <c r="B1211" t="s">
        <v>12842</v>
      </c>
      <c r="C1211" t="s">
        <v>27</v>
      </c>
      <c r="D1211">
        <v>11</v>
      </c>
    </row>
    <row r="1212" spans="1:4" x14ac:dyDescent="0.3">
      <c r="A1212" t="s">
        <v>13220</v>
      </c>
      <c r="B1212" t="s">
        <v>12841</v>
      </c>
      <c r="C1212" t="s">
        <v>173</v>
      </c>
      <c r="D1212">
        <v>9</v>
      </c>
    </row>
    <row r="1213" spans="1:4" x14ac:dyDescent="0.3">
      <c r="A1213" t="s">
        <v>1786</v>
      </c>
      <c r="B1213" t="s">
        <v>12841</v>
      </c>
      <c r="C1213" t="s">
        <v>27</v>
      </c>
      <c r="D1213">
        <v>12</v>
      </c>
    </row>
    <row r="1214" spans="1:4" x14ac:dyDescent="0.3">
      <c r="A1214" t="s">
        <v>3797</v>
      </c>
      <c r="B1214" t="s">
        <v>12842</v>
      </c>
      <c r="C1214" t="s">
        <v>173</v>
      </c>
      <c r="D1214">
        <v>2</v>
      </c>
    </row>
    <row r="1215" spans="1:4" x14ac:dyDescent="0.3">
      <c r="A1215" t="s">
        <v>2547</v>
      </c>
      <c r="B1215" t="s">
        <v>12842</v>
      </c>
      <c r="C1215" t="s">
        <v>27</v>
      </c>
      <c r="D1215">
        <v>2</v>
      </c>
    </row>
    <row r="1216" spans="1:4" x14ac:dyDescent="0.3">
      <c r="A1216" t="s">
        <v>5942</v>
      </c>
      <c r="B1216" t="s">
        <v>12842</v>
      </c>
      <c r="C1216" t="s">
        <v>173</v>
      </c>
      <c r="D1216">
        <v>10</v>
      </c>
    </row>
    <row r="1217" spans="1:4" x14ac:dyDescent="0.3">
      <c r="A1217" t="s">
        <v>2108</v>
      </c>
      <c r="B1217" t="s">
        <v>12842</v>
      </c>
      <c r="C1217" t="s">
        <v>27</v>
      </c>
      <c r="D1217">
        <v>12</v>
      </c>
    </row>
    <row r="1218" spans="1:4" x14ac:dyDescent="0.3">
      <c r="A1218" t="s">
        <v>2520</v>
      </c>
      <c r="B1218" t="s">
        <v>12842</v>
      </c>
      <c r="C1218" t="s">
        <v>27</v>
      </c>
      <c r="D1218">
        <v>12</v>
      </c>
    </row>
    <row r="1219" spans="1:4" x14ac:dyDescent="0.3">
      <c r="A1219" t="s">
        <v>13221</v>
      </c>
      <c r="B1219" t="s">
        <v>12842</v>
      </c>
      <c r="C1219" t="s">
        <v>27</v>
      </c>
      <c r="D1219">
        <v>9</v>
      </c>
    </row>
    <row r="1220" spans="1:4" x14ac:dyDescent="0.3">
      <c r="A1220" t="s">
        <v>679</v>
      </c>
      <c r="B1220" t="s">
        <v>12842</v>
      </c>
      <c r="C1220" t="s">
        <v>173</v>
      </c>
      <c r="D1220">
        <v>6</v>
      </c>
    </row>
    <row r="1221" spans="1:4" x14ac:dyDescent="0.3">
      <c r="A1221" t="s">
        <v>2002</v>
      </c>
      <c r="B1221" t="s">
        <v>12842</v>
      </c>
      <c r="C1221" t="s">
        <v>74</v>
      </c>
      <c r="D1221">
        <v>15</v>
      </c>
    </row>
    <row r="1222" spans="1:4" x14ac:dyDescent="0.3">
      <c r="A1222" t="s">
        <v>10716</v>
      </c>
      <c r="B1222" t="s">
        <v>12842</v>
      </c>
      <c r="C1222" t="s">
        <v>27</v>
      </c>
      <c r="D1222">
        <v>13</v>
      </c>
    </row>
    <row r="1223" spans="1:4" x14ac:dyDescent="0.3">
      <c r="A1223" t="s">
        <v>978</v>
      </c>
      <c r="B1223" t="s">
        <v>12842</v>
      </c>
      <c r="C1223" t="s">
        <v>74</v>
      </c>
      <c r="D1223">
        <v>1</v>
      </c>
    </row>
    <row r="1224" spans="1:4" x14ac:dyDescent="0.3">
      <c r="A1224" t="s">
        <v>13222</v>
      </c>
      <c r="B1224" t="s">
        <v>12841</v>
      </c>
      <c r="C1224" t="s">
        <v>173</v>
      </c>
      <c r="D1224">
        <v>10</v>
      </c>
    </row>
    <row r="1225" spans="1:4" x14ac:dyDescent="0.3">
      <c r="A1225" t="s">
        <v>13223</v>
      </c>
      <c r="B1225" t="s">
        <v>12842</v>
      </c>
      <c r="C1225" t="s">
        <v>18</v>
      </c>
      <c r="D1225">
        <v>15</v>
      </c>
    </row>
    <row r="1226" spans="1:4" x14ac:dyDescent="0.3">
      <c r="A1226" t="s">
        <v>3800</v>
      </c>
      <c r="B1226" t="s">
        <v>12842</v>
      </c>
      <c r="C1226" t="s">
        <v>27</v>
      </c>
      <c r="D1226">
        <v>16</v>
      </c>
    </row>
    <row r="1227" spans="1:4" x14ac:dyDescent="0.3">
      <c r="A1227" t="s">
        <v>13224</v>
      </c>
      <c r="B1227" t="s">
        <v>12841</v>
      </c>
      <c r="C1227" t="s">
        <v>27</v>
      </c>
      <c r="D1227">
        <v>6</v>
      </c>
    </row>
    <row r="1228" spans="1:4" x14ac:dyDescent="0.3">
      <c r="A1228" t="s">
        <v>578</v>
      </c>
      <c r="B1228" t="s">
        <v>12842</v>
      </c>
      <c r="C1228" t="s">
        <v>173</v>
      </c>
      <c r="D1228">
        <v>19</v>
      </c>
    </row>
    <row r="1229" spans="1:4" x14ac:dyDescent="0.3">
      <c r="A1229" t="s">
        <v>3534</v>
      </c>
      <c r="B1229" t="s">
        <v>12842</v>
      </c>
      <c r="C1229" t="s">
        <v>18</v>
      </c>
      <c r="D1229">
        <v>14</v>
      </c>
    </row>
    <row r="1230" spans="1:4" x14ac:dyDescent="0.3">
      <c r="A1230" t="s">
        <v>3558</v>
      </c>
      <c r="B1230" t="s">
        <v>12843</v>
      </c>
      <c r="C1230" t="s">
        <v>27</v>
      </c>
      <c r="D1230">
        <v>9</v>
      </c>
    </row>
    <row r="1231" spans="1:4" x14ac:dyDescent="0.3">
      <c r="A1231" t="s">
        <v>2995</v>
      </c>
      <c r="B1231" t="s">
        <v>12842</v>
      </c>
      <c r="C1231" t="s">
        <v>27</v>
      </c>
      <c r="D1231">
        <v>13</v>
      </c>
    </row>
    <row r="1232" spans="1:4" x14ac:dyDescent="0.3">
      <c r="A1232" t="s">
        <v>1092</v>
      </c>
      <c r="B1232" t="s">
        <v>12842</v>
      </c>
      <c r="C1232" t="s">
        <v>173</v>
      </c>
      <c r="D1232">
        <v>18</v>
      </c>
    </row>
    <row r="1233" spans="1:4" x14ac:dyDescent="0.3">
      <c r="A1233" t="s">
        <v>13225</v>
      </c>
      <c r="B1233" t="s">
        <v>12842</v>
      </c>
      <c r="C1233" t="s">
        <v>173</v>
      </c>
      <c r="D1233">
        <v>5</v>
      </c>
    </row>
    <row r="1234" spans="1:4" x14ac:dyDescent="0.3">
      <c r="A1234" t="s">
        <v>1613</v>
      </c>
      <c r="B1234" t="s">
        <v>12842</v>
      </c>
      <c r="C1234" t="s">
        <v>74</v>
      </c>
      <c r="D1234">
        <v>4</v>
      </c>
    </row>
    <row r="1235" spans="1:4" x14ac:dyDescent="0.3">
      <c r="A1235" t="s">
        <v>6484</v>
      </c>
      <c r="B1235" t="s">
        <v>12842</v>
      </c>
      <c r="C1235" t="s">
        <v>74</v>
      </c>
      <c r="D1235">
        <v>9</v>
      </c>
    </row>
    <row r="1236" spans="1:4" x14ac:dyDescent="0.3">
      <c r="A1236" t="s">
        <v>3093</v>
      </c>
      <c r="B1236" t="s">
        <v>12842</v>
      </c>
      <c r="C1236" t="s">
        <v>39</v>
      </c>
      <c r="D1236">
        <v>2</v>
      </c>
    </row>
    <row r="1237" spans="1:4" x14ac:dyDescent="0.3">
      <c r="A1237" t="s">
        <v>4153</v>
      </c>
      <c r="B1237" t="s">
        <v>12842</v>
      </c>
      <c r="C1237" t="s">
        <v>173</v>
      </c>
      <c r="D1237">
        <v>17</v>
      </c>
    </row>
    <row r="1238" spans="1:4" x14ac:dyDescent="0.3">
      <c r="A1238" t="s">
        <v>13226</v>
      </c>
      <c r="B1238" t="s">
        <v>12842</v>
      </c>
      <c r="C1238" t="s">
        <v>18</v>
      </c>
      <c r="D1238">
        <v>20</v>
      </c>
    </row>
    <row r="1239" spans="1:4" x14ac:dyDescent="0.3">
      <c r="A1239" t="s">
        <v>6081</v>
      </c>
      <c r="B1239" t="s">
        <v>12842</v>
      </c>
      <c r="C1239" t="s">
        <v>27</v>
      </c>
      <c r="D1239">
        <v>13</v>
      </c>
    </row>
    <row r="1240" spans="1:4" x14ac:dyDescent="0.3">
      <c r="A1240" t="s">
        <v>13227</v>
      </c>
      <c r="B1240" t="s">
        <v>12842</v>
      </c>
      <c r="C1240" t="s">
        <v>27</v>
      </c>
      <c r="D1240">
        <v>20</v>
      </c>
    </row>
    <row r="1241" spans="1:4" x14ac:dyDescent="0.3">
      <c r="A1241" t="s">
        <v>13228</v>
      </c>
      <c r="B1241" t="s">
        <v>12842</v>
      </c>
      <c r="C1241" t="s">
        <v>74</v>
      </c>
      <c r="D1241">
        <v>2</v>
      </c>
    </row>
    <row r="1242" spans="1:4" x14ac:dyDescent="0.3">
      <c r="A1242" t="s">
        <v>632</v>
      </c>
      <c r="B1242" t="s">
        <v>12841</v>
      </c>
      <c r="C1242" t="s">
        <v>39</v>
      </c>
      <c r="D1242">
        <v>13</v>
      </c>
    </row>
    <row r="1243" spans="1:4" x14ac:dyDescent="0.3">
      <c r="A1243" t="s">
        <v>287</v>
      </c>
      <c r="B1243" t="s">
        <v>12842</v>
      </c>
      <c r="C1243" t="s">
        <v>39</v>
      </c>
      <c r="D1243">
        <v>9</v>
      </c>
    </row>
    <row r="1244" spans="1:4" x14ac:dyDescent="0.3">
      <c r="A1244" t="s">
        <v>9714</v>
      </c>
      <c r="B1244" t="s">
        <v>12842</v>
      </c>
      <c r="C1244" t="s">
        <v>173</v>
      </c>
      <c r="D1244">
        <v>6</v>
      </c>
    </row>
    <row r="1245" spans="1:4" x14ac:dyDescent="0.3">
      <c r="A1245" t="s">
        <v>5081</v>
      </c>
      <c r="B1245" t="s">
        <v>12842</v>
      </c>
      <c r="C1245" t="s">
        <v>74</v>
      </c>
      <c r="D1245">
        <v>7</v>
      </c>
    </row>
    <row r="1246" spans="1:4" x14ac:dyDescent="0.3">
      <c r="A1246" t="s">
        <v>168</v>
      </c>
      <c r="B1246" t="s">
        <v>12842</v>
      </c>
      <c r="C1246" t="s">
        <v>39</v>
      </c>
      <c r="D1246">
        <v>11</v>
      </c>
    </row>
    <row r="1247" spans="1:4" x14ac:dyDescent="0.3">
      <c r="A1247" t="s">
        <v>6833</v>
      </c>
      <c r="B1247" t="s">
        <v>12842</v>
      </c>
      <c r="C1247" t="s">
        <v>27</v>
      </c>
      <c r="D1247">
        <v>13</v>
      </c>
    </row>
    <row r="1248" spans="1:4" x14ac:dyDescent="0.3">
      <c r="A1248" t="s">
        <v>13229</v>
      </c>
      <c r="B1248" t="s">
        <v>12842</v>
      </c>
      <c r="C1248" t="s">
        <v>18</v>
      </c>
      <c r="D1248">
        <v>4</v>
      </c>
    </row>
    <row r="1249" spans="1:4" x14ac:dyDescent="0.3">
      <c r="A1249" t="s">
        <v>4812</v>
      </c>
      <c r="B1249" t="s">
        <v>12842</v>
      </c>
      <c r="C1249" t="s">
        <v>173</v>
      </c>
      <c r="D1249">
        <v>13</v>
      </c>
    </row>
    <row r="1250" spans="1:4" x14ac:dyDescent="0.3">
      <c r="A1250" t="s">
        <v>3327</v>
      </c>
      <c r="B1250" t="s">
        <v>12841</v>
      </c>
      <c r="C1250" t="s">
        <v>18</v>
      </c>
      <c r="D1250">
        <v>19</v>
      </c>
    </row>
    <row r="1251" spans="1:4" x14ac:dyDescent="0.3">
      <c r="A1251" t="s">
        <v>2900</v>
      </c>
      <c r="B1251" t="s">
        <v>12843</v>
      </c>
      <c r="C1251" t="s">
        <v>39</v>
      </c>
      <c r="D1251">
        <v>1</v>
      </c>
    </row>
    <row r="1252" spans="1:4" x14ac:dyDescent="0.3">
      <c r="A1252" t="s">
        <v>2804</v>
      </c>
      <c r="B1252" t="s">
        <v>12842</v>
      </c>
      <c r="C1252" t="s">
        <v>39</v>
      </c>
      <c r="D1252">
        <v>18</v>
      </c>
    </row>
    <row r="1253" spans="1:4" x14ac:dyDescent="0.3">
      <c r="A1253" t="s">
        <v>9391</v>
      </c>
      <c r="B1253" t="s">
        <v>12842</v>
      </c>
      <c r="C1253" t="s">
        <v>74</v>
      </c>
      <c r="D1253">
        <v>13</v>
      </c>
    </row>
    <row r="1254" spans="1:4" x14ac:dyDescent="0.3">
      <c r="A1254" t="s">
        <v>1821</v>
      </c>
      <c r="B1254" t="s">
        <v>12842</v>
      </c>
      <c r="C1254" t="s">
        <v>74</v>
      </c>
      <c r="D1254">
        <v>7</v>
      </c>
    </row>
    <row r="1255" spans="1:4" x14ac:dyDescent="0.3">
      <c r="A1255" t="s">
        <v>2494</v>
      </c>
      <c r="B1255" t="s">
        <v>12842</v>
      </c>
      <c r="C1255" t="s">
        <v>27</v>
      </c>
      <c r="D1255">
        <v>15</v>
      </c>
    </row>
    <row r="1256" spans="1:4" x14ac:dyDescent="0.3">
      <c r="A1256" t="s">
        <v>13230</v>
      </c>
      <c r="B1256" t="s">
        <v>12842</v>
      </c>
      <c r="C1256" t="s">
        <v>74</v>
      </c>
      <c r="D1256">
        <v>13</v>
      </c>
    </row>
    <row r="1257" spans="1:4" x14ac:dyDescent="0.3">
      <c r="A1257" t="s">
        <v>6360</v>
      </c>
      <c r="B1257" t="s">
        <v>12841</v>
      </c>
      <c r="C1257" t="s">
        <v>18</v>
      </c>
      <c r="D1257">
        <v>16</v>
      </c>
    </row>
    <row r="1258" spans="1:4" x14ac:dyDescent="0.3">
      <c r="A1258" t="s">
        <v>1711</v>
      </c>
      <c r="B1258" t="s">
        <v>12841</v>
      </c>
      <c r="C1258" t="s">
        <v>18</v>
      </c>
      <c r="D1258">
        <v>2</v>
      </c>
    </row>
    <row r="1259" spans="1:4" x14ac:dyDescent="0.3">
      <c r="A1259" t="s">
        <v>13231</v>
      </c>
      <c r="B1259" t="s">
        <v>12841</v>
      </c>
      <c r="C1259" t="s">
        <v>18</v>
      </c>
      <c r="D1259">
        <v>2</v>
      </c>
    </row>
    <row r="1260" spans="1:4" x14ac:dyDescent="0.3">
      <c r="A1260" t="s">
        <v>2067</v>
      </c>
      <c r="B1260" t="s">
        <v>12842</v>
      </c>
      <c r="C1260" t="s">
        <v>173</v>
      </c>
      <c r="D1260">
        <v>13</v>
      </c>
    </row>
    <row r="1261" spans="1:4" x14ac:dyDescent="0.3">
      <c r="A1261" t="s">
        <v>3480</v>
      </c>
      <c r="B1261" t="s">
        <v>12843</v>
      </c>
      <c r="C1261" t="s">
        <v>39</v>
      </c>
      <c r="D1261">
        <v>7</v>
      </c>
    </row>
    <row r="1262" spans="1:4" x14ac:dyDescent="0.3">
      <c r="A1262" t="s">
        <v>13232</v>
      </c>
      <c r="B1262" t="s">
        <v>12842</v>
      </c>
      <c r="C1262" t="s">
        <v>173</v>
      </c>
      <c r="D1262">
        <v>5</v>
      </c>
    </row>
    <row r="1263" spans="1:4" x14ac:dyDescent="0.3">
      <c r="A1263" t="s">
        <v>7076</v>
      </c>
      <c r="B1263" t="s">
        <v>12842</v>
      </c>
      <c r="C1263" t="s">
        <v>18</v>
      </c>
      <c r="D1263">
        <v>9</v>
      </c>
    </row>
    <row r="1264" spans="1:4" x14ac:dyDescent="0.3">
      <c r="A1264" t="s">
        <v>13233</v>
      </c>
      <c r="B1264" t="s">
        <v>12842</v>
      </c>
      <c r="C1264" t="s">
        <v>39</v>
      </c>
      <c r="D1264">
        <v>15</v>
      </c>
    </row>
    <row r="1265" spans="1:4" x14ac:dyDescent="0.3">
      <c r="A1265" t="s">
        <v>2437</v>
      </c>
      <c r="B1265" t="s">
        <v>12843</v>
      </c>
      <c r="C1265" t="s">
        <v>18</v>
      </c>
      <c r="D1265">
        <v>4</v>
      </c>
    </row>
    <row r="1266" spans="1:4" x14ac:dyDescent="0.3">
      <c r="A1266" t="s">
        <v>8446</v>
      </c>
      <c r="B1266" t="s">
        <v>12842</v>
      </c>
      <c r="C1266" t="s">
        <v>39</v>
      </c>
      <c r="D1266">
        <v>20</v>
      </c>
    </row>
    <row r="1267" spans="1:4" x14ac:dyDescent="0.3">
      <c r="A1267" t="s">
        <v>13234</v>
      </c>
      <c r="B1267" t="s">
        <v>12841</v>
      </c>
      <c r="C1267" t="s">
        <v>27</v>
      </c>
      <c r="D1267">
        <v>9</v>
      </c>
    </row>
    <row r="1268" spans="1:4" x14ac:dyDescent="0.3">
      <c r="A1268" t="s">
        <v>948</v>
      </c>
      <c r="B1268" t="s">
        <v>12842</v>
      </c>
      <c r="C1268" t="s">
        <v>74</v>
      </c>
      <c r="D1268">
        <v>4</v>
      </c>
    </row>
    <row r="1269" spans="1:4" x14ac:dyDescent="0.3">
      <c r="A1269" t="s">
        <v>13235</v>
      </c>
      <c r="B1269" t="s">
        <v>12843</v>
      </c>
      <c r="C1269" t="s">
        <v>18</v>
      </c>
      <c r="D1269">
        <v>2</v>
      </c>
    </row>
    <row r="1270" spans="1:4" x14ac:dyDescent="0.3">
      <c r="A1270" t="s">
        <v>1794</v>
      </c>
      <c r="B1270" t="s">
        <v>12842</v>
      </c>
      <c r="C1270" t="s">
        <v>27</v>
      </c>
      <c r="D1270">
        <v>18</v>
      </c>
    </row>
    <row r="1271" spans="1:4" x14ac:dyDescent="0.3">
      <c r="A1271" t="s">
        <v>643</v>
      </c>
      <c r="B1271" t="s">
        <v>12842</v>
      </c>
      <c r="C1271" t="s">
        <v>27</v>
      </c>
      <c r="D1271">
        <v>3</v>
      </c>
    </row>
    <row r="1272" spans="1:4" x14ac:dyDescent="0.3">
      <c r="A1272" t="s">
        <v>4777</v>
      </c>
      <c r="B1272" t="s">
        <v>12843</v>
      </c>
      <c r="C1272" t="s">
        <v>173</v>
      </c>
      <c r="D1272">
        <v>9</v>
      </c>
    </row>
    <row r="1273" spans="1:4" x14ac:dyDescent="0.3">
      <c r="A1273" t="s">
        <v>4690</v>
      </c>
      <c r="B1273" t="s">
        <v>12842</v>
      </c>
      <c r="C1273" t="s">
        <v>173</v>
      </c>
      <c r="D1273">
        <v>14</v>
      </c>
    </row>
    <row r="1274" spans="1:4" x14ac:dyDescent="0.3">
      <c r="A1274" t="s">
        <v>3778</v>
      </c>
      <c r="B1274" t="s">
        <v>12842</v>
      </c>
      <c r="C1274" t="s">
        <v>27</v>
      </c>
      <c r="D1274">
        <v>11</v>
      </c>
    </row>
    <row r="1275" spans="1:4" x14ac:dyDescent="0.3">
      <c r="A1275" t="s">
        <v>4743</v>
      </c>
      <c r="B1275" t="s">
        <v>12842</v>
      </c>
      <c r="C1275" t="s">
        <v>27</v>
      </c>
      <c r="D1275">
        <v>6</v>
      </c>
    </row>
    <row r="1276" spans="1:4" x14ac:dyDescent="0.3">
      <c r="A1276" t="s">
        <v>13236</v>
      </c>
      <c r="B1276" t="s">
        <v>12842</v>
      </c>
      <c r="C1276" t="s">
        <v>27</v>
      </c>
      <c r="D1276">
        <v>3</v>
      </c>
    </row>
    <row r="1277" spans="1:4" x14ac:dyDescent="0.3">
      <c r="A1277" t="s">
        <v>4824</v>
      </c>
      <c r="B1277" t="s">
        <v>12842</v>
      </c>
      <c r="C1277" t="s">
        <v>74</v>
      </c>
      <c r="D1277">
        <v>15</v>
      </c>
    </row>
    <row r="1278" spans="1:4" x14ac:dyDescent="0.3">
      <c r="A1278" t="s">
        <v>676</v>
      </c>
      <c r="B1278" t="s">
        <v>12842</v>
      </c>
      <c r="C1278" t="s">
        <v>27</v>
      </c>
      <c r="D1278">
        <v>10</v>
      </c>
    </row>
    <row r="1279" spans="1:4" x14ac:dyDescent="0.3">
      <c r="A1279" t="s">
        <v>1041</v>
      </c>
      <c r="B1279" t="s">
        <v>12842</v>
      </c>
      <c r="C1279" t="s">
        <v>39</v>
      </c>
      <c r="D1279">
        <v>1</v>
      </c>
    </row>
    <row r="1280" spans="1:4" x14ac:dyDescent="0.3">
      <c r="A1280" t="s">
        <v>315</v>
      </c>
      <c r="B1280" t="s">
        <v>12841</v>
      </c>
      <c r="C1280" t="s">
        <v>27</v>
      </c>
      <c r="D1280">
        <v>4</v>
      </c>
    </row>
    <row r="1281" spans="1:4" x14ac:dyDescent="0.3">
      <c r="A1281" t="s">
        <v>13237</v>
      </c>
      <c r="B1281" t="s">
        <v>12842</v>
      </c>
      <c r="C1281" t="s">
        <v>173</v>
      </c>
      <c r="D1281">
        <v>12</v>
      </c>
    </row>
    <row r="1282" spans="1:4" x14ac:dyDescent="0.3">
      <c r="A1282" t="s">
        <v>425</v>
      </c>
      <c r="B1282" t="s">
        <v>12842</v>
      </c>
      <c r="C1282" t="s">
        <v>39</v>
      </c>
      <c r="D1282">
        <v>4</v>
      </c>
    </row>
    <row r="1283" spans="1:4" x14ac:dyDescent="0.3">
      <c r="A1283" t="s">
        <v>4909</v>
      </c>
      <c r="B1283" t="s">
        <v>12842</v>
      </c>
      <c r="C1283" t="s">
        <v>27</v>
      </c>
      <c r="D1283">
        <v>8</v>
      </c>
    </row>
    <row r="1284" spans="1:4" x14ac:dyDescent="0.3">
      <c r="A1284" t="s">
        <v>5155</v>
      </c>
      <c r="B1284" t="s">
        <v>12842</v>
      </c>
      <c r="C1284" t="s">
        <v>173</v>
      </c>
      <c r="D1284">
        <v>3</v>
      </c>
    </row>
    <row r="1285" spans="1:4" x14ac:dyDescent="0.3">
      <c r="A1285" t="s">
        <v>7652</v>
      </c>
      <c r="B1285" t="s">
        <v>12842</v>
      </c>
      <c r="C1285" t="s">
        <v>18</v>
      </c>
      <c r="D1285">
        <v>16</v>
      </c>
    </row>
    <row r="1286" spans="1:4" x14ac:dyDescent="0.3">
      <c r="A1286" t="s">
        <v>13238</v>
      </c>
      <c r="B1286" t="s">
        <v>12843</v>
      </c>
      <c r="C1286" t="s">
        <v>74</v>
      </c>
      <c r="D1286">
        <v>13</v>
      </c>
    </row>
    <row r="1287" spans="1:4" x14ac:dyDescent="0.3">
      <c r="A1287" t="s">
        <v>13239</v>
      </c>
      <c r="B1287" t="s">
        <v>12843</v>
      </c>
      <c r="C1287" t="s">
        <v>173</v>
      </c>
      <c r="D1287">
        <v>16</v>
      </c>
    </row>
    <row r="1288" spans="1:4" x14ac:dyDescent="0.3">
      <c r="A1288" t="s">
        <v>1981</v>
      </c>
      <c r="B1288" t="s">
        <v>12842</v>
      </c>
      <c r="C1288" t="s">
        <v>173</v>
      </c>
      <c r="D1288">
        <v>2</v>
      </c>
    </row>
    <row r="1289" spans="1:4" x14ac:dyDescent="0.3">
      <c r="A1289" t="s">
        <v>1737</v>
      </c>
      <c r="B1289" t="s">
        <v>12842</v>
      </c>
      <c r="C1289" t="s">
        <v>39</v>
      </c>
      <c r="D1289">
        <v>8</v>
      </c>
    </row>
    <row r="1290" spans="1:4" x14ac:dyDescent="0.3">
      <c r="A1290" t="s">
        <v>2174</v>
      </c>
      <c r="B1290" t="s">
        <v>12842</v>
      </c>
      <c r="C1290" t="s">
        <v>18</v>
      </c>
      <c r="D1290">
        <v>6</v>
      </c>
    </row>
    <row r="1291" spans="1:4" x14ac:dyDescent="0.3">
      <c r="A1291" t="s">
        <v>12642</v>
      </c>
      <c r="B1291" t="s">
        <v>12842</v>
      </c>
      <c r="C1291" t="s">
        <v>27</v>
      </c>
      <c r="D1291">
        <v>13</v>
      </c>
    </row>
    <row r="1292" spans="1:4" x14ac:dyDescent="0.3">
      <c r="A1292" t="s">
        <v>4871</v>
      </c>
      <c r="B1292" t="s">
        <v>12842</v>
      </c>
      <c r="C1292" t="s">
        <v>18</v>
      </c>
      <c r="D1292">
        <v>17</v>
      </c>
    </row>
    <row r="1293" spans="1:4" x14ac:dyDescent="0.3">
      <c r="A1293" t="s">
        <v>8050</v>
      </c>
      <c r="B1293" t="s">
        <v>12842</v>
      </c>
      <c r="C1293" t="s">
        <v>18</v>
      </c>
      <c r="D1293">
        <v>5</v>
      </c>
    </row>
    <row r="1294" spans="1:4" x14ac:dyDescent="0.3">
      <c r="A1294" t="s">
        <v>406</v>
      </c>
      <c r="B1294" t="s">
        <v>12842</v>
      </c>
      <c r="C1294" t="s">
        <v>39</v>
      </c>
      <c r="D1294">
        <v>16</v>
      </c>
    </row>
    <row r="1295" spans="1:4" x14ac:dyDescent="0.3">
      <c r="A1295" t="s">
        <v>9079</v>
      </c>
      <c r="B1295" t="s">
        <v>12842</v>
      </c>
      <c r="C1295" t="s">
        <v>39</v>
      </c>
      <c r="D1295">
        <v>12</v>
      </c>
    </row>
    <row r="1296" spans="1:4" x14ac:dyDescent="0.3">
      <c r="A1296" t="s">
        <v>5545</v>
      </c>
      <c r="B1296" t="s">
        <v>12842</v>
      </c>
      <c r="C1296" t="s">
        <v>74</v>
      </c>
      <c r="D1296">
        <v>17</v>
      </c>
    </row>
    <row r="1297" spans="1:4" x14ac:dyDescent="0.3">
      <c r="A1297" t="s">
        <v>6172</v>
      </c>
      <c r="B1297" t="s">
        <v>12842</v>
      </c>
      <c r="C1297" t="s">
        <v>27</v>
      </c>
      <c r="D1297">
        <v>2</v>
      </c>
    </row>
    <row r="1298" spans="1:4" x14ac:dyDescent="0.3">
      <c r="A1298" t="s">
        <v>361</v>
      </c>
      <c r="B1298" t="s">
        <v>12842</v>
      </c>
      <c r="C1298" t="s">
        <v>27</v>
      </c>
      <c r="D1298">
        <v>20</v>
      </c>
    </row>
    <row r="1299" spans="1:4" x14ac:dyDescent="0.3">
      <c r="A1299" t="s">
        <v>6279</v>
      </c>
      <c r="B1299" t="s">
        <v>12842</v>
      </c>
      <c r="C1299" t="s">
        <v>27</v>
      </c>
      <c r="D1299">
        <v>9</v>
      </c>
    </row>
    <row r="1300" spans="1:4" x14ac:dyDescent="0.3">
      <c r="A1300" t="s">
        <v>13240</v>
      </c>
      <c r="B1300" t="s">
        <v>12841</v>
      </c>
      <c r="C1300" t="s">
        <v>18</v>
      </c>
      <c r="D1300">
        <v>6</v>
      </c>
    </row>
    <row r="1301" spans="1:4" x14ac:dyDescent="0.3">
      <c r="A1301" t="s">
        <v>13241</v>
      </c>
      <c r="B1301" t="s">
        <v>12842</v>
      </c>
      <c r="C1301" t="s">
        <v>18</v>
      </c>
      <c r="D1301">
        <v>4</v>
      </c>
    </row>
    <row r="1302" spans="1:4" x14ac:dyDescent="0.3">
      <c r="A1302" t="s">
        <v>7328</v>
      </c>
      <c r="B1302" t="s">
        <v>12842</v>
      </c>
      <c r="C1302" t="s">
        <v>39</v>
      </c>
      <c r="D1302">
        <v>20</v>
      </c>
    </row>
    <row r="1303" spans="1:4" x14ac:dyDescent="0.3">
      <c r="A1303" t="s">
        <v>13242</v>
      </c>
      <c r="B1303" t="s">
        <v>12842</v>
      </c>
      <c r="C1303" t="s">
        <v>39</v>
      </c>
      <c r="D1303">
        <v>18</v>
      </c>
    </row>
    <row r="1304" spans="1:4" x14ac:dyDescent="0.3">
      <c r="A1304" t="s">
        <v>236</v>
      </c>
      <c r="B1304" t="s">
        <v>12841</v>
      </c>
      <c r="C1304" t="s">
        <v>18</v>
      </c>
      <c r="D1304">
        <v>3</v>
      </c>
    </row>
    <row r="1305" spans="1:4" x14ac:dyDescent="0.3">
      <c r="A1305" t="s">
        <v>1714</v>
      </c>
      <c r="B1305" t="s">
        <v>12842</v>
      </c>
      <c r="C1305" t="s">
        <v>39</v>
      </c>
      <c r="D1305">
        <v>9</v>
      </c>
    </row>
    <row r="1306" spans="1:4" x14ac:dyDescent="0.3">
      <c r="A1306" t="s">
        <v>1554</v>
      </c>
      <c r="B1306" t="s">
        <v>12841</v>
      </c>
      <c r="C1306" t="s">
        <v>39</v>
      </c>
      <c r="D1306">
        <v>15</v>
      </c>
    </row>
    <row r="1307" spans="1:4" x14ac:dyDescent="0.3">
      <c r="A1307" t="s">
        <v>10934</v>
      </c>
      <c r="B1307" t="s">
        <v>12843</v>
      </c>
      <c r="C1307" t="s">
        <v>39</v>
      </c>
      <c r="D1307">
        <v>12</v>
      </c>
    </row>
    <row r="1308" spans="1:4" x14ac:dyDescent="0.3">
      <c r="A1308" t="s">
        <v>1549</v>
      </c>
      <c r="B1308" t="s">
        <v>12842</v>
      </c>
      <c r="C1308" t="s">
        <v>27</v>
      </c>
      <c r="D1308">
        <v>4</v>
      </c>
    </row>
    <row r="1309" spans="1:4" x14ac:dyDescent="0.3">
      <c r="A1309" t="s">
        <v>4547</v>
      </c>
      <c r="B1309" t="s">
        <v>12842</v>
      </c>
      <c r="C1309" t="s">
        <v>27</v>
      </c>
      <c r="D1309">
        <v>8</v>
      </c>
    </row>
    <row r="1310" spans="1:4" x14ac:dyDescent="0.3">
      <c r="A1310" t="s">
        <v>13243</v>
      </c>
      <c r="B1310" t="s">
        <v>12842</v>
      </c>
      <c r="C1310" t="s">
        <v>173</v>
      </c>
      <c r="D1310">
        <v>8</v>
      </c>
    </row>
    <row r="1311" spans="1:4" x14ac:dyDescent="0.3">
      <c r="A1311" t="s">
        <v>811</v>
      </c>
      <c r="B1311" t="s">
        <v>12843</v>
      </c>
      <c r="C1311" t="s">
        <v>27</v>
      </c>
      <c r="D1311">
        <v>6</v>
      </c>
    </row>
    <row r="1312" spans="1:4" x14ac:dyDescent="0.3">
      <c r="A1312" t="s">
        <v>13244</v>
      </c>
      <c r="B1312" t="s">
        <v>12842</v>
      </c>
      <c r="C1312" t="s">
        <v>74</v>
      </c>
      <c r="D1312">
        <v>20</v>
      </c>
    </row>
    <row r="1313" spans="1:4" x14ac:dyDescent="0.3">
      <c r="A1313" t="s">
        <v>96</v>
      </c>
      <c r="B1313" t="s">
        <v>12843</v>
      </c>
      <c r="C1313" t="s">
        <v>39</v>
      </c>
      <c r="D1313">
        <v>5</v>
      </c>
    </row>
    <row r="1314" spans="1:4" x14ac:dyDescent="0.3">
      <c r="A1314" t="s">
        <v>1858</v>
      </c>
      <c r="B1314" t="s">
        <v>12842</v>
      </c>
      <c r="C1314" t="s">
        <v>74</v>
      </c>
      <c r="D1314">
        <v>15</v>
      </c>
    </row>
    <row r="1315" spans="1:4" x14ac:dyDescent="0.3">
      <c r="A1315" t="s">
        <v>13245</v>
      </c>
      <c r="B1315" t="s">
        <v>12842</v>
      </c>
      <c r="C1315" t="s">
        <v>39</v>
      </c>
      <c r="D1315">
        <v>19</v>
      </c>
    </row>
    <row r="1316" spans="1:4" x14ac:dyDescent="0.3">
      <c r="A1316" t="s">
        <v>5552</v>
      </c>
      <c r="B1316" t="s">
        <v>12842</v>
      </c>
      <c r="C1316" t="s">
        <v>18</v>
      </c>
      <c r="D1316">
        <v>16</v>
      </c>
    </row>
    <row r="1317" spans="1:4" x14ac:dyDescent="0.3">
      <c r="A1317" t="s">
        <v>1540</v>
      </c>
      <c r="B1317" t="s">
        <v>12842</v>
      </c>
      <c r="C1317" t="s">
        <v>18</v>
      </c>
      <c r="D1317">
        <v>16</v>
      </c>
    </row>
    <row r="1318" spans="1:4" x14ac:dyDescent="0.3">
      <c r="A1318" t="s">
        <v>13246</v>
      </c>
      <c r="B1318" t="s">
        <v>12842</v>
      </c>
      <c r="C1318" t="s">
        <v>18</v>
      </c>
      <c r="D1318">
        <v>4</v>
      </c>
    </row>
    <row r="1319" spans="1:4" x14ac:dyDescent="0.3">
      <c r="A1319" t="s">
        <v>1717</v>
      </c>
      <c r="B1319" t="s">
        <v>12842</v>
      </c>
      <c r="C1319" t="s">
        <v>18</v>
      </c>
      <c r="D1319">
        <v>3</v>
      </c>
    </row>
    <row r="1320" spans="1:4" x14ac:dyDescent="0.3">
      <c r="A1320" t="s">
        <v>6476</v>
      </c>
      <c r="B1320" t="s">
        <v>12841</v>
      </c>
      <c r="C1320" t="s">
        <v>27</v>
      </c>
      <c r="D1320">
        <v>16</v>
      </c>
    </row>
    <row r="1321" spans="1:4" x14ac:dyDescent="0.3">
      <c r="A1321" t="s">
        <v>13247</v>
      </c>
      <c r="B1321" t="s">
        <v>12841</v>
      </c>
      <c r="C1321" t="s">
        <v>27</v>
      </c>
      <c r="D1321">
        <v>15</v>
      </c>
    </row>
    <row r="1322" spans="1:4" x14ac:dyDescent="0.3">
      <c r="A1322" t="s">
        <v>3346</v>
      </c>
      <c r="B1322" t="s">
        <v>12842</v>
      </c>
      <c r="C1322" t="s">
        <v>27</v>
      </c>
      <c r="D1322">
        <v>15</v>
      </c>
    </row>
    <row r="1323" spans="1:4" x14ac:dyDescent="0.3">
      <c r="A1323" t="s">
        <v>6298</v>
      </c>
      <c r="B1323" t="s">
        <v>12842</v>
      </c>
      <c r="C1323" t="s">
        <v>27</v>
      </c>
      <c r="D1323">
        <v>9</v>
      </c>
    </row>
    <row r="1324" spans="1:4" x14ac:dyDescent="0.3">
      <c r="A1324" t="s">
        <v>3809</v>
      </c>
      <c r="B1324" t="s">
        <v>12842</v>
      </c>
      <c r="C1324" t="s">
        <v>74</v>
      </c>
      <c r="D1324">
        <v>11</v>
      </c>
    </row>
    <row r="1325" spans="1:4" x14ac:dyDescent="0.3">
      <c r="A1325" t="s">
        <v>2699</v>
      </c>
      <c r="B1325" t="s">
        <v>12841</v>
      </c>
      <c r="C1325" t="s">
        <v>39</v>
      </c>
      <c r="D1325">
        <v>1</v>
      </c>
    </row>
    <row r="1326" spans="1:4" x14ac:dyDescent="0.3">
      <c r="A1326" t="s">
        <v>7847</v>
      </c>
      <c r="B1326" t="s">
        <v>12842</v>
      </c>
      <c r="C1326" t="s">
        <v>27</v>
      </c>
      <c r="D1326">
        <v>6</v>
      </c>
    </row>
    <row r="1327" spans="1:4" x14ac:dyDescent="0.3">
      <c r="A1327" t="s">
        <v>6554</v>
      </c>
      <c r="B1327" t="s">
        <v>12841</v>
      </c>
      <c r="C1327" t="s">
        <v>74</v>
      </c>
      <c r="D1327">
        <v>11</v>
      </c>
    </row>
    <row r="1328" spans="1:4" x14ac:dyDescent="0.3">
      <c r="A1328" t="s">
        <v>6815</v>
      </c>
      <c r="B1328" t="s">
        <v>12842</v>
      </c>
      <c r="C1328" t="s">
        <v>18</v>
      </c>
      <c r="D1328">
        <v>3</v>
      </c>
    </row>
    <row r="1329" spans="1:4" x14ac:dyDescent="0.3">
      <c r="A1329" t="s">
        <v>5687</v>
      </c>
      <c r="B1329" t="s">
        <v>12842</v>
      </c>
      <c r="C1329" t="s">
        <v>18</v>
      </c>
      <c r="D1329">
        <v>3</v>
      </c>
    </row>
    <row r="1330" spans="1:4" x14ac:dyDescent="0.3">
      <c r="A1330" t="s">
        <v>9149</v>
      </c>
      <c r="B1330" t="s">
        <v>12842</v>
      </c>
      <c r="C1330" t="s">
        <v>173</v>
      </c>
      <c r="D1330">
        <v>1</v>
      </c>
    </row>
    <row r="1331" spans="1:4" x14ac:dyDescent="0.3">
      <c r="A1331" t="s">
        <v>716</v>
      </c>
      <c r="B1331" t="s">
        <v>12842</v>
      </c>
      <c r="C1331" t="s">
        <v>27</v>
      </c>
      <c r="D1331">
        <v>5</v>
      </c>
    </row>
    <row r="1332" spans="1:4" x14ac:dyDescent="0.3">
      <c r="A1332" t="s">
        <v>8044</v>
      </c>
      <c r="B1332" t="s">
        <v>12841</v>
      </c>
      <c r="C1332" t="s">
        <v>74</v>
      </c>
      <c r="D1332">
        <v>20</v>
      </c>
    </row>
    <row r="1333" spans="1:4" x14ac:dyDescent="0.3">
      <c r="A1333" t="s">
        <v>6944</v>
      </c>
      <c r="B1333" t="s">
        <v>12842</v>
      </c>
      <c r="C1333" t="s">
        <v>27</v>
      </c>
      <c r="D1333">
        <v>14</v>
      </c>
    </row>
    <row r="1334" spans="1:4" x14ac:dyDescent="0.3">
      <c r="A1334" t="s">
        <v>1950</v>
      </c>
      <c r="B1334" t="s">
        <v>12842</v>
      </c>
      <c r="C1334" t="s">
        <v>18</v>
      </c>
      <c r="D1334">
        <v>19</v>
      </c>
    </row>
    <row r="1335" spans="1:4" x14ac:dyDescent="0.3">
      <c r="A1335" t="s">
        <v>2955</v>
      </c>
      <c r="B1335" t="s">
        <v>12843</v>
      </c>
      <c r="C1335" t="s">
        <v>74</v>
      </c>
      <c r="D1335">
        <v>6</v>
      </c>
    </row>
    <row r="1336" spans="1:4" x14ac:dyDescent="0.3">
      <c r="A1336" t="s">
        <v>635</v>
      </c>
      <c r="B1336" t="s">
        <v>12843</v>
      </c>
      <c r="C1336" t="s">
        <v>18</v>
      </c>
      <c r="D1336">
        <v>12</v>
      </c>
    </row>
    <row r="1337" spans="1:4" x14ac:dyDescent="0.3">
      <c r="A1337" t="s">
        <v>733</v>
      </c>
      <c r="B1337" t="s">
        <v>12841</v>
      </c>
      <c r="C1337" t="s">
        <v>18</v>
      </c>
      <c r="D1337">
        <v>18</v>
      </c>
    </row>
    <row r="1338" spans="1:4" x14ac:dyDescent="0.3">
      <c r="A1338" t="s">
        <v>142</v>
      </c>
      <c r="B1338" t="s">
        <v>12842</v>
      </c>
      <c r="C1338" t="s">
        <v>27</v>
      </c>
      <c r="D1338">
        <v>8</v>
      </c>
    </row>
    <row r="1339" spans="1:4" x14ac:dyDescent="0.3">
      <c r="A1339" t="s">
        <v>13248</v>
      </c>
      <c r="B1339" t="s">
        <v>12842</v>
      </c>
      <c r="C1339" t="s">
        <v>39</v>
      </c>
      <c r="D1339">
        <v>14</v>
      </c>
    </row>
    <row r="1340" spans="1:4" x14ac:dyDescent="0.3">
      <c r="A1340" t="s">
        <v>13249</v>
      </c>
      <c r="B1340" t="s">
        <v>12841</v>
      </c>
      <c r="C1340" t="s">
        <v>27</v>
      </c>
      <c r="D1340">
        <v>14</v>
      </c>
    </row>
    <row r="1341" spans="1:4" x14ac:dyDescent="0.3">
      <c r="A1341" t="s">
        <v>4286</v>
      </c>
      <c r="B1341" t="s">
        <v>12842</v>
      </c>
      <c r="C1341" t="s">
        <v>18</v>
      </c>
      <c r="D1341">
        <v>17</v>
      </c>
    </row>
    <row r="1342" spans="1:4" x14ac:dyDescent="0.3">
      <c r="A1342" t="s">
        <v>4053</v>
      </c>
      <c r="B1342" t="s">
        <v>12842</v>
      </c>
      <c r="C1342" t="s">
        <v>27</v>
      </c>
      <c r="D1342">
        <v>20</v>
      </c>
    </row>
    <row r="1343" spans="1:4" x14ac:dyDescent="0.3">
      <c r="A1343" t="s">
        <v>10177</v>
      </c>
      <c r="B1343" t="s">
        <v>12841</v>
      </c>
      <c r="C1343" t="s">
        <v>27</v>
      </c>
      <c r="D1343">
        <v>13</v>
      </c>
    </row>
    <row r="1344" spans="1:4" x14ac:dyDescent="0.3">
      <c r="A1344" t="s">
        <v>13250</v>
      </c>
      <c r="B1344" t="s">
        <v>12842</v>
      </c>
      <c r="C1344" t="s">
        <v>27</v>
      </c>
      <c r="D1344">
        <v>12</v>
      </c>
    </row>
    <row r="1345" spans="1:4" x14ac:dyDescent="0.3">
      <c r="A1345" t="s">
        <v>1306</v>
      </c>
      <c r="B1345" t="s">
        <v>12842</v>
      </c>
      <c r="C1345" t="s">
        <v>74</v>
      </c>
      <c r="D1345">
        <v>18</v>
      </c>
    </row>
    <row r="1346" spans="1:4" x14ac:dyDescent="0.3">
      <c r="A1346" t="s">
        <v>13251</v>
      </c>
      <c r="B1346" t="s">
        <v>12843</v>
      </c>
      <c r="C1346" t="s">
        <v>173</v>
      </c>
      <c r="D1346">
        <v>14</v>
      </c>
    </row>
    <row r="1347" spans="1:4" x14ac:dyDescent="0.3">
      <c r="A1347" t="s">
        <v>10696</v>
      </c>
      <c r="B1347" t="s">
        <v>12842</v>
      </c>
      <c r="C1347" t="s">
        <v>74</v>
      </c>
      <c r="D1347">
        <v>8</v>
      </c>
    </row>
    <row r="1348" spans="1:4" x14ac:dyDescent="0.3">
      <c r="A1348" t="s">
        <v>13252</v>
      </c>
      <c r="B1348" t="s">
        <v>12842</v>
      </c>
      <c r="C1348" t="s">
        <v>27</v>
      </c>
      <c r="D1348">
        <v>13</v>
      </c>
    </row>
    <row r="1349" spans="1:4" x14ac:dyDescent="0.3">
      <c r="A1349" t="s">
        <v>13253</v>
      </c>
      <c r="B1349" t="s">
        <v>12842</v>
      </c>
      <c r="C1349" t="s">
        <v>27</v>
      </c>
      <c r="D1349">
        <v>11</v>
      </c>
    </row>
    <row r="1350" spans="1:4" x14ac:dyDescent="0.3">
      <c r="A1350" t="s">
        <v>1636</v>
      </c>
      <c r="B1350" t="s">
        <v>12842</v>
      </c>
      <c r="C1350" t="s">
        <v>18</v>
      </c>
      <c r="D1350">
        <v>5</v>
      </c>
    </row>
    <row r="1351" spans="1:4" x14ac:dyDescent="0.3">
      <c r="A1351" t="s">
        <v>13254</v>
      </c>
      <c r="B1351" t="s">
        <v>12842</v>
      </c>
      <c r="C1351" t="s">
        <v>18</v>
      </c>
      <c r="D1351">
        <v>11</v>
      </c>
    </row>
    <row r="1352" spans="1:4" x14ac:dyDescent="0.3">
      <c r="A1352" t="s">
        <v>7922</v>
      </c>
      <c r="B1352" t="s">
        <v>12841</v>
      </c>
      <c r="C1352" t="s">
        <v>18</v>
      </c>
      <c r="D1352">
        <v>13</v>
      </c>
    </row>
    <row r="1353" spans="1:4" x14ac:dyDescent="0.3">
      <c r="A1353" t="s">
        <v>4587</v>
      </c>
      <c r="B1353" t="s">
        <v>12841</v>
      </c>
      <c r="C1353" t="s">
        <v>18</v>
      </c>
      <c r="D1353">
        <v>19</v>
      </c>
    </row>
    <row r="1354" spans="1:4" x14ac:dyDescent="0.3">
      <c r="A1354" t="s">
        <v>201</v>
      </c>
      <c r="B1354" t="s">
        <v>12842</v>
      </c>
      <c r="C1354" t="s">
        <v>18</v>
      </c>
      <c r="D1354">
        <v>12</v>
      </c>
    </row>
    <row r="1355" spans="1:4" x14ac:dyDescent="0.3">
      <c r="A1355" t="s">
        <v>229</v>
      </c>
      <c r="B1355" t="s">
        <v>12842</v>
      </c>
      <c r="C1355" t="s">
        <v>18</v>
      </c>
      <c r="D1355">
        <v>4</v>
      </c>
    </row>
    <row r="1356" spans="1:4" x14ac:dyDescent="0.3">
      <c r="A1356" t="s">
        <v>13255</v>
      </c>
      <c r="B1356" t="s">
        <v>12841</v>
      </c>
      <c r="C1356" t="s">
        <v>74</v>
      </c>
      <c r="D1356">
        <v>20</v>
      </c>
    </row>
    <row r="1357" spans="1:4" x14ac:dyDescent="0.3">
      <c r="A1357" t="s">
        <v>585</v>
      </c>
      <c r="B1357" t="s">
        <v>12842</v>
      </c>
      <c r="C1357" t="s">
        <v>39</v>
      </c>
      <c r="D1357">
        <v>12</v>
      </c>
    </row>
    <row r="1358" spans="1:4" x14ac:dyDescent="0.3">
      <c r="A1358" t="s">
        <v>2125</v>
      </c>
      <c r="B1358" t="s">
        <v>12842</v>
      </c>
      <c r="C1358" t="s">
        <v>27</v>
      </c>
      <c r="D1358">
        <v>6</v>
      </c>
    </row>
    <row r="1359" spans="1:4" x14ac:dyDescent="0.3">
      <c r="A1359" t="s">
        <v>8981</v>
      </c>
      <c r="B1359" t="s">
        <v>12842</v>
      </c>
      <c r="C1359" t="s">
        <v>18</v>
      </c>
      <c r="D1359">
        <v>16</v>
      </c>
    </row>
    <row r="1360" spans="1:4" x14ac:dyDescent="0.3">
      <c r="A1360" t="s">
        <v>13256</v>
      </c>
      <c r="B1360" t="s">
        <v>12842</v>
      </c>
      <c r="C1360" t="s">
        <v>27</v>
      </c>
      <c r="D1360">
        <v>8</v>
      </c>
    </row>
    <row r="1361" spans="1:4" x14ac:dyDescent="0.3">
      <c r="A1361" t="s">
        <v>390</v>
      </c>
      <c r="B1361" t="s">
        <v>12842</v>
      </c>
      <c r="C1361" t="s">
        <v>39</v>
      </c>
      <c r="D1361">
        <v>8</v>
      </c>
    </row>
    <row r="1362" spans="1:4" x14ac:dyDescent="0.3">
      <c r="A1362" t="s">
        <v>13257</v>
      </c>
      <c r="B1362" t="s">
        <v>12842</v>
      </c>
      <c r="C1362" t="s">
        <v>74</v>
      </c>
      <c r="D1362">
        <v>17</v>
      </c>
    </row>
    <row r="1363" spans="1:4" x14ac:dyDescent="0.3">
      <c r="A1363" t="s">
        <v>5907</v>
      </c>
      <c r="B1363" t="s">
        <v>12842</v>
      </c>
      <c r="C1363" t="s">
        <v>39</v>
      </c>
      <c r="D1363">
        <v>18</v>
      </c>
    </row>
    <row r="1364" spans="1:4" x14ac:dyDescent="0.3">
      <c r="A1364" t="s">
        <v>180</v>
      </c>
      <c r="B1364" t="s">
        <v>12842</v>
      </c>
      <c r="C1364" t="s">
        <v>27</v>
      </c>
      <c r="D1364">
        <v>11</v>
      </c>
    </row>
    <row r="1365" spans="1:4" x14ac:dyDescent="0.3">
      <c r="A1365" t="s">
        <v>13258</v>
      </c>
      <c r="B1365" t="s">
        <v>12842</v>
      </c>
      <c r="C1365" t="s">
        <v>18</v>
      </c>
      <c r="D1365">
        <v>8</v>
      </c>
    </row>
    <row r="1366" spans="1:4" x14ac:dyDescent="0.3">
      <c r="A1366" t="s">
        <v>12378</v>
      </c>
      <c r="B1366" t="s">
        <v>12842</v>
      </c>
      <c r="C1366" t="s">
        <v>173</v>
      </c>
      <c r="D1366">
        <v>18</v>
      </c>
    </row>
    <row r="1367" spans="1:4" x14ac:dyDescent="0.3">
      <c r="A1367" t="s">
        <v>2378</v>
      </c>
      <c r="B1367" t="s">
        <v>12842</v>
      </c>
      <c r="C1367" t="s">
        <v>18</v>
      </c>
      <c r="D1367">
        <v>4</v>
      </c>
    </row>
    <row r="1368" spans="1:4" x14ac:dyDescent="0.3">
      <c r="A1368" t="s">
        <v>4669</v>
      </c>
      <c r="B1368" t="s">
        <v>12842</v>
      </c>
      <c r="C1368" t="s">
        <v>74</v>
      </c>
      <c r="D1368">
        <v>15</v>
      </c>
    </row>
    <row r="1369" spans="1:4" x14ac:dyDescent="0.3">
      <c r="A1369" t="s">
        <v>3635</v>
      </c>
      <c r="B1369" t="s">
        <v>12842</v>
      </c>
      <c r="C1369" t="s">
        <v>18</v>
      </c>
      <c r="D1369">
        <v>12</v>
      </c>
    </row>
    <row r="1370" spans="1:4" x14ac:dyDescent="0.3">
      <c r="A1370" t="s">
        <v>5524</v>
      </c>
      <c r="B1370" t="s">
        <v>12842</v>
      </c>
      <c r="C1370" t="s">
        <v>27</v>
      </c>
      <c r="D1370">
        <v>18</v>
      </c>
    </row>
    <row r="1371" spans="1:4" x14ac:dyDescent="0.3">
      <c r="A1371" t="s">
        <v>4747</v>
      </c>
      <c r="B1371" t="s">
        <v>12842</v>
      </c>
      <c r="C1371" t="s">
        <v>74</v>
      </c>
      <c r="D1371">
        <v>9</v>
      </c>
    </row>
    <row r="1372" spans="1:4" x14ac:dyDescent="0.3">
      <c r="A1372" t="s">
        <v>2143</v>
      </c>
      <c r="B1372" t="s">
        <v>12842</v>
      </c>
      <c r="C1372" t="s">
        <v>18</v>
      </c>
      <c r="D1372">
        <v>17</v>
      </c>
    </row>
    <row r="1373" spans="1:4" x14ac:dyDescent="0.3">
      <c r="A1373" t="s">
        <v>13259</v>
      </c>
      <c r="B1373" t="s">
        <v>12843</v>
      </c>
      <c r="C1373" t="s">
        <v>39</v>
      </c>
      <c r="D1373">
        <v>1</v>
      </c>
    </row>
    <row r="1374" spans="1:4" x14ac:dyDescent="0.3">
      <c r="A1374" t="s">
        <v>2680</v>
      </c>
      <c r="B1374" t="s">
        <v>12842</v>
      </c>
      <c r="C1374" t="s">
        <v>39</v>
      </c>
      <c r="D1374">
        <v>16</v>
      </c>
    </row>
    <row r="1375" spans="1:4" x14ac:dyDescent="0.3">
      <c r="A1375" t="s">
        <v>997</v>
      </c>
      <c r="B1375" t="s">
        <v>12841</v>
      </c>
      <c r="C1375" t="s">
        <v>39</v>
      </c>
      <c r="D1375">
        <v>2</v>
      </c>
    </row>
    <row r="1376" spans="1:4" x14ac:dyDescent="0.3">
      <c r="A1376" t="s">
        <v>4906</v>
      </c>
      <c r="B1376" t="s">
        <v>12843</v>
      </c>
      <c r="C1376" t="s">
        <v>173</v>
      </c>
      <c r="D1376">
        <v>13</v>
      </c>
    </row>
    <row r="1377" spans="1:4" x14ac:dyDescent="0.3">
      <c r="A1377" t="s">
        <v>5818</v>
      </c>
      <c r="B1377" t="s">
        <v>12842</v>
      </c>
      <c r="C1377" t="s">
        <v>18</v>
      </c>
      <c r="D1377">
        <v>4</v>
      </c>
    </row>
    <row r="1378" spans="1:4" x14ac:dyDescent="0.3">
      <c r="A1378" t="s">
        <v>13260</v>
      </c>
      <c r="B1378" t="s">
        <v>12842</v>
      </c>
      <c r="C1378" t="s">
        <v>39</v>
      </c>
      <c r="D1378">
        <v>20</v>
      </c>
    </row>
    <row r="1379" spans="1:4" x14ac:dyDescent="0.3">
      <c r="A1379" t="s">
        <v>10893</v>
      </c>
      <c r="B1379" t="s">
        <v>12841</v>
      </c>
      <c r="C1379" t="s">
        <v>173</v>
      </c>
      <c r="D1379">
        <v>16</v>
      </c>
    </row>
    <row r="1380" spans="1:4" x14ac:dyDescent="0.3">
      <c r="A1380" t="s">
        <v>4427</v>
      </c>
      <c r="B1380" t="s">
        <v>12842</v>
      </c>
      <c r="C1380" t="s">
        <v>39</v>
      </c>
      <c r="D1380">
        <v>3</v>
      </c>
    </row>
    <row r="1381" spans="1:4" x14ac:dyDescent="0.3">
      <c r="A1381" t="s">
        <v>13261</v>
      </c>
      <c r="B1381" t="s">
        <v>12842</v>
      </c>
      <c r="C1381" t="s">
        <v>18</v>
      </c>
      <c r="D1381">
        <v>18</v>
      </c>
    </row>
    <row r="1382" spans="1:4" x14ac:dyDescent="0.3">
      <c r="A1382" t="s">
        <v>13262</v>
      </c>
      <c r="B1382" t="s">
        <v>12842</v>
      </c>
      <c r="C1382" t="s">
        <v>27</v>
      </c>
      <c r="D1382">
        <v>6</v>
      </c>
    </row>
    <row r="1383" spans="1:4" x14ac:dyDescent="0.3">
      <c r="A1383" t="s">
        <v>5229</v>
      </c>
      <c r="B1383" t="s">
        <v>12842</v>
      </c>
      <c r="C1383" t="s">
        <v>173</v>
      </c>
      <c r="D1383">
        <v>11</v>
      </c>
    </row>
    <row r="1384" spans="1:4" x14ac:dyDescent="0.3">
      <c r="A1384" t="s">
        <v>2115</v>
      </c>
      <c r="B1384" t="s">
        <v>12842</v>
      </c>
      <c r="C1384" t="s">
        <v>27</v>
      </c>
      <c r="D1384">
        <v>2</v>
      </c>
    </row>
    <row r="1385" spans="1:4" x14ac:dyDescent="0.3">
      <c r="A1385" t="s">
        <v>13263</v>
      </c>
      <c r="B1385" t="s">
        <v>12843</v>
      </c>
      <c r="C1385" t="s">
        <v>74</v>
      </c>
      <c r="D1385">
        <v>3</v>
      </c>
    </row>
    <row r="1386" spans="1:4" x14ac:dyDescent="0.3">
      <c r="A1386" t="s">
        <v>1345</v>
      </c>
      <c r="B1386" t="s">
        <v>12843</v>
      </c>
      <c r="C1386" t="s">
        <v>173</v>
      </c>
      <c r="D1386">
        <v>5</v>
      </c>
    </row>
    <row r="1387" spans="1:4" x14ac:dyDescent="0.3">
      <c r="A1387" t="s">
        <v>13264</v>
      </c>
      <c r="B1387" t="s">
        <v>12842</v>
      </c>
      <c r="C1387" t="s">
        <v>39</v>
      </c>
      <c r="D1387">
        <v>11</v>
      </c>
    </row>
    <row r="1388" spans="1:4" x14ac:dyDescent="0.3">
      <c r="A1388" t="s">
        <v>785</v>
      </c>
      <c r="B1388" t="s">
        <v>12842</v>
      </c>
      <c r="C1388" t="s">
        <v>173</v>
      </c>
      <c r="D1388">
        <v>11</v>
      </c>
    </row>
    <row r="1389" spans="1:4" x14ac:dyDescent="0.3">
      <c r="A1389" t="s">
        <v>1020</v>
      </c>
      <c r="B1389" t="s">
        <v>12842</v>
      </c>
      <c r="C1389" t="s">
        <v>27</v>
      </c>
      <c r="D1389">
        <v>18</v>
      </c>
    </row>
    <row r="1390" spans="1:4" x14ac:dyDescent="0.3">
      <c r="A1390" t="s">
        <v>2651</v>
      </c>
      <c r="B1390" t="s">
        <v>12843</v>
      </c>
      <c r="C1390" t="s">
        <v>173</v>
      </c>
      <c r="D1390">
        <v>4</v>
      </c>
    </row>
    <row r="1391" spans="1:4" x14ac:dyDescent="0.3">
      <c r="A1391" t="s">
        <v>6970</v>
      </c>
      <c r="B1391" t="s">
        <v>12842</v>
      </c>
      <c r="C1391" t="s">
        <v>18</v>
      </c>
      <c r="D1391">
        <v>15</v>
      </c>
    </row>
    <row r="1392" spans="1:4" x14ac:dyDescent="0.3">
      <c r="A1392" t="s">
        <v>1999</v>
      </c>
      <c r="B1392" t="s">
        <v>12843</v>
      </c>
      <c r="C1392" t="s">
        <v>39</v>
      </c>
      <c r="D1392">
        <v>1</v>
      </c>
    </row>
    <row r="1393" spans="1:4" x14ac:dyDescent="0.3">
      <c r="A1393" t="s">
        <v>5105</v>
      </c>
      <c r="B1393" t="s">
        <v>12841</v>
      </c>
      <c r="C1393" t="s">
        <v>27</v>
      </c>
      <c r="D1393">
        <v>6</v>
      </c>
    </row>
    <row r="1394" spans="1:4" x14ac:dyDescent="0.3">
      <c r="A1394" t="s">
        <v>1196</v>
      </c>
      <c r="B1394" t="s">
        <v>12842</v>
      </c>
      <c r="C1394" t="s">
        <v>74</v>
      </c>
      <c r="D1394">
        <v>4</v>
      </c>
    </row>
    <row r="1395" spans="1:4" x14ac:dyDescent="0.3">
      <c r="A1395" t="s">
        <v>13265</v>
      </c>
      <c r="B1395" t="s">
        <v>12842</v>
      </c>
      <c r="C1395" t="s">
        <v>74</v>
      </c>
      <c r="D1395">
        <v>3</v>
      </c>
    </row>
    <row r="1396" spans="1:4" x14ac:dyDescent="0.3">
      <c r="A1396" t="s">
        <v>126</v>
      </c>
      <c r="B1396" t="s">
        <v>12841</v>
      </c>
      <c r="C1396" t="s">
        <v>173</v>
      </c>
      <c r="D1396">
        <v>12</v>
      </c>
    </row>
    <row r="1397" spans="1:4" x14ac:dyDescent="0.3">
      <c r="A1397" t="s">
        <v>5479</v>
      </c>
      <c r="B1397" t="s">
        <v>12842</v>
      </c>
      <c r="C1397" t="s">
        <v>27</v>
      </c>
      <c r="D1397">
        <v>19</v>
      </c>
    </row>
    <row r="1398" spans="1:4" x14ac:dyDescent="0.3">
      <c r="A1398" t="s">
        <v>4373</v>
      </c>
      <c r="B1398" t="s">
        <v>12842</v>
      </c>
      <c r="C1398" t="s">
        <v>18</v>
      </c>
      <c r="D1398">
        <v>14</v>
      </c>
    </row>
    <row r="1399" spans="1:4" x14ac:dyDescent="0.3">
      <c r="A1399" t="s">
        <v>4790</v>
      </c>
      <c r="B1399" t="s">
        <v>12843</v>
      </c>
      <c r="C1399" t="s">
        <v>18</v>
      </c>
      <c r="D1399">
        <v>18</v>
      </c>
    </row>
    <row r="1400" spans="1:4" x14ac:dyDescent="0.3">
      <c r="A1400" t="s">
        <v>13266</v>
      </c>
      <c r="B1400" t="s">
        <v>12842</v>
      </c>
      <c r="C1400" t="s">
        <v>39</v>
      </c>
      <c r="D1400">
        <v>12</v>
      </c>
    </row>
    <row r="1401" spans="1:4" x14ac:dyDescent="0.3">
      <c r="A1401" t="s">
        <v>13267</v>
      </c>
      <c r="B1401" t="s">
        <v>12842</v>
      </c>
      <c r="C1401" t="s">
        <v>39</v>
      </c>
      <c r="D1401">
        <v>2</v>
      </c>
    </row>
    <row r="1402" spans="1:4" x14ac:dyDescent="0.3">
      <c r="A1402" t="s">
        <v>6872</v>
      </c>
      <c r="B1402" t="s">
        <v>12842</v>
      </c>
      <c r="C1402" t="s">
        <v>39</v>
      </c>
      <c r="D1402">
        <v>7</v>
      </c>
    </row>
    <row r="1403" spans="1:4" x14ac:dyDescent="0.3">
      <c r="A1403" t="s">
        <v>2402</v>
      </c>
      <c r="B1403" t="s">
        <v>12842</v>
      </c>
      <c r="C1403" t="s">
        <v>27</v>
      </c>
      <c r="D1403">
        <v>17</v>
      </c>
    </row>
    <row r="1404" spans="1:4" x14ac:dyDescent="0.3">
      <c r="A1404" t="s">
        <v>7031</v>
      </c>
      <c r="B1404" t="s">
        <v>12843</v>
      </c>
      <c r="C1404" t="s">
        <v>27</v>
      </c>
      <c r="D1404">
        <v>1</v>
      </c>
    </row>
    <row r="1405" spans="1:4" x14ac:dyDescent="0.3">
      <c r="A1405" t="s">
        <v>1791</v>
      </c>
      <c r="B1405" t="s">
        <v>12842</v>
      </c>
      <c r="C1405" t="s">
        <v>74</v>
      </c>
      <c r="D1405">
        <v>2</v>
      </c>
    </row>
    <row r="1406" spans="1:4" x14ac:dyDescent="0.3">
      <c r="A1406" t="s">
        <v>2153</v>
      </c>
      <c r="B1406" t="s">
        <v>12842</v>
      </c>
      <c r="C1406" t="s">
        <v>18</v>
      </c>
      <c r="D1406">
        <v>17</v>
      </c>
    </row>
    <row r="1407" spans="1:4" x14ac:dyDescent="0.3">
      <c r="A1407" t="s">
        <v>8384</v>
      </c>
      <c r="B1407" t="s">
        <v>12842</v>
      </c>
      <c r="C1407" t="s">
        <v>27</v>
      </c>
      <c r="D1407">
        <v>2</v>
      </c>
    </row>
    <row r="1408" spans="1:4" x14ac:dyDescent="0.3">
      <c r="A1408" t="s">
        <v>1936</v>
      </c>
      <c r="B1408" t="s">
        <v>12843</v>
      </c>
      <c r="C1408" t="s">
        <v>27</v>
      </c>
      <c r="D1408">
        <v>20</v>
      </c>
    </row>
    <row r="1409" spans="1:4" x14ac:dyDescent="0.3">
      <c r="A1409" t="s">
        <v>13268</v>
      </c>
      <c r="B1409" t="s">
        <v>12842</v>
      </c>
      <c r="C1409" t="s">
        <v>173</v>
      </c>
      <c r="D1409">
        <v>16</v>
      </c>
    </row>
    <row r="1410" spans="1:4" x14ac:dyDescent="0.3">
      <c r="A1410" t="s">
        <v>6144</v>
      </c>
      <c r="B1410" t="s">
        <v>12841</v>
      </c>
      <c r="C1410" t="s">
        <v>74</v>
      </c>
      <c r="D1410">
        <v>14</v>
      </c>
    </row>
    <row r="1411" spans="1:4" x14ac:dyDescent="0.3">
      <c r="A1411" t="s">
        <v>3376</v>
      </c>
      <c r="B1411" t="s">
        <v>12842</v>
      </c>
      <c r="C1411" t="s">
        <v>27</v>
      </c>
      <c r="D1411">
        <v>11</v>
      </c>
    </row>
    <row r="1412" spans="1:4" x14ac:dyDescent="0.3">
      <c r="A1412" t="s">
        <v>1818</v>
      </c>
      <c r="B1412" t="s">
        <v>12841</v>
      </c>
      <c r="C1412" t="s">
        <v>74</v>
      </c>
      <c r="D1412">
        <v>2</v>
      </c>
    </row>
    <row r="1413" spans="1:4" x14ac:dyDescent="0.3">
      <c r="A1413" t="s">
        <v>1655</v>
      </c>
      <c r="B1413" t="s">
        <v>12843</v>
      </c>
      <c r="C1413" t="s">
        <v>74</v>
      </c>
      <c r="D1413">
        <v>9</v>
      </c>
    </row>
    <row r="1414" spans="1:4" x14ac:dyDescent="0.3">
      <c r="A1414" t="s">
        <v>8390</v>
      </c>
      <c r="B1414" t="s">
        <v>12841</v>
      </c>
      <c r="C1414" t="s">
        <v>173</v>
      </c>
      <c r="D1414">
        <v>17</v>
      </c>
    </row>
    <row r="1415" spans="1:4" x14ac:dyDescent="0.3">
      <c r="A1415" t="s">
        <v>2092</v>
      </c>
      <c r="B1415" t="s">
        <v>12843</v>
      </c>
      <c r="C1415" t="s">
        <v>18</v>
      </c>
      <c r="D1415">
        <v>19</v>
      </c>
    </row>
    <row r="1416" spans="1:4" x14ac:dyDescent="0.3">
      <c r="A1416" t="s">
        <v>9886</v>
      </c>
      <c r="B1416" t="s">
        <v>12842</v>
      </c>
      <c r="C1416" t="s">
        <v>18</v>
      </c>
      <c r="D1416">
        <v>9</v>
      </c>
    </row>
    <row r="1417" spans="1:4" x14ac:dyDescent="0.3">
      <c r="A1417" t="s">
        <v>3025</v>
      </c>
      <c r="B1417" t="s">
        <v>12841</v>
      </c>
      <c r="C1417" t="s">
        <v>18</v>
      </c>
      <c r="D1417">
        <v>17</v>
      </c>
    </row>
    <row r="1418" spans="1:4" x14ac:dyDescent="0.3">
      <c r="A1418" t="s">
        <v>10762</v>
      </c>
      <c r="B1418" t="s">
        <v>12842</v>
      </c>
      <c r="C1418" t="s">
        <v>74</v>
      </c>
      <c r="D1418">
        <v>16</v>
      </c>
    </row>
    <row r="1419" spans="1:4" x14ac:dyDescent="0.3">
      <c r="A1419" t="s">
        <v>13269</v>
      </c>
      <c r="B1419" t="s">
        <v>12842</v>
      </c>
      <c r="C1419" t="s">
        <v>74</v>
      </c>
      <c r="D1419">
        <v>2</v>
      </c>
    </row>
    <row r="1420" spans="1:4" x14ac:dyDescent="0.3">
      <c r="A1420" t="s">
        <v>13270</v>
      </c>
      <c r="B1420" t="s">
        <v>12841</v>
      </c>
      <c r="C1420" t="s">
        <v>27</v>
      </c>
      <c r="D1420">
        <v>13</v>
      </c>
    </row>
    <row r="1421" spans="1:4" x14ac:dyDescent="0.3">
      <c r="A1421" t="s">
        <v>2633</v>
      </c>
      <c r="B1421" t="s">
        <v>12843</v>
      </c>
      <c r="C1421" t="s">
        <v>18</v>
      </c>
      <c r="D1421">
        <v>13</v>
      </c>
    </row>
    <row r="1422" spans="1:4" x14ac:dyDescent="0.3">
      <c r="A1422" t="s">
        <v>1030</v>
      </c>
      <c r="B1422" t="s">
        <v>12842</v>
      </c>
      <c r="C1422" t="s">
        <v>39</v>
      </c>
      <c r="D1422">
        <v>11</v>
      </c>
    </row>
    <row r="1423" spans="1:4" x14ac:dyDescent="0.3">
      <c r="A1423" t="s">
        <v>687</v>
      </c>
      <c r="B1423" t="s">
        <v>12842</v>
      </c>
      <c r="C1423" t="s">
        <v>173</v>
      </c>
      <c r="D1423">
        <v>16</v>
      </c>
    </row>
    <row r="1424" spans="1:4" x14ac:dyDescent="0.3">
      <c r="A1424" t="s">
        <v>513</v>
      </c>
      <c r="B1424" t="s">
        <v>12842</v>
      </c>
      <c r="C1424" t="s">
        <v>18</v>
      </c>
      <c r="D1424">
        <v>18</v>
      </c>
    </row>
    <row r="1425" spans="1:4" x14ac:dyDescent="0.3">
      <c r="A1425" t="s">
        <v>13271</v>
      </c>
      <c r="B1425" t="s">
        <v>12842</v>
      </c>
      <c r="C1425" t="s">
        <v>173</v>
      </c>
      <c r="D1425">
        <v>12</v>
      </c>
    </row>
    <row r="1426" spans="1:4" x14ac:dyDescent="0.3">
      <c r="A1426" t="s">
        <v>3021</v>
      </c>
      <c r="B1426" t="s">
        <v>12842</v>
      </c>
      <c r="C1426" t="s">
        <v>39</v>
      </c>
      <c r="D1426">
        <v>7</v>
      </c>
    </row>
    <row r="1427" spans="1:4" x14ac:dyDescent="0.3">
      <c r="A1427" t="s">
        <v>13272</v>
      </c>
      <c r="B1427" t="s">
        <v>12842</v>
      </c>
      <c r="C1427" t="s">
        <v>74</v>
      </c>
      <c r="D1427">
        <v>20</v>
      </c>
    </row>
    <row r="1428" spans="1:4" x14ac:dyDescent="0.3">
      <c r="A1428" t="s">
        <v>3943</v>
      </c>
      <c r="B1428" t="s">
        <v>12842</v>
      </c>
      <c r="C1428" t="s">
        <v>74</v>
      </c>
      <c r="D1428">
        <v>20</v>
      </c>
    </row>
    <row r="1429" spans="1:4" x14ac:dyDescent="0.3">
      <c r="A1429" t="s">
        <v>6986</v>
      </c>
      <c r="B1429" t="s">
        <v>12842</v>
      </c>
      <c r="C1429" t="s">
        <v>27</v>
      </c>
      <c r="D1429">
        <v>14</v>
      </c>
    </row>
    <row r="1430" spans="1:4" x14ac:dyDescent="0.3">
      <c r="A1430" t="s">
        <v>2924</v>
      </c>
      <c r="B1430" t="s">
        <v>12841</v>
      </c>
      <c r="C1430" t="s">
        <v>39</v>
      </c>
      <c r="D1430">
        <v>13</v>
      </c>
    </row>
    <row r="1431" spans="1:4" x14ac:dyDescent="0.3">
      <c r="A1431" t="s">
        <v>13273</v>
      </c>
      <c r="B1431" t="s">
        <v>12842</v>
      </c>
      <c r="C1431" t="s">
        <v>173</v>
      </c>
      <c r="D1431">
        <v>3</v>
      </c>
    </row>
    <row r="1432" spans="1:4" x14ac:dyDescent="0.3">
      <c r="A1432" t="s">
        <v>13274</v>
      </c>
      <c r="B1432" t="s">
        <v>12843</v>
      </c>
      <c r="C1432" t="s">
        <v>74</v>
      </c>
      <c r="D1432">
        <v>9</v>
      </c>
    </row>
    <row r="1433" spans="1:4" x14ac:dyDescent="0.3">
      <c r="A1433" t="s">
        <v>9369</v>
      </c>
      <c r="B1433" t="s">
        <v>12842</v>
      </c>
      <c r="C1433" t="s">
        <v>74</v>
      </c>
      <c r="D1433">
        <v>4</v>
      </c>
    </row>
    <row r="1434" spans="1:4" x14ac:dyDescent="0.3">
      <c r="A1434" t="s">
        <v>4780</v>
      </c>
      <c r="B1434" t="s">
        <v>12842</v>
      </c>
      <c r="C1434" t="s">
        <v>74</v>
      </c>
      <c r="D1434">
        <v>11</v>
      </c>
    </row>
    <row r="1435" spans="1:4" x14ac:dyDescent="0.3">
      <c r="A1435" t="s">
        <v>926</v>
      </c>
      <c r="B1435" t="s">
        <v>12842</v>
      </c>
      <c r="C1435" t="s">
        <v>39</v>
      </c>
      <c r="D1435">
        <v>17</v>
      </c>
    </row>
    <row r="1436" spans="1:4" x14ac:dyDescent="0.3">
      <c r="A1436" t="s">
        <v>3897</v>
      </c>
      <c r="B1436" t="s">
        <v>12842</v>
      </c>
      <c r="C1436" t="s">
        <v>74</v>
      </c>
      <c r="D1436">
        <v>5</v>
      </c>
    </row>
    <row r="1437" spans="1:4" x14ac:dyDescent="0.3">
      <c r="A1437" t="s">
        <v>7976</v>
      </c>
      <c r="B1437" t="s">
        <v>12843</v>
      </c>
      <c r="C1437" t="s">
        <v>18</v>
      </c>
      <c r="D1437">
        <v>20</v>
      </c>
    </row>
    <row r="1438" spans="1:4" x14ac:dyDescent="0.3">
      <c r="A1438" t="s">
        <v>7002</v>
      </c>
      <c r="B1438" t="s">
        <v>12842</v>
      </c>
      <c r="C1438" t="s">
        <v>18</v>
      </c>
      <c r="D1438">
        <v>3</v>
      </c>
    </row>
    <row r="1439" spans="1:4" x14ac:dyDescent="0.3">
      <c r="A1439" t="s">
        <v>6625</v>
      </c>
      <c r="B1439" t="s">
        <v>12842</v>
      </c>
      <c r="C1439" t="s">
        <v>27</v>
      </c>
      <c r="D1439">
        <v>2</v>
      </c>
    </row>
    <row r="1440" spans="1:4" x14ac:dyDescent="0.3">
      <c r="A1440" t="s">
        <v>13275</v>
      </c>
      <c r="B1440" t="s">
        <v>12843</v>
      </c>
      <c r="C1440" t="s">
        <v>74</v>
      </c>
      <c r="D1440">
        <v>20</v>
      </c>
    </row>
    <row r="1441" spans="1:4" x14ac:dyDescent="0.3">
      <c r="A1441" t="s">
        <v>13276</v>
      </c>
      <c r="B1441" t="s">
        <v>12843</v>
      </c>
      <c r="C1441" t="s">
        <v>39</v>
      </c>
      <c r="D1441">
        <v>3</v>
      </c>
    </row>
    <row r="1442" spans="1:4" x14ac:dyDescent="0.3">
      <c r="A1442" t="s">
        <v>932</v>
      </c>
      <c r="B1442" t="s">
        <v>12842</v>
      </c>
      <c r="C1442" t="s">
        <v>39</v>
      </c>
      <c r="D1442">
        <v>15</v>
      </c>
    </row>
    <row r="1443" spans="1:4" x14ac:dyDescent="0.3">
      <c r="A1443" t="s">
        <v>2535</v>
      </c>
      <c r="B1443" t="s">
        <v>12842</v>
      </c>
      <c r="C1443" t="s">
        <v>39</v>
      </c>
      <c r="D1443">
        <v>16</v>
      </c>
    </row>
    <row r="1444" spans="1:4" x14ac:dyDescent="0.3">
      <c r="A1444" t="s">
        <v>13277</v>
      </c>
      <c r="B1444" t="s">
        <v>12842</v>
      </c>
      <c r="C1444" t="s">
        <v>39</v>
      </c>
      <c r="D1444">
        <v>7</v>
      </c>
    </row>
    <row r="1445" spans="1:4" x14ac:dyDescent="0.3">
      <c r="A1445" t="s">
        <v>13278</v>
      </c>
      <c r="B1445" t="s">
        <v>12842</v>
      </c>
      <c r="C1445" t="s">
        <v>74</v>
      </c>
      <c r="D1445">
        <v>2</v>
      </c>
    </row>
    <row r="1446" spans="1:4" x14ac:dyDescent="0.3">
      <c r="A1446" t="s">
        <v>1236</v>
      </c>
      <c r="B1446" t="s">
        <v>12842</v>
      </c>
      <c r="C1446" t="s">
        <v>39</v>
      </c>
      <c r="D1446">
        <v>7</v>
      </c>
    </row>
    <row r="1447" spans="1:4" x14ac:dyDescent="0.3">
      <c r="A1447" t="s">
        <v>1210</v>
      </c>
      <c r="B1447" t="s">
        <v>12842</v>
      </c>
      <c r="C1447" t="s">
        <v>173</v>
      </c>
      <c r="D1447">
        <v>2</v>
      </c>
    </row>
    <row r="1448" spans="1:4" x14ac:dyDescent="0.3">
      <c r="A1448" t="s">
        <v>13279</v>
      </c>
      <c r="B1448" t="s">
        <v>12843</v>
      </c>
      <c r="C1448" t="s">
        <v>39</v>
      </c>
      <c r="D1448">
        <v>14</v>
      </c>
    </row>
    <row r="1449" spans="1:4" x14ac:dyDescent="0.3">
      <c r="A1449" t="s">
        <v>13280</v>
      </c>
      <c r="B1449" t="s">
        <v>12842</v>
      </c>
      <c r="C1449" t="s">
        <v>39</v>
      </c>
      <c r="D1449">
        <v>18</v>
      </c>
    </row>
    <row r="1450" spans="1:4" x14ac:dyDescent="0.3">
      <c r="A1450" t="s">
        <v>4089</v>
      </c>
      <c r="B1450" t="s">
        <v>12842</v>
      </c>
      <c r="C1450" t="s">
        <v>173</v>
      </c>
      <c r="D1450">
        <v>20</v>
      </c>
    </row>
    <row r="1451" spans="1:4" x14ac:dyDescent="0.3">
      <c r="A1451" t="s">
        <v>1592</v>
      </c>
      <c r="B1451" t="s">
        <v>12842</v>
      </c>
      <c r="C1451" t="s">
        <v>18</v>
      </c>
      <c r="D1451">
        <v>17</v>
      </c>
    </row>
    <row r="1452" spans="1:4" x14ac:dyDescent="0.3">
      <c r="A1452" t="s">
        <v>13281</v>
      </c>
      <c r="B1452" t="s">
        <v>12841</v>
      </c>
      <c r="C1452" t="s">
        <v>18</v>
      </c>
      <c r="D1452">
        <v>16</v>
      </c>
    </row>
    <row r="1453" spans="1:4" x14ac:dyDescent="0.3">
      <c r="A1453" t="s">
        <v>3247</v>
      </c>
      <c r="B1453" t="s">
        <v>12842</v>
      </c>
      <c r="C1453" t="s">
        <v>173</v>
      </c>
      <c r="D1453">
        <v>18</v>
      </c>
    </row>
    <row r="1454" spans="1:4" x14ac:dyDescent="0.3">
      <c r="A1454" t="s">
        <v>13282</v>
      </c>
      <c r="B1454" t="s">
        <v>12841</v>
      </c>
      <c r="C1454" t="s">
        <v>173</v>
      </c>
      <c r="D1454">
        <v>16</v>
      </c>
    </row>
    <row r="1455" spans="1:4" x14ac:dyDescent="0.3">
      <c r="A1455" t="s">
        <v>3756</v>
      </c>
      <c r="B1455" t="s">
        <v>12843</v>
      </c>
      <c r="C1455" t="s">
        <v>27</v>
      </c>
      <c r="D1455">
        <v>14</v>
      </c>
    </row>
    <row r="1456" spans="1:4" x14ac:dyDescent="0.3">
      <c r="A1456" t="s">
        <v>13283</v>
      </c>
      <c r="B1456" t="s">
        <v>12842</v>
      </c>
      <c r="C1456" t="s">
        <v>39</v>
      </c>
      <c r="D1456">
        <v>20</v>
      </c>
    </row>
    <row r="1457" spans="1:4" x14ac:dyDescent="0.3">
      <c r="A1457" t="s">
        <v>4927</v>
      </c>
      <c r="B1457" t="s">
        <v>12842</v>
      </c>
      <c r="C1457" t="s">
        <v>74</v>
      </c>
      <c r="D1457">
        <v>7</v>
      </c>
    </row>
    <row r="1458" spans="1:4" x14ac:dyDescent="0.3">
      <c r="A1458" t="s">
        <v>13284</v>
      </c>
      <c r="B1458" t="s">
        <v>12842</v>
      </c>
      <c r="C1458" t="s">
        <v>173</v>
      </c>
      <c r="D1458">
        <v>9</v>
      </c>
    </row>
    <row r="1459" spans="1:4" x14ac:dyDescent="0.3">
      <c r="A1459" t="s">
        <v>85</v>
      </c>
      <c r="B1459" t="s">
        <v>12842</v>
      </c>
      <c r="C1459" t="s">
        <v>173</v>
      </c>
      <c r="D1459">
        <v>19</v>
      </c>
    </row>
    <row r="1460" spans="1:4" x14ac:dyDescent="0.3">
      <c r="A1460" t="s">
        <v>9619</v>
      </c>
      <c r="B1460" t="s">
        <v>12843</v>
      </c>
      <c r="C1460" t="s">
        <v>39</v>
      </c>
      <c r="D1460">
        <v>7</v>
      </c>
    </row>
    <row r="1461" spans="1:4" x14ac:dyDescent="0.3">
      <c r="A1461" t="s">
        <v>4209</v>
      </c>
      <c r="B1461" t="s">
        <v>12842</v>
      </c>
      <c r="C1461" t="s">
        <v>18</v>
      </c>
      <c r="D1461">
        <v>6</v>
      </c>
    </row>
    <row r="1462" spans="1:4" x14ac:dyDescent="0.3">
      <c r="A1462" t="s">
        <v>2912</v>
      </c>
      <c r="B1462" t="s">
        <v>12841</v>
      </c>
      <c r="C1462" t="s">
        <v>18</v>
      </c>
      <c r="D1462">
        <v>4</v>
      </c>
    </row>
    <row r="1463" spans="1:4" x14ac:dyDescent="0.3">
      <c r="A1463" t="s">
        <v>1610</v>
      </c>
      <c r="B1463" t="s">
        <v>12842</v>
      </c>
      <c r="C1463" t="s">
        <v>39</v>
      </c>
      <c r="D1463">
        <v>6</v>
      </c>
    </row>
    <row r="1464" spans="1:4" x14ac:dyDescent="0.3">
      <c r="A1464" t="s">
        <v>2541</v>
      </c>
      <c r="B1464" t="s">
        <v>12842</v>
      </c>
      <c r="C1464" t="s">
        <v>27</v>
      </c>
      <c r="D1464">
        <v>12</v>
      </c>
    </row>
    <row r="1465" spans="1:4" x14ac:dyDescent="0.3">
      <c r="A1465" t="s">
        <v>1557</v>
      </c>
      <c r="B1465" t="s">
        <v>12842</v>
      </c>
      <c r="C1465" t="s">
        <v>18</v>
      </c>
      <c r="D1465">
        <v>18</v>
      </c>
    </row>
    <row r="1466" spans="1:4" x14ac:dyDescent="0.3">
      <c r="A1466" t="s">
        <v>2304</v>
      </c>
      <c r="B1466" t="s">
        <v>12842</v>
      </c>
      <c r="C1466" t="s">
        <v>18</v>
      </c>
      <c r="D1466">
        <v>3</v>
      </c>
    </row>
    <row r="1467" spans="1:4" x14ac:dyDescent="0.3">
      <c r="A1467" t="s">
        <v>13285</v>
      </c>
      <c r="B1467" t="s">
        <v>12842</v>
      </c>
      <c r="C1467" t="s">
        <v>39</v>
      </c>
      <c r="D1467">
        <v>14</v>
      </c>
    </row>
    <row r="1468" spans="1:4" x14ac:dyDescent="0.3">
      <c r="A1468" t="s">
        <v>5872</v>
      </c>
      <c r="B1468" t="s">
        <v>12842</v>
      </c>
      <c r="C1468" t="s">
        <v>74</v>
      </c>
      <c r="D1468">
        <v>16</v>
      </c>
    </row>
    <row r="1469" spans="1:4" x14ac:dyDescent="0.3">
      <c r="A1469" t="s">
        <v>8548</v>
      </c>
      <c r="B1469" t="s">
        <v>12842</v>
      </c>
      <c r="C1469" t="s">
        <v>39</v>
      </c>
      <c r="D1469">
        <v>18</v>
      </c>
    </row>
    <row r="1470" spans="1:4" x14ac:dyDescent="0.3">
      <c r="A1470" t="s">
        <v>13286</v>
      </c>
      <c r="B1470" t="s">
        <v>12841</v>
      </c>
      <c r="C1470" t="s">
        <v>18</v>
      </c>
      <c r="D1470">
        <v>16</v>
      </c>
    </row>
    <row r="1471" spans="1:4" x14ac:dyDescent="0.3">
      <c r="A1471" t="s">
        <v>9420</v>
      </c>
      <c r="B1471" t="s">
        <v>12842</v>
      </c>
      <c r="C1471" t="s">
        <v>39</v>
      </c>
      <c r="D1471">
        <v>4</v>
      </c>
    </row>
    <row r="1472" spans="1:4" x14ac:dyDescent="0.3">
      <c r="A1472" t="s">
        <v>3836</v>
      </c>
      <c r="B1472" t="s">
        <v>12843</v>
      </c>
      <c r="C1472" t="s">
        <v>173</v>
      </c>
      <c r="D1472">
        <v>10</v>
      </c>
    </row>
    <row r="1473" spans="1:4" x14ac:dyDescent="0.3">
      <c r="A1473" t="s">
        <v>2623</v>
      </c>
      <c r="B1473" t="s">
        <v>12842</v>
      </c>
      <c r="C1473" t="s">
        <v>39</v>
      </c>
      <c r="D1473">
        <v>20</v>
      </c>
    </row>
    <row r="1474" spans="1:4" x14ac:dyDescent="0.3">
      <c r="A1474" t="s">
        <v>13287</v>
      </c>
      <c r="B1474" t="s">
        <v>12842</v>
      </c>
      <c r="C1474" t="s">
        <v>74</v>
      </c>
      <c r="D1474">
        <v>19</v>
      </c>
    </row>
    <row r="1475" spans="1:4" x14ac:dyDescent="0.3">
      <c r="A1475" t="s">
        <v>13288</v>
      </c>
      <c r="B1475" t="s">
        <v>12842</v>
      </c>
      <c r="C1475" t="s">
        <v>39</v>
      </c>
      <c r="D1475">
        <v>13</v>
      </c>
    </row>
    <row r="1476" spans="1:4" x14ac:dyDescent="0.3">
      <c r="A1476" t="s">
        <v>37</v>
      </c>
      <c r="B1476" t="s">
        <v>12842</v>
      </c>
      <c r="C1476" t="s">
        <v>39</v>
      </c>
      <c r="D1476">
        <v>20</v>
      </c>
    </row>
    <row r="1477" spans="1:4" x14ac:dyDescent="0.3">
      <c r="A1477" t="s">
        <v>6256</v>
      </c>
      <c r="B1477" t="s">
        <v>12842</v>
      </c>
      <c r="C1477" t="s">
        <v>39</v>
      </c>
      <c r="D1477">
        <v>14</v>
      </c>
    </row>
    <row r="1478" spans="1:4" x14ac:dyDescent="0.3">
      <c r="A1478" t="s">
        <v>455</v>
      </c>
      <c r="B1478" t="s">
        <v>12842</v>
      </c>
      <c r="C1478" t="s">
        <v>39</v>
      </c>
      <c r="D1478">
        <v>2</v>
      </c>
    </row>
    <row r="1479" spans="1:4" x14ac:dyDescent="0.3">
      <c r="A1479" t="s">
        <v>8298</v>
      </c>
      <c r="B1479" t="s">
        <v>12843</v>
      </c>
      <c r="C1479" t="s">
        <v>39</v>
      </c>
      <c r="D1479">
        <v>19</v>
      </c>
    </row>
    <row r="1480" spans="1:4" x14ac:dyDescent="0.3">
      <c r="A1480" t="s">
        <v>6412</v>
      </c>
      <c r="B1480" t="s">
        <v>12842</v>
      </c>
      <c r="C1480" t="s">
        <v>74</v>
      </c>
      <c r="D1480">
        <v>4</v>
      </c>
    </row>
    <row r="1481" spans="1:4" x14ac:dyDescent="0.3">
      <c r="A1481" t="s">
        <v>4032</v>
      </c>
      <c r="B1481" t="s">
        <v>12842</v>
      </c>
      <c r="C1481" t="s">
        <v>27</v>
      </c>
      <c r="D1481">
        <v>8</v>
      </c>
    </row>
    <row r="1482" spans="1:4" x14ac:dyDescent="0.3">
      <c r="A1482" t="s">
        <v>8395</v>
      </c>
      <c r="B1482" t="s">
        <v>12842</v>
      </c>
      <c r="C1482" t="s">
        <v>39</v>
      </c>
      <c r="D1482">
        <v>5</v>
      </c>
    </row>
    <row r="1483" spans="1:4" x14ac:dyDescent="0.3">
      <c r="A1483" t="s">
        <v>13289</v>
      </c>
      <c r="B1483" t="s">
        <v>12842</v>
      </c>
      <c r="C1483" t="s">
        <v>74</v>
      </c>
      <c r="D1483">
        <v>15</v>
      </c>
    </row>
    <row r="1484" spans="1:4" x14ac:dyDescent="0.3">
      <c r="A1484" t="s">
        <v>13290</v>
      </c>
      <c r="B1484" t="s">
        <v>12842</v>
      </c>
      <c r="C1484" t="s">
        <v>74</v>
      </c>
      <c r="D1484">
        <v>1</v>
      </c>
    </row>
    <row r="1485" spans="1:4" x14ac:dyDescent="0.3">
      <c r="A1485" t="s">
        <v>11904</v>
      </c>
      <c r="B1485" t="s">
        <v>12842</v>
      </c>
      <c r="C1485" t="s">
        <v>18</v>
      </c>
      <c r="D1485">
        <v>13</v>
      </c>
    </row>
    <row r="1486" spans="1:4" x14ac:dyDescent="0.3">
      <c r="A1486" t="s">
        <v>4816</v>
      </c>
      <c r="B1486" t="s">
        <v>12842</v>
      </c>
      <c r="C1486" t="s">
        <v>18</v>
      </c>
      <c r="D1486">
        <v>18</v>
      </c>
    </row>
    <row r="1487" spans="1:4" x14ac:dyDescent="0.3">
      <c r="A1487" t="s">
        <v>13291</v>
      </c>
      <c r="B1487" t="s">
        <v>12842</v>
      </c>
      <c r="C1487" t="s">
        <v>39</v>
      </c>
      <c r="D1487">
        <v>16</v>
      </c>
    </row>
    <row r="1488" spans="1:4" x14ac:dyDescent="0.3">
      <c r="A1488" t="s">
        <v>5136</v>
      </c>
      <c r="B1488" t="s">
        <v>12843</v>
      </c>
      <c r="C1488" t="s">
        <v>18</v>
      </c>
      <c r="D1488">
        <v>7</v>
      </c>
    </row>
    <row r="1489" spans="1:4" x14ac:dyDescent="0.3">
      <c r="A1489" t="s">
        <v>553</v>
      </c>
      <c r="B1489" t="s">
        <v>12842</v>
      </c>
      <c r="C1489" t="s">
        <v>74</v>
      </c>
      <c r="D1489">
        <v>18</v>
      </c>
    </row>
    <row r="1490" spans="1:4" x14ac:dyDescent="0.3">
      <c r="A1490" t="s">
        <v>13292</v>
      </c>
      <c r="B1490" t="s">
        <v>12841</v>
      </c>
      <c r="C1490" t="s">
        <v>173</v>
      </c>
      <c r="D1490">
        <v>8</v>
      </c>
    </row>
    <row r="1491" spans="1:4" x14ac:dyDescent="0.3">
      <c r="A1491" t="s">
        <v>8271</v>
      </c>
      <c r="B1491" t="s">
        <v>12842</v>
      </c>
      <c r="C1491" t="s">
        <v>173</v>
      </c>
      <c r="D1491">
        <v>14</v>
      </c>
    </row>
    <row r="1492" spans="1:4" x14ac:dyDescent="0.3">
      <c r="A1492" t="s">
        <v>6506</v>
      </c>
      <c r="B1492" t="s">
        <v>12842</v>
      </c>
      <c r="C1492" t="s">
        <v>173</v>
      </c>
      <c r="D1492">
        <v>11</v>
      </c>
    </row>
    <row r="1493" spans="1:4" x14ac:dyDescent="0.3">
      <c r="A1493" t="s">
        <v>13293</v>
      </c>
      <c r="B1493" t="s">
        <v>12841</v>
      </c>
      <c r="C1493" t="s">
        <v>18</v>
      </c>
      <c r="D1493">
        <v>2</v>
      </c>
    </row>
    <row r="1494" spans="1:4" x14ac:dyDescent="0.3">
      <c r="A1494" t="s">
        <v>13294</v>
      </c>
      <c r="B1494" t="s">
        <v>12842</v>
      </c>
      <c r="C1494" t="s">
        <v>39</v>
      </c>
      <c r="D1494">
        <v>1</v>
      </c>
    </row>
    <row r="1495" spans="1:4" x14ac:dyDescent="0.3">
      <c r="A1495" t="s">
        <v>3333</v>
      </c>
      <c r="B1495" t="s">
        <v>12841</v>
      </c>
      <c r="C1495" t="s">
        <v>18</v>
      </c>
      <c r="D1495">
        <v>4</v>
      </c>
    </row>
    <row r="1496" spans="1:4" x14ac:dyDescent="0.3">
      <c r="A1496" t="s">
        <v>762</v>
      </c>
      <c r="B1496" t="s">
        <v>12842</v>
      </c>
      <c r="C1496" t="s">
        <v>18</v>
      </c>
      <c r="D1496">
        <v>19</v>
      </c>
    </row>
    <row r="1497" spans="1:4" x14ac:dyDescent="0.3">
      <c r="A1497" t="s">
        <v>5123</v>
      </c>
      <c r="B1497" t="s">
        <v>12842</v>
      </c>
      <c r="C1497" t="s">
        <v>39</v>
      </c>
      <c r="D1497">
        <v>20</v>
      </c>
    </row>
    <row r="1498" spans="1:4" x14ac:dyDescent="0.3">
      <c r="A1498" t="s">
        <v>298</v>
      </c>
      <c r="B1498" t="s">
        <v>12841</v>
      </c>
      <c r="C1498" t="s">
        <v>39</v>
      </c>
      <c r="D1498">
        <v>9</v>
      </c>
    </row>
    <row r="1499" spans="1:4" x14ac:dyDescent="0.3">
      <c r="A1499" t="s">
        <v>893</v>
      </c>
      <c r="B1499" t="s">
        <v>12842</v>
      </c>
      <c r="C1499" t="s">
        <v>74</v>
      </c>
      <c r="D1499">
        <v>20</v>
      </c>
    </row>
    <row r="1500" spans="1:4" x14ac:dyDescent="0.3">
      <c r="A1500" t="s">
        <v>3118</v>
      </c>
      <c r="B1500" t="s">
        <v>12842</v>
      </c>
      <c r="C1500" t="s">
        <v>18</v>
      </c>
      <c r="D1500">
        <v>1</v>
      </c>
    </row>
    <row r="1501" spans="1:4" x14ac:dyDescent="0.3">
      <c r="A1501" t="s">
        <v>3689</v>
      </c>
      <c r="B1501" t="s">
        <v>12842</v>
      </c>
      <c r="C1501" t="s">
        <v>39</v>
      </c>
      <c r="D1501">
        <v>20</v>
      </c>
    </row>
    <row r="1502" spans="1:4" x14ac:dyDescent="0.3">
      <c r="A1502" t="s">
        <v>2177</v>
      </c>
      <c r="B1502" t="s">
        <v>12842</v>
      </c>
      <c r="C1502" t="s">
        <v>27</v>
      </c>
      <c r="D1502">
        <v>5</v>
      </c>
    </row>
    <row r="1503" spans="1:4" x14ac:dyDescent="0.3">
      <c r="A1503" t="s">
        <v>13295</v>
      </c>
      <c r="B1503" t="s">
        <v>12843</v>
      </c>
      <c r="C1503" t="s">
        <v>18</v>
      </c>
      <c r="D1503">
        <v>1</v>
      </c>
    </row>
    <row r="1504" spans="1:4" x14ac:dyDescent="0.3">
      <c r="A1504" t="s">
        <v>13296</v>
      </c>
      <c r="B1504" t="s">
        <v>12842</v>
      </c>
      <c r="C1504" t="s">
        <v>173</v>
      </c>
      <c r="D1504">
        <v>16</v>
      </c>
    </row>
    <row r="1505" spans="1:4" x14ac:dyDescent="0.3">
      <c r="A1505" t="s">
        <v>917</v>
      </c>
      <c r="B1505" t="s">
        <v>12842</v>
      </c>
      <c r="C1505" t="s">
        <v>18</v>
      </c>
      <c r="D1505">
        <v>8</v>
      </c>
    </row>
    <row r="1506" spans="1:4" x14ac:dyDescent="0.3">
      <c r="A1506" t="s">
        <v>13297</v>
      </c>
      <c r="B1506" t="s">
        <v>12841</v>
      </c>
      <c r="C1506" t="s">
        <v>74</v>
      </c>
      <c r="D1506">
        <v>6</v>
      </c>
    </row>
    <row r="1507" spans="1:4" x14ac:dyDescent="0.3">
      <c r="A1507" t="s">
        <v>13298</v>
      </c>
      <c r="B1507" t="s">
        <v>12842</v>
      </c>
      <c r="C1507" t="s">
        <v>39</v>
      </c>
      <c r="D1507">
        <v>16</v>
      </c>
    </row>
    <row r="1508" spans="1:4" x14ac:dyDescent="0.3">
      <c r="A1508" t="s">
        <v>4390</v>
      </c>
      <c r="B1508" t="s">
        <v>12841</v>
      </c>
      <c r="C1508" t="s">
        <v>74</v>
      </c>
      <c r="D1508">
        <v>7</v>
      </c>
    </row>
    <row r="1509" spans="1:4" x14ac:dyDescent="0.3">
      <c r="A1509" t="s">
        <v>713</v>
      </c>
      <c r="B1509" t="s">
        <v>12842</v>
      </c>
      <c r="C1509" t="s">
        <v>39</v>
      </c>
      <c r="D1509">
        <v>16</v>
      </c>
    </row>
    <row r="1510" spans="1:4" x14ac:dyDescent="0.3">
      <c r="A1510" t="s">
        <v>13299</v>
      </c>
      <c r="B1510" t="s">
        <v>12842</v>
      </c>
      <c r="C1510" t="s">
        <v>39</v>
      </c>
      <c r="D1510">
        <v>4</v>
      </c>
    </row>
    <row r="1511" spans="1:4" x14ac:dyDescent="0.3">
      <c r="A1511" t="s">
        <v>11920</v>
      </c>
      <c r="B1511" t="s">
        <v>12841</v>
      </c>
      <c r="C1511" t="s">
        <v>74</v>
      </c>
      <c r="D1511">
        <v>2</v>
      </c>
    </row>
    <row r="1512" spans="1:4" x14ac:dyDescent="0.3">
      <c r="A1512" t="s">
        <v>13300</v>
      </c>
      <c r="B1512" t="s">
        <v>12842</v>
      </c>
      <c r="C1512" t="s">
        <v>18</v>
      </c>
      <c r="D1512">
        <v>7</v>
      </c>
    </row>
    <row r="1513" spans="1:4" x14ac:dyDescent="0.3">
      <c r="A1513" t="s">
        <v>2771</v>
      </c>
      <c r="B1513" t="s">
        <v>12842</v>
      </c>
      <c r="C1513" t="s">
        <v>39</v>
      </c>
      <c r="D1513">
        <v>13</v>
      </c>
    </row>
    <row r="1514" spans="1:4" x14ac:dyDescent="0.3">
      <c r="A1514" t="s">
        <v>2231</v>
      </c>
      <c r="B1514" t="s">
        <v>12842</v>
      </c>
      <c r="C1514" t="s">
        <v>173</v>
      </c>
      <c r="D1514">
        <v>5</v>
      </c>
    </row>
    <row r="1515" spans="1:4" x14ac:dyDescent="0.3">
      <c r="A1515" t="s">
        <v>13301</v>
      </c>
      <c r="B1515" t="s">
        <v>12841</v>
      </c>
      <c r="C1515" t="s">
        <v>39</v>
      </c>
      <c r="D1515">
        <v>3</v>
      </c>
    </row>
    <row r="1516" spans="1:4" x14ac:dyDescent="0.3">
      <c r="A1516" t="s">
        <v>6915</v>
      </c>
      <c r="B1516" t="s">
        <v>12841</v>
      </c>
      <c r="C1516" t="s">
        <v>74</v>
      </c>
      <c r="D1516">
        <v>15</v>
      </c>
    </row>
    <row r="1517" spans="1:4" x14ac:dyDescent="0.3">
      <c r="A1517" t="s">
        <v>4957</v>
      </c>
      <c r="B1517" t="s">
        <v>12842</v>
      </c>
      <c r="C1517" t="s">
        <v>74</v>
      </c>
      <c r="D1517">
        <v>10</v>
      </c>
    </row>
    <row r="1518" spans="1:4" x14ac:dyDescent="0.3">
      <c r="A1518" t="s">
        <v>1607</v>
      </c>
      <c r="B1518" t="s">
        <v>12842</v>
      </c>
      <c r="C1518" t="s">
        <v>18</v>
      </c>
      <c r="D1518">
        <v>9</v>
      </c>
    </row>
    <row r="1519" spans="1:4" x14ac:dyDescent="0.3">
      <c r="A1519" t="s">
        <v>3282</v>
      </c>
      <c r="B1519" t="s">
        <v>12843</v>
      </c>
      <c r="C1519" t="s">
        <v>74</v>
      </c>
      <c r="D1519">
        <v>5</v>
      </c>
    </row>
    <row r="1520" spans="1:4" x14ac:dyDescent="0.3">
      <c r="A1520" t="s">
        <v>7314</v>
      </c>
      <c r="B1520" t="s">
        <v>12842</v>
      </c>
      <c r="C1520" t="s">
        <v>39</v>
      </c>
      <c r="D1520">
        <v>1</v>
      </c>
    </row>
    <row r="1521" spans="1:4" x14ac:dyDescent="0.3">
      <c r="A1521" t="s">
        <v>3439</v>
      </c>
      <c r="B1521" t="s">
        <v>12842</v>
      </c>
      <c r="C1521" t="s">
        <v>27</v>
      </c>
      <c r="D1521">
        <v>2</v>
      </c>
    </row>
    <row r="1522" spans="1:4" x14ac:dyDescent="0.3">
      <c r="A1522" t="s">
        <v>4363</v>
      </c>
      <c r="B1522" t="s">
        <v>12842</v>
      </c>
      <c r="C1522" t="s">
        <v>18</v>
      </c>
      <c r="D1522">
        <v>14</v>
      </c>
    </row>
    <row r="1523" spans="1:4" x14ac:dyDescent="0.3">
      <c r="A1523" t="s">
        <v>429</v>
      </c>
      <c r="B1523" t="s">
        <v>12842</v>
      </c>
      <c r="C1523" t="s">
        <v>39</v>
      </c>
      <c r="D1523">
        <v>2</v>
      </c>
    </row>
    <row r="1524" spans="1:4" x14ac:dyDescent="0.3">
      <c r="A1524" t="s">
        <v>2009</v>
      </c>
      <c r="B1524" t="s">
        <v>12841</v>
      </c>
      <c r="C1524" t="s">
        <v>18</v>
      </c>
      <c r="D1524">
        <v>5</v>
      </c>
    </row>
    <row r="1525" spans="1:4" x14ac:dyDescent="0.3">
      <c r="A1525" t="s">
        <v>4718</v>
      </c>
      <c r="B1525" t="s">
        <v>12841</v>
      </c>
      <c r="C1525" t="s">
        <v>173</v>
      </c>
      <c r="D1525">
        <v>19</v>
      </c>
    </row>
    <row r="1526" spans="1:4" x14ac:dyDescent="0.3">
      <c r="A1526" t="s">
        <v>1190</v>
      </c>
      <c r="B1526" t="s">
        <v>12842</v>
      </c>
      <c r="C1526" t="s">
        <v>27</v>
      </c>
      <c r="D1526">
        <v>7</v>
      </c>
    </row>
    <row r="1527" spans="1:4" x14ac:dyDescent="0.3">
      <c r="A1527" t="s">
        <v>4770</v>
      </c>
      <c r="B1527" t="s">
        <v>12842</v>
      </c>
      <c r="C1527" t="s">
        <v>173</v>
      </c>
      <c r="D1527">
        <v>15</v>
      </c>
    </row>
    <row r="1528" spans="1:4" x14ac:dyDescent="0.3">
      <c r="A1528" t="s">
        <v>9018</v>
      </c>
      <c r="B1528" t="s">
        <v>12842</v>
      </c>
      <c r="C1528" t="s">
        <v>27</v>
      </c>
      <c r="D1528">
        <v>7</v>
      </c>
    </row>
    <row r="1529" spans="1:4" x14ac:dyDescent="0.3">
      <c r="A1529" t="s">
        <v>221</v>
      </c>
      <c r="B1529" t="s">
        <v>12842</v>
      </c>
      <c r="C1529" t="s">
        <v>27</v>
      </c>
      <c r="D1529">
        <v>19</v>
      </c>
    </row>
    <row r="1530" spans="1:4" x14ac:dyDescent="0.3">
      <c r="A1530" t="s">
        <v>13302</v>
      </c>
      <c r="B1530" t="s">
        <v>12842</v>
      </c>
      <c r="C1530" t="s">
        <v>74</v>
      </c>
      <c r="D1530">
        <v>17</v>
      </c>
    </row>
    <row r="1531" spans="1:4" x14ac:dyDescent="0.3">
      <c r="A1531" t="s">
        <v>3996</v>
      </c>
      <c r="B1531" t="s">
        <v>12842</v>
      </c>
      <c r="C1531" t="s">
        <v>173</v>
      </c>
      <c r="D1531">
        <v>10</v>
      </c>
    </row>
    <row r="1532" spans="1:4" x14ac:dyDescent="0.3">
      <c r="A1532" t="s">
        <v>757</v>
      </c>
      <c r="B1532" t="s">
        <v>12842</v>
      </c>
      <c r="C1532" t="s">
        <v>74</v>
      </c>
      <c r="D1532">
        <v>14</v>
      </c>
    </row>
    <row r="1533" spans="1:4" x14ac:dyDescent="0.3">
      <c r="A1533" t="s">
        <v>3631</v>
      </c>
      <c r="B1533" t="s">
        <v>12842</v>
      </c>
      <c r="C1533" t="s">
        <v>18</v>
      </c>
      <c r="D1533">
        <v>9</v>
      </c>
    </row>
    <row r="1534" spans="1:4" x14ac:dyDescent="0.3">
      <c r="A1534" t="s">
        <v>13303</v>
      </c>
      <c r="B1534" t="s">
        <v>12842</v>
      </c>
      <c r="C1534" t="s">
        <v>27</v>
      </c>
      <c r="D1534">
        <v>19</v>
      </c>
    </row>
    <row r="1535" spans="1:4" x14ac:dyDescent="0.3">
      <c r="A1535" t="s">
        <v>2028</v>
      </c>
      <c r="B1535" t="s">
        <v>12842</v>
      </c>
      <c r="C1535" t="s">
        <v>74</v>
      </c>
      <c r="D1535">
        <v>8</v>
      </c>
    </row>
    <row r="1536" spans="1:4" x14ac:dyDescent="0.3">
      <c r="A1536" t="s">
        <v>13304</v>
      </c>
      <c r="B1536" t="s">
        <v>12842</v>
      </c>
      <c r="C1536" t="s">
        <v>39</v>
      </c>
      <c r="D1536">
        <v>17</v>
      </c>
    </row>
    <row r="1537" spans="1:4" x14ac:dyDescent="0.3">
      <c r="A1537" t="s">
        <v>6132</v>
      </c>
      <c r="B1537" t="s">
        <v>12842</v>
      </c>
      <c r="C1537" t="s">
        <v>18</v>
      </c>
      <c r="D1537">
        <v>13</v>
      </c>
    </row>
    <row r="1538" spans="1:4" x14ac:dyDescent="0.3">
      <c r="A1538" t="s">
        <v>1639</v>
      </c>
      <c r="B1538" t="s">
        <v>12841</v>
      </c>
      <c r="C1538" t="s">
        <v>18</v>
      </c>
      <c r="D1538">
        <v>13</v>
      </c>
    </row>
    <row r="1539" spans="1:4" x14ac:dyDescent="0.3">
      <c r="A1539" t="s">
        <v>2591</v>
      </c>
      <c r="B1539" t="s">
        <v>12841</v>
      </c>
      <c r="C1539" t="s">
        <v>27</v>
      </c>
      <c r="D1539">
        <v>8</v>
      </c>
    </row>
    <row r="1540" spans="1:4" x14ac:dyDescent="0.3">
      <c r="A1540" t="s">
        <v>1387</v>
      </c>
      <c r="B1540" t="s">
        <v>12841</v>
      </c>
      <c r="C1540" t="s">
        <v>18</v>
      </c>
      <c r="D1540">
        <v>17</v>
      </c>
    </row>
    <row r="1541" spans="1:4" x14ac:dyDescent="0.3">
      <c r="A1541" t="s">
        <v>13305</v>
      </c>
      <c r="B1541" t="s">
        <v>12842</v>
      </c>
      <c r="C1541" t="s">
        <v>27</v>
      </c>
      <c r="D1541">
        <v>15</v>
      </c>
    </row>
    <row r="1542" spans="1:4" x14ac:dyDescent="0.3">
      <c r="A1542" t="s">
        <v>7894</v>
      </c>
      <c r="B1542" t="s">
        <v>12841</v>
      </c>
      <c r="C1542" t="s">
        <v>74</v>
      </c>
      <c r="D1542">
        <v>17</v>
      </c>
    </row>
    <row r="1543" spans="1:4" x14ac:dyDescent="0.3">
      <c r="A1543" t="s">
        <v>6345</v>
      </c>
      <c r="B1543" t="s">
        <v>12842</v>
      </c>
      <c r="C1543" t="s">
        <v>27</v>
      </c>
      <c r="D1543">
        <v>17</v>
      </c>
    </row>
    <row r="1544" spans="1:4" x14ac:dyDescent="0.3">
      <c r="A1544" t="s">
        <v>4295</v>
      </c>
      <c r="B1544" t="s">
        <v>12842</v>
      </c>
      <c r="C1544" t="s">
        <v>39</v>
      </c>
      <c r="D1544">
        <v>4</v>
      </c>
    </row>
    <row r="1545" spans="1:4" x14ac:dyDescent="0.3">
      <c r="A1545" t="s">
        <v>358</v>
      </c>
      <c r="B1545" t="s">
        <v>12842</v>
      </c>
      <c r="C1545" t="s">
        <v>173</v>
      </c>
      <c r="D1545">
        <v>18</v>
      </c>
    </row>
    <row r="1546" spans="1:4" x14ac:dyDescent="0.3">
      <c r="A1546" t="s">
        <v>13306</v>
      </c>
      <c r="B1546" t="s">
        <v>12842</v>
      </c>
      <c r="C1546" t="s">
        <v>74</v>
      </c>
      <c r="D1546">
        <v>17</v>
      </c>
    </row>
    <row r="1547" spans="1:4" x14ac:dyDescent="0.3">
      <c r="A1547" t="s">
        <v>1661</v>
      </c>
      <c r="B1547" t="s">
        <v>12842</v>
      </c>
      <c r="C1547" t="s">
        <v>18</v>
      </c>
      <c r="D1547">
        <v>5</v>
      </c>
    </row>
    <row r="1548" spans="1:4" x14ac:dyDescent="0.3">
      <c r="A1548" t="s">
        <v>844</v>
      </c>
      <c r="B1548" t="s">
        <v>12842</v>
      </c>
      <c r="C1548" t="s">
        <v>18</v>
      </c>
      <c r="D1548">
        <v>20</v>
      </c>
    </row>
    <row r="1549" spans="1:4" x14ac:dyDescent="0.3">
      <c r="A1549" t="s">
        <v>13307</v>
      </c>
      <c r="B1549" t="s">
        <v>12841</v>
      </c>
      <c r="C1549" t="s">
        <v>18</v>
      </c>
      <c r="D1549">
        <v>11</v>
      </c>
    </row>
    <row r="1550" spans="1:4" x14ac:dyDescent="0.3">
      <c r="A1550" t="s">
        <v>5468</v>
      </c>
      <c r="B1550" t="s">
        <v>12842</v>
      </c>
      <c r="C1550" t="s">
        <v>18</v>
      </c>
      <c r="D1550">
        <v>7</v>
      </c>
    </row>
    <row r="1551" spans="1:4" x14ac:dyDescent="0.3">
      <c r="A1551" t="s">
        <v>6572</v>
      </c>
      <c r="B1551" t="s">
        <v>12842</v>
      </c>
      <c r="C1551" t="s">
        <v>27</v>
      </c>
      <c r="D1551">
        <v>5</v>
      </c>
    </row>
    <row r="1552" spans="1:4" x14ac:dyDescent="0.3">
      <c r="A1552" t="s">
        <v>8935</v>
      </c>
      <c r="B1552" t="s">
        <v>12842</v>
      </c>
      <c r="C1552" t="s">
        <v>173</v>
      </c>
      <c r="D1552">
        <v>8</v>
      </c>
    </row>
    <row r="1553" spans="1:4" x14ac:dyDescent="0.3">
      <c r="A1553" t="s">
        <v>1204</v>
      </c>
      <c r="B1553" t="s">
        <v>12842</v>
      </c>
      <c r="C1553" t="s">
        <v>27</v>
      </c>
      <c r="D1553">
        <v>1</v>
      </c>
    </row>
    <row r="1554" spans="1:4" x14ac:dyDescent="0.3">
      <c r="A1554" t="s">
        <v>6167</v>
      </c>
      <c r="B1554" t="s">
        <v>12842</v>
      </c>
      <c r="C1554" t="s">
        <v>74</v>
      </c>
      <c r="D1554">
        <v>14</v>
      </c>
    </row>
    <row r="1555" spans="1:4" x14ac:dyDescent="0.3">
      <c r="A1555" t="s">
        <v>4486</v>
      </c>
      <c r="B1555" t="s">
        <v>12842</v>
      </c>
      <c r="C1555" t="s">
        <v>74</v>
      </c>
      <c r="D1555">
        <v>15</v>
      </c>
    </row>
    <row r="1556" spans="1:4" x14ac:dyDescent="0.3">
      <c r="A1556" t="s">
        <v>1122</v>
      </c>
      <c r="B1556" t="s">
        <v>12842</v>
      </c>
      <c r="C1556" t="s">
        <v>27</v>
      </c>
      <c r="D1556">
        <v>14</v>
      </c>
    </row>
    <row r="1557" spans="1:4" x14ac:dyDescent="0.3">
      <c r="A1557" t="s">
        <v>2517</v>
      </c>
      <c r="B1557" t="s">
        <v>12841</v>
      </c>
      <c r="C1557" t="s">
        <v>27</v>
      </c>
      <c r="D1557">
        <v>11</v>
      </c>
    </row>
    <row r="1558" spans="1:4" x14ac:dyDescent="0.3">
      <c r="A1558" t="s">
        <v>13308</v>
      </c>
      <c r="B1558" t="s">
        <v>12843</v>
      </c>
      <c r="C1558" t="s">
        <v>18</v>
      </c>
      <c r="D1558">
        <v>8</v>
      </c>
    </row>
    <row r="1559" spans="1:4" x14ac:dyDescent="0.3">
      <c r="A1559" t="s">
        <v>4649</v>
      </c>
      <c r="B1559" t="s">
        <v>12842</v>
      </c>
      <c r="C1559" t="s">
        <v>173</v>
      </c>
      <c r="D1559">
        <v>15</v>
      </c>
    </row>
    <row r="1560" spans="1:4" x14ac:dyDescent="0.3">
      <c r="A1560" t="s">
        <v>12027</v>
      </c>
      <c r="B1560" t="s">
        <v>12842</v>
      </c>
      <c r="C1560" t="s">
        <v>18</v>
      </c>
      <c r="D1560">
        <v>18</v>
      </c>
    </row>
    <row r="1561" spans="1:4" x14ac:dyDescent="0.3">
      <c r="A1561" t="s">
        <v>1116</v>
      </c>
      <c r="B1561" t="s">
        <v>12841</v>
      </c>
      <c r="C1561" t="s">
        <v>27</v>
      </c>
      <c r="D1561">
        <v>2</v>
      </c>
    </row>
    <row r="1562" spans="1:4" x14ac:dyDescent="0.3">
      <c r="A1562" t="s">
        <v>6138</v>
      </c>
      <c r="B1562" t="s">
        <v>12843</v>
      </c>
      <c r="C1562" t="s">
        <v>173</v>
      </c>
      <c r="D1562">
        <v>8</v>
      </c>
    </row>
    <row r="1563" spans="1:4" x14ac:dyDescent="0.3">
      <c r="A1563" t="s">
        <v>5432</v>
      </c>
      <c r="B1563" t="s">
        <v>12842</v>
      </c>
      <c r="C1563" t="s">
        <v>27</v>
      </c>
      <c r="D1563">
        <v>20</v>
      </c>
    </row>
    <row r="1564" spans="1:4" x14ac:dyDescent="0.3">
      <c r="A1564" t="s">
        <v>13309</v>
      </c>
      <c r="B1564" t="s">
        <v>12841</v>
      </c>
      <c r="C1564" t="s">
        <v>39</v>
      </c>
      <c r="D1564">
        <v>18</v>
      </c>
    </row>
    <row r="1565" spans="1:4" x14ac:dyDescent="0.3">
      <c r="A1565" t="s">
        <v>3537</v>
      </c>
      <c r="B1565" t="s">
        <v>12843</v>
      </c>
      <c r="C1565" t="s">
        <v>74</v>
      </c>
      <c r="D1565">
        <v>20</v>
      </c>
    </row>
    <row r="1566" spans="1:4" x14ac:dyDescent="0.3">
      <c r="A1566" t="s">
        <v>2445</v>
      </c>
      <c r="B1566" t="s">
        <v>12841</v>
      </c>
      <c r="C1566" t="s">
        <v>39</v>
      </c>
      <c r="D1566">
        <v>4</v>
      </c>
    </row>
    <row r="1567" spans="1:4" x14ac:dyDescent="0.3">
      <c r="A1567" t="s">
        <v>3285</v>
      </c>
      <c r="B1567" t="s">
        <v>12842</v>
      </c>
      <c r="C1567" t="s">
        <v>27</v>
      </c>
      <c r="D1567">
        <v>10</v>
      </c>
    </row>
    <row r="1568" spans="1:4" x14ac:dyDescent="0.3">
      <c r="A1568" t="s">
        <v>6435</v>
      </c>
      <c r="B1568" t="s">
        <v>12842</v>
      </c>
      <c r="C1568" t="s">
        <v>18</v>
      </c>
      <c r="D1568">
        <v>3</v>
      </c>
    </row>
    <row r="1569" spans="1:4" x14ac:dyDescent="0.3">
      <c r="A1569" t="s">
        <v>13310</v>
      </c>
      <c r="B1569" t="s">
        <v>12842</v>
      </c>
      <c r="C1569" t="s">
        <v>27</v>
      </c>
      <c r="D1569">
        <v>18</v>
      </c>
    </row>
    <row r="1570" spans="1:4" x14ac:dyDescent="0.3">
      <c r="A1570" t="s">
        <v>4064</v>
      </c>
      <c r="B1570" t="s">
        <v>12842</v>
      </c>
      <c r="C1570" t="s">
        <v>173</v>
      </c>
      <c r="D1570">
        <v>11</v>
      </c>
    </row>
    <row r="1571" spans="1:4" x14ac:dyDescent="0.3">
      <c r="A1571" t="s">
        <v>13311</v>
      </c>
      <c r="B1571" t="s">
        <v>12842</v>
      </c>
      <c r="C1571" t="s">
        <v>39</v>
      </c>
      <c r="D1571">
        <v>5</v>
      </c>
    </row>
    <row r="1572" spans="1:4" x14ac:dyDescent="0.3">
      <c r="A1572" t="s">
        <v>13312</v>
      </c>
      <c r="B1572" t="s">
        <v>12842</v>
      </c>
      <c r="C1572" t="s">
        <v>18</v>
      </c>
      <c r="D1572">
        <v>2</v>
      </c>
    </row>
    <row r="1573" spans="1:4" x14ac:dyDescent="0.3">
      <c r="A1573" t="s">
        <v>13313</v>
      </c>
      <c r="B1573" t="s">
        <v>12842</v>
      </c>
      <c r="C1573" t="s">
        <v>27</v>
      </c>
      <c r="D1573">
        <v>15</v>
      </c>
    </row>
    <row r="1574" spans="1:4" x14ac:dyDescent="0.3">
      <c r="A1574" t="s">
        <v>8954</v>
      </c>
      <c r="B1574" t="s">
        <v>12842</v>
      </c>
      <c r="C1574" t="s">
        <v>18</v>
      </c>
      <c r="D1574">
        <v>17</v>
      </c>
    </row>
    <row r="1575" spans="1:4" x14ac:dyDescent="0.3">
      <c r="A1575" t="s">
        <v>13314</v>
      </c>
      <c r="B1575" t="s">
        <v>12841</v>
      </c>
      <c r="C1575" t="s">
        <v>39</v>
      </c>
      <c r="D1575">
        <v>18</v>
      </c>
    </row>
    <row r="1576" spans="1:4" x14ac:dyDescent="0.3">
      <c r="A1576" t="s">
        <v>4061</v>
      </c>
      <c r="B1576" t="s">
        <v>12842</v>
      </c>
      <c r="C1576" t="s">
        <v>39</v>
      </c>
      <c r="D1576">
        <v>20</v>
      </c>
    </row>
    <row r="1577" spans="1:4" x14ac:dyDescent="0.3">
      <c r="A1577" t="s">
        <v>3465</v>
      </c>
      <c r="B1577" t="s">
        <v>12842</v>
      </c>
      <c r="C1577" t="s">
        <v>18</v>
      </c>
      <c r="D1577">
        <v>17</v>
      </c>
    </row>
    <row r="1578" spans="1:4" x14ac:dyDescent="0.3">
      <c r="A1578" t="s">
        <v>6268</v>
      </c>
      <c r="B1578" t="s">
        <v>12841</v>
      </c>
      <c r="C1578" t="s">
        <v>27</v>
      </c>
      <c r="D1578">
        <v>16</v>
      </c>
    </row>
    <row r="1579" spans="1:4" x14ac:dyDescent="0.3">
      <c r="A1579" t="s">
        <v>4656</v>
      </c>
      <c r="B1579" t="s">
        <v>12841</v>
      </c>
      <c r="C1579" t="s">
        <v>74</v>
      </c>
      <c r="D1579">
        <v>17</v>
      </c>
    </row>
    <row r="1580" spans="1:4" x14ac:dyDescent="0.3">
      <c r="A1580" t="s">
        <v>13315</v>
      </c>
      <c r="B1580" t="s">
        <v>12843</v>
      </c>
      <c r="C1580" t="s">
        <v>39</v>
      </c>
      <c r="D1580">
        <v>20</v>
      </c>
    </row>
    <row r="1581" spans="1:4" x14ac:dyDescent="0.3">
      <c r="A1581" t="s">
        <v>911</v>
      </c>
      <c r="B1581" t="s">
        <v>12841</v>
      </c>
      <c r="C1581" t="s">
        <v>74</v>
      </c>
      <c r="D1581">
        <v>10</v>
      </c>
    </row>
    <row r="1582" spans="1:4" x14ac:dyDescent="0.3">
      <c r="A1582" t="s">
        <v>1749</v>
      </c>
      <c r="B1582" t="s">
        <v>12841</v>
      </c>
      <c r="C1582" t="s">
        <v>18</v>
      </c>
      <c r="D1582">
        <v>16</v>
      </c>
    </row>
    <row r="1583" spans="1:4" x14ac:dyDescent="0.3">
      <c r="A1583" t="s">
        <v>10904</v>
      </c>
      <c r="B1583" t="s">
        <v>12842</v>
      </c>
      <c r="C1583" t="s">
        <v>18</v>
      </c>
      <c r="D1583">
        <v>17</v>
      </c>
    </row>
    <row r="1584" spans="1:4" x14ac:dyDescent="0.3">
      <c r="A1584" t="s">
        <v>3005</v>
      </c>
      <c r="B1584" t="s">
        <v>12842</v>
      </c>
      <c r="C1584" t="s">
        <v>27</v>
      </c>
      <c r="D1584">
        <v>3</v>
      </c>
    </row>
    <row r="1585" spans="1:4" x14ac:dyDescent="0.3">
      <c r="A1585" t="s">
        <v>13316</v>
      </c>
      <c r="B1585" t="s">
        <v>12842</v>
      </c>
      <c r="C1585" t="s">
        <v>18</v>
      </c>
      <c r="D1585">
        <v>14</v>
      </c>
    </row>
    <row r="1586" spans="1:4" x14ac:dyDescent="0.3">
      <c r="A1586" t="s">
        <v>12782</v>
      </c>
      <c r="B1586" t="s">
        <v>12842</v>
      </c>
      <c r="C1586" t="s">
        <v>74</v>
      </c>
      <c r="D1586">
        <v>7</v>
      </c>
    </row>
    <row r="1587" spans="1:4" x14ac:dyDescent="0.3">
      <c r="A1587" t="s">
        <v>11571</v>
      </c>
      <c r="B1587" t="s">
        <v>12843</v>
      </c>
      <c r="C1587" t="s">
        <v>173</v>
      </c>
      <c r="D1587">
        <v>3</v>
      </c>
    </row>
    <row r="1588" spans="1:4" x14ac:dyDescent="0.3">
      <c r="A1588" t="s">
        <v>4379</v>
      </c>
      <c r="B1588" t="s">
        <v>12842</v>
      </c>
      <c r="C1588" t="s">
        <v>74</v>
      </c>
      <c r="D1588">
        <v>4</v>
      </c>
    </row>
    <row r="1589" spans="1:4" x14ac:dyDescent="0.3">
      <c r="A1589" t="s">
        <v>3918</v>
      </c>
      <c r="B1589" t="s">
        <v>12842</v>
      </c>
      <c r="C1589" t="s">
        <v>74</v>
      </c>
      <c r="D1589">
        <v>3</v>
      </c>
    </row>
    <row r="1590" spans="1:4" x14ac:dyDescent="0.3">
      <c r="A1590" t="s">
        <v>4214</v>
      </c>
      <c r="B1590" t="s">
        <v>12842</v>
      </c>
      <c r="C1590" t="s">
        <v>39</v>
      </c>
      <c r="D1590">
        <v>18</v>
      </c>
    </row>
    <row r="1591" spans="1:4" x14ac:dyDescent="0.3">
      <c r="A1591" t="s">
        <v>6535</v>
      </c>
      <c r="B1591" t="s">
        <v>12842</v>
      </c>
      <c r="C1591" t="s">
        <v>39</v>
      </c>
      <c r="D1591">
        <v>16</v>
      </c>
    </row>
    <row r="1592" spans="1:4" x14ac:dyDescent="0.3">
      <c r="A1592" t="s">
        <v>3223</v>
      </c>
      <c r="B1592" t="s">
        <v>12842</v>
      </c>
      <c r="C1592" t="s">
        <v>39</v>
      </c>
      <c r="D1592">
        <v>3</v>
      </c>
    </row>
    <row r="1593" spans="1:4" x14ac:dyDescent="0.3">
      <c r="A1593" t="s">
        <v>9978</v>
      </c>
      <c r="B1593" t="s">
        <v>12842</v>
      </c>
      <c r="C1593" t="s">
        <v>27</v>
      </c>
      <c r="D1593">
        <v>13</v>
      </c>
    </row>
    <row r="1594" spans="1:4" x14ac:dyDescent="0.3">
      <c r="A1594" t="s">
        <v>853</v>
      </c>
      <c r="B1594" t="s">
        <v>12843</v>
      </c>
      <c r="C1594" t="s">
        <v>27</v>
      </c>
      <c r="D1594">
        <v>14</v>
      </c>
    </row>
    <row r="1595" spans="1:4" x14ac:dyDescent="0.3">
      <c r="A1595" t="s">
        <v>945</v>
      </c>
      <c r="B1595" t="s">
        <v>12842</v>
      </c>
      <c r="C1595" t="s">
        <v>39</v>
      </c>
      <c r="D1595">
        <v>11</v>
      </c>
    </row>
    <row r="1596" spans="1:4" x14ac:dyDescent="0.3">
      <c r="A1596" t="s">
        <v>8368</v>
      </c>
      <c r="B1596" t="s">
        <v>12841</v>
      </c>
      <c r="C1596" t="s">
        <v>39</v>
      </c>
      <c r="D1596">
        <v>13</v>
      </c>
    </row>
    <row r="1597" spans="1:4" x14ac:dyDescent="0.3">
      <c r="A1597" t="s">
        <v>13317</v>
      </c>
      <c r="B1597" t="s">
        <v>12842</v>
      </c>
      <c r="C1597" t="s">
        <v>18</v>
      </c>
      <c r="D1597">
        <v>19</v>
      </c>
    </row>
    <row r="1598" spans="1:4" x14ac:dyDescent="0.3">
      <c r="A1598" t="s">
        <v>4113</v>
      </c>
      <c r="B1598" t="s">
        <v>12842</v>
      </c>
      <c r="C1598" t="s">
        <v>74</v>
      </c>
      <c r="D1598">
        <v>11</v>
      </c>
    </row>
    <row r="1599" spans="1:4" x14ac:dyDescent="0.3">
      <c r="A1599" t="s">
        <v>2375</v>
      </c>
      <c r="B1599" t="s">
        <v>12842</v>
      </c>
      <c r="C1599" t="s">
        <v>27</v>
      </c>
      <c r="D1599">
        <v>14</v>
      </c>
    </row>
    <row r="1600" spans="1:4" x14ac:dyDescent="0.3">
      <c r="A1600" t="s">
        <v>1450</v>
      </c>
      <c r="B1600" t="s">
        <v>12841</v>
      </c>
      <c r="C1600" t="s">
        <v>27</v>
      </c>
      <c r="D1600">
        <v>12</v>
      </c>
    </row>
    <row r="1601" spans="1:4" x14ac:dyDescent="0.3">
      <c r="A1601" t="s">
        <v>13318</v>
      </c>
      <c r="B1601" t="s">
        <v>12842</v>
      </c>
      <c r="C1601" t="s">
        <v>173</v>
      </c>
      <c r="D1601">
        <v>8</v>
      </c>
    </row>
    <row r="1602" spans="1:4" x14ac:dyDescent="0.3">
      <c r="A1602" t="s">
        <v>5008</v>
      </c>
      <c r="B1602" t="s">
        <v>12843</v>
      </c>
      <c r="C1602" t="s">
        <v>18</v>
      </c>
      <c r="D1602">
        <v>18</v>
      </c>
    </row>
    <row r="1603" spans="1:4" x14ac:dyDescent="0.3">
      <c r="A1603" t="s">
        <v>13319</v>
      </c>
      <c r="B1603" t="s">
        <v>12842</v>
      </c>
      <c r="C1603" t="s">
        <v>27</v>
      </c>
      <c r="D1603">
        <v>9</v>
      </c>
    </row>
    <row r="1604" spans="1:4" x14ac:dyDescent="0.3">
      <c r="A1604" t="s">
        <v>13320</v>
      </c>
      <c r="B1604" t="s">
        <v>12842</v>
      </c>
      <c r="C1604" t="s">
        <v>74</v>
      </c>
      <c r="D1604">
        <v>16</v>
      </c>
    </row>
    <row r="1605" spans="1:4" x14ac:dyDescent="0.3">
      <c r="A1605" t="s">
        <v>13321</v>
      </c>
      <c r="B1605" t="s">
        <v>12841</v>
      </c>
      <c r="C1605" t="s">
        <v>18</v>
      </c>
      <c r="D1605">
        <v>13</v>
      </c>
    </row>
    <row r="1606" spans="1:4" x14ac:dyDescent="0.3">
      <c r="A1606" t="s">
        <v>4308</v>
      </c>
      <c r="B1606" t="s">
        <v>12842</v>
      </c>
      <c r="C1606" t="s">
        <v>173</v>
      </c>
      <c r="D1606">
        <v>14</v>
      </c>
    </row>
    <row r="1607" spans="1:4" x14ac:dyDescent="0.3">
      <c r="A1607" t="s">
        <v>13322</v>
      </c>
      <c r="B1607" t="s">
        <v>12842</v>
      </c>
      <c r="C1607" t="s">
        <v>39</v>
      </c>
      <c r="D1607">
        <v>16</v>
      </c>
    </row>
    <row r="1608" spans="1:4" x14ac:dyDescent="0.3">
      <c r="A1608" t="s">
        <v>9577</v>
      </c>
      <c r="B1608" t="s">
        <v>12843</v>
      </c>
      <c r="C1608" t="s">
        <v>27</v>
      </c>
      <c r="D1608">
        <v>15</v>
      </c>
    </row>
    <row r="1609" spans="1:4" x14ac:dyDescent="0.3">
      <c r="A1609" t="s">
        <v>4463</v>
      </c>
      <c r="B1609" t="s">
        <v>12842</v>
      </c>
      <c r="C1609" t="s">
        <v>27</v>
      </c>
      <c r="D1609">
        <v>12</v>
      </c>
    </row>
    <row r="1610" spans="1:4" x14ac:dyDescent="0.3">
      <c r="A1610" t="s">
        <v>661</v>
      </c>
      <c r="B1610" t="s">
        <v>12842</v>
      </c>
      <c r="C1610" t="s">
        <v>173</v>
      </c>
      <c r="D1610">
        <v>13</v>
      </c>
    </row>
    <row r="1611" spans="1:4" x14ac:dyDescent="0.3">
      <c r="A1611" t="s">
        <v>13323</v>
      </c>
      <c r="B1611" t="s">
        <v>12842</v>
      </c>
      <c r="C1611" t="s">
        <v>74</v>
      </c>
      <c r="D1611">
        <v>11</v>
      </c>
    </row>
    <row r="1612" spans="1:4" x14ac:dyDescent="0.3">
      <c r="A1612" t="s">
        <v>13324</v>
      </c>
      <c r="B1612" t="s">
        <v>12842</v>
      </c>
      <c r="C1612" t="s">
        <v>18</v>
      </c>
      <c r="D1612">
        <v>7</v>
      </c>
    </row>
    <row r="1613" spans="1:4" x14ac:dyDescent="0.3">
      <c r="A1613" t="s">
        <v>3578</v>
      </c>
      <c r="B1613" t="s">
        <v>12841</v>
      </c>
      <c r="C1613" t="s">
        <v>27</v>
      </c>
      <c r="D1613">
        <v>15</v>
      </c>
    </row>
    <row r="1614" spans="1:4" x14ac:dyDescent="0.3">
      <c r="A1614" t="s">
        <v>13325</v>
      </c>
      <c r="B1614" t="s">
        <v>12841</v>
      </c>
      <c r="C1614" t="s">
        <v>27</v>
      </c>
      <c r="D1614">
        <v>18</v>
      </c>
    </row>
    <row r="1615" spans="1:4" x14ac:dyDescent="0.3">
      <c r="A1615" t="s">
        <v>1864</v>
      </c>
      <c r="B1615" t="s">
        <v>12842</v>
      </c>
      <c r="C1615" t="s">
        <v>74</v>
      </c>
      <c r="D1615">
        <v>15</v>
      </c>
    </row>
    <row r="1616" spans="1:4" x14ac:dyDescent="0.3">
      <c r="A1616" t="s">
        <v>7100</v>
      </c>
      <c r="B1616" t="s">
        <v>12841</v>
      </c>
      <c r="C1616" t="s">
        <v>27</v>
      </c>
      <c r="D1616">
        <v>16</v>
      </c>
    </row>
    <row r="1617" spans="1:4" x14ac:dyDescent="0.3">
      <c r="A1617" t="s">
        <v>13326</v>
      </c>
      <c r="B1617" t="s">
        <v>12842</v>
      </c>
      <c r="C1617" t="s">
        <v>18</v>
      </c>
      <c r="D1617">
        <v>17</v>
      </c>
    </row>
    <row r="1618" spans="1:4" x14ac:dyDescent="0.3">
      <c r="A1618" t="s">
        <v>9434</v>
      </c>
      <c r="B1618" t="s">
        <v>12842</v>
      </c>
      <c r="C1618" t="s">
        <v>74</v>
      </c>
      <c r="D1618">
        <v>8</v>
      </c>
    </row>
    <row r="1619" spans="1:4" x14ac:dyDescent="0.3">
      <c r="A1619" t="s">
        <v>5196</v>
      </c>
      <c r="B1619" t="s">
        <v>12842</v>
      </c>
      <c r="C1619" t="s">
        <v>173</v>
      </c>
      <c r="D1619">
        <v>2</v>
      </c>
    </row>
    <row r="1620" spans="1:4" x14ac:dyDescent="0.3">
      <c r="A1620" t="s">
        <v>4382</v>
      </c>
      <c r="B1620" t="s">
        <v>12843</v>
      </c>
      <c r="C1620" t="s">
        <v>18</v>
      </c>
      <c r="D1620">
        <v>7</v>
      </c>
    </row>
    <row r="1621" spans="1:4" x14ac:dyDescent="0.3">
      <c r="A1621" t="s">
        <v>13327</v>
      </c>
      <c r="B1621" t="s">
        <v>12842</v>
      </c>
      <c r="C1621" t="s">
        <v>74</v>
      </c>
      <c r="D1621">
        <v>16</v>
      </c>
    </row>
    <row r="1622" spans="1:4" x14ac:dyDescent="0.3">
      <c r="A1622" t="s">
        <v>6608</v>
      </c>
      <c r="B1622" t="s">
        <v>12842</v>
      </c>
      <c r="C1622" t="s">
        <v>173</v>
      </c>
      <c r="D1622">
        <v>17</v>
      </c>
    </row>
    <row r="1623" spans="1:4" x14ac:dyDescent="0.3">
      <c r="A1623" t="s">
        <v>8408</v>
      </c>
      <c r="B1623" t="s">
        <v>12842</v>
      </c>
      <c r="C1623" t="s">
        <v>27</v>
      </c>
      <c r="D1623">
        <v>11</v>
      </c>
    </row>
    <row r="1624" spans="1:4" x14ac:dyDescent="0.3">
      <c r="A1624" t="s">
        <v>347</v>
      </c>
      <c r="B1624" t="s">
        <v>12841</v>
      </c>
      <c r="C1624" t="s">
        <v>173</v>
      </c>
      <c r="D1624">
        <v>16</v>
      </c>
    </row>
    <row r="1625" spans="1:4" x14ac:dyDescent="0.3">
      <c r="A1625" t="s">
        <v>13328</v>
      </c>
      <c r="B1625" t="s">
        <v>12842</v>
      </c>
      <c r="C1625" t="s">
        <v>18</v>
      </c>
      <c r="D1625">
        <v>2</v>
      </c>
    </row>
    <row r="1626" spans="1:4" x14ac:dyDescent="0.3">
      <c r="A1626" t="s">
        <v>13329</v>
      </c>
      <c r="B1626" t="s">
        <v>12842</v>
      </c>
      <c r="C1626" t="s">
        <v>173</v>
      </c>
      <c r="D1626">
        <v>13</v>
      </c>
    </row>
    <row r="1627" spans="1:4" x14ac:dyDescent="0.3">
      <c r="A1627" t="s">
        <v>13330</v>
      </c>
      <c r="B1627" t="s">
        <v>12841</v>
      </c>
      <c r="C1627" t="s">
        <v>39</v>
      </c>
      <c r="D1627">
        <v>14</v>
      </c>
    </row>
    <row r="1628" spans="1:4" x14ac:dyDescent="0.3">
      <c r="A1628" t="s">
        <v>1138</v>
      </c>
      <c r="B1628" t="s">
        <v>12842</v>
      </c>
      <c r="C1628" t="s">
        <v>74</v>
      </c>
      <c r="D1628">
        <v>11</v>
      </c>
    </row>
    <row r="1629" spans="1:4" x14ac:dyDescent="0.3">
      <c r="A1629" t="s">
        <v>4897</v>
      </c>
      <c r="B1629" t="s">
        <v>12842</v>
      </c>
      <c r="C1629" t="s">
        <v>74</v>
      </c>
      <c r="D1629">
        <v>15</v>
      </c>
    </row>
    <row r="1630" spans="1:4" x14ac:dyDescent="0.3">
      <c r="A1630" t="s">
        <v>1288</v>
      </c>
      <c r="B1630" t="s">
        <v>12842</v>
      </c>
      <c r="C1630" t="s">
        <v>27</v>
      </c>
      <c r="D1630">
        <v>10</v>
      </c>
    </row>
    <row r="1631" spans="1:4" x14ac:dyDescent="0.3">
      <c r="A1631" t="s">
        <v>1328</v>
      </c>
      <c r="B1631" t="s">
        <v>12842</v>
      </c>
      <c r="C1631" t="s">
        <v>173</v>
      </c>
      <c r="D1631">
        <v>11</v>
      </c>
    </row>
    <row r="1632" spans="1:4" x14ac:dyDescent="0.3">
      <c r="A1632" t="s">
        <v>8413</v>
      </c>
      <c r="B1632" t="s">
        <v>12842</v>
      </c>
      <c r="C1632" t="s">
        <v>27</v>
      </c>
      <c r="D1632">
        <v>13</v>
      </c>
    </row>
    <row r="1633" spans="1:4" x14ac:dyDescent="0.3">
      <c r="A1633" t="s">
        <v>11498</v>
      </c>
      <c r="B1633" t="s">
        <v>12841</v>
      </c>
      <c r="C1633" t="s">
        <v>27</v>
      </c>
      <c r="D1633">
        <v>16</v>
      </c>
    </row>
    <row r="1634" spans="1:4" x14ac:dyDescent="0.3">
      <c r="A1634" t="s">
        <v>3436</v>
      </c>
      <c r="B1634" t="s">
        <v>12842</v>
      </c>
      <c r="C1634" t="s">
        <v>18</v>
      </c>
      <c r="D1634">
        <v>5</v>
      </c>
    </row>
    <row r="1635" spans="1:4" x14ac:dyDescent="0.3">
      <c r="A1635" t="s">
        <v>260</v>
      </c>
      <c r="B1635" t="s">
        <v>12842</v>
      </c>
      <c r="C1635" t="s">
        <v>74</v>
      </c>
      <c r="D1635">
        <v>7</v>
      </c>
    </row>
    <row r="1636" spans="1:4" x14ac:dyDescent="0.3">
      <c r="A1636" t="s">
        <v>13331</v>
      </c>
      <c r="B1636" t="s">
        <v>12843</v>
      </c>
      <c r="C1636" t="s">
        <v>74</v>
      </c>
      <c r="D1636">
        <v>9</v>
      </c>
    </row>
    <row r="1637" spans="1:4" x14ac:dyDescent="0.3">
      <c r="A1637" t="s">
        <v>13332</v>
      </c>
      <c r="B1637" t="s">
        <v>12842</v>
      </c>
      <c r="C1637" t="s">
        <v>39</v>
      </c>
      <c r="D1637">
        <v>5</v>
      </c>
    </row>
    <row r="1638" spans="1:4" x14ac:dyDescent="0.3">
      <c r="A1638" t="s">
        <v>4443</v>
      </c>
      <c r="B1638" t="s">
        <v>12842</v>
      </c>
      <c r="C1638" t="s">
        <v>74</v>
      </c>
      <c r="D1638">
        <v>7</v>
      </c>
    </row>
    <row r="1639" spans="1:4" x14ac:dyDescent="0.3">
      <c r="A1639" t="s">
        <v>13333</v>
      </c>
      <c r="B1639" t="s">
        <v>12843</v>
      </c>
      <c r="C1639" t="s">
        <v>173</v>
      </c>
      <c r="D1639">
        <v>8</v>
      </c>
    </row>
    <row r="1640" spans="1:4" x14ac:dyDescent="0.3">
      <c r="A1640" t="s">
        <v>3151</v>
      </c>
      <c r="B1640" t="s">
        <v>12842</v>
      </c>
      <c r="C1640" t="s">
        <v>27</v>
      </c>
      <c r="D1640">
        <v>7</v>
      </c>
    </row>
    <row r="1641" spans="1:4" x14ac:dyDescent="0.3">
      <c r="A1641" t="s">
        <v>5050</v>
      </c>
      <c r="B1641" t="s">
        <v>12841</v>
      </c>
      <c r="C1641" t="s">
        <v>27</v>
      </c>
      <c r="D1641">
        <v>9</v>
      </c>
    </row>
    <row r="1642" spans="1:4" x14ac:dyDescent="0.3">
      <c r="A1642" t="s">
        <v>3032</v>
      </c>
      <c r="B1642" t="s">
        <v>12841</v>
      </c>
      <c r="C1642" t="s">
        <v>18</v>
      </c>
      <c r="D1642">
        <v>11</v>
      </c>
    </row>
    <row r="1643" spans="1:4" x14ac:dyDescent="0.3">
      <c r="A1643" t="s">
        <v>3866</v>
      </c>
      <c r="B1643" t="s">
        <v>12842</v>
      </c>
      <c r="C1643" t="s">
        <v>74</v>
      </c>
      <c r="D1643">
        <v>14</v>
      </c>
    </row>
    <row r="1644" spans="1:4" x14ac:dyDescent="0.3">
      <c r="A1644" t="s">
        <v>3290</v>
      </c>
      <c r="B1644" t="s">
        <v>12842</v>
      </c>
      <c r="C1644" t="s">
        <v>39</v>
      </c>
      <c r="D1644">
        <v>7</v>
      </c>
    </row>
    <row r="1645" spans="1:4" x14ac:dyDescent="0.3">
      <c r="A1645" t="s">
        <v>3456</v>
      </c>
      <c r="B1645" t="s">
        <v>12842</v>
      </c>
      <c r="C1645" t="s">
        <v>18</v>
      </c>
      <c r="D1645">
        <v>17</v>
      </c>
    </row>
    <row r="1646" spans="1:4" x14ac:dyDescent="0.3">
      <c r="A1646" t="s">
        <v>3398</v>
      </c>
      <c r="B1646" t="s">
        <v>12842</v>
      </c>
      <c r="C1646" t="s">
        <v>74</v>
      </c>
      <c r="D1646">
        <v>10</v>
      </c>
    </row>
    <row r="1647" spans="1:4" x14ac:dyDescent="0.3">
      <c r="A1647" t="s">
        <v>13334</v>
      </c>
      <c r="B1647" t="s">
        <v>12842</v>
      </c>
      <c r="C1647" t="s">
        <v>18</v>
      </c>
      <c r="D1647">
        <v>15</v>
      </c>
    </row>
    <row r="1648" spans="1:4" x14ac:dyDescent="0.3">
      <c r="A1648" t="s">
        <v>2903</v>
      </c>
      <c r="B1648" t="s">
        <v>12842</v>
      </c>
      <c r="C1648" t="s">
        <v>39</v>
      </c>
      <c r="D1648">
        <v>3</v>
      </c>
    </row>
    <row r="1649" spans="1:4" x14ac:dyDescent="0.3">
      <c r="A1649" t="s">
        <v>148</v>
      </c>
      <c r="B1649" t="s">
        <v>12841</v>
      </c>
      <c r="C1649" t="s">
        <v>27</v>
      </c>
      <c r="D1649">
        <v>4</v>
      </c>
    </row>
    <row r="1650" spans="1:4" x14ac:dyDescent="0.3">
      <c r="A1650" t="s">
        <v>1384</v>
      </c>
      <c r="B1650" t="s">
        <v>12843</v>
      </c>
      <c r="C1650" t="s">
        <v>18</v>
      </c>
      <c r="D1650">
        <v>10</v>
      </c>
    </row>
    <row r="1651" spans="1:4" x14ac:dyDescent="0.3">
      <c r="A1651" t="s">
        <v>9958</v>
      </c>
      <c r="B1651" t="s">
        <v>12841</v>
      </c>
      <c r="C1651" t="s">
        <v>18</v>
      </c>
      <c r="D1651">
        <v>8</v>
      </c>
    </row>
    <row r="1652" spans="1:4" x14ac:dyDescent="0.3">
      <c r="A1652" t="s">
        <v>13335</v>
      </c>
      <c r="B1652" t="s">
        <v>12842</v>
      </c>
      <c r="C1652" t="s">
        <v>18</v>
      </c>
      <c r="D1652">
        <v>10</v>
      </c>
    </row>
    <row r="1653" spans="1:4" x14ac:dyDescent="0.3">
      <c r="A1653" t="s">
        <v>1067</v>
      </c>
      <c r="B1653" t="s">
        <v>12842</v>
      </c>
      <c r="C1653" t="s">
        <v>74</v>
      </c>
      <c r="D1653">
        <v>4</v>
      </c>
    </row>
    <row r="1654" spans="1:4" x14ac:dyDescent="0.3">
      <c r="A1654" t="s">
        <v>2484</v>
      </c>
      <c r="B1654" t="s">
        <v>12842</v>
      </c>
      <c r="C1654" t="s">
        <v>18</v>
      </c>
      <c r="D1654">
        <v>10</v>
      </c>
    </row>
    <row r="1655" spans="1:4" x14ac:dyDescent="0.3">
      <c r="A1655" t="s">
        <v>2976</v>
      </c>
      <c r="B1655" t="s">
        <v>12842</v>
      </c>
      <c r="C1655" t="s">
        <v>74</v>
      </c>
      <c r="D1655">
        <v>14</v>
      </c>
    </row>
    <row r="1656" spans="1:4" x14ac:dyDescent="0.3">
      <c r="A1656" t="s">
        <v>4495</v>
      </c>
      <c r="B1656" t="s">
        <v>12843</v>
      </c>
      <c r="C1656" t="s">
        <v>74</v>
      </c>
      <c r="D1656">
        <v>15</v>
      </c>
    </row>
    <row r="1657" spans="1:4" x14ac:dyDescent="0.3">
      <c r="A1657" t="s">
        <v>13336</v>
      </c>
      <c r="B1657" t="s">
        <v>12842</v>
      </c>
      <c r="C1657" t="s">
        <v>39</v>
      </c>
      <c r="D1657">
        <v>5</v>
      </c>
    </row>
    <row r="1658" spans="1:4" x14ac:dyDescent="0.3">
      <c r="A1658" t="s">
        <v>5624</v>
      </c>
      <c r="B1658" t="s">
        <v>12842</v>
      </c>
      <c r="C1658" t="s">
        <v>173</v>
      </c>
      <c r="D1658">
        <v>7</v>
      </c>
    </row>
    <row r="1659" spans="1:4" x14ac:dyDescent="0.3">
      <c r="A1659" t="s">
        <v>413</v>
      </c>
      <c r="B1659" t="s">
        <v>12841</v>
      </c>
      <c r="C1659" t="s">
        <v>39</v>
      </c>
      <c r="D1659">
        <v>11</v>
      </c>
    </row>
    <row r="1660" spans="1:4" x14ac:dyDescent="0.3">
      <c r="A1660" t="s">
        <v>13337</v>
      </c>
      <c r="B1660" t="s">
        <v>12842</v>
      </c>
      <c r="C1660" t="s">
        <v>74</v>
      </c>
      <c r="D1660">
        <v>11</v>
      </c>
    </row>
    <row r="1661" spans="1:4" x14ac:dyDescent="0.3">
      <c r="A1661" t="s">
        <v>13338</v>
      </c>
      <c r="B1661" t="s">
        <v>12842</v>
      </c>
      <c r="C1661" t="s">
        <v>39</v>
      </c>
      <c r="D1661">
        <v>16</v>
      </c>
    </row>
    <row r="1662" spans="1:4" x14ac:dyDescent="0.3">
      <c r="A1662" t="s">
        <v>13339</v>
      </c>
      <c r="B1662" t="s">
        <v>12842</v>
      </c>
      <c r="C1662" t="s">
        <v>74</v>
      </c>
      <c r="D1662">
        <v>8</v>
      </c>
    </row>
    <row r="1663" spans="1:4" x14ac:dyDescent="0.3">
      <c r="A1663" t="s">
        <v>8838</v>
      </c>
      <c r="B1663" t="s">
        <v>12842</v>
      </c>
      <c r="C1663" t="s">
        <v>18</v>
      </c>
      <c r="D1663">
        <v>14</v>
      </c>
    </row>
    <row r="1664" spans="1:4" x14ac:dyDescent="0.3">
      <c r="A1664" t="s">
        <v>1422</v>
      </c>
      <c r="B1664" t="s">
        <v>12841</v>
      </c>
      <c r="C1664" t="s">
        <v>173</v>
      </c>
      <c r="D1664">
        <v>18</v>
      </c>
    </row>
    <row r="1665" spans="1:4" x14ac:dyDescent="0.3">
      <c r="A1665" t="s">
        <v>7962</v>
      </c>
      <c r="B1665" t="s">
        <v>12842</v>
      </c>
      <c r="C1665" t="s">
        <v>18</v>
      </c>
      <c r="D1665">
        <v>6</v>
      </c>
    </row>
    <row r="1666" spans="1:4" x14ac:dyDescent="0.3">
      <c r="A1666" t="s">
        <v>105</v>
      </c>
      <c r="B1666" t="s">
        <v>12843</v>
      </c>
      <c r="C1666" t="s">
        <v>27</v>
      </c>
      <c r="D1666">
        <v>17</v>
      </c>
    </row>
    <row r="1667" spans="1:4" x14ac:dyDescent="0.3">
      <c r="A1667" t="s">
        <v>1740</v>
      </c>
      <c r="B1667" t="s">
        <v>12841</v>
      </c>
      <c r="C1667" t="s">
        <v>18</v>
      </c>
      <c r="D1667">
        <v>7</v>
      </c>
    </row>
    <row r="1668" spans="1:4" x14ac:dyDescent="0.3">
      <c r="A1668" t="s">
        <v>13340</v>
      </c>
      <c r="B1668" t="s">
        <v>12841</v>
      </c>
      <c r="C1668" t="s">
        <v>39</v>
      </c>
      <c r="D1668">
        <v>7</v>
      </c>
    </row>
    <row r="1669" spans="1:4" x14ac:dyDescent="0.3">
      <c r="A1669" t="s">
        <v>1693</v>
      </c>
      <c r="B1669" t="s">
        <v>12842</v>
      </c>
      <c r="C1669" t="s">
        <v>18</v>
      </c>
      <c r="D1669">
        <v>14</v>
      </c>
    </row>
    <row r="1670" spans="1:4" x14ac:dyDescent="0.3">
      <c r="A1670" t="s">
        <v>566</v>
      </c>
      <c r="B1670" t="s">
        <v>12842</v>
      </c>
      <c r="C1670" t="s">
        <v>74</v>
      </c>
      <c r="D1670">
        <v>13</v>
      </c>
    </row>
    <row r="1671" spans="1:4" x14ac:dyDescent="0.3">
      <c r="A1671" t="s">
        <v>8292</v>
      </c>
      <c r="B1671" t="s">
        <v>12841</v>
      </c>
      <c r="C1671" t="s">
        <v>74</v>
      </c>
      <c r="D1671">
        <v>11</v>
      </c>
    </row>
    <row r="1672" spans="1:4" x14ac:dyDescent="0.3">
      <c r="A1672" t="s">
        <v>13341</v>
      </c>
      <c r="B1672" t="s">
        <v>12842</v>
      </c>
      <c r="C1672" t="s">
        <v>173</v>
      </c>
      <c r="D1672">
        <v>5</v>
      </c>
    </row>
    <row r="1673" spans="1:4" x14ac:dyDescent="0.3">
      <c r="A1673" t="s">
        <v>13342</v>
      </c>
      <c r="B1673" t="s">
        <v>12842</v>
      </c>
      <c r="C1673" t="s">
        <v>27</v>
      </c>
      <c r="D1673">
        <v>2</v>
      </c>
    </row>
    <row r="1674" spans="1:4" x14ac:dyDescent="0.3">
      <c r="A1674" t="s">
        <v>624</v>
      </c>
      <c r="B1674" t="s">
        <v>12841</v>
      </c>
      <c r="C1674" t="s">
        <v>173</v>
      </c>
      <c r="D1674">
        <v>19</v>
      </c>
    </row>
    <row r="1675" spans="1:4" x14ac:dyDescent="0.3">
      <c r="A1675" t="s">
        <v>3862</v>
      </c>
      <c r="B1675" t="s">
        <v>12842</v>
      </c>
      <c r="C1675" t="s">
        <v>18</v>
      </c>
      <c r="D1675">
        <v>18</v>
      </c>
    </row>
    <row r="1676" spans="1:4" x14ac:dyDescent="0.3">
      <c r="A1676" t="s">
        <v>13343</v>
      </c>
      <c r="B1676" t="s">
        <v>12841</v>
      </c>
      <c r="C1676" t="s">
        <v>27</v>
      </c>
      <c r="D1676">
        <v>18</v>
      </c>
    </row>
    <row r="1677" spans="1:4" x14ac:dyDescent="0.3">
      <c r="A1677" t="s">
        <v>751</v>
      </c>
      <c r="B1677" t="s">
        <v>12843</v>
      </c>
      <c r="C1677" t="s">
        <v>74</v>
      </c>
      <c r="D1677">
        <v>11</v>
      </c>
    </row>
    <row r="1678" spans="1:4" x14ac:dyDescent="0.3">
      <c r="A1678" t="s">
        <v>6038</v>
      </c>
      <c r="B1678" t="s">
        <v>12841</v>
      </c>
      <c r="C1678" t="s">
        <v>74</v>
      </c>
      <c r="D1678">
        <v>18</v>
      </c>
    </row>
    <row r="1679" spans="1:4" x14ac:dyDescent="0.3">
      <c r="A1679" t="s">
        <v>13344</v>
      </c>
      <c r="B1679" t="s">
        <v>12842</v>
      </c>
      <c r="C1679" t="s">
        <v>173</v>
      </c>
      <c r="D1679">
        <v>10</v>
      </c>
    </row>
    <row r="1680" spans="1:4" x14ac:dyDescent="0.3">
      <c r="A1680" t="s">
        <v>13345</v>
      </c>
      <c r="B1680" t="s">
        <v>12841</v>
      </c>
      <c r="C1680" t="s">
        <v>27</v>
      </c>
      <c r="D1680">
        <v>2</v>
      </c>
    </row>
    <row r="1681" spans="1:4" x14ac:dyDescent="0.3">
      <c r="A1681" t="s">
        <v>1872</v>
      </c>
      <c r="B1681" t="s">
        <v>12842</v>
      </c>
      <c r="C1681" t="s">
        <v>173</v>
      </c>
      <c r="D1681">
        <v>4</v>
      </c>
    </row>
    <row r="1682" spans="1:4" x14ac:dyDescent="0.3">
      <c r="A1682" t="s">
        <v>5815</v>
      </c>
      <c r="B1682" t="s">
        <v>12841</v>
      </c>
      <c r="C1682" t="s">
        <v>27</v>
      </c>
      <c r="D1682">
        <v>6</v>
      </c>
    </row>
    <row r="1683" spans="1:4" x14ac:dyDescent="0.3">
      <c r="A1683" t="s">
        <v>13346</v>
      </c>
      <c r="B1683" t="s">
        <v>12841</v>
      </c>
      <c r="C1683" t="s">
        <v>39</v>
      </c>
      <c r="D1683">
        <v>8</v>
      </c>
    </row>
    <row r="1684" spans="1:4" x14ac:dyDescent="0.3">
      <c r="A1684" t="s">
        <v>3932</v>
      </c>
      <c r="B1684" t="s">
        <v>12841</v>
      </c>
      <c r="C1684" t="s">
        <v>27</v>
      </c>
      <c r="D1684">
        <v>19</v>
      </c>
    </row>
    <row r="1685" spans="1:4" x14ac:dyDescent="0.3">
      <c r="A1685" t="s">
        <v>3962</v>
      </c>
      <c r="B1685" t="s">
        <v>12842</v>
      </c>
      <c r="C1685" t="s">
        <v>74</v>
      </c>
      <c r="D1685">
        <v>7</v>
      </c>
    </row>
    <row r="1686" spans="1:4" x14ac:dyDescent="0.3">
      <c r="A1686" t="s">
        <v>6285</v>
      </c>
      <c r="B1686" t="s">
        <v>12842</v>
      </c>
      <c r="C1686" t="s">
        <v>173</v>
      </c>
      <c r="D1686">
        <v>13</v>
      </c>
    </row>
    <row r="1687" spans="1:4" x14ac:dyDescent="0.3">
      <c r="A1687" t="s">
        <v>4507</v>
      </c>
      <c r="B1687" t="s">
        <v>12842</v>
      </c>
      <c r="C1687" t="s">
        <v>27</v>
      </c>
      <c r="D1687">
        <v>6</v>
      </c>
    </row>
    <row r="1688" spans="1:4" x14ac:dyDescent="0.3">
      <c r="A1688" t="s">
        <v>2279</v>
      </c>
      <c r="B1688" t="s">
        <v>12842</v>
      </c>
      <c r="C1688" t="s">
        <v>39</v>
      </c>
      <c r="D1688">
        <v>13</v>
      </c>
    </row>
    <row r="1689" spans="1:4" x14ac:dyDescent="0.3">
      <c r="A1689" t="s">
        <v>4143</v>
      </c>
      <c r="B1689" t="s">
        <v>12842</v>
      </c>
      <c r="C1689" t="s">
        <v>39</v>
      </c>
      <c r="D1689">
        <v>12</v>
      </c>
    </row>
    <row r="1690" spans="1:4" x14ac:dyDescent="0.3">
      <c r="A1690" t="s">
        <v>13347</v>
      </c>
      <c r="B1690" t="s">
        <v>12842</v>
      </c>
      <c r="C1690" t="s">
        <v>39</v>
      </c>
      <c r="D1690">
        <v>4</v>
      </c>
    </row>
    <row r="1691" spans="1:4" x14ac:dyDescent="0.3">
      <c r="A1691" t="s">
        <v>3295</v>
      </c>
      <c r="B1691" t="s">
        <v>12842</v>
      </c>
      <c r="C1691" t="s">
        <v>74</v>
      </c>
      <c r="D1691">
        <v>10</v>
      </c>
    </row>
    <row r="1692" spans="1:4" x14ac:dyDescent="0.3">
      <c r="A1692" t="s">
        <v>1459</v>
      </c>
      <c r="B1692" t="s">
        <v>12841</v>
      </c>
      <c r="C1692" t="s">
        <v>39</v>
      </c>
      <c r="D1692">
        <v>3</v>
      </c>
    </row>
    <row r="1693" spans="1:4" x14ac:dyDescent="0.3">
      <c r="A1693" t="s">
        <v>2572</v>
      </c>
      <c r="B1693" t="s">
        <v>12843</v>
      </c>
      <c r="C1693" t="s">
        <v>27</v>
      </c>
      <c r="D1693">
        <v>18</v>
      </c>
    </row>
    <row r="1694" spans="1:4" x14ac:dyDescent="0.3">
      <c r="A1694" t="s">
        <v>3099</v>
      </c>
      <c r="B1694" t="s">
        <v>12842</v>
      </c>
      <c r="C1694" t="s">
        <v>74</v>
      </c>
      <c r="D1694">
        <v>15</v>
      </c>
    </row>
    <row r="1695" spans="1:4" x14ac:dyDescent="0.3">
      <c r="A1695" t="s">
        <v>2471</v>
      </c>
      <c r="B1695" t="s">
        <v>12841</v>
      </c>
      <c r="C1695" t="s">
        <v>27</v>
      </c>
      <c r="D1695">
        <v>19</v>
      </c>
    </row>
    <row r="1696" spans="1:4" x14ac:dyDescent="0.3">
      <c r="A1696" t="s">
        <v>13348</v>
      </c>
      <c r="B1696" t="s">
        <v>12842</v>
      </c>
      <c r="C1696" t="s">
        <v>18</v>
      </c>
      <c r="D1696">
        <v>18</v>
      </c>
    </row>
    <row r="1697" spans="1:4" x14ac:dyDescent="0.3">
      <c r="A1697" t="s">
        <v>4367</v>
      </c>
      <c r="B1697" t="s">
        <v>12842</v>
      </c>
      <c r="C1697" t="s">
        <v>74</v>
      </c>
      <c r="D1697">
        <v>5</v>
      </c>
    </row>
    <row r="1698" spans="1:4" x14ac:dyDescent="0.3">
      <c r="A1698" t="s">
        <v>13349</v>
      </c>
      <c r="B1698" t="s">
        <v>12842</v>
      </c>
      <c r="C1698" t="s">
        <v>39</v>
      </c>
      <c r="D1698">
        <v>15</v>
      </c>
    </row>
    <row r="1699" spans="1:4" x14ac:dyDescent="0.3">
      <c r="A1699" t="s">
        <v>1313</v>
      </c>
      <c r="B1699" t="s">
        <v>12841</v>
      </c>
      <c r="C1699" t="s">
        <v>173</v>
      </c>
      <c r="D1699">
        <v>3</v>
      </c>
    </row>
    <row r="1700" spans="1:4" x14ac:dyDescent="0.3">
      <c r="A1700" t="s">
        <v>13350</v>
      </c>
      <c r="B1700" t="s">
        <v>12843</v>
      </c>
      <c r="C1700" t="s">
        <v>39</v>
      </c>
      <c r="D1700">
        <v>20</v>
      </c>
    </row>
    <row r="1701" spans="1:4" x14ac:dyDescent="0.3">
      <c r="A1701" t="s">
        <v>9140</v>
      </c>
      <c r="B1701" t="s">
        <v>12841</v>
      </c>
      <c r="C1701" t="s">
        <v>39</v>
      </c>
      <c r="D1701">
        <v>16</v>
      </c>
    </row>
    <row r="1702" spans="1:4" x14ac:dyDescent="0.3">
      <c r="A1702" t="s">
        <v>5884</v>
      </c>
      <c r="B1702" t="s">
        <v>12843</v>
      </c>
      <c r="C1702" t="s">
        <v>39</v>
      </c>
      <c r="D1702">
        <v>14</v>
      </c>
    </row>
    <row r="1703" spans="1:4" x14ac:dyDescent="0.3">
      <c r="A1703" t="s">
        <v>4452</v>
      </c>
      <c r="B1703" t="s">
        <v>12843</v>
      </c>
      <c r="C1703" t="s">
        <v>27</v>
      </c>
      <c r="D1703">
        <v>20</v>
      </c>
    </row>
    <row r="1704" spans="1:4" x14ac:dyDescent="0.3">
      <c r="A1704" t="s">
        <v>13351</v>
      </c>
      <c r="B1704" t="s">
        <v>12842</v>
      </c>
      <c r="C1704" t="s">
        <v>39</v>
      </c>
      <c r="D1704">
        <v>17</v>
      </c>
    </row>
    <row r="1705" spans="1:4" x14ac:dyDescent="0.3">
      <c r="A1705" t="s">
        <v>1720</v>
      </c>
      <c r="B1705" t="s">
        <v>12842</v>
      </c>
      <c r="C1705" t="s">
        <v>74</v>
      </c>
      <c r="D1705">
        <v>18</v>
      </c>
    </row>
    <row r="1706" spans="1:4" x14ac:dyDescent="0.3">
      <c r="A1706" t="s">
        <v>8824</v>
      </c>
      <c r="B1706" t="s">
        <v>12842</v>
      </c>
      <c r="C1706" t="s">
        <v>27</v>
      </c>
      <c r="D1706">
        <v>3</v>
      </c>
    </row>
    <row r="1707" spans="1:4" x14ac:dyDescent="0.3">
      <c r="A1707" t="s">
        <v>4137</v>
      </c>
      <c r="B1707" t="s">
        <v>12843</v>
      </c>
      <c r="C1707" t="s">
        <v>27</v>
      </c>
      <c r="D1707">
        <v>1</v>
      </c>
    </row>
    <row r="1708" spans="1:4" x14ac:dyDescent="0.3">
      <c r="A1708" t="s">
        <v>2529</v>
      </c>
      <c r="B1708" t="s">
        <v>12842</v>
      </c>
      <c r="C1708" t="s">
        <v>39</v>
      </c>
      <c r="D1708">
        <v>20</v>
      </c>
    </row>
    <row r="1709" spans="1:4" x14ac:dyDescent="0.3">
      <c r="A1709" t="s">
        <v>795</v>
      </c>
      <c r="B1709" t="s">
        <v>12842</v>
      </c>
      <c r="C1709" t="s">
        <v>39</v>
      </c>
      <c r="D1709">
        <v>6</v>
      </c>
    </row>
    <row r="1710" spans="1:4" x14ac:dyDescent="0.3">
      <c r="A1710" t="s">
        <v>3502</v>
      </c>
      <c r="B1710" t="s">
        <v>12841</v>
      </c>
      <c r="C1710" t="s">
        <v>74</v>
      </c>
      <c r="D1710">
        <v>9</v>
      </c>
    </row>
    <row r="1711" spans="1:4" x14ac:dyDescent="0.3">
      <c r="A1711" t="s">
        <v>621</v>
      </c>
      <c r="B1711" t="s">
        <v>12842</v>
      </c>
      <c r="C1711" t="s">
        <v>39</v>
      </c>
      <c r="D1711">
        <v>1</v>
      </c>
    </row>
    <row r="1712" spans="1:4" x14ac:dyDescent="0.3">
      <c r="A1712" t="s">
        <v>754</v>
      </c>
      <c r="B1712" t="s">
        <v>12841</v>
      </c>
      <c r="C1712" t="s">
        <v>27</v>
      </c>
      <c r="D1712">
        <v>13</v>
      </c>
    </row>
    <row r="1713" spans="1:4" x14ac:dyDescent="0.3">
      <c r="A1713" t="s">
        <v>3768</v>
      </c>
      <c r="B1713" t="s">
        <v>12842</v>
      </c>
      <c r="C1713" t="s">
        <v>18</v>
      </c>
      <c r="D1713">
        <v>17</v>
      </c>
    </row>
    <row r="1714" spans="1:4" x14ac:dyDescent="0.3">
      <c r="A1714" t="s">
        <v>7413</v>
      </c>
      <c r="B1714" t="s">
        <v>12843</v>
      </c>
      <c r="C1714" t="s">
        <v>74</v>
      </c>
      <c r="D1714">
        <v>17</v>
      </c>
    </row>
    <row r="1715" spans="1:4" x14ac:dyDescent="0.3">
      <c r="A1715" t="s">
        <v>13352</v>
      </c>
      <c r="B1715" t="s">
        <v>12841</v>
      </c>
      <c r="C1715" t="s">
        <v>39</v>
      </c>
      <c r="D1715">
        <v>12</v>
      </c>
    </row>
    <row r="1716" spans="1:4" x14ac:dyDescent="0.3">
      <c r="A1716" t="s">
        <v>13353</v>
      </c>
      <c r="B1716" t="s">
        <v>12842</v>
      </c>
      <c r="C1716" t="s">
        <v>74</v>
      </c>
      <c r="D1716">
        <v>14</v>
      </c>
    </row>
    <row r="1717" spans="1:4" x14ac:dyDescent="0.3">
      <c r="A1717" t="s">
        <v>2428</v>
      </c>
      <c r="B1717" t="s">
        <v>12841</v>
      </c>
      <c r="C1717" t="s">
        <v>39</v>
      </c>
      <c r="D1717">
        <v>11</v>
      </c>
    </row>
    <row r="1718" spans="1:4" x14ac:dyDescent="0.3">
      <c r="A1718" t="s">
        <v>7494</v>
      </c>
      <c r="B1718" t="s">
        <v>12842</v>
      </c>
      <c r="C1718" t="s">
        <v>27</v>
      </c>
      <c r="D1718">
        <v>9</v>
      </c>
    </row>
    <row r="1719" spans="1:4" x14ac:dyDescent="0.3">
      <c r="A1719" t="s">
        <v>13354</v>
      </c>
      <c r="B1719" t="s">
        <v>12842</v>
      </c>
      <c r="C1719" t="s">
        <v>39</v>
      </c>
      <c r="D1719">
        <v>12</v>
      </c>
    </row>
    <row r="1720" spans="1:4" x14ac:dyDescent="0.3">
      <c r="A1720" t="s">
        <v>13355</v>
      </c>
      <c r="B1720" t="s">
        <v>12842</v>
      </c>
      <c r="C1720" t="s">
        <v>173</v>
      </c>
      <c r="D1720">
        <v>19</v>
      </c>
    </row>
    <row r="1721" spans="1:4" x14ac:dyDescent="0.3">
      <c r="A1721" t="s">
        <v>13356</v>
      </c>
      <c r="B1721" t="s">
        <v>12841</v>
      </c>
      <c r="C1721" t="s">
        <v>27</v>
      </c>
      <c r="D1721">
        <v>6</v>
      </c>
    </row>
    <row r="1722" spans="1:4" x14ac:dyDescent="0.3">
      <c r="A1722" t="s">
        <v>473</v>
      </c>
      <c r="B1722" t="s">
        <v>12842</v>
      </c>
      <c r="C1722" t="s">
        <v>39</v>
      </c>
      <c r="D1722">
        <v>10</v>
      </c>
    </row>
    <row r="1723" spans="1:4" x14ac:dyDescent="0.3">
      <c r="A1723" t="s">
        <v>4314</v>
      </c>
      <c r="B1723" t="s">
        <v>12842</v>
      </c>
      <c r="C1723" t="s">
        <v>39</v>
      </c>
      <c r="D1723">
        <v>13</v>
      </c>
    </row>
    <row r="1724" spans="1:4" x14ac:dyDescent="0.3">
      <c r="A1724" t="s">
        <v>1316</v>
      </c>
      <c r="B1724" t="s">
        <v>12842</v>
      </c>
      <c r="C1724" t="s">
        <v>18</v>
      </c>
      <c r="D1724">
        <v>12</v>
      </c>
    </row>
    <row r="1725" spans="1:4" x14ac:dyDescent="0.3">
      <c r="A1725" t="s">
        <v>13357</v>
      </c>
      <c r="B1725" t="s">
        <v>12842</v>
      </c>
      <c r="C1725" t="s">
        <v>39</v>
      </c>
      <c r="D1725">
        <v>1</v>
      </c>
    </row>
    <row r="1726" spans="1:4" x14ac:dyDescent="0.3">
      <c r="A1726" t="s">
        <v>123</v>
      </c>
      <c r="B1726" t="s">
        <v>12842</v>
      </c>
      <c r="C1726" t="s">
        <v>39</v>
      </c>
      <c r="D1726">
        <v>6</v>
      </c>
    </row>
    <row r="1727" spans="1:4" x14ac:dyDescent="0.3">
      <c r="A1727" t="s">
        <v>6775</v>
      </c>
      <c r="B1727" t="s">
        <v>12842</v>
      </c>
      <c r="C1727" t="s">
        <v>173</v>
      </c>
      <c r="D1727">
        <v>13</v>
      </c>
    </row>
    <row r="1728" spans="1:4" x14ac:dyDescent="0.3">
      <c r="A1728" t="s">
        <v>7612</v>
      </c>
      <c r="B1728" t="s">
        <v>12842</v>
      </c>
      <c r="C1728" t="s">
        <v>74</v>
      </c>
      <c r="D1728">
        <v>14</v>
      </c>
    </row>
    <row r="1729" spans="1:4" x14ac:dyDescent="0.3">
      <c r="A1729" t="s">
        <v>527</v>
      </c>
      <c r="B1729" t="s">
        <v>12841</v>
      </c>
      <c r="C1729" t="s">
        <v>39</v>
      </c>
      <c r="D1729">
        <v>15</v>
      </c>
    </row>
    <row r="1730" spans="1:4" x14ac:dyDescent="0.3">
      <c r="A1730" t="s">
        <v>1887</v>
      </c>
      <c r="B1730" t="s">
        <v>12842</v>
      </c>
      <c r="C1730" t="s">
        <v>74</v>
      </c>
      <c r="D1730">
        <v>20</v>
      </c>
    </row>
    <row r="1731" spans="1:4" x14ac:dyDescent="0.3">
      <c r="A1731" t="s">
        <v>5862</v>
      </c>
      <c r="B1731" t="s">
        <v>12842</v>
      </c>
      <c r="C1731" t="s">
        <v>18</v>
      </c>
      <c r="D1731">
        <v>14</v>
      </c>
    </row>
    <row r="1732" spans="1:4" x14ac:dyDescent="0.3">
      <c r="A1732" t="s">
        <v>13358</v>
      </c>
      <c r="B1732" t="s">
        <v>12843</v>
      </c>
      <c r="C1732" t="s">
        <v>173</v>
      </c>
      <c r="D1732">
        <v>12</v>
      </c>
    </row>
    <row r="1733" spans="1:4" x14ac:dyDescent="0.3">
      <c r="A1733" t="s">
        <v>3659</v>
      </c>
      <c r="B1733" t="s">
        <v>12842</v>
      </c>
      <c r="C1733" t="s">
        <v>39</v>
      </c>
      <c r="D1733">
        <v>7</v>
      </c>
    </row>
    <row r="1734" spans="1:4" x14ac:dyDescent="0.3">
      <c r="A1734" t="s">
        <v>984</v>
      </c>
      <c r="B1734" t="s">
        <v>12841</v>
      </c>
      <c r="C1734" t="s">
        <v>27</v>
      </c>
      <c r="D1734">
        <v>8</v>
      </c>
    </row>
    <row r="1735" spans="1:4" x14ac:dyDescent="0.3">
      <c r="A1735" t="s">
        <v>77</v>
      </c>
      <c r="B1735" t="s">
        <v>12842</v>
      </c>
      <c r="C1735" t="s">
        <v>27</v>
      </c>
      <c r="D1735">
        <v>17</v>
      </c>
    </row>
    <row r="1736" spans="1:4" x14ac:dyDescent="0.3">
      <c r="A1736" t="s">
        <v>13359</v>
      </c>
      <c r="B1736" t="s">
        <v>12841</v>
      </c>
      <c r="C1736" t="s">
        <v>39</v>
      </c>
      <c r="D1736">
        <v>10</v>
      </c>
    </row>
    <row r="1737" spans="1:4" x14ac:dyDescent="0.3">
      <c r="A1737" t="s">
        <v>13360</v>
      </c>
      <c r="B1737" t="s">
        <v>12841</v>
      </c>
      <c r="C1737" t="s">
        <v>39</v>
      </c>
      <c r="D1737">
        <v>15</v>
      </c>
    </row>
    <row r="1738" spans="1:4" x14ac:dyDescent="0.3">
      <c r="A1738" t="s">
        <v>1930</v>
      </c>
      <c r="B1738" t="s">
        <v>12841</v>
      </c>
      <c r="C1738" t="s">
        <v>18</v>
      </c>
      <c r="D1738">
        <v>3</v>
      </c>
    </row>
    <row r="1739" spans="1:4" x14ac:dyDescent="0.3">
      <c r="A1739" t="s">
        <v>1342</v>
      </c>
      <c r="B1739" t="s">
        <v>12842</v>
      </c>
      <c r="C1739" t="s">
        <v>173</v>
      </c>
      <c r="D1739">
        <v>3</v>
      </c>
    </row>
    <row r="1740" spans="1:4" x14ac:dyDescent="0.3">
      <c r="A1740" t="s">
        <v>13361</v>
      </c>
      <c r="B1740" t="s">
        <v>12842</v>
      </c>
      <c r="C1740" t="s">
        <v>74</v>
      </c>
      <c r="D1740">
        <v>5</v>
      </c>
    </row>
    <row r="1741" spans="1:4" x14ac:dyDescent="0.3">
      <c r="A1741" t="s">
        <v>8202</v>
      </c>
      <c r="B1741" t="s">
        <v>12841</v>
      </c>
      <c r="C1741" t="s">
        <v>27</v>
      </c>
      <c r="D1741">
        <v>4</v>
      </c>
    </row>
    <row r="1742" spans="1:4" x14ac:dyDescent="0.3">
      <c r="A1742" t="s">
        <v>3182</v>
      </c>
      <c r="B1742" t="s">
        <v>12842</v>
      </c>
      <c r="C1742" t="s">
        <v>27</v>
      </c>
      <c r="D1742">
        <v>13</v>
      </c>
    </row>
    <row r="1743" spans="1:4" x14ac:dyDescent="0.3">
      <c r="A1743" t="s">
        <v>7152</v>
      </c>
      <c r="B1743" t="s">
        <v>12842</v>
      </c>
      <c r="C1743" t="s">
        <v>27</v>
      </c>
      <c r="D1743">
        <v>13</v>
      </c>
    </row>
    <row r="1744" spans="1:4" x14ac:dyDescent="0.3">
      <c r="A1744" t="s">
        <v>24</v>
      </c>
      <c r="B1744" t="s">
        <v>12842</v>
      </c>
      <c r="C1744" t="s">
        <v>74</v>
      </c>
      <c r="D1744">
        <v>12</v>
      </c>
    </row>
    <row r="1745" spans="1:4" x14ac:dyDescent="0.3">
      <c r="A1745" t="s">
        <v>13362</v>
      </c>
      <c r="B1745" t="s">
        <v>12843</v>
      </c>
      <c r="C1745" t="s">
        <v>74</v>
      </c>
      <c r="D1745">
        <v>6</v>
      </c>
    </row>
    <row r="1746" spans="1:4" x14ac:dyDescent="0.3">
      <c r="A1746" t="s">
        <v>2909</v>
      </c>
      <c r="B1746" t="s">
        <v>12842</v>
      </c>
      <c r="C1746" t="s">
        <v>27</v>
      </c>
      <c r="D1746">
        <v>12</v>
      </c>
    </row>
    <row r="1747" spans="1:4" x14ac:dyDescent="0.3">
      <c r="A1747" t="s">
        <v>7597</v>
      </c>
      <c r="B1747" t="s">
        <v>12842</v>
      </c>
      <c r="C1747" t="s">
        <v>18</v>
      </c>
      <c r="D1747">
        <v>3</v>
      </c>
    </row>
    <row r="1748" spans="1:4" x14ac:dyDescent="0.3">
      <c r="A1748" t="s">
        <v>1698</v>
      </c>
      <c r="B1748" t="s">
        <v>12841</v>
      </c>
      <c r="C1748" t="s">
        <v>173</v>
      </c>
      <c r="D1748">
        <v>10</v>
      </c>
    </row>
    <row r="1749" spans="1:4" x14ac:dyDescent="0.3">
      <c r="A1749" t="s">
        <v>556</v>
      </c>
      <c r="B1749" t="s">
        <v>12842</v>
      </c>
      <c r="C1749" t="s">
        <v>39</v>
      </c>
      <c r="D1749">
        <v>4</v>
      </c>
    </row>
    <row r="1750" spans="1:4" x14ac:dyDescent="0.3">
      <c r="A1750" t="s">
        <v>2105</v>
      </c>
      <c r="B1750" t="s">
        <v>12842</v>
      </c>
      <c r="C1750" t="s">
        <v>39</v>
      </c>
      <c r="D1750">
        <v>2</v>
      </c>
    </row>
    <row r="1751" spans="1:4" x14ac:dyDescent="0.3">
      <c r="A1751" t="s">
        <v>1225</v>
      </c>
      <c r="B1751" t="s">
        <v>12842</v>
      </c>
      <c r="C1751" t="s">
        <v>27</v>
      </c>
      <c r="D1751">
        <v>4</v>
      </c>
    </row>
    <row r="1752" spans="1:4" x14ac:dyDescent="0.3">
      <c r="A1752" t="s">
        <v>13363</v>
      </c>
      <c r="B1752" t="s">
        <v>12842</v>
      </c>
      <c r="C1752" t="s">
        <v>18</v>
      </c>
      <c r="D1752">
        <v>3</v>
      </c>
    </row>
    <row r="1753" spans="1:4" x14ac:dyDescent="0.3">
      <c r="A1753" t="s">
        <v>1677</v>
      </c>
      <c r="B1753" t="s">
        <v>12842</v>
      </c>
      <c r="C1753" t="s">
        <v>39</v>
      </c>
      <c r="D1753">
        <v>10</v>
      </c>
    </row>
    <row r="1754" spans="1:4" x14ac:dyDescent="0.3">
      <c r="A1754" t="s">
        <v>13364</v>
      </c>
      <c r="B1754" t="s">
        <v>12841</v>
      </c>
      <c r="C1754" t="s">
        <v>39</v>
      </c>
      <c r="D1754">
        <v>11</v>
      </c>
    </row>
    <row r="1755" spans="1:4" x14ac:dyDescent="0.3">
      <c r="A1755" t="s">
        <v>1944</v>
      </c>
      <c r="B1755" t="s">
        <v>12841</v>
      </c>
      <c r="C1755" t="s">
        <v>74</v>
      </c>
      <c r="D1755">
        <v>13</v>
      </c>
    </row>
    <row r="1756" spans="1:4" x14ac:dyDescent="0.3">
      <c r="A1756" t="s">
        <v>4280</v>
      </c>
      <c r="B1756" t="s">
        <v>12842</v>
      </c>
      <c r="C1756" t="s">
        <v>27</v>
      </c>
      <c r="D1756">
        <v>9</v>
      </c>
    </row>
    <row r="1757" spans="1:4" x14ac:dyDescent="0.3">
      <c r="A1757" t="s">
        <v>13365</v>
      </c>
      <c r="B1757" t="s">
        <v>12842</v>
      </c>
      <c r="C1757" t="s">
        <v>39</v>
      </c>
      <c r="D1757">
        <v>4</v>
      </c>
    </row>
    <row r="1758" spans="1:4" x14ac:dyDescent="0.3">
      <c r="A1758" t="s">
        <v>6768</v>
      </c>
      <c r="B1758" t="s">
        <v>12842</v>
      </c>
      <c r="C1758" t="s">
        <v>39</v>
      </c>
      <c r="D1758">
        <v>1</v>
      </c>
    </row>
    <row r="1759" spans="1:4" x14ac:dyDescent="0.3">
      <c r="A1759" t="s">
        <v>3107</v>
      </c>
      <c r="B1759" t="s">
        <v>12843</v>
      </c>
      <c r="C1759" t="s">
        <v>74</v>
      </c>
      <c r="D1759">
        <v>15</v>
      </c>
    </row>
    <row r="1760" spans="1:4" x14ac:dyDescent="0.3">
      <c r="A1760" t="s">
        <v>6479</v>
      </c>
      <c r="B1760" t="s">
        <v>12843</v>
      </c>
      <c r="C1760" t="s">
        <v>173</v>
      </c>
      <c r="D1760">
        <v>20</v>
      </c>
    </row>
    <row r="1761" spans="1:4" x14ac:dyDescent="0.3">
      <c r="A1761" t="s">
        <v>13366</v>
      </c>
      <c r="B1761" t="s">
        <v>12843</v>
      </c>
      <c r="C1761" t="s">
        <v>18</v>
      </c>
      <c r="D1761">
        <v>6</v>
      </c>
    </row>
    <row r="1762" spans="1:4" x14ac:dyDescent="0.3">
      <c r="A1762" t="s">
        <v>4198</v>
      </c>
      <c r="B1762" t="s">
        <v>12842</v>
      </c>
      <c r="C1762" t="s">
        <v>173</v>
      </c>
      <c r="D1762">
        <v>5</v>
      </c>
    </row>
    <row r="1763" spans="1:4" x14ac:dyDescent="0.3">
      <c r="A1763" t="s">
        <v>2098</v>
      </c>
      <c r="B1763" t="s">
        <v>12842</v>
      </c>
      <c r="C1763" t="s">
        <v>173</v>
      </c>
      <c r="D1763">
        <v>7</v>
      </c>
    </row>
    <row r="1764" spans="1:4" x14ac:dyDescent="0.3">
      <c r="A1764" t="s">
        <v>439</v>
      </c>
      <c r="B1764" t="s">
        <v>12842</v>
      </c>
      <c r="C1764" t="s">
        <v>18</v>
      </c>
      <c r="D1764">
        <v>5</v>
      </c>
    </row>
    <row r="1765" spans="1:4" x14ac:dyDescent="0.3">
      <c r="A1765" t="s">
        <v>673</v>
      </c>
      <c r="B1765" t="s">
        <v>12842</v>
      </c>
      <c r="C1765" t="s">
        <v>27</v>
      </c>
      <c r="D1765">
        <v>5</v>
      </c>
    </row>
    <row r="1766" spans="1:4" x14ac:dyDescent="0.3">
      <c r="A1766" t="s">
        <v>9377</v>
      </c>
      <c r="B1766" t="s">
        <v>12842</v>
      </c>
      <c r="C1766" t="s">
        <v>27</v>
      </c>
      <c r="D1766">
        <v>10</v>
      </c>
    </row>
    <row r="1767" spans="1:4" x14ac:dyDescent="0.3">
      <c r="A1767" t="s">
        <v>4596</v>
      </c>
      <c r="B1767" t="s">
        <v>12842</v>
      </c>
      <c r="C1767" t="s">
        <v>74</v>
      </c>
      <c r="D1767">
        <v>16</v>
      </c>
    </row>
    <row r="1768" spans="1:4" x14ac:dyDescent="0.3">
      <c r="A1768" t="s">
        <v>1428</v>
      </c>
      <c r="B1768" t="s">
        <v>12843</v>
      </c>
      <c r="C1768" t="s">
        <v>18</v>
      </c>
      <c r="D1768">
        <v>15</v>
      </c>
    </row>
    <row r="1769" spans="1:4" x14ac:dyDescent="0.3">
      <c r="A1769" t="s">
        <v>8978</v>
      </c>
      <c r="B1769" t="s">
        <v>12842</v>
      </c>
      <c r="C1769" t="s">
        <v>27</v>
      </c>
      <c r="D1769">
        <v>20</v>
      </c>
    </row>
    <row r="1770" spans="1:4" x14ac:dyDescent="0.3">
      <c r="A1770" t="s">
        <v>1882</v>
      </c>
      <c r="B1770" t="s">
        <v>12842</v>
      </c>
      <c r="C1770" t="s">
        <v>27</v>
      </c>
      <c r="D1770">
        <v>8</v>
      </c>
    </row>
    <row r="1771" spans="1:4" x14ac:dyDescent="0.3">
      <c r="A1771" t="s">
        <v>13367</v>
      </c>
      <c r="B1771" t="s">
        <v>12841</v>
      </c>
      <c r="C1771" t="s">
        <v>27</v>
      </c>
      <c r="D1771">
        <v>10</v>
      </c>
    </row>
    <row r="1772" spans="1:4" x14ac:dyDescent="0.3">
      <c r="A1772" t="s">
        <v>8506</v>
      </c>
      <c r="B1772" t="s">
        <v>12842</v>
      </c>
      <c r="C1772" t="s">
        <v>173</v>
      </c>
      <c r="D1772">
        <v>8</v>
      </c>
    </row>
    <row r="1773" spans="1:4" x14ac:dyDescent="0.3">
      <c r="A1773" t="s">
        <v>7943</v>
      </c>
      <c r="B1773" t="s">
        <v>12841</v>
      </c>
      <c r="C1773" t="s">
        <v>74</v>
      </c>
      <c r="D1773">
        <v>1</v>
      </c>
    </row>
    <row r="1774" spans="1:4" x14ac:dyDescent="0.3">
      <c r="A1774" t="s">
        <v>13368</v>
      </c>
      <c r="B1774" t="s">
        <v>12842</v>
      </c>
      <c r="C1774" t="s">
        <v>27</v>
      </c>
      <c r="D1774">
        <v>8</v>
      </c>
    </row>
    <row r="1775" spans="1:4" x14ac:dyDescent="0.3">
      <c r="A1775" t="s">
        <v>5967</v>
      </c>
      <c r="B1775" t="s">
        <v>12841</v>
      </c>
      <c r="C1775" t="s">
        <v>173</v>
      </c>
      <c r="D1775">
        <v>6</v>
      </c>
    </row>
    <row r="1776" spans="1:4" x14ac:dyDescent="0.3">
      <c r="A1776" t="s">
        <v>1325</v>
      </c>
      <c r="B1776" t="s">
        <v>12842</v>
      </c>
      <c r="C1776" t="s">
        <v>39</v>
      </c>
      <c r="D1776">
        <v>10</v>
      </c>
    </row>
    <row r="1777" spans="1:4" x14ac:dyDescent="0.3">
      <c r="A1777" t="s">
        <v>7291</v>
      </c>
      <c r="B1777" t="s">
        <v>12842</v>
      </c>
      <c r="C1777" t="s">
        <v>39</v>
      </c>
      <c r="D1777">
        <v>4</v>
      </c>
    </row>
    <row r="1778" spans="1:4" x14ac:dyDescent="0.3">
      <c r="A1778" t="s">
        <v>2132</v>
      </c>
      <c r="B1778" t="s">
        <v>12842</v>
      </c>
      <c r="C1778" t="s">
        <v>18</v>
      </c>
      <c r="D1778">
        <v>15</v>
      </c>
    </row>
    <row r="1779" spans="1:4" x14ac:dyDescent="0.3">
      <c r="A1779" t="s">
        <v>13369</v>
      </c>
      <c r="B1779" t="s">
        <v>12842</v>
      </c>
      <c r="C1779" t="s">
        <v>173</v>
      </c>
      <c r="D1779">
        <v>17</v>
      </c>
    </row>
    <row r="1780" spans="1:4" x14ac:dyDescent="0.3">
      <c r="A1780" t="s">
        <v>2884</v>
      </c>
      <c r="B1780" t="s">
        <v>12842</v>
      </c>
      <c r="C1780" t="s">
        <v>18</v>
      </c>
      <c r="D1780">
        <v>20</v>
      </c>
    </row>
    <row r="1781" spans="1:4" x14ac:dyDescent="0.3">
      <c r="A1781" t="s">
        <v>3794</v>
      </c>
      <c r="B1781" t="s">
        <v>12842</v>
      </c>
      <c r="C1781" t="s">
        <v>27</v>
      </c>
      <c r="D1781">
        <v>2</v>
      </c>
    </row>
    <row r="1782" spans="1:4" x14ac:dyDescent="0.3">
      <c r="A1782" t="s">
        <v>2695</v>
      </c>
      <c r="B1782" t="s">
        <v>12842</v>
      </c>
      <c r="C1782" t="s">
        <v>39</v>
      </c>
      <c r="D1782">
        <v>3</v>
      </c>
    </row>
    <row r="1783" spans="1:4" x14ac:dyDescent="0.3">
      <c r="A1783" t="s">
        <v>7639</v>
      </c>
      <c r="B1783" t="s">
        <v>12841</v>
      </c>
      <c r="C1783" t="s">
        <v>18</v>
      </c>
      <c r="D1783">
        <v>20</v>
      </c>
    </row>
    <row r="1784" spans="1:4" x14ac:dyDescent="0.3">
      <c r="A1784" t="s">
        <v>3072</v>
      </c>
      <c r="B1784" t="s">
        <v>12842</v>
      </c>
      <c r="C1784" t="s">
        <v>74</v>
      </c>
      <c r="D1784">
        <v>17</v>
      </c>
    </row>
    <row r="1785" spans="1:4" x14ac:dyDescent="0.3">
      <c r="A1785" t="s">
        <v>3900</v>
      </c>
      <c r="B1785" t="s">
        <v>12842</v>
      </c>
      <c r="C1785" t="s">
        <v>39</v>
      </c>
      <c r="D1785">
        <v>12</v>
      </c>
    </row>
    <row r="1786" spans="1:4" x14ac:dyDescent="0.3">
      <c r="A1786" t="s">
        <v>10244</v>
      </c>
      <c r="B1786" t="s">
        <v>12842</v>
      </c>
      <c r="C1786" t="s">
        <v>173</v>
      </c>
      <c r="D1786">
        <v>7</v>
      </c>
    </row>
    <row r="1787" spans="1:4" x14ac:dyDescent="0.3">
      <c r="A1787" t="s">
        <v>13370</v>
      </c>
      <c r="B1787" t="s">
        <v>12841</v>
      </c>
      <c r="C1787" t="s">
        <v>39</v>
      </c>
      <c r="D1787">
        <v>11</v>
      </c>
    </row>
    <row r="1788" spans="1:4" x14ac:dyDescent="0.3">
      <c r="A1788" t="s">
        <v>1165</v>
      </c>
      <c r="B1788" t="s">
        <v>12842</v>
      </c>
      <c r="C1788" t="s">
        <v>173</v>
      </c>
      <c r="D1788">
        <v>11</v>
      </c>
    </row>
    <row r="1789" spans="1:4" x14ac:dyDescent="0.3">
      <c r="A1789" t="s">
        <v>2819</v>
      </c>
      <c r="B1789" t="s">
        <v>12842</v>
      </c>
      <c r="C1789" t="s">
        <v>39</v>
      </c>
      <c r="D1789">
        <v>17</v>
      </c>
    </row>
    <row r="1790" spans="1:4" x14ac:dyDescent="0.3">
      <c r="A1790" t="s">
        <v>13371</v>
      </c>
      <c r="B1790" t="s">
        <v>12841</v>
      </c>
      <c r="C1790" t="s">
        <v>173</v>
      </c>
      <c r="D1790">
        <v>11</v>
      </c>
    </row>
    <row r="1791" spans="1:4" x14ac:dyDescent="0.3">
      <c r="A1791" t="s">
        <v>4578</v>
      </c>
      <c r="B1791" t="s">
        <v>12842</v>
      </c>
      <c r="C1791" t="s">
        <v>74</v>
      </c>
      <c r="D1791">
        <v>1</v>
      </c>
    </row>
    <row r="1792" spans="1:4" x14ac:dyDescent="0.3">
      <c r="A1792" t="s">
        <v>13372</v>
      </c>
      <c r="B1792" t="s">
        <v>12841</v>
      </c>
      <c r="C1792" t="s">
        <v>39</v>
      </c>
      <c r="D1792">
        <v>14</v>
      </c>
    </row>
    <row r="1793" spans="1:4" x14ac:dyDescent="0.3">
      <c r="A1793" t="s">
        <v>3626</v>
      </c>
      <c r="B1793" t="s">
        <v>12842</v>
      </c>
      <c r="C1793" t="s">
        <v>39</v>
      </c>
      <c r="D1793">
        <v>16</v>
      </c>
    </row>
    <row r="1794" spans="1:4" x14ac:dyDescent="0.3">
      <c r="A1794" t="s">
        <v>11193</v>
      </c>
      <c r="B1794" t="s">
        <v>12842</v>
      </c>
      <c r="C1794" t="s">
        <v>39</v>
      </c>
      <c r="D1794">
        <v>6</v>
      </c>
    </row>
    <row r="1795" spans="1:4" x14ac:dyDescent="0.3">
      <c r="A1795" t="s">
        <v>1940</v>
      </c>
      <c r="B1795" t="s">
        <v>12842</v>
      </c>
      <c r="C1795" t="s">
        <v>74</v>
      </c>
      <c r="D1795">
        <v>3</v>
      </c>
    </row>
    <row r="1796" spans="1:4" x14ac:dyDescent="0.3">
      <c r="A1796" t="s">
        <v>1303</v>
      </c>
      <c r="B1796" t="s">
        <v>12843</v>
      </c>
      <c r="C1796" t="s">
        <v>27</v>
      </c>
      <c r="D1796">
        <v>3</v>
      </c>
    </row>
    <row r="1797" spans="1:4" x14ac:dyDescent="0.3">
      <c r="A1797" t="s">
        <v>1781</v>
      </c>
      <c r="B1797" t="s">
        <v>12842</v>
      </c>
      <c r="C1797" t="s">
        <v>18</v>
      </c>
      <c r="D1797">
        <v>17</v>
      </c>
    </row>
    <row r="1798" spans="1:4" x14ac:dyDescent="0.3">
      <c r="A1798" t="s">
        <v>13373</v>
      </c>
      <c r="B1798" t="s">
        <v>12842</v>
      </c>
      <c r="C1798" t="s">
        <v>74</v>
      </c>
      <c r="D1798">
        <v>9</v>
      </c>
    </row>
    <row r="1799" spans="1:4" x14ac:dyDescent="0.3">
      <c r="A1799" t="s">
        <v>13374</v>
      </c>
      <c r="B1799" t="s">
        <v>12842</v>
      </c>
      <c r="C1799" t="s">
        <v>74</v>
      </c>
      <c r="D1799">
        <v>11</v>
      </c>
    </row>
    <row r="1800" spans="1:4" x14ac:dyDescent="0.3">
      <c r="A1800" t="s">
        <v>638</v>
      </c>
      <c r="B1800" t="s">
        <v>12842</v>
      </c>
      <c r="C1800" t="s">
        <v>74</v>
      </c>
      <c r="D1800">
        <v>20</v>
      </c>
    </row>
    <row r="1801" spans="1:4" x14ac:dyDescent="0.3">
      <c r="A1801" t="s">
        <v>3068</v>
      </c>
      <c r="B1801" t="s">
        <v>12842</v>
      </c>
      <c r="C1801" t="s">
        <v>27</v>
      </c>
      <c r="D1801">
        <v>2</v>
      </c>
    </row>
    <row r="1802" spans="1:4" x14ac:dyDescent="0.3">
      <c r="A1802" t="s">
        <v>4266</v>
      </c>
      <c r="B1802" t="s">
        <v>12842</v>
      </c>
      <c r="C1802" t="s">
        <v>74</v>
      </c>
      <c r="D1802">
        <v>5</v>
      </c>
    </row>
    <row r="1803" spans="1:4" x14ac:dyDescent="0.3">
      <c r="A1803" t="s">
        <v>2917</v>
      </c>
      <c r="B1803" t="s">
        <v>12842</v>
      </c>
      <c r="C1803" t="s">
        <v>27</v>
      </c>
      <c r="D1803">
        <v>17</v>
      </c>
    </row>
    <row r="1804" spans="1:4" x14ac:dyDescent="0.3">
      <c r="A1804" t="s">
        <v>13375</v>
      </c>
      <c r="B1804" t="s">
        <v>12842</v>
      </c>
      <c r="C1804" t="s">
        <v>173</v>
      </c>
      <c r="D1804">
        <v>11</v>
      </c>
    </row>
    <row r="1805" spans="1:4" x14ac:dyDescent="0.3">
      <c r="A1805" t="s">
        <v>898</v>
      </c>
      <c r="B1805" t="s">
        <v>12842</v>
      </c>
      <c r="C1805" t="s">
        <v>18</v>
      </c>
      <c r="D1805">
        <v>1</v>
      </c>
    </row>
    <row r="1806" spans="1:4" x14ac:dyDescent="0.3">
      <c r="A1806" t="s">
        <v>9218</v>
      </c>
      <c r="B1806" t="s">
        <v>12842</v>
      </c>
      <c r="C1806" t="s">
        <v>39</v>
      </c>
      <c r="D1806">
        <v>15</v>
      </c>
    </row>
    <row r="1807" spans="1:4" x14ac:dyDescent="0.3">
      <c r="A1807" t="s">
        <v>10236</v>
      </c>
      <c r="B1807" t="s">
        <v>12842</v>
      </c>
      <c r="C1807" t="s">
        <v>39</v>
      </c>
      <c r="D1807">
        <v>3</v>
      </c>
    </row>
    <row r="1808" spans="1:4" x14ac:dyDescent="0.3">
      <c r="A1808" t="s">
        <v>5021</v>
      </c>
      <c r="B1808" t="s">
        <v>12842</v>
      </c>
      <c r="C1808" t="s">
        <v>74</v>
      </c>
      <c r="D1808">
        <v>16</v>
      </c>
    </row>
    <row r="1809" spans="1:4" x14ac:dyDescent="0.3">
      <c r="A1809" t="s">
        <v>722</v>
      </c>
      <c r="B1809" t="s">
        <v>12842</v>
      </c>
      <c r="C1809" t="s">
        <v>18</v>
      </c>
      <c r="D1809">
        <v>16</v>
      </c>
    </row>
    <row r="1810" spans="1:4" x14ac:dyDescent="0.3">
      <c r="A1810" t="s">
        <v>13376</v>
      </c>
      <c r="B1810" t="s">
        <v>12842</v>
      </c>
      <c r="C1810" t="s">
        <v>173</v>
      </c>
      <c r="D1810">
        <v>17</v>
      </c>
    </row>
    <row r="1811" spans="1:4" x14ac:dyDescent="0.3">
      <c r="A1811" t="s">
        <v>2298</v>
      </c>
      <c r="B1811" t="s">
        <v>12842</v>
      </c>
      <c r="C1811" t="s">
        <v>27</v>
      </c>
      <c r="D1811">
        <v>10</v>
      </c>
    </row>
    <row r="1812" spans="1:4" x14ac:dyDescent="0.3">
      <c r="A1812" t="s">
        <v>32</v>
      </c>
      <c r="B1812" t="s">
        <v>12842</v>
      </c>
      <c r="C1812" t="s">
        <v>74</v>
      </c>
      <c r="D1812">
        <v>6</v>
      </c>
    </row>
    <row r="1813" spans="1:4" x14ac:dyDescent="0.3">
      <c r="A1813" t="s">
        <v>2395</v>
      </c>
      <c r="B1813" t="s">
        <v>12842</v>
      </c>
      <c r="C1813" t="s">
        <v>27</v>
      </c>
      <c r="D1813">
        <v>18</v>
      </c>
    </row>
    <row r="1814" spans="1:4" x14ac:dyDescent="0.3">
      <c r="A1814" t="s">
        <v>2703</v>
      </c>
      <c r="B1814" t="s">
        <v>12841</v>
      </c>
      <c r="C1814" t="s">
        <v>18</v>
      </c>
      <c r="D1814">
        <v>12</v>
      </c>
    </row>
    <row r="1815" spans="1:4" x14ac:dyDescent="0.3">
      <c r="A1815" t="s">
        <v>9867</v>
      </c>
      <c r="B1815" t="s">
        <v>12842</v>
      </c>
      <c r="C1815" t="s">
        <v>27</v>
      </c>
      <c r="D1815">
        <v>13</v>
      </c>
    </row>
    <row r="1816" spans="1:4" x14ac:dyDescent="0.3">
      <c r="A1816" t="s">
        <v>1336</v>
      </c>
      <c r="B1816" t="s">
        <v>12841</v>
      </c>
      <c r="C1816" t="s">
        <v>39</v>
      </c>
      <c r="D1816">
        <v>3</v>
      </c>
    </row>
    <row r="1817" spans="1:4" x14ac:dyDescent="0.3">
      <c r="A1817" t="s">
        <v>13377</v>
      </c>
      <c r="B1817" t="s">
        <v>12842</v>
      </c>
      <c r="C1817" t="s">
        <v>74</v>
      </c>
      <c r="D1817">
        <v>13</v>
      </c>
    </row>
    <row r="1818" spans="1:4" x14ac:dyDescent="0.3">
      <c r="A1818" t="s">
        <v>2217</v>
      </c>
      <c r="B1818" t="s">
        <v>12841</v>
      </c>
      <c r="C1818" t="s">
        <v>173</v>
      </c>
      <c r="D1818">
        <v>12</v>
      </c>
    </row>
    <row r="1819" spans="1:4" x14ac:dyDescent="0.3">
      <c r="A1819" t="s">
        <v>6336</v>
      </c>
      <c r="B1819" t="s">
        <v>12842</v>
      </c>
      <c r="C1819" t="s">
        <v>27</v>
      </c>
      <c r="D1819">
        <v>6</v>
      </c>
    </row>
    <row r="1820" spans="1:4" x14ac:dyDescent="0.3">
      <c r="A1820" t="s">
        <v>1201</v>
      </c>
      <c r="B1820" t="s">
        <v>12842</v>
      </c>
      <c r="C1820" t="s">
        <v>173</v>
      </c>
      <c r="D1820">
        <v>16</v>
      </c>
    </row>
    <row r="1821" spans="1:4" x14ac:dyDescent="0.3">
      <c r="A1821" t="s">
        <v>13378</v>
      </c>
      <c r="B1821" t="s">
        <v>12842</v>
      </c>
      <c r="C1821" t="s">
        <v>18</v>
      </c>
      <c r="D1821">
        <v>3</v>
      </c>
    </row>
    <row r="1822" spans="1:4" x14ac:dyDescent="0.3">
      <c r="A1822" t="s">
        <v>13379</v>
      </c>
      <c r="B1822" t="s">
        <v>12843</v>
      </c>
      <c r="C1822" t="s">
        <v>27</v>
      </c>
      <c r="D1822">
        <v>15</v>
      </c>
    </row>
    <row r="1823" spans="1:4" x14ac:dyDescent="0.3">
      <c r="A1823" t="s">
        <v>3273</v>
      </c>
      <c r="B1823" t="s">
        <v>12842</v>
      </c>
      <c r="C1823" t="s">
        <v>74</v>
      </c>
      <c r="D1823">
        <v>20</v>
      </c>
    </row>
    <row r="1824" spans="1:4" x14ac:dyDescent="0.3">
      <c r="A1824" t="s">
        <v>13380</v>
      </c>
      <c r="B1824" t="s">
        <v>12842</v>
      </c>
      <c r="C1824" t="s">
        <v>74</v>
      </c>
      <c r="D1824">
        <v>12</v>
      </c>
    </row>
    <row r="1825" spans="1:4" x14ac:dyDescent="0.3">
      <c r="A1825" t="s">
        <v>2191</v>
      </c>
      <c r="B1825" t="s">
        <v>12842</v>
      </c>
      <c r="C1825" t="s">
        <v>39</v>
      </c>
      <c r="D1825">
        <v>3</v>
      </c>
    </row>
    <row r="1826" spans="1:4" x14ac:dyDescent="0.3">
      <c r="A1826" t="s">
        <v>13381</v>
      </c>
      <c r="B1826" t="s">
        <v>12841</v>
      </c>
      <c r="C1826" t="s">
        <v>39</v>
      </c>
      <c r="D1826">
        <v>12</v>
      </c>
    </row>
    <row r="1827" spans="1:4" x14ac:dyDescent="0.3">
      <c r="A1827" t="s">
        <v>7558</v>
      </c>
      <c r="B1827" t="s">
        <v>12842</v>
      </c>
      <c r="C1827" t="s">
        <v>74</v>
      </c>
      <c r="D1827">
        <v>11</v>
      </c>
    </row>
    <row r="1828" spans="1:4" x14ac:dyDescent="0.3">
      <c r="A1828" t="s">
        <v>4099</v>
      </c>
      <c r="B1828" t="s">
        <v>12842</v>
      </c>
      <c r="C1828" t="s">
        <v>39</v>
      </c>
      <c r="D1828">
        <v>12</v>
      </c>
    </row>
    <row r="1829" spans="1:4" x14ac:dyDescent="0.3">
      <c r="A1829" t="s">
        <v>4739</v>
      </c>
      <c r="B1829" t="s">
        <v>12842</v>
      </c>
      <c r="C1829" t="s">
        <v>27</v>
      </c>
      <c r="D1829">
        <v>6</v>
      </c>
    </row>
    <row r="1830" spans="1:4" x14ac:dyDescent="0.3">
      <c r="A1830" t="s">
        <v>1479</v>
      </c>
      <c r="B1830" t="s">
        <v>12843</v>
      </c>
      <c r="C1830" t="s">
        <v>27</v>
      </c>
      <c r="D1830">
        <v>13</v>
      </c>
    </row>
    <row r="1831" spans="1:4" x14ac:dyDescent="0.3">
      <c r="A1831" t="s">
        <v>13382</v>
      </c>
      <c r="B1831" t="s">
        <v>12842</v>
      </c>
      <c r="C1831" t="s">
        <v>173</v>
      </c>
      <c r="D1831">
        <v>6</v>
      </c>
    </row>
    <row r="1832" spans="1:4" x14ac:dyDescent="0.3">
      <c r="A1832" t="s">
        <v>8909</v>
      </c>
      <c r="B1832" t="s">
        <v>12842</v>
      </c>
      <c r="C1832" t="s">
        <v>39</v>
      </c>
      <c r="D1832">
        <v>12</v>
      </c>
    </row>
    <row r="1833" spans="1:4" x14ac:dyDescent="0.3">
      <c r="A1833" t="s">
        <v>5471</v>
      </c>
      <c r="B1833" t="s">
        <v>12843</v>
      </c>
      <c r="C1833" t="s">
        <v>173</v>
      </c>
      <c r="D1833">
        <v>12</v>
      </c>
    </row>
    <row r="1834" spans="1:4" x14ac:dyDescent="0.3">
      <c r="A1834" t="s">
        <v>13383</v>
      </c>
      <c r="B1834" t="s">
        <v>12842</v>
      </c>
      <c r="C1834" t="s">
        <v>39</v>
      </c>
      <c r="D1834">
        <v>13</v>
      </c>
    </row>
    <row r="1835" spans="1:4" x14ac:dyDescent="0.3">
      <c r="A1835" t="s">
        <v>13384</v>
      </c>
      <c r="B1835" t="s">
        <v>12842</v>
      </c>
      <c r="C1835" t="s">
        <v>74</v>
      </c>
      <c r="D1835">
        <v>16</v>
      </c>
    </row>
    <row r="1836" spans="1:4" x14ac:dyDescent="0.3">
      <c r="A1836" t="s">
        <v>10013</v>
      </c>
      <c r="B1836" t="s">
        <v>12842</v>
      </c>
      <c r="C1836" t="s">
        <v>27</v>
      </c>
      <c r="D1836">
        <v>18</v>
      </c>
    </row>
    <row r="1837" spans="1:4" x14ac:dyDescent="0.3">
      <c r="A1837" t="s">
        <v>13385</v>
      </c>
      <c r="B1837" t="s">
        <v>12842</v>
      </c>
      <c r="C1837" t="s">
        <v>39</v>
      </c>
      <c r="D1837">
        <v>16</v>
      </c>
    </row>
    <row r="1838" spans="1:4" x14ac:dyDescent="0.3">
      <c r="A1838" t="s">
        <v>13386</v>
      </c>
      <c r="B1838" t="s">
        <v>12842</v>
      </c>
      <c r="C1838" t="s">
        <v>39</v>
      </c>
      <c r="D1838">
        <v>16</v>
      </c>
    </row>
    <row r="1839" spans="1:4" x14ac:dyDescent="0.3">
      <c r="A1839" t="s">
        <v>2431</v>
      </c>
      <c r="B1839" t="s">
        <v>12842</v>
      </c>
      <c r="C1839" t="s">
        <v>39</v>
      </c>
      <c r="D1839">
        <v>18</v>
      </c>
    </row>
    <row r="1840" spans="1:4" x14ac:dyDescent="0.3">
      <c r="A1840" t="s">
        <v>3379</v>
      </c>
      <c r="B1840" t="s">
        <v>12841</v>
      </c>
      <c r="C1840" t="s">
        <v>74</v>
      </c>
      <c r="D1840">
        <v>5</v>
      </c>
    </row>
    <row r="1841" spans="1:4" x14ac:dyDescent="0.3">
      <c r="A1841" t="s">
        <v>6178</v>
      </c>
      <c r="B1841" t="s">
        <v>12841</v>
      </c>
      <c r="C1841" t="s">
        <v>27</v>
      </c>
      <c r="D1841">
        <v>6</v>
      </c>
    </row>
    <row r="1842" spans="1:4" x14ac:dyDescent="0.3">
      <c r="A1842" t="s">
        <v>3915</v>
      </c>
      <c r="B1842" t="s">
        <v>12842</v>
      </c>
      <c r="C1842" t="s">
        <v>39</v>
      </c>
      <c r="D1842">
        <v>11</v>
      </c>
    </row>
    <row r="1843" spans="1:4" x14ac:dyDescent="0.3">
      <c r="A1843" t="s">
        <v>3820</v>
      </c>
      <c r="B1843" t="s">
        <v>12842</v>
      </c>
      <c r="C1843" t="s">
        <v>39</v>
      </c>
      <c r="D1843">
        <v>10</v>
      </c>
    </row>
    <row r="1844" spans="1:4" x14ac:dyDescent="0.3">
      <c r="A1844" t="s">
        <v>90</v>
      </c>
      <c r="B1844" t="s">
        <v>12842</v>
      </c>
      <c r="C1844" t="s">
        <v>74</v>
      </c>
      <c r="D1844">
        <v>15</v>
      </c>
    </row>
    <row r="1845" spans="1:4" x14ac:dyDescent="0.3">
      <c r="A1845" t="s">
        <v>13387</v>
      </c>
      <c r="B1845" t="s">
        <v>12843</v>
      </c>
      <c r="C1845" t="s">
        <v>18</v>
      </c>
      <c r="D1845">
        <v>1</v>
      </c>
    </row>
    <row r="1846" spans="1:4" x14ac:dyDescent="0.3">
      <c r="A1846" t="s">
        <v>2398</v>
      </c>
      <c r="B1846" t="s">
        <v>12842</v>
      </c>
      <c r="C1846" t="s">
        <v>27</v>
      </c>
      <c r="D1846">
        <v>3</v>
      </c>
    </row>
    <row r="1847" spans="1:4" x14ac:dyDescent="0.3">
      <c r="A1847" t="s">
        <v>5895</v>
      </c>
      <c r="B1847" t="s">
        <v>12842</v>
      </c>
      <c r="C1847" t="s">
        <v>173</v>
      </c>
      <c r="D1847">
        <v>15</v>
      </c>
    </row>
    <row r="1848" spans="1:4" x14ac:dyDescent="0.3">
      <c r="A1848" t="s">
        <v>2497</v>
      </c>
      <c r="B1848" t="s">
        <v>12842</v>
      </c>
      <c r="C1848" t="s">
        <v>27</v>
      </c>
      <c r="D1848">
        <v>17</v>
      </c>
    </row>
    <row r="1849" spans="1:4" x14ac:dyDescent="0.3">
      <c r="A1849" t="s">
        <v>13388</v>
      </c>
      <c r="B1849" t="s">
        <v>12842</v>
      </c>
      <c r="C1849" t="s">
        <v>173</v>
      </c>
      <c r="D1849">
        <v>7</v>
      </c>
    </row>
    <row r="1850" spans="1:4" x14ac:dyDescent="0.3">
      <c r="A1850" t="s">
        <v>409</v>
      </c>
      <c r="B1850" t="s">
        <v>12842</v>
      </c>
      <c r="C1850" t="s">
        <v>74</v>
      </c>
      <c r="D1850">
        <v>7</v>
      </c>
    </row>
    <row r="1851" spans="1:4" x14ac:dyDescent="0.3">
      <c r="A1851" t="s">
        <v>5555</v>
      </c>
      <c r="B1851" t="s">
        <v>12841</v>
      </c>
      <c r="C1851" t="s">
        <v>27</v>
      </c>
      <c r="D1851">
        <v>12</v>
      </c>
    </row>
    <row r="1852" spans="1:4" x14ac:dyDescent="0.3">
      <c r="A1852" t="s">
        <v>3787</v>
      </c>
      <c r="B1852" t="s">
        <v>12842</v>
      </c>
      <c r="C1852" t="s">
        <v>39</v>
      </c>
      <c r="D1852">
        <v>10</v>
      </c>
    </row>
    <row r="1853" spans="1:4" x14ac:dyDescent="0.3">
      <c r="A1853" t="s">
        <v>5266</v>
      </c>
      <c r="B1853" t="s">
        <v>12843</v>
      </c>
      <c r="C1853" t="s">
        <v>39</v>
      </c>
      <c r="D1853">
        <v>4</v>
      </c>
    </row>
    <row r="1854" spans="1:4" x14ac:dyDescent="0.3">
      <c r="A1854" t="s">
        <v>13389</v>
      </c>
      <c r="B1854" t="s">
        <v>12842</v>
      </c>
      <c r="C1854" t="s">
        <v>27</v>
      </c>
      <c r="D1854">
        <v>11</v>
      </c>
    </row>
    <row r="1855" spans="1:4" x14ac:dyDescent="0.3">
      <c r="A1855" t="s">
        <v>13390</v>
      </c>
      <c r="B1855" t="s">
        <v>12841</v>
      </c>
      <c r="C1855" t="s">
        <v>39</v>
      </c>
      <c r="D1855">
        <v>17</v>
      </c>
    </row>
    <row r="1856" spans="1:4" x14ac:dyDescent="0.3">
      <c r="A1856" t="s">
        <v>2342</v>
      </c>
      <c r="B1856" t="s">
        <v>12841</v>
      </c>
      <c r="C1856" t="s">
        <v>173</v>
      </c>
      <c r="D1856">
        <v>15</v>
      </c>
    </row>
    <row r="1857" spans="1:4" x14ac:dyDescent="0.3">
      <c r="A1857" t="s">
        <v>6252</v>
      </c>
      <c r="B1857" t="s">
        <v>12843</v>
      </c>
      <c r="C1857" t="s">
        <v>27</v>
      </c>
      <c r="D1857">
        <v>17</v>
      </c>
    </row>
    <row r="1858" spans="1:4" x14ac:dyDescent="0.3">
      <c r="A1858" t="s">
        <v>13391</v>
      </c>
      <c r="B1858" t="s">
        <v>12842</v>
      </c>
      <c r="C1858" t="s">
        <v>173</v>
      </c>
      <c r="D1858">
        <v>13</v>
      </c>
    </row>
    <row r="1859" spans="1:4" x14ac:dyDescent="0.3">
      <c r="A1859" t="s">
        <v>8678</v>
      </c>
      <c r="B1859" t="s">
        <v>12842</v>
      </c>
      <c r="C1859" t="s">
        <v>18</v>
      </c>
      <c r="D1859">
        <v>18</v>
      </c>
    </row>
    <row r="1860" spans="1:4" x14ac:dyDescent="0.3">
      <c r="A1860" t="s">
        <v>13392</v>
      </c>
      <c r="B1860" t="s">
        <v>12842</v>
      </c>
      <c r="C1860" t="s">
        <v>74</v>
      </c>
      <c r="D1860">
        <v>5</v>
      </c>
    </row>
    <row r="1861" spans="1:4" x14ac:dyDescent="0.3">
      <c r="A1861" t="s">
        <v>13393</v>
      </c>
      <c r="B1861" t="s">
        <v>12842</v>
      </c>
      <c r="C1861" t="s">
        <v>27</v>
      </c>
      <c r="D1861">
        <v>1</v>
      </c>
    </row>
    <row r="1862" spans="1:4" x14ac:dyDescent="0.3">
      <c r="A1862" t="s">
        <v>2930</v>
      </c>
      <c r="B1862" t="s">
        <v>12842</v>
      </c>
      <c r="C1862" t="s">
        <v>18</v>
      </c>
      <c r="D1862">
        <v>3</v>
      </c>
    </row>
    <row r="1863" spans="1:4" x14ac:dyDescent="0.3">
      <c r="A1863" t="s">
        <v>4159</v>
      </c>
      <c r="B1863" t="s">
        <v>12843</v>
      </c>
      <c r="C1863" t="s">
        <v>74</v>
      </c>
      <c r="D1863">
        <v>20</v>
      </c>
    </row>
    <row r="1864" spans="1:4" x14ac:dyDescent="0.3">
      <c r="A1864" t="s">
        <v>13394</v>
      </c>
      <c r="B1864" t="s">
        <v>12843</v>
      </c>
      <c r="C1864" t="s">
        <v>27</v>
      </c>
      <c r="D1864">
        <v>13</v>
      </c>
    </row>
    <row r="1865" spans="1:4" x14ac:dyDescent="0.3">
      <c r="A1865" t="s">
        <v>908</v>
      </c>
      <c r="B1865" t="s">
        <v>12842</v>
      </c>
      <c r="C1865" t="s">
        <v>173</v>
      </c>
      <c r="D1865">
        <v>5</v>
      </c>
    </row>
    <row r="1866" spans="1:4" x14ac:dyDescent="0.3">
      <c r="A1866" t="s">
        <v>8615</v>
      </c>
      <c r="B1866" t="s">
        <v>12842</v>
      </c>
      <c r="C1866" t="s">
        <v>27</v>
      </c>
      <c r="D1866">
        <v>18</v>
      </c>
    </row>
    <row r="1867" spans="1:4" x14ac:dyDescent="0.3">
      <c r="A1867" t="s">
        <v>923</v>
      </c>
      <c r="B1867" t="s">
        <v>12841</v>
      </c>
      <c r="C1867" t="s">
        <v>39</v>
      </c>
      <c r="D1867">
        <v>7</v>
      </c>
    </row>
    <row r="1868" spans="1:4" x14ac:dyDescent="0.3">
      <c r="A1868" t="s">
        <v>13395</v>
      </c>
      <c r="B1868" t="s">
        <v>12843</v>
      </c>
      <c r="C1868" t="s">
        <v>74</v>
      </c>
      <c r="D1868">
        <v>12</v>
      </c>
    </row>
    <row r="1869" spans="1:4" x14ac:dyDescent="0.3">
      <c r="A1869" t="s">
        <v>13396</v>
      </c>
      <c r="B1869" t="s">
        <v>12842</v>
      </c>
      <c r="C1869" t="s">
        <v>74</v>
      </c>
      <c r="D1869">
        <v>5</v>
      </c>
    </row>
    <row r="1870" spans="1:4" x14ac:dyDescent="0.3">
      <c r="A1870" t="s">
        <v>1259</v>
      </c>
      <c r="B1870" t="s">
        <v>12842</v>
      </c>
      <c r="C1870" t="s">
        <v>39</v>
      </c>
      <c r="D1870">
        <v>2</v>
      </c>
    </row>
    <row r="1871" spans="1:4" x14ac:dyDescent="0.3">
      <c r="A1871" t="s">
        <v>13397</v>
      </c>
      <c r="B1871" t="s">
        <v>12841</v>
      </c>
      <c r="C1871" t="s">
        <v>18</v>
      </c>
      <c r="D1871">
        <v>6</v>
      </c>
    </row>
    <row r="1872" spans="1:4" x14ac:dyDescent="0.3">
      <c r="A1872" t="s">
        <v>5486</v>
      </c>
      <c r="B1872" t="s">
        <v>12842</v>
      </c>
      <c r="C1872" t="s">
        <v>18</v>
      </c>
      <c r="D1872">
        <v>5</v>
      </c>
    </row>
    <row r="1873" spans="1:4" x14ac:dyDescent="0.3">
      <c r="A1873" t="s">
        <v>3882</v>
      </c>
      <c r="B1873" t="s">
        <v>12842</v>
      </c>
      <c r="C1873" t="s">
        <v>39</v>
      </c>
      <c r="D1873">
        <v>12</v>
      </c>
    </row>
    <row r="1874" spans="1:4" x14ac:dyDescent="0.3">
      <c r="A1874" t="s">
        <v>485</v>
      </c>
      <c r="B1874" t="s">
        <v>12843</v>
      </c>
      <c r="C1874" t="s">
        <v>74</v>
      </c>
      <c r="D1874">
        <v>1</v>
      </c>
    </row>
    <row r="1875" spans="1:4" x14ac:dyDescent="0.3">
      <c r="A1875" t="s">
        <v>10768</v>
      </c>
      <c r="B1875" t="s">
        <v>12843</v>
      </c>
      <c r="C1875" t="s">
        <v>39</v>
      </c>
      <c r="D1875">
        <v>5</v>
      </c>
    </row>
    <row r="1876" spans="1:4" x14ac:dyDescent="0.3">
      <c r="A1876" t="s">
        <v>3803</v>
      </c>
      <c r="B1876" t="s">
        <v>12843</v>
      </c>
      <c r="C1876" t="s">
        <v>74</v>
      </c>
      <c r="D1876">
        <v>12</v>
      </c>
    </row>
    <row r="1877" spans="1:4" x14ac:dyDescent="0.3">
      <c r="A1877" t="s">
        <v>1444</v>
      </c>
      <c r="B1877" t="s">
        <v>12841</v>
      </c>
      <c r="C1877" t="s">
        <v>39</v>
      </c>
      <c r="D1877">
        <v>8</v>
      </c>
    </row>
    <row r="1878" spans="1:4" x14ac:dyDescent="0.3">
      <c r="A1878" t="s">
        <v>13398</v>
      </c>
      <c r="B1878" t="s">
        <v>12842</v>
      </c>
      <c r="C1878" t="s">
        <v>27</v>
      </c>
      <c r="D1878">
        <v>13</v>
      </c>
    </row>
    <row r="1879" spans="1:4" x14ac:dyDescent="0.3">
      <c r="A1879" t="s">
        <v>13399</v>
      </c>
      <c r="B1879" t="s">
        <v>12842</v>
      </c>
      <c r="C1879" t="s">
        <v>39</v>
      </c>
      <c r="D1879">
        <v>14</v>
      </c>
    </row>
    <row r="1880" spans="1:4" x14ac:dyDescent="0.3">
      <c r="A1880" t="s">
        <v>533</v>
      </c>
      <c r="B1880" t="s">
        <v>12842</v>
      </c>
      <c r="C1880" t="s">
        <v>173</v>
      </c>
      <c r="D1880">
        <v>20</v>
      </c>
    </row>
    <row r="1881" spans="1:4" x14ac:dyDescent="0.3">
      <c r="A1881" t="s">
        <v>351</v>
      </c>
      <c r="B1881" t="s">
        <v>12842</v>
      </c>
      <c r="C1881" t="s">
        <v>39</v>
      </c>
      <c r="D1881">
        <v>17</v>
      </c>
    </row>
    <row r="1882" spans="1:4" x14ac:dyDescent="0.3">
      <c r="A1882" t="s">
        <v>6957</v>
      </c>
      <c r="B1882" t="s">
        <v>12842</v>
      </c>
      <c r="C1882" t="s">
        <v>74</v>
      </c>
      <c r="D1882">
        <v>5</v>
      </c>
    </row>
    <row r="1883" spans="1:4" x14ac:dyDescent="0.3">
      <c r="A1883" t="s">
        <v>536</v>
      </c>
      <c r="B1883" t="s">
        <v>12842</v>
      </c>
      <c r="C1883" t="s">
        <v>18</v>
      </c>
      <c r="D1883">
        <v>14</v>
      </c>
    </row>
    <row r="1884" spans="1:4" x14ac:dyDescent="0.3">
      <c r="A1884" t="s">
        <v>13400</v>
      </c>
      <c r="B1884" t="s">
        <v>12842</v>
      </c>
      <c r="C1884" t="s">
        <v>18</v>
      </c>
      <c r="D1884">
        <v>13</v>
      </c>
    </row>
    <row r="1885" spans="1:4" x14ac:dyDescent="0.3">
      <c r="A1885" t="s">
        <v>13401</v>
      </c>
      <c r="B1885" t="s">
        <v>12841</v>
      </c>
      <c r="C1885" t="s">
        <v>74</v>
      </c>
      <c r="D1885">
        <v>12</v>
      </c>
    </row>
    <row r="1886" spans="1:4" x14ac:dyDescent="0.3">
      <c r="A1886" t="s">
        <v>13402</v>
      </c>
      <c r="B1886" t="s">
        <v>12842</v>
      </c>
      <c r="C1886" t="s">
        <v>27</v>
      </c>
      <c r="D1886">
        <v>16</v>
      </c>
    </row>
    <row r="1887" spans="1:4" x14ac:dyDescent="0.3">
      <c r="A1887" t="s">
        <v>5749</v>
      </c>
      <c r="B1887" t="s">
        <v>12842</v>
      </c>
      <c r="C1887" t="s">
        <v>173</v>
      </c>
      <c r="D1887">
        <v>3</v>
      </c>
    </row>
    <row r="1888" spans="1:4" x14ac:dyDescent="0.3">
      <c r="A1888" t="s">
        <v>2869</v>
      </c>
      <c r="B1888" t="s">
        <v>12842</v>
      </c>
      <c r="C1888" t="s">
        <v>18</v>
      </c>
      <c r="D1888">
        <v>8</v>
      </c>
    </row>
    <row r="1889" spans="1:4" x14ac:dyDescent="0.3">
      <c r="A1889" t="s">
        <v>119</v>
      </c>
      <c r="B1889" t="s">
        <v>12842</v>
      </c>
      <c r="C1889" t="s">
        <v>39</v>
      </c>
      <c r="D1889">
        <v>17</v>
      </c>
    </row>
    <row r="1890" spans="1:4" x14ac:dyDescent="0.3">
      <c r="A1890" t="s">
        <v>13403</v>
      </c>
      <c r="B1890" t="s">
        <v>12841</v>
      </c>
      <c r="C1890" t="s">
        <v>27</v>
      </c>
      <c r="D1890">
        <v>18</v>
      </c>
    </row>
    <row r="1891" spans="1:4" x14ac:dyDescent="0.3">
      <c r="A1891" t="s">
        <v>13404</v>
      </c>
      <c r="B1891" t="s">
        <v>12842</v>
      </c>
      <c r="C1891" t="s">
        <v>74</v>
      </c>
      <c r="D1891">
        <v>1</v>
      </c>
    </row>
    <row r="1892" spans="1:4" x14ac:dyDescent="0.3">
      <c r="A1892" t="s">
        <v>7368</v>
      </c>
      <c r="B1892" t="s">
        <v>12842</v>
      </c>
      <c r="C1892" t="s">
        <v>39</v>
      </c>
      <c r="D1892">
        <v>10</v>
      </c>
    </row>
    <row r="1893" spans="1:4" x14ac:dyDescent="0.3">
      <c r="A1893" t="s">
        <v>575</v>
      </c>
      <c r="B1893" t="s">
        <v>12841</v>
      </c>
      <c r="C1893" t="s">
        <v>27</v>
      </c>
      <c r="D1893">
        <v>6</v>
      </c>
    </row>
    <row r="1894" spans="1:4" x14ac:dyDescent="0.3">
      <c r="A1894" t="s">
        <v>920</v>
      </c>
      <c r="B1894" t="s">
        <v>12842</v>
      </c>
      <c r="C1894" t="s">
        <v>74</v>
      </c>
      <c r="D1894">
        <v>4</v>
      </c>
    </row>
    <row r="1895" spans="1:4" x14ac:dyDescent="0.3">
      <c r="A1895" t="s">
        <v>461</v>
      </c>
      <c r="B1895" t="s">
        <v>12842</v>
      </c>
      <c r="C1895" t="s">
        <v>27</v>
      </c>
      <c r="D1895">
        <v>2</v>
      </c>
    </row>
    <row r="1896" spans="1:4" x14ac:dyDescent="0.3">
      <c r="A1896" t="s">
        <v>9779</v>
      </c>
      <c r="B1896" t="s">
        <v>12842</v>
      </c>
      <c r="C1896" t="s">
        <v>18</v>
      </c>
      <c r="D1896">
        <v>11</v>
      </c>
    </row>
    <row r="1897" spans="1:4" x14ac:dyDescent="0.3">
      <c r="A1897" t="s">
        <v>138</v>
      </c>
      <c r="B1897" t="s">
        <v>12842</v>
      </c>
      <c r="C1897" t="s">
        <v>18</v>
      </c>
      <c r="D1897">
        <v>14</v>
      </c>
    </row>
    <row r="1898" spans="1:4" x14ac:dyDescent="0.3">
      <c r="A1898" t="s">
        <v>13405</v>
      </c>
      <c r="B1898" t="s">
        <v>12842</v>
      </c>
      <c r="C1898" t="s">
        <v>39</v>
      </c>
      <c r="D1898">
        <v>11</v>
      </c>
    </row>
    <row r="1899" spans="1:4" x14ac:dyDescent="0.3">
      <c r="A1899" t="s">
        <v>13406</v>
      </c>
      <c r="B1899" t="s">
        <v>12842</v>
      </c>
      <c r="C1899" t="s">
        <v>27</v>
      </c>
      <c r="D1899">
        <v>8</v>
      </c>
    </row>
    <row r="1900" spans="1:4" x14ac:dyDescent="0.3">
      <c r="A1900" t="s">
        <v>7306</v>
      </c>
      <c r="B1900" t="s">
        <v>12842</v>
      </c>
      <c r="C1900" t="s">
        <v>39</v>
      </c>
      <c r="D1900">
        <v>16</v>
      </c>
    </row>
    <row r="1901" spans="1:4" x14ac:dyDescent="0.3">
      <c r="A1901" t="s">
        <v>13407</v>
      </c>
      <c r="B1901" t="s">
        <v>12842</v>
      </c>
      <c r="C1901" t="s">
        <v>27</v>
      </c>
      <c r="D1901">
        <v>14</v>
      </c>
    </row>
    <row r="1902" spans="1:4" x14ac:dyDescent="0.3">
      <c r="A1902" t="s">
        <v>1964</v>
      </c>
      <c r="B1902" t="s">
        <v>12842</v>
      </c>
      <c r="C1902" t="s">
        <v>27</v>
      </c>
      <c r="D1902">
        <v>19</v>
      </c>
    </row>
    <row r="1903" spans="1:4" x14ac:dyDescent="0.3">
      <c r="A1903" t="s">
        <v>13408</v>
      </c>
      <c r="B1903" t="s">
        <v>12842</v>
      </c>
      <c r="C1903" t="s">
        <v>27</v>
      </c>
      <c r="D1903">
        <v>7</v>
      </c>
    </row>
    <row r="1904" spans="1:4" x14ac:dyDescent="0.3">
      <c r="A1904" t="s">
        <v>11316</v>
      </c>
      <c r="B1904" t="s">
        <v>12841</v>
      </c>
      <c r="C1904" t="s">
        <v>39</v>
      </c>
      <c r="D1904">
        <v>5</v>
      </c>
    </row>
    <row r="1905" spans="1:4" x14ac:dyDescent="0.3">
      <c r="A1905" t="s">
        <v>3226</v>
      </c>
      <c r="B1905" t="s">
        <v>12842</v>
      </c>
      <c r="C1905" t="s">
        <v>18</v>
      </c>
      <c r="D1905">
        <v>10</v>
      </c>
    </row>
    <row r="1906" spans="1:4" x14ac:dyDescent="0.3">
      <c r="A1906" t="s">
        <v>13409</v>
      </c>
      <c r="B1906" t="s">
        <v>12842</v>
      </c>
      <c r="C1906" t="s">
        <v>74</v>
      </c>
      <c r="D1906">
        <v>11</v>
      </c>
    </row>
    <row r="1907" spans="1:4" x14ac:dyDescent="0.3">
      <c r="A1907" t="s">
        <v>7218</v>
      </c>
      <c r="B1907" t="s">
        <v>12842</v>
      </c>
      <c r="C1907" t="s">
        <v>74</v>
      </c>
      <c r="D1907">
        <v>10</v>
      </c>
    </row>
    <row r="1908" spans="1:4" x14ac:dyDescent="0.3">
      <c r="A1908" t="s">
        <v>3719</v>
      </c>
      <c r="B1908" t="s">
        <v>12842</v>
      </c>
      <c r="C1908" t="s">
        <v>173</v>
      </c>
      <c r="D1908">
        <v>17</v>
      </c>
    </row>
    <row r="1909" spans="1:4" x14ac:dyDescent="0.3">
      <c r="A1909" t="s">
        <v>2194</v>
      </c>
      <c r="B1909" t="s">
        <v>12842</v>
      </c>
      <c r="C1909" t="s">
        <v>18</v>
      </c>
      <c r="D1909">
        <v>1</v>
      </c>
    </row>
    <row r="1910" spans="1:4" x14ac:dyDescent="0.3">
      <c r="A1910" t="s">
        <v>4998</v>
      </c>
      <c r="B1910" t="s">
        <v>12841</v>
      </c>
      <c r="C1910" t="s">
        <v>173</v>
      </c>
      <c r="D1910">
        <v>11</v>
      </c>
    </row>
    <row r="1911" spans="1:4" x14ac:dyDescent="0.3">
      <c r="A1911" t="s">
        <v>3433</v>
      </c>
      <c r="B1911" t="s">
        <v>12841</v>
      </c>
      <c r="C1911" t="s">
        <v>39</v>
      </c>
      <c r="D1911">
        <v>9</v>
      </c>
    </row>
    <row r="1912" spans="1:4" x14ac:dyDescent="0.3">
      <c r="A1912" t="s">
        <v>2944</v>
      </c>
      <c r="B1912" t="s">
        <v>12842</v>
      </c>
      <c r="C1912" t="s">
        <v>18</v>
      </c>
      <c r="D1912">
        <v>5</v>
      </c>
    </row>
    <row r="1913" spans="1:4" x14ac:dyDescent="0.3">
      <c r="A1913" t="s">
        <v>467</v>
      </c>
      <c r="B1913" t="s">
        <v>12842</v>
      </c>
      <c r="C1913" t="s">
        <v>39</v>
      </c>
      <c r="D1913">
        <v>13</v>
      </c>
    </row>
    <row r="1914" spans="1:4" x14ac:dyDescent="0.3">
      <c r="A1914" t="s">
        <v>13410</v>
      </c>
      <c r="B1914" t="s">
        <v>12843</v>
      </c>
      <c r="C1914" t="s">
        <v>27</v>
      </c>
      <c r="D1914">
        <v>17</v>
      </c>
    </row>
    <row r="1915" spans="1:4" x14ac:dyDescent="0.3">
      <c r="A1915" t="s">
        <v>3912</v>
      </c>
      <c r="B1915" t="s">
        <v>12842</v>
      </c>
      <c r="C1915" t="s">
        <v>39</v>
      </c>
      <c r="D1915">
        <v>11</v>
      </c>
    </row>
    <row r="1916" spans="1:4" x14ac:dyDescent="0.3">
      <c r="A1916" t="s">
        <v>1406</v>
      </c>
      <c r="B1916" t="s">
        <v>12842</v>
      </c>
      <c r="C1916" t="s">
        <v>18</v>
      </c>
      <c r="D1916">
        <v>2</v>
      </c>
    </row>
    <row r="1917" spans="1:4" x14ac:dyDescent="0.3">
      <c r="A1917" t="s">
        <v>13411</v>
      </c>
      <c r="B1917" t="s">
        <v>12842</v>
      </c>
      <c r="C1917" t="s">
        <v>27</v>
      </c>
      <c r="D1917">
        <v>2</v>
      </c>
    </row>
    <row r="1918" spans="1:4" x14ac:dyDescent="0.3">
      <c r="A1918" t="s">
        <v>6729</v>
      </c>
      <c r="B1918" t="s">
        <v>12842</v>
      </c>
      <c r="C1918" t="s">
        <v>74</v>
      </c>
      <c r="D1918">
        <v>9</v>
      </c>
    </row>
    <row r="1919" spans="1:4" x14ac:dyDescent="0.3">
      <c r="A1919" t="s">
        <v>2855</v>
      </c>
      <c r="B1919" t="s">
        <v>12841</v>
      </c>
      <c r="C1919" t="s">
        <v>39</v>
      </c>
      <c r="D1919">
        <v>14</v>
      </c>
    </row>
    <row r="1920" spans="1:4" x14ac:dyDescent="0.3">
      <c r="A1920" t="s">
        <v>3959</v>
      </c>
      <c r="B1920" t="s">
        <v>12842</v>
      </c>
      <c r="C1920" t="s">
        <v>39</v>
      </c>
      <c r="D1920">
        <v>7</v>
      </c>
    </row>
    <row r="1921" spans="1:4" x14ac:dyDescent="0.3">
      <c r="A1921" t="s">
        <v>4883</v>
      </c>
      <c r="B1921" t="s">
        <v>12843</v>
      </c>
      <c r="C1921" t="s">
        <v>74</v>
      </c>
      <c r="D1921">
        <v>7</v>
      </c>
    </row>
    <row r="1922" spans="1:4" x14ac:dyDescent="0.3">
      <c r="A1922" t="s">
        <v>13412</v>
      </c>
      <c r="B1922" t="s">
        <v>12842</v>
      </c>
      <c r="C1922" t="s">
        <v>18</v>
      </c>
      <c r="D1922">
        <v>18</v>
      </c>
    </row>
    <row r="1923" spans="1:4" x14ac:dyDescent="0.3">
      <c r="A1923" t="s">
        <v>8994</v>
      </c>
      <c r="B1923" t="s">
        <v>12842</v>
      </c>
      <c r="C1923" t="s">
        <v>39</v>
      </c>
      <c r="D1923">
        <v>1</v>
      </c>
    </row>
    <row r="1924" spans="1:4" x14ac:dyDescent="0.3">
      <c r="A1924" t="s">
        <v>13413</v>
      </c>
      <c r="B1924" t="s">
        <v>12842</v>
      </c>
      <c r="C1924" t="s">
        <v>74</v>
      </c>
      <c r="D1924">
        <v>2</v>
      </c>
    </row>
    <row r="1925" spans="1:4" x14ac:dyDescent="0.3">
      <c r="A1925" t="s">
        <v>3606</v>
      </c>
      <c r="B1925" t="s">
        <v>12842</v>
      </c>
      <c r="C1925" t="s">
        <v>18</v>
      </c>
      <c r="D1925">
        <v>4</v>
      </c>
    </row>
    <row r="1926" spans="1:4" x14ac:dyDescent="0.3">
      <c r="A1926" t="s">
        <v>12176</v>
      </c>
      <c r="B1926" t="s">
        <v>12842</v>
      </c>
      <c r="C1926" t="s">
        <v>74</v>
      </c>
      <c r="D1926">
        <v>20</v>
      </c>
    </row>
    <row r="1927" spans="1:4" x14ac:dyDescent="0.3">
      <c r="A1927" t="s">
        <v>7683</v>
      </c>
      <c r="B1927" t="s">
        <v>12842</v>
      </c>
      <c r="C1927" t="s">
        <v>18</v>
      </c>
      <c r="D1927">
        <v>10</v>
      </c>
    </row>
    <row r="1928" spans="1:4" x14ac:dyDescent="0.3">
      <c r="A1928" t="s">
        <v>8531</v>
      </c>
      <c r="B1928" t="s">
        <v>12842</v>
      </c>
      <c r="C1928" t="s">
        <v>39</v>
      </c>
      <c r="D1928">
        <v>4</v>
      </c>
    </row>
    <row r="1929" spans="1:4" x14ac:dyDescent="0.3">
      <c r="A1929" t="s">
        <v>7322</v>
      </c>
      <c r="B1929" t="s">
        <v>12842</v>
      </c>
      <c r="C1929" t="s">
        <v>39</v>
      </c>
      <c r="D1929">
        <v>7</v>
      </c>
    </row>
    <row r="1930" spans="1:4" x14ac:dyDescent="0.3">
      <c r="A1930" t="s">
        <v>371</v>
      </c>
      <c r="B1930" t="s">
        <v>12842</v>
      </c>
      <c r="C1930" t="s">
        <v>18</v>
      </c>
      <c r="D1930">
        <v>20</v>
      </c>
    </row>
    <row r="1931" spans="1:4" x14ac:dyDescent="0.3">
      <c r="A1931" t="s">
        <v>7125</v>
      </c>
      <c r="B1931" t="s">
        <v>12842</v>
      </c>
      <c r="C1931" t="s">
        <v>39</v>
      </c>
      <c r="D1931">
        <v>14</v>
      </c>
    </row>
    <row r="1932" spans="1:4" x14ac:dyDescent="0.3">
      <c r="A1932" t="s">
        <v>649</v>
      </c>
      <c r="B1932" t="s">
        <v>12842</v>
      </c>
      <c r="C1932" t="s">
        <v>18</v>
      </c>
      <c r="D1932">
        <v>5</v>
      </c>
    </row>
    <row r="1933" spans="1:4" x14ac:dyDescent="0.3">
      <c r="A1933" t="s">
        <v>13414</v>
      </c>
      <c r="B1933" t="s">
        <v>12842</v>
      </c>
      <c r="C1933" t="s">
        <v>173</v>
      </c>
      <c r="D1933">
        <v>5</v>
      </c>
    </row>
    <row r="1934" spans="1:4" x14ac:dyDescent="0.3">
      <c r="A1934" t="s">
        <v>2381</v>
      </c>
      <c r="B1934" t="s">
        <v>12841</v>
      </c>
      <c r="C1934" t="s">
        <v>27</v>
      </c>
      <c r="D1934">
        <v>2</v>
      </c>
    </row>
    <row r="1935" spans="1:4" x14ac:dyDescent="0.3">
      <c r="A1935" t="s">
        <v>5693</v>
      </c>
      <c r="B1935" t="s">
        <v>12841</v>
      </c>
      <c r="C1935" t="s">
        <v>18</v>
      </c>
      <c r="D1935">
        <v>16</v>
      </c>
    </row>
    <row r="1936" spans="1:4" x14ac:dyDescent="0.3">
      <c r="A1936" t="s">
        <v>1309</v>
      </c>
      <c r="B1936" t="s">
        <v>12842</v>
      </c>
      <c r="C1936" t="s">
        <v>74</v>
      </c>
      <c r="D1936">
        <v>3</v>
      </c>
    </row>
    <row r="1937" spans="1:4" x14ac:dyDescent="0.3">
      <c r="A1937" t="s">
        <v>2405</v>
      </c>
      <c r="B1937" t="s">
        <v>12842</v>
      </c>
      <c r="C1937" t="s">
        <v>74</v>
      </c>
      <c r="D1937">
        <v>6</v>
      </c>
    </row>
    <row r="1938" spans="1:4" x14ac:dyDescent="0.3">
      <c r="A1938" t="s">
        <v>4436</v>
      </c>
      <c r="B1938" t="s">
        <v>12842</v>
      </c>
      <c r="C1938" t="s">
        <v>27</v>
      </c>
      <c r="D1938">
        <v>7</v>
      </c>
    </row>
    <row r="1939" spans="1:4" x14ac:dyDescent="0.3">
      <c r="A1939" t="s">
        <v>8420</v>
      </c>
      <c r="B1939" t="s">
        <v>12842</v>
      </c>
      <c r="C1939" t="s">
        <v>18</v>
      </c>
      <c r="D1939">
        <v>13</v>
      </c>
    </row>
    <row r="1940" spans="1:4" x14ac:dyDescent="0.3">
      <c r="A1940" t="s">
        <v>2689</v>
      </c>
      <c r="B1940" t="s">
        <v>12842</v>
      </c>
      <c r="C1940" t="s">
        <v>18</v>
      </c>
      <c r="D1940">
        <v>13</v>
      </c>
    </row>
    <row r="1941" spans="1:4" x14ac:dyDescent="0.3">
      <c r="A1941" t="s">
        <v>2630</v>
      </c>
      <c r="B1941" t="s">
        <v>12842</v>
      </c>
      <c r="C1941" t="s">
        <v>18</v>
      </c>
      <c r="D1941">
        <v>16</v>
      </c>
    </row>
    <row r="1942" spans="1:4" x14ac:dyDescent="0.3">
      <c r="A1942" t="s">
        <v>3839</v>
      </c>
      <c r="B1942" t="s">
        <v>12842</v>
      </c>
      <c r="C1942" t="s">
        <v>39</v>
      </c>
      <c r="D1942">
        <v>6</v>
      </c>
    </row>
    <row r="1943" spans="1:4" x14ac:dyDescent="0.3">
      <c r="A1943" t="s">
        <v>8118</v>
      </c>
      <c r="B1943" t="s">
        <v>12842</v>
      </c>
      <c r="C1943" t="s">
        <v>18</v>
      </c>
      <c r="D1943">
        <v>8</v>
      </c>
    </row>
    <row r="1944" spans="1:4" x14ac:dyDescent="0.3">
      <c r="A1944" t="s">
        <v>2532</v>
      </c>
      <c r="B1944" t="s">
        <v>12842</v>
      </c>
      <c r="C1944" t="s">
        <v>173</v>
      </c>
      <c r="D1944">
        <v>8</v>
      </c>
    </row>
    <row r="1945" spans="1:4" x14ac:dyDescent="0.3">
      <c r="A1945" t="s">
        <v>13415</v>
      </c>
      <c r="B1945" t="s">
        <v>12842</v>
      </c>
      <c r="C1945" t="s">
        <v>173</v>
      </c>
      <c r="D1945">
        <v>1</v>
      </c>
    </row>
    <row r="1946" spans="1:4" x14ac:dyDescent="0.3">
      <c r="A1946" t="s">
        <v>191</v>
      </c>
      <c r="B1946" t="s">
        <v>12841</v>
      </c>
      <c r="C1946" t="s">
        <v>39</v>
      </c>
      <c r="D1946">
        <v>15</v>
      </c>
    </row>
    <row r="1947" spans="1:4" x14ac:dyDescent="0.3">
      <c r="A1947" t="s">
        <v>13416</v>
      </c>
      <c r="B1947" t="s">
        <v>12843</v>
      </c>
      <c r="C1947" t="s">
        <v>74</v>
      </c>
      <c r="D1947">
        <v>11</v>
      </c>
    </row>
    <row r="1948" spans="1:4" x14ac:dyDescent="0.3">
      <c r="A1948" t="s">
        <v>7138</v>
      </c>
      <c r="B1948" t="s">
        <v>12842</v>
      </c>
      <c r="C1948" t="s">
        <v>18</v>
      </c>
      <c r="D1948">
        <v>10</v>
      </c>
    </row>
    <row r="1949" spans="1:4" x14ac:dyDescent="0.3">
      <c r="A1949" t="s">
        <v>13417</v>
      </c>
      <c r="B1949" t="s">
        <v>12843</v>
      </c>
      <c r="C1949" t="s">
        <v>74</v>
      </c>
      <c r="D1949">
        <v>20</v>
      </c>
    </row>
    <row r="1950" spans="1:4" x14ac:dyDescent="0.3">
      <c r="A1950" t="s">
        <v>7423</v>
      </c>
      <c r="B1950" t="s">
        <v>12842</v>
      </c>
      <c r="C1950" t="s">
        <v>74</v>
      </c>
      <c r="D1950">
        <v>4</v>
      </c>
    </row>
    <row r="1951" spans="1:4" x14ac:dyDescent="0.3">
      <c r="A1951" t="s">
        <v>3643</v>
      </c>
      <c r="B1951" t="s">
        <v>12843</v>
      </c>
      <c r="C1951" t="s">
        <v>39</v>
      </c>
      <c r="D1951">
        <v>20</v>
      </c>
    </row>
    <row r="1952" spans="1:4" x14ac:dyDescent="0.3">
      <c r="A1952" t="s">
        <v>2079</v>
      </c>
      <c r="B1952" t="s">
        <v>12843</v>
      </c>
      <c r="C1952" t="s">
        <v>27</v>
      </c>
      <c r="D1952">
        <v>14</v>
      </c>
    </row>
    <row r="1953" spans="1:4" x14ac:dyDescent="0.3">
      <c r="A1953" t="s">
        <v>4206</v>
      </c>
      <c r="B1953" t="s">
        <v>12842</v>
      </c>
      <c r="C1953" t="s">
        <v>173</v>
      </c>
      <c r="D1953">
        <v>5</v>
      </c>
    </row>
    <row r="1954" spans="1:4" x14ac:dyDescent="0.3">
      <c r="A1954" t="s">
        <v>2307</v>
      </c>
      <c r="B1954" t="s">
        <v>12841</v>
      </c>
      <c r="C1954" t="s">
        <v>27</v>
      </c>
      <c r="D1954">
        <v>14</v>
      </c>
    </row>
    <row r="1955" spans="1:4" x14ac:dyDescent="0.3">
      <c r="A1955" t="s">
        <v>4172</v>
      </c>
      <c r="B1955" t="s">
        <v>12843</v>
      </c>
      <c r="C1955" t="s">
        <v>27</v>
      </c>
      <c r="D1955">
        <v>16</v>
      </c>
    </row>
    <row r="1956" spans="1:4" x14ac:dyDescent="0.3">
      <c r="A1956" t="s">
        <v>13418</v>
      </c>
      <c r="B1956" t="s">
        <v>12843</v>
      </c>
      <c r="C1956" t="s">
        <v>74</v>
      </c>
      <c r="D1956">
        <v>8</v>
      </c>
    </row>
    <row r="1957" spans="1:4" x14ac:dyDescent="0.3">
      <c r="A1957" t="s">
        <v>5395</v>
      </c>
      <c r="B1957" t="s">
        <v>12843</v>
      </c>
      <c r="C1957" t="s">
        <v>18</v>
      </c>
      <c r="D1957">
        <v>7</v>
      </c>
    </row>
    <row r="1958" spans="1:4" x14ac:dyDescent="0.3">
      <c r="A1958" t="s">
        <v>4608</v>
      </c>
      <c r="B1958" t="s">
        <v>12842</v>
      </c>
      <c r="C1958" t="s">
        <v>39</v>
      </c>
      <c r="D1958">
        <v>17</v>
      </c>
    </row>
    <row r="1959" spans="1:4" x14ac:dyDescent="0.3">
      <c r="A1959" t="s">
        <v>13419</v>
      </c>
      <c r="B1959" t="s">
        <v>12842</v>
      </c>
      <c r="C1959" t="s">
        <v>74</v>
      </c>
      <c r="D1959">
        <v>4</v>
      </c>
    </row>
    <row r="1960" spans="1:4" x14ac:dyDescent="0.3">
      <c r="A1960" t="s">
        <v>9296</v>
      </c>
      <c r="B1960" t="s">
        <v>12841</v>
      </c>
      <c r="C1960" t="s">
        <v>39</v>
      </c>
      <c r="D1960">
        <v>1</v>
      </c>
    </row>
    <row r="1961" spans="1:4" x14ac:dyDescent="0.3">
      <c r="A1961" t="s">
        <v>13420</v>
      </c>
      <c r="B1961" t="s">
        <v>12842</v>
      </c>
      <c r="C1961" t="s">
        <v>27</v>
      </c>
      <c r="D1961">
        <v>14</v>
      </c>
    </row>
    <row r="1962" spans="1:4" x14ac:dyDescent="0.3">
      <c r="A1962" t="s">
        <v>4440</v>
      </c>
      <c r="B1962" t="s">
        <v>12842</v>
      </c>
      <c r="C1962" t="s">
        <v>18</v>
      </c>
      <c r="D1962">
        <v>19</v>
      </c>
    </row>
    <row r="1963" spans="1:4" x14ac:dyDescent="0.3">
      <c r="A1963" t="s">
        <v>1086</v>
      </c>
      <c r="B1963" t="s">
        <v>12842</v>
      </c>
      <c r="C1963" t="s">
        <v>18</v>
      </c>
      <c r="D1963">
        <v>11</v>
      </c>
    </row>
    <row r="1964" spans="1:4" x14ac:dyDescent="0.3">
      <c r="A1964" t="s">
        <v>7103</v>
      </c>
      <c r="B1964" t="s">
        <v>12842</v>
      </c>
      <c r="C1964" t="s">
        <v>18</v>
      </c>
      <c r="D1964">
        <v>3</v>
      </c>
    </row>
    <row r="1965" spans="1:4" x14ac:dyDescent="0.3">
      <c r="A1965" t="s">
        <v>3261</v>
      </c>
      <c r="B1965" t="s">
        <v>12842</v>
      </c>
      <c r="C1965" t="s">
        <v>173</v>
      </c>
      <c r="D1965">
        <v>11</v>
      </c>
    </row>
    <row r="1966" spans="1:4" x14ac:dyDescent="0.3">
      <c r="A1966" t="s">
        <v>13421</v>
      </c>
      <c r="B1966" t="s">
        <v>12841</v>
      </c>
      <c r="C1966" t="s">
        <v>39</v>
      </c>
      <c r="D1966">
        <v>6</v>
      </c>
    </row>
    <row r="1967" spans="1:4" x14ac:dyDescent="0.3">
      <c r="A1967" t="s">
        <v>2166</v>
      </c>
      <c r="B1967" t="s">
        <v>12842</v>
      </c>
      <c r="C1967" t="s">
        <v>39</v>
      </c>
      <c r="D1967">
        <v>17</v>
      </c>
    </row>
    <row r="1968" spans="1:4" x14ac:dyDescent="0.3">
      <c r="A1968" t="s">
        <v>546</v>
      </c>
      <c r="B1968" t="s">
        <v>12841</v>
      </c>
      <c r="C1968" t="s">
        <v>39</v>
      </c>
      <c r="D1968">
        <v>13</v>
      </c>
    </row>
    <row r="1969" spans="1:4" x14ac:dyDescent="0.3">
      <c r="A1969" t="s">
        <v>7082</v>
      </c>
      <c r="B1969" t="s">
        <v>12841</v>
      </c>
      <c r="C1969" t="s">
        <v>27</v>
      </c>
      <c r="D1969">
        <v>7</v>
      </c>
    </row>
    <row r="1970" spans="1:4" x14ac:dyDescent="0.3">
      <c r="A1970" t="s">
        <v>13422</v>
      </c>
      <c r="B1970" t="s">
        <v>12842</v>
      </c>
      <c r="C1970" t="s">
        <v>173</v>
      </c>
      <c r="D1970">
        <v>13</v>
      </c>
    </row>
    <row r="1971" spans="1:4" x14ac:dyDescent="0.3">
      <c r="A1971" t="s">
        <v>8675</v>
      </c>
      <c r="B1971" t="s">
        <v>12842</v>
      </c>
      <c r="C1971" t="s">
        <v>18</v>
      </c>
      <c r="D1971">
        <v>14</v>
      </c>
    </row>
    <row r="1972" spans="1:4" x14ac:dyDescent="0.3">
      <c r="A1972" t="s">
        <v>13423</v>
      </c>
      <c r="B1972" t="s">
        <v>12842</v>
      </c>
      <c r="C1972" t="s">
        <v>173</v>
      </c>
      <c r="D1972">
        <v>14</v>
      </c>
    </row>
    <row r="1973" spans="1:4" x14ac:dyDescent="0.3">
      <c r="A1973" t="s">
        <v>2095</v>
      </c>
      <c r="B1973" t="s">
        <v>12843</v>
      </c>
      <c r="C1973" t="s">
        <v>18</v>
      </c>
      <c r="D1973">
        <v>8</v>
      </c>
    </row>
    <row r="1974" spans="1:4" x14ac:dyDescent="0.3">
      <c r="A1974" t="s">
        <v>887</v>
      </c>
      <c r="B1974" t="s">
        <v>12841</v>
      </c>
      <c r="C1974" t="s">
        <v>27</v>
      </c>
      <c r="D1974">
        <v>12</v>
      </c>
    </row>
    <row r="1975" spans="1:4" x14ac:dyDescent="0.3">
      <c r="A1975" t="s">
        <v>13424</v>
      </c>
      <c r="B1975" t="s">
        <v>12842</v>
      </c>
      <c r="C1975" t="s">
        <v>39</v>
      </c>
      <c r="D1975">
        <v>1</v>
      </c>
    </row>
    <row r="1976" spans="1:4" x14ac:dyDescent="0.3">
      <c r="A1976" t="s">
        <v>1470</v>
      </c>
      <c r="B1976" t="s">
        <v>12842</v>
      </c>
      <c r="C1976" t="s">
        <v>74</v>
      </c>
      <c r="D1976">
        <v>9</v>
      </c>
    </row>
    <row r="1977" spans="1:4" x14ac:dyDescent="0.3">
      <c r="A1977" t="s">
        <v>1687</v>
      </c>
      <c r="B1977" t="s">
        <v>12842</v>
      </c>
      <c r="C1977" t="s">
        <v>27</v>
      </c>
      <c r="D1977">
        <v>8</v>
      </c>
    </row>
    <row r="1978" spans="1:4" x14ac:dyDescent="0.3">
      <c r="A1978" t="s">
        <v>2667</v>
      </c>
      <c r="B1978" t="s">
        <v>12842</v>
      </c>
      <c r="C1978" t="s">
        <v>74</v>
      </c>
      <c r="D1978">
        <v>11</v>
      </c>
    </row>
    <row r="1979" spans="1:4" x14ac:dyDescent="0.3">
      <c r="A1979" t="s">
        <v>827</v>
      </c>
      <c r="B1979" t="s">
        <v>12843</v>
      </c>
      <c r="C1979" t="s">
        <v>18</v>
      </c>
      <c r="D1979">
        <v>20</v>
      </c>
    </row>
    <row r="1980" spans="1:4" x14ac:dyDescent="0.3">
      <c r="A1980" t="s">
        <v>1089</v>
      </c>
      <c r="B1980" t="s">
        <v>12841</v>
      </c>
      <c r="C1980" t="s">
        <v>27</v>
      </c>
      <c r="D1980">
        <v>20</v>
      </c>
    </row>
    <row r="1981" spans="1:4" x14ac:dyDescent="0.3">
      <c r="A1981" t="s">
        <v>2568</v>
      </c>
      <c r="B1981" t="s">
        <v>12842</v>
      </c>
      <c r="C1981" t="s">
        <v>173</v>
      </c>
      <c r="D1981">
        <v>10</v>
      </c>
    </row>
    <row r="1982" spans="1:4" x14ac:dyDescent="0.3">
      <c r="A1982" t="s">
        <v>6670</v>
      </c>
      <c r="B1982" t="s">
        <v>12841</v>
      </c>
      <c r="C1982" t="s">
        <v>74</v>
      </c>
      <c r="D1982">
        <v>13</v>
      </c>
    </row>
    <row r="1983" spans="1:4" x14ac:dyDescent="0.3">
      <c r="A1983" t="s">
        <v>3137</v>
      </c>
      <c r="B1983" t="s">
        <v>12842</v>
      </c>
      <c r="C1983" t="s">
        <v>27</v>
      </c>
      <c r="D1983">
        <v>3</v>
      </c>
    </row>
    <row r="1984" spans="1:4" x14ac:dyDescent="0.3">
      <c r="A1984" t="s">
        <v>13425</v>
      </c>
      <c r="B1984" t="s">
        <v>12841</v>
      </c>
      <c r="C1984" t="s">
        <v>27</v>
      </c>
      <c r="D1984">
        <v>10</v>
      </c>
    </row>
    <row r="1985" spans="1:4" x14ac:dyDescent="0.3">
      <c r="A1985" t="s">
        <v>13426</v>
      </c>
      <c r="B1985" t="s">
        <v>12842</v>
      </c>
      <c r="C1985" t="s">
        <v>18</v>
      </c>
      <c r="D1985">
        <v>14</v>
      </c>
    </row>
    <row r="1986" spans="1:4" x14ac:dyDescent="0.3">
      <c r="A1986" t="s">
        <v>13427</v>
      </c>
      <c r="B1986" t="s">
        <v>12842</v>
      </c>
      <c r="C1986" t="s">
        <v>173</v>
      </c>
      <c r="D1986">
        <v>14</v>
      </c>
    </row>
    <row r="1987" spans="1:4" x14ac:dyDescent="0.3">
      <c r="A1987" t="s">
        <v>4967</v>
      </c>
      <c r="B1987" t="s">
        <v>12843</v>
      </c>
      <c r="C1987" t="s">
        <v>18</v>
      </c>
      <c r="D1987">
        <v>20</v>
      </c>
    </row>
    <row r="1988" spans="1:4" x14ac:dyDescent="0.3">
      <c r="A1988" t="s">
        <v>13428</v>
      </c>
      <c r="B1988" t="s">
        <v>12842</v>
      </c>
      <c r="C1988" t="s">
        <v>27</v>
      </c>
      <c r="D1988">
        <v>10</v>
      </c>
    </row>
    <row r="1989" spans="1:4" x14ac:dyDescent="0.3">
      <c r="A1989" t="s">
        <v>13429</v>
      </c>
      <c r="B1989" t="s">
        <v>12842</v>
      </c>
      <c r="C1989" t="s">
        <v>39</v>
      </c>
      <c r="D1989">
        <v>19</v>
      </c>
    </row>
    <row r="1990" spans="1:4" x14ac:dyDescent="0.3">
      <c r="A1990" t="s">
        <v>13430</v>
      </c>
      <c r="B1990" t="s">
        <v>12843</v>
      </c>
      <c r="C1990" t="s">
        <v>18</v>
      </c>
      <c r="D1990">
        <v>20</v>
      </c>
    </row>
    <row r="1991" spans="1:4" x14ac:dyDescent="0.3">
      <c r="A1991" t="s">
        <v>2487</v>
      </c>
      <c r="B1991" t="s">
        <v>12842</v>
      </c>
      <c r="C1991" t="s">
        <v>74</v>
      </c>
      <c r="D1991">
        <v>12</v>
      </c>
    </row>
    <row r="1992" spans="1:4" x14ac:dyDescent="0.3">
      <c r="A1992" t="s">
        <v>4423</v>
      </c>
      <c r="B1992" t="s">
        <v>12842</v>
      </c>
      <c r="C1992" t="s">
        <v>74</v>
      </c>
      <c r="D1992">
        <v>2</v>
      </c>
    </row>
    <row r="1993" spans="1:4" x14ac:dyDescent="0.3">
      <c r="A1993" t="s">
        <v>5209</v>
      </c>
      <c r="B1993" t="s">
        <v>12842</v>
      </c>
      <c r="C1993" t="s">
        <v>173</v>
      </c>
      <c r="D1993">
        <v>8</v>
      </c>
    </row>
    <row r="1994" spans="1:4" x14ac:dyDescent="0.3">
      <c r="A1994" t="s">
        <v>294</v>
      </c>
      <c r="B1994" t="s">
        <v>12842</v>
      </c>
      <c r="C1994" t="s">
        <v>173</v>
      </c>
      <c r="D1994">
        <v>16</v>
      </c>
    </row>
    <row r="1995" spans="1:4" x14ac:dyDescent="0.3">
      <c r="A1995" t="s">
        <v>13431</v>
      </c>
      <c r="B1995" t="s">
        <v>12842</v>
      </c>
      <c r="C1995" t="s">
        <v>39</v>
      </c>
      <c r="D1995">
        <v>12</v>
      </c>
    </row>
    <row r="1996" spans="1:4" x14ac:dyDescent="0.3">
      <c r="A1996" t="s">
        <v>13432</v>
      </c>
      <c r="B1996" t="s">
        <v>12842</v>
      </c>
      <c r="C1996" t="s">
        <v>18</v>
      </c>
      <c r="D1996">
        <v>19</v>
      </c>
    </row>
    <row r="1997" spans="1:4" x14ac:dyDescent="0.3">
      <c r="A1997" t="s">
        <v>4350</v>
      </c>
      <c r="B1997" t="s">
        <v>12841</v>
      </c>
      <c r="C1997" t="s">
        <v>18</v>
      </c>
      <c r="D1997">
        <v>17</v>
      </c>
    </row>
    <row r="1998" spans="1:4" x14ac:dyDescent="0.3">
      <c r="A1998" t="s">
        <v>9106</v>
      </c>
      <c r="B1998" t="s">
        <v>12842</v>
      </c>
      <c r="C1998" t="s">
        <v>74</v>
      </c>
      <c r="D1998">
        <v>2</v>
      </c>
    </row>
    <row r="1999" spans="1:4" x14ac:dyDescent="0.3">
      <c r="A1999" t="s">
        <v>13433</v>
      </c>
      <c r="B1999" t="s">
        <v>12842</v>
      </c>
      <c r="C1999" t="s">
        <v>74</v>
      </c>
      <c r="D1999">
        <v>18</v>
      </c>
    </row>
    <row r="2000" spans="1:4" x14ac:dyDescent="0.3">
      <c r="A2000" t="s">
        <v>13434</v>
      </c>
      <c r="B2000" t="s">
        <v>12841</v>
      </c>
      <c r="C2000" t="s">
        <v>173</v>
      </c>
      <c r="D2000">
        <v>8</v>
      </c>
    </row>
    <row r="2001" spans="1:4" x14ac:dyDescent="0.3">
      <c r="A2001" t="s">
        <v>13435</v>
      </c>
      <c r="B2001" t="s">
        <v>12842</v>
      </c>
      <c r="C2001" t="s">
        <v>27</v>
      </c>
      <c r="D2001">
        <v>17</v>
      </c>
    </row>
    <row r="2002" spans="1:4" x14ac:dyDescent="0.3">
      <c r="A2002" t="s">
        <v>13436</v>
      </c>
      <c r="B2002" t="s">
        <v>12841</v>
      </c>
      <c r="C2002" t="s">
        <v>39</v>
      </c>
      <c r="D2002">
        <v>11</v>
      </c>
    </row>
    <row r="2003" spans="1:4" x14ac:dyDescent="0.3">
      <c r="A2003" t="s">
        <v>3407</v>
      </c>
      <c r="B2003" t="s">
        <v>12842</v>
      </c>
      <c r="C2003" t="s">
        <v>74</v>
      </c>
      <c r="D2003">
        <v>10</v>
      </c>
    </row>
    <row r="2004" spans="1:4" x14ac:dyDescent="0.3">
      <c r="A2004" t="s">
        <v>9875</v>
      </c>
      <c r="B2004" t="s">
        <v>12843</v>
      </c>
      <c r="C2004" t="s">
        <v>74</v>
      </c>
      <c r="D2004">
        <v>2</v>
      </c>
    </row>
    <row r="2005" spans="1:4" x14ac:dyDescent="0.3">
      <c r="A2005" t="s">
        <v>5981</v>
      </c>
      <c r="B2005" t="s">
        <v>12842</v>
      </c>
      <c r="C2005" t="s">
        <v>74</v>
      </c>
      <c r="D2005">
        <v>3</v>
      </c>
    </row>
    <row r="2006" spans="1:4" x14ac:dyDescent="0.3">
      <c r="A2006" t="s">
        <v>13437</v>
      </c>
      <c r="B2006" t="s">
        <v>12842</v>
      </c>
      <c r="C2006" t="s">
        <v>39</v>
      </c>
      <c r="D2006">
        <v>12</v>
      </c>
    </row>
    <row r="2007" spans="1:4" x14ac:dyDescent="0.3">
      <c r="A2007" t="s">
        <v>1996</v>
      </c>
      <c r="B2007" t="s">
        <v>12841</v>
      </c>
      <c r="C2007" t="s">
        <v>18</v>
      </c>
      <c r="D2007">
        <v>12</v>
      </c>
    </row>
    <row r="2008" spans="1:4" x14ac:dyDescent="0.3">
      <c r="A2008" t="s">
        <v>13438</v>
      </c>
      <c r="B2008" t="s">
        <v>12842</v>
      </c>
      <c r="C2008" t="s">
        <v>18</v>
      </c>
      <c r="D2008">
        <v>12</v>
      </c>
    </row>
    <row r="2009" spans="1:4" x14ac:dyDescent="0.3">
      <c r="A2009" t="s">
        <v>470</v>
      </c>
      <c r="B2009" t="s">
        <v>12842</v>
      </c>
      <c r="C2009" t="s">
        <v>39</v>
      </c>
      <c r="D2009">
        <v>4</v>
      </c>
    </row>
    <row r="2010" spans="1:4" x14ac:dyDescent="0.3">
      <c r="A2010" t="s">
        <v>3512</v>
      </c>
      <c r="B2010" t="s">
        <v>12842</v>
      </c>
      <c r="C2010" t="s">
        <v>27</v>
      </c>
      <c r="D2010">
        <v>11</v>
      </c>
    </row>
    <row r="2011" spans="1:4" x14ac:dyDescent="0.3">
      <c r="A2011" t="s">
        <v>1674</v>
      </c>
      <c r="B2011" t="s">
        <v>12842</v>
      </c>
      <c r="C2011" t="s">
        <v>18</v>
      </c>
      <c r="D2011">
        <v>2</v>
      </c>
    </row>
    <row r="2012" spans="1:4" x14ac:dyDescent="0.3">
      <c r="A2012" t="s">
        <v>13439</v>
      </c>
      <c r="B2012" t="s">
        <v>12842</v>
      </c>
      <c r="C2012" t="s">
        <v>74</v>
      </c>
      <c r="D2012">
        <v>3</v>
      </c>
    </row>
    <row r="2013" spans="1:4" x14ac:dyDescent="0.3">
      <c r="A2013" t="s">
        <v>1248</v>
      </c>
      <c r="B2013" t="s">
        <v>12842</v>
      </c>
      <c r="C2013" t="s">
        <v>74</v>
      </c>
      <c r="D2013">
        <v>10</v>
      </c>
    </row>
    <row r="2014" spans="1:4" x14ac:dyDescent="0.3">
      <c r="A2014" t="s">
        <v>2139</v>
      </c>
      <c r="B2014" t="s">
        <v>12842</v>
      </c>
      <c r="C2014" t="s">
        <v>173</v>
      </c>
      <c r="D2014">
        <v>13</v>
      </c>
    </row>
    <row r="2015" spans="1:4" x14ac:dyDescent="0.3">
      <c r="A2015" t="s">
        <v>6644</v>
      </c>
      <c r="B2015" t="s">
        <v>12842</v>
      </c>
      <c r="C2015" t="s">
        <v>39</v>
      </c>
      <c r="D2015">
        <v>14</v>
      </c>
    </row>
    <row r="2016" spans="1:4" x14ac:dyDescent="0.3">
      <c r="A2016" t="s">
        <v>13440</v>
      </c>
      <c r="B2016" t="s">
        <v>12842</v>
      </c>
      <c r="C2016" t="s">
        <v>39</v>
      </c>
      <c r="D2016">
        <v>20</v>
      </c>
    </row>
    <row r="2017" spans="1:4" x14ac:dyDescent="0.3">
      <c r="A2017" t="s">
        <v>2260</v>
      </c>
      <c r="B2017" t="s">
        <v>12842</v>
      </c>
      <c r="C2017" t="s">
        <v>18</v>
      </c>
      <c r="D2017">
        <v>18</v>
      </c>
    </row>
    <row r="2018" spans="1:4" x14ac:dyDescent="0.3">
      <c r="A2018" t="s">
        <v>13441</v>
      </c>
      <c r="B2018" t="s">
        <v>12842</v>
      </c>
      <c r="C2018" t="s">
        <v>18</v>
      </c>
      <c r="D2018">
        <v>8</v>
      </c>
    </row>
    <row r="2019" spans="1:4" x14ac:dyDescent="0.3">
      <c r="A2019" t="s">
        <v>13442</v>
      </c>
      <c r="B2019" t="s">
        <v>12842</v>
      </c>
      <c r="C2019" t="s">
        <v>18</v>
      </c>
      <c r="D2019">
        <v>16</v>
      </c>
    </row>
    <row r="2020" spans="1:4" x14ac:dyDescent="0.3">
      <c r="A2020" t="s">
        <v>2659</v>
      </c>
      <c r="B2020" t="s">
        <v>12842</v>
      </c>
      <c r="C2020" t="s">
        <v>27</v>
      </c>
      <c r="D2020">
        <v>2</v>
      </c>
    </row>
    <row r="2021" spans="1:4" x14ac:dyDescent="0.3">
      <c r="A2021" t="s">
        <v>7374</v>
      </c>
      <c r="B2021" t="s">
        <v>12842</v>
      </c>
      <c r="C2021" t="s">
        <v>18</v>
      </c>
      <c r="D2021">
        <v>18</v>
      </c>
    </row>
    <row r="2022" spans="1:4" x14ac:dyDescent="0.3">
      <c r="A2022" t="s">
        <v>1333</v>
      </c>
      <c r="B2022" t="s">
        <v>12842</v>
      </c>
      <c r="C2022" t="s">
        <v>39</v>
      </c>
      <c r="D2022">
        <v>8</v>
      </c>
    </row>
    <row r="2023" spans="1:4" x14ac:dyDescent="0.3">
      <c r="A2023" t="s">
        <v>4003</v>
      </c>
      <c r="B2023" t="s">
        <v>12842</v>
      </c>
      <c r="C2023" t="s">
        <v>18</v>
      </c>
      <c r="D2023">
        <v>16</v>
      </c>
    </row>
    <row r="2024" spans="1:4" x14ac:dyDescent="0.3">
      <c r="A2024" t="s">
        <v>6613</v>
      </c>
      <c r="B2024" t="s">
        <v>12842</v>
      </c>
      <c r="C2024" t="s">
        <v>27</v>
      </c>
      <c r="D2024">
        <v>20</v>
      </c>
    </row>
    <row r="2025" spans="1:4" x14ac:dyDescent="0.3">
      <c r="A2025" t="s">
        <v>2556</v>
      </c>
      <c r="B2025" t="s">
        <v>12842</v>
      </c>
      <c r="C2025" t="s">
        <v>173</v>
      </c>
      <c r="D2025">
        <v>15</v>
      </c>
    </row>
    <row r="2026" spans="1:4" x14ac:dyDescent="0.3">
      <c r="A2026" t="s">
        <v>2712</v>
      </c>
      <c r="B2026" t="s">
        <v>12842</v>
      </c>
      <c r="C2026" t="s">
        <v>27</v>
      </c>
      <c r="D2026">
        <v>19</v>
      </c>
    </row>
    <row r="2027" spans="1:4" x14ac:dyDescent="0.3">
      <c r="A2027" t="s">
        <v>13443</v>
      </c>
      <c r="B2027" t="s">
        <v>12842</v>
      </c>
      <c r="C2027" t="s">
        <v>74</v>
      </c>
      <c r="D2027">
        <v>1</v>
      </c>
    </row>
    <row r="2028" spans="1:4" x14ac:dyDescent="0.3">
      <c r="A2028" t="s">
        <v>8957</v>
      </c>
      <c r="B2028" t="s">
        <v>12841</v>
      </c>
      <c r="C2028" t="s">
        <v>27</v>
      </c>
      <c r="D2028">
        <v>4</v>
      </c>
    </row>
    <row r="2029" spans="1:4" x14ac:dyDescent="0.3">
      <c r="A2029" t="s">
        <v>214</v>
      </c>
      <c r="B2029" t="s">
        <v>12842</v>
      </c>
      <c r="C2029" t="s">
        <v>27</v>
      </c>
      <c r="D2029">
        <v>13</v>
      </c>
    </row>
    <row r="2030" spans="1:4" x14ac:dyDescent="0.3">
      <c r="A2030" t="s">
        <v>13444</v>
      </c>
      <c r="B2030" t="s">
        <v>12842</v>
      </c>
      <c r="C2030" t="s">
        <v>18</v>
      </c>
      <c r="D2030">
        <v>11</v>
      </c>
    </row>
    <row r="2031" spans="1:4" x14ac:dyDescent="0.3">
      <c r="A2031" t="s">
        <v>13445</v>
      </c>
      <c r="B2031" t="s">
        <v>12842</v>
      </c>
      <c r="C2031" t="s">
        <v>74</v>
      </c>
      <c r="D2031">
        <v>3</v>
      </c>
    </row>
    <row r="2032" spans="1:4" x14ac:dyDescent="0.3">
      <c r="A2032" t="s">
        <v>569</v>
      </c>
      <c r="B2032" t="s">
        <v>12842</v>
      </c>
      <c r="C2032" t="s">
        <v>27</v>
      </c>
      <c r="D2032">
        <v>15</v>
      </c>
    </row>
    <row r="2033" spans="1:4" x14ac:dyDescent="0.3">
      <c r="A2033" t="s">
        <v>3670</v>
      </c>
      <c r="B2033" t="s">
        <v>12842</v>
      </c>
      <c r="C2033" t="s">
        <v>18</v>
      </c>
      <c r="D2033">
        <v>2</v>
      </c>
    </row>
    <row r="2034" spans="1:4" x14ac:dyDescent="0.3">
      <c r="A2034" t="s">
        <v>866</v>
      </c>
      <c r="B2034" t="s">
        <v>12842</v>
      </c>
      <c r="C2034" t="s">
        <v>27</v>
      </c>
      <c r="D2034">
        <v>20</v>
      </c>
    </row>
    <row r="2035" spans="1:4" x14ac:dyDescent="0.3">
      <c r="A2035" t="s">
        <v>730</v>
      </c>
      <c r="B2035" t="s">
        <v>12842</v>
      </c>
      <c r="C2035" t="s">
        <v>74</v>
      </c>
      <c r="D2035">
        <v>4</v>
      </c>
    </row>
    <row r="2036" spans="1:4" x14ac:dyDescent="0.3">
      <c r="A2036" t="s">
        <v>6051</v>
      </c>
      <c r="B2036" t="s">
        <v>12842</v>
      </c>
      <c r="C2036" t="s">
        <v>74</v>
      </c>
      <c r="D2036">
        <v>9</v>
      </c>
    </row>
    <row r="2037" spans="1:4" x14ac:dyDescent="0.3">
      <c r="A2037" t="s">
        <v>5746</v>
      </c>
      <c r="B2037" t="s">
        <v>12841</v>
      </c>
      <c r="C2037" t="s">
        <v>39</v>
      </c>
      <c r="D2037">
        <v>17</v>
      </c>
    </row>
    <row r="2038" spans="1:4" x14ac:dyDescent="0.3">
      <c r="A2038" t="s">
        <v>5460</v>
      </c>
      <c r="B2038" t="s">
        <v>12843</v>
      </c>
      <c r="C2038" t="s">
        <v>27</v>
      </c>
      <c r="D2038">
        <v>11</v>
      </c>
    </row>
    <row r="2039" spans="1:4" x14ac:dyDescent="0.3">
      <c r="A2039" t="s">
        <v>13446</v>
      </c>
      <c r="B2039" t="s">
        <v>12842</v>
      </c>
      <c r="C2039" t="s">
        <v>173</v>
      </c>
      <c r="D2039">
        <v>15</v>
      </c>
    </row>
    <row r="2040" spans="1:4" x14ac:dyDescent="0.3">
      <c r="A2040" t="s">
        <v>4169</v>
      </c>
      <c r="B2040" t="s">
        <v>12842</v>
      </c>
      <c r="C2040" t="s">
        <v>39</v>
      </c>
      <c r="D2040">
        <v>15</v>
      </c>
    </row>
    <row r="2041" spans="1:4" x14ac:dyDescent="0.3">
      <c r="A2041" t="s">
        <v>2577</v>
      </c>
      <c r="B2041" t="s">
        <v>12841</v>
      </c>
      <c r="C2041" t="s">
        <v>18</v>
      </c>
      <c r="D2041">
        <v>19</v>
      </c>
    </row>
    <row r="2042" spans="1:4" x14ac:dyDescent="0.3">
      <c r="A2042" t="s">
        <v>707</v>
      </c>
      <c r="B2042" t="s">
        <v>12842</v>
      </c>
      <c r="C2042" t="s">
        <v>39</v>
      </c>
      <c r="D2042">
        <v>10</v>
      </c>
    </row>
    <row r="2043" spans="1:4" x14ac:dyDescent="0.3">
      <c r="A2043" t="s">
        <v>3310</v>
      </c>
      <c r="B2043" t="s">
        <v>12841</v>
      </c>
      <c r="C2043" t="s">
        <v>39</v>
      </c>
      <c r="D2043">
        <v>20</v>
      </c>
    </row>
    <row r="2044" spans="1:4" x14ac:dyDescent="0.3">
      <c r="A2044" t="s">
        <v>9691</v>
      </c>
      <c r="B2044" t="s">
        <v>12842</v>
      </c>
      <c r="C2044" t="s">
        <v>173</v>
      </c>
      <c r="D2044">
        <v>11</v>
      </c>
    </row>
    <row r="2045" spans="1:4" x14ac:dyDescent="0.3">
      <c r="A2045" t="s">
        <v>1511</v>
      </c>
      <c r="B2045" t="s">
        <v>12843</v>
      </c>
      <c r="C2045" t="s">
        <v>74</v>
      </c>
      <c r="D2045">
        <v>18</v>
      </c>
    </row>
    <row r="2046" spans="1:4" x14ac:dyDescent="0.3">
      <c r="A2046" t="s">
        <v>6983</v>
      </c>
      <c r="B2046" t="s">
        <v>12843</v>
      </c>
      <c r="C2046" t="s">
        <v>18</v>
      </c>
      <c r="D2046">
        <v>15</v>
      </c>
    </row>
    <row r="2047" spans="1:4" x14ac:dyDescent="0.3">
      <c r="A2047" t="s">
        <v>206</v>
      </c>
      <c r="B2047" t="s">
        <v>12842</v>
      </c>
      <c r="C2047" t="s">
        <v>18</v>
      </c>
      <c r="D2047">
        <v>3</v>
      </c>
    </row>
    <row r="2048" spans="1:4" x14ac:dyDescent="0.3">
      <c r="A2048" t="s">
        <v>6200</v>
      </c>
      <c r="B2048" t="s">
        <v>12842</v>
      </c>
      <c r="C2048" t="s">
        <v>173</v>
      </c>
      <c r="D2048">
        <v>13</v>
      </c>
    </row>
    <row r="2049" spans="1:4" x14ac:dyDescent="0.3">
      <c r="A2049" t="s">
        <v>2727</v>
      </c>
      <c r="B2049" t="s">
        <v>12842</v>
      </c>
      <c r="C2049" t="s">
        <v>18</v>
      </c>
      <c r="D2049">
        <v>18</v>
      </c>
    </row>
    <row r="2050" spans="1:4" x14ac:dyDescent="0.3">
      <c r="A2050" t="s">
        <v>13447</v>
      </c>
      <c r="B2050" t="s">
        <v>12842</v>
      </c>
      <c r="C2050" t="s">
        <v>27</v>
      </c>
      <c r="D2050">
        <v>3</v>
      </c>
    </row>
    <row r="2051" spans="1:4" x14ac:dyDescent="0.3">
      <c r="A2051" t="s">
        <v>510</v>
      </c>
      <c r="B2051" t="s">
        <v>12842</v>
      </c>
      <c r="C2051" t="s">
        <v>18</v>
      </c>
      <c r="D2051">
        <v>17</v>
      </c>
    </row>
    <row r="2052" spans="1:4" x14ac:dyDescent="0.3">
      <c r="A2052" t="s">
        <v>13448</v>
      </c>
      <c r="B2052" t="s">
        <v>12843</v>
      </c>
      <c r="C2052" t="s">
        <v>39</v>
      </c>
      <c r="D2052">
        <v>3</v>
      </c>
    </row>
    <row r="2053" spans="1:4" x14ac:dyDescent="0.3">
      <c r="A2053" t="s">
        <v>6750</v>
      </c>
      <c r="B2053" t="s">
        <v>12842</v>
      </c>
      <c r="C2053" t="s">
        <v>27</v>
      </c>
      <c r="D2053">
        <v>18</v>
      </c>
    </row>
    <row r="2054" spans="1:4" x14ac:dyDescent="0.3">
      <c r="A2054" t="s">
        <v>1927</v>
      </c>
      <c r="B2054" t="s">
        <v>12842</v>
      </c>
      <c r="C2054" t="s">
        <v>39</v>
      </c>
      <c r="D2054">
        <v>16</v>
      </c>
    </row>
    <row r="2055" spans="1:4" x14ac:dyDescent="0.3">
      <c r="A2055" t="s">
        <v>13449</v>
      </c>
      <c r="B2055" t="s">
        <v>12841</v>
      </c>
      <c r="C2055" t="s">
        <v>27</v>
      </c>
      <c r="D2055">
        <v>4</v>
      </c>
    </row>
    <row r="2056" spans="1:4" x14ac:dyDescent="0.3">
      <c r="A2056" t="s">
        <v>13450</v>
      </c>
      <c r="B2056" t="s">
        <v>12842</v>
      </c>
      <c r="C2056" t="s">
        <v>18</v>
      </c>
      <c r="D2056">
        <v>15</v>
      </c>
    </row>
    <row r="2057" spans="1:4" x14ac:dyDescent="0.3">
      <c r="A2057" t="s">
        <v>13451</v>
      </c>
      <c r="B2057" t="s">
        <v>12842</v>
      </c>
      <c r="C2057" t="s">
        <v>27</v>
      </c>
      <c r="D2057">
        <v>3</v>
      </c>
    </row>
    <row r="2058" spans="1:4" x14ac:dyDescent="0.3">
      <c r="A2058" t="s">
        <v>13452</v>
      </c>
      <c r="B2058" t="s">
        <v>12843</v>
      </c>
      <c r="C2058" t="s">
        <v>27</v>
      </c>
      <c r="D2058">
        <v>12</v>
      </c>
    </row>
    <row r="2059" spans="1:4" x14ac:dyDescent="0.3">
      <c r="A2059" t="s">
        <v>13453</v>
      </c>
      <c r="B2059" t="s">
        <v>12842</v>
      </c>
      <c r="C2059" t="s">
        <v>27</v>
      </c>
      <c r="D2059">
        <v>19</v>
      </c>
    </row>
    <row r="2060" spans="1:4" x14ac:dyDescent="0.3">
      <c r="A2060" t="s">
        <v>233</v>
      </c>
      <c r="B2060" t="s">
        <v>12842</v>
      </c>
      <c r="C2060" t="s">
        <v>39</v>
      </c>
      <c r="D2060">
        <v>5</v>
      </c>
    </row>
    <row r="2061" spans="1:4" x14ac:dyDescent="0.3">
      <c r="A2061" t="s">
        <v>13454</v>
      </c>
      <c r="B2061" t="s">
        <v>12842</v>
      </c>
      <c r="C2061" t="s">
        <v>27</v>
      </c>
      <c r="D2061">
        <v>4</v>
      </c>
    </row>
    <row r="2062" spans="1:4" x14ac:dyDescent="0.3">
      <c r="A2062" t="s">
        <v>13455</v>
      </c>
      <c r="B2062" t="s">
        <v>12843</v>
      </c>
      <c r="C2062" t="s">
        <v>173</v>
      </c>
      <c r="D2062">
        <v>9</v>
      </c>
    </row>
    <row r="2063" spans="1:4" x14ac:dyDescent="0.3">
      <c r="A2063" t="s">
        <v>1149</v>
      </c>
      <c r="B2063" t="s">
        <v>12842</v>
      </c>
      <c r="C2063" t="s">
        <v>18</v>
      </c>
      <c r="D2063">
        <v>8</v>
      </c>
    </row>
    <row r="2064" spans="1:4" x14ac:dyDescent="0.3">
      <c r="A2064" t="s">
        <v>11688</v>
      </c>
      <c r="B2064" t="s">
        <v>12842</v>
      </c>
      <c r="C2064" t="s">
        <v>18</v>
      </c>
      <c r="D2064">
        <v>1</v>
      </c>
    </row>
    <row r="2065" spans="1:4" x14ac:dyDescent="0.3">
      <c r="A2065" t="s">
        <v>2614</v>
      </c>
      <c r="B2065" t="s">
        <v>12842</v>
      </c>
      <c r="C2065" t="s">
        <v>27</v>
      </c>
      <c r="D2065">
        <v>10</v>
      </c>
    </row>
    <row r="2066" spans="1:4" x14ac:dyDescent="0.3">
      <c r="A2066" t="s">
        <v>13456</v>
      </c>
      <c r="B2066" t="s">
        <v>12842</v>
      </c>
      <c r="C2066" t="s">
        <v>39</v>
      </c>
      <c r="D2066">
        <v>6</v>
      </c>
    </row>
    <row r="2067" spans="1:4" x14ac:dyDescent="0.3">
      <c r="A2067" t="s">
        <v>7435</v>
      </c>
      <c r="B2067" t="s">
        <v>12843</v>
      </c>
      <c r="C2067" t="s">
        <v>27</v>
      </c>
      <c r="D2067">
        <v>3</v>
      </c>
    </row>
    <row r="2068" spans="1:4" x14ac:dyDescent="0.3">
      <c r="A2068" t="s">
        <v>6014</v>
      </c>
      <c r="B2068" t="s">
        <v>12842</v>
      </c>
      <c r="C2068" t="s">
        <v>27</v>
      </c>
      <c r="D2068">
        <v>6</v>
      </c>
    </row>
    <row r="2069" spans="1:4" x14ac:dyDescent="0.3">
      <c r="A2069" t="s">
        <v>13457</v>
      </c>
      <c r="B2069" t="s">
        <v>12843</v>
      </c>
      <c r="C2069" t="s">
        <v>39</v>
      </c>
      <c r="D2069">
        <v>1</v>
      </c>
    </row>
    <row r="2070" spans="1:4" x14ac:dyDescent="0.3">
      <c r="A2070" t="s">
        <v>13458</v>
      </c>
      <c r="B2070" t="s">
        <v>12842</v>
      </c>
      <c r="C2070" t="s">
        <v>74</v>
      </c>
      <c r="D2070">
        <v>19</v>
      </c>
    </row>
    <row r="2071" spans="1:4" x14ac:dyDescent="0.3">
      <c r="A2071" t="s">
        <v>2070</v>
      </c>
      <c r="B2071" t="s">
        <v>12842</v>
      </c>
      <c r="C2071" t="s">
        <v>74</v>
      </c>
      <c r="D2071">
        <v>20</v>
      </c>
    </row>
    <row r="2072" spans="1:4" x14ac:dyDescent="0.3">
      <c r="A2072" t="s">
        <v>4942</v>
      </c>
      <c r="B2072" t="s">
        <v>12841</v>
      </c>
      <c r="C2072" t="s">
        <v>18</v>
      </c>
      <c r="D2072">
        <v>8</v>
      </c>
    </row>
    <row r="2073" spans="1:4" x14ac:dyDescent="0.3">
      <c r="A2073" t="s">
        <v>1024</v>
      </c>
      <c r="B2073" t="s">
        <v>12842</v>
      </c>
      <c r="C2073" t="s">
        <v>173</v>
      </c>
      <c r="D2073">
        <v>18</v>
      </c>
    </row>
    <row r="2074" spans="1:4" x14ac:dyDescent="0.3">
      <c r="A2074" t="s">
        <v>13459</v>
      </c>
      <c r="B2074" t="s">
        <v>12842</v>
      </c>
      <c r="C2074" t="s">
        <v>39</v>
      </c>
      <c r="D2074">
        <v>10</v>
      </c>
    </row>
    <row r="2075" spans="1:4" x14ac:dyDescent="0.3">
      <c r="A2075" t="s">
        <v>2408</v>
      </c>
      <c r="B2075" t="s">
        <v>12841</v>
      </c>
      <c r="C2075" t="s">
        <v>18</v>
      </c>
      <c r="D2075">
        <v>19</v>
      </c>
    </row>
    <row r="2076" spans="1:4" x14ac:dyDescent="0.3">
      <c r="A2076" t="s">
        <v>13460</v>
      </c>
      <c r="B2076" t="s">
        <v>12842</v>
      </c>
      <c r="C2076" t="s">
        <v>27</v>
      </c>
      <c r="D2076">
        <v>4</v>
      </c>
    </row>
    <row r="2077" spans="1:4" x14ac:dyDescent="0.3">
      <c r="A2077" t="s">
        <v>318</v>
      </c>
      <c r="B2077" t="s">
        <v>12842</v>
      </c>
      <c r="C2077" t="s">
        <v>39</v>
      </c>
      <c r="D2077">
        <v>6</v>
      </c>
    </row>
    <row r="2078" spans="1:4" x14ac:dyDescent="0.3">
      <c r="A2078" t="s">
        <v>13461</v>
      </c>
      <c r="B2078" t="s">
        <v>12843</v>
      </c>
      <c r="C2078" t="s">
        <v>27</v>
      </c>
      <c r="D2078">
        <v>15</v>
      </c>
    </row>
    <row r="2079" spans="1:4" x14ac:dyDescent="0.3">
      <c r="A2079" t="s">
        <v>10975</v>
      </c>
      <c r="B2079" t="s">
        <v>12842</v>
      </c>
      <c r="C2079" t="s">
        <v>39</v>
      </c>
      <c r="D2079">
        <v>5</v>
      </c>
    </row>
    <row r="2080" spans="1:4" x14ac:dyDescent="0.3">
      <c r="A2080" t="s">
        <v>3391</v>
      </c>
      <c r="B2080" t="s">
        <v>12842</v>
      </c>
      <c r="C2080" t="s">
        <v>74</v>
      </c>
      <c r="D2080">
        <v>17</v>
      </c>
    </row>
    <row r="2081" spans="1:4" x14ac:dyDescent="0.3">
      <c r="A2081" t="s">
        <v>13462</v>
      </c>
      <c r="B2081" t="s">
        <v>12842</v>
      </c>
      <c r="C2081" t="s">
        <v>39</v>
      </c>
      <c r="D2081">
        <v>9</v>
      </c>
    </row>
    <row r="2082" spans="1:4" x14ac:dyDescent="0.3">
      <c r="A2082" t="s">
        <v>9033</v>
      </c>
      <c r="B2082" t="s">
        <v>12842</v>
      </c>
      <c r="C2082" t="s">
        <v>27</v>
      </c>
      <c r="D2082">
        <v>9</v>
      </c>
    </row>
    <row r="2083" spans="1:4" x14ac:dyDescent="0.3">
      <c r="A2083" t="s">
        <v>13463</v>
      </c>
      <c r="B2083" t="s">
        <v>12842</v>
      </c>
      <c r="C2083" t="s">
        <v>27</v>
      </c>
      <c r="D2083">
        <v>10</v>
      </c>
    </row>
    <row r="2084" spans="1:4" x14ac:dyDescent="0.3">
      <c r="A2084" t="s">
        <v>13464</v>
      </c>
      <c r="B2084" t="s">
        <v>12842</v>
      </c>
      <c r="C2084" t="s">
        <v>27</v>
      </c>
      <c r="D2084">
        <v>16</v>
      </c>
    </row>
    <row r="2085" spans="1:4" x14ac:dyDescent="0.3">
      <c r="A2085" t="s">
        <v>2780</v>
      </c>
      <c r="B2085" t="s">
        <v>12842</v>
      </c>
      <c r="C2085" t="s">
        <v>173</v>
      </c>
      <c r="D2085">
        <v>1</v>
      </c>
    </row>
    <row r="2086" spans="1:4" x14ac:dyDescent="0.3">
      <c r="A2086" t="s">
        <v>765</v>
      </c>
      <c r="B2086" t="s">
        <v>12842</v>
      </c>
      <c r="C2086" t="s">
        <v>27</v>
      </c>
      <c r="D2086">
        <v>16</v>
      </c>
    </row>
    <row r="2087" spans="1:4" x14ac:dyDescent="0.3">
      <c r="A2087" t="s">
        <v>13465</v>
      </c>
      <c r="B2087" t="s">
        <v>12842</v>
      </c>
      <c r="C2087" t="s">
        <v>27</v>
      </c>
      <c r="D2087">
        <v>16</v>
      </c>
    </row>
    <row r="2088" spans="1:4" x14ac:dyDescent="0.3">
      <c r="A2088" t="s">
        <v>257</v>
      </c>
      <c r="B2088" t="s">
        <v>12842</v>
      </c>
      <c r="C2088" t="s">
        <v>74</v>
      </c>
      <c r="D2088">
        <v>17</v>
      </c>
    </row>
    <row r="2089" spans="1:4" x14ac:dyDescent="0.3">
      <c r="A2089" t="s">
        <v>8450</v>
      </c>
      <c r="B2089" t="s">
        <v>12842</v>
      </c>
      <c r="C2089" t="s">
        <v>173</v>
      </c>
      <c r="D2089">
        <v>20</v>
      </c>
    </row>
    <row r="2090" spans="1:4" x14ac:dyDescent="0.3">
      <c r="A2090" t="s">
        <v>4842</v>
      </c>
      <c r="B2090" t="s">
        <v>12842</v>
      </c>
      <c r="C2090" t="s">
        <v>27</v>
      </c>
      <c r="D2090">
        <v>16</v>
      </c>
    </row>
    <row r="2091" spans="1:4" x14ac:dyDescent="0.3">
      <c r="A2091" t="s">
        <v>2775</v>
      </c>
      <c r="B2091" t="s">
        <v>12842</v>
      </c>
      <c r="C2091" t="s">
        <v>173</v>
      </c>
      <c r="D2091">
        <v>11</v>
      </c>
    </row>
    <row r="2092" spans="1:4" x14ac:dyDescent="0.3">
      <c r="A2092" t="s">
        <v>13466</v>
      </c>
      <c r="B2092" t="s">
        <v>12842</v>
      </c>
      <c r="C2092" t="s">
        <v>18</v>
      </c>
      <c r="D2092">
        <v>10</v>
      </c>
    </row>
    <row r="2093" spans="1:4" x14ac:dyDescent="0.3">
      <c r="A2093" t="s">
        <v>1604</v>
      </c>
      <c r="B2093" t="s">
        <v>12841</v>
      </c>
      <c r="C2093" t="s">
        <v>74</v>
      </c>
      <c r="D2093">
        <v>8</v>
      </c>
    </row>
    <row r="2094" spans="1:4" x14ac:dyDescent="0.3">
      <c r="A2094" t="s">
        <v>929</v>
      </c>
      <c r="B2094" t="s">
        <v>12842</v>
      </c>
      <c r="C2094" t="s">
        <v>27</v>
      </c>
      <c r="D2094">
        <v>17</v>
      </c>
    </row>
    <row r="2095" spans="1:4" x14ac:dyDescent="0.3">
      <c r="A2095" t="s">
        <v>3603</v>
      </c>
      <c r="B2095" t="s">
        <v>12842</v>
      </c>
      <c r="C2095" t="s">
        <v>39</v>
      </c>
      <c r="D2095">
        <v>8</v>
      </c>
    </row>
    <row r="2096" spans="1:4" x14ac:dyDescent="0.3">
      <c r="A2096" t="s">
        <v>1007</v>
      </c>
      <c r="B2096" t="s">
        <v>12843</v>
      </c>
      <c r="C2096" t="s">
        <v>39</v>
      </c>
      <c r="D2096">
        <v>12</v>
      </c>
    </row>
    <row r="2097" spans="1:4" x14ac:dyDescent="0.3">
      <c r="A2097" t="s">
        <v>13467</v>
      </c>
      <c r="B2097" t="s">
        <v>12842</v>
      </c>
      <c r="C2097" t="s">
        <v>173</v>
      </c>
      <c r="D2097">
        <v>2</v>
      </c>
    </row>
    <row r="2098" spans="1:4" x14ac:dyDescent="0.3">
      <c r="A2098" t="s">
        <v>13468</v>
      </c>
      <c r="B2098" t="s">
        <v>12842</v>
      </c>
      <c r="C2098" t="s">
        <v>18</v>
      </c>
      <c r="D2098">
        <v>7</v>
      </c>
    </row>
    <row r="2099" spans="1:4" x14ac:dyDescent="0.3">
      <c r="A2099" t="s">
        <v>13469</v>
      </c>
      <c r="B2099" t="s">
        <v>12842</v>
      </c>
      <c r="C2099" t="s">
        <v>39</v>
      </c>
      <c r="D2099">
        <v>6</v>
      </c>
    </row>
    <row r="2100" spans="1:4" x14ac:dyDescent="0.3">
      <c r="A2100" t="s">
        <v>6855</v>
      </c>
      <c r="B2100" t="s">
        <v>12842</v>
      </c>
      <c r="C2100" t="s">
        <v>18</v>
      </c>
      <c r="D2100">
        <v>9</v>
      </c>
    </row>
    <row r="2101" spans="1:4" x14ac:dyDescent="0.3">
      <c r="A2101" t="s">
        <v>1849</v>
      </c>
      <c r="B2101" t="s">
        <v>12842</v>
      </c>
      <c r="C2101" t="s">
        <v>18</v>
      </c>
      <c r="D2101">
        <v>11</v>
      </c>
    </row>
    <row r="2102" spans="1:4" x14ac:dyDescent="0.3">
      <c r="A2102" t="s">
        <v>13470</v>
      </c>
      <c r="B2102" t="s">
        <v>12841</v>
      </c>
      <c r="C2102" t="s">
        <v>27</v>
      </c>
      <c r="D2102">
        <v>15</v>
      </c>
    </row>
    <row r="2103" spans="1:4" x14ac:dyDescent="0.3">
      <c r="A2103" t="s">
        <v>1381</v>
      </c>
      <c r="B2103" t="s">
        <v>12842</v>
      </c>
      <c r="C2103" t="s">
        <v>173</v>
      </c>
      <c r="D2103">
        <v>9</v>
      </c>
    </row>
    <row r="2104" spans="1:4" x14ac:dyDescent="0.3">
      <c r="A2104" t="s">
        <v>6260</v>
      </c>
      <c r="B2104" t="s">
        <v>12841</v>
      </c>
      <c r="C2104" t="s">
        <v>173</v>
      </c>
      <c r="D2104">
        <v>4</v>
      </c>
    </row>
    <row r="2105" spans="1:4" x14ac:dyDescent="0.3">
      <c r="A2105" t="s">
        <v>13471</v>
      </c>
      <c r="B2105" t="s">
        <v>12843</v>
      </c>
      <c r="C2105" t="s">
        <v>27</v>
      </c>
      <c r="D2105">
        <v>11</v>
      </c>
    </row>
    <row r="2106" spans="1:4" x14ac:dyDescent="0.3">
      <c r="A2106" t="s">
        <v>13472</v>
      </c>
      <c r="B2106" t="s">
        <v>12842</v>
      </c>
      <c r="C2106" t="s">
        <v>27</v>
      </c>
      <c r="D2106">
        <v>2</v>
      </c>
    </row>
    <row r="2107" spans="1:4" x14ac:dyDescent="0.3">
      <c r="A2107" t="s">
        <v>1972</v>
      </c>
      <c r="B2107" t="s">
        <v>12842</v>
      </c>
      <c r="C2107" t="s">
        <v>18</v>
      </c>
      <c r="D2107">
        <v>17</v>
      </c>
    </row>
    <row r="2108" spans="1:4" x14ac:dyDescent="0.3">
      <c r="A2108" t="s">
        <v>13473</v>
      </c>
      <c r="B2108" t="s">
        <v>12842</v>
      </c>
      <c r="C2108" t="s">
        <v>173</v>
      </c>
      <c r="D2108">
        <v>16</v>
      </c>
    </row>
    <row r="2109" spans="1:4" x14ac:dyDescent="0.3">
      <c r="A2109" t="s">
        <v>1168</v>
      </c>
      <c r="B2109" t="s">
        <v>12843</v>
      </c>
      <c r="C2109" t="s">
        <v>39</v>
      </c>
      <c r="D2109">
        <v>5</v>
      </c>
    </row>
    <row r="2110" spans="1:4" x14ac:dyDescent="0.3">
      <c r="A2110" t="s">
        <v>2935</v>
      </c>
      <c r="B2110" t="s">
        <v>12842</v>
      </c>
      <c r="C2110" t="s">
        <v>39</v>
      </c>
      <c r="D2110">
        <v>6</v>
      </c>
    </row>
    <row r="2111" spans="1:4" x14ac:dyDescent="0.3">
      <c r="A2111" t="s">
        <v>13474</v>
      </c>
      <c r="B2111" t="s">
        <v>12842</v>
      </c>
      <c r="C2111" t="s">
        <v>173</v>
      </c>
      <c r="D2111">
        <v>1</v>
      </c>
    </row>
    <row r="2112" spans="1:4" x14ac:dyDescent="0.3">
      <c r="A2112" t="s">
        <v>6063</v>
      </c>
      <c r="B2112" t="s">
        <v>12842</v>
      </c>
      <c r="C2112" t="s">
        <v>173</v>
      </c>
      <c r="D2112">
        <v>8</v>
      </c>
    </row>
    <row r="2113" spans="1:4" x14ac:dyDescent="0.3">
      <c r="A2113" t="s">
        <v>10136</v>
      </c>
      <c r="B2113" t="s">
        <v>12842</v>
      </c>
      <c r="C2113" t="s">
        <v>18</v>
      </c>
      <c r="D2113">
        <v>1</v>
      </c>
    </row>
    <row r="2114" spans="1:4" x14ac:dyDescent="0.3">
      <c r="A2114" t="s">
        <v>2842</v>
      </c>
      <c r="B2114" t="s">
        <v>12842</v>
      </c>
      <c r="C2114" t="s">
        <v>27</v>
      </c>
      <c r="D2114">
        <v>19</v>
      </c>
    </row>
    <row r="2115" spans="1:4" x14ac:dyDescent="0.3">
      <c r="A2115" t="s">
        <v>13475</v>
      </c>
      <c r="B2115" t="s">
        <v>12842</v>
      </c>
      <c r="C2115" t="s">
        <v>74</v>
      </c>
      <c r="D2115">
        <v>3</v>
      </c>
    </row>
    <row r="2116" spans="1:4" x14ac:dyDescent="0.3">
      <c r="A2116" t="s">
        <v>13476</v>
      </c>
      <c r="B2116" t="s">
        <v>12842</v>
      </c>
      <c r="C2116" t="s">
        <v>18</v>
      </c>
      <c r="D2116">
        <v>14</v>
      </c>
    </row>
    <row r="2117" spans="1:4" x14ac:dyDescent="0.3">
      <c r="A2117" t="s">
        <v>12729</v>
      </c>
      <c r="B2117" t="s">
        <v>12843</v>
      </c>
      <c r="C2117" t="s">
        <v>18</v>
      </c>
      <c r="D2117">
        <v>12</v>
      </c>
    </row>
    <row r="2118" spans="1:4" x14ac:dyDescent="0.3">
      <c r="A2118" t="s">
        <v>13477</v>
      </c>
      <c r="B2118" t="s">
        <v>12842</v>
      </c>
      <c r="C2118" t="s">
        <v>39</v>
      </c>
      <c r="D2118">
        <v>5</v>
      </c>
    </row>
    <row r="2119" spans="1:4" x14ac:dyDescent="0.3">
      <c r="A2119" t="s">
        <v>7561</v>
      </c>
      <c r="B2119" t="s">
        <v>12842</v>
      </c>
      <c r="C2119" t="s">
        <v>74</v>
      </c>
      <c r="D2119">
        <v>17</v>
      </c>
    </row>
    <row r="2120" spans="1:4" x14ac:dyDescent="0.3">
      <c r="A2120" t="s">
        <v>12284</v>
      </c>
      <c r="B2120" t="s">
        <v>12842</v>
      </c>
      <c r="C2120" t="s">
        <v>74</v>
      </c>
      <c r="D2120">
        <v>3</v>
      </c>
    </row>
    <row r="2121" spans="1:4" x14ac:dyDescent="0.3">
      <c r="A2121" t="s">
        <v>2798</v>
      </c>
      <c r="B2121" t="s">
        <v>12842</v>
      </c>
      <c r="C2121" t="s">
        <v>74</v>
      </c>
      <c r="D2121">
        <v>18</v>
      </c>
    </row>
    <row r="2122" spans="1:4" x14ac:dyDescent="0.3">
      <c r="A2122" t="s">
        <v>1360</v>
      </c>
      <c r="B2122" t="s">
        <v>12842</v>
      </c>
      <c r="C2122" t="s">
        <v>39</v>
      </c>
      <c r="D2122">
        <v>15</v>
      </c>
    </row>
    <row r="2123" spans="1:4" x14ac:dyDescent="0.3">
      <c r="A2123" t="s">
        <v>1245</v>
      </c>
      <c r="B2123" t="s">
        <v>12842</v>
      </c>
      <c r="C2123" t="s">
        <v>173</v>
      </c>
      <c r="D2123">
        <v>13</v>
      </c>
    </row>
    <row r="2124" spans="1:4" x14ac:dyDescent="0.3">
      <c r="A2124" t="s">
        <v>4186</v>
      </c>
      <c r="B2124" t="s">
        <v>12842</v>
      </c>
      <c r="C2124" t="s">
        <v>27</v>
      </c>
      <c r="D2124">
        <v>18</v>
      </c>
    </row>
    <row r="2125" spans="1:4" x14ac:dyDescent="0.3">
      <c r="A2125" t="s">
        <v>4042</v>
      </c>
      <c r="B2125" t="s">
        <v>12842</v>
      </c>
      <c r="C2125" t="s">
        <v>173</v>
      </c>
      <c r="D2125">
        <v>9</v>
      </c>
    </row>
    <row r="2126" spans="1:4" x14ac:dyDescent="0.3">
      <c r="A2126" t="s">
        <v>3414</v>
      </c>
      <c r="B2126" t="s">
        <v>12842</v>
      </c>
      <c r="C2126" t="s">
        <v>39</v>
      </c>
      <c r="D2126">
        <v>6</v>
      </c>
    </row>
    <row r="2127" spans="1:4" x14ac:dyDescent="0.3">
      <c r="A2127" t="s">
        <v>13478</v>
      </c>
      <c r="B2127" t="s">
        <v>12842</v>
      </c>
      <c r="C2127" t="s">
        <v>27</v>
      </c>
      <c r="D2127">
        <v>4</v>
      </c>
    </row>
    <row r="2128" spans="1:4" x14ac:dyDescent="0.3">
      <c r="A2128" t="s">
        <v>1348</v>
      </c>
      <c r="B2128" t="s">
        <v>12842</v>
      </c>
      <c r="C2128" t="s">
        <v>27</v>
      </c>
      <c r="D2128">
        <v>19</v>
      </c>
    </row>
    <row r="2129" spans="1:4" x14ac:dyDescent="0.3">
      <c r="A2129" t="s">
        <v>13479</v>
      </c>
      <c r="B2129" t="s">
        <v>12842</v>
      </c>
      <c r="C2129" t="s">
        <v>18</v>
      </c>
      <c r="D2129">
        <v>9</v>
      </c>
    </row>
    <row r="2130" spans="1:4" x14ac:dyDescent="0.3">
      <c r="A2130" t="s">
        <v>3352</v>
      </c>
      <c r="B2130" t="s">
        <v>12842</v>
      </c>
      <c r="C2130" t="s">
        <v>39</v>
      </c>
      <c r="D2130">
        <v>17</v>
      </c>
    </row>
    <row r="2131" spans="1:4" x14ac:dyDescent="0.3">
      <c r="A2131" t="s">
        <v>869</v>
      </c>
      <c r="B2131" t="s">
        <v>12842</v>
      </c>
      <c r="C2131" t="s">
        <v>18</v>
      </c>
      <c r="D2131">
        <v>7</v>
      </c>
    </row>
    <row r="2132" spans="1:4" x14ac:dyDescent="0.3">
      <c r="A2132" t="s">
        <v>7899</v>
      </c>
      <c r="B2132" t="s">
        <v>12842</v>
      </c>
      <c r="C2132" t="s">
        <v>18</v>
      </c>
      <c r="D2132">
        <v>20</v>
      </c>
    </row>
    <row r="2133" spans="1:4" x14ac:dyDescent="0.3">
      <c r="A2133" t="s">
        <v>13480</v>
      </c>
      <c r="B2133" t="s">
        <v>12841</v>
      </c>
      <c r="C2133" t="s">
        <v>74</v>
      </c>
      <c r="D2133">
        <v>18</v>
      </c>
    </row>
    <row r="2134" spans="1:4" x14ac:dyDescent="0.3">
      <c r="A2134" t="s">
        <v>13481</v>
      </c>
      <c r="B2134" t="s">
        <v>12843</v>
      </c>
      <c r="C2134" t="s">
        <v>18</v>
      </c>
      <c r="D2134">
        <v>7</v>
      </c>
    </row>
    <row r="2135" spans="1:4" x14ac:dyDescent="0.3">
      <c r="A2135" t="s">
        <v>13482</v>
      </c>
      <c r="B2135" t="s">
        <v>12843</v>
      </c>
      <c r="C2135" t="s">
        <v>18</v>
      </c>
      <c r="D2135">
        <v>10</v>
      </c>
    </row>
    <row r="2136" spans="1:4" x14ac:dyDescent="0.3">
      <c r="A2136" t="s">
        <v>13483</v>
      </c>
      <c r="B2136" t="s">
        <v>12842</v>
      </c>
      <c r="C2136" t="s">
        <v>27</v>
      </c>
      <c r="D2136">
        <v>16</v>
      </c>
    </row>
    <row r="2137" spans="1:4" x14ac:dyDescent="0.3">
      <c r="A2137" t="s">
        <v>6005</v>
      </c>
      <c r="B2137" t="s">
        <v>12842</v>
      </c>
      <c r="C2137" t="s">
        <v>39</v>
      </c>
      <c r="D2137">
        <v>5</v>
      </c>
    </row>
    <row r="2138" spans="1:4" x14ac:dyDescent="0.3">
      <c r="A2138" t="s">
        <v>1804</v>
      </c>
      <c r="B2138" t="s">
        <v>12842</v>
      </c>
      <c r="C2138" t="s">
        <v>18</v>
      </c>
      <c r="D2138">
        <v>1</v>
      </c>
    </row>
    <row r="2139" spans="1:4" x14ac:dyDescent="0.3">
      <c r="A2139" t="s">
        <v>4623</v>
      </c>
      <c r="B2139" t="s">
        <v>12841</v>
      </c>
      <c r="C2139" t="s">
        <v>27</v>
      </c>
      <c r="D2139">
        <v>6</v>
      </c>
    </row>
    <row r="2140" spans="1:4" x14ac:dyDescent="0.3">
      <c r="A2140" t="s">
        <v>4082</v>
      </c>
      <c r="B2140" t="s">
        <v>12841</v>
      </c>
      <c r="C2140" t="s">
        <v>39</v>
      </c>
      <c r="D2140">
        <v>12</v>
      </c>
    </row>
    <row r="2141" spans="1:4" x14ac:dyDescent="0.3">
      <c r="A2141" t="s">
        <v>13484</v>
      </c>
      <c r="B2141" t="s">
        <v>12841</v>
      </c>
      <c r="C2141" t="s">
        <v>18</v>
      </c>
      <c r="D2141">
        <v>3</v>
      </c>
    </row>
    <row r="2142" spans="1:4" x14ac:dyDescent="0.3">
      <c r="A2142" t="s">
        <v>6326</v>
      </c>
      <c r="B2142" t="s">
        <v>12841</v>
      </c>
      <c r="C2142" t="s">
        <v>39</v>
      </c>
      <c r="D2142">
        <v>7</v>
      </c>
    </row>
    <row r="2143" spans="1:4" x14ac:dyDescent="0.3">
      <c r="A2143" t="s">
        <v>284</v>
      </c>
      <c r="B2143" t="s">
        <v>12842</v>
      </c>
      <c r="C2143" t="s">
        <v>39</v>
      </c>
      <c r="D2143">
        <v>19</v>
      </c>
    </row>
    <row r="2144" spans="1:4" x14ac:dyDescent="0.3">
      <c r="A2144" t="s">
        <v>134</v>
      </c>
      <c r="B2144" t="s">
        <v>12841</v>
      </c>
      <c r="C2144" t="s">
        <v>74</v>
      </c>
      <c r="D2144">
        <v>2</v>
      </c>
    </row>
    <row r="2145" spans="1:4" x14ac:dyDescent="0.3">
      <c r="A2145" t="s">
        <v>699</v>
      </c>
      <c r="B2145" t="s">
        <v>12841</v>
      </c>
      <c r="C2145" t="s">
        <v>39</v>
      </c>
      <c r="D2145">
        <v>2</v>
      </c>
    </row>
    <row r="2146" spans="1:4" x14ac:dyDescent="0.3">
      <c r="A2146" t="s">
        <v>13485</v>
      </c>
      <c r="B2146" t="s">
        <v>12842</v>
      </c>
      <c r="C2146" t="s">
        <v>18</v>
      </c>
      <c r="D2146">
        <v>9</v>
      </c>
    </row>
    <row r="2147" spans="1:4" x14ac:dyDescent="0.3">
      <c r="A2147" t="s">
        <v>13486</v>
      </c>
      <c r="B2147" t="s">
        <v>12843</v>
      </c>
      <c r="C2147" t="s">
        <v>173</v>
      </c>
      <c r="D2147">
        <v>1</v>
      </c>
    </row>
    <row r="2148" spans="1:4" x14ac:dyDescent="0.3">
      <c r="A2148" t="s">
        <v>305</v>
      </c>
      <c r="B2148" t="s">
        <v>12842</v>
      </c>
      <c r="C2148" t="s">
        <v>173</v>
      </c>
      <c r="D2148">
        <v>1</v>
      </c>
    </row>
    <row r="2149" spans="1:4" x14ac:dyDescent="0.3">
      <c r="A2149" t="s">
        <v>8035</v>
      </c>
      <c r="B2149" t="s">
        <v>12843</v>
      </c>
      <c r="C2149" t="s">
        <v>39</v>
      </c>
      <c r="D2149">
        <v>4</v>
      </c>
    </row>
    <row r="2150" spans="1:4" x14ac:dyDescent="0.3">
      <c r="A2150" t="s">
        <v>9401</v>
      </c>
      <c r="B2150" t="s">
        <v>12841</v>
      </c>
      <c r="C2150" t="s">
        <v>18</v>
      </c>
      <c r="D2150">
        <v>3</v>
      </c>
    </row>
    <row r="2151" spans="1:4" x14ac:dyDescent="0.3">
      <c r="A2151" t="s">
        <v>595</v>
      </c>
      <c r="B2151" t="s">
        <v>12842</v>
      </c>
      <c r="C2151" t="s">
        <v>74</v>
      </c>
      <c r="D2151">
        <v>17</v>
      </c>
    </row>
    <row r="2152" spans="1:4" x14ac:dyDescent="0.3">
      <c r="A2152" t="s">
        <v>13487</v>
      </c>
      <c r="B2152" t="s">
        <v>12842</v>
      </c>
      <c r="C2152" t="s">
        <v>27</v>
      </c>
      <c r="D2152">
        <v>3</v>
      </c>
    </row>
    <row r="2153" spans="1:4" x14ac:dyDescent="0.3">
      <c r="A2153" t="s">
        <v>5957</v>
      </c>
      <c r="B2153" t="s">
        <v>12842</v>
      </c>
      <c r="C2153" t="s">
        <v>27</v>
      </c>
      <c r="D2153">
        <v>11</v>
      </c>
    </row>
    <row r="2154" spans="1:4" x14ac:dyDescent="0.3">
      <c r="A2154" t="s">
        <v>5598</v>
      </c>
      <c r="B2154" t="s">
        <v>12841</v>
      </c>
      <c r="C2154" t="s">
        <v>39</v>
      </c>
      <c r="D2154">
        <v>15</v>
      </c>
    </row>
    <row r="2155" spans="1:4" x14ac:dyDescent="0.3">
      <c r="A2155" t="s">
        <v>972</v>
      </c>
      <c r="B2155" t="s">
        <v>12841</v>
      </c>
      <c r="C2155" t="s">
        <v>39</v>
      </c>
      <c r="D2155">
        <v>13</v>
      </c>
    </row>
    <row r="2156" spans="1:4" x14ac:dyDescent="0.3">
      <c r="A2156" t="s">
        <v>8798</v>
      </c>
      <c r="B2156" t="s">
        <v>12842</v>
      </c>
      <c r="C2156" t="s">
        <v>18</v>
      </c>
      <c r="D2156">
        <v>14</v>
      </c>
    </row>
    <row r="2157" spans="1:4" x14ac:dyDescent="0.3">
      <c r="A2157" t="s">
        <v>1279</v>
      </c>
      <c r="B2157" t="s">
        <v>12841</v>
      </c>
      <c r="C2157" t="s">
        <v>173</v>
      </c>
      <c r="D2157">
        <v>8</v>
      </c>
    </row>
    <row r="2158" spans="1:4" x14ac:dyDescent="0.3">
      <c r="A2158" t="s">
        <v>13488</v>
      </c>
      <c r="B2158" t="s">
        <v>12842</v>
      </c>
      <c r="C2158" t="s">
        <v>173</v>
      </c>
      <c r="D2158">
        <v>18</v>
      </c>
    </row>
    <row r="2159" spans="1:4" x14ac:dyDescent="0.3">
      <c r="A2159" t="s">
        <v>1222</v>
      </c>
      <c r="B2159" t="s">
        <v>12842</v>
      </c>
      <c r="C2159" t="s">
        <v>39</v>
      </c>
      <c r="D2159">
        <v>2</v>
      </c>
    </row>
    <row r="2160" spans="1:4" x14ac:dyDescent="0.3">
      <c r="A2160" t="s">
        <v>1701</v>
      </c>
      <c r="B2160" t="s">
        <v>12842</v>
      </c>
      <c r="C2160" t="s">
        <v>74</v>
      </c>
      <c r="D2160">
        <v>3</v>
      </c>
    </row>
    <row r="2161" spans="1:4" x14ac:dyDescent="0.3">
      <c r="A2161" t="s">
        <v>13489</v>
      </c>
      <c r="B2161" t="s">
        <v>12842</v>
      </c>
      <c r="C2161" t="s">
        <v>39</v>
      </c>
      <c r="D2161">
        <v>18</v>
      </c>
    </row>
    <row r="2162" spans="1:4" x14ac:dyDescent="0.3">
      <c r="A2162" t="s">
        <v>13490</v>
      </c>
      <c r="B2162" t="s">
        <v>12842</v>
      </c>
      <c r="C2162" t="s">
        <v>27</v>
      </c>
      <c r="D2162">
        <v>2</v>
      </c>
    </row>
    <row r="2163" spans="1:4" x14ac:dyDescent="0.3">
      <c r="A2163" t="s">
        <v>2101</v>
      </c>
      <c r="B2163" t="s">
        <v>12842</v>
      </c>
      <c r="C2163" t="s">
        <v>173</v>
      </c>
      <c r="D2163">
        <v>4</v>
      </c>
    </row>
    <row r="2164" spans="1:4" x14ac:dyDescent="0.3">
      <c r="A2164" t="s">
        <v>3323</v>
      </c>
      <c r="B2164" t="s">
        <v>12842</v>
      </c>
      <c r="C2164" t="s">
        <v>74</v>
      </c>
      <c r="D2164">
        <v>4</v>
      </c>
    </row>
    <row r="2165" spans="1:4" x14ac:dyDescent="0.3">
      <c r="A2165" t="s">
        <v>13491</v>
      </c>
      <c r="B2165" t="s">
        <v>12842</v>
      </c>
      <c r="C2165" t="s">
        <v>39</v>
      </c>
      <c r="D2165">
        <v>1</v>
      </c>
    </row>
    <row r="2166" spans="1:4" x14ac:dyDescent="0.3">
      <c r="A2166" t="s">
        <v>2654</v>
      </c>
      <c r="B2166" t="s">
        <v>12841</v>
      </c>
      <c r="C2166" t="s">
        <v>74</v>
      </c>
      <c r="D2166">
        <v>3</v>
      </c>
    </row>
    <row r="2167" spans="1:4" x14ac:dyDescent="0.3">
      <c r="A2167" t="s">
        <v>13492</v>
      </c>
      <c r="B2167" t="s">
        <v>12842</v>
      </c>
      <c r="C2167" t="s">
        <v>18</v>
      </c>
      <c r="D2167">
        <v>12</v>
      </c>
    </row>
    <row r="2168" spans="1:4" x14ac:dyDescent="0.3">
      <c r="A2168" t="s">
        <v>13493</v>
      </c>
      <c r="B2168" t="s">
        <v>12841</v>
      </c>
      <c r="C2168" t="s">
        <v>27</v>
      </c>
      <c r="D2168">
        <v>14</v>
      </c>
    </row>
    <row r="2169" spans="1:4" x14ac:dyDescent="0.3">
      <c r="A2169" t="s">
        <v>13494</v>
      </c>
      <c r="B2169" t="s">
        <v>12842</v>
      </c>
      <c r="C2169" t="s">
        <v>18</v>
      </c>
      <c r="D2169">
        <v>2</v>
      </c>
    </row>
    <row r="2170" spans="1:4" x14ac:dyDescent="0.3">
      <c r="A2170" t="s">
        <v>13495</v>
      </c>
      <c r="B2170" t="s">
        <v>12842</v>
      </c>
      <c r="C2170" t="s">
        <v>173</v>
      </c>
      <c r="D2170">
        <v>19</v>
      </c>
    </row>
    <row r="2171" spans="1:4" x14ac:dyDescent="0.3">
      <c r="A2171" t="s">
        <v>13496</v>
      </c>
      <c r="B2171" t="s">
        <v>12842</v>
      </c>
      <c r="C2171" t="s">
        <v>18</v>
      </c>
      <c r="D2171">
        <v>2</v>
      </c>
    </row>
    <row r="2172" spans="1:4" x14ac:dyDescent="0.3">
      <c r="A2172" t="s">
        <v>5585</v>
      </c>
      <c r="B2172" t="s">
        <v>12842</v>
      </c>
      <c r="C2172" t="s">
        <v>39</v>
      </c>
      <c r="D2172">
        <v>14</v>
      </c>
    </row>
    <row r="2173" spans="1:4" x14ac:dyDescent="0.3">
      <c r="A2173" t="s">
        <v>1077</v>
      </c>
      <c r="B2173" t="s">
        <v>12842</v>
      </c>
      <c r="C2173" t="s">
        <v>18</v>
      </c>
      <c r="D2173">
        <v>17</v>
      </c>
    </row>
    <row r="2174" spans="1:4" x14ac:dyDescent="0.3">
      <c r="A2174" t="s">
        <v>3313</v>
      </c>
      <c r="B2174" t="s">
        <v>12842</v>
      </c>
      <c r="C2174" t="s">
        <v>39</v>
      </c>
      <c r="D2174">
        <v>11</v>
      </c>
    </row>
    <row r="2175" spans="1:4" x14ac:dyDescent="0.3">
      <c r="A2175" t="s">
        <v>13497</v>
      </c>
      <c r="B2175" t="s">
        <v>12842</v>
      </c>
      <c r="C2175" t="s">
        <v>18</v>
      </c>
      <c r="D2175">
        <v>10</v>
      </c>
    </row>
    <row r="2176" spans="1:4" x14ac:dyDescent="0.3">
      <c r="A2176" t="s">
        <v>3725</v>
      </c>
      <c r="B2176" t="s">
        <v>12842</v>
      </c>
      <c r="C2176" t="s">
        <v>27</v>
      </c>
      <c r="D2176">
        <v>3</v>
      </c>
    </row>
    <row r="2177" spans="1:4" x14ac:dyDescent="0.3">
      <c r="A2177" t="s">
        <v>2808</v>
      </c>
      <c r="B2177" t="s">
        <v>12842</v>
      </c>
      <c r="C2177" t="s">
        <v>39</v>
      </c>
      <c r="D2177">
        <v>5</v>
      </c>
    </row>
    <row r="2178" spans="1:4" x14ac:dyDescent="0.3">
      <c r="A2178" t="s">
        <v>1242</v>
      </c>
      <c r="B2178" t="s">
        <v>12842</v>
      </c>
      <c r="C2178" t="s">
        <v>39</v>
      </c>
      <c r="D2178">
        <v>18</v>
      </c>
    </row>
    <row r="2179" spans="1:4" x14ac:dyDescent="0.3">
      <c r="A2179" t="s">
        <v>13498</v>
      </c>
      <c r="B2179" t="s">
        <v>12841</v>
      </c>
      <c r="C2179" t="s">
        <v>39</v>
      </c>
      <c r="D2179">
        <v>7</v>
      </c>
    </row>
    <row r="2180" spans="1:4" x14ac:dyDescent="0.3">
      <c r="A2180" t="s">
        <v>13499</v>
      </c>
      <c r="B2180" t="s">
        <v>12842</v>
      </c>
      <c r="C2180" t="s">
        <v>39</v>
      </c>
      <c r="D2180">
        <v>1</v>
      </c>
    </row>
    <row r="2181" spans="1:4" x14ac:dyDescent="0.3">
      <c r="A2181" t="s">
        <v>13500</v>
      </c>
      <c r="B2181" t="s">
        <v>12843</v>
      </c>
      <c r="C2181" t="s">
        <v>173</v>
      </c>
      <c r="D2181">
        <v>15</v>
      </c>
    </row>
    <row r="2182" spans="1:4" x14ac:dyDescent="0.3">
      <c r="A2182" t="s">
        <v>13501</v>
      </c>
      <c r="B2182" t="s">
        <v>12841</v>
      </c>
      <c r="C2182" t="s">
        <v>173</v>
      </c>
      <c r="D2182">
        <v>14</v>
      </c>
    </row>
    <row r="2183" spans="1:4" x14ac:dyDescent="0.3">
      <c r="A2183" t="s">
        <v>13502</v>
      </c>
      <c r="B2183" t="s">
        <v>12843</v>
      </c>
      <c r="C2183" t="s">
        <v>39</v>
      </c>
      <c r="D2183">
        <v>2</v>
      </c>
    </row>
    <row r="2184" spans="1:4" x14ac:dyDescent="0.3">
      <c r="A2184" t="s">
        <v>2670</v>
      </c>
      <c r="B2184" t="s">
        <v>12841</v>
      </c>
      <c r="C2184" t="s">
        <v>27</v>
      </c>
      <c r="D2184">
        <v>2</v>
      </c>
    </row>
    <row r="2185" spans="1:4" x14ac:dyDescent="0.3">
      <c r="A2185" t="s">
        <v>3240</v>
      </c>
      <c r="B2185" t="s">
        <v>12842</v>
      </c>
      <c r="C2185" t="s">
        <v>27</v>
      </c>
      <c r="D2185">
        <v>3</v>
      </c>
    </row>
    <row r="2186" spans="1:4" x14ac:dyDescent="0.3">
      <c r="A2186" t="s">
        <v>9943</v>
      </c>
      <c r="B2186" t="s">
        <v>12842</v>
      </c>
      <c r="C2186" t="s">
        <v>173</v>
      </c>
      <c r="D2186">
        <v>2</v>
      </c>
    </row>
    <row r="2187" spans="1:4" x14ac:dyDescent="0.3">
      <c r="A2187" t="s">
        <v>13503</v>
      </c>
      <c r="B2187" t="s">
        <v>12842</v>
      </c>
      <c r="C2187" t="s">
        <v>18</v>
      </c>
      <c r="D2187">
        <v>13</v>
      </c>
    </row>
    <row r="2188" spans="1:4" x14ac:dyDescent="0.3">
      <c r="A2188" t="s">
        <v>2451</v>
      </c>
      <c r="B2188" t="s">
        <v>12841</v>
      </c>
      <c r="C2188" t="s">
        <v>18</v>
      </c>
      <c r="D2188">
        <v>3</v>
      </c>
    </row>
    <row r="2189" spans="1:4" x14ac:dyDescent="0.3">
      <c r="A2189" t="s">
        <v>9862</v>
      </c>
      <c r="B2189" t="s">
        <v>12842</v>
      </c>
      <c r="C2189" t="s">
        <v>74</v>
      </c>
      <c r="D2189">
        <v>13</v>
      </c>
    </row>
    <row r="2190" spans="1:4" x14ac:dyDescent="0.3">
      <c r="A2190" t="s">
        <v>13504</v>
      </c>
      <c r="B2190" t="s">
        <v>12842</v>
      </c>
      <c r="C2190" t="s">
        <v>173</v>
      </c>
      <c r="D2190">
        <v>4</v>
      </c>
    </row>
    <row r="2191" spans="1:4" x14ac:dyDescent="0.3">
      <c r="A2191" t="s">
        <v>13505</v>
      </c>
      <c r="B2191" t="s">
        <v>12843</v>
      </c>
      <c r="C2191" t="s">
        <v>27</v>
      </c>
      <c r="D2191">
        <v>20</v>
      </c>
    </row>
    <row r="2192" spans="1:4" x14ac:dyDescent="0.3">
      <c r="A2192" t="s">
        <v>821</v>
      </c>
      <c r="B2192" t="s">
        <v>12842</v>
      </c>
      <c r="C2192" t="s">
        <v>74</v>
      </c>
      <c r="D2192">
        <v>15</v>
      </c>
    </row>
    <row r="2193" spans="1:4" x14ac:dyDescent="0.3">
      <c r="A2193" t="s">
        <v>13506</v>
      </c>
      <c r="B2193" t="s">
        <v>12842</v>
      </c>
      <c r="C2193" t="s">
        <v>18</v>
      </c>
      <c r="D2193">
        <v>8</v>
      </c>
    </row>
    <row r="2194" spans="1:4" x14ac:dyDescent="0.3">
      <c r="A2194" t="s">
        <v>13507</v>
      </c>
      <c r="B2194" t="s">
        <v>12841</v>
      </c>
      <c r="C2194" t="s">
        <v>27</v>
      </c>
      <c r="D2194">
        <v>9</v>
      </c>
    </row>
    <row r="2195" spans="1:4" x14ac:dyDescent="0.3">
      <c r="A2195" t="s">
        <v>3894</v>
      </c>
      <c r="B2195" t="s">
        <v>12842</v>
      </c>
      <c r="C2195" t="s">
        <v>173</v>
      </c>
      <c r="D2195">
        <v>2</v>
      </c>
    </row>
    <row r="2196" spans="1:4" x14ac:dyDescent="0.3">
      <c r="A2196" t="s">
        <v>8230</v>
      </c>
      <c r="B2196" t="s">
        <v>12842</v>
      </c>
      <c r="C2196" t="s">
        <v>18</v>
      </c>
      <c r="D2196">
        <v>2</v>
      </c>
    </row>
    <row r="2197" spans="1:4" x14ac:dyDescent="0.3">
      <c r="A2197" t="s">
        <v>100</v>
      </c>
      <c r="B2197" t="s">
        <v>12841</v>
      </c>
      <c r="C2197" t="s">
        <v>27</v>
      </c>
      <c r="D2197">
        <v>11</v>
      </c>
    </row>
    <row r="2198" spans="1:4" x14ac:dyDescent="0.3">
      <c r="A2198" t="s">
        <v>2872</v>
      </c>
      <c r="B2198" t="s">
        <v>12842</v>
      </c>
      <c r="C2198" t="s">
        <v>18</v>
      </c>
      <c r="D2198">
        <v>1</v>
      </c>
    </row>
    <row r="2199" spans="1:4" x14ac:dyDescent="0.3">
      <c r="A2199" t="s">
        <v>1984</v>
      </c>
      <c r="B2199" t="s">
        <v>12842</v>
      </c>
      <c r="C2199" t="s">
        <v>74</v>
      </c>
      <c r="D2199">
        <v>13</v>
      </c>
    </row>
    <row r="2200" spans="1:4" x14ac:dyDescent="0.3">
      <c r="A2200" t="s">
        <v>176</v>
      </c>
      <c r="B2200" t="s">
        <v>12842</v>
      </c>
      <c r="C2200" t="s">
        <v>74</v>
      </c>
      <c r="D2200">
        <v>8</v>
      </c>
    </row>
    <row r="2201" spans="1:4" x14ac:dyDescent="0.3">
      <c r="A2201" t="s">
        <v>5116</v>
      </c>
      <c r="B2201" t="s">
        <v>12842</v>
      </c>
      <c r="C2201" t="s">
        <v>27</v>
      </c>
      <c r="D2201">
        <v>3</v>
      </c>
    </row>
    <row r="2202" spans="1:4" x14ac:dyDescent="0.3">
      <c r="A2202" t="s">
        <v>13508</v>
      </c>
      <c r="B2202" t="s">
        <v>12842</v>
      </c>
      <c r="C2202" t="s">
        <v>173</v>
      </c>
      <c r="D2202">
        <v>11</v>
      </c>
    </row>
    <row r="2203" spans="1:4" x14ac:dyDescent="0.3">
      <c r="A2203" t="s">
        <v>13509</v>
      </c>
      <c r="B2203" t="s">
        <v>12843</v>
      </c>
      <c r="C2203" t="s">
        <v>74</v>
      </c>
      <c r="D2203">
        <v>12</v>
      </c>
    </row>
    <row r="2204" spans="1:4" x14ac:dyDescent="0.3">
      <c r="A2204" t="s">
        <v>1770</v>
      </c>
      <c r="B2204" t="s">
        <v>12841</v>
      </c>
      <c r="C2204" t="s">
        <v>18</v>
      </c>
      <c r="D2204">
        <v>15</v>
      </c>
    </row>
    <row r="2205" spans="1:4" x14ac:dyDescent="0.3">
      <c r="A2205" t="s">
        <v>3649</v>
      </c>
      <c r="B2205" t="s">
        <v>12842</v>
      </c>
      <c r="C2205" t="s">
        <v>18</v>
      </c>
      <c r="D2205">
        <v>4</v>
      </c>
    </row>
    <row r="2206" spans="1:4" x14ac:dyDescent="0.3">
      <c r="A2206" t="s">
        <v>13510</v>
      </c>
      <c r="B2206" t="s">
        <v>12842</v>
      </c>
      <c r="C2206" t="s">
        <v>39</v>
      </c>
      <c r="D2206">
        <v>11</v>
      </c>
    </row>
    <row r="2207" spans="1:4" x14ac:dyDescent="0.3">
      <c r="A2207" t="s">
        <v>3664</v>
      </c>
      <c r="B2207" t="s">
        <v>12842</v>
      </c>
      <c r="C2207" t="s">
        <v>18</v>
      </c>
      <c r="D2207">
        <v>17</v>
      </c>
    </row>
    <row r="2208" spans="1:4" x14ac:dyDescent="0.3">
      <c r="A2208" t="s">
        <v>5721</v>
      </c>
      <c r="B2208" t="s">
        <v>12842</v>
      </c>
      <c r="C2208" t="s">
        <v>39</v>
      </c>
      <c r="D2208">
        <v>6</v>
      </c>
    </row>
    <row r="2209" spans="1:4" x14ac:dyDescent="0.3">
      <c r="A2209" t="s">
        <v>13511</v>
      </c>
      <c r="B2209" t="s">
        <v>12842</v>
      </c>
      <c r="C2209" t="s">
        <v>18</v>
      </c>
      <c r="D2209">
        <v>17</v>
      </c>
    </row>
    <row r="2210" spans="1:4" x14ac:dyDescent="0.3">
      <c r="A2210" t="s">
        <v>13512</v>
      </c>
      <c r="B2210" t="s">
        <v>12842</v>
      </c>
      <c r="C2210" t="s">
        <v>39</v>
      </c>
      <c r="D2210">
        <v>15</v>
      </c>
    </row>
    <row r="2211" spans="1:4" x14ac:dyDescent="0.3">
      <c r="A2211" t="s">
        <v>4395</v>
      </c>
      <c r="B2211" t="s">
        <v>12842</v>
      </c>
      <c r="C2211" t="s">
        <v>18</v>
      </c>
      <c r="D2211">
        <v>9</v>
      </c>
    </row>
    <row r="2212" spans="1:4" x14ac:dyDescent="0.3">
      <c r="A2212" t="s">
        <v>3948</v>
      </c>
      <c r="B2212" t="s">
        <v>12843</v>
      </c>
      <c r="C2212" t="s">
        <v>27</v>
      </c>
      <c r="D2212">
        <v>18</v>
      </c>
    </row>
    <row r="2213" spans="1:4" x14ac:dyDescent="0.3">
      <c r="A2213" t="s">
        <v>4914</v>
      </c>
      <c r="B2213" t="s">
        <v>12842</v>
      </c>
      <c r="C2213" t="s">
        <v>18</v>
      </c>
      <c r="D2213">
        <v>20</v>
      </c>
    </row>
    <row r="2214" spans="1:4" x14ac:dyDescent="0.3">
      <c r="A2214" t="s">
        <v>3762</v>
      </c>
      <c r="B2214" t="s">
        <v>12841</v>
      </c>
      <c r="C2214" t="s">
        <v>74</v>
      </c>
      <c r="D2214">
        <v>5</v>
      </c>
    </row>
    <row r="2215" spans="1:4" x14ac:dyDescent="0.3">
      <c r="A2215" t="s">
        <v>5057</v>
      </c>
      <c r="B2215" t="s">
        <v>12842</v>
      </c>
      <c r="C2215" t="s">
        <v>173</v>
      </c>
      <c r="D2215">
        <v>20</v>
      </c>
    </row>
    <row r="2216" spans="1:4" x14ac:dyDescent="0.3">
      <c r="A2216" t="s">
        <v>13513</v>
      </c>
      <c r="B2216" t="s">
        <v>12843</v>
      </c>
      <c r="C2216" t="s">
        <v>74</v>
      </c>
      <c r="D2216">
        <v>1</v>
      </c>
    </row>
    <row r="2217" spans="1:4" x14ac:dyDescent="0.3">
      <c r="A2217" t="s">
        <v>4156</v>
      </c>
      <c r="B2217" t="s">
        <v>12842</v>
      </c>
      <c r="C2217" t="s">
        <v>39</v>
      </c>
      <c r="D2217">
        <v>3</v>
      </c>
    </row>
    <row r="2218" spans="1:4" x14ac:dyDescent="0.3">
      <c r="A2218" t="s">
        <v>5308</v>
      </c>
      <c r="B2218" t="s">
        <v>12842</v>
      </c>
      <c r="C2218" t="s">
        <v>18</v>
      </c>
      <c r="D2218">
        <v>1</v>
      </c>
    </row>
    <row r="2219" spans="1:4" x14ac:dyDescent="0.3">
      <c r="A2219" t="s">
        <v>13514</v>
      </c>
      <c r="B2219" t="s">
        <v>12843</v>
      </c>
      <c r="C2219" t="s">
        <v>74</v>
      </c>
      <c r="D2219">
        <v>8</v>
      </c>
    </row>
    <row r="2220" spans="1:4" x14ac:dyDescent="0.3">
      <c r="A2220" t="s">
        <v>130</v>
      </c>
      <c r="B2220" t="s">
        <v>12843</v>
      </c>
      <c r="C2220" t="s">
        <v>74</v>
      </c>
      <c r="D2220">
        <v>19</v>
      </c>
    </row>
    <row r="2221" spans="1:4" x14ac:dyDescent="0.3">
      <c r="A2221" t="s">
        <v>13515</v>
      </c>
      <c r="B2221" t="s">
        <v>12842</v>
      </c>
      <c r="C2221" t="s">
        <v>39</v>
      </c>
      <c r="D2221">
        <v>13</v>
      </c>
    </row>
    <row r="2222" spans="1:4" x14ac:dyDescent="0.3">
      <c r="A2222" t="s">
        <v>6112</v>
      </c>
      <c r="B2222" t="s">
        <v>12842</v>
      </c>
      <c r="C2222" t="s">
        <v>74</v>
      </c>
      <c r="D2222">
        <v>13</v>
      </c>
    </row>
    <row r="2223" spans="1:4" x14ac:dyDescent="0.3">
      <c r="A2223" t="s">
        <v>2076</v>
      </c>
      <c r="B2223" t="s">
        <v>12842</v>
      </c>
      <c r="C2223" t="s">
        <v>74</v>
      </c>
      <c r="D2223">
        <v>2</v>
      </c>
    </row>
    <row r="2224" spans="1:4" x14ac:dyDescent="0.3">
      <c r="A2224" t="s">
        <v>12570</v>
      </c>
      <c r="B2224" t="s">
        <v>12842</v>
      </c>
      <c r="C2224" t="s">
        <v>18</v>
      </c>
      <c r="D2224">
        <v>11</v>
      </c>
    </row>
    <row r="2225" spans="1:4" x14ac:dyDescent="0.3">
      <c r="A2225" t="s">
        <v>3229</v>
      </c>
      <c r="B2225" t="s">
        <v>12842</v>
      </c>
      <c r="C2225" t="s">
        <v>74</v>
      </c>
      <c r="D2225">
        <v>8</v>
      </c>
    </row>
    <row r="2226" spans="1:4" x14ac:dyDescent="0.3">
      <c r="A2226" t="s">
        <v>13516</v>
      </c>
      <c r="B2226" t="s">
        <v>12841</v>
      </c>
      <c r="C2226" t="s">
        <v>39</v>
      </c>
      <c r="D2226">
        <v>10</v>
      </c>
    </row>
    <row r="2227" spans="1:4" x14ac:dyDescent="0.3">
      <c r="A2227" t="s">
        <v>3154</v>
      </c>
      <c r="B2227" t="s">
        <v>12842</v>
      </c>
      <c r="C2227" t="s">
        <v>18</v>
      </c>
      <c r="D2227">
        <v>6</v>
      </c>
    </row>
    <row r="2228" spans="1:4" x14ac:dyDescent="0.3">
      <c r="A2228" t="s">
        <v>9313</v>
      </c>
      <c r="B2228" t="s">
        <v>12842</v>
      </c>
      <c r="C2228" t="s">
        <v>27</v>
      </c>
      <c r="D2228">
        <v>5</v>
      </c>
    </row>
    <row r="2229" spans="1:4" x14ac:dyDescent="0.3">
      <c r="A2229" t="s">
        <v>5495</v>
      </c>
      <c r="B2229" t="s">
        <v>12842</v>
      </c>
      <c r="C2229" t="s">
        <v>18</v>
      </c>
      <c r="D2229">
        <v>20</v>
      </c>
    </row>
    <row r="2230" spans="1:4" x14ac:dyDescent="0.3">
      <c r="A2230" t="s">
        <v>5619</v>
      </c>
      <c r="B2230" t="s">
        <v>12842</v>
      </c>
      <c r="C2230" t="s">
        <v>74</v>
      </c>
      <c r="D2230">
        <v>12</v>
      </c>
    </row>
    <row r="2231" spans="1:4" x14ac:dyDescent="0.3">
      <c r="A2231" t="s">
        <v>4070</v>
      </c>
      <c r="B2231" t="s">
        <v>12842</v>
      </c>
      <c r="C2231" t="s">
        <v>18</v>
      </c>
      <c r="D2231">
        <v>9</v>
      </c>
    </row>
    <row r="2232" spans="1:4" x14ac:dyDescent="0.3">
      <c r="A2232" t="s">
        <v>13517</v>
      </c>
      <c r="B2232" t="s">
        <v>12842</v>
      </c>
      <c r="C2232" t="s">
        <v>18</v>
      </c>
      <c r="D2232">
        <v>2</v>
      </c>
    </row>
    <row r="2233" spans="1:4" x14ac:dyDescent="0.3">
      <c r="A2233" t="s">
        <v>963</v>
      </c>
      <c r="B2233" t="s">
        <v>12842</v>
      </c>
      <c r="C2233" t="s">
        <v>173</v>
      </c>
      <c r="D2233">
        <v>16</v>
      </c>
    </row>
    <row r="2234" spans="1:4" x14ac:dyDescent="0.3">
      <c r="A2234" t="s">
        <v>13518</v>
      </c>
      <c r="B2234" t="s">
        <v>12842</v>
      </c>
      <c r="C2234" t="s">
        <v>18</v>
      </c>
      <c r="D2234">
        <v>10</v>
      </c>
    </row>
    <row r="2235" spans="1:4" x14ac:dyDescent="0.3">
      <c r="A2235" t="s">
        <v>11312</v>
      </c>
      <c r="B2235" t="s">
        <v>12843</v>
      </c>
      <c r="C2235" t="s">
        <v>18</v>
      </c>
      <c r="D2235">
        <v>8</v>
      </c>
    </row>
    <row r="2236" spans="1:4" x14ac:dyDescent="0.3">
      <c r="A2236" t="s">
        <v>13519</v>
      </c>
      <c r="B2236" t="s">
        <v>12841</v>
      </c>
      <c r="C2236" t="s">
        <v>173</v>
      </c>
      <c r="D2236">
        <v>14</v>
      </c>
    </row>
    <row r="2237" spans="1:4" x14ac:dyDescent="0.3">
      <c r="A2237" t="s">
        <v>4092</v>
      </c>
      <c r="B2237" t="s">
        <v>12841</v>
      </c>
      <c r="C2237" t="s">
        <v>27</v>
      </c>
      <c r="D2237">
        <v>3</v>
      </c>
    </row>
    <row r="2238" spans="1:4" x14ac:dyDescent="0.3">
      <c r="A2238" t="s">
        <v>6084</v>
      </c>
      <c r="B2238" t="s">
        <v>12842</v>
      </c>
      <c r="C2238" t="s">
        <v>27</v>
      </c>
      <c r="D2238">
        <v>11</v>
      </c>
    </row>
    <row r="2239" spans="1:4" x14ac:dyDescent="0.3">
      <c r="A2239" t="s">
        <v>8004</v>
      </c>
      <c r="B2239" t="s">
        <v>12842</v>
      </c>
      <c r="C2239" t="s">
        <v>39</v>
      </c>
      <c r="D2239">
        <v>18</v>
      </c>
    </row>
    <row r="2240" spans="1:4" x14ac:dyDescent="0.3">
      <c r="A2240" t="s">
        <v>696</v>
      </c>
      <c r="B2240" t="s">
        <v>12842</v>
      </c>
      <c r="C2240" t="s">
        <v>39</v>
      </c>
      <c r="D2240">
        <v>10</v>
      </c>
    </row>
    <row r="2241" spans="1:4" x14ac:dyDescent="0.3">
      <c r="A2241" t="s">
        <v>5801</v>
      </c>
      <c r="B2241" t="s">
        <v>12842</v>
      </c>
      <c r="C2241" t="s">
        <v>27</v>
      </c>
      <c r="D2241">
        <v>1</v>
      </c>
    </row>
    <row r="2242" spans="1:4" x14ac:dyDescent="0.3">
      <c r="A2242" t="s">
        <v>3490</v>
      </c>
      <c r="B2242" t="s">
        <v>12842</v>
      </c>
      <c r="C2242" t="s">
        <v>39</v>
      </c>
      <c r="D2242">
        <v>5</v>
      </c>
    </row>
    <row r="2243" spans="1:4" x14ac:dyDescent="0.3">
      <c r="A2243" t="s">
        <v>2146</v>
      </c>
      <c r="B2243" t="s">
        <v>12842</v>
      </c>
      <c r="C2243" t="s">
        <v>18</v>
      </c>
      <c r="D2243">
        <v>2</v>
      </c>
    </row>
    <row r="2244" spans="1:4" x14ac:dyDescent="0.3">
      <c r="A2244" t="s">
        <v>6426</v>
      </c>
      <c r="B2244" t="s">
        <v>12842</v>
      </c>
      <c r="C2244" t="s">
        <v>27</v>
      </c>
      <c r="D2244">
        <v>11</v>
      </c>
    </row>
    <row r="2245" spans="1:4" x14ac:dyDescent="0.3">
      <c r="A2245" t="s">
        <v>8077</v>
      </c>
      <c r="B2245" t="s">
        <v>12842</v>
      </c>
      <c r="C2245" t="s">
        <v>18</v>
      </c>
      <c r="D2245">
        <v>8</v>
      </c>
    </row>
    <row r="2246" spans="1:4" x14ac:dyDescent="0.3">
      <c r="A2246" t="s">
        <v>2129</v>
      </c>
      <c r="B2246" t="s">
        <v>12842</v>
      </c>
      <c r="C2246" t="s">
        <v>39</v>
      </c>
      <c r="D2246">
        <v>3</v>
      </c>
    </row>
    <row r="2247" spans="1:4" x14ac:dyDescent="0.3">
      <c r="A2247" t="s">
        <v>13520</v>
      </c>
      <c r="B2247" t="s">
        <v>12842</v>
      </c>
      <c r="C2247" t="s">
        <v>39</v>
      </c>
      <c r="D2247">
        <v>14</v>
      </c>
    </row>
    <row r="2248" spans="1:4" x14ac:dyDescent="0.3">
      <c r="A2248" t="s">
        <v>1830</v>
      </c>
      <c r="B2248" t="s">
        <v>12842</v>
      </c>
      <c r="C2248" t="s">
        <v>74</v>
      </c>
      <c r="D2248">
        <v>4</v>
      </c>
    </row>
    <row r="2249" spans="1:4" x14ac:dyDescent="0.3">
      <c r="A2249" t="s">
        <v>3131</v>
      </c>
      <c r="B2249" t="s">
        <v>12842</v>
      </c>
      <c r="C2249" t="s">
        <v>74</v>
      </c>
      <c r="D2249">
        <v>7</v>
      </c>
    </row>
    <row r="2250" spans="1:4" x14ac:dyDescent="0.3">
      <c r="A2250" t="s">
        <v>6493</v>
      </c>
      <c r="B2250" t="s">
        <v>12842</v>
      </c>
      <c r="C2250" t="s">
        <v>173</v>
      </c>
      <c r="D2250">
        <v>20</v>
      </c>
    </row>
    <row r="2251" spans="1:4" x14ac:dyDescent="0.3">
      <c r="A2251" t="s">
        <v>13521</v>
      </c>
      <c r="B2251" t="s">
        <v>12842</v>
      </c>
      <c r="C2251" t="s">
        <v>39</v>
      </c>
      <c r="D2251">
        <v>2</v>
      </c>
    </row>
    <row r="2252" spans="1:4" x14ac:dyDescent="0.3">
      <c r="A2252" t="s">
        <v>3016</v>
      </c>
      <c r="B2252" t="s">
        <v>12842</v>
      </c>
      <c r="C2252" t="s">
        <v>39</v>
      </c>
      <c r="D2252">
        <v>5</v>
      </c>
    </row>
    <row r="2253" spans="1:4" x14ac:dyDescent="0.3">
      <c r="A2253" t="s">
        <v>1800</v>
      </c>
      <c r="B2253" t="s">
        <v>12841</v>
      </c>
      <c r="C2253" t="s">
        <v>74</v>
      </c>
      <c r="D2253">
        <v>7</v>
      </c>
    </row>
    <row r="2254" spans="1:4" x14ac:dyDescent="0.3">
      <c r="A2254" t="s">
        <v>13522</v>
      </c>
      <c r="B2254" t="s">
        <v>12842</v>
      </c>
      <c r="C2254" t="s">
        <v>18</v>
      </c>
      <c r="D2254">
        <v>11</v>
      </c>
    </row>
    <row r="2255" spans="1:4" x14ac:dyDescent="0.3">
      <c r="A2255" t="s">
        <v>13523</v>
      </c>
      <c r="B2255" t="s">
        <v>12842</v>
      </c>
      <c r="C2255" t="s">
        <v>74</v>
      </c>
      <c r="D2255">
        <v>5</v>
      </c>
    </row>
    <row r="2256" spans="1:4" x14ac:dyDescent="0.3">
      <c r="A2256" t="s">
        <v>13524</v>
      </c>
      <c r="B2256" t="s">
        <v>12843</v>
      </c>
      <c r="C2256" t="s">
        <v>173</v>
      </c>
      <c r="D2256">
        <v>20</v>
      </c>
    </row>
    <row r="2257" spans="1:4" x14ac:dyDescent="0.3">
      <c r="A2257" t="s">
        <v>13525</v>
      </c>
      <c r="B2257" t="s">
        <v>12842</v>
      </c>
      <c r="C2257" t="s">
        <v>74</v>
      </c>
      <c r="D2257">
        <v>1</v>
      </c>
    </row>
    <row r="2258" spans="1:4" x14ac:dyDescent="0.3">
      <c r="A2258" t="s">
        <v>13526</v>
      </c>
      <c r="B2258" t="s">
        <v>12843</v>
      </c>
      <c r="C2258" t="s">
        <v>18</v>
      </c>
      <c r="D2258">
        <v>19</v>
      </c>
    </row>
    <row r="2259" spans="1:4" x14ac:dyDescent="0.3">
      <c r="A2259" t="s">
        <v>1589</v>
      </c>
      <c r="B2259" t="s">
        <v>12841</v>
      </c>
      <c r="C2259" t="s">
        <v>173</v>
      </c>
      <c r="D2259">
        <v>11</v>
      </c>
    </row>
    <row r="2260" spans="1:4" x14ac:dyDescent="0.3">
      <c r="A2260" t="s">
        <v>6660</v>
      </c>
      <c r="B2260" t="s">
        <v>12842</v>
      </c>
      <c r="C2260" t="s">
        <v>39</v>
      </c>
      <c r="D2260">
        <v>1</v>
      </c>
    </row>
    <row r="2261" spans="1:4" x14ac:dyDescent="0.3">
      <c r="A2261" t="s">
        <v>13527</v>
      </c>
      <c r="B2261" t="s">
        <v>12842</v>
      </c>
      <c r="C2261" t="s">
        <v>173</v>
      </c>
      <c r="D2261">
        <v>3</v>
      </c>
    </row>
    <row r="2262" spans="1:4" x14ac:dyDescent="0.3">
      <c r="A2262" t="s">
        <v>1393</v>
      </c>
      <c r="B2262" t="s">
        <v>12842</v>
      </c>
      <c r="C2262" t="s">
        <v>74</v>
      </c>
      <c r="D2262">
        <v>3</v>
      </c>
    </row>
    <row r="2263" spans="1:4" x14ac:dyDescent="0.3">
      <c r="A2263" t="s">
        <v>448</v>
      </c>
      <c r="B2263" t="s">
        <v>12843</v>
      </c>
      <c r="C2263" t="s">
        <v>74</v>
      </c>
      <c r="D2263">
        <v>6</v>
      </c>
    </row>
    <row r="2264" spans="1:4" x14ac:dyDescent="0.3">
      <c r="A2264" t="s">
        <v>13528</v>
      </c>
      <c r="B2264" t="s">
        <v>12842</v>
      </c>
      <c r="C2264" t="s">
        <v>173</v>
      </c>
      <c r="D2264">
        <v>7</v>
      </c>
    </row>
    <row r="2265" spans="1:4" x14ac:dyDescent="0.3">
      <c r="A2265" t="s">
        <v>9698</v>
      </c>
      <c r="B2265" t="s">
        <v>12842</v>
      </c>
      <c r="C2265" t="s">
        <v>74</v>
      </c>
      <c r="D2265">
        <v>13</v>
      </c>
    </row>
    <row r="2266" spans="1:4" x14ac:dyDescent="0.3">
      <c r="A2266" t="s">
        <v>2673</v>
      </c>
      <c r="B2266" t="s">
        <v>12842</v>
      </c>
      <c r="C2266" t="s">
        <v>18</v>
      </c>
      <c r="D2266">
        <v>7</v>
      </c>
    </row>
    <row r="2267" spans="1:4" x14ac:dyDescent="0.3">
      <c r="A2267" t="s">
        <v>824</v>
      </c>
      <c r="B2267" t="s">
        <v>12842</v>
      </c>
      <c r="C2267" t="s">
        <v>18</v>
      </c>
      <c r="D2267">
        <v>15</v>
      </c>
    </row>
    <row r="2268" spans="1:4" x14ac:dyDescent="0.3">
      <c r="A2268" t="s">
        <v>5453</v>
      </c>
      <c r="B2268" t="s">
        <v>12841</v>
      </c>
      <c r="C2268" t="s">
        <v>27</v>
      </c>
      <c r="D2268">
        <v>6</v>
      </c>
    </row>
    <row r="2269" spans="1:4" x14ac:dyDescent="0.3">
      <c r="A2269" t="s">
        <v>13529</v>
      </c>
      <c r="B2269" t="s">
        <v>12842</v>
      </c>
      <c r="C2269" t="s">
        <v>74</v>
      </c>
      <c r="D2269">
        <v>6</v>
      </c>
    </row>
    <row r="2270" spans="1:4" x14ac:dyDescent="0.3">
      <c r="A2270" t="s">
        <v>12408</v>
      </c>
      <c r="B2270" t="s">
        <v>12841</v>
      </c>
      <c r="C2270" t="s">
        <v>39</v>
      </c>
      <c r="D2270">
        <v>6</v>
      </c>
    </row>
    <row r="2271" spans="1:4" x14ac:dyDescent="0.3">
      <c r="A2271" t="s">
        <v>3673</v>
      </c>
      <c r="B2271" t="s">
        <v>12841</v>
      </c>
      <c r="C2271" t="s">
        <v>27</v>
      </c>
      <c r="D2271">
        <v>7</v>
      </c>
    </row>
    <row r="2272" spans="1:4" x14ac:dyDescent="0.3">
      <c r="A2272" t="s">
        <v>13530</v>
      </c>
      <c r="B2272" t="s">
        <v>12842</v>
      </c>
      <c r="C2272" t="s">
        <v>27</v>
      </c>
      <c r="D2272">
        <v>17</v>
      </c>
    </row>
    <row r="2273" spans="1:4" x14ac:dyDescent="0.3">
      <c r="A2273" t="s">
        <v>13531</v>
      </c>
      <c r="B2273" t="s">
        <v>12842</v>
      </c>
      <c r="C2273" t="s">
        <v>18</v>
      </c>
      <c r="D2273">
        <v>5</v>
      </c>
    </row>
    <row r="2274" spans="1:4" x14ac:dyDescent="0.3">
      <c r="A2274" t="s">
        <v>975</v>
      </c>
      <c r="B2274" t="s">
        <v>12841</v>
      </c>
      <c r="C2274" t="s">
        <v>39</v>
      </c>
      <c r="D2274">
        <v>6</v>
      </c>
    </row>
    <row r="2275" spans="1:4" x14ac:dyDescent="0.3">
      <c r="A2275" t="s">
        <v>1827</v>
      </c>
      <c r="B2275" t="s">
        <v>12841</v>
      </c>
      <c r="C2275" t="s">
        <v>74</v>
      </c>
      <c r="D2275">
        <v>20</v>
      </c>
    </row>
    <row r="2276" spans="1:4" x14ac:dyDescent="0.3">
      <c r="A2276" t="s">
        <v>8234</v>
      </c>
      <c r="B2276" t="s">
        <v>12841</v>
      </c>
      <c r="C2276" t="s">
        <v>39</v>
      </c>
      <c r="D2276">
        <v>14</v>
      </c>
    </row>
    <row r="2277" spans="1:4" x14ac:dyDescent="0.3">
      <c r="A2277" t="s">
        <v>13532</v>
      </c>
      <c r="B2277" t="s">
        <v>12842</v>
      </c>
      <c r="C2277" t="s">
        <v>39</v>
      </c>
      <c r="D2277">
        <v>4</v>
      </c>
    </row>
    <row r="2278" spans="1:4" x14ac:dyDescent="0.3">
      <c r="A2278" t="s">
        <v>7018</v>
      </c>
      <c r="B2278" t="s">
        <v>12842</v>
      </c>
      <c r="C2278" t="s">
        <v>18</v>
      </c>
      <c r="D2278">
        <v>18</v>
      </c>
    </row>
    <row r="2279" spans="1:4" x14ac:dyDescent="0.3">
      <c r="A2279" t="s">
        <v>3255</v>
      </c>
      <c r="B2279" t="s">
        <v>12842</v>
      </c>
      <c r="C2279" t="s">
        <v>39</v>
      </c>
      <c r="D2279">
        <v>4</v>
      </c>
    </row>
    <row r="2280" spans="1:4" x14ac:dyDescent="0.3">
      <c r="A2280" t="s">
        <v>13533</v>
      </c>
      <c r="B2280" t="s">
        <v>12841</v>
      </c>
      <c r="C2280" t="s">
        <v>18</v>
      </c>
      <c r="D2280">
        <v>4</v>
      </c>
    </row>
    <row r="2281" spans="1:4" x14ac:dyDescent="0.3">
      <c r="A2281" t="s">
        <v>13534</v>
      </c>
      <c r="B2281" t="s">
        <v>12842</v>
      </c>
      <c r="C2281" t="s">
        <v>27</v>
      </c>
      <c r="D2281">
        <v>9</v>
      </c>
    </row>
    <row r="2282" spans="1:4" x14ac:dyDescent="0.3">
      <c r="A2282" t="s">
        <v>2295</v>
      </c>
      <c r="B2282" t="s">
        <v>12842</v>
      </c>
      <c r="C2282" t="s">
        <v>18</v>
      </c>
      <c r="D2282">
        <v>14</v>
      </c>
    </row>
    <row r="2283" spans="1:4" x14ac:dyDescent="0.3">
      <c r="A2283" t="s">
        <v>13535</v>
      </c>
      <c r="B2283" t="s">
        <v>12842</v>
      </c>
      <c r="C2283" t="s">
        <v>173</v>
      </c>
      <c r="D2283">
        <v>4</v>
      </c>
    </row>
    <row r="2284" spans="1:4" x14ac:dyDescent="0.3">
      <c r="A2284" t="s">
        <v>2314</v>
      </c>
      <c r="B2284" t="s">
        <v>12842</v>
      </c>
      <c r="C2284" t="s">
        <v>173</v>
      </c>
      <c r="D2284">
        <v>16</v>
      </c>
    </row>
    <row r="2285" spans="1:4" x14ac:dyDescent="0.3">
      <c r="A2285" t="s">
        <v>9805</v>
      </c>
      <c r="B2285" t="s">
        <v>12842</v>
      </c>
      <c r="C2285" t="s">
        <v>74</v>
      </c>
      <c r="D2285">
        <v>4</v>
      </c>
    </row>
    <row r="2286" spans="1:4" x14ac:dyDescent="0.3">
      <c r="A2286" t="s">
        <v>13536</v>
      </c>
      <c r="B2286" t="s">
        <v>12842</v>
      </c>
      <c r="C2286" t="s">
        <v>173</v>
      </c>
      <c r="D2286">
        <v>16</v>
      </c>
    </row>
    <row r="2287" spans="1:4" x14ac:dyDescent="0.3">
      <c r="A2287" t="s">
        <v>8197</v>
      </c>
      <c r="B2287" t="s">
        <v>12842</v>
      </c>
      <c r="C2287" t="s">
        <v>173</v>
      </c>
      <c r="D2287">
        <v>2</v>
      </c>
    </row>
    <row r="2288" spans="1:4" x14ac:dyDescent="0.3">
      <c r="A2288" t="s">
        <v>13537</v>
      </c>
      <c r="B2288" t="s">
        <v>12841</v>
      </c>
      <c r="C2288" t="s">
        <v>18</v>
      </c>
      <c r="D2288">
        <v>10</v>
      </c>
    </row>
    <row r="2289" spans="1:4" x14ac:dyDescent="0.3">
      <c r="A2289" t="s">
        <v>4845</v>
      </c>
      <c r="B2289" t="s">
        <v>12841</v>
      </c>
      <c r="C2289" t="s">
        <v>27</v>
      </c>
      <c r="D2289">
        <v>13</v>
      </c>
    </row>
    <row r="2290" spans="1:4" x14ac:dyDescent="0.3">
      <c r="A2290" t="s">
        <v>3250</v>
      </c>
      <c r="B2290" t="s">
        <v>12842</v>
      </c>
      <c r="C2290" t="s">
        <v>39</v>
      </c>
      <c r="D2290">
        <v>6</v>
      </c>
    </row>
    <row r="2291" spans="1:4" x14ac:dyDescent="0.3">
      <c r="A2291" t="s">
        <v>646</v>
      </c>
      <c r="B2291" t="s">
        <v>12842</v>
      </c>
      <c r="C2291" t="s">
        <v>27</v>
      </c>
      <c r="D2291">
        <v>13</v>
      </c>
    </row>
    <row r="2292" spans="1:4" x14ac:dyDescent="0.3">
      <c r="A2292" t="s">
        <v>3336</v>
      </c>
      <c r="B2292" t="s">
        <v>12843</v>
      </c>
      <c r="C2292" t="s">
        <v>74</v>
      </c>
      <c r="D2292">
        <v>14</v>
      </c>
    </row>
    <row r="2293" spans="1:4" x14ac:dyDescent="0.3">
      <c r="A2293" t="s">
        <v>13538</v>
      </c>
      <c r="B2293" t="s">
        <v>12842</v>
      </c>
      <c r="C2293" t="s">
        <v>39</v>
      </c>
      <c r="D2293">
        <v>14</v>
      </c>
    </row>
    <row r="2294" spans="1:4" x14ac:dyDescent="0.3">
      <c r="A2294" t="s">
        <v>13539</v>
      </c>
      <c r="B2294" t="s">
        <v>12842</v>
      </c>
      <c r="C2294" t="s">
        <v>18</v>
      </c>
      <c r="D2294">
        <v>8</v>
      </c>
    </row>
    <row r="2295" spans="1:4" x14ac:dyDescent="0.3">
      <c r="A2295" t="s">
        <v>4226</v>
      </c>
      <c r="B2295" t="s">
        <v>12842</v>
      </c>
      <c r="C2295" t="s">
        <v>173</v>
      </c>
      <c r="D2295">
        <v>16</v>
      </c>
    </row>
    <row r="2296" spans="1:4" x14ac:dyDescent="0.3">
      <c r="A2296" t="s">
        <v>4258</v>
      </c>
      <c r="B2296" t="s">
        <v>12842</v>
      </c>
      <c r="C2296" t="s">
        <v>18</v>
      </c>
      <c r="D2296">
        <v>15</v>
      </c>
    </row>
    <row r="2297" spans="1:4" x14ac:dyDescent="0.3">
      <c r="A2297" t="s">
        <v>2224</v>
      </c>
      <c r="B2297" t="s">
        <v>12842</v>
      </c>
      <c r="C2297" t="s">
        <v>39</v>
      </c>
      <c r="D2297">
        <v>7</v>
      </c>
    </row>
    <row r="2298" spans="1:4" x14ac:dyDescent="0.3">
      <c r="A2298" t="s">
        <v>4413</v>
      </c>
      <c r="B2298" t="s">
        <v>12841</v>
      </c>
      <c r="C2298" t="s">
        <v>39</v>
      </c>
      <c r="D2298">
        <v>15</v>
      </c>
    </row>
    <row r="2299" spans="1:4" x14ac:dyDescent="0.3">
      <c r="A2299" t="s">
        <v>1648</v>
      </c>
      <c r="B2299" t="s">
        <v>12842</v>
      </c>
      <c r="C2299" t="s">
        <v>74</v>
      </c>
      <c r="D2299">
        <v>19</v>
      </c>
    </row>
    <row r="2300" spans="1:4" x14ac:dyDescent="0.3">
      <c r="A2300" t="s">
        <v>4677</v>
      </c>
      <c r="B2300" t="s">
        <v>12842</v>
      </c>
      <c r="C2300" t="s">
        <v>27</v>
      </c>
      <c r="D2300">
        <v>17</v>
      </c>
    </row>
    <row r="2301" spans="1:4" x14ac:dyDescent="0.3">
      <c r="A2301" t="s">
        <v>5111</v>
      </c>
      <c r="B2301" t="s">
        <v>12841</v>
      </c>
      <c r="C2301" t="s">
        <v>27</v>
      </c>
      <c r="D2301">
        <v>15</v>
      </c>
    </row>
    <row r="2302" spans="1:4" x14ac:dyDescent="0.3">
      <c r="A2302" t="s">
        <v>2927</v>
      </c>
      <c r="B2302" t="s">
        <v>12843</v>
      </c>
      <c r="C2302" t="s">
        <v>18</v>
      </c>
      <c r="D2302">
        <v>16</v>
      </c>
    </row>
    <row r="2303" spans="1:4" x14ac:dyDescent="0.3">
      <c r="A2303" t="s">
        <v>13540</v>
      </c>
      <c r="B2303" t="s">
        <v>12841</v>
      </c>
      <c r="C2303" t="s">
        <v>39</v>
      </c>
      <c r="D2303">
        <v>17</v>
      </c>
    </row>
    <row r="2304" spans="1:4" x14ac:dyDescent="0.3">
      <c r="A2304" t="s">
        <v>1239</v>
      </c>
      <c r="B2304" t="s">
        <v>12842</v>
      </c>
      <c r="C2304" t="s">
        <v>39</v>
      </c>
      <c r="D2304">
        <v>6</v>
      </c>
    </row>
    <row r="2305" spans="1:4" x14ac:dyDescent="0.3">
      <c r="A2305" t="s">
        <v>13541</v>
      </c>
      <c r="B2305" t="s">
        <v>12842</v>
      </c>
      <c r="C2305" t="s">
        <v>74</v>
      </c>
      <c r="D2305">
        <v>15</v>
      </c>
    </row>
    <row r="2306" spans="1:4" x14ac:dyDescent="0.3">
      <c r="A2306" t="s">
        <v>3845</v>
      </c>
      <c r="B2306" t="s">
        <v>12842</v>
      </c>
      <c r="C2306" t="s">
        <v>27</v>
      </c>
      <c r="D2306">
        <v>4</v>
      </c>
    </row>
    <row r="2307" spans="1:4" x14ac:dyDescent="0.3">
      <c r="A2307" t="s">
        <v>13542</v>
      </c>
      <c r="B2307" t="s">
        <v>12842</v>
      </c>
      <c r="C2307" t="s">
        <v>27</v>
      </c>
      <c r="D2307">
        <v>8</v>
      </c>
    </row>
    <row r="2308" spans="1:4" x14ac:dyDescent="0.3">
      <c r="A2308" t="s">
        <v>13543</v>
      </c>
      <c r="B2308" t="s">
        <v>12842</v>
      </c>
      <c r="C2308" t="s">
        <v>18</v>
      </c>
      <c r="D2308">
        <v>19</v>
      </c>
    </row>
    <row r="2309" spans="1:4" x14ac:dyDescent="0.3">
      <c r="A2309" t="s">
        <v>2050</v>
      </c>
      <c r="B2309" t="s">
        <v>12842</v>
      </c>
      <c r="C2309" t="s">
        <v>74</v>
      </c>
      <c r="D2309">
        <v>6</v>
      </c>
    </row>
    <row r="2310" spans="1:4" x14ac:dyDescent="0.3">
      <c r="A2310" t="s">
        <v>1417</v>
      </c>
      <c r="B2310" t="s">
        <v>12842</v>
      </c>
      <c r="C2310" t="s">
        <v>18</v>
      </c>
      <c r="D2310">
        <v>17</v>
      </c>
    </row>
    <row r="2311" spans="1:4" x14ac:dyDescent="0.3">
      <c r="A2311" t="s">
        <v>2526</v>
      </c>
      <c r="B2311" t="s">
        <v>12841</v>
      </c>
      <c r="C2311" t="s">
        <v>74</v>
      </c>
      <c r="D2311">
        <v>9</v>
      </c>
    </row>
    <row r="2312" spans="1:4" x14ac:dyDescent="0.3">
      <c r="A2312" t="s">
        <v>2941</v>
      </c>
      <c r="B2312" t="s">
        <v>12843</v>
      </c>
      <c r="C2312" t="s">
        <v>74</v>
      </c>
      <c r="D2312">
        <v>5</v>
      </c>
    </row>
    <row r="2313" spans="1:4" x14ac:dyDescent="0.3">
      <c r="A2313" t="s">
        <v>12435</v>
      </c>
      <c r="B2313" t="s">
        <v>12842</v>
      </c>
      <c r="C2313" t="s">
        <v>27</v>
      </c>
      <c r="D2313">
        <v>2</v>
      </c>
    </row>
    <row r="2314" spans="1:4" x14ac:dyDescent="0.3">
      <c r="A2314" t="s">
        <v>12809</v>
      </c>
      <c r="B2314" t="s">
        <v>12842</v>
      </c>
      <c r="C2314" t="s">
        <v>74</v>
      </c>
      <c r="D2314">
        <v>11</v>
      </c>
    </row>
    <row r="2315" spans="1:4" x14ac:dyDescent="0.3">
      <c r="A2315" t="s">
        <v>6096</v>
      </c>
      <c r="B2315" t="s">
        <v>12842</v>
      </c>
      <c r="C2315" t="s">
        <v>173</v>
      </c>
      <c r="D2315">
        <v>10</v>
      </c>
    </row>
    <row r="2316" spans="1:4" x14ac:dyDescent="0.3">
      <c r="A2316" t="s">
        <v>2544</v>
      </c>
      <c r="B2316" t="s">
        <v>12842</v>
      </c>
      <c r="C2316" t="s">
        <v>18</v>
      </c>
      <c r="D2316">
        <v>11</v>
      </c>
    </row>
    <row r="2317" spans="1:4" x14ac:dyDescent="0.3">
      <c r="A2317" t="s">
        <v>13544</v>
      </c>
      <c r="B2317" t="s">
        <v>12842</v>
      </c>
      <c r="C2317" t="s">
        <v>39</v>
      </c>
      <c r="D2317">
        <v>1</v>
      </c>
    </row>
    <row r="2318" spans="1:4" x14ac:dyDescent="0.3">
      <c r="A2318" t="s">
        <v>6418</v>
      </c>
      <c r="B2318" t="s">
        <v>12842</v>
      </c>
      <c r="C2318" t="s">
        <v>18</v>
      </c>
      <c r="D2318">
        <v>6</v>
      </c>
    </row>
    <row r="2319" spans="1:4" x14ac:dyDescent="0.3">
      <c r="A2319" t="s">
        <v>13545</v>
      </c>
      <c r="B2319" t="s">
        <v>12841</v>
      </c>
      <c r="C2319" t="s">
        <v>74</v>
      </c>
      <c r="D2319">
        <v>1</v>
      </c>
    </row>
    <row r="2320" spans="1:4" x14ac:dyDescent="0.3">
      <c r="A2320" t="s">
        <v>6867</v>
      </c>
      <c r="B2320" t="s">
        <v>12842</v>
      </c>
      <c r="C2320" t="s">
        <v>74</v>
      </c>
      <c r="D2320">
        <v>7</v>
      </c>
    </row>
    <row r="2321" spans="1:4" x14ac:dyDescent="0.3">
      <c r="A2321" t="s">
        <v>4564</v>
      </c>
      <c r="B2321" t="s">
        <v>12843</v>
      </c>
      <c r="C2321" t="s">
        <v>74</v>
      </c>
      <c r="D2321">
        <v>19</v>
      </c>
    </row>
    <row r="2322" spans="1:4" x14ac:dyDescent="0.3">
      <c r="A2322" t="s">
        <v>1601</v>
      </c>
      <c r="B2322" t="s">
        <v>12842</v>
      </c>
      <c r="C2322" t="s">
        <v>27</v>
      </c>
      <c r="D2322">
        <v>4</v>
      </c>
    </row>
    <row r="2323" spans="1:4" x14ac:dyDescent="0.3">
      <c r="A2323" t="s">
        <v>13546</v>
      </c>
      <c r="B2323" t="s">
        <v>12842</v>
      </c>
      <c r="C2323" t="s">
        <v>18</v>
      </c>
      <c r="D2323">
        <v>14</v>
      </c>
    </row>
    <row r="2324" spans="1:4" x14ac:dyDescent="0.3">
      <c r="A2324" t="s">
        <v>4574</v>
      </c>
      <c r="B2324" t="s">
        <v>12842</v>
      </c>
      <c r="C2324" t="s">
        <v>27</v>
      </c>
      <c r="D2324">
        <v>1</v>
      </c>
    </row>
    <row r="2325" spans="1:4" x14ac:dyDescent="0.3">
      <c r="A2325" t="s">
        <v>7576</v>
      </c>
      <c r="B2325" t="s">
        <v>12842</v>
      </c>
      <c r="C2325" t="s">
        <v>27</v>
      </c>
      <c r="D2325">
        <v>12</v>
      </c>
    </row>
    <row r="2326" spans="1:4" x14ac:dyDescent="0.3">
      <c r="A2326" t="s">
        <v>1272</v>
      </c>
      <c r="B2326" t="s">
        <v>12842</v>
      </c>
      <c r="C2326" t="s">
        <v>18</v>
      </c>
      <c r="D2326">
        <v>19</v>
      </c>
    </row>
    <row r="2327" spans="1:4" x14ac:dyDescent="0.3">
      <c r="A2327" t="s">
        <v>12722</v>
      </c>
      <c r="B2327" t="s">
        <v>12843</v>
      </c>
      <c r="C2327" t="s">
        <v>18</v>
      </c>
      <c r="D2327">
        <v>7</v>
      </c>
    </row>
    <row r="2328" spans="1:4" x14ac:dyDescent="0.3">
      <c r="A2328" t="s">
        <v>5899</v>
      </c>
      <c r="B2328" t="s">
        <v>12842</v>
      </c>
      <c r="C2328" t="s">
        <v>39</v>
      </c>
      <c r="D2328">
        <v>4</v>
      </c>
    </row>
    <row r="2329" spans="1:4" x14ac:dyDescent="0.3">
      <c r="A2329" t="s">
        <v>684</v>
      </c>
      <c r="B2329" t="s">
        <v>12842</v>
      </c>
      <c r="C2329" t="s">
        <v>18</v>
      </c>
      <c r="D2329">
        <v>12</v>
      </c>
    </row>
    <row r="2330" spans="1:4" x14ac:dyDescent="0.3">
      <c r="A2330" t="s">
        <v>1153</v>
      </c>
      <c r="B2330" t="s">
        <v>12842</v>
      </c>
      <c r="C2330" t="s">
        <v>27</v>
      </c>
      <c r="D2330">
        <v>6</v>
      </c>
    </row>
    <row r="2331" spans="1:4" x14ac:dyDescent="0.3">
      <c r="A2331" t="s">
        <v>4570</v>
      </c>
      <c r="B2331" t="s">
        <v>12842</v>
      </c>
      <c r="C2331" t="s">
        <v>173</v>
      </c>
      <c r="D2331">
        <v>18</v>
      </c>
    </row>
    <row r="2332" spans="1:4" x14ac:dyDescent="0.3">
      <c r="A2332" t="s">
        <v>13547</v>
      </c>
      <c r="B2332" t="s">
        <v>12842</v>
      </c>
      <c r="C2332" t="s">
        <v>74</v>
      </c>
      <c r="D2332">
        <v>17</v>
      </c>
    </row>
    <row r="2333" spans="1:4" x14ac:dyDescent="0.3">
      <c r="A2333" t="s">
        <v>7820</v>
      </c>
      <c r="B2333" t="s">
        <v>12842</v>
      </c>
      <c r="C2333" t="s">
        <v>18</v>
      </c>
      <c r="D2333">
        <v>14</v>
      </c>
    </row>
    <row r="2334" spans="1:4" x14ac:dyDescent="0.3">
      <c r="A2334" t="s">
        <v>8648</v>
      </c>
      <c r="B2334" t="s">
        <v>12841</v>
      </c>
      <c r="C2334" t="s">
        <v>27</v>
      </c>
      <c r="D2334">
        <v>13</v>
      </c>
    </row>
    <row r="2335" spans="1:4" x14ac:dyDescent="0.3">
      <c r="A2335" t="s">
        <v>879</v>
      </c>
      <c r="B2335" t="s">
        <v>12842</v>
      </c>
      <c r="C2335" t="s">
        <v>27</v>
      </c>
      <c r="D2335">
        <v>13</v>
      </c>
    </row>
    <row r="2336" spans="1:4" x14ac:dyDescent="0.3">
      <c r="A2336" t="s">
        <v>5290</v>
      </c>
      <c r="B2336" t="s">
        <v>12842</v>
      </c>
      <c r="C2336" t="s">
        <v>18</v>
      </c>
      <c r="D2336">
        <v>15</v>
      </c>
    </row>
    <row r="2337" spans="1:4" x14ac:dyDescent="0.3">
      <c r="A2337" t="s">
        <v>1256</v>
      </c>
      <c r="B2337" t="s">
        <v>12842</v>
      </c>
      <c r="C2337" t="s">
        <v>27</v>
      </c>
      <c r="D2337">
        <v>10</v>
      </c>
    </row>
    <row r="2338" spans="1:4" x14ac:dyDescent="0.3">
      <c r="A2338" t="s">
        <v>6304</v>
      </c>
      <c r="B2338" t="s">
        <v>12841</v>
      </c>
      <c r="C2338" t="s">
        <v>39</v>
      </c>
      <c r="D2338">
        <v>20</v>
      </c>
    </row>
    <row r="2339" spans="1:4" x14ac:dyDescent="0.3">
      <c r="A2339" t="s">
        <v>6859</v>
      </c>
      <c r="B2339" t="s">
        <v>12842</v>
      </c>
      <c r="C2339" t="s">
        <v>39</v>
      </c>
      <c r="D2339">
        <v>7</v>
      </c>
    </row>
    <row r="2340" spans="1:4" x14ac:dyDescent="0.3">
      <c r="A2340" t="s">
        <v>1497</v>
      </c>
      <c r="B2340" t="s">
        <v>12842</v>
      </c>
      <c r="C2340" t="s">
        <v>39</v>
      </c>
      <c r="D2340">
        <v>1</v>
      </c>
    </row>
    <row r="2341" spans="1:4" x14ac:dyDescent="0.3">
      <c r="A2341" t="s">
        <v>1987</v>
      </c>
      <c r="B2341" t="s">
        <v>12842</v>
      </c>
      <c r="C2341" t="s">
        <v>39</v>
      </c>
      <c r="D2341">
        <v>14</v>
      </c>
    </row>
    <row r="2342" spans="1:4" x14ac:dyDescent="0.3">
      <c r="A2342" t="s">
        <v>2234</v>
      </c>
      <c r="B2342" t="s">
        <v>12842</v>
      </c>
      <c r="C2342" t="s">
        <v>173</v>
      </c>
      <c r="D2342">
        <v>14</v>
      </c>
    </row>
    <row r="2343" spans="1:4" x14ac:dyDescent="0.3">
      <c r="A2343" t="s">
        <v>185</v>
      </c>
      <c r="B2343" t="s">
        <v>12842</v>
      </c>
      <c r="C2343" t="s">
        <v>18</v>
      </c>
      <c r="D2343">
        <v>20</v>
      </c>
    </row>
    <row r="2344" spans="1:4" x14ac:dyDescent="0.3">
      <c r="A2344" t="s">
        <v>13548</v>
      </c>
      <c r="B2344" t="s">
        <v>12841</v>
      </c>
      <c r="C2344" t="s">
        <v>18</v>
      </c>
      <c r="D2344">
        <v>8</v>
      </c>
    </row>
    <row r="2345" spans="1:4" x14ac:dyDescent="0.3">
      <c r="A2345" t="s">
        <v>266</v>
      </c>
      <c r="B2345" t="s">
        <v>12842</v>
      </c>
      <c r="C2345" t="s">
        <v>18</v>
      </c>
      <c r="D2345">
        <v>9</v>
      </c>
    </row>
    <row r="2346" spans="1:4" x14ac:dyDescent="0.3">
      <c r="A2346" t="s">
        <v>3065</v>
      </c>
      <c r="B2346" t="s">
        <v>12841</v>
      </c>
      <c r="C2346" t="s">
        <v>18</v>
      </c>
      <c r="D2346">
        <v>12</v>
      </c>
    </row>
    <row r="2347" spans="1:4" x14ac:dyDescent="0.3">
      <c r="A2347" t="s">
        <v>2317</v>
      </c>
      <c r="B2347" t="s">
        <v>12842</v>
      </c>
      <c r="C2347" t="s">
        <v>18</v>
      </c>
      <c r="D2347">
        <v>8</v>
      </c>
    </row>
    <row r="2348" spans="1:4" x14ac:dyDescent="0.3">
      <c r="A2348" t="s">
        <v>13549</v>
      </c>
      <c r="B2348" t="s">
        <v>12841</v>
      </c>
      <c r="C2348" t="s">
        <v>39</v>
      </c>
      <c r="D2348">
        <v>16</v>
      </c>
    </row>
    <row r="2349" spans="1:4" x14ac:dyDescent="0.3">
      <c r="A2349" t="s">
        <v>3975</v>
      </c>
      <c r="B2349" t="s">
        <v>12841</v>
      </c>
      <c r="C2349" t="s">
        <v>27</v>
      </c>
      <c r="D2349">
        <v>9</v>
      </c>
    </row>
    <row r="2350" spans="1:4" x14ac:dyDescent="0.3">
      <c r="A2350" t="s">
        <v>6372</v>
      </c>
      <c r="B2350" t="s">
        <v>12842</v>
      </c>
      <c r="C2350" t="s">
        <v>39</v>
      </c>
      <c r="D2350">
        <v>16</v>
      </c>
    </row>
    <row r="2351" spans="1:4" x14ac:dyDescent="0.3">
      <c r="A2351" t="s">
        <v>2021</v>
      </c>
      <c r="B2351" t="s">
        <v>12842</v>
      </c>
      <c r="C2351" t="s">
        <v>27</v>
      </c>
      <c r="D2351">
        <v>9</v>
      </c>
    </row>
    <row r="2352" spans="1:4" x14ac:dyDescent="0.3">
      <c r="A2352" t="s">
        <v>4420</v>
      </c>
      <c r="B2352" t="s">
        <v>12842</v>
      </c>
      <c r="C2352" t="s">
        <v>39</v>
      </c>
      <c r="D2352">
        <v>5</v>
      </c>
    </row>
    <row r="2353" spans="1:4" x14ac:dyDescent="0.3">
      <c r="A2353" t="s">
        <v>13550</v>
      </c>
      <c r="B2353" t="s">
        <v>12841</v>
      </c>
      <c r="C2353" t="s">
        <v>27</v>
      </c>
      <c r="D2353">
        <v>20</v>
      </c>
    </row>
    <row r="2354" spans="1:4" x14ac:dyDescent="0.3">
      <c r="A2354" t="s">
        <v>3157</v>
      </c>
      <c r="B2354" t="s">
        <v>12842</v>
      </c>
      <c r="C2354" t="s">
        <v>27</v>
      </c>
      <c r="D2354">
        <v>11</v>
      </c>
    </row>
    <row r="2355" spans="1:4" x14ac:dyDescent="0.3">
      <c r="A2355" t="s">
        <v>2111</v>
      </c>
      <c r="B2355" t="s">
        <v>12842</v>
      </c>
      <c r="C2355" t="s">
        <v>39</v>
      </c>
      <c r="D2355">
        <v>15</v>
      </c>
    </row>
    <row r="2356" spans="1:4" x14ac:dyDescent="0.3">
      <c r="A2356" t="s">
        <v>1536</v>
      </c>
      <c r="B2356" t="s">
        <v>12842</v>
      </c>
      <c r="C2356" t="s">
        <v>39</v>
      </c>
      <c r="D2356">
        <v>12</v>
      </c>
    </row>
    <row r="2357" spans="1:4" x14ac:dyDescent="0.3">
      <c r="A2357" t="s">
        <v>2677</v>
      </c>
      <c r="B2357" t="s">
        <v>12841</v>
      </c>
      <c r="C2357" t="s">
        <v>173</v>
      </c>
      <c r="D2357">
        <v>8</v>
      </c>
    </row>
    <row r="2358" spans="1:4" x14ac:dyDescent="0.3">
      <c r="A2358" t="s">
        <v>13551</v>
      </c>
      <c r="B2358" t="s">
        <v>12842</v>
      </c>
      <c r="C2358" t="s">
        <v>74</v>
      </c>
      <c r="D2358">
        <v>20</v>
      </c>
    </row>
    <row r="2359" spans="1:4" x14ac:dyDescent="0.3">
      <c r="A2359" t="s">
        <v>1045</v>
      </c>
      <c r="B2359" t="s">
        <v>12842</v>
      </c>
      <c r="C2359" t="s">
        <v>27</v>
      </c>
      <c r="D2359">
        <v>8</v>
      </c>
    </row>
    <row r="2360" spans="1:4" x14ac:dyDescent="0.3">
      <c r="A2360" t="s">
        <v>67</v>
      </c>
      <c r="B2360" t="s">
        <v>12843</v>
      </c>
      <c r="C2360" t="s">
        <v>39</v>
      </c>
      <c r="D2360">
        <v>20</v>
      </c>
    </row>
    <row r="2361" spans="1:4" x14ac:dyDescent="0.3">
      <c r="A2361" t="s">
        <v>333</v>
      </c>
      <c r="B2361" t="s">
        <v>12842</v>
      </c>
      <c r="C2361" t="s">
        <v>18</v>
      </c>
      <c r="D2361">
        <v>9</v>
      </c>
    </row>
    <row r="2362" spans="1:4" x14ac:dyDescent="0.3">
      <c r="A2362" t="s">
        <v>13552</v>
      </c>
      <c r="B2362" t="s">
        <v>12841</v>
      </c>
      <c r="C2362" t="s">
        <v>74</v>
      </c>
      <c r="D2362">
        <v>1</v>
      </c>
    </row>
    <row r="2363" spans="1:4" x14ac:dyDescent="0.3">
      <c r="A2363" t="s">
        <v>8772</v>
      </c>
      <c r="B2363" t="s">
        <v>12842</v>
      </c>
      <c r="C2363" t="s">
        <v>173</v>
      </c>
      <c r="D2363">
        <v>1</v>
      </c>
    </row>
    <row r="2364" spans="1:4" x14ac:dyDescent="0.3">
      <c r="A2364" t="s">
        <v>4711</v>
      </c>
      <c r="B2364" t="s">
        <v>12842</v>
      </c>
      <c r="C2364" t="s">
        <v>18</v>
      </c>
      <c r="D2364">
        <v>20</v>
      </c>
    </row>
    <row r="2365" spans="1:4" x14ac:dyDescent="0.3">
      <c r="A2365" t="s">
        <v>543</v>
      </c>
      <c r="B2365" t="s">
        <v>12841</v>
      </c>
      <c r="C2365" t="s">
        <v>27</v>
      </c>
      <c r="D2365">
        <v>11</v>
      </c>
    </row>
    <row r="2366" spans="1:4" x14ac:dyDescent="0.3">
      <c r="A2366" t="s">
        <v>419</v>
      </c>
      <c r="B2366" t="s">
        <v>12842</v>
      </c>
      <c r="C2366" t="s">
        <v>27</v>
      </c>
      <c r="D2366">
        <v>8</v>
      </c>
    </row>
    <row r="2367" spans="1:4" x14ac:dyDescent="0.3">
      <c r="A2367" t="s">
        <v>2619</v>
      </c>
      <c r="B2367" t="s">
        <v>12842</v>
      </c>
      <c r="C2367" t="s">
        <v>39</v>
      </c>
      <c r="D2367">
        <v>17</v>
      </c>
    </row>
    <row r="2368" spans="1:4" x14ac:dyDescent="0.3">
      <c r="A2368" t="s">
        <v>1113</v>
      </c>
      <c r="B2368" t="s">
        <v>12842</v>
      </c>
      <c r="C2368" t="s">
        <v>18</v>
      </c>
      <c r="D2368">
        <v>13</v>
      </c>
    </row>
    <row r="2369" spans="1:4" x14ac:dyDescent="0.3">
      <c r="A2369" t="s">
        <v>4038</v>
      </c>
      <c r="B2369" t="s">
        <v>12842</v>
      </c>
      <c r="C2369" t="s">
        <v>18</v>
      </c>
      <c r="D2369">
        <v>14</v>
      </c>
    </row>
    <row r="2370" spans="1:4" x14ac:dyDescent="0.3">
      <c r="A2370" t="s">
        <v>4147</v>
      </c>
      <c r="B2370" t="s">
        <v>12842</v>
      </c>
      <c r="C2370" t="s">
        <v>74</v>
      </c>
      <c r="D2370">
        <v>14</v>
      </c>
    </row>
    <row r="2371" spans="1:4" x14ac:dyDescent="0.3">
      <c r="A2371" t="s">
        <v>1901</v>
      </c>
      <c r="B2371" t="s">
        <v>12842</v>
      </c>
      <c r="C2371" t="s">
        <v>27</v>
      </c>
      <c r="D2371">
        <v>4</v>
      </c>
    </row>
    <row r="2372" spans="1:4" x14ac:dyDescent="0.3">
      <c r="A2372" t="s">
        <v>13553</v>
      </c>
      <c r="B2372" t="s">
        <v>12842</v>
      </c>
      <c r="C2372" t="s">
        <v>18</v>
      </c>
      <c r="D2372">
        <v>2</v>
      </c>
    </row>
    <row r="2373" spans="1:4" x14ac:dyDescent="0.3">
      <c r="A2373" t="s">
        <v>3509</v>
      </c>
      <c r="B2373" t="s">
        <v>12842</v>
      </c>
      <c r="C2373" t="s">
        <v>18</v>
      </c>
      <c r="D2373">
        <v>15</v>
      </c>
    </row>
    <row r="2374" spans="1:4" x14ac:dyDescent="0.3">
      <c r="A2374" t="s">
        <v>2254</v>
      </c>
      <c r="B2374" t="s">
        <v>12842</v>
      </c>
      <c r="C2374" t="s">
        <v>27</v>
      </c>
      <c r="D2374">
        <v>1</v>
      </c>
    </row>
    <row r="2375" spans="1:4" x14ac:dyDescent="0.3">
      <c r="A2375" t="s">
        <v>13554</v>
      </c>
      <c r="B2375" t="s">
        <v>12842</v>
      </c>
      <c r="C2375" t="s">
        <v>74</v>
      </c>
      <c r="D2375">
        <v>15</v>
      </c>
    </row>
    <row r="2376" spans="1:4" x14ac:dyDescent="0.3">
      <c r="A2376" t="s">
        <v>1159</v>
      </c>
      <c r="B2376" t="s">
        <v>12842</v>
      </c>
      <c r="C2376" t="s">
        <v>74</v>
      </c>
      <c r="D2376">
        <v>3</v>
      </c>
    </row>
    <row r="2377" spans="1:4" x14ac:dyDescent="0.3">
      <c r="A2377" t="s">
        <v>1414</v>
      </c>
      <c r="B2377" t="s">
        <v>12842</v>
      </c>
      <c r="C2377" t="s">
        <v>74</v>
      </c>
      <c r="D2377">
        <v>6</v>
      </c>
    </row>
    <row r="2378" spans="1:4" x14ac:dyDescent="0.3">
      <c r="A2378" t="s">
        <v>13555</v>
      </c>
      <c r="B2378" t="s">
        <v>12841</v>
      </c>
      <c r="C2378" t="s">
        <v>18</v>
      </c>
      <c r="D2378">
        <v>15</v>
      </c>
    </row>
    <row r="2379" spans="1:4" x14ac:dyDescent="0.3">
      <c r="A2379" t="s">
        <v>572</v>
      </c>
      <c r="B2379" t="s">
        <v>12842</v>
      </c>
      <c r="C2379" t="s">
        <v>27</v>
      </c>
      <c r="D2379">
        <v>13</v>
      </c>
    </row>
    <row r="2380" spans="1:4" x14ac:dyDescent="0.3">
      <c r="A2380" t="s">
        <v>13556</v>
      </c>
      <c r="B2380" t="s">
        <v>12842</v>
      </c>
      <c r="C2380" t="s">
        <v>18</v>
      </c>
      <c r="D2380">
        <v>16</v>
      </c>
    </row>
    <row r="2381" spans="1:4" x14ac:dyDescent="0.3">
      <c r="A2381" t="s">
        <v>836</v>
      </c>
      <c r="B2381" t="s">
        <v>12842</v>
      </c>
      <c r="C2381" t="s">
        <v>18</v>
      </c>
      <c r="D2381">
        <v>13</v>
      </c>
    </row>
    <row r="2382" spans="1:4" x14ac:dyDescent="0.3">
      <c r="A2382" t="s">
        <v>5437</v>
      </c>
      <c r="B2382" t="s">
        <v>12841</v>
      </c>
      <c r="C2382" t="s">
        <v>39</v>
      </c>
      <c r="D2382">
        <v>1</v>
      </c>
    </row>
    <row r="2383" spans="1:4" x14ac:dyDescent="0.3">
      <c r="A2383" t="s">
        <v>9711</v>
      </c>
      <c r="B2383" t="s">
        <v>12842</v>
      </c>
      <c r="C2383" t="s">
        <v>74</v>
      </c>
      <c r="D2383">
        <v>17</v>
      </c>
    </row>
    <row r="2384" spans="1:4" x14ac:dyDescent="0.3">
      <c r="A2384" t="s">
        <v>13557</v>
      </c>
      <c r="B2384" t="s">
        <v>12842</v>
      </c>
      <c r="C2384" t="s">
        <v>74</v>
      </c>
      <c r="D2384">
        <v>5</v>
      </c>
    </row>
    <row r="2385" spans="1:4" x14ac:dyDescent="0.3">
      <c r="A2385" t="s">
        <v>8731</v>
      </c>
      <c r="B2385" t="s">
        <v>12842</v>
      </c>
      <c r="C2385" t="s">
        <v>18</v>
      </c>
      <c r="D2385">
        <v>3</v>
      </c>
    </row>
    <row r="2386" spans="1:4" x14ac:dyDescent="0.3">
      <c r="A2386" t="s">
        <v>818</v>
      </c>
      <c r="B2386" t="s">
        <v>12842</v>
      </c>
      <c r="C2386" t="s">
        <v>173</v>
      </c>
      <c r="D2386">
        <v>18</v>
      </c>
    </row>
    <row r="2387" spans="1:4" x14ac:dyDescent="0.3">
      <c r="A2387" t="s">
        <v>13558</v>
      </c>
      <c r="B2387" t="s">
        <v>12841</v>
      </c>
      <c r="C2387" t="s">
        <v>27</v>
      </c>
      <c r="D2387">
        <v>4</v>
      </c>
    </row>
    <row r="2388" spans="1:4" x14ac:dyDescent="0.3">
      <c r="A2388" t="s">
        <v>10780</v>
      </c>
      <c r="B2388" t="s">
        <v>12843</v>
      </c>
      <c r="C2388" t="s">
        <v>39</v>
      </c>
      <c r="D2388">
        <v>11</v>
      </c>
    </row>
    <row r="2389" spans="1:4" x14ac:dyDescent="0.3">
      <c r="A2389" t="s">
        <v>10685</v>
      </c>
      <c r="B2389" t="s">
        <v>12842</v>
      </c>
      <c r="C2389" t="s">
        <v>27</v>
      </c>
      <c r="D2389">
        <v>10</v>
      </c>
    </row>
    <row r="2390" spans="1:4" x14ac:dyDescent="0.3">
      <c r="A2390" t="s">
        <v>1890</v>
      </c>
      <c r="B2390" t="s">
        <v>12841</v>
      </c>
      <c r="C2390" t="s">
        <v>18</v>
      </c>
      <c r="D2390">
        <v>16</v>
      </c>
    </row>
    <row r="2391" spans="1:4" x14ac:dyDescent="0.3">
      <c r="A2391" t="s">
        <v>8722</v>
      </c>
      <c r="B2391" t="s">
        <v>12842</v>
      </c>
      <c r="C2391" t="s">
        <v>173</v>
      </c>
      <c r="D2391">
        <v>1</v>
      </c>
    </row>
    <row r="2392" spans="1:4" x14ac:dyDescent="0.3">
      <c r="A2392" t="s">
        <v>13559</v>
      </c>
      <c r="B2392" t="s">
        <v>12842</v>
      </c>
      <c r="C2392" t="s">
        <v>18</v>
      </c>
      <c r="D2392">
        <v>3</v>
      </c>
    </row>
    <row r="2393" spans="1:4" x14ac:dyDescent="0.3">
      <c r="A2393" t="s">
        <v>2201</v>
      </c>
      <c r="B2393" t="s">
        <v>12841</v>
      </c>
      <c r="C2393" t="s">
        <v>18</v>
      </c>
      <c r="D2393">
        <v>9</v>
      </c>
    </row>
    <row r="2394" spans="1:4" x14ac:dyDescent="0.3">
      <c r="A2394" t="s">
        <v>7242</v>
      </c>
      <c r="B2394" t="s">
        <v>12842</v>
      </c>
      <c r="C2394" t="s">
        <v>74</v>
      </c>
      <c r="D2394">
        <v>10</v>
      </c>
    </row>
    <row r="2395" spans="1:4" x14ac:dyDescent="0.3">
      <c r="A2395" t="s">
        <v>3765</v>
      </c>
      <c r="B2395" t="s">
        <v>12842</v>
      </c>
      <c r="C2395" t="s">
        <v>18</v>
      </c>
      <c r="D2395">
        <v>16</v>
      </c>
    </row>
    <row r="2396" spans="1:4" x14ac:dyDescent="0.3">
      <c r="A2396" t="s">
        <v>5562</v>
      </c>
      <c r="B2396" t="s">
        <v>12842</v>
      </c>
      <c r="C2396" t="s">
        <v>27</v>
      </c>
      <c r="D2396">
        <v>13</v>
      </c>
    </row>
    <row r="2397" spans="1:4" x14ac:dyDescent="0.3">
      <c r="A2397" t="s">
        <v>7096</v>
      </c>
      <c r="B2397" t="s">
        <v>12843</v>
      </c>
      <c r="C2397" t="s">
        <v>74</v>
      </c>
      <c r="D2397">
        <v>3</v>
      </c>
    </row>
    <row r="2398" spans="1:4" x14ac:dyDescent="0.3">
      <c r="A2398" t="s">
        <v>521</v>
      </c>
      <c r="B2398" t="s">
        <v>12842</v>
      </c>
      <c r="C2398" t="s">
        <v>18</v>
      </c>
      <c r="D2398">
        <v>20</v>
      </c>
    </row>
    <row r="2399" spans="1:4" x14ac:dyDescent="0.3">
      <c r="A2399" t="s">
        <v>11157</v>
      </c>
      <c r="B2399" t="s">
        <v>12842</v>
      </c>
      <c r="C2399" t="s">
        <v>74</v>
      </c>
      <c r="D2399">
        <v>10</v>
      </c>
    </row>
    <row r="2400" spans="1:4" x14ac:dyDescent="0.3">
      <c r="A2400" t="s">
        <v>9765</v>
      </c>
      <c r="B2400" t="s">
        <v>12842</v>
      </c>
      <c r="C2400" t="s">
        <v>173</v>
      </c>
      <c r="D2400">
        <v>20</v>
      </c>
    </row>
    <row r="2401" spans="1:4" x14ac:dyDescent="0.3">
      <c r="A2401" t="s">
        <v>618</v>
      </c>
      <c r="B2401" t="s">
        <v>12842</v>
      </c>
      <c r="C2401" t="s">
        <v>27</v>
      </c>
      <c r="D2401">
        <v>20</v>
      </c>
    </row>
    <row r="2402" spans="1:4" x14ac:dyDescent="0.3">
      <c r="A2402" t="s">
        <v>2220</v>
      </c>
      <c r="B2402" t="s">
        <v>12842</v>
      </c>
      <c r="C2402" t="s">
        <v>74</v>
      </c>
      <c r="D2402">
        <v>2</v>
      </c>
    </row>
    <row r="2403" spans="1:4" x14ac:dyDescent="0.3">
      <c r="A2403" t="s">
        <v>5637</v>
      </c>
      <c r="B2403" t="s">
        <v>12841</v>
      </c>
      <c r="C2403" t="s">
        <v>18</v>
      </c>
      <c r="D2403">
        <v>11</v>
      </c>
    </row>
    <row r="2404" spans="1:4" x14ac:dyDescent="0.3">
      <c r="A2404" t="s">
        <v>3190</v>
      </c>
      <c r="B2404" t="s">
        <v>12841</v>
      </c>
      <c r="C2404" t="s">
        <v>39</v>
      </c>
      <c r="D2404">
        <v>9</v>
      </c>
    </row>
    <row r="2405" spans="1:4" x14ac:dyDescent="0.3">
      <c r="A2405" t="s">
        <v>987</v>
      </c>
      <c r="B2405" t="s">
        <v>12841</v>
      </c>
      <c r="C2405" t="s">
        <v>173</v>
      </c>
      <c r="D2405">
        <v>10</v>
      </c>
    </row>
    <row r="2406" spans="1:4" x14ac:dyDescent="0.3">
      <c r="A2406" t="s">
        <v>13560</v>
      </c>
      <c r="B2406" t="s">
        <v>12841</v>
      </c>
      <c r="C2406" t="s">
        <v>27</v>
      </c>
      <c r="D2406">
        <v>7</v>
      </c>
    </row>
    <row r="2407" spans="1:4" x14ac:dyDescent="0.3">
      <c r="A2407" t="s">
        <v>2265</v>
      </c>
      <c r="B2407" t="s">
        <v>12842</v>
      </c>
      <c r="C2407" t="s">
        <v>74</v>
      </c>
      <c r="D2407">
        <v>12</v>
      </c>
    </row>
    <row r="2408" spans="1:4" x14ac:dyDescent="0.3">
      <c r="A2408" t="s">
        <v>4519</v>
      </c>
      <c r="B2408" t="s">
        <v>12842</v>
      </c>
      <c r="C2408" t="s">
        <v>173</v>
      </c>
      <c r="D2408">
        <v>10</v>
      </c>
    </row>
    <row r="2409" spans="1:4" x14ac:dyDescent="0.3">
      <c r="A2409" t="s">
        <v>9856</v>
      </c>
      <c r="B2409" t="s">
        <v>12842</v>
      </c>
      <c r="C2409" t="s">
        <v>39</v>
      </c>
      <c r="D2409">
        <v>4</v>
      </c>
    </row>
    <row r="2410" spans="1:4" x14ac:dyDescent="0.3">
      <c r="A2410" t="s">
        <v>13561</v>
      </c>
      <c r="B2410" t="s">
        <v>12842</v>
      </c>
      <c r="C2410" t="s">
        <v>27</v>
      </c>
      <c r="D2410">
        <v>6</v>
      </c>
    </row>
    <row r="2411" spans="1:4" x14ac:dyDescent="0.3">
      <c r="A2411" t="s">
        <v>5252</v>
      </c>
      <c r="B2411" t="s">
        <v>12843</v>
      </c>
      <c r="C2411" t="s">
        <v>39</v>
      </c>
      <c r="D2411">
        <v>3</v>
      </c>
    </row>
    <row r="2412" spans="1:4" x14ac:dyDescent="0.3">
      <c r="A2412" t="s">
        <v>5145</v>
      </c>
      <c r="B2412" t="s">
        <v>12842</v>
      </c>
      <c r="C2412" t="s">
        <v>39</v>
      </c>
      <c r="D2412">
        <v>17</v>
      </c>
    </row>
    <row r="2413" spans="1:4" x14ac:dyDescent="0.3">
      <c r="A2413" t="s">
        <v>9467</v>
      </c>
      <c r="B2413" t="s">
        <v>12843</v>
      </c>
      <c r="C2413" t="s">
        <v>74</v>
      </c>
      <c r="D2413">
        <v>14</v>
      </c>
    </row>
    <row r="2414" spans="1:4" x14ac:dyDescent="0.3">
      <c r="A2414" t="s">
        <v>10345</v>
      </c>
      <c r="B2414" t="s">
        <v>12842</v>
      </c>
      <c r="C2414" t="s">
        <v>18</v>
      </c>
      <c r="D2414">
        <v>8</v>
      </c>
    </row>
    <row r="2415" spans="1:4" x14ac:dyDescent="0.3">
      <c r="A2415" t="s">
        <v>9338</v>
      </c>
      <c r="B2415" t="s">
        <v>12842</v>
      </c>
      <c r="C2415" t="s">
        <v>173</v>
      </c>
      <c r="D2415">
        <v>8</v>
      </c>
    </row>
    <row r="2416" spans="1:4" x14ac:dyDescent="0.3">
      <c r="A2416" t="s">
        <v>1370</v>
      </c>
      <c r="B2416" t="s">
        <v>12842</v>
      </c>
      <c r="C2416" t="s">
        <v>18</v>
      </c>
      <c r="D2416">
        <v>2</v>
      </c>
    </row>
    <row r="2417" spans="1:4" x14ac:dyDescent="0.3">
      <c r="A2417" t="s">
        <v>2752</v>
      </c>
      <c r="B2417" t="s">
        <v>12842</v>
      </c>
      <c r="C2417" t="s">
        <v>27</v>
      </c>
      <c r="D2417">
        <v>6</v>
      </c>
    </row>
    <row r="2418" spans="1:4" x14ac:dyDescent="0.3">
      <c r="A2418" t="s">
        <v>1074</v>
      </c>
      <c r="B2418" t="s">
        <v>12842</v>
      </c>
      <c r="C2418" t="s">
        <v>27</v>
      </c>
      <c r="D2418">
        <v>19</v>
      </c>
    </row>
    <row r="2419" spans="1:4" x14ac:dyDescent="0.3">
      <c r="A2419" t="s">
        <v>308</v>
      </c>
      <c r="B2419" t="s">
        <v>12842</v>
      </c>
      <c r="C2419" t="s">
        <v>27</v>
      </c>
      <c r="D2419">
        <v>1</v>
      </c>
    </row>
    <row r="2420" spans="1:4" x14ac:dyDescent="0.3">
      <c r="A2420" t="s">
        <v>13562</v>
      </c>
      <c r="B2420" t="s">
        <v>12842</v>
      </c>
      <c r="C2420" t="s">
        <v>173</v>
      </c>
      <c r="D2420">
        <v>3</v>
      </c>
    </row>
    <row r="2421" spans="1:4" x14ac:dyDescent="0.3">
      <c r="A2421" t="s">
        <v>13563</v>
      </c>
      <c r="B2421" t="s">
        <v>12843</v>
      </c>
      <c r="C2421" t="s">
        <v>18</v>
      </c>
      <c r="D2421">
        <v>17</v>
      </c>
    </row>
    <row r="2422" spans="1:4" x14ac:dyDescent="0.3">
      <c r="A2422" t="s">
        <v>13564</v>
      </c>
      <c r="B2422" t="s">
        <v>12842</v>
      </c>
      <c r="C2422" t="s">
        <v>18</v>
      </c>
      <c r="D2422">
        <v>11</v>
      </c>
    </row>
    <row r="2423" spans="1:4" x14ac:dyDescent="0.3">
      <c r="A2423" t="s">
        <v>8295</v>
      </c>
      <c r="B2423" t="s">
        <v>12842</v>
      </c>
      <c r="C2423" t="s">
        <v>39</v>
      </c>
      <c r="D2423">
        <v>1</v>
      </c>
    </row>
    <row r="2424" spans="1:4" x14ac:dyDescent="0.3">
      <c r="A2424" t="s">
        <v>343</v>
      </c>
      <c r="B2424" t="s">
        <v>12841</v>
      </c>
      <c r="C2424" t="s">
        <v>18</v>
      </c>
      <c r="D2424">
        <v>10</v>
      </c>
    </row>
    <row r="2425" spans="1:4" x14ac:dyDescent="0.3">
      <c r="A2425" t="s">
        <v>13565</v>
      </c>
      <c r="B2425" t="s">
        <v>12842</v>
      </c>
      <c r="C2425" t="s">
        <v>173</v>
      </c>
      <c r="D2425">
        <v>15</v>
      </c>
    </row>
    <row r="2426" spans="1:4" x14ac:dyDescent="0.3">
      <c r="A2426" t="s">
        <v>1622</v>
      </c>
      <c r="B2426" t="s">
        <v>12843</v>
      </c>
      <c r="C2426" t="s">
        <v>74</v>
      </c>
      <c r="D2426">
        <v>7</v>
      </c>
    </row>
    <row r="2427" spans="1:4" x14ac:dyDescent="0.3">
      <c r="A2427" t="s">
        <v>3735</v>
      </c>
      <c r="B2427" t="s">
        <v>12841</v>
      </c>
      <c r="C2427" t="s">
        <v>18</v>
      </c>
      <c r="D2427">
        <v>8</v>
      </c>
    </row>
    <row r="2428" spans="1:4" x14ac:dyDescent="0.3">
      <c r="A2428" t="s">
        <v>3594</v>
      </c>
      <c r="B2428" t="s">
        <v>12842</v>
      </c>
      <c r="C2428" t="s">
        <v>39</v>
      </c>
      <c r="D2428">
        <v>13</v>
      </c>
    </row>
    <row r="2429" spans="1:4" x14ac:dyDescent="0.3">
      <c r="A2429" t="s">
        <v>5690</v>
      </c>
      <c r="B2429" t="s">
        <v>12842</v>
      </c>
      <c r="C2429" t="s">
        <v>74</v>
      </c>
      <c r="D2429">
        <v>12</v>
      </c>
    </row>
    <row r="2430" spans="1:4" x14ac:dyDescent="0.3">
      <c r="A2430" t="s">
        <v>13566</v>
      </c>
      <c r="B2430" t="s">
        <v>12842</v>
      </c>
      <c r="C2430" t="s">
        <v>27</v>
      </c>
      <c r="D2430">
        <v>19</v>
      </c>
    </row>
    <row r="2431" spans="1:4" x14ac:dyDescent="0.3">
      <c r="A2431" t="s">
        <v>3483</v>
      </c>
      <c r="B2431" t="s">
        <v>12841</v>
      </c>
      <c r="C2431" t="s">
        <v>18</v>
      </c>
      <c r="D2431">
        <v>5</v>
      </c>
    </row>
    <row r="2432" spans="1:4" x14ac:dyDescent="0.3">
      <c r="A2432" t="s">
        <v>1840</v>
      </c>
      <c r="B2432" t="s">
        <v>12841</v>
      </c>
      <c r="C2432" t="s">
        <v>27</v>
      </c>
      <c r="D2432">
        <v>6</v>
      </c>
    </row>
    <row r="2433" spans="1:4" x14ac:dyDescent="0.3">
      <c r="A2433" t="s">
        <v>13567</v>
      </c>
      <c r="B2433" t="s">
        <v>12842</v>
      </c>
      <c r="C2433" t="s">
        <v>27</v>
      </c>
      <c r="D2433">
        <v>4</v>
      </c>
    </row>
    <row r="2434" spans="1:4" x14ac:dyDescent="0.3">
      <c r="A2434" t="s">
        <v>1036</v>
      </c>
      <c r="B2434" t="s">
        <v>12842</v>
      </c>
      <c r="C2434" t="s">
        <v>27</v>
      </c>
      <c r="D2434">
        <v>14</v>
      </c>
    </row>
    <row r="2435" spans="1:4" x14ac:dyDescent="0.3">
      <c r="A2435" t="s">
        <v>1990</v>
      </c>
      <c r="B2435" t="s">
        <v>12842</v>
      </c>
      <c r="C2435" t="s">
        <v>18</v>
      </c>
      <c r="D2435">
        <v>11</v>
      </c>
    </row>
    <row r="2436" spans="1:4" x14ac:dyDescent="0.3">
      <c r="A2436" t="s">
        <v>2345</v>
      </c>
      <c r="B2436" t="s">
        <v>12842</v>
      </c>
      <c r="C2436" t="s">
        <v>27</v>
      </c>
      <c r="D2436">
        <v>7</v>
      </c>
    </row>
    <row r="2437" spans="1:4" x14ac:dyDescent="0.3">
      <c r="A2437" t="s">
        <v>6736</v>
      </c>
      <c r="B2437" t="s">
        <v>12843</v>
      </c>
      <c r="C2437" t="s">
        <v>39</v>
      </c>
      <c r="D2437">
        <v>14</v>
      </c>
    </row>
    <row r="2438" spans="1:4" x14ac:dyDescent="0.3">
      <c r="A2438" t="s">
        <v>13568</v>
      </c>
      <c r="B2438" t="s">
        <v>12842</v>
      </c>
      <c r="C2438" t="s">
        <v>18</v>
      </c>
      <c r="D2438">
        <v>8</v>
      </c>
    </row>
    <row r="2439" spans="1:4" x14ac:dyDescent="0.3">
      <c r="A2439" t="s">
        <v>5591</v>
      </c>
      <c r="B2439" t="s">
        <v>12842</v>
      </c>
      <c r="C2439" t="s">
        <v>27</v>
      </c>
      <c r="D2439">
        <v>4</v>
      </c>
    </row>
    <row r="2440" spans="1:4" x14ac:dyDescent="0.3">
      <c r="A2440" t="s">
        <v>4700</v>
      </c>
      <c r="B2440" t="s">
        <v>12842</v>
      </c>
      <c r="C2440" t="s">
        <v>27</v>
      </c>
      <c r="D2440">
        <v>11</v>
      </c>
    </row>
    <row r="2441" spans="1:4" x14ac:dyDescent="0.3">
      <c r="A2441" t="s">
        <v>775</v>
      </c>
      <c r="B2441" t="s">
        <v>12841</v>
      </c>
      <c r="C2441" t="s">
        <v>39</v>
      </c>
      <c r="D2441">
        <v>9</v>
      </c>
    </row>
    <row r="2442" spans="1:4" x14ac:dyDescent="0.3">
      <c r="A2442" t="s">
        <v>13569</v>
      </c>
      <c r="B2442" t="s">
        <v>12843</v>
      </c>
      <c r="C2442" t="s">
        <v>173</v>
      </c>
      <c r="D2442">
        <v>9</v>
      </c>
    </row>
    <row r="2443" spans="1:4" x14ac:dyDescent="0.3">
      <c r="A2443" t="s">
        <v>11066</v>
      </c>
      <c r="B2443" t="s">
        <v>12842</v>
      </c>
      <c r="C2443" t="s">
        <v>39</v>
      </c>
      <c r="D2443">
        <v>9</v>
      </c>
    </row>
    <row r="2444" spans="1:4" x14ac:dyDescent="0.3">
      <c r="A2444" t="s">
        <v>2463</v>
      </c>
      <c r="B2444" t="s">
        <v>12842</v>
      </c>
      <c r="C2444" t="s">
        <v>74</v>
      </c>
      <c r="D2444">
        <v>19</v>
      </c>
    </row>
    <row r="2445" spans="1:4" x14ac:dyDescent="0.3">
      <c r="A2445" t="s">
        <v>1920</v>
      </c>
      <c r="B2445" t="s">
        <v>12842</v>
      </c>
      <c r="C2445" t="s">
        <v>173</v>
      </c>
      <c r="D2445">
        <v>5</v>
      </c>
    </row>
    <row r="2446" spans="1:4" x14ac:dyDescent="0.3">
      <c r="A2446" t="s">
        <v>3885</v>
      </c>
      <c r="B2446" t="s">
        <v>12842</v>
      </c>
      <c r="C2446" t="s">
        <v>74</v>
      </c>
      <c r="D2446">
        <v>6</v>
      </c>
    </row>
    <row r="2447" spans="1:4" x14ac:dyDescent="0.3">
      <c r="A2447" t="s">
        <v>13570</v>
      </c>
      <c r="B2447" t="s">
        <v>12842</v>
      </c>
      <c r="C2447" t="s">
        <v>27</v>
      </c>
      <c r="D2447">
        <v>12</v>
      </c>
    </row>
    <row r="2448" spans="1:4" x14ac:dyDescent="0.3">
      <c r="A2448" t="s">
        <v>2335</v>
      </c>
      <c r="B2448" t="s">
        <v>12842</v>
      </c>
      <c r="C2448" t="s">
        <v>74</v>
      </c>
      <c r="D2448">
        <v>1</v>
      </c>
    </row>
    <row r="2449" spans="1:4" x14ac:dyDescent="0.3">
      <c r="A2449" t="s">
        <v>10699</v>
      </c>
      <c r="B2449" t="s">
        <v>12842</v>
      </c>
      <c r="C2449" t="s">
        <v>27</v>
      </c>
      <c r="D2449">
        <v>3</v>
      </c>
    </row>
    <row r="2450" spans="1:4" x14ac:dyDescent="0.3">
      <c r="A2450" t="s">
        <v>3525</v>
      </c>
      <c r="B2450" t="s">
        <v>12842</v>
      </c>
      <c r="C2450" t="s">
        <v>27</v>
      </c>
      <c r="D2450">
        <v>12</v>
      </c>
    </row>
    <row r="2451" spans="1:4" x14ac:dyDescent="0.3">
      <c r="A2451" t="s">
        <v>13571</v>
      </c>
      <c r="B2451" t="s">
        <v>12842</v>
      </c>
      <c r="C2451" t="s">
        <v>27</v>
      </c>
      <c r="D2451">
        <v>11</v>
      </c>
    </row>
    <row r="2452" spans="1:4" x14ac:dyDescent="0.3">
      <c r="A2452" t="s">
        <v>13572</v>
      </c>
      <c r="B2452" t="s">
        <v>12842</v>
      </c>
      <c r="C2452" t="s">
        <v>18</v>
      </c>
      <c r="D2452">
        <v>14</v>
      </c>
    </row>
    <row r="2453" spans="1:4" x14ac:dyDescent="0.3">
      <c r="A2453" t="s">
        <v>1758</v>
      </c>
      <c r="B2453" t="s">
        <v>12841</v>
      </c>
      <c r="C2453" t="s">
        <v>27</v>
      </c>
      <c r="D2453">
        <v>3</v>
      </c>
    </row>
    <row r="2454" spans="1:4" x14ac:dyDescent="0.3">
      <c r="A2454" t="s">
        <v>13573</v>
      </c>
      <c r="B2454" t="s">
        <v>12842</v>
      </c>
      <c r="C2454" t="s">
        <v>18</v>
      </c>
      <c r="D2454">
        <v>18</v>
      </c>
    </row>
    <row r="2455" spans="1:4" x14ac:dyDescent="0.3">
      <c r="A2455" t="s">
        <v>3043</v>
      </c>
      <c r="B2455" t="s">
        <v>12841</v>
      </c>
      <c r="C2455" t="s">
        <v>173</v>
      </c>
      <c r="D2455">
        <v>10</v>
      </c>
    </row>
    <row r="2456" spans="1:4" x14ac:dyDescent="0.3">
      <c r="A2456" t="s">
        <v>5381</v>
      </c>
      <c r="B2456" t="s">
        <v>12842</v>
      </c>
      <c r="C2456" t="s">
        <v>18</v>
      </c>
      <c r="D2456">
        <v>4</v>
      </c>
    </row>
    <row r="2457" spans="1:4" x14ac:dyDescent="0.3">
      <c r="A2457" t="s">
        <v>5358</v>
      </c>
      <c r="B2457" t="s">
        <v>12842</v>
      </c>
      <c r="C2457" t="s">
        <v>18</v>
      </c>
      <c r="D2457">
        <v>7</v>
      </c>
    </row>
    <row r="2458" spans="1:4" x14ac:dyDescent="0.3">
      <c r="A2458" t="s">
        <v>13574</v>
      </c>
      <c r="B2458" t="s">
        <v>12842</v>
      </c>
      <c r="C2458" t="s">
        <v>173</v>
      </c>
      <c r="D2458">
        <v>5</v>
      </c>
    </row>
    <row r="2459" spans="1:4" x14ac:dyDescent="0.3">
      <c r="A2459" t="s">
        <v>13575</v>
      </c>
      <c r="B2459" t="s">
        <v>12842</v>
      </c>
      <c r="C2459" t="s">
        <v>18</v>
      </c>
      <c r="D2459">
        <v>10</v>
      </c>
    </row>
    <row r="2460" spans="1:4" x14ac:dyDescent="0.3">
      <c r="A2460" t="s">
        <v>13576</v>
      </c>
      <c r="B2460" t="s">
        <v>12842</v>
      </c>
      <c r="C2460" t="s">
        <v>18</v>
      </c>
      <c r="D2460">
        <v>10</v>
      </c>
    </row>
    <row r="2461" spans="1:4" x14ac:dyDescent="0.3">
      <c r="A2461" t="s">
        <v>327</v>
      </c>
      <c r="B2461" t="s">
        <v>12842</v>
      </c>
      <c r="C2461" t="s">
        <v>27</v>
      </c>
      <c r="D2461">
        <v>9</v>
      </c>
    </row>
    <row r="2462" spans="1:4" x14ac:dyDescent="0.3">
      <c r="A2462" t="s">
        <v>13577</v>
      </c>
      <c r="B2462" t="s">
        <v>12841</v>
      </c>
      <c r="C2462" t="s">
        <v>39</v>
      </c>
      <c r="D2462">
        <v>10</v>
      </c>
    </row>
    <row r="2463" spans="1:4" x14ac:dyDescent="0.3">
      <c r="A2463" t="s">
        <v>2454</v>
      </c>
      <c r="B2463" t="s">
        <v>12842</v>
      </c>
      <c r="C2463" t="s">
        <v>39</v>
      </c>
      <c r="D2463">
        <v>19</v>
      </c>
    </row>
    <row r="2464" spans="1:4" x14ac:dyDescent="0.3">
      <c r="A2464" t="s">
        <v>13578</v>
      </c>
      <c r="B2464" t="s">
        <v>12842</v>
      </c>
      <c r="C2464" t="s">
        <v>74</v>
      </c>
      <c r="D2464">
        <v>20</v>
      </c>
    </row>
    <row r="2465" spans="1:4" x14ac:dyDescent="0.3">
      <c r="A2465" t="s">
        <v>13579</v>
      </c>
      <c r="B2465" t="s">
        <v>12842</v>
      </c>
      <c r="C2465" t="s">
        <v>18</v>
      </c>
      <c r="D2465">
        <v>10</v>
      </c>
    </row>
    <row r="2466" spans="1:4" x14ac:dyDescent="0.3">
      <c r="A2466" t="s">
        <v>12573</v>
      </c>
      <c r="B2466" t="s">
        <v>12842</v>
      </c>
      <c r="C2466" t="s">
        <v>18</v>
      </c>
      <c r="D2466">
        <v>20</v>
      </c>
    </row>
    <row r="2467" spans="1:4" x14ac:dyDescent="0.3">
      <c r="A2467" t="s">
        <v>3013</v>
      </c>
      <c r="B2467" t="s">
        <v>12841</v>
      </c>
      <c r="C2467" t="s">
        <v>39</v>
      </c>
      <c r="D2467">
        <v>17</v>
      </c>
    </row>
    <row r="2468" spans="1:4" x14ac:dyDescent="0.3">
      <c r="A2468" t="s">
        <v>1598</v>
      </c>
      <c r="B2468" t="s">
        <v>12841</v>
      </c>
      <c r="C2468" t="s">
        <v>18</v>
      </c>
      <c r="D2468">
        <v>17</v>
      </c>
    </row>
    <row r="2469" spans="1:4" x14ac:dyDescent="0.3">
      <c r="A2469" t="s">
        <v>2636</v>
      </c>
      <c r="B2469" t="s">
        <v>12842</v>
      </c>
      <c r="C2469" t="s">
        <v>18</v>
      </c>
      <c r="D2469">
        <v>5</v>
      </c>
    </row>
    <row r="2470" spans="1:4" x14ac:dyDescent="0.3">
      <c r="A2470" t="s">
        <v>4269</v>
      </c>
      <c r="B2470" t="s">
        <v>12842</v>
      </c>
      <c r="C2470" t="s">
        <v>39</v>
      </c>
      <c r="D2470">
        <v>9</v>
      </c>
    </row>
    <row r="2471" spans="1:4" x14ac:dyDescent="0.3">
      <c r="A2471" t="s">
        <v>4935</v>
      </c>
      <c r="B2471" t="s">
        <v>12842</v>
      </c>
      <c r="C2471" t="s">
        <v>27</v>
      </c>
      <c r="D2471">
        <v>8</v>
      </c>
    </row>
    <row r="2472" spans="1:4" x14ac:dyDescent="0.3">
      <c r="A2472" t="s">
        <v>10396</v>
      </c>
      <c r="B2472" t="s">
        <v>12842</v>
      </c>
      <c r="C2472" t="s">
        <v>27</v>
      </c>
      <c r="D2472">
        <v>2</v>
      </c>
    </row>
    <row r="2473" spans="1:4" x14ac:dyDescent="0.3">
      <c r="A2473" t="s">
        <v>2643</v>
      </c>
      <c r="B2473" t="s">
        <v>12841</v>
      </c>
      <c r="C2473" t="s">
        <v>39</v>
      </c>
      <c r="D2473">
        <v>2</v>
      </c>
    </row>
    <row r="2474" spans="1:4" x14ac:dyDescent="0.3">
      <c r="A2474" t="s">
        <v>13580</v>
      </c>
      <c r="B2474" t="s">
        <v>12841</v>
      </c>
      <c r="C2474" t="s">
        <v>18</v>
      </c>
      <c r="D2474">
        <v>13</v>
      </c>
    </row>
    <row r="2475" spans="1:4" x14ac:dyDescent="0.3">
      <c r="A2475" t="s">
        <v>6317</v>
      </c>
      <c r="B2475" t="s">
        <v>12842</v>
      </c>
      <c r="C2475" t="s">
        <v>173</v>
      </c>
      <c r="D2475">
        <v>9</v>
      </c>
    </row>
    <row r="2476" spans="1:4" x14ac:dyDescent="0.3">
      <c r="A2476" t="s">
        <v>4567</v>
      </c>
      <c r="B2476" t="s">
        <v>12842</v>
      </c>
      <c r="C2476" t="s">
        <v>74</v>
      </c>
      <c r="D2476">
        <v>17</v>
      </c>
    </row>
    <row r="2477" spans="1:4" x14ac:dyDescent="0.3">
      <c r="A2477" t="s">
        <v>1489</v>
      </c>
      <c r="B2477" t="s">
        <v>12842</v>
      </c>
      <c r="C2477" t="s">
        <v>18</v>
      </c>
      <c r="D2477">
        <v>14</v>
      </c>
    </row>
    <row r="2478" spans="1:4" x14ac:dyDescent="0.3">
      <c r="A2478" t="s">
        <v>13581</v>
      </c>
      <c r="B2478" t="s">
        <v>12842</v>
      </c>
      <c r="C2478" t="s">
        <v>74</v>
      </c>
      <c r="D2478">
        <v>2</v>
      </c>
    </row>
    <row r="2479" spans="1:4" x14ac:dyDescent="0.3">
      <c r="A2479" t="s">
        <v>10332</v>
      </c>
      <c r="B2479" t="s">
        <v>12842</v>
      </c>
      <c r="C2479" t="s">
        <v>39</v>
      </c>
      <c r="D2479">
        <v>17</v>
      </c>
    </row>
    <row r="2480" spans="1:4" x14ac:dyDescent="0.3">
      <c r="A2480" t="s">
        <v>13582</v>
      </c>
      <c r="B2480" t="s">
        <v>12842</v>
      </c>
      <c r="C2480" t="s">
        <v>27</v>
      </c>
      <c r="D2480">
        <v>10</v>
      </c>
    </row>
    <row r="2481" spans="1:4" x14ac:dyDescent="0.3">
      <c r="A2481" t="s">
        <v>13583</v>
      </c>
      <c r="B2481" t="s">
        <v>12843</v>
      </c>
      <c r="C2481" t="s">
        <v>173</v>
      </c>
      <c r="D2481">
        <v>12</v>
      </c>
    </row>
    <row r="2482" spans="1:4" x14ac:dyDescent="0.3">
      <c r="A2482" t="s">
        <v>12061</v>
      </c>
      <c r="B2482" t="s">
        <v>12842</v>
      </c>
      <c r="C2482" t="s">
        <v>173</v>
      </c>
      <c r="D2482">
        <v>20</v>
      </c>
    </row>
    <row r="2483" spans="1:4" x14ac:dyDescent="0.3">
      <c r="A2483" t="s">
        <v>5409</v>
      </c>
      <c r="B2483" t="s">
        <v>12842</v>
      </c>
      <c r="C2483" t="s">
        <v>18</v>
      </c>
      <c r="D2483">
        <v>13</v>
      </c>
    </row>
    <row r="2484" spans="1:4" x14ac:dyDescent="0.3">
      <c r="A2484" t="s">
        <v>13584</v>
      </c>
      <c r="B2484" t="s">
        <v>12842</v>
      </c>
      <c r="C2484" t="s">
        <v>18</v>
      </c>
      <c r="D2484">
        <v>1</v>
      </c>
    </row>
    <row r="2485" spans="1:4" x14ac:dyDescent="0.3">
      <c r="A2485" t="s">
        <v>2721</v>
      </c>
      <c r="B2485" t="s">
        <v>12842</v>
      </c>
      <c r="C2485" t="s">
        <v>39</v>
      </c>
      <c r="D2485">
        <v>4</v>
      </c>
    </row>
    <row r="2486" spans="1:4" x14ac:dyDescent="0.3">
      <c r="A2486" t="s">
        <v>13585</v>
      </c>
      <c r="B2486" t="s">
        <v>12841</v>
      </c>
      <c r="C2486" t="s">
        <v>18</v>
      </c>
      <c r="D2486">
        <v>9</v>
      </c>
    </row>
    <row r="2487" spans="1:4" x14ac:dyDescent="0.3">
      <c r="A2487" t="s">
        <v>7133</v>
      </c>
      <c r="B2487" t="s">
        <v>12842</v>
      </c>
      <c r="C2487" t="s">
        <v>18</v>
      </c>
      <c r="D2487">
        <v>1</v>
      </c>
    </row>
    <row r="2488" spans="1:4" x14ac:dyDescent="0.3">
      <c r="A2488" t="s">
        <v>9685</v>
      </c>
      <c r="B2488" t="s">
        <v>12841</v>
      </c>
      <c r="C2488" t="s">
        <v>27</v>
      </c>
      <c r="D2488">
        <v>4</v>
      </c>
    </row>
    <row r="2489" spans="1:4" x14ac:dyDescent="0.3">
      <c r="A2489" t="s">
        <v>9536</v>
      </c>
      <c r="B2489" t="s">
        <v>12841</v>
      </c>
      <c r="C2489" t="s">
        <v>39</v>
      </c>
      <c r="D2489">
        <v>16</v>
      </c>
    </row>
    <row r="2490" spans="1:4" x14ac:dyDescent="0.3">
      <c r="A2490" t="s">
        <v>1912</v>
      </c>
      <c r="B2490" t="s">
        <v>12842</v>
      </c>
      <c r="C2490" t="s">
        <v>173</v>
      </c>
      <c r="D2490">
        <v>3</v>
      </c>
    </row>
    <row r="2491" spans="1:4" x14ac:dyDescent="0.3">
      <c r="A2491" t="s">
        <v>5331</v>
      </c>
      <c r="B2491" t="s">
        <v>12842</v>
      </c>
      <c r="C2491" t="s">
        <v>39</v>
      </c>
      <c r="D2491">
        <v>4</v>
      </c>
    </row>
    <row r="2492" spans="1:4" x14ac:dyDescent="0.3">
      <c r="A2492" t="s">
        <v>1219</v>
      </c>
      <c r="B2492" t="s">
        <v>12843</v>
      </c>
      <c r="C2492" t="s">
        <v>39</v>
      </c>
      <c r="D2492">
        <v>11</v>
      </c>
    </row>
    <row r="2493" spans="1:4" x14ac:dyDescent="0.3">
      <c r="A2493" t="s">
        <v>10627</v>
      </c>
      <c r="B2493" t="s">
        <v>12842</v>
      </c>
      <c r="C2493" t="s">
        <v>173</v>
      </c>
      <c r="D2493">
        <v>2</v>
      </c>
    </row>
    <row r="2494" spans="1:4" x14ac:dyDescent="0.3">
      <c r="A2494" t="s">
        <v>5978</v>
      </c>
      <c r="B2494" t="s">
        <v>12842</v>
      </c>
      <c r="C2494" t="s">
        <v>27</v>
      </c>
      <c r="D2494">
        <v>6</v>
      </c>
    </row>
    <row r="2495" spans="1:4" x14ac:dyDescent="0.3">
      <c r="A2495" t="s">
        <v>13586</v>
      </c>
      <c r="B2495" t="s">
        <v>12843</v>
      </c>
      <c r="C2495" t="s">
        <v>18</v>
      </c>
      <c r="D2495">
        <v>19</v>
      </c>
    </row>
    <row r="2496" spans="1:4" x14ac:dyDescent="0.3">
      <c r="A2496" t="s">
        <v>13587</v>
      </c>
      <c r="B2496" t="s">
        <v>12841</v>
      </c>
      <c r="C2496" t="s">
        <v>74</v>
      </c>
      <c r="D2496">
        <v>13</v>
      </c>
    </row>
    <row r="2497" spans="1:4" x14ac:dyDescent="0.3">
      <c r="A2497" t="s">
        <v>2197</v>
      </c>
      <c r="B2497" t="s">
        <v>12842</v>
      </c>
      <c r="C2497" t="s">
        <v>18</v>
      </c>
      <c r="D2497">
        <v>20</v>
      </c>
    </row>
    <row r="2498" spans="1:4" x14ac:dyDescent="0.3">
      <c r="A2498" t="s">
        <v>4760</v>
      </c>
      <c r="B2498" t="s">
        <v>12842</v>
      </c>
      <c r="C2498" t="s">
        <v>39</v>
      </c>
      <c r="D2498">
        <v>8</v>
      </c>
    </row>
    <row r="2499" spans="1:4" x14ac:dyDescent="0.3">
      <c r="A2499" t="s">
        <v>1861</v>
      </c>
      <c r="B2499" t="s">
        <v>12842</v>
      </c>
      <c r="C2499" t="s">
        <v>74</v>
      </c>
      <c r="D2499">
        <v>13</v>
      </c>
    </row>
    <row r="2500" spans="1:4" x14ac:dyDescent="0.3">
      <c r="A2500" t="s">
        <v>3771</v>
      </c>
      <c r="B2500" t="s">
        <v>12841</v>
      </c>
      <c r="C2500" t="s">
        <v>18</v>
      </c>
      <c r="D2500">
        <v>5</v>
      </c>
    </row>
    <row r="2501" spans="1:4" x14ac:dyDescent="0.3">
      <c r="A2501" t="s">
        <v>2610</v>
      </c>
      <c r="B2501" t="s">
        <v>12842</v>
      </c>
      <c r="C2501" t="s">
        <v>74</v>
      </c>
      <c r="D2501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C272-51D0-4CE5-A0CE-6C54D204A41E}">
  <dimension ref="A1:D28"/>
  <sheetViews>
    <sheetView topLeftCell="A10" workbookViewId="0">
      <selection activeCell="D30" sqref="D30"/>
    </sheetView>
  </sheetViews>
  <sheetFormatPr defaultRowHeight="14.4" x14ac:dyDescent="0.3"/>
  <cols>
    <col min="1" max="1" width="22.77734375" customWidth="1"/>
    <col min="2" max="2" width="28.109375" customWidth="1"/>
    <col min="3" max="3" width="18.109375" customWidth="1"/>
    <col min="4" max="4" width="18" customWidth="1"/>
  </cols>
  <sheetData>
    <row r="1" spans="1:4" x14ac:dyDescent="0.3">
      <c r="A1" s="5" t="s">
        <v>13596</v>
      </c>
      <c r="B1" s="5" t="s">
        <v>13597</v>
      </c>
    </row>
    <row r="2" spans="1:4" ht="28.8" x14ac:dyDescent="0.3">
      <c r="A2" s="5" t="s">
        <v>13598</v>
      </c>
      <c r="B2" s="5">
        <f>COUNTA(claims_raw!A:A)-1</f>
        <v>8000</v>
      </c>
    </row>
    <row r="3" spans="1:4" ht="28.8" x14ac:dyDescent="0.3">
      <c r="A3" s="5" t="s">
        <v>13599</v>
      </c>
      <c r="B3" s="5">
        <f>COUNTIFS(claims_raw!T:T,"SLA Breach")</f>
        <v>4025</v>
      </c>
    </row>
    <row r="4" spans="1:4" x14ac:dyDescent="0.3">
      <c r="A4" s="5" t="s">
        <v>13600</v>
      </c>
      <c r="B4" s="5">
        <f>COUNTIFS(claims_raw!I:I,"Pending")</f>
        <v>1125</v>
      </c>
    </row>
    <row r="5" spans="1:4" x14ac:dyDescent="0.3">
      <c r="A5" s="5" t="s">
        <v>13601</v>
      </c>
      <c r="B5" s="5">
        <f>COUNTIFS(claims_raw!I:I,"Settled")</f>
        <v>5543</v>
      </c>
    </row>
    <row r="6" spans="1:4" ht="28.8" x14ac:dyDescent="0.3">
      <c r="A6" s="5" t="s">
        <v>13602</v>
      </c>
      <c r="B6" s="5">
        <f>SUMIFS(claims_raw!F:F,claims_raw!P:P,"Valid")</f>
        <v>1095320835.700002</v>
      </c>
    </row>
    <row r="10" spans="1:4" x14ac:dyDescent="0.3">
      <c r="A10" s="11" t="s">
        <v>4</v>
      </c>
      <c r="B10" s="11" t="s">
        <v>13598</v>
      </c>
      <c r="C10" s="11" t="s">
        <v>13603</v>
      </c>
      <c r="D10" s="12" t="s">
        <v>13604</v>
      </c>
    </row>
    <row r="11" spans="1:4" x14ac:dyDescent="0.3">
      <c r="A11" s="13" t="s">
        <v>39</v>
      </c>
      <c r="B11" s="13">
        <f>COUNTIFS(claims_raw!R:R,A11)</f>
        <v>1718</v>
      </c>
      <c r="C11" s="13">
        <f>COUNTIFS(claims_raw!R:R,A11,claims_raw!T:T,"SLA Breach")</f>
        <v>823</v>
      </c>
      <c r="D11" s="14">
        <f t="shared" ref="D11:D15" si="0">C11/B11</f>
        <v>0.47904540162980208</v>
      </c>
    </row>
    <row r="12" spans="1:4" x14ac:dyDescent="0.3">
      <c r="A12" s="13" t="s">
        <v>18</v>
      </c>
      <c r="B12" s="13">
        <f>COUNTIFS(claims_raw!R:R,A12)</f>
        <v>1763</v>
      </c>
      <c r="C12" s="13">
        <f>COUNTIFS(claims_raw!R:R,A12,claims_raw!T:T,"SLA Breach")</f>
        <v>738</v>
      </c>
      <c r="D12" s="14">
        <f t="shared" si="0"/>
        <v>0.41860465116279072</v>
      </c>
    </row>
    <row r="13" spans="1:4" x14ac:dyDescent="0.3">
      <c r="A13" s="13" t="s">
        <v>74</v>
      </c>
      <c r="B13" s="13">
        <f>COUNTIFS(claims_raw!R:R,A13)</f>
        <v>1459</v>
      </c>
      <c r="C13" s="13">
        <f>COUNTIFS(claims_raw!R:R,A13,claims_raw!T:T,"SLA Breach")</f>
        <v>977</v>
      </c>
      <c r="D13" s="14">
        <f t="shared" si="0"/>
        <v>0.66963673749143249</v>
      </c>
    </row>
    <row r="14" spans="1:4" x14ac:dyDescent="0.3">
      <c r="A14" s="13" t="s">
        <v>27</v>
      </c>
      <c r="B14" s="13">
        <f>COUNTIFS(claims_raw!R:R,A14)</f>
        <v>1872</v>
      </c>
      <c r="C14" s="13">
        <f>COUNTIFS(claims_raw!R:R,A14,claims_raw!T:T,"SLA Breach")</f>
        <v>792</v>
      </c>
      <c r="D14" s="14">
        <f t="shared" si="0"/>
        <v>0.42307692307692307</v>
      </c>
    </row>
    <row r="15" spans="1:4" x14ac:dyDescent="0.3">
      <c r="A15" s="13" t="s">
        <v>173</v>
      </c>
      <c r="B15" s="13">
        <f>COUNTIFS(claims_raw!R:R,A15)</f>
        <v>1188</v>
      </c>
      <c r="C15" s="13">
        <f>COUNTIFS(claims_raw!R:R,A15,claims_raw!T:T,"SLA Breach")</f>
        <v>695</v>
      </c>
      <c r="D15" s="14">
        <f t="shared" si="0"/>
        <v>0.58501683501683499</v>
      </c>
    </row>
    <row r="17" spans="1:4" x14ac:dyDescent="0.3">
      <c r="A17" s="4" t="s">
        <v>13</v>
      </c>
      <c r="B17" s="9" t="s">
        <v>13605</v>
      </c>
      <c r="C17" s="7" t="s">
        <v>13599</v>
      </c>
      <c r="D17" s="8" t="s">
        <v>13606</v>
      </c>
    </row>
    <row r="18" spans="1:4" x14ac:dyDescent="0.3">
      <c r="A18" s="5" t="s">
        <v>30</v>
      </c>
      <c r="B18" s="10">
        <f>AVERAGEIFS(claims_raw!J:J,claims_raw!N:N,A18)</f>
        <v>11.947830101569714</v>
      </c>
      <c r="C18" s="6">
        <f>COUNTIFS(claims_raw!N:N,A18,claims_raw!T:T,"SLA Breach")</f>
        <v>1569</v>
      </c>
      <c r="D18" s="8">
        <f>COUNTIFS(claims_raw!N:N,A18,claims_raw!T:T,"SLA Breach")/COUNTIFS(claims_raw!N:N,A18)</f>
        <v>0.36218836565096951</v>
      </c>
    </row>
    <row r="19" spans="1:4" x14ac:dyDescent="0.3">
      <c r="A19" s="5" t="s">
        <v>42</v>
      </c>
      <c r="B19" s="10">
        <f>AVERAGEIFS(claims_raw!J:J,claims_raw!N:N,A19)</f>
        <v>19.121696373693915</v>
      </c>
      <c r="C19" s="6">
        <f>COUNTIFS(claims_raw!N:N,A19,claims_raw!T:T,"SLA Breach")</f>
        <v>1457</v>
      </c>
      <c r="D19" s="8">
        <f>COUNTIFS(claims_raw!N:N,A19,claims_raw!T:T,"SLA Breach")/COUNTIFS(claims_raw!N:N,A19)</f>
        <v>0.89551321450522436</v>
      </c>
    </row>
    <row r="20" spans="1:4" x14ac:dyDescent="0.3">
      <c r="A20" s="5" t="s">
        <v>88</v>
      </c>
      <c r="B20" s="10">
        <f>AVERAGEIFS(claims_raw!J:J,claims_raw!N:N,A20)</f>
        <v>25.981572481572481</v>
      </c>
      <c r="C20" s="6">
        <f>COUNTIFS(claims_raw!N:N,A20,claims_raw!T:T,"SLA Breach")</f>
        <v>811</v>
      </c>
      <c r="D20" s="8">
        <f>COUNTIFS(claims_raw!N:N,A20,claims_raw!T:T,"SLA Breach")/COUNTIFS(claims_raw!N:N,A20)</f>
        <v>0.99631449631449631</v>
      </c>
    </row>
    <row r="21" spans="1:4" x14ac:dyDescent="0.3">
      <c r="A21" s="5" t="s">
        <v>22</v>
      </c>
      <c r="B21" s="10">
        <f>AVERAGEIFS(claims_raw!J:J,claims_raw!N:N,A21)</f>
        <v>8.9918500407497959</v>
      </c>
      <c r="C21" s="6">
        <f>COUNTIFS(claims_raw!N:N,A21,claims_raw!T:T,"SLA Breach")</f>
        <v>188</v>
      </c>
      <c r="D21" s="8">
        <f>COUNTIFS(claims_raw!N:N,A21,claims_raw!T:T,"SLA Breach")/COUNTIFS(claims_raw!N:N,A21)</f>
        <v>0.15321923390383049</v>
      </c>
    </row>
    <row r="23" spans="1:4" x14ac:dyDescent="0.3">
      <c r="A23" s="4" t="s">
        <v>13607</v>
      </c>
      <c r="B23" s="15" t="s">
        <v>13602</v>
      </c>
    </row>
    <row r="24" spans="1:4" x14ac:dyDescent="0.3">
      <c r="A24" s="5" t="s">
        <v>55</v>
      </c>
      <c r="B24" s="16">
        <f>SUMIFS(claims_raw!F:F,claims_raw!M:M,A24,claims_raw!P:P,"Valid")</f>
        <v>237290677.15000021</v>
      </c>
    </row>
    <row r="25" spans="1:4" x14ac:dyDescent="0.3">
      <c r="A25" s="5" t="s">
        <v>21</v>
      </c>
      <c r="B25" s="16">
        <f>SUMIFS(claims_raw!F:F,claims_raw!M:M,A25,claims_raw!P:P,"Valid")</f>
        <v>181659198.20000002</v>
      </c>
    </row>
    <row r="26" spans="1:4" x14ac:dyDescent="0.3">
      <c r="A26" s="5" t="s">
        <v>94</v>
      </c>
      <c r="B26" s="16">
        <f>SUMIFS(claims_raw!F:F,claims_raw!M:M,A26,claims_raw!P:P,"Valid")</f>
        <v>37744577.279999956</v>
      </c>
    </row>
    <row r="27" spans="1:4" x14ac:dyDescent="0.3">
      <c r="A27" s="5" t="s">
        <v>49</v>
      </c>
      <c r="B27" s="16">
        <f>SUMIFS(claims_raw!F:F,claims_raw!M:M,A27,claims_raw!P:P,"Valid")</f>
        <v>166862883.59000015</v>
      </c>
    </row>
    <row r="28" spans="1:4" x14ac:dyDescent="0.3">
      <c r="A28" s="5" t="s">
        <v>29</v>
      </c>
      <c r="B28" s="16">
        <f>SUMIFS(claims_raw!F:F,claims_raw!M:M,A28,claims_raw!P:P,"Valid")</f>
        <v>471763499.4800005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Validation</vt:lpstr>
      <vt:lpstr>claims_raw</vt:lpstr>
      <vt:lpstr>Customers</vt:lpstr>
      <vt:lpstr>Excel_Analysis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anshika gupta</cp:lastModifiedBy>
  <dcterms:created xsi:type="dcterms:W3CDTF">2026-07-12T06:40:31Z</dcterms:created>
  <dcterms:modified xsi:type="dcterms:W3CDTF">2026-07-12T19:42:07Z</dcterms:modified>
</cp:coreProperties>
</file>